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6.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7.xml" ContentType="application/vnd.openxmlformats-officedocument.drawing+xml"/>
  <Override PartName="/xl/drawings/drawing8.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hidePivotFieldList="1"/>
  <mc:AlternateContent xmlns:mc="http://schemas.openxmlformats.org/markup-compatibility/2006">
    <mc:Choice Requires="x15">
      <x15ac:absPath xmlns:x15ac="http://schemas.microsoft.com/office/spreadsheetml/2010/11/ac" url="C:\Users\juanm\Downloads\"/>
    </mc:Choice>
  </mc:AlternateContent>
  <xr:revisionPtr revIDLastSave="0" documentId="13_ncr:1_{473F22EC-3627-4F09-BD6E-2665E04FB6C9}" xr6:coauthVersionLast="47" xr6:coauthVersionMax="47" xr10:uidLastSave="{00000000-0000-0000-0000-000000000000}"/>
  <workbookProtection workbookAlgorithmName="SHA-512" workbookHashValue="v0ohDCM5/WiExzL+DlIFvWnyA1awgj3LWZOpXXbKABHYRKi/+9MzS/xZosniT6ukp7Ve5H4c2OjaJhUAKN9NLg==" workbookSaltValue="SS7pV+L6xqsRmQ/WDEpkxw==" workbookSpinCount="100000" lockStructure="1"/>
  <bookViews>
    <workbookView xWindow="-98" yWindow="-98" windowWidth="21795" windowHeight="12975" tabRatio="571" firstSheet="13" activeTab="14" xr2:uid="{00000000-000D-0000-FFFF-FFFF00000000}"/>
  </bookViews>
  <sheets>
    <sheet name="Estructura codificación" sheetId="3" r:id="rId1"/>
    <sheet name="Resumen de exportación" sheetId="1" r:id="rId2"/>
    <sheet name="Epígrafes del catálogo" sheetId="20" r:id="rId3"/>
    <sheet name="Participantes" sheetId="2" r:id="rId4"/>
    <sheet name="Codificación cambios" sheetId="25" r:id="rId5"/>
    <sheet name="Leyenda" sheetId="4" state="hidden" r:id="rId6"/>
    <sheet name="Rsimple Descript WIP" sheetId="21" state="hidden" r:id="rId7"/>
    <sheet name="Radiología simple." sheetId="5" r:id="rId8"/>
    <sheet name="Rad. Conv. con contraste " sheetId="7" r:id="rId9"/>
    <sheet name="Unidad de Mama" sheetId="6" r:id="rId10"/>
    <sheet name="Ecografía" sheetId="9" r:id="rId11"/>
    <sheet name="TC" sheetId="14" r:id="rId12"/>
    <sheet name="Especificos de pediatría." sheetId="8" state="hidden" r:id="rId13"/>
    <sheet name="RM" sheetId="15" r:id="rId14"/>
    <sheet name="Interv. No vascular" sheetId="11" r:id="rId15"/>
    <sheet name="Reordenamiento" sheetId="18" state="hidden" r:id="rId16"/>
    <sheet name="Intervencionismo neurovascular" sheetId="12" state="hidden" r:id="rId17"/>
    <sheet name="Interv. Vascular Cuerpo y perif" sheetId="13" r:id="rId18"/>
    <sheet name="Interven neurovascu reorden" sheetId="26" r:id="rId19"/>
    <sheet name="Especificos Pediatría" sheetId="10" state="hidden" r:id="rId20"/>
    <sheet name="Varios" sheetId="16" state="hidden" r:id="rId21"/>
    <sheet name="datos lista validación" sheetId="17" state="hidden" r:id="rId22"/>
  </sheets>
  <externalReferences>
    <externalReference r:id="rId23"/>
  </externalReferences>
  <definedNames>
    <definedName name="_xlnm._FilterDatabase" localSheetId="7" hidden="1">'Radiología simple.'!$A$4:$NT$4</definedName>
    <definedName name="_xlnm.Print_Area" localSheetId="10">Ecografía!$J$1:$BG$130</definedName>
    <definedName name="_xlnm.Print_Area" localSheetId="14">'Interv. No vascular'!$J$1:$BD$277</definedName>
    <definedName name="_xlnm.Print_Area" localSheetId="17">'Interv. Vascular Cuerpo y perif'!$J$1:$BC$382</definedName>
    <definedName name="_xlnm.Print_Area" localSheetId="18">'Interven neurovascu reorden'!$J$1:$BC$160</definedName>
    <definedName name="_xlnm.Print_Area" localSheetId="8">'Rad. Conv. con contraste '!$J$1:$BG$47</definedName>
    <definedName name="_xlnm.Print_Area" localSheetId="7">'Radiología simple.'!$J$1:$AU$133</definedName>
    <definedName name="_xlnm.Print_Area" localSheetId="13">RM!$J$1:$BG$296</definedName>
    <definedName name="_xlnm.Print_Area" localSheetId="11">TC!$J$1:$BG$218</definedName>
    <definedName name="_xlnm.Print_Area" localSheetId="9">'Unidad de Mama'!$I$1:$AP$92</definedName>
    <definedName name="_xlnm.Print_Area" localSheetId="20">Varios!$C$1:$AA$87</definedName>
  </definedName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0" i="26" l="1"/>
  <c r="I159" i="26"/>
  <c r="AP158" i="26"/>
  <c r="I158" i="26"/>
  <c r="AP157" i="26"/>
  <c r="AP156" i="26"/>
  <c r="AP155" i="26"/>
  <c r="AP154" i="26"/>
  <c r="AP153" i="26"/>
  <c r="BI152" i="26"/>
  <c r="BO152" i="26" s="1"/>
  <c r="AP152" i="26"/>
  <c r="I152" i="26"/>
  <c r="BI151" i="26"/>
  <c r="BO151" i="26" s="1"/>
  <c r="AP151" i="26"/>
  <c r="I151" i="26"/>
  <c r="BI150" i="26"/>
  <c r="BO150" i="26" s="1"/>
  <c r="AP150" i="26"/>
  <c r="I150" i="26"/>
  <c r="BI149" i="26"/>
  <c r="BO149" i="26" s="1"/>
  <c r="AP149" i="26"/>
  <c r="I149" i="26"/>
  <c r="BI148" i="26"/>
  <c r="BO148" i="26" s="1"/>
  <c r="AP148" i="26"/>
  <c r="I148" i="26"/>
  <c r="AP147" i="26"/>
  <c r="I147" i="26"/>
  <c r="BI146" i="26"/>
  <c r="BO146" i="26" s="1"/>
  <c r="AP146" i="26"/>
  <c r="I146" i="26"/>
  <c r="BI145" i="26"/>
  <c r="BO145" i="26" s="1"/>
  <c r="AP145" i="26"/>
  <c r="I145" i="26"/>
  <c r="BI144" i="26"/>
  <c r="BO144" i="26" s="1"/>
  <c r="AP144" i="26"/>
  <c r="I144" i="26"/>
  <c r="BI143" i="26"/>
  <c r="BO143" i="26" s="1"/>
  <c r="AP143" i="26"/>
  <c r="I143" i="26"/>
  <c r="AP142" i="26"/>
  <c r="I142" i="26"/>
  <c r="AP141" i="26"/>
  <c r="AP140" i="26"/>
  <c r="AP139" i="26"/>
  <c r="AP138" i="26"/>
  <c r="AP137" i="26"/>
  <c r="AP136" i="26"/>
  <c r="AP135" i="26"/>
  <c r="AP134" i="26"/>
  <c r="AP133" i="26"/>
  <c r="BI132" i="26"/>
  <c r="BO132" i="26" s="1"/>
  <c r="AP132" i="26"/>
  <c r="BI131" i="26"/>
  <c r="BO131" i="26" s="1"/>
  <c r="AP131" i="26"/>
  <c r="BI130" i="26"/>
  <c r="BO130" i="26" s="1"/>
  <c r="AP130" i="26"/>
  <c r="AP129" i="26"/>
  <c r="AP128" i="26"/>
  <c r="BI127" i="26"/>
  <c r="BO127" i="26" s="1"/>
  <c r="AP127" i="26"/>
  <c r="BI126" i="26"/>
  <c r="BO126" i="26" s="1"/>
  <c r="AP126" i="26"/>
  <c r="BI125" i="26"/>
  <c r="BO125" i="26" s="1"/>
  <c r="AP125" i="26"/>
  <c r="BI124" i="26"/>
  <c r="BO124" i="26" s="1"/>
  <c r="AP124" i="26"/>
  <c r="AP123" i="26"/>
  <c r="AP122" i="26"/>
  <c r="AP121" i="26"/>
  <c r="J121" i="26"/>
  <c r="AP120" i="26"/>
  <c r="J120" i="26"/>
  <c r="AP119" i="26"/>
  <c r="AP118" i="26"/>
  <c r="J118" i="26"/>
  <c r="AP117" i="26"/>
  <c r="J117" i="26"/>
  <c r="AP116" i="26"/>
  <c r="J116" i="26"/>
  <c r="AP115" i="26"/>
  <c r="AG115" i="26"/>
  <c r="AW115" i="26" s="1"/>
  <c r="AX115" i="26" s="1"/>
  <c r="AC115" i="26"/>
  <c r="J115" i="26"/>
  <c r="AP114" i="26"/>
  <c r="AG114" i="26"/>
  <c r="AW114" i="26" s="1"/>
  <c r="AX114" i="26" s="1"/>
  <c r="AC114" i="26"/>
  <c r="J114" i="26"/>
  <c r="BI113" i="26"/>
  <c r="BO113" i="26" s="1"/>
  <c r="AW113" i="26"/>
  <c r="AX113" i="26" s="1"/>
  <c r="AC113" i="26"/>
  <c r="J113" i="26"/>
  <c r="BI112" i="26"/>
  <c r="BO112" i="26" s="1"/>
  <c r="AW112" i="26"/>
  <c r="AX112" i="26" s="1"/>
  <c r="AC112" i="26"/>
  <c r="J112" i="26"/>
  <c r="BI111" i="26"/>
  <c r="BO111" i="26" s="1"/>
  <c r="AW111" i="26"/>
  <c r="AX111" i="26" s="1"/>
  <c r="AC111" i="26"/>
  <c r="J111" i="26"/>
  <c r="AG110" i="26"/>
  <c r="AW110" i="26" s="1"/>
  <c r="AX110" i="26" s="1"/>
  <c r="AC110" i="26"/>
  <c r="J110" i="26"/>
  <c r="AP109" i="26"/>
  <c r="AG109" i="26"/>
  <c r="AC109" i="26"/>
  <c r="AP108" i="26"/>
  <c r="AG108" i="26"/>
  <c r="AC108" i="26"/>
  <c r="J108" i="26"/>
  <c r="AP107" i="26"/>
  <c r="AG107" i="26"/>
  <c r="AC107" i="26"/>
  <c r="J107" i="26"/>
  <c r="AP106" i="26"/>
  <c r="AG106" i="26"/>
  <c r="AC106" i="26"/>
  <c r="J106" i="26"/>
  <c r="AP105" i="26"/>
  <c r="AG105" i="26"/>
  <c r="AC105" i="26"/>
  <c r="AP104" i="26"/>
  <c r="AG104" i="26"/>
  <c r="AC104" i="26"/>
  <c r="J104" i="26"/>
  <c r="AP103" i="26"/>
  <c r="AG103" i="26"/>
  <c r="AC103" i="26"/>
  <c r="J103" i="26"/>
  <c r="AP102" i="26"/>
  <c r="AG102" i="26"/>
  <c r="AC102" i="26"/>
  <c r="J102" i="26"/>
  <c r="AP101" i="26"/>
  <c r="AG101" i="26"/>
  <c r="AC101" i="26"/>
  <c r="J101" i="26"/>
  <c r="AP100" i="26"/>
  <c r="AG100" i="26"/>
  <c r="AC100" i="26"/>
  <c r="J100" i="26"/>
  <c r="AP99" i="26"/>
  <c r="AG99" i="26"/>
  <c r="AC99" i="26"/>
  <c r="J99" i="26"/>
  <c r="AG98" i="26"/>
  <c r="AW98" i="26" s="1"/>
  <c r="AX98" i="26" s="1"/>
  <c r="AC98" i="26"/>
  <c r="J98" i="26"/>
  <c r="AG97" i="26"/>
  <c r="AW97" i="26" s="1"/>
  <c r="AX97" i="26" s="1"/>
  <c r="AC97" i="26"/>
  <c r="J97" i="26"/>
  <c r="AG96" i="26"/>
  <c r="AW96" i="26" s="1"/>
  <c r="AX96" i="26" s="1"/>
  <c r="AC96" i="26"/>
  <c r="J96" i="26"/>
  <c r="BI95" i="26"/>
  <c r="BO95" i="26" s="1"/>
  <c r="AP95" i="26"/>
  <c r="AW95" i="26" s="1"/>
  <c r="AX95" i="26" s="1"/>
  <c r="AC95" i="26"/>
  <c r="J95" i="26"/>
  <c r="AP94" i="26"/>
  <c r="AW94" i="26" s="1"/>
  <c r="AX94" i="26" s="1"/>
  <c r="AC94" i="26"/>
  <c r="J94" i="26"/>
  <c r="AP93" i="26"/>
  <c r="AW93" i="26" s="1"/>
  <c r="AX93" i="26" s="1"/>
  <c r="AC93" i="26"/>
  <c r="J93" i="26"/>
  <c r="AP92" i="26"/>
  <c r="AW92" i="26" s="1"/>
  <c r="AX92" i="26" s="1"/>
  <c r="AC92" i="26"/>
  <c r="J92" i="26"/>
  <c r="AW91" i="26"/>
  <c r="AX91" i="26" s="1"/>
  <c r="AC91" i="26"/>
  <c r="J91" i="26"/>
  <c r="BI90" i="26"/>
  <c r="BO90" i="26" s="1"/>
  <c r="AW90" i="26"/>
  <c r="AX90" i="26" s="1"/>
  <c r="AC90" i="26"/>
  <c r="J90" i="26"/>
  <c r="AP89" i="26"/>
  <c r="AW89" i="26" s="1"/>
  <c r="AX89" i="26" s="1"/>
  <c r="AC89" i="26"/>
  <c r="J89" i="26"/>
  <c r="AP88" i="26"/>
  <c r="AG88" i="26"/>
  <c r="AC88" i="26"/>
  <c r="J88" i="26"/>
  <c r="AP87" i="26"/>
  <c r="AG87" i="26"/>
  <c r="AC87" i="26"/>
  <c r="J87" i="26"/>
  <c r="AP86" i="26"/>
  <c r="AG86" i="26"/>
  <c r="AC86" i="26"/>
  <c r="J86" i="26"/>
  <c r="AW85" i="26"/>
  <c r="AX85" i="26" s="1"/>
  <c r="AC85" i="26"/>
  <c r="J85" i="26"/>
  <c r="AW84" i="26"/>
  <c r="AX84" i="26" s="1"/>
  <c r="AC84" i="26"/>
  <c r="J84" i="26"/>
  <c r="AG83" i="26"/>
  <c r="AW83" i="26" s="1"/>
  <c r="AX83" i="26" s="1"/>
  <c r="AC83" i="26"/>
  <c r="J83" i="26"/>
  <c r="BI82" i="26"/>
  <c r="BO82" i="26" s="1"/>
  <c r="AG82" i="26"/>
  <c r="AW82" i="26" s="1"/>
  <c r="AX82" i="26" s="1"/>
  <c r="AC82" i="26"/>
  <c r="J82" i="26"/>
  <c r="BI81" i="26"/>
  <c r="BO81" i="26" s="1"/>
  <c r="AG81" i="26"/>
  <c r="AW81" i="26" s="1"/>
  <c r="AX81" i="26" s="1"/>
  <c r="AC81" i="26"/>
  <c r="J81" i="26"/>
  <c r="BI80" i="26"/>
  <c r="BO80" i="26" s="1"/>
  <c r="AG80" i="26"/>
  <c r="AW80" i="26" s="1"/>
  <c r="AX80" i="26" s="1"/>
  <c r="AC80" i="26"/>
  <c r="J80" i="26"/>
  <c r="BI79" i="26"/>
  <c r="BO79" i="26" s="1"/>
  <c r="AW79" i="26"/>
  <c r="AX79" i="26" s="1"/>
  <c r="AC79" i="26"/>
  <c r="J79" i="26"/>
  <c r="AW78" i="26"/>
  <c r="AX78" i="26" s="1"/>
  <c r="AC78" i="26"/>
  <c r="J78" i="26"/>
  <c r="AP77" i="26"/>
  <c r="AG77" i="26"/>
  <c r="AC77" i="26"/>
  <c r="AP76" i="26"/>
  <c r="AW76" i="26" s="1"/>
  <c r="AX76" i="26" s="1"/>
  <c r="AP75" i="26"/>
  <c r="AG75" i="26"/>
  <c r="AC75" i="26"/>
  <c r="J75" i="26"/>
  <c r="AP74" i="26"/>
  <c r="AG74" i="26"/>
  <c r="AC74" i="26"/>
  <c r="J74" i="26"/>
  <c r="AP73" i="26"/>
  <c r="AW73" i="26" s="1"/>
  <c r="AX73" i="26" s="1"/>
  <c r="AC73" i="26"/>
  <c r="J73" i="26"/>
  <c r="AP72" i="26"/>
  <c r="AG72" i="26"/>
  <c r="AW72" i="26" s="1"/>
  <c r="AX72" i="26" s="1"/>
  <c r="AC72" i="26"/>
  <c r="J72" i="26"/>
  <c r="AP71" i="26"/>
  <c r="AG71" i="26"/>
  <c r="AC71" i="26"/>
  <c r="J71" i="26"/>
  <c r="AP70" i="26"/>
  <c r="AG70" i="26"/>
  <c r="AC70" i="26"/>
  <c r="J70" i="26"/>
  <c r="AW69" i="26"/>
  <c r="AX69" i="26" s="1"/>
  <c r="AC69" i="26"/>
  <c r="J69" i="26"/>
  <c r="BI68" i="26"/>
  <c r="BO68" i="26" s="1"/>
  <c r="AW68" i="26"/>
  <c r="AX68" i="26" s="1"/>
  <c r="AC68" i="26"/>
  <c r="I68" i="26"/>
  <c r="AW67" i="26"/>
  <c r="AX67" i="26" s="1"/>
  <c r="AC67" i="26"/>
  <c r="J67" i="26"/>
  <c r="AW66" i="26"/>
  <c r="AX66" i="26" s="1"/>
  <c r="AC66" i="26"/>
  <c r="J66" i="26"/>
  <c r="BI65" i="26"/>
  <c r="BO65" i="26" s="1"/>
  <c r="AW65" i="26"/>
  <c r="AX65" i="26" s="1"/>
  <c r="AC65" i="26"/>
  <c r="J65" i="26"/>
  <c r="AP64" i="26"/>
  <c r="AG64" i="26"/>
  <c r="AC64" i="26"/>
  <c r="J64" i="26"/>
  <c r="AP63" i="26"/>
  <c r="AG63" i="26"/>
  <c r="AC63" i="26"/>
  <c r="J63" i="26"/>
  <c r="AP62" i="26"/>
  <c r="AG62" i="26"/>
  <c r="AC62" i="26"/>
  <c r="J62" i="26"/>
  <c r="AP61" i="26"/>
  <c r="AG61" i="26"/>
  <c r="AC61" i="26"/>
  <c r="J61" i="26"/>
  <c r="BI60" i="26"/>
  <c r="BO60" i="26" s="1"/>
  <c r="AP60" i="26"/>
  <c r="AG60" i="26"/>
  <c r="AW60" i="26" s="1"/>
  <c r="AX60" i="26" s="1"/>
  <c r="AC60" i="26"/>
  <c r="I60" i="26"/>
  <c r="AP59" i="26"/>
  <c r="AG59" i="26"/>
  <c r="AC59" i="26"/>
  <c r="J59" i="26"/>
  <c r="AP58" i="26"/>
  <c r="AG58" i="26"/>
  <c r="AC58" i="26"/>
  <c r="J58" i="26"/>
  <c r="AG57" i="26"/>
  <c r="AW57" i="26" s="1"/>
  <c r="AX57" i="26" s="1"/>
  <c r="AC57" i="26"/>
  <c r="J57" i="26"/>
  <c r="AG56" i="26"/>
  <c r="AW56" i="26" s="1"/>
  <c r="AX56" i="26" s="1"/>
  <c r="AC56" i="26"/>
  <c r="J56" i="26"/>
  <c r="AG55" i="26"/>
  <c r="AW55" i="26" s="1"/>
  <c r="AX55" i="26" s="1"/>
  <c r="AC55" i="26"/>
  <c r="J55" i="26"/>
  <c r="AG54" i="26"/>
  <c r="AW54" i="26" s="1"/>
  <c r="AX54" i="26" s="1"/>
  <c r="AC54" i="26"/>
  <c r="J54" i="26"/>
  <c r="AG53" i="26"/>
  <c r="AW53" i="26" s="1"/>
  <c r="AX53" i="26" s="1"/>
  <c r="AC53" i="26"/>
  <c r="J53" i="26"/>
  <c r="AG52" i="26"/>
  <c r="AW52" i="26" s="1"/>
  <c r="AX52" i="26" s="1"/>
  <c r="AC52" i="26"/>
  <c r="J52" i="26"/>
  <c r="BI51" i="26"/>
  <c r="BO51" i="26" s="1"/>
  <c r="AG51" i="26"/>
  <c r="AW51" i="26" s="1"/>
  <c r="AX51" i="26" s="1"/>
  <c r="AC51" i="26"/>
  <c r="J51" i="26"/>
  <c r="I51" i="26"/>
  <c r="AP50" i="26"/>
  <c r="AG50" i="26"/>
  <c r="AC50" i="26"/>
  <c r="J50" i="26"/>
  <c r="AP49" i="26"/>
  <c r="AG49" i="26"/>
  <c r="AC49" i="26"/>
  <c r="J49" i="26"/>
  <c r="AP48" i="26"/>
  <c r="AG48" i="26"/>
  <c r="AC48" i="26"/>
  <c r="AP47" i="26"/>
  <c r="AG47" i="26"/>
  <c r="AC47" i="26"/>
  <c r="BI46" i="26"/>
  <c r="BO46" i="26" s="1"/>
  <c r="AP46" i="26"/>
  <c r="AG46" i="26"/>
  <c r="AC46" i="26"/>
  <c r="I46" i="26"/>
  <c r="AP45" i="26"/>
  <c r="AG45" i="26"/>
  <c r="AC45" i="26"/>
  <c r="J45" i="26"/>
  <c r="BI44" i="26"/>
  <c r="BO44" i="26" s="1"/>
  <c r="AW44" i="26"/>
  <c r="AX44" i="26" s="1"/>
  <c r="AC44" i="26"/>
  <c r="J44" i="26"/>
  <c r="AP43" i="26"/>
  <c r="AG43" i="26"/>
  <c r="AC43" i="26"/>
  <c r="J43" i="26"/>
  <c r="AP42" i="26"/>
  <c r="AG42" i="26"/>
  <c r="AC42" i="26"/>
  <c r="J42" i="26"/>
  <c r="AP41" i="26"/>
  <c r="AG41" i="26"/>
  <c r="AC41" i="26"/>
  <c r="J41" i="26"/>
  <c r="AP40" i="26"/>
  <c r="AG40" i="26"/>
  <c r="AC40" i="26"/>
  <c r="J40" i="26"/>
  <c r="BI39" i="26"/>
  <c r="BO39" i="26" s="1"/>
  <c r="AW39" i="26"/>
  <c r="AX39" i="26" s="1"/>
  <c r="AC39" i="26"/>
  <c r="J39" i="26"/>
  <c r="AP38" i="26"/>
  <c r="AG38" i="26"/>
  <c r="AW38" i="26" s="1"/>
  <c r="AX38" i="26" s="1"/>
  <c r="AC38" i="26"/>
  <c r="J38" i="26"/>
  <c r="AP37" i="26"/>
  <c r="AG37" i="26"/>
  <c r="AC37" i="26"/>
  <c r="J37" i="26"/>
  <c r="AP36" i="26"/>
  <c r="AG36" i="26"/>
  <c r="AC36" i="26"/>
  <c r="AP35" i="26"/>
  <c r="AG35" i="26"/>
  <c r="AC35" i="26"/>
  <c r="J35" i="26"/>
  <c r="AP34" i="26"/>
  <c r="AG34" i="26"/>
  <c r="AC34" i="26"/>
  <c r="J34" i="26"/>
  <c r="BI33" i="26"/>
  <c r="BO33" i="26" s="1"/>
  <c r="AW33" i="26"/>
  <c r="AX33" i="26" s="1"/>
  <c r="AC33" i="26"/>
  <c r="J33" i="26"/>
  <c r="AP32" i="26"/>
  <c r="AG32" i="26"/>
  <c r="J32" i="26"/>
  <c r="I31" i="26"/>
  <c r="I30" i="26"/>
  <c r="AP29" i="26"/>
  <c r="AG29" i="26"/>
  <c r="AC29" i="26"/>
  <c r="J29" i="26"/>
  <c r="AP28" i="26"/>
  <c r="AG28" i="26"/>
  <c r="AW28" i="26" s="1"/>
  <c r="AX28" i="26" s="1"/>
  <c r="AC28" i="26"/>
  <c r="J28" i="26"/>
  <c r="AP27" i="26"/>
  <c r="AG27" i="26"/>
  <c r="AW27" i="26" s="1"/>
  <c r="AX27" i="26" s="1"/>
  <c r="AC27" i="26"/>
  <c r="J27" i="26"/>
  <c r="AP26" i="26"/>
  <c r="AG26" i="26"/>
  <c r="AW26" i="26" s="1"/>
  <c r="AX26" i="26" s="1"/>
  <c r="AC26" i="26"/>
  <c r="J26" i="26"/>
  <c r="AP25" i="26"/>
  <c r="AG25" i="26"/>
  <c r="AW25" i="26" s="1"/>
  <c r="AX25" i="26" s="1"/>
  <c r="AC25" i="26"/>
  <c r="J25" i="26"/>
  <c r="AP24" i="26"/>
  <c r="AG24" i="26"/>
  <c r="AW24" i="26" s="1"/>
  <c r="AX24" i="26" s="1"/>
  <c r="AC24" i="26"/>
  <c r="J24" i="26"/>
  <c r="AP21" i="26"/>
  <c r="AG21" i="26"/>
  <c r="AW21" i="26" s="1"/>
  <c r="AX21" i="26" s="1"/>
  <c r="AC21" i="26"/>
  <c r="J21" i="26"/>
  <c r="BI20" i="26"/>
  <c r="BO20" i="26" s="1"/>
  <c r="AW20" i="26"/>
  <c r="AX20" i="26" s="1"/>
  <c r="AC20" i="26"/>
  <c r="J20" i="26"/>
  <c r="BI19" i="26"/>
  <c r="BO19" i="26" s="1"/>
  <c r="AW19" i="26"/>
  <c r="AX19" i="26" s="1"/>
  <c r="AC19" i="26"/>
  <c r="J19" i="26"/>
  <c r="BI18" i="26"/>
  <c r="BO18" i="26" s="1"/>
  <c r="AW18" i="26"/>
  <c r="AX18" i="26" s="1"/>
  <c r="AC18" i="26"/>
  <c r="J18" i="26"/>
  <c r="BI17" i="26"/>
  <c r="BO17" i="26" s="1"/>
  <c r="AW17" i="26"/>
  <c r="AX17" i="26" s="1"/>
  <c r="AC17" i="26"/>
  <c r="J17" i="26"/>
  <c r="BI16" i="26"/>
  <c r="BO16" i="26" s="1"/>
  <c r="AW16" i="26"/>
  <c r="AX16" i="26" s="1"/>
  <c r="AC16" i="26"/>
  <c r="J16" i="26"/>
  <c r="BI15" i="26"/>
  <c r="BO15" i="26" s="1"/>
  <c r="AW15" i="26"/>
  <c r="AX15" i="26" s="1"/>
  <c r="AC15" i="26"/>
  <c r="J15" i="26"/>
  <c r="BI14" i="26"/>
  <c r="BO14" i="26" s="1"/>
  <c r="AW14" i="26"/>
  <c r="AX14" i="26" s="1"/>
  <c r="AC14" i="26"/>
  <c r="J14" i="26"/>
  <c r="BI13" i="26"/>
  <c r="BO13" i="26" s="1"/>
  <c r="AW13" i="26"/>
  <c r="AX13" i="26" s="1"/>
  <c r="AC13" i="26"/>
  <c r="J13" i="26"/>
  <c r="BI12" i="26"/>
  <c r="BO12" i="26" s="1"/>
  <c r="AW12" i="26"/>
  <c r="AX12" i="26" s="1"/>
  <c r="AC12" i="26"/>
  <c r="J12" i="26"/>
  <c r="BI11" i="26"/>
  <c r="BO11" i="26" s="1"/>
  <c r="AW11" i="26"/>
  <c r="AX11" i="26" s="1"/>
  <c r="AC11" i="26"/>
  <c r="J11" i="26"/>
  <c r="BI10" i="26"/>
  <c r="BO10" i="26" s="1"/>
  <c r="AW10" i="26"/>
  <c r="AX10" i="26" s="1"/>
  <c r="AC10" i="26"/>
  <c r="J10" i="26"/>
  <c r="J9" i="26"/>
  <c r="I8" i="26"/>
  <c r="I6" i="26"/>
  <c r="I5" i="26"/>
  <c r="AY158" i="26" a="1"/>
  <c r="AY157" i="26" a="1"/>
  <c r="AY153" i="26" a="1"/>
  <c r="AY140" i="26" a="1"/>
  <c r="AY136" i="26" a="1"/>
  <c r="AY130" i="26" a="1"/>
  <c r="AY126" i="26" a="1"/>
  <c r="AY159" i="26" a="1"/>
  <c r="AY154" i="26" a="1"/>
  <c r="AY152" i="26" a="1"/>
  <c r="AY150" i="26" a="1"/>
  <c r="AY148" i="26" a="1"/>
  <c r="AY147" i="26" a="1"/>
  <c r="AY145" i="26" a="1"/>
  <c r="AY143" i="26" a="1"/>
  <c r="AY142" i="26" a="1"/>
  <c r="AY141" i="26" a="1"/>
  <c r="AY137" i="26" a="1"/>
  <c r="AY133" i="26" a="1"/>
  <c r="AY125" i="26" a="1"/>
  <c r="AY123" i="26" a="1"/>
  <c r="AY156" i="26" a="1"/>
  <c r="AY144" i="26" a="1"/>
  <c r="AY132" i="26" a="1"/>
  <c r="AY124" i="26" a="1"/>
  <c r="AY121" i="26" a="1"/>
  <c r="AY120" i="26" a="1"/>
  <c r="AY119" i="26" a="1"/>
  <c r="AY116" i="26" a="1"/>
  <c r="AY151" i="26" a="1"/>
  <c r="AY139" i="26" a="1"/>
  <c r="AY135" i="26" a="1"/>
  <c r="AY131" i="26" a="1"/>
  <c r="AY128" i="26" a="1"/>
  <c r="AY122" i="26" a="1"/>
  <c r="AY117" i="26" a="1"/>
  <c r="AY155" i="26" a="1"/>
  <c r="AY149" i="26" a="1"/>
  <c r="AY146" i="26" a="1"/>
  <c r="AY127" i="26" a="1"/>
  <c r="AY118" i="26" a="1"/>
  <c r="AY96" i="26" a="1"/>
  <c r="AY92" i="26" a="1"/>
  <c r="AY91" i="26" a="1"/>
  <c r="AY90" i="26" a="1"/>
  <c r="AY89" i="26" a="1"/>
  <c r="AY82" i="26" a="1"/>
  <c r="AY68" i="26" a="1"/>
  <c r="AY55" i="26" a="1"/>
  <c r="AY53" i="26" a="1"/>
  <c r="AY138" i="26" a="1"/>
  <c r="AY129" i="26" a="1"/>
  <c r="AY66" i="26" a="1"/>
  <c r="AY134" i="26" a="1"/>
  <c r="AY113" i="26" a="1"/>
  <c r="AY95" i="26" a="1"/>
  <c r="AY85" i="26" a="1"/>
  <c r="AY115" i="26" a="1"/>
  <c r="AY94" i="26" a="1"/>
  <c r="AY93" i="26" a="1"/>
  <c r="AY83" i="26" a="1"/>
  <c r="AY79" i="26" a="1"/>
  <c r="AY78" i="26" a="1"/>
  <c r="AY54" i="26" a="1"/>
  <c r="AY52" i="26" a="1"/>
  <c r="AY44" i="26" a="1"/>
  <c r="AY114" i="26" a="1"/>
  <c r="AY112" i="26" a="1"/>
  <c r="AY111" i="26" a="1"/>
  <c r="AY110" i="26" a="1"/>
  <c r="AY98" i="26" a="1"/>
  <c r="AY80" i="26" a="1"/>
  <c r="AY76" i="26" a="1"/>
  <c r="AY73" i="26" a="1"/>
  <c r="AY67" i="26" a="1"/>
  <c r="AY20" i="26" a="1"/>
  <c r="AY81" i="26" a="1"/>
  <c r="AY57" i="26" a="1"/>
  <c r="AY56" i="26" a="1"/>
  <c r="AY38" i="26" a="1"/>
  <c r="AY19" i="26" a="1"/>
  <c r="AY17" i="26" a="1"/>
  <c r="AY15" i="26" a="1"/>
  <c r="AY13" i="26" a="1"/>
  <c r="AY97" i="26" a="1"/>
  <c r="AY84" i="26" a="1"/>
  <c r="AY72" i="26" a="1"/>
  <c r="AY69" i="26" a="1"/>
  <c r="AY65" i="26" a="1"/>
  <c r="AY60" i="26" a="1"/>
  <c r="AY51" i="26" a="1"/>
  <c r="AY33" i="26" a="1"/>
  <c r="AY11" i="26" a="1"/>
  <c r="AY27" i="26" a="1"/>
  <c r="AY18" i="26" a="1"/>
  <c r="AY16" i="26" a="1"/>
  <c r="AY14" i="26" a="1"/>
  <c r="AY12" i="26" a="1"/>
  <c r="AY10" i="26" a="1"/>
  <c r="AY26" i="26" a="1"/>
  <c r="AY39" i="26" a="1"/>
  <c r="AY28" i="26" a="1"/>
  <c r="AY25" i="26" a="1"/>
  <c r="AY21" i="26" a="1"/>
  <c r="AY24" i="26" a="1"/>
  <c r="AW34" i="26" l="1"/>
  <c r="AX34" i="26" s="1"/>
  <c r="AY34" i="26" s="1" a="1"/>
  <c r="AW36" i="26"/>
  <c r="AX36" i="26" s="1"/>
  <c r="AY36" i="26" s="1" a="1"/>
  <c r="AW37" i="26"/>
  <c r="AX37" i="26" s="1"/>
  <c r="AY37" i="26" s="1" a="1"/>
  <c r="AW40" i="26"/>
  <c r="AX40" i="26" s="1"/>
  <c r="AY40" i="26" s="1" a="1"/>
  <c r="AW41" i="26"/>
  <c r="AX41" i="26" s="1"/>
  <c r="AY41" i="26" s="1" a="1"/>
  <c r="AW43" i="26"/>
  <c r="AX43" i="26" s="1"/>
  <c r="AY43" i="26" s="1" a="1"/>
  <c r="AW45" i="26"/>
  <c r="AX45" i="26" s="1"/>
  <c r="AY45" i="26" s="1" a="1"/>
  <c r="AW47" i="26"/>
  <c r="AX47" i="26" s="1"/>
  <c r="AY47" i="26" s="1" a="1"/>
  <c r="AW49" i="26"/>
  <c r="AX49" i="26" s="1"/>
  <c r="AY49" i="26" s="1" a="1"/>
  <c r="AW58" i="26"/>
  <c r="AX58" i="26" s="1"/>
  <c r="AY58" i="26" s="1" a="1"/>
  <c r="AW59" i="26"/>
  <c r="AX59" i="26" s="1"/>
  <c r="AY59" i="26" s="1" a="1"/>
  <c r="AW61" i="26"/>
  <c r="AX61" i="26" s="1"/>
  <c r="AY61" i="26" s="1" a="1"/>
  <c r="AW63" i="26"/>
  <c r="AX63" i="26" s="1"/>
  <c r="AY63" i="26" s="1" a="1"/>
  <c r="AW64" i="26"/>
  <c r="AX64" i="26" s="1"/>
  <c r="AY64" i="26" s="1" a="1"/>
  <c r="AW70" i="26"/>
  <c r="AX70" i="26" s="1"/>
  <c r="AY70" i="26" s="1" a="1"/>
  <c r="AW71" i="26"/>
  <c r="AX71" i="26" s="1"/>
  <c r="AY71" i="26" s="1" a="1"/>
  <c r="AW77" i="26"/>
  <c r="AX77" i="26" s="1"/>
  <c r="AY77" i="26" s="1" a="1"/>
  <c r="AW86" i="26"/>
  <c r="AX86" i="26" s="1"/>
  <c r="AY86" i="26" s="1" a="1"/>
  <c r="AW102" i="26"/>
  <c r="AX102" i="26" s="1"/>
  <c r="AY102" i="26" s="1" a="1"/>
  <c r="AW105" i="26"/>
  <c r="AX105" i="26" s="1"/>
  <c r="AY105" i="26" s="1" a="1"/>
  <c r="AW106" i="26"/>
  <c r="AX106" i="26" s="1"/>
  <c r="AY106" i="26" s="1" a="1"/>
  <c r="AW107" i="26"/>
  <c r="AX107" i="26" s="1"/>
  <c r="AY107" i="26" s="1" a="1"/>
  <c r="AW109" i="26"/>
  <c r="AX109" i="26" s="1"/>
  <c r="AY109" i="26" s="1" a="1"/>
  <c r="AY24" i="26"/>
  <c r="AY21" i="26"/>
  <c r="AY25" i="26"/>
  <c r="AY28" i="26"/>
  <c r="AY36" i="26"/>
  <c r="AY39" i="26"/>
  <c r="AY41" i="26"/>
  <c r="AY59" i="26"/>
  <c r="AY26" i="26"/>
  <c r="AY10" i="26"/>
  <c r="AY12" i="26"/>
  <c r="AY14" i="26"/>
  <c r="AY16" i="26"/>
  <c r="AY18" i="26"/>
  <c r="AY27" i="26"/>
  <c r="AY34" i="26"/>
  <c r="AY37" i="26"/>
  <c r="AY45" i="26"/>
  <c r="AY11" i="26"/>
  <c r="AY33" i="26"/>
  <c r="AY51" i="26"/>
  <c r="AY60" i="26"/>
  <c r="AY63" i="26"/>
  <c r="AY65" i="26"/>
  <c r="AY69" i="26"/>
  <c r="AY72" i="26"/>
  <c r="AY84" i="26"/>
  <c r="AY97" i="26"/>
  <c r="AY13" i="26"/>
  <c r="AY15" i="26"/>
  <c r="AY17" i="26"/>
  <c r="AY19" i="26"/>
  <c r="AY38" i="26"/>
  <c r="AY40" i="26"/>
  <c r="AY43" i="26"/>
  <c r="AY47" i="26"/>
  <c r="AY49" i="26"/>
  <c r="AY56" i="26"/>
  <c r="AY57" i="26"/>
  <c r="AY77" i="26"/>
  <c r="AY81" i="26"/>
  <c r="AY107" i="26"/>
  <c r="AY20" i="26"/>
  <c r="AY61" i="26"/>
  <c r="AY67" i="26"/>
  <c r="AY73" i="26"/>
  <c r="AY76" i="26"/>
  <c r="AY80" i="26"/>
  <c r="AY98" i="26"/>
  <c r="AY110" i="26"/>
  <c r="AY111" i="26"/>
  <c r="AY112" i="26"/>
  <c r="AY114" i="26"/>
  <c r="AY44" i="26"/>
  <c r="AY52" i="26"/>
  <c r="AY54" i="26"/>
  <c r="AY64" i="26"/>
  <c r="AY78" i="26"/>
  <c r="AY79" i="26"/>
  <c r="AY83" i="26"/>
  <c r="AY93" i="26"/>
  <c r="AY94" i="26"/>
  <c r="AY105" i="26"/>
  <c r="AY115" i="26"/>
  <c r="AY70" i="26"/>
  <c r="AY85" i="26"/>
  <c r="AY95" i="26"/>
  <c r="AY106" i="26"/>
  <c r="AY113" i="26"/>
  <c r="AY134" i="26"/>
  <c r="AY66" i="26"/>
  <c r="AY129" i="26"/>
  <c r="AY138" i="26"/>
  <c r="AY53" i="26"/>
  <c r="AY55" i="26"/>
  <c r="AY58" i="26"/>
  <c r="AY68" i="26"/>
  <c r="AY71" i="26"/>
  <c r="AY82" i="26"/>
  <c r="AY86" i="26"/>
  <c r="AY89" i="26"/>
  <c r="AY90" i="26"/>
  <c r="AY91" i="26"/>
  <c r="AY92" i="26"/>
  <c r="AY96" i="26"/>
  <c r="AY102" i="26"/>
  <c r="AY109" i="26"/>
  <c r="AY118" i="26"/>
  <c r="AY127" i="26"/>
  <c r="AY146" i="26"/>
  <c r="AY149" i="26"/>
  <c r="AY155" i="26"/>
  <c r="AY117" i="26"/>
  <c r="AY122" i="26"/>
  <c r="AY128" i="26"/>
  <c r="AY131" i="26"/>
  <c r="AY135" i="26"/>
  <c r="AY139" i="26"/>
  <c r="AY151" i="26"/>
  <c r="AY116" i="26"/>
  <c r="AY119" i="26"/>
  <c r="AY120" i="26"/>
  <c r="AY121" i="26"/>
  <c r="AY124" i="26"/>
  <c r="AY132" i="26"/>
  <c r="AY144" i="26"/>
  <c r="AY156" i="26"/>
  <c r="AY123" i="26"/>
  <c r="AY125" i="26"/>
  <c r="AY133" i="26"/>
  <c r="AY137" i="26"/>
  <c r="AY141" i="26"/>
  <c r="AY142" i="26"/>
  <c r="AY143" i="26"/>
  <c r="AY145" i="26"/>
  <c r="AY147" i="26"/>
  <c r="AY148" i="26"/>
  <c r="AY150" i="26"/>
  <c r="AY152" i="26"/>
  <c r="AY154" i="26"/>
  <c r="AY159" i="26"/>
  <c r="AY126" i="26"/>
  <c r="AY130" i="26"/>
  <c r="AY136" i="26"/>
  <c r="AY140" i="26"/>
  <c r="AY153" i="26"/>
  <c r="AY157" i="26"/>
  <c r="AY158" i="26"/>
  <c r="AW32" i="26"/>
  <c r="AX32" i="26" s="1"/>
  <c r="AW50" i="26"/>
  <c r="AX50" i="26" s="1"/>
  <c r="AW29" i="26"/>
  <c r="AX29" i="26" s="1"/>
  <c r="AW48" i="26"/>
  <c r="AX48" i="26" s="1"/>
  <c r="AW101" i="26"/>
  <c r="AX101" i="26" s="1"/>
  <c r="AW35" i="26"/>
  <c r="AX35" i="26" s="1"/>
  <c r="AW42" i="26"/>
  <c r="AX42" i="26" s="1"/>
  <c r="AW46" i="26"/>
  <c r="AX46" i="26" s="1"/>
  <c r="AW62" i="26"/>
  <c r="AX62" i="26" s="1"/>
  <c r="AW108" i="26"/>
  <c r="AX108" i="26" s="1"/>
  <c r="AW75" i="26"/>
  <c r="AX75" i="26" s="1"/>
  <c r="AW88" i="26"/>
  <c r="AX88" i="26" s="1"/>
  <c r="AW100" i="26"/>
  <c r="AX100" i="26" s="1"/>
  <c r="AW104" i="26"/>
  <c r="AX104" i="26" s="1"/>
  <c r="AW74" i="26"/>
  <c r="AX74" i="26" s="1"/>
  <c r="AW87" i="26"/>
  <c r="AX87" i="26" s="1"/>
  <c r="AW99" i="26"/>
  <c r="AX99" i="26" s="1"/>
  <c r="AW103" i="26"/>
  <c r="AX103" i="26" s="1"/>
  <c r="BJ212" i="11"/>
  <c r="BP212" i="11" s="1"/>
  <c r="AX212" i="11"/>
  <c r="J212" i="11"/>
  <c r="BJ211" i="11"/>
  <c r="BP211" i="11" s="1"/>
  <c r="AX211" i="11"/>
  <c r="J211" i="11"/>
  <c r="J210" i="11"/>
  <c r="AX142" i="11"/>
  <c r="J142" i="11"/>
  <c r="AX141" i="11"/>
  <c r="J141" i="11"/>
  <c r="AX140" i="11"/>
  <c r="J140" i="11"/>
  <c r="AX139" i="11"/>
  <c r="J139" i="11"/>
  <c r="AQ138" i="11"/>
  <c r="AX138" i="11" s="1"/>
  <c r="J138" i="11"/>
  <c r="AY100" i="26" a="1"/>
  <c r="AY108" i="26" a="1"/>
  <c r="AY29" i="26" a="1"/>
  <c r="AY42" i="26" a="1"/>
  <c r="AY75" i="26" a="1"/>
  <c r="AY74" i="26" a="1"/>
  <c r="AY48" i="26" a="1"/>
  <c r="AY46" i="26" a="1"/>
  <c r="AY88" i="26" a="1"/>
  <c r="AY87" i="26" a="1"/>
  <c r="AY32" i="26" a="1"/>
  <c r="AY101" i="26" a="1"/>
  <c r="AY62" i="26" a="1"/>
  <c r="AY99" i="26" a="1"/>
  <c r="AY50" i="26" a="1"/>
  <c r="AY35" i="26" a="1"/>
  <c r="AY104" i="26" a="1"/>
  <c r="AY103" i="26" a="1"/>
  <c r="AY103" i="26" l="1"/>
  <c r="AY104" i="26"/>
  <c r="AY35" i="26"/>
  <c r="AY50" i="26"/>
  <c r="AY99" i="26"/>
  <c r="AY62" i="26"/>
  <c r="AY101" i="26"/>
  <c r="AY32" i="26"/>
  <c r="AY87" i="26"/>
  <c r="AY88" i="26"/>
  <c r="AY46" i="26"/>
  <c r="AY48" i="26"/>
  <c r="AY74" i="26"/>
  <c r="AY75" i="26"/>
  <c r="AY42" i="26"/>
  <c r="AY29" i="26"/>
  <c r="AY108" i="26"/>
  <c r="AY100" i="26"/>
  <c r="BA52" i="14"/>
  <c r="BA53" i="14"/>
  <c r="AE7" i="5" l="1"/>
  <c r="AQ258" i="15" l="1"/>
  <c r="AQ259" i="15"/>
  <c r="AQ260" i="15"/>
  <c r="AQ261" i="15"/>
  <c r="AQ262" i="15"/>
  <c r="AQ263" i="15"/>
  <c r="AQ264" i="15"/>
  <c r="AQ265" i="15"/>
  <c r="AQ266" i="15"/>
  <c r="AQ267" i="15"/>
  <c r="AQ268" i="15"/>
  <c r="AQ269" i="15"/>
  <c r="AQ270" i="15"/>
  <c r="AQ271" i="15"/>
  <c r="AQ272" i="15"/>
  <c r="AQ273" i="15"/>
  <c r="AQ274" i="15"/>
  <c r="AQ275" i="15"/>
  <c r="AQ276" i="15"/>
  <c r="AQ277" i="15"/>
  <c r="AQ278" i="15"/>
  <c r="AQ279" i="15"/>
  <c r="AQ280" i="15"/>
  <c r="AQ281" i="15"/>
  <c r="AQ282" i="15"/>
  <c r="AQ283" i="15"/>
  <c r="AQ284" i="15"/>
  <c r="AQ285" i="15"/>
  <c r="AQ286" i="15"/>
  <c r="AQ287" i="15"/>
  <c r="AQ288" i="15"/>
  <c r="AQ289" i="15"/>
  <c r="AQ290" i="15"/>
  <c r="AQ291" i="15"/>
  <c r="AQ292" i="15"/>
  <c r="AQ293" i="15"/>
  <c r="AQ294" i="15"/>
  <c r="AQ295" i="15"/>
  <c r="AQ215" i="14" l="1"/>
  <c r="AQ218" i="14"/>
  <c r="AH193" i="14" l="1"/>
  <c r="BA193" i="14" s="1"/>
  <c r="AD259" i="15" l="1"/>
  <c r="BA260" i="15"/>
  <c r="BA261" i="15"/>
  <c r="BA262" i="15"/>
  <c r="BA263" i="15"/>
  <c r="BA264" i="15"/>
  <c r="BA265" i="15"/>
  <c r="BA266" i="15"/>
  <c r="BA267" i="15"/>
  <c r="BA268" i="15"/>
  <c r="BA269" i="15"/>
  <c r="BA270" i="15"/>
  <c r="BA271" i="15"/>
  <c r="BA272" i="15"/>
  <c r="BA273" i="15"/>
  <c r="BA274" i="15"/>
  <c r="BA275" i="15"/>
  <c r="BA276" i="15"/>
  <c r="BA277" i="15"/>
  <c r="BA278" i="15"/>
  <c r="BA279" i="15"/>
  <c r="BA280" i="15"/>
  <c r="BA281" i="15"/>
  <c r="BA282" i="15"/>
  <c r="BA283" i="15"/>
  <c r="BA284" i="15"/>
  <c r="BA285" i="15"/>
  <c r="BA286" i="15"/>
  <c r="BA287" i="15"/>
  <c r="BA288" i="15"/>
  <c r="BA289" i="15"/>
  <c r="BA290" i="15"/>
  <c r="BA291" i="15"/>
  <c r="BA292" i="15"/>
  <c r="BA293" i="15"/>
  <c r="BA294" i="15"/>
  <c r="BA295" i="15"/>
  <c r="J296" i="15"/>
  <c r="AH296" i="15"/>
  <c r="AQ296" i="15"/>
  <c r="BA296" i="15" s="1"/>
  <c r="BC259" i="15" a="1"/>
  <c r="BC259" i="15" l="1"/>
  <c r="J272" i="13"/>
  <c r="J273" i="13"/>
  <c r="J274" i="13"/>
  <c r="J121" i="13"/>
  <c r="J122" i="13"/>
  <c r="J123" i="13"/>
  <c r="J244" i="15"/>
  <c r="J92" i="14"/>
  <c r="J93" i="14"/>
  <c r="J52" i="14"/>
  <c r="J53" i="14"/>
  <c r="J40" i="14" l="1"/>
  <c r="AH19" i="7" l="1"/>
  <c r="AH18" i="7"/>
  <c r="K33" i="10"/>
  <c r="K32" i="10"/>
  <c r="K31" i="10"/>
  <c r="K30" i="10"/>
  <c r="K27" i="10"/>
  <c r="K26" i="10"/>
  <c r="K25" i="10"/>
  <c r="K24" i="10"/>
  <c r="K23" i="10"/>
  <c r="K22" i="10"/>
  <c r="K21" i="10"/>
  <c r="K19" i="10"/>
  <c r="K18" i="10"/>
  <c r="K15" i="10"/>
  <c r="K8" i="10"/>
  <c r="K9" i="10"/>
  <c r="K10" i="10"/>
  <c r="K11" i="10"/>
  <c r="K12" i="10"/>
  <c r="AZ49" i="6"/>
  <c r="AZ39" i="6"/>
  <c r="AQ54" i="9"/>
  <c r="AH54" i="9"/>
  <c r="BA54" i="9" s="1"/>
  <c r="J54" i="9"/>
  <c r="AC283" i="13"/>
  <c r="AC277" i="13"/>
  <c r="AC274" i="13"/>
  <c r="AC273" i="13"/>
  <c r="AC272" i="13"/>
  <c r="AC128" i="13"/>
  <c r="AC124" i="13"/>
  <c r="AC121" i="13"/>
  <c r="AD146" i="11"/>
  <c r="AD145" i="11"/>
  <c r="J274" i="11"/>
  <c r="AX274" i="11"/>
  <c r="J275" i="11"/>
  <c r="AX275" i="11"/>
  <c r="BJ275" i="11"/>
  <c r="BP275" i="11" s="1"/>
  <c r="J276" i="11"/>
  <c r="AX276" i="11"/>
  <c r="BJ276" i="11"/>
  <c r="BP276" i="11" s="1"/>
  <c r="J277" i="11"/>
  <c r="AX277" i="11"/>
  <c r="BJ277" i="11"/>
  <c r="BP277" i="11" s="1"/>
  <c r="J201" i="15"/>
  <c r="AQ255" i="15"/>
  <c r="AQ254" i="15"/>
  <c r="AQ253" i="15"/>
  <c r="AQ252" i="15"/>
  <c r="AQ251" i="15"/>
  <c r="AQ250" i="15"/>
  <c r="AQ248" i="15"/>
  <c r="AQ247" i="15"/>
  <c r="AH255" i="15"/>
  <c r="AH254" i="15"/>
  <c r="AH253" i="15"/>
  <c r="AH252" i="15"/>
  <c r="AH251" i="15"/>
  <c r="AH250" i="15"/>
  <c r="AH248" i="15"/>
  <c r="AH247" i="15"/>
  <c r="AQ244" i="15"/>
  <c r="AQ243" i="15"/>
  <c r="AQ242" i="15"/>
  <c r="AQ233" i="15"/>
  <c r="AQ232" i="15"/>
  <c r="AQ231" i="15"/>
  <c r="AQ229" i="15"/>
  <c r="AQ224" i="15"/>
  <c r="AQ223" i="15"/>
  <c r="AQ222" i="15"/>
  <c r="AQ221" i="15"/>
  <c r="AQ220" i="15"/>
  <c r="AQ219" i="15"/>
  <c r="AQ218" i="15"/>
  <c r="AQ217" i="15"/>
  <c r="AQ216" i="15"/>
  <c r="AQ215" i="15"/>
  <c r="AQ214" i="15"/>
  <c r="AQ213" i="15"/>
  <c r="AQ212" i="15"/>
  <c r="AQ211" i="15"/>
  <c r="AQ210" i="15"/>
  <c r="AQ209" i="15"/>
  <c r="AQ208" i="15"/>
  <c r="AQ207" i="15"/>
  <c r="AQ206" i="15"/>
  <c r="AQ205" i="15"/>
  <c r="AH244" i="15"/>
  <c r="AH243" i="15"/>
  <c r="AH242" i="15"/>
  <c r="AH233" i="15"/>
  <c r="AH232" i="15"/>
  <c r="AH231" i="15"/>
  <c r="AH229" i="15"/>
  <c r="AH224" i="15"/>
  <c r="AH223" i="15"/>
  <c r="AH222" i="15"/>
  <c r="AH221" i="15"/>
  <c r="AH220" i="15"/>
  <c r="AH219" i="15"/>
  <c r="AH218" i="15"/>
  <c r="AH217" i="15"/>
  <c r="AH216" i="15"/>
  <c r="AH215" i="15"/>
  <c r="AH214" i="15"/>
  <c r="AH213" i="15"/>
  <c r="AH212" i="15"/>
  <c r="AH211" i="15"/>
  <c r="AH210" i="15"/>
  <c r="AH209" i="15"/>
  <c r="AH208" i="15"/>
  <c r="AH207" i="15"/>
  <c r="AH206" i="15"/>
  <c r="AH205" i="15"/>
  <c r="BA244" i="15"/>
  <c r="AQ201" i="15"/>
  <c r="AQ200" i="15"/>
  <c r="AQ199" i="15"/>
  <c r="AQ198" i="15"/>
  <c r="AQ197" i="15"/>
  <c r="AQ196" i="15"/>
  <c r="AQ195" i="15"/>
  <c r="AQ194" i="15"/>
  <c r="AQ193" i="15"/>
  <c r="AQ192" i="15"/>
  <c r="AQ191" i="15"/>
  <c r="AQ190" i="15"/>
  <c r="AQ189" i="15"/>
  <c r="AQ188" i="15"/>
  <c r="AQ187" i="15"/>
  <c r="AQ186" i="15"/>
  <c r="AQ185" i="15"/>
  <c r="AQ184" i="15"/>
  <c r="AQ183" i="15"/>
  <c r="AQ182" i="15"/>
  <c r="AQ181" i="15"/>
  <c r="AQ180" i="15"/>
  <c r="AQ179" i="15"/>
  <c r="AQ178" i="15"/>
  <c r="AQ177" i="15"/>
  <c r="AQ176" i="15"/>
  <c r="AQ175" i="15"/>
  <c r="AQ174" i="15"/>
  <c r="AQ173" i="15"/>
  <c r="AQ172" i="15"/>
  <c r="AQ171" i="15"/>
  <c r="AQ170" i="15"/>
  <c r="AQ169" i="15"/>
  <c r="AQ168" i="15"/>
  <c r="AQ167" i="15"/>
  <c r="AQ166" i="15"/>
  <c r="AQ165" i="15"/>
  <c r="AQ164" i="15"/>
  <c r="AQ163" i="15"/>
  <c r="AQ162" i="15"/>
  <c r="AQ161" i="15"/>
  <c r="AQ160" i="15"/>
  <c r="AQ159" i="15"/>
  <c r="AQ157" i="15"/>
  <c r="AQ156" i="15"/>
  <c r="AQ155" i="15"/>
  <c r="AQ154" i="15"/>
  <c r="AH200" i="15"/>
  <c r="AH201" i="15"/>
  <c r="AH199" i="15"/>
  <c r="AH198" i="15"/>
  <c r="AH197" i="15"/>
  <c r="AH196" i="15"/>
  <c r="AH195" i="15"/>
  <c r="AH182" i="15"/>
  <c r="AH191" i="15"/>
  <c r="AH194" i="15"/>
  <c r="AH193" i="15"/>
  <c r="AH192" i="15"/>
  <c r="AH190" i="15"/>
  <c r="AH189" i="15"/>
  <c r="AH188" i="15"/>
  <c r="AH187" i="15"/>
  <c r="AH186" i="15"/>
  <c r="AH185" i="15"/>
  <c r="AH184" i="15"/>
  <c r="AH183" i="15"/>
  <c r="AH181" i="15"/>
  <c r="AH180" i="15"/>
  <c r="AH179" i="15"/>
  <c r="AH177" i="15"/>
  <c r="AH176" i="15"/>
  <c r="AH175" i="15"/>
  <c r="AH174" i="15"/>
  <c r="AH172" i="15"/>
  <c r="AH171" i="15"/>
  <c r="AH169" i="15"/>
  <c r="AH168" i="15"/>
  <c r="AH166" i="15"/>
  <c r="AH165" i="15"/>
  <c r="AH163" i="15"/>
  <c r="AH162" i="15"/>
  <c r="AH160" i="15"/>
  <c r="AH159" i="15"/>
  <c r="AH157" i="15"/>
  <c r="AH156" i="15"/>
  <c r="AH155" i="15"/>
  <c r="AH151" i="15"/>
  <c r="AH150" i="15"/>
  <c r="AH149" i="15"/>
  <c r="AH148" i="15"/>
  <c r="AH147" i="15"/>
  <c r="AH146" i="15"/>
  <c r="AH145" i="15"/>
  <c r="AH144" i="15"/>
  <c r="AH143" i="15"/>
  <c r="AH142" i="15"/>
  <c r="AH141" i="15"/>
  <c r="AH140" i="15"/>
  <c r="AH139" i="15"/>
  <c r="AQ151" i="15"/>
  <c r="AQ150" i="15"/>
  <c r="AQ149" i="15"/>
  <c r="AQ148" i="15"/>
  <c r="AQ147" i="15"/>
  <c r="AQ146" i="15"/>
  <c r="AQ145" i="15"/>
  <c r="AQ144" i="15"/>
  <c r="AQ143" i="15"/>
  <c r="AQ142" i="15"/>
  <c r="AQ141" i="15"/>
  <c r="AQ140" i="15"/>
  <c r="AQ139" i="15"/>
  <c r="AQ138" i="15"/>
  <c r="AQ137" i="15"/>
  <c r="AQ136" i="15"/>
  <c r="AQ135" i="15"/>
  <c r="AQ134" i="15"/>
  <c r="AQ133" i="15"/>
  <c r="AQ132" i="15"/>
  <c r="AQ131" i="15"/>
  <c r="AQ130" i="15"/>
  <c r="AQ128" i="15"/>
  <c r="AQ127" i="15"/>
  <c r="AQ123" i="15"/>
  <c r="AQ122" i="15"/>
  <c r="AQ120" i="15"/>
  <c r="AQ119" i="15"/>
  <c r="AQ118" i="15"/>
  <c r="AQ117" i="15"/>
  <c r="AH138" i="15"/>
  <c r="AH137" i="15"/>
  <c r="AH136" i="15"/>
  <c r="AH135" i="15"/>
  <c r="AH134" i="15"/>
  <c r="AH133" i="15"/>
  <c r="AH131" i="15"/>
  <c r="AH130" i="15"/>
  <c r="AH128" i="15"/>
  <c r="AH127" i="15"/>
  <c r="AH123" i="15"/>
  <c r="AH122" i="15"/>
  <c r="AH120" i="15"/>
  <c r="AH119" i="15"/>
  <c r="AH118" i="15"/>
  <c r="AH117" i="15"/>
  <c r="AQ114" i="15"/>
  <c r="AQ112" i="15"/>
  <c r="AQ111" i="15"/>
  <c r="AQ110" i="15"/>
  <c r="AQ109" i="15"/>
  <c r="AQ108" i="15"/>
  <c r="AQ107" i="15"/>
  <c r="AQ106" i="15"/>
  <c r="AQ105" i="15"/>
  <c r="AQ104" i="15"/>
  <c r="AQ103" i="15"/>
  <c r="AQ102" i="15"/>
  <c r="AQ100" i="15"/>
  <c r="AQ99" i="15"/>
  <c r="AQ97" i="15"/>
  <c r="AQ96" i="15"/>
  <c r="AQ90" i="15"/>
  <c r="AQ89" i="15"/>
  <c r="AQ87" i="15"/>
  <c r="AQ86" i="15"/>
  <c r="AQ84" i="15"/>
  <c r="AQ83" i="15"/>
  <c r="AQ82" i="15"/>
  <c r="AH114" i="15"/>
  <c r="AH112" i="15"/>
  <c r="AH111" i="15"/>
  <c r="AH110" i="15"/>
  <c r="AH109" i="15"/>
  <c r="AH108" i="15"/>
  <c r="AH107" i="15"/>
  <c r="AH106" i="15"/>
  <c r="AH105" i="15"/>
  <c r="AH104" i="15"/>
  <c r="AH103" i="15"/>
  <c r="AH102" i="15"/>
  <c r="AH100" i="15"/>
  <c r="AH99" i="15"/>
  <c r="AH97" i="15"/>
  <c r="AH96" i="15"/>
  <c r="AH90" i="15"/>
  <c r="AH89" i="15"/>
  <c r="AH87" i="15"/>
  <c r="AH86" i="15"/>
  <c r="AH84" i="15"/>
  <c r="AH83" i="15"/>
  <c r="AH82" i="15"/>
  <c r="AQ76" i="15"/>
  <c r="AQ75" i="15"/>
  <c r="AQ74" i="15"/>
  <c r="AQ73" i="15"/>
  <c r="AQ72" i="15"/>
  <c r="AQ71" i="15"/>
  <c r="AQ70" i="15"/>
  <c r="AQ69" i="15"/>
  <c r="AQ68" i="15"/>
  <c r="AQ67" i="15"/>
  <c r="AQ66" i="15"/>
  <c r="AQ65" i="15"/>
  <c r="AQ64" i="15"/>
  <c r="AQ63" i="15"/>
  <c r="AQ62" i="15"/>
  <c r="AQ61" i="15"/>
  <c r="AQ59" i="15"/>
  <c r="AQ58" i="15"/>
  <c r="AQ56" i="15"/>
  <c r="AQ55" i="15"/>
  <c r="AQ54" i="15"/>
  <c r="AQ53" i="15"/>
  <c r="AQ52" i="15"/>
  <c r="AQ51" i="15"/>
  <c r="AQ50" i="15"/>
  <c r="AQ49" i="15"/>
  <c r="AQ48" i="15"/>
  <c r="AQ47" i="15"/>
  <c r="AQ46" i="15"/>
  <c r="AQ45" i="15"/>
  <c r="AQ44" i="15"/>
  <c r="AQ43" i="15"/>
  <c r="AQ42" i="15"/>
  <c r="AQ41" i="15"/>
  <c r="AQ40" i="15"/>
  <c r="AQ39" i="15"/>
  <c r="AQ38" i="15"/>
  <c r="AQ37" i="15"/>
  <c r="AQ36" i="15"/>
  <c r="AQ35" i="15"/>
  <c r="AQ34" i="15"/>
  <c r="AQ33" i="15"/>
  <c r="AH78" i="15"/>
  <c r="AH77" i="15"/>
  <c r="AH76" i="15"/>
  <c r="AH75" i="15"/>
  <c r="AH74" i="15"/>
  <c r="AH73" i="15"/>
  <c r="AH72" i="15"/>
  <c r="AH71" i="15"/>
  <c r="AH70" i="15"/>
  <c r="AH69" i="15"/>
  <c r="AH68" i="15"/>
  <c r="AH67" i="15"/>
  <c r="AH66" i="15"/>
  <c r="AH65" i="15"/>
  <c r="AH64" i="15"/>
  <c r="AH63" i="15"/>
  <c r="AH62" i="15"/>
  <c r="AH61" i="15"/>
  <c r="AH60" i="15"/>
  <c r="AH59" i="15"/>
  <c r="AH58" i="15"/>
  <c r="AH57" i="15"/>
  <c r="AH56" i="15"/>
  <c r="AH55" i="15"/>
  <c r="AH54" i="15"/>
  <c r="AH53" i="15"/>
  <c r="AH52" i="15"/>
  <c r="AH51" i="15"/>
  <c r="AH50" i="15"/>
  <c r="AH49" i="15"/>
  <c r="AH48" i="15"/>
  <c r="AH47" i="15"/>
  <c r="AH46" i="15"/>
  <c r="AH45" i="15"/>
  <c r="AH44" i="15"/>
  <c r="AH43" i="15"/>
  <c r="AH42" i="15"/>
  <c r="AH41" i="15"/>
  <c r="AH40" i="15"/>
  <c r="AH39" i="15"/>
  <c r="AH38" i="15"/>
  <c r="AH37" i="15"/>
  <c r="AH36" i="15"/>
  <c r="AH34" i="15"/>
  <c r="AH33" i="15"/>
  <c r="AQ29" i="15"/>
  <c r="AQ28" i="15"/>
  <c r="AQ27" i="15"/>
  <c r="AQ26" i="15"/>
  <c r="AQ25" i="15"/>
  <c r="AQ21" i="15"/>
  <c r="AQ20" i="15"/>
  <c r="AH29" i="15"/>
  <c r="AH28" i="15"/>
  <c r="AH27" i="15"/>
  <c r="AH26" i="15"/>
  <c r="AH25" i="15"/>
  <c r="AH24" i="15"/>
  <c r="AH21" i="15"/>
  <c r="AH20" i="15"/>
  <c r="AQ16" i="15"/>
  <c r="AQ15" i="15"/>
  <c r="AQ14" i="15"/>
  <c r="AQ13" i="15"/>
  <c r="AQ12" i="15"/>
  <c r="AQ11" i="15"/>
  <c r="AQ10" i="15"/>
  <c r="AQ9" i="15"/>
  <c r="AH16" i="15"/>
  <c r="AH15" i="15"/>
  <c r="AH14" i="15"/>
  <c r="AH13" i="15"/>
  <c r="AH12" i="15"/>
  <c r="AH11" i="15"/>
  <c r="AH10" i="15"/>
  <c r="AH9" i="15"/>
  <c r="AE36" i="5"/>
  <c r="V36" i="5"/>
  <c r="J36" i="5"/>
  <c r="AH218" i="14"/>
  <c r="BA218" i="14" s="1"/>
  <c r="AQ214" i="14"/>
  <c r="AQ213" i="14"/>
  <c r="AH215" i="14"/>
  <c r="AH214" i="14"/>
  <c r="AH213" i="14"/>
  <c r="AQ210" i="14"/>
  <c r="AQ209" i="14"/>
  <c r="AH210" i="14"/>
  <c r="AH209" i="14"/>
  <c r="AD210" i="14"/>
  <c r="AQ205" i="14"/>
  <c r="AH206" i="14"/>
  <c r="AH205" i="14"/>
  <c r="AQ201" i="14"/>
  <c r="AQ200" i="14"/>
  <c r="AQ199" i="14"/>
  <c r="AQ198" i="14"/>
  <c r="AQ197" i="14"/>
  <c r="AQ196" i="14"/>
  <c r="AQ195" i="14"/>
  <c r="AQ194" i="14"/>
  <c r="AQ192" i="14"/>
  <c r="AQ191" i="14"/>
  <c r="AQ190" i="14"/>
  <c r="AQ189" i="14"/>
  <c r="AQ188" i="14"/>
  <c r="AH202" i="14"/>
  <c r="AH201" i="14"/>
  <c r="AH200" i="14"/>
  <c r="AH199" i="14"/>
  <c r="AH198" i="14"/>
  <c r="AH197" i="14"/>
  <c r="AH196" i="14"/>
  <c r="AH195" i="14"/>
  <c r="AH194" i="14"/>
  <c r="AH192" i="14"/>
  <c r="AH191" i="14"/>
  <c r="AH190" i="14"/>
  <c r="AH189" i="14"/>
  <c r="AH188" i="14"/>
  <c r="AH185" i="14"/>
  <c r="AH184" i="14"/>
  <c r="AH183" i="14"/>
  <c r="AH178" i="14"/>
  <c r="AQ185" i="14"/>
  <c r="AQ178" i="14"/>
  <c r="AH182" i="14"/>
  <c r="AH180" i="14"/>
  <c r="AH179" i="14"/>
  <c r="AH177" i="14"/>
  <c r="AQ177" i="14"/>
  <c r="AQ171" i="14"/>
  <c r="AQ169" i="14"/>
  <c r="AQ167" i="14"/>
  <c r="AQ166" i="14"/>
  <c r="AQ165" i="14"/>
  <c r="AH176" i="14"/>
  <c r="AH175" i="14"/>
  <c r="AH174" i="14"/>
  <c r="AH173" i="14"/>
  <c r="AH172" i="14"/>
  <c r="AH171" i="14"/>
  <c r="AH170" i="14"/>
  <c r="AH169" i="14"/>
  <c r="AH168" i="14"/>
  <c r="AH167" i="14"/>
  <c r="AH166" i="14"/>
  <c r="AH165" i="14"/>
  <c r="I54" i="15"/>
  <c r="J45" i="15"/>
  <c r="AQ159" i="14"/>
  <c r="AQ158" i="14"/>
  <c r="AQ157" i="14"/>
  <c r="AQ155" i="14"/>
  <c r="AQ154" i="14"/>
  <c r="AQ153" i="14"/>
  <c r="AQ151" i="14"/>
  <c r="AQ150" i="14"/>
  <c r="AQ149" i="14"/>
  <c r="AH160" i="14"/>
  <c r="AH159" i="14"/>
  <c r="AH158" i="14"/>
  <c r="AH157" i="14"/>
  <c r="AH155" i="14"/>
  <c r="AH154" i="14"/>
  <c r="AH153" i="14"/>
  <c r="AH151" i="14"/>
  <c r="AH150" i="14"/>
  <c r="AH149" i="14"/>
  <c r="AQ140" i="14"/>
  <c r="AQ139" i="14"/>
  <c r="AQ138" i="14"/>
  <c r="AQ134" i="14"/>
  <c r="AH140" i="14"/>
  <c r="AH139" i="14"/>
  <c r="AH138" i="14"/>
  <c r="AH134" i="14"/>
  <c r="AQ121" i="14"/>
  <c r="AQ120" i="14"/>
  <c r="AQ117" i="14"/>
  <c r="AQ115" i="14"/>
  <c r="AQ114" i="14"/>
  <c r="AQ113" i="14"/>
  <c r="AQ111" i="14"/>
  <c r="AQ108" i="14"/>
  <c r="AQ100" i="14"/>
  <c r="AQ98" i="14"/>
  <c r="AQ97" i="14"/>
  <c r="AH121" i="14"/>
  <c r="AH120" i="14"/>
  <c r="AH119" i="14"/>
  <c r="AH118" i="14"/>
  <c r="AH117" i="14"/>
  <c r="AH115" i="14"/>
  <c r="AH114" i="14"/>
  <c r="AH113" i="14"/>
  <c r="AH111" i="14"/>
  <c r="AH110" i="14"/>
  <c r="AH109" i="14"/>
  <c r="AH108" i="14"/>
  <c r="AH106" i="14"/>
  <c r="AH105" i="14"/>
  <c r="AH104" i="14"/>
  <c r="AH102" i="14"/>
  <c r="AH101" i="14"/>
  <c r="AH100" i="14"/>
  <c r="AH98" i="14"/>
  <c r="AH97" i="14"/>
  <c r="AQ91" i="14"/>
  <c r="AQ89" i="14"/>
  <c r="AQ88" i="14"/>
  <c r="AQ85" i="14"/>
  <c r="AQ84" i="14"/>
  <c r="AQ83" i="14"/>
  <c r="AQ82" i="14"/>
  <c r="AH91" i="14"/>
  <c r="AH90" i="14"/>
  <c r="AH89" i="14"/>
  <c r="AH88" i="14"/>
  <c r="AH87" i="14"/>
  <c r="AH86" i="14"/>
  <c r="AH85" i="14"/>
  <c r="AH84" i="14"/>
  <c r="AH83" i="14"/>
  <c r="AQ79" i="14"/>
  <c r="AQ77" i="14"/>
  <c r="AQ75" i="14"/>
  <c r="AQ72" i="14"/>
  <c r="AQ71" i="14"/>
  <c r="AQ69" i="14"/>
  <c r="AQ68" i="14"/>
  <c r="AQ67" i="14"/>
  <c r="AH79" i="14"/>
  <c r="AH77" i="14"/>
  <c r="AH76" i="14"/>
  <c r="AH75" i="14"/>
  <c r="AH74" i="14"/>
  <c r="AH73" i="14"/>
  <c r="AH72" i="14"/>
  <c r="AH70" i="14"/>
  <c r="AH69" i="14"/>
  <c r="AH68" i="14"/>
  <c r="AQ66" i="14"/>
  <c r="AH67" i="14"/>
  <c r="AH66" i="14"/>
  <c r="AH65" i="14"/>
  <c r="AH64" i="14"/>
  <c r="AH51" i="14"/>
  <c r="AH50" i="14"/>
  <c r="AH49" i="14"/>
  <c r="AH48" i="14"/>
  <c r="AH47" i="14"/>
  <c r="AH46" i="14"/>
  <c r="AH45" i="14"/>
  <c r="AH44" i="14"/>
  <c r="AH43" i="14"/>
  <c r="AH40" i="14"/>
  <c r="AH39" i="14"/>
  <c r="AH38" i="14"/>
  <c r="AH37" i="14"/>
  <c r="AH36" i="14"/>
  <c r="AH35" i="14"/>
  <c r="AH34" i="14"/>
  <c r="AH32" i="14"/>
  <c r="AH31" i="14"/>
  <c r="AH30" i="14"/>
  <c r="AH29" i="14"/>
  <c r="AH28" i="14"/>
  <c r="AH26" i="14"/>
  <c r="AH25" i="14"/>
  <c r="AH24" i="14"/>
  <c r="AH23" i="14"/>
  <c r="AH22" i="14"/>
  <c r="AH21" i="14"/>
  <c r="AH19" i="14"/>
  <c r="AH20" i="14"/>
  <c r="AH16" i="14"/>
  <c r="AH15" i="14"/>
  <c r="AH14" i="14"/>
  <c r="AH13" i="14"/>
  <c r="AH12" i="14"/>
  <c r="AH11" i="14"/>
  <c r="AH10" i="14"/>
  <c r="AH9" i="14"/>
  <c r="AQ47" i="14"/>
  <c r="AQ46" i="14"/>
  <c r="AQ45" i="14"/>
  <c r="AQ39" i="14"/>
  <c r="AQ38" i="14"/>
  <c r="AQ36" i="14"/>
  <c r="AQ35" i="14"/>
  <c r="AQ34" i="14"/>
  <c r="AQ32" i="14"/>
  <c r="AQ31" i="14"/>
  <c r="AQ30" i="14"/>
  <c r="AQ29" i="14"/>
  <c r="AQ28" i="14"/>
  <c r="AQ27" i="14"/>
  <c r="AQ26" i="14"/>
  <c r="AQ25" i="14"/>
  <c r="AQ24" i="14"/>
  <c r="AQ23" i="14"/>
  <c r="AQ22" i="14"/>
  <c r="AQ21" i="14"/>
  <c r="AQ20" i="14"/>
  <c r="AQ19" i="14"/>
  <c r="AQ15" i="14"/>
  <c r="AQ14" i="14"/>
  <c r="AQ13" i="14"/>
  <c r="AQ12" i="14"/>
  <c r="AQ11" i="14"/>
  <c r="AQ10" i="14"/>
  <c r="AQ9" i="14"/>
  <c r="AD59" i="14"/>
  <c r="AD58" i="14"/>
  <c r="AD57" i="14"/>
  <c r="AD56" i="14"/>
  <c r="AD55" i="14"/>
  <c r="AD54" i="14"/>
  <c r="AD33" i="14"/>
  <c r="AD9" i="14"/>
  <c r="BA217" i="14"/>
  <c r="BA216" i="14"/>
  <c r="BA215" i="14"/>
  <c r="BA160" i="14"/>
  <c r="BA159" i="14"/>
  <c r="BA158" i="14"/>
  <c r="BA157" i="14"/>
  <c r="BA155" i="14"/>
  <c r="BA154" i="14"/>
  <c r="BA153" i="14"/>
  <c r="BA151" i="14"/>
  <c r="BA150" i="14"/>
  <c r="BA149" i="14"/>
  <c r="BA140" i="14"/>
  <c r="BA139" i="14"/>
  <c r="BA138" i="14"/>
  <c r="BA134" i="14"/>
  <c r="BA121" i="14"/>
  <c r="BA120" i="14"/>
  <c r="BA119" i="14"/>
  <c r="BA118" i="14"/>
  <c r="BA117" i="14"/>
  <c r="BA115" i="14"/>
  <c r="BA114" i="14"/>
  <c r="BA113" i="14"/>
  <c r="BA111" i="14"/>
  <c r="BA110" i="14"/>
  <c r="BA109" i="14"/>
  <c r="BA108" i="14"/>
  <c r="BA106" i="14"/>
  <c r="BA105" i="14"/>
  <c r="BA104" i="14"/>
  <c r="BA102" i="14"/>
  <c r="BA101" i="14"/>
  <c r="BA100" i="14"/>
  <c r="BA98" i="14"/>
  <c r="BA97" i="14"/>
  <c r="BA91" i="14"/>
  <c r="BA90" i="14"/>
  <c r="BA89" i="14"/>
  <c r="BA88" i="14"/>
  <c r="BA87" i="14"/>
  <c r="BA86" i="14"/>
  <c r="BA85" i="14"/>
  <c r="BA84" i="14"/>
  <c r="BA83" i="14"/>
  <c r="BA79" i="14"/>
  <c r="BA78" i="14"/>
  <c r="BA77" i="14"/>
  <c r="BA75" i="14"/>
  <c r="BA74" i="14"/>
  <c r="BA73" i="14"/>
  <c r="BA72" i="14"/>
  <c r="BA70" i="14"/>
  <c r="BA69" i="14"/>
  <c r="BA68" i="14"/>
  <c r="BA67" i="14"/>
  <c r="BA66" i="14"/>
  <c r="BA65" i="14"/>
  <c r="BA64" i="14"/>
  <c r="BA51" i="14"/>
  <c r="BA50" i="14"/>
  <c r="BA49" i="14"/>
  <c r="BA48" i="14"/>
  <c r="BA47" i="14"/>
  <c r="BA46" i="14"/>
  <c r="BA45" i="14"/>
  <c r="BA44" i="14"/>
  <c r="BA40" i="14"/>
  <c r="BA39" i="14"/>
  <c r="BA38" i="14"/>
  <c r="BA37" i="14"/>
  <c r="BA36" i="14"/>
  <c r="BA35" i="14"/>
  <c r="BA34" i="14"/>
  <c r="BA33" i="14"/>
  <c r="BA32" i="14"/>
  <c r="BA31" i="14"/>
  <c r="BA30" i="14"/>
  <c r="BA29" i="14"/>
  <c r="BA28" i="14"/>
  <c r="BA27" i="14"/>
  <c r="BA26" i="14"/>
  <c r="BA25" i="14"/>
  <c r="BA24" i="14"/>
  <c r="BA23" i="14"/>
  <c r="BA22" i="14"/>
  <c r="BA21" i="14"/>
  <c r="BA20" i="14"/>
  <c r="BA19" i="14"/>
  <c r="BA12" i="14"/>
  <c r="BA13" i="14"/>
  <c r="BA14" i="14"/>
  <c r="BA15" i="14"/>
  <c r="BA16" i="14"/>
  <c r="BA10" i="14"/>
  <c r="AH130" i="9"/>
  <c r="AQ130" i="9"/>
  <c r="AQ129" i="9"/>
  <c r="AQ128" i="9"/>
  <c r="AQ127" i="9"/>
  <c r="AQ126" i="9"/>
  <c r="AQ125" i="9"/>
  <c r="AQ124" i="9"/>
  <c r="AQ123" i="9"/>
  <c r="AQ122" i="9"/>
  <c r="AQ121" i="9"/>
  <c r="AQ120" i="9"/>
  <c r="AH129" i="9"/>
  <c r="AH128" i="9"/>
  <c r="AH127" i="9"/>
  <c r="AH126" i="9"/>
  <c r="AH125" i="9"/>
  <c r="AH124" i="9"/>
  <c r="AH123" i="9"/>
  <c r="AH122" i="9"/>
  <c r="AH121" i="9"/>
  <c r="AH120" i="9"/>
  <c r="AQ116" i="9"/>
  <c r="AH116" i="9"/>
  <c r="AQ113" i="9"/>
  <c r="AQ112" i="9"/>
  <c r="AH113" i="9"/>
  <c r="AH112" i="9"/>
  <c r="AQ109" i="9"/>
  <c r="AQ108" i="9"/>
  <c r="AQ107" i="9"/>
  <c r="AQ106" i="9"/>
  <c r="AQ105" i="9"/>
  <c r="AQ104" i="9"/>
  <c r="AQ103" i="9"/>
  <c r="AQ102" i="9"/>
  <c r="AQ101" i="9"/>
  <c r="AQ100" i="9"/>
  <c r="AQ99" i="9"/>
  <c r="AQ98" i="9"/>
  <c r="AQ97" i="9"/>
  <c r="AQ96" i="9"/>
  <c r="AQ95" i="9"/>
  <c r="AQ94" i="9"/>
  <c r="AQ93" i="9"/>
  <c r="AQ92" i="9"/>
  <c r="AQ91" i="9"/>
  <c r="AQ90" i="9"/>
  <c r="AQ89" i="9"/>
  <c r="AQ88" i="9"/>
  <c r="AH109" i="9"/>
  <c r="AH108" i="9"/>
  <c r="AH106" i="9"/>
  <c r="AH101" i="9"/>
  <c r="AH107" i="9"/>
  <c r="AH105" i="9"/>
  <c r="AH104" i="9"/>
  <c r="AH103" i="9"/>
  <c r="AH102" i="9"/>
  <c r="AH100" i="9"/>
  <c r="AH99" i="9"/>
  <c r="AH98" i="9"/>
  <c r="AH97" i="9"/>
  <c r="AH96" i="9"/>
  <c r="AH95" i="9"/>
  <c r="AH94" i="9"/>
  <c r="AH93" i="9"/>
  <c r="AH92" i="9"/>
  <c r="AH91" i="9"/>
  <c r="AH90" i="9"/>
  <c r="AH89" i="9"/>
  <c r="AH88" i="9"/>
  <c r="AQ85" i="9"/>
  <c r="AQ84" i="9"/>
  <c r="AQ83" i="9"/>
  <c r="AQ82" i="9"/>
  <c r="AQ81" i="9"/>
  <c r="AQ80" i="9"/>
  <c r="AQ79" i="9"/>
  <c r="AQ78" i="9"/>
  <c r="AQ77" i="9"/>
  <c r="AH85" i="9"/>
  <c r="AH84" i="9"/>
  <c r="AH83" i="9"/>
  <c r="AH82" i="9"/>
  <c r="AH81" i="9"/>
  <c r="AH80" i="9"/>
  <c r="AH79" i="9"/>
  <c r="AH78" i="9"/>
  <c r="AH77" i="9"/>
  <c r="AQ74" i="9"/>
  <c r="AQ71" i="9"/>
  <c r="AQ70" i="9"/>
  <c r="AQ69" i="9"/>
  <c r="AQ68" i="9"/>
  <c r="AQ67" i="9"/>
  <c r="AQ66" i="9"/>
  <c r="AQ65" i="9"/>
  <c r="AQ64" i="9"/>
  <c r="AQ63" i="9"/>
  <c r="AH74" i="9"/>
  <c r="AH71" i="9"/>
  <c r="AH69" i="9"/>
  <c r="AH68" i="9"/>
  <c r="AH67" i="9"/>
  <c r="AH66" i="9"/>
  <c r="AH65" i="9"/>
  <c r="AH64" i="9"/>
  <c r="AH63" i="9"/>
  <c r="AH59" i="9"/>
  <c r="AH58" i="9"/>
  <c r="AH57" i="9"/>
  <c r="AH53" i="9"/>
  <c r="AH52" i="9"/>
  <c r="AH49" i="9"/>
  <c r="AH48" i="9"/>
  <c r="AH47" i="9"/>
  <c r="AH46" i="9"/>
  <c r="AH42" i="9"/>
  <c r="AQ59" i="9"/>
  <c r="AQ58" i="9"/>
  <c r="AQ57" i="9"/>
  <c r="AQ53" i="9"/>
  <c r="AQ52" i="9"/>
  <c r="AQ49" i="9"/>
  <c r="AQ48" i="9"/>
  <c r="AQ47" i="9"/>
  <c r="AQ46" i="9"/>
  <c r="AQ42" i="9"/>
  <c r="AQ39" i="9"/>
  <c r="AQ38" i="9"/>
  <c r="AQ37" i="9"/>
  <c r="AQ36" i="9"/>
  <c r="AQ33" i="9"/>
  <c r="AQ32" i="9"/>
  <c r="AQ23" i="9"/>
  <c r="AQ20" i="9"/>
  <c r="AQ19" i="9"/>
  <c r="AQ18" i="9"/>
  <c r="AQ17" i="9"/>
  <c r="AQ16" i="9"/>
  <c r="AQ15" i="9"/>
  <c r="AQ12" i="9"/>
  <c r="AQ10" i="9"/>
  <c r="AH39" i="9"/>
  <c r="AH38" i="9"/>
  <c r="AH37" i="9"/>
  <c r="AH36" i="9"/>
  <c r="AH35" i="9"/>
  <c r="AH34" i="9"/>
  <c r="AH32" i="9"/>
  <c r="AH23" i="9"/>
  <c r="AH20" i="9"/>
  <c r="AH19" i="9"/>
  <c r="AH17" i="9"/>
  <c r="AH16" i="9"/>
  <c r="AH15" i="9"/>
  <c r="AG86" i="6"/>
  <c r="AP98" i="6"/>
  <c r="AP97" i="6"/>
  <c r="AP96" i="6"/>
  <c r="AP95" i="6"/>
  <c r="AP94" i="6"/>
  <c r="AP93" i="6"/>
  <c r="AP92" i="6"/>
  <c r="AP91" i="6"/>
  <c r="AP90" i="6"/>
  <c r="AP89" i="6"/>
  <c r="AP88" i="6"/>
  <c r="AP86" i="6"/>
  <c r="AP82" i="6"/>
  <c r="AP73" i="6"/>
  <c r="AP63" i="6"/>
  <c r="AP59" i="6"/>
  <c r="AP56" i="6"/>
  <c r="AP55" i="6"/>
  <c r="AP54" i="6"/>
  <c r="AP53" i="6"/>
  <c r="AP32" i="6"/>
  <c r="AP31" i="6"/>
  <c r="AP30" i="6"/>
  <c r="AP29" i="6"/>
  <c r="AP28" i="6"/>
  <c r="AP27" i="6"/>
  <c r="AG98" i="6"/>
  <c r="AG97" i="6"/>
  <c r="AG96" i="6"/>
  <c r="AG95" i="6"/>
  <c r="AG94" i="6"/>
  <c r="AG93" i="6"/>
  <c r="AG92" i="6"/>
  <c r="AG91" i="6"/>
  <c r="AG90" i="6"/>
  <c r="AG89" i="6"/>
  <c r="AG88" i="6"/>
  <c r="AG82" i="6"/>
  <c r="AG76" i="6"/>
  <c r="AG75" i="6"/>
  <c r="AG73" i="6"/>
  <c r="AG69" i="6"/>
  <c r="AG68" i="6"/>
  <c r="AG63" i="6"/>
  <c r="AG59" i="6"/>
  <c r="AG57" i="6"/>
  <c r="AG56" i="6"/>
  <c r="AG55" i="6"/>
  <c r="AG54" i="6"/>
  <c r="AG53" i="6"/>
  <c r="AG34" i="6"/>
  <c r="AG33" i="6"/>
  <c r="AG32" i="6"/>
  <c r="AG31" i="6"/>
  <c r="AG30" i="6"/>
  <c r="AG29" i="6"/>
  <c r="AG28" i="6"/>
  <c r="AG27" i="6"/>
  <c r="AG21" i="6"/>
  <c r="AG20" i="6"/>
  <c r="AG19" i="6"/>
  <c r="AG18" i="6"/>
  <c r="AG17" i="6"/>
  <c r="AG16" i="6"/>
  <c r="AG13" i="6"/>
  <c r="AG12" i="6"/>
  <c r="AG11" i="6"/>
  <c r="AG10" i="6"/>
  <c r="AG9" i="6"/>
  <c r="AQ47" i="7"/>
  <c r="AQ46" i="7"/>
  <c r="AQ42" i="7"/>
  <c r="AQ41" i="7"/>
  <c r="AQ40" i="7"/>
  <c r="AQ39" i="7"/>
  <c r="AQ38" i="7"/>
  <c r="AQ37" i="7"/>
  <c r="AQ33" i="7"/>
  <c r="AQ31" i="7"/>
  <c r="AQ28" i="7"/>
  <c r="AQ27" i="7"/>
  <c r="AQ26" i="7"/>
  <c r="AQ25" i="7"/>
  <c r="AQ20" i="7"/>
  <c r="AQ19" i="7"/>
  <c r="AQ18" i="7"/>
  <c r="AQ16" i="7"/>
  <c r="AQ15" i="7"/>
  <c r="AQ13" i="7"/>
  <c r="AH47" i="7"/>
  <c r="AH46" i="7"/>
  <c r="AH41" i="7"/>
  <c r="AH42" i="7"/>
  <c r="AH40" i="7"/>
  <c r="AH39" i="7"/>
  <c r="AH38" i="7"/>
  <c r="AH37" i="7"/>
  <c r="AH33" i="7"/>
  <c r="AH32" i="7"/>
  <c r="AH31" i="7"/>
  <c r="AH20" i="7"/>
  <c r="AH16" i="7"/>
  <c r="AH15" i="7"/>
  <c r="AH13" i="7"/>
  <c r="AE132" i="5"/>
  <c r="AE131" i="5"/>
  <c r="AE130" i="5"/>
  <c r="AE129" i="5"/>
  <c r="AE128" i="5"/>
  <c r="AE127" i="5"/>
  <c r="AE123" i="5"/>
  <c r="AE122" i="5"/>
  <c r="AE121" i="5"/>
  <c r="AE120" i="5"/>
  <c r="AE119" i="5"/>
  <c r="AE114" i="5"/>
  <c r="AE113" i="5"/>
  <c r="AE112" i="5"/>
  <c r="AE111" i="5"/>
  <c r="AE110" i="5"/>
  <c r="AE109" i="5"/>
  <c r="AE105" i="5"/>
  <c r="AE104" i="5"/>
  <c r="AE101" i="5"/>
  <c r="AE100" i="5"/>
  <c r="AE99" i="5"/>
  <c r="AE96" i="5"/>
  <c r="AE95" i="5"/>
  <c r="AE94" i="5"/>
  <c r="AE93" i="5"/>
  <c r="AE92" i="5"/>
  <c r="AE91" i="5"/>
  <c r="AE90" i="5"/>
  <c r="AE89" i="5"/>
  <c r="AE88" i="5"/>
  <c r="AE87" i="5"/>
  <c r="AE86" i="5"/>
  <c r="AE85" i="5"/>
  <c r="AE84" i="5"/>
  <c r="AE83" i="5"/>
  <c r="AE82" i="5"/>
  <c r="AE81" i="5"/>
  <c r="AE80" i="5"/>
  <c r="AE79" i="5"/>
  <c r="AE78" i="5"/>
  <c r="AE77" i="5"/>
  <c r="AE76" i="5"/>
  <c r="AE75" i="5"/>
  <c r="AE72" i="5"/>
  <c r="AE71" i="5"/>
  <c r="AE70" i="5"/>
  <c r="AE69" i="5"/>
  <c r="AE68" i="5"/>
  <c r="AE67" i="5"/>
  <c r="AE66" i="5"/>
  <c r="AE65" i="5"/>
  <c r="AE64" i="5"/>
  <c r="AE63" i="5"/>
  <c r="AE62" i="5"/>
  <c r="AE61" i="5"/>
  <c r="AE60" i="5"/>
  <c r="AE59" i="5"/>
  <c r="AE58" i="5"/>
  <c r="AE57" i="5"/>
  <c r="AE56" i="5"/>
  <c r="AE53" i="5"/>
  <c r="AE52" i="5"/>
  <c r="AE51" i="5"/>
  <c r="AE50" i="5"/>
  <c r="AE47" i="5"/>
  <c r="AE46" i="5"/>
  <c r="AE45" i="5"/>
  <c r="AE44" i="5"/>
  <c r="AE43" i="5"/>
  <c r="AE42" i="5"/>
  <c r="AE41" i="5"/>
  <c r="AE40" i="5"/>
  <c r="AE39" i="5"/>
  <c r="AE35" i="5"/>
  <c r="AE34" i="5"/>
  <c r="AE33" i="5"/>
  <c r="AE25" i="5"/>
  <c r="AE24" i="5"/>
  <c r="AE23" i="5"/>
  <c r="AE22" i="5"/>
  <c r="AE21" i="5"/>
  <c r="AE19" i="5"/>
  <c r="AE18" i="5"/>
  <c r="AE15" i="5"/>
  <c r="AE14" i="5"/>
  <c r="V132" i="5"/>
  <c r="V131" i="5"/>
  <c r="V130" i="5"/>
  <c r="V129" i="5"/>
  <c r="V128" i="5"/>
  <c r="V127" i="5"/>
  <c r="V114" i="5"/>
  <c r="V113" i="5"/>
  <c r="V112" i="5"/>
  <c r="V111" i="5"/>
  <c r="V110" i="5"/>
  <c r="V109" i="5"/>
  <c r="V105" i="5"/>
  <c r="V104" i="5"/>
  <c r="V101" i="5"/>
  <c r="V100" i="5"/>
  <c r="V99" i="5"/>
  <c r="V96" i="5"/>
  <c r="V95" i="5"/>
  <c r="V94" i="5"/>
  <c r="V93" i="5"/>
  <c r="V92" i="5"/>
  <c r="V91" i="5"/>
  <c r="V90" i="5"/>
  <c r="V89" i="5"/>
  <c r="V88" i="5"/>
  <c r="V87" i="5"/>
  <c r="V86" i="5"/>
  <c r="V85" i="5"/>
  <c r="V84" i="5"/>
  <c r="V83" i="5"/>
  <c r="V82" i="5"/>
  <c r="V81" i="5"/>
  <c r="V80" i="5"/>
  <c r="V79" i="5"/>
  <c r="V78" i="5"/>
  <c r="V77" i="5"/>
  <c r="V76" i="5"/>
  <c r="V75" i="5"/>
  <c r="V72" i="5"/>
  <c r="V71" i="5"/>
  <c r="V70" i="5"/>
  <c r="V69" i="5"/>
  <c r="V68" i="5"/>
  <c r="V67" i="5"/>
  <c r="V66" i="5"/>
  <c r="V65" i="5"/>
  <c r="V64" i="5"/>
  <c r="V63" i="5"/>
  <c r="V62" i="5"/>
  <c r="V61" i="5"/>
  <c r="V60" i="5"/>
  <c r="V59" i="5"/>
  <c r="V58" i="5"/>
  <c r="V57" i="5"/>
  <c r="V56" i="5"/>
  <c r="V53" i="5"/>
  <c r="V52" i="5"/>
  <c r="V51" i="5"/>
  <c r="V50" i="5"/>
  <c r="V47" i="5"/>
  <c r="V46" i="5"/>
  <c r="V45" i="5"/>
  <c r="V44" i="5"/>
  <c r="V43" i="5"/>
  <c r="V42" i="5"/>
  <c r="V41" i="5"/>
  <c r="V40" i="5"/>
  <c r="V39" i="5"/>
  <c r="V35" i="5"/>
  <c r="V34" i="5"/>
  <c r="V33" i="5"/>
  <c r="V30" i="5"/>
  <c r="V29" i="5"/>
  <c r="V28" i="5"/>
  <c r="V25" i="5"/>
  <c r="V24" i="5"/>
  <c r="V23" i="5"/>
  <c r="V22" i="5"/>
  <c r="V21" i="5"/>
  <c r="V20" i="5"/>
  <c r="V19" i="5"/>
  <c r="V18" i="5"/>
  <c r="V15" i="5"/>
  <c r="V14" i="5"/>
  <c r="V11" i="5"/>
  <c r="V10" i="5"/>
  <c r="V9" i="5"/>
  <c r="V8" i="5"/>
  <c r="AQ148" i="14"/>
  <c r="AQ137" i="14"/>
  <c r="AQ96" i="14"/>
  <c r="AQ43" i="14"/>
  <c r="BA43" i="14" s="1"/>
  <c r="AQ11" i="9"/>
  <c r="AH70" i="9"/>
  <c r="AH41" i="9"/>
  <c r="AH40" i="9"/>
  <c r="AH33" i="9"/>
  <c r="AD77" i="9"/>
  <c r="AD74" i="9"/>
  <c r="AH12" i="9"/>
  <c r="AH11" i="9"/>
  <c r="AQ12" i="7"/>
  <c r="AH12" i="7"/>
  <c r="AG8" i="6"/>
  <c r="AQ297" i="15"/>
  <c r="AQ298" i="15"/>
  <c r="AQ299" i="15"/>
  <c r="AQ300" i="15"/>
  <c r="AQ301" i="15"/>
  <c r="AQ302" i="15"/>
  <c r="AY121" i="13" a="1"/>
  <c r="BC77" i="9" a="1"/>
  <c r="AY273" i="13" a="1"/>
  <c r="BC252" i="14" a="1"/>
  <c r="BC74" i="9" a="1"/>
  <c r="AY274" i="13" a="1"/>
  <c r="BC33" i="14" a="1"/>
  <c r="BC82" i="14" a="1"/>
  <c r="AY124" i="13" a="1"/>
  <c r="AY272" i="13" a="1"/>
  <c r="AY124" i="13" l="1"/>
  <c r="BC82" i="14"/>
  <c r="BC33" i="14"/>
  <c r="BC74" i="9"/>
  <c r="BC252" i="14"/>
  <c r="BC77" i="9"/>
  <c r="AY121" i="13"/>
  <c r="AY274" i="13"/>
  <c r="AY273" i="13"/>
  <c r="AY272" i="13"/>
  <c r="AO36" i="5"/>
  <c r="V7" i="5"/>
  <c r="AW40" i="13"/>
  <c r="AX221" i="11"/>
  <c r="AX172" i="11"/>
  <c r="AX171" i="11"/>
  <c r="AX170" i="11"/>
  <c r="AX169" i="11"/>
  <c r="AX168" i="11"/>
  <c r="AX167" i="11"/>
  <c r="AX166" i="11"/>
  <c r="AX165" i="11"/>
  <c r="AX160" i="11"/>
  <c r="AX159" i="11"/>
  <c r="AX129" i="11"/>
  <c r="AX128" i="11"/>
  <c r="AX122" i="11"/>
  <c r="AX121" i="11"/>
  <c r="AX115" i="11"/>
  <c r="AX114" i="11"/>
  <c r="AX108" i="11"/>
  <c r="AX107" i="11"/>
  <c r="AX100" i="11"/>
  <c r="AX34" i="11"/>
  <c r="AX33" i="11"/>
  <c r="AX32" i="11"/>
  <c r="AX31" i="11"/>
  <c r="AX30" i="11"/>
  <c r="BA243" i="15"/>
  <c r="BA201" i="15"/>
  <c r="AZ87" i="6"/>
  <c r="AZ43" i="6"/>
  <c r="AZ35" i="6"/>
  <c r="AZ34" i="6"/>
  <c r="AZ33" i="6"/>
  <c r="AZ52" i="6"/>
  <c r="AZ41" i="6"/>
  <c r="AO123" i="5"/>
  <c r="AO122" i="5"/>
  <c r="AO121" i="5"/>
  <c r="AO120" i="5"/>
  <c r="AO119" i="5"/>
  <c r="BA45" i="9"/>
  <c r="AO108" i="5" l="1"/>
  <c r="AO132" i="5"/>
  <c r="AO131" i="5"/>
  <c r="AO130" i="5"/>
  <c r="AO129" i="5"/>
  <c r="AO128" i="5"/>
  <c r="AO127" i="5"/>
  <c r="AO114" i="5"/>
  <c r="AO113" i="5"/>
  <c r="AO112" i="5"/>
  <c r="AO111" i="5"/>
  <c r="AO110" i="5"/>
  <c r="AO109" i="5"/>
  <c r="AO105" i="5"/>
  <c r="AO104" i="5"/>
  <c r="AO101" i="5"/>
  <c r="AO100" i="5"/>
  <c r="AO99" i="5"/>
  <c r="AP328" i="13"/>
  <c r="AP316" i="13"/>
  <c r="AP313" i="13"/>
  <c r="AP308" i="13"/>
  <c r="AP307" i="13"/>
  <c r="AP306" i="13"/>
  <c r="AP303" i="13"/>
  <c r="AP302" i="13"/>
  <c r="AP288" i="13"/>
  <c r="AP270" i="13"/>
  <c r="AP268" i="13"/>
  <c r="AP267" i="13"/>
  <c r="AP265" i="13"/>
  <c r="AP262" i="13"/>
  <c r="AP252" i="13"/>
  <c r="AP251" i="13"/>
  <c r="AP250" i="13"/>
  <c r="AP244" i="13"/>
  <c r="AP241" i="13"/>
  <c r="AP196" i="13"/>
  <c r="AP195" i="13"/>
  <c r="AP176" i="13"/>
  <c r="AP175" i="13"/>
  <c r="AP174" i="13"/>
  <c r="AP173" i="13"/>
  <c r="AP172" i="13"/>
  <c r="AP137" i="13"/>
  <c r="AW49" i="13"/>
  <c r="AG328" i="13"/>
  <c r="AG316" i="13"/>
  <c r="AG308" i="13"/>
  <c r="AG307" i="13"/>
  <c r="AG306" i="13"/>
  <c r="AG302" i="13"/>
  <c r="AG293" i="13"/>
  <c r="AG292" i="13"/>
  <c r="AG286" i="13"/>
  <c r="AG270" i="13"/>
  <c r="AG268" i="13"/>
  <c r="AG267" i="13"/>
  <c r="AG265" i="13"/>
  <c r="AG262" i="13"/>
  <c r="AG253" i="13"/>
  <c r="AG252" i="13"/>
  <c r="AG251" i="13"/>
  <c r="AG250" i="13"/>
  <c r="AW248" i="13"/>
  <c r="AG246" i="13"/>
  <c r="AG244" i="13"/>
  <c r="AG241" i="13"/>
  <c r="AG197" i="13"/>
  <c r="AW197" i="13" s="1"/>
  <c r="AG196" i="13"/>
  <c r="AG195" i="13"/>
  <c r="AG181" i="13"/>
  <c r="AG178" i="13"/>
  <c r="AW178" i="13" s="1"/>
  <c r="AG177" i="13"/>
  <c r="AW177" i="13" s="1"/>
  <c r="AG176" i="13"/>
  <c r="AG175" i="13"/>
  <c r="AG174" i="13"/>
  <c r="AG173" i="13"/>
  <c r="AG172" i="13"/>
  <c r="AW58" i="13"/>
  <c r="AQ218" i="11"/>
  <c r="AQ209" i="11"/>
  <c r="AQ205" i="11"/>
  <c r="AQ192" i="11"/>
  <c r="AQ191" i="11"/>
  <c r="AQ186" i="11"/>
  <c r="AX101" i="11"/>
  <c r="AQ249" i="15"/>
  <c r="AQ241" i="15"/>
  <c r="AQ240" i="15"/>
  <c r="AQ239" i="15"/>
  <c r="AQ238" i="15"/>
  <c r="AQ237" i="15"/>
  <c r="AQ236" i="15"/>
  <c r="AQ235" i="15"/>
  <c r="AQ234" i="15"/>
  <c r="AQ230" i="15"/>
  <c r="AQ228" i="15"/>
  <c r="AQ227" i="15"/>
  <c r="AQ226" i="15"/>
  <c r="AQ225" i="15"/>
  <c r="BA200" i="15"/>
  <c r="BA199" i="15"/>
  <c r="AQ129" i="15"/>
  <c r="AQ121" i="15"/>
  <c r="BA114" i="15"/>
  <c r="AQ113" i="15"/>
  <c r="BA113" i="15" s="1"/>
  <c r="AQ101" i="15"/>
  <c r="AQ98" i="15"/>
  <c r="AQ95" i="15"/>
  <c r="AQ94" i="15"/>
  <c r="AQ93" i="15"/>
  <c r="AQ92" i="15"/>
  <c r="AQ91" i="15"/>
  <c r="AQ88" i="15"/>
  <c r="AQ85" i="15"/>
  <c r="AQ60" i="15"/>
  <c r="AQ57" i="15"/>
  <c r="AQ24" i="15"/>
  <c r="AH241" i="15"/>
  <c r="AH240" i="15"/>
  <c r="AH239" i="15"/>
  <c r="AH238" i="15"/>
  <c r="AH237" i="15"/>
  <c r="AH236" i="15"/>
  <c r="AH235" i="15"/>
  <c r="AH234" i="15"/>
  <c r="AH230" i="15"/>
  <c r="AH228" i="15"/>
  <c r="AH227" i="15"/>
  <c r="AH226" i="15"/>
  <c r="AH225" i="15"/>
  <c r="AH178" i="15"/>
  <c r="AH173" i="15"/>
  <c r="AH101" i="15"/>
  <c r="AH98" i="15"/>
  <c r="AH95" i="15"/>
  <c r="AH94" i="15"/>
  <c r="AH93" i="15"/>
  <c r="AH92" i="15"/>
  <c r="AH91" i="15"/>
  <c r="AH88" i="15"/>
  <c r="AH85" i="15"/>
  <c r="AH35" i="15"/>
  <c r="AH133" i="14"/>
  <c r="AH132" i="14"/>
  <c r="AH131" i="14"/>
  <c r="AH130" i="14"/>
  <c r="AH129" i="14"/>
  <c r="AH128" i="14"/>
  <c r="AH127" i="14"/>
  <c r="AH126" i="14"/>
  <c r="AH125" i="14"/>
  <c r="AH124" i="14"/>
  <c r="AH123" i="14"/>
  <c r="AH122" i="14"/>
  <c r="AH82" i="14"/>
  <c r="AH71" i="14"/>
  <c r="BA71" i="14" s="1"/>
  <c r="BA214" i="14"/>
  <c r="BA213" i="14"/>
  <c r="BA209" i="14"/>
  <c r="BA206" i="14"/>
  <c r="BA205" i="14"/>
  <c r="BA202" i="14"/>
  <c r="BA201" i="14"/>
  <c r="BA200" i="14"/>
  <c r="BA199" i="14"/>
  <c r="BA198" i="14"/>
  <c r="BA197" i="14"/>
  <c r="BA196" i="14"/>
  <c r="BA195" i="14"/>
  <c r="BA194" i="14"/>
  <c r="BA192" i="14"/>
  <c r="BA191" i="14"/>
  <c r="BA190" i="14"/>
  <c r="BA189" i="14"/>
  <c r="BA188" i="14"/>
  <c r="BA185" i="14"/>
  <c r="BA184" i="14"/>
  <c r="BA183" i="14"/>
  <c r="BA182" i="14"/>
  <c r="BA180" i="14"/>
  <c r="BA179" i="14"/>
  <c r="BA178" i="14"/>
  <c r="BA177" i="14"/>
  <c r="BA176" i="14"/>
  <c r="BA175" i="14"/>
  <c r="BA174" i="14"/>
  <c r="BA173" i="14"/>
  <c r="BA172" i="14"/>
  <c r="BA171" i="14"/>
  <c r="BA170" i="14"/>
  <c r="BA169" i="14"/>
  <c r="BA168" i="14"/>
  <c r="BA167" i="14"/>
  <c r="BA166" i="14"/>
  <c r="BA165" i="14"/>
  <c r="AQ133" i="14"/>
  <c r="BA133" i="14" s="1"/>
  <c r="AQ132" i="14"/>
  <c r="BA132" i="14" s="1"/>
  <c r="AQ131" i="14"/>
  <c r="BA131" i="14" s="1"/>
  <c r="AQ130" i="14"/>
  <c r="BA130" i="14" s="1"/>
  <c r="AQ129" i="14"/>
  <c r="BA129" i="14" s="1"/>
  <c r="AQ128" i="14"/>
  <c r="BA128" i="14" s="1"/>
  <c r="AQ127" i="14"/>
  <c r="BA127" i="14" s="1"/>
  <c r="AQ126" i="14"/>
  <c r="BA126" i="14" s="1"/>
  <c r="AQ125" i="14"/>
  <c r="BA125" i="14" s="1"/>
  <c r="AQ124" i="14"/>
  <c r="BA124" i="14" s="1"/>
  <c r="AQ123" i="14"/>
  <c r="BA123" i="14" s="1"/>
  <c r="AQ122" i="14"/>
  <c r="BA122" i="14" s="1"/>
  <c r="AQ76" i="14"/>
  <c r="BA76" i="14" s="1"/>
  <c r="AQ61" i="14"/>
  <c r="AQ60" i="14"/>
  <c r="AQ59" i="14"/>
  <c r="AQ58" i="14"/>
  <c r="AQ57" i="14"/>
  <c r="AQ56" i="14"/>
  <c r="AQ55" i="14"/>
  <c r="AQ54" i="14"/>
  <c r="BA11" i="14"/>
  <c r="BA13" i="9"/>
  <c r="BA14" i="9"/>
  <c r="BA18" i="9"/>
  <c r="BA130" i="9"/>
  <c r="BA129" i="9"/>
  <c r="BA128" i="9"/>
  <c r="BA125" i="9"/>
  <c r="BA113" i="9"/>
  <c r="BA112" i="9"/>
  <c r="BA108" i="9"/>
  <c r="BA107" i="9"/>
  <c r="BA106" i="9"/>
  <c r="BA105" i="9"/>
  <c r="BA103" i="9"/>
  <c r="BA102" i="9"/>
  <c r="BA93" i="9"/>
  <c r="BA91" i="9"/>
  <c r="BA90" i="9"/>
  <c r="BA89" i="9"/>
  <c r="BA88" i="9"/>
  <c r="BA85" i="9"/>
  <c r="BA84" i="9"/>
  <c r="BA69" i="9"/>
  <c r="BA68" i="9"/>
  <c r="BA59" i="9"/>
  <c r="BA49" i="9"/>
  <c r="BA47" i="9"/>
  <c r="BA46" i="9"/>
  <c r="BA37" i="9"/>
  <c r="BA38" i="9"/>
  <c r="BA39" i="9"/>
  <c r="BA40" i="9"/>
  <c r="BA41" i="9"/>
  <c r="BA42" i="9"/>
  <c r="BA34" i="9"/>
  <c r="BA35" i="9"/>
  <c r="AH10" i="9"/>
  <c r="BA47" i="7"/>
  <c r="BA46" i="7"/>
  <c r="BA42" i="7"/>
  <c r="BA41" i="7"/>
  <c r="BA40" i="7"/>
  <c r="BA39" i="7"/>
  <c r="BA38" i="7"/>
  <c r="BA37" i="7"/>
  <c r="BA12" i="7"/>
  <c r="AZ92" i="6"/>
  <c r="AZ89" i="6"/>
  <c r="AZ88" i="6"/>
  <c r="AZ86" i="6"/>
  <c r="AZ82" i="6"/>
  <c r="AZ81" i="6"/>
  <c r="AZ80" i="6"/>
  <c r="AZ76" i="6"/>
  <c r="AZ75" i="6"/>
  <c r="AZ74" i="6"/>
  <c r="AZ73" i="6"/>
  <c r="AZ67" i="6"/>
  <c r="AZ66" i="6"/>
  <c r="AZ65" i="6"/>
  <c r="AZ64" i="6"/>
  <c r="AZ63" i="6"/>
  <c r="AZ59" i="6"/>
  <c r="AZ57" i="6"/>
  <c r="AZ56" i="6"/>
  <c r="AZ55" i="6"/>
  <c r="AZ54" i="6"/>
  <c r="AZ53" i="6"/>
  <c r="AZ48" i="6"/>
  <c r="AZ47" i="6"/>
  <c r="AZ46" i="6"/>
  <c r="AZ45" i="6"/>
  <c r="AZ44" i="6"/>
  <c r="AZ38" i="6"/>
  <c r="AZ37" i="6"/>
  <c r="AZ32" i="6"/>
  <c r="AZ31" i="6"/>
  <c r="AZ30" i="6"/>
  <c r="AZ29" i="6"/>
  <c r="AZ28" i="6"/>
  <c r="AZ27" i="6"/>
  <c r="AZ26" i="6"/>
  <c r="AZ20" i="6"/>
  <c r="AZ19" i="6"/>
  <c r="AZ18" i="6"/>
  <c r="AZ16" i="6"/>
  <c r="AZ12" i="6"/>
  <c r="AE30" i="5"/>
  <c r="AE29" i="5"/>
  <c r="AE28" i="5"/>
  <c r="AE8" i="5"/>
  <c r="AE9" i="5"/>
  <c r="AE10" i="5"/>
  <c r="AE11" i="5"/>
  <c r="AO93" i="5"/>
  <c r="AO90" i="5"/>
  <c r="AO89" i="5"/>
  <c r="AO85" i="5"/>
  <c r="AO81" i="5"/>
  <c r="AO78" i="5"/>
  <c r="AO77" i="5"/>
  <c r="AO72" i="5"/>
  <c r="AO71" i="5"/>
  <c r="AO68" i="5"/>
  <c r="AO67" i="5"/>
  <c r="AO64" i="5"/>
  <c r="AO63" i="5"/>
  <c r="AO59" i="5"/>
  <c r="AO56" i="5"/>
  <c r="AO47" i="5"/>
  <c r="AO43" i="5"/>
  <c r="AO39" i="5"/>
  <c r="AO33" i="5"/>
  <c r="AO25" i="5"/>
  <c r="AO21" i="5"/>
  <c r="AO15" i="5"/>
  <c r="BA127" i="9" l="1"/>
  <c r="BA126" i="9"/>
  <c r="BA116" i="9"/>
  <c r="BA104" i="9"/>
  <c r="BA92" i="9"/>
  <c r="BA109" i="9"/>
  <c r="BA96" i="9"/>
  <c r="BA95" i="9"/>
  <c r="BA94" i="9"/>
  <c r="BA78" i="9"/>
  <c r="BA71" i="9"/>
  <c r="BA70" i="9"/>
  <c r="BA67" i="9"/>
  <c r="BA66" i="9"/>
  <c r="BA65" i="9"/>
  <c r="BA64" i="9"/>
  <c r="BA63" i="9"/>
  <c r="BA48" i="9"/>
  <c r="BA79" i="9"/>
  <c r="BA97" i="9"/>
  <c r="BA120" i="9"/>
  <c r="BA52" i="9"/>
  <c r="BA80" i="9"/>
  <c r="BA98" i="9"/>
  <c r="BA121" i="9"/>
  <c r="BA122" i="9"/>
  <c r="BA57" i="9"/>
  <c r="BA82" i="9"/>
  <c r="BA100" i="9"/>
  <c r="BA123" i="9"/>
  <c r="BA53" i="9"/>
  <c r="BA81" i="9"/>
  <c r="BA99" i="9"/>
  <c r="BA58" i="9"/>
  <c r="BA83" i="9"/>
  <c r="BA101" i="9"/>
  <c r="BA124" i="9"/>
  <c r="BA36" i="9"/>
  <c r="BA33" i="9"/>
  <c r="BA32" i="9"/>
  <c r="BA30" i="9"/>
  <c r="BA29" i="9"/>
  <c r="BA28" i="9"/>
  <c r="BA26" i="9"/>
  <c r="BA27" i="9"/>
  <c r="BA23" i="9"/>
  <c r="AO7" i="5"/>
  <c r="BA20" i="7"/>
  <c r="BA19" i="7"/>
  <c r="BA15" i="7"/>
  <c r="BA13" i="7"/>
  <c r="BA27" i="7"/>
  <c r="BA28" i="7"/>
  <c r="BA33" i="7"/>
  <c r="BA10" i="9"/>
  <c r="BA20" i="9"/>
  <c r="BA19" i="9"/>
  <c r="BA17" i="9"/>
  <c r="BA16" i="9"/>
  <c r="BA15" i="9"/>
  <c r="BA12" i="9"/>
  <c r="BA11" i="9"/>
  <c r="BA15" i="15"/>
  <c r="BA13" i="15"/>
  <c r="BA11" i="15"/>
  <c r="BA20" i="15"/>
  <c r="BA24" i="15"/>
  <c r="BA26" i="15"/>
  <c r="BA28" i="15"/>
  <c r="BA33" i="15"/>
  <c r="BA35" i="15"/>
  <c r="BA37" i="15"/>
  <c r="BA39" i="15"/>
  <c r="BA41" i="15"/>
  <c r="BA44" i="15"/>
  <c r="BA46" i="15"/>
  <c r="BA48" i="15"/>
  <c r="BA50" i="15"/>
  <c r="BA52" i="15"/>
  <c r="BA54" i="15"/>
  <c r="BA56" i="15"/>
  <c r="BA58" i="15"/>
  <c r="BA60" i="15"/>
  <c r="BA62" i="15"/>
  <c r="BA64" i="15"/>
  <c r="BA66" i="15"/>
  <c r="BA68" i="15"/>
  <c r="BA70" i="15"/>
  <c r="BA72" i="15"/>
  <c r="BA74" i="15"/>
  <c r="BA76" i="15"/>
  <c r="BA83" i="15"/>
  <c r="BA85" i="15"/>
  <c r="BA87" i="15"/>
  <c r="BA89" i="15"/>
  <c r="BA91" i="15"/>
  <c r="BA93" i="15"/>
  <c r="BA97" i="15"/>
  <c r="BA101" i="15"/>
  <c r="BA105" i="15"/>
  <c r="BA109" i="15"/>
  <c r="BA120" i="15"/>
  <c r="BA127" i="15"/>
  <c r="BA131" i="15"/>
  <c r="BA135" i="15"/>
  <c r="BA139" i="15"/>
  <c r="BA143" i="15"/>
  <c r="BA147" i="15"/>
  <c r="BA151" i="15"/>
  <c r="BA157" i="15"/>
  <c r="BA161" i="15"/>
  <c r="BA165" i="15"/>
  <c r="BA169" i="15"/>
  <c r="BA173" i="15"/>
  <c r="BA177" i="15"/>
  <c r="BA181" i="15"/>
  <c r="BA185" i="15"/>
  <c r="BA189" i="15"/>
  <c r="BA193" i="15"/>
  <c r="BA197" i="15"/>
  <c r="BA205" i="15"/>
  <c r="BA209" i="15"/>
  <c r="BA213" i="15"/>
  <c r="BA217" i="15"/>
  <c r="BA221" i="15"/>
  <c r="BA229" i="15"/>
  <c r="BA233" i="15"/>
  <c r="BA237" i="15"/>
  <c r="BA241" i="15"/>
  <c r="BA249" i="15"/>
  <c r="BA253" i="15"/>
  <c r="AX10" i="11"/>
  <c r="AX15" i="11"/>
  <c r="AX14" i="11"/>
  <c r="AX13" i="11"/>
  <c r="AX12" i="11"/>
  <c r="AX11" i="11"/>
  <c r="AX18" i="11"/>
  <c r="AX19" i="11"/>
  <c r="AX20" i="11"/>
  <c r="AX21" i="11"/>
  <c r="AX22" i="11"/>
  <c r="AX23" i="11"/>
  <c r="AX24" i="11"/>
  <c r="AX25" i="11"/>
  <c r="AX26" i="11"/>
  <c r="AX35" i="11"/>
  <c r="AX36" i="11"/>
  <c r="AX37" i="11"/>
  <c r="AX38" i="11"/>
  <c r="AX39" i="11"/>
  <c r="AX40" i="11"/>
  <c r="AX41" i="11"/>
  <c r="AX42" i="11"/>
  <c r="AX43" i="11"/>
  <c r="AX44" i="11"/>
  <c r="AX48" i="11"/>
  <c r="AX49" i="11"/>
  <c r="AX50" i="11"/>
  <c r="AX51" i="11"/>
  <c r="AX52" i="11"/>
  <c r="AX60" i="11"/>
  <c r="AX61" i="11"/>
  <c r="AX62" i="11"/>
  <c r="AX63" i="11"/>
  <c r="AX64" i="11"/>
  <c r="AX65" i="11"/>
  <c r="AX66" i="11"/>
  <c r="AX67" i="11"/>
  <c r="AX68" i="11"/>
  <c r="AX69" i="11"/>
  <c r="AX70" i="11"/>
  <c r="AX71" i="11"/>
  <c r="AX72" i="11"/>
  <c r="AX95" i="11"/>
  <c r="AX96" i="11"/>
  <c r="AX97" i="11"/>
  <c r="AX98" i="11"/>
  <c r="AX99" i="11"/>
  <c r="AX102" i="11"/>
  <c r="AX103" i="11"/>
  <c r="AX104" i="11"/>
  <c r="AX105" i="11"/>
  <c r="AX106" i="11"/>
  <c r="AX109" i="11"/>
  <c r="AX110" i="11"/>
  <c r="AX111" i="11"/>
  <c r="AX112" i="11"/>
  <c r="AX113" i="11"/>
  <c r="AX116" i="11"/>
  <c r="AX117" i="11"/>
  <c r="AX118" i="11"/>
  <c r="AX119" i="11"/>
  <c r="AX120" i="11"/>
  <c r="AX123" i="11"/>
  <c r="AX124" i="11"/>
  <c r="AX125" i="11"/>
  <c r="AX126" i="11"/>
  <c r="AX127" i="11"/>
  <c r="AX130" i="11"/>
  <c r="AX131" i="11"/>
  <c r="AX132" i="11"/>
  <c r="AX133" i="11"/>
  <c r="AX134" i="11"/>
  <c r="AX161" i="11"/>
  <c r="AX162" i="11"/>
  <c r="AX163" i="11"/>
  <c r="AX164" i="11"/>
  <c r="AX173" i="11"/>
  <c r="AX174" i="11"/>
  <c r="AX175" i="11"/>
  <c r="AX176" i="11"/>
  <c r="AX177" i="11"/>
  <c r="AX179" i="11"/>
  <c r="AX180" i="11"/>
  <c r="AX181" i="11"/>
  <c r="AX182" i="11"/>
  <c r="AX183" i="11"/>
  <c r="AX184" i="11"/>
  <c r="AX185" i="11"/>
  <c r="AX186" i="11"/>
  <c r="AX187" i="11"/>
  <c r="AX188" i="11"/>
  <c r="AX189" i="11"/>
  <c r="AX190" i="11"/>
  <c r="AX191" i="11"/>
  <c r="AX178" i="11"/>
  <c r="AX192" i="11"/>
  <c r="AX193" i="11"/>
  <c r="AX194" i="11"/>
  <c r="AX195" i="11"/>
  <c r="AX196" i="11"/>
  <c r="AX197" i="11"/>
  <c r="AX198" i="11"/>
  <c r="AX199" i="11"/>
  <c r="AX200" i="11"/>
  <c r="AX201" i="11"/>
  <c r="AX202" i="11"/>
  <c r="AX203" i="11"/>
  <c r="AX204" i="11"/>
  <c r="AX205" i="11"/>
  <c r="AX206" i="11"/>
  <c r="AX207" i="11"/>
  <c r="AX208" i="11"/>
  <c r="AX209" i="11"/>
  <c r="AX217" i="11"/>
  <c r="AX218" i="11"/>
  <c r="AX222" i="11"/>
  <c r="AX223" i="11"/>
  <c r="AX224" i="11"/>
  <c r="AX225" i="11"/>
  <c r="AX232" i="11"/>
  <c r="AX233" i="11"/>
  <c r="AX234" i="11"/>
  <c r="AX235" i="11"/>
  <c r="AX236" i="11"/>
  <c r="AX237" i="11"/>
  <c r="AX240" i="11"/>
  <c r="AX241" i="11"/>
  <c r="AX242" i="11"/>
  <c r="AX243" i="11"/>
  <c r="AX244" i="11"/>
  <c r="AX245" i="11"/>
  <c r="AX246" i="11"/>
  <c r="AX247" i="11"/>
  <c r="AX248" i="11"/>
  <c r="AX249" i="11"/>
  <c r="AX250" i="11"/>
  <c r="AX251" i="11"/>
  <c r="AX255" i="11"/>
  <c r="AX256" i="11"/>
  <c r="AX257" i="11"/>
  <c r="AX258" i="11"/>
  <c r="AX259" i="11"/>
  <c r="AX260" i="11"/>
  <c r="AX261" i="11"/>
  <c r="AX262" i="11"/>
  <c r="AX263" i="11"/>
  <c r="AX264" i="11"/>
  <c r="AX265" i="11"/>
  <c r="AX266" i="11"/>
  <c r="AX270" i="11"/>
  <c r="AX271" i="11"/>
  <c r="AW11" i="13"/>
  <c r="AW17" i="13"/>
  <c r="AW16" i="13"/>
  <c r="AW15" i="13"/>
  <c r="AW14" i="13"/>
  <c r="AW13" i="13"/>
  <c r="AW12" i="13"/>
  <c r="AW21" i="13"/>
  <c r="AW22" i="13"/>
  <c r="AW23" i="13"/>
  <c r="AW24" i="13"/>
  <c r="AW25" i="13"/>
  <c r="AW26" i="13"/>
  <c r="AW27" i="13"/>
  <c r="AW28" i="13"/>
  <c r="AW32" i="13"/>
  <c r="AW33" i="13"/>
  <c r="AW34" i="13"/>
  <c r="AW35" i="13"/>
  <c r="AW36" i="13"/>
  <c r="AW37" i="13"/>
  <c r="AW41" i="13"/>
  <c r="AW42" i="13"/>
  <c r="AW43" i="13"/>
  <c r="AW44" i="13"/>
  <c r="AW45" i="13"/>
  <c r="AW46" i="13"/>
  <c r="AW50" i="13"/>
  <c r="AW51" i="13"/>
  <c r="AW52" i="13"/>
  <c r="AW53" i="13"/>
  <c r="AW56" i="13"/>
  <c r="AW57" i="13"/>
  <c r="AW60" i="13"/>
  <c r="AW61" i="13"/>
  <c r="AW62" i="13"/>
  <c r="AW63" i="13"/>
  <c r="AW64" i="13"/>
  <c r="AW68" i="13"/>
  <c r="AW71" i="13"/>
  <c r="AW94" i="13"/>
  <c r="AW95" i="13"/>
  <c r="AW96" i="13"/>
  <c r="AW97" i="13"/>
  <c r="AW98" i="13"/>
  <c r="AW99" i="13"/>
  <c r="AW100" i="13"/>
  <c r="AW104" i="13"/>
  <c r="AW105" i="13"/>
  <c r="AW106" i="13"/>
  <c r="AW107" i="13"/>
  <c r="AW108" i="13"/>
  <c r="AW109" i="13"/>
  <c r="AW110" i="13"/>
  <c r="AW114" i="13"/>
  <c r="AW115" i="13"/>
  <c r="AW116" i="13"/>
  <c r="AW117" i="13"/>
  <c r="AW118" i="13"/>
  <c r="AW119" i="13"/>
  <c r="AW120" i="13"/>
  <c r="AW122" i="13"/>
  <c r="AW123" i="13"/>
  <c r="AW129" i="13"/>
  <c r="AW130" i="13"/>
  <c r="AW131" i="13"/>
  <c r="AW132" i="13"/>
  <c r="AW133" i="13"/>
  <c r="AW134" i="13"/>
  <c r="AW135" i="13"/>
  <c r="AW136" i="13"/>
  <c r="AW137" i="13"/>
  <c r="AW138" i="13"/>
  <c r="AW139" i="13"/>
  <c r="AW140" i="13"/>
  <c r="AW141" i="13"/>
  <c r="AW142" i="13"/>
  <c r="AW143" i="13"/>
  <c r="AW144" i="13"/>
  <c r="AW145" i="13"/>
  <c r="AW146" i="13"/>
  <c r="AW147" i="13"/>
  <c r="AW148" i="13"/>
  <c r="AW149" i="13"/>
  <c r="AW150" i="13"/>
  <c r="AW151" i="13"/>
  <c r="AW152" i="13"/>
  <c r="AW153" i="13"/>
  <c r="AW154" i="13"/>
  <c r="AW155" i="13"/>
  <c r="AW156" i="13"/>
  <c r="AW157" i="13"/>
  <c r="AW158" i="13"/>
  <c r="AW159" i="13"/>
  <c r="AW160" i="13"/>
  <c r="AW164" i="13"/>
  <c r="AW165" i="13"/>
  <c r="AW166" i="13"/>
  <c r="AW167" i="13"/>
  <c r="AW168" i="13"/>
  <c r="AW169" i="13"/>
  <c r="AW170" i="13"/>
  <c r="AW171" i="13"/>
  <c r="AW172" i="13"/>
  <c r="AW173" i="13"/>
  <c r="AW174" i="13"/>
  <c r="AW175" i="13"/>
  <c r="AW176" i="13"/>
  <c r="AW182" i="13"/>
  <c r="AW183" i="13"/>
  <c r="AW184" i="13"/>
  <c r="AW185" i="13"/>
  <c r="AW186" i="13"/>
  <c r="AW187" i="13"/>
  <c r="AW188" i="13"/>
  <c r="AW189" i="13"/>
  <c r="AW190" i="13"/>
  <c r="AW191" i="13"/>
  <c r="AW192" i="13"/>
  <c r="AW193" i="13"/>
  <c r="AW194" i="13"/>
  <c r="AW195" i="13"/>
  <c r="AW196" i="13"/>
  <c r="AW199" i="13"/>
  <c r="AW234" i="13"/>
  <c r="AW235" i="13"/>
  <c r="AW236" i="13"/>
  <c r="AW237" i="13"/>
  <c r="AW238" i="13"/>
  <c r="AW239" i="13"/>
  <c r="AW240" i="13"/>
  <c r="AW241" i="13"/>
  <c r="AW242" i="13"/>
  <c r="AW243" i="13"/>
  <c r="AW244" i="13"/>
  <c r="AW245" i="13"/>
  <c r="AW246" i="13"/>
  <c r="AW247" i="13"/>
  <c r="AW250" i="13"/>
  <c r="AW251" i="13"/>
  <c r="AW252" i="13"/>
  <c r="AW253" i="13"/>
  <c r="AW254" i="13"/>
  <c r="AW255" i="13"/>
  <c r="AW256" i="13"/>
  <c r="AW257" i="13"/>
  <c r="AW258" i="13"/>
  <c r="AW259" i="13"/>
  <c r="AW260" i="13"/>
  <c r="AW261" i="13"/>
  <c r="AW262" i="13"/>
  <c r="AW263" i="13"/>
  <c r="AW264" i="13"/>
  <c r="AW265" i="13"/>
  <c r="AW266" i="13"/>
  <c r="AW267" i="13"/>
  <c r="AW268" i="13"/>
  <c r="AW269" i="13"/>
  <c r="AW270" i="13"/>
  <c r="AW271" i="13"/>
  <c r="AW278" i="13"/>
  <c r="AW279" i="13"/>
  <c r="AW284" i="13"/>
  <c r="AW285" i="13"/>
  <c r="AW286" i="13"/>
  <c r="AW287" i="13"/>
  <c r="AW288" i="13"/>
  <c r="AW294" i="13"/>
  <c r="AW295" i="13"/>
  <c r="AW296" i="13"/>
  <c r="AW297" i="13"/>
  <c r="AW298" i="13"/>
  <c r="AW299" i="13"/>
  <c r="AW300" i="13"/>
  <c r="AW301" i="13"/>
  <c r="AW302" i="13"/>
  <c r="AW303" i="13"/>
  <c r="AW306" i="13"/>
  <c r="AW307" i="13"/>
  <c r="AW308" i="13"/>
  <c r="AW311" i="13"/>
  <c r="AW312" i="13"/>
  <c r="AW313" i="13"/>
  <c r="AW316" i="13"/>
  <c r="AW317" i="13"/>
  <c r="AW318" i="13"/>
  <c r="AW319" i="13"/>
  <c r="AW320" i="13"/>
  <c r="AW321" i="13"/>
  <c r="AW322" i="13"/>
  <c r="AW325" i="13"/>
  <c r="AW328" i="13"/>
  <c r="AW329" i="13"/>
  <c r="AW330" i="13"/>
  <c r="AW382" i="13"/>
  <c r="AX6" i="10"/>
  <c r="AX32" i="10"/>
  <c r="AX31" i="10"/>
  <c r="AX30" i="10"/>
  <c r="AX29" i="10"/>
  <c r="AX28" i="10"/>
  <c r="AX27" i="10"/>
  <c r="AX26" i="10"/>
  <c r="AX25" i="10"/>
  <c r="AX24" i="10"/>
  <c r="AX23" i="10"/>
  <c r="AX22" i="10"/>
  <c r="AX21" i="10"/>
  <c r="AX20" i="10"/>
  <c r="AX19" i="10"/>
  <c r="AX18" i="10"/>
  <c r="AX17" i="10"/>
  <c r="AX16" i="10"/>
  <c r="AX15" i="10"/>
  <c r="AX14" i="10"/>
  <c r="AX13" i="10"/>
  <c r="AX12" i="10"/>
  <c r="AX11" i="10"/>
  <c r="AX10" i="10"/>
  <c r="AX9" i="10"/>
  <c r="AX8" i="10"/>
  <c r="AX7" i="10"/>
  <c r="AX33" i="10"/>
  <c r="BA16" i="15"/>
  <c r="BA12" i="15"/>
  <c r="BA21" i="15"/>
  <c r="BA27" i="15"/>
  <c r="BA34" i="15"/>
  <c r="BA38" i="15"/>
  <c r="BA42" i="15"/>
  <c r="BA45" i="15"/>
  <c r="BA49" i="15"/>
  <c r="BA53" i="15"/>
  <c r="BA57" i="15"/>
  <c r="BA61" i="15"/>
  <c r="BA65" i="15"/>
  <c r="BA69" i="15"/>
  <c r="BA73" i="15"/>
  <c r="BA82" i="15"/>
  <c r="BA86" i="15"/>
  <c r="BA90" i="15"/>
  <c r="BA94" i="15"/>
  <c r="BA98" i="15"/>
  <c r="BA102" i="15"/>
  <c r="BA106" i="15"/>
  <c r="BA110" i="15"/>
  <c r="BA121" i="15"/>
  <c r="BA128" i="15"/>
  <c r="BA132" i="15"/>
  <c r="BA136" i="15"/>
  <c r="BA140" i="15"/>
  <c r="BA144" i="15"/>
  <c r="BA148" i="15"/>
  <c r="BA158" i="15"/>
  <c r="BA162" i="15"/>
  <c r="BA166" i="15"/>
  <c r="BA170" i="15"/>
  <c r="BA174" i="15"/>
  <c r="BA178" i="15"/>
  <c r="BA182" i="15"/>
  <c r="BA186" i="15"/>
  <c r="BA190" i="15"/>
  <c r="BA194" i="15"/>
  <c r="BA198" i="15"/>
  <c r="BA206" i="15"/>
  <c r="BA210" i="15"/>
  <c r="BA214" i="15"/>
  <c r="BA218" i="15"/>
  <c r="BA222" i="15"/>
  <c r="BA230" i="15"/>
  <c r="BA234" i="15"/>
  <c r="BA238" i="15"/>
  <c r="BA242" i="15"/>
  <c r="BA250" i="15"/>
  <c r="BA254" i="15"/>
  <c r="BA95" i="15"/>
  <c r="BA99" i="15"/>
  <c r="BA103" i="15"/>
  <c r="BA107" i="15"/>
  <c r="BA111" i="15"/>
  <c r="BA118" i="15"/>
  <c r="BA122" i="15"/>
  <c r="BA129" i="15"/>
  <c r="BA133" i="15"/>
  <c r="BA137" i="15"/>
  <c r="BA141" i="15"/>
  <c r="BA145" i="15"/>
  <c r="BA149" i="15"/>
  <c r="BA155" i="15"/>
  <c r="BA159" i="15"/>
  <c r="BA163" i="15"/>
  <c r="BA167" i="15"/>
  <c r="BA171" i="15"/>
  <c r="BA175" i="15"/>
  <c r="BA179" i="15"/>
  <c r="BA183" i="15"/>
  <c r="BA187" i="15"/>
  <c r="BA191" i="15"/>
  <c r="BA195" i="15"/>
  <c r="BA207" i="15"/>
  <c r="BA211" i="15"/>
  <c r="BA215" i="15"/>
  <c r="BA219" i="15"/>
  <c r="BA223" i="15"/>
  <c r="BA231" i="15"/>
  <c r="BA235" i="15"/>
  <c r="BA239" i="15"/>
  <c r="BA247" i="15"/>
  <c r="BA251" i="15"/>
  <c r="BA255" i="15"/>
  <c r="BA9" i="15"/>
  <c r="BA14" i="15"/>
  <c r="BA10" i="15"/>
  <c r="BA25" i="15"/>
  <c r="BA29" i="15"/>
  <c r="BA36" i="15"/>
  <c r="BA40" i="15"/>
  <c r="BA43" i="15"/>
  <c r="BA47" i="15"/>
  <c r="BA51" i="15"/>
  <c r="BA55" i="15"/>
  <c r="BA59" i="15"/>
  <c r="BA63" i="15"/>
  <c r="BA67" i="15"/>
  <c r="BA71" i="15"/>
  <c r="BA75" i="15"/>
  <c r="BA84" i="15"/>
  <c r="BA88" i="15"/>
  <c r="BA92" i="15"/>
  <c r="BA96" i="15"/>
  <c r="BA100" i="15"/>
  <c r="BA104" i="15"/>
  <c r="BA108" i="15"/>
  <c r="BA112" i="15"/>
  <c r="BA119" i="15"/>
  <c r="BA123" i="15"/>
  <c r="BA130" i="15"/>
  <c r="BA134" i="15"/>
  <c r="BA138" i="15"/>
  <c r="BA142" i="15"/>
  <c r="BA146" i="15"/>
  <c r="BA150" i="15"/>
  <c r="BA156" i="15"/>
  <c r="BA160" i="15"/>
  <c r="BA164" i="15"/>
  <c r="BA168" i="15"/>
  <c r="BA172" i="15"/>
  <c r="BA176" i="15"/>
  <c r="BA180" i="15"/>
  <c r="BA184" i="15"/>
  <c r="BA188" i="15"/>
  <c r="BA192" i="15"/>
  <c r="BA196" i="15"/>
  <c r="BA208" i="15"/>
  <c r="BA212" i="15"/>
  <c r="BA216" i="15"/>
  <c r="BA220" i="15"/>
  <c r="BA224" i="15"/>
  <c r="BA232" i="15"/>
  <c r="BA236" i="15"/>
  <c r="BA240" i="15"/>
  <c r="BA248" i="15"/>
  <c r="BA252" i="15"/>
  <c r="BA258" i="15"/>
  <c r="BA32" i="7"/>
  <c r="BA31" i="7"/>
  <c r="BA26" i="7"/>
  <c r="BA25" i="7"/>
  <c r="BA18" i="7"/>
  <c r="BA16" i="7"/>
  <c r="AZ11" i="6"/>
  <c r="AZ90" i="6"/>
  <c r="AZ91" i="6"/>
  <c r="AZ8" i="6"/>
  <c r="AZ10" i="6"/>
  <c r="AZ13" i="6"/>
  <c r="AZ9" i="6"/>
  <c r="AZ17" i="6"/>
  <c r="AZ21" i="6"/>
  <c r="AO53" i="5"/>
  <c r="AO50" i="5"/>
  <c r="AO40" i="5"/>
  <c r="AO44" i="5"/>
  <c r="AO18" i="5"/>
  <c r="AO22" i="5"/>
  <c r="AO94" i="5"/>
  <c r="AO20" i="5"/>
  <c r="AO82" i="5"/>
  <c r="AO96" i="5"/>
  <c r="AO95" i="5"/>
  <c r="AO92" i="5"/>
  <c r="AO91" i="5"/>
  <c r="AO88" i="5"/>
  <c r="AO87" i="5"/>
  <c r="AO86" i="5"/>
  <c r="AO84" i="5"/>
  <c r="AO83" i="5"/>
  <c r="AO80" i="5"/>
  <c r="AO79" i="5"/>
  <c r="AO76" i="5"/>
  <c r="AO75" i="5"/>
  <c r="AO60" i="5"/>
  <c r="AO70" i="5"/>
  <c r="AO69" i="5"/>
  <c r="AO66" i="5"/>
  <c r="AO65" i="5"/>
  <c r="AO62" i="5"/>
  <c r="AO61" i="5"/>
  <c r="AO58" i="5"/>
  <c r="AO57" i="5"/>
  <c r="AO28" i="5"/>
  <c r="AO52" i="5"/>
  <c r="AO51" i="5"/>
  <c r="AO46" i="5"/>
  <c r="AO45" i="5"/>
  <c r="AO42" i="5"/>
  <c r="AO41" i="5"/>
  <c r="AO35" i="5"/>
  <c r="AO34" i="5"/>
  <c r="AO30" i="5"/>
  <c r="AO29" i="5"/>
  <c r="AO24" i="5"/>
  <c r="AO23" i="5"/>
  <c r="AO19" i="5"/>
  <c r="AO14" i="5"/>
  <c r="AO8" i="5"/>
  <c r="AO9" i="5"/>
  <c r="AO10" i="5"/>
  <c r="AO11" i="5"/>
  <c r="AY211" i="11" l="1"/>
  <c r="AY212" i="11"/>
  <c r="AY138" i="11"/>
  <c r="AY139" i="11"/>
  <c r="AY140" i="11"/>
  <c r="AY141" i="11"/>
  <c r="AY142" i="11"/>
  <c r="BB53" i="14"/>
  <c r="BB52" i="14"/>
  <c r="BB193" i="14"/>
  <c r="AD193" i="14" s="1"/>
  <c r="BB260" i="15"/>
  <c r="BB261" i="15"/>
  <c r="BB263" i="15"/>
  <c r="BB264" i="15"/>
  <c r="BB265" i="15"/>
  <c r="BB267" i="15"/>
  <c r="BB268" i="15"/>
  <c r="BB269" i="15"/>
  <c r="BB271" i="15"/>
  <c r="BB272" i="15"/>
  <c r="BB273" i="15"/>
  <c r="BB275" i="15"/>
  <c r="BB276" i="15"/>
  <c r="BB277" i="15"/>
  <c r="BB279" i="15"/>
  <c r="BB280" i="15"/>
  <c r="BB281" i="15"/>
  <c r="BB283" i="15"/>
  <c r="BB284" i="15"/>
  <c r="BB285" i="15"/>
  <c r="BB287" i="15"/>
  <c r="BB288" i="15"/>
  <c r="BB289" i="15"/>
  <c r="BB291" i="15"/>
  <c r="BB292" i="15"/>
  <c r="BB293" i="15"/>
  <c r="BB295" i="15"/>
  <c r="BB296" i="15"/>
  <c r="BB294" i="15"/>
  <c r="BB290" i="15"/>
  <c r="BB286" i="15"/>
  <c r="BB282" i="15"/>
  <c r="BB278" i="15"/>
  <c r="BB274" i="15"/>
  <c r="BB270" i="15"/>
  <c r="BB266" i="15"/>
  <c r="BB262" i="15"/>
  <c r="BA49" i="6"/>
  <c r="BA39" i="6"/>
  <c r="BB54" i="9"/>
  <c r="AY274" i="11"/>
  <c r="AY275" i="11"/>
  <c r="AY276" i="11"/>
  <c r="AY277" i="11"/>
  <c r="BB244" i="15"/>
  <c r="AP36" i="5"/>
  <c r="AY6" i="10"/>
  <c r="AX11" i="13"/>
  <c r="AY11" i="11"/>
  <c r="AY13" i="11"/>
  <c r="AY10" i="11"/>
  <c r="AY14" i="11"/>
  <c r="BB11" i="15"/>
  <c r="AD11" i="15" s="1"/>
  <c r="BB13" i="15"/>
  <c r="AD13" i="15" s="1"/>
  <c r="BB15" i="15"/>
  <c r="AD15" i="15" s="1"/>
  <c r="BB11" i="9"/>
  <c r="BB15" i="9"/>
  <c r="BB19" i="9"/>
  <c r="BB18" i="7"/>
  <c r="BA90" i="6"/>
  <c r="BA86" i="6"/>
  <c r="BA76" i="6"/>
  <c r="BA65" i="6"/>
  <c r="BA45" i="6"/>
  <c r="BA33" i="6"/>
  <c r="BA29" i="6"/>
  <c r="BA21" i="6"/>
  <c r="BA17" i="6"/>
  <c r="BA11" i="6"/>
  <c r="BA8" i="6"/>
  <c r="BB14" i="15"/>
  <c r="AD14" i="15" s="1"/>
  <c r="BB9" i="15"/>
  <c r="BB12" i="9"/>
  <c r="BB17" i="9"/>
  <c r="BB13" i="7"/>
  <c r="BB19" i="7"/>
  <c r="BA88" i="6"/>
  <c r="BA80" i="6"/>
  <c r="BA63" i="6"/>
  <c r="BA46" i="6"/>
  <c r="AC46" i="6" s="1"/>
  <c r="BA32" i="6"/>
  <c r="BA27" i="6"/>
  <c r="BA18" i="6"/>
  <c r="BA12" i="6"/>
  <c r="BB12" i="14"/>
  <c r="BB12" i="15"/>
  <c r="AD12" i="15" s="1"/>
  <c r="BB13" i="9"/>
  <c r="AD13" i="9" s="1"/>
  <c r="BB18" i="9"/>
  <c r="AD18" i="9" s="1"/>
  <c r="BB15" i="7"/>
  <c r="BA92" i="6"/>
  <c r="BA75" i="6"/>
  <c r="BA67" i="6"/>
  <c r="BA44" i="6"/>
  <c r="BA26" i="6"/>
  <c r="BA16" i="6"/>
  <c r="BA13" i="6"/>
  <c r="BB10" i="15"/>
  <c r="BB16" i="14"/>
  <c r="BB14" i="14"/>
  <c r="BB20" i="7"/>
  <c r="BA87" i="6"/>
  <c r="BA31" i="6"/>
  <c r="AY12" i="11"/>
  <c r="BB16" i="15"/>
  <c r="BB11" i="14"/>
  <c r="BB14" i="9"/>
  <c r="AD14" i="9" s="1"/>
  <c r="BB16" i="7"/>
  <c r="BA81" i="6"/>
  <c r="BA64" i="6"/>
  <c r="BA43" i="6"/>
  <c r="BA35" i="6"/>
  <c r="BA20" i="6"/>
  <c r="BA19" i="6"/>
  <c r="AC19" i="6" s="1"/>
  <c r="BB15" i="14"/>
  <c r="BB20" i="9"/>
  <c r="BA73" i="6"/>
  <c r="BA48" i="6"/>
  <c r="BA9" i="6"/>
  <c r="BB10" i="9"/>
  <c r="BA66" i="6"/>
  <c r="BA10" i="6"/>
  <c r="BB16" i="9"/>
  <c r="BA91" i="6"/>
  <c r="BA74" i="6"/>
  <c r="BA34" i="6"/>
  <c r="BB12" i="7"/>
  <c r="BA89" i="6"/>
  <c r="BA30" i="6"/>
  <c r="BB13" i="14"/>
  <c r="BA82" i="6"/>
  <c r="BA47" i="6"/>
  <c r="BA28" i="6"/>
  <c r="BB34" i="9"/>
  <c r="BB82" i="9"/>
  <c r="BB123" i="9"/>
  <c r="AY30" i="10"/>
  <c r="BB35" i="9"/>
  <c r="BB83" i="9"/>
  <c r="AY21" i="11"/>
  <c r="AY66" i="11"/>
  <c r="AY120" i="11"/>
  <c r="AY180" i="11"/>
  <c r="AY221" i="11"/>
  <c r="AY262" i="11"/>
  <c r="AX40" i="13"/>
  <c r="AX114" i="13"/>
  <c r="BB20" i="14"/>
  <c r="BB36" i="14"/>
  <c r="BB37" i="7"/>
  <c r="BB64" i="9"/>
  <c r="BB104" i="9"/>
  <c r="AY26" i="10"/>
  <c r="BB39" i="9"/>
  <c r="BB93" i="9"/>
  <c r="AY36" i="11"/>
  <c r="AY100" i="11"/>
  <c r="AY128" i="11"/>
  <c r="AY184" i="11"/>
  <c r="AY225" i="11"/>
  <c r="AY266" i="11"/>
  <c r="AX44" i="13"/>
  <c r="AX107" i="13"/>
  <c r="AX144" i="13"/>
  <c r="BB128" i="9"/>
  <c r="BB51" i="14"/>
  <c r="BB102" i="14"/>
  <c r="BB134" i="14"/>
  <c r="BB21" i="15"/>
  <c r="BB57" i="15"/>
  <c r="BB94" i="15"/>
  <c r="BB132" i="15"/>
  <c r="BB167" i="15"/>
  <c r="BB195" i="15"/>
  <c r="BB238" i="15"/>
  <c r="AY41" i="11"/>
  <c r="AY105" i="11"/>
  <c r="AY161" i="11"/>
  <c r="AY193" i="11"/>
  <c r="AY240" i="11"/>
  <c r="AX51" i="13"/>
  <c r="AX119" i="13"/>
  <c r="AX157" i="13"/>
  <c r="AX195" i="13"/>
  <c r="AX263" i="13"/>
  <c r="AX308" i="13"/>
  <c r="BB66" i="9"/>
  <c r="BB38" i="14"/>
  <c r="BB72" i="14"/>
  <c r="BB115" i="14"/>
  <c r="BB131" i="14"/>
  <c r="BB158" i="14"/>
  <c r="BB178" i="14"/>
  <c r="BB197" i="14"/>
  <c r="BB24" i="15"/>
  <c r="BB58" i="15"/>
  <c r="BB74" i="15"/>
  <c r="BB21" i="14"/>
  <c r="BB67" i="14"/>
  <c r="BB106" i="14"/>
  <c r="BB149" i="14"/>
  <c r="BB185" i="14"/>
  <c r="BB38" i="15"/>
  <c r="BB69" i="15"/>
  <c r="BB106" i="15"/>
  <c r="AD106" i="15" s="1"/>
  <c r="BB144" i="15"/>
  <c r="BB179" i="15"/>
  <c r="BB218" i="15"/>
  <c r="BB249" i="15"/>
  <c r="AY37" i="11"/>
  <c r="AY101" i="11"/>
  <c r="AY133" i="11"/>
  <c r="AY189" i="11"/>
  <c r="AY234" i="11"/>
  <c r="AX13" i="13"/>
  <c r="AX57" i="13"/>
  <c r="AX129" i="13"/>
  <c r="AX164" i="13"/>
  <c r="AX234" i="13"/>
  <c r="AX267" i="13"/>
  <c r="AX328" i="13"/>
  <c r="BA56" i="6"/>
  <c r="BB46" i="9"/>
  <c r="BB80" i="9"/>
  <c r="BB102" i="9"/>
  <c r="BB129" i="9"/>
  <c r="BB44" i="14"/>
  <c r="BB28" i="7"/>
  <c r="BA38" i="6"/>
  <c r="BB32" i="7"/>
  <c r="BB33" i="9"/>
  <c r="BB53" i="9"/>
  <c r="BB81" i="9"/>
  <c r="BB99" i="9"/>
  <c r="BB122" i="9"/>
  <c r="BB23" i="14"/>
  <c r="BB39" i="14"/>
  <c r="BB69" i="14"/>
  <c r="BB88" i="14"/>
  <c r="BB108" i="14"/>
  <c r="BB124" i="14"/>
  <c r="BB151" i="14"/>
  <c r="BB171" i="14"/>
  <c r="BB189" i="14"/>
  <c r="BB213" i="14"/>
  <c r="BB40" i="15"/>
  <c r="BB55" i="15"/>
  <c r="BB71" i="15"/>
  <c r="BB92" i="15"/>
  <c r="BB108" i="15"/>
  <c r="BB130" i="15"/>
  <c r="BB146" i="15"/>
  <c r="AD146" i="15" s="1"/>
  <c r="BB165" i="15"/>
  <c r="BB181" i="15"/>
  <c r="BB197" i="15"/>
  <c r="BB216" i="15"/>
  <c r="BB236" i="15"/>
  <c r="BB70" i="14"/>
  <c r="BB89" i="14"/>
  <c r="BB109" i="14"/>
  <c r="BB125" i="14"/>
  <c r="BB172" i="14"/>
  <c r="BB190" i="14"/>
  <c r="BB214" i="14"/>
  <c r="BB37" i="15"/>
  <c r="BB52" i="15"/>
  <c r="BB68" i="15"/>
  <c r="BB89" i="15"/>
  <c r="BB105" i="15"/>
  <c r="BB127" i="15"/>
  <c r="BB143" i="15"/>
  <c r="BB162" i="15"/>
  <c r="BB178" i="15"/>
  <c r="BB194" i="15"/>
  <c r="AD194" i="15" s="1"/>
  <c r="BB213" i="15"/>
  <c r="BB233" i="15"/>
  <c r="BB252" i="15"/>
  <c r="BB99" i="15"/>
  <c r="BB118" i="15"/>
  <c r="BB137" i="15"/>
  <c r="AD137" i="15" s="1"/>
  <c r="BB156" i="15"/>
  <c r="BB172" i="15"/>
  <c r="BB188" i="15"/>
  <c r="BB207" i="15"/>
  <c r="BB223" i="15"/>
  <c r="BB243" i="15"/>
  <c r="AY23" i="11"/>
  <c r="AY42" i="11"/>
  <c r="AY68" i="11"/>
  <c r="AY106" i="11"/>
  <c r="AY122" i="11"/>
  <c r="BB42" i="9"/>
  <c r="BB96" i="9"/>
  <c r="AY10" i="10"/>
  <c r="BB31" i="7"/>
  <c r="BB45" i="9"/>
  <c r="BB89" i="9"/>
  <c r="AY32" i="11"/>
  <c r="AY96" i="11"/>
  <c r="AY132" i="11"/>
  <c r="AY188" i="11"/>
  <c r="AY233" i="11"/>
  <c r="AX56" i="13"/>
  <c r="AX123" i="13"/>
  <c r="BB24" i="14"/>
  <c r="BB40" i="14"/>
  <c r="BB29" i="9"/>
  <c r="BB78" i="9"/>
  <c r="BB116" i="9"/>
  <c r="BB26" i="7"/>
  <c r="BB49" i="9"/>
  <c r="BB105" i="9"/>
  <c r="AY44" i="11"/>
  <c r="AY108" i="11"/>
  <c r="AY160" i="11"/>
  <c r="AY192" i="11"/>
  <c r="AY237" i="11"/>
  <c r="AX12" i="13"/>
  <c r="AX50" i="13"/>
  <c r="AX118" i="13"/>
  <c r="BA41" i="6"/>
  <c r="BB25" i="14"/>
  <c r="BB71" i="14"/>
  <c r="BB110" i="14"/>
  <c r="BB153" i="14"/>
  <c r="BB191" i="14"/>
  <c r="BB34" i="15"/>
  <c r="BB65" i="15"/>
  <c r="BB102" i="15"/>
  <c r="BB140" i="15"/>
  <c r="BB175" i="15"/>
  <c r="BB206" i="15"/>
  <c r="AY52" i="11"/>
  <c r="AY113" i="11"/>
  <c r="AY169" i="11"/>
  <c r="AD169" i="11" s="1"/>
  <c r="AY201" i="11"/>
  <c r="AY248" i="11"/>
  <c r="AX17" i="13"/>
  <c r="AX62" i="13"/>
  <c r="AX133" i="13"/>
  <c r="AX168" i="13"/>
  <c r="AX238" i="13"/>
  <c r="AX271" i="13"/>
  <c r="AX320" i="13"/>
  <c r="BB90" i="9"/>
  <c r="BB48" i="14"/>
  <c r="BB76" i="14"/>
  <c r="BB119" i="14"/>
  <c r="BB138" i="14"/>
  <c r="BB166" i="14"/>
  <c r="BB182" i="14"/>
  <c r="BB201" i="14"/>
  <c r="BB28" i="15"/>
  <c r="BB46" i="15"/>
  <c r="BB62" i="15"/>
  <c r="BB83" i="15"/>
  <c r="BB29" i="14"/>
  <c r="BB75" i="14"/>
  <c r="BB114" i="14"/>
  <c r="BB157" i="14"/>
  <c r="BB196" i="14"/>
  <c r="BB45" i="15"/>
  <c r="BB82" i="15"/>
  <c r="BB114" i="15"/>
  <c r="BB155" i="15"/>
  <c r="BB191" i="15"/>
  <c r="BB230" i="15"/>
  <c r="BB253" i="15"/>
  <c r="AY48" i="11"/>
  <c r="AY109" i="11"/>
  <c r="AY165" i="11"/>
  <c r="AD165" i="11" s="1"/>
  <c r="AY197" i="11"/>
  <c r="AY244" i="11"/>
  <c r="AX24" i="13"/>
  <c r="AX71" i="13"/>
  <c r="AX137" i="13"/>
  <c r="AX172" i="13"/>
  <c r="AX242" i="13"/>
  <c r="AX285" i="13"/>
  <c r="BB52" i="9"/>
  <c r="BB84" i="9"/>
  <c r="BB106" i="9"/>
  <c r="BB22" i="14"/>
  <c r="BB90" i="14"/>
  <c r="BB33" i="7"/>
  <c r="BA55" i="6"/>
  <c r="BB39" i="7"/>
  <c r="BB37" i="9"/>
  <c r="BB63" i="9"/>
  <c r="BB85" i="9"/>
  <c r="BB103" i="9"/>
  <c r="BB126" i="9"/>
  <c r="BB27" i="14"/>
  <c r="BB45" i="14"/>
  <c r="BB73" i="14"/>
  <c r="BB91" i="14"/>
  <c r="BB128" i="14"/>
  <c r="BB155" i="14"/>
  <c r="BB175" i="14"/>
  <c r="BB194" i="14"/>
  <c r="BB25" i="15"/>
  <c r="AD25" i="15" s="1"/>
  <c r="BB43" i="15"/>
  <c r="BB59" i="15"/>
  <c r="BB75" i="15"/>
  <c r="BB96" i="15"/>
  <c r="BB112" i="15"/>
  <c r="BB134" i="15"/>
  <c r="BB150" i="15"/>
  <c r="BB169" i="15"/>
  <c r="BB185" i="15"/>
  <c r="BB201" i="15"/>
  <c r="BB220" i="15"/>
  <c r="BB46" i="14"/>
  <c r="BB74" i="14"/>
  <c r="BB97" i="14"/>
  <c r="BB113" i="14"/>
  <c r="BB129" i="14"/>
  <c r="BB176" i="14"/>
  <c r="BB195" i="14"/>
  <c r="BB20" i="15"/>
  <c r="BB41" i="15"/>
  <c r="BB56" i="15"/>
  <c r="BB72" i="15"/>
  <c r="BB93" i="15"/>
  <c r="BB109" i="15"/>
  <c r="BB131" i="15"/>
  <c r="BB147" i="15"/>
  <c r="BB166" i="15"/>
  <c r="BB182" i="15"/>
  <c r="BB198" i="15"/>
  <c r="BB217" i="15"/>
  <c r="BB41" i="7"/>
  <c r="BB100" i="9"/>
  <c r="BB42" i="7"/>
  <c r="BB97" i="9"/>
  <c r="AY104" i="11"/>
  <c r="AY196" i="11"/>
  <c r="AX16" i="13"/>
  <c r="AX136" i="13"/>
  <c r="BA54" i="6"/>
  <c r="BB88" i="9"/>
  <c r="BB38" i="7"/>
  <c r="AY15" i="11"/>
  <c r="AY116" i="11"/>
  <c r="AY200" i="11"/>
  <c r="AX23" i="13"/>
  <c r="AX132" i="13"/>
  <c r="BB118" i="14"/>
  <c r="BB200" i="14"/>
  <c r="BB73" i="15"/>
  <c r="BB148" i="15"/>
  <c r="BB214" i="15"/>
  <c r="AY67" i="11"/>
  <c r="AY177" i="11"/>
  <c r="AY259" i="11"/>
  <c r="AX97" i="13"/>
  <c r="AX176" i="13"/>
  <c r="AX294" i="13"/>
  <c r="BB27" i="9"/>
  <c r="BB64" i="14"/>
  <c r="BB150" i="14"/>
  <c r="BB188" i="14"/>
  <c r="BB35" i="15"/>
  <c r="BB66" i="15"/>
  <c r="BB37" i="14"/>
  <c r="BB122" i="14"/>
  <c r="BB217" i="14"/>
  <c r="BB90" i="15"/>
  <c r="BB163" i="15"/>
  <c r="BB234" i="15"/>
  <c r="AY63" i="11"/>
  <c r="AY173" i="11"/>
  <c r="AY255" i="11"/>
  <c r="AX104" i="13"/>
  <c r="AX183" i="13"/>
  <c r="AX302" i="13"/>
  <c r="BA37" i="6"/>
  <c r="BB59" i="9"/>
  <c r="BB121" i="9"/>
  <c r="BA53" i="6"/>
  <c r="BA59" i="6"/>
  <c r="BB41" i="9"/>
  <c r="AD41" i="9" s="1"/>
  <c r="BB91" i="9"/>
  <c r="BB130" i="9"/>
  <c r="BB49" i="14"/>
  <c r="BB100" i="14"/>
  <c r="BB132" i="14"/>
  <c r="BB179" i="14"/>
  <c r="BB29" i="15"/>
  <c r="BB63" i="15"/>
  <c r="BB100" i="15"/>
  <c r="BB138" i="15"/>
  <c r="AD138" i="15" s="1"/>
  <c r="BB173" i="15"/>
  <c r="BB208" i="15"/>
  <c r="BB50" i="14"/>
  <c r="BB101" i="14"/>
  <c r="BB133" i="14"/>
  <c r="BB180" i="14"/>
  <c r="BB26" i="15"/>
  <c r="AD26" i="15" s="1"/>
  <c r="BB60" i="15"/>
  <c r="BB97" i="15"/>
  <c r="BB135" i="15"/>
  <c r="BB170" i="15"/>
  <c r="BB205" i="15"/>
  <c r="BB237" i="15"/>
  <c r="BB91" i="15"/>
  <c r="BB111" i="15"/>
  <c r="BB141" i="15"/>
  <c r="BB164" i="15"/>
  <c r="BB184" i="15"/>
  <c r="BB211" i="15"/>
  <c r="BB235" i="15"/>
  <c r="AY19" i="11"/>
  <c r="AY49" i="11"/>
  <c r="AY98" i="11"/>
  <c r="AY118" i="11"/>
  <c r="AY162" i="11"/>
  <c r="AY178" i="11"/>
  <c r="AY194" i="11"/>
  <c r="AY217" i="11"/>
  <c r="AY241" i="11"/>
  <c r="AY260" i="11"/>
  <c r="BB240" i="15"/>
  <c r="AY20" i="11"/>
  <c r="AY39" i="11"/>
  <c r="AY65" i="11"/>
  <c r="AY103" i="11"/>
  <c r="AY119" i="11"/>
  <c r="AY159" i="11"/>
  <c r="AY175" i="11"/>
  <c r="AY191" i="11"/>
  <c r="AD191" i="11" s="1"/>
  <c r="AY207" i="11"/>
  <c r="AY236" i="11"/>
  <c r="AY257" i="11"/>
  <c r="AX26" i="13"/>
  <c r="AX49" i="13"/>
  <c r="AX95" i="13"/>
  <c r="AX117" i="13"/>
  <c r="AX139" i="13"/>
  <c r="AX32" i="13"/>
  <c r="AX52" i="13"/>
  <c r="AX98" i="13"/>
  <c r="AX120" i="13"/>
  <c r="AX142" i="13"/>
  <c r="AX158" i="13"/>
  <c r="AX177" i="13"/>
  <c r="AX196" i="13"/>
  <c r="AX247" i="13"/>
  <c r="AX264" i="13"/>
  <c r="AX295" i="13"/>
  <c r="AX317" i="13"/>
  <c r="AY7" i="10"/>
  <c r="AY23" i="10"/>
  <c r="AX155" i="13"/>
  <c r="AX174" i="13"/>
  <c r="AX193" i="13"/>
  <c r="AX244" i="13"/>
  <c r="AX261" i="13"/>
  <c r="AX287" i="13"/>
  <c r="AX312" i="13"/>
  <c r="AY16" i="10"/>
  <c r="AY32" i="10"/>
  <c r="AX167" i="13"/>
  <c r="AX186" i="13"/>
  <c r="AX237" i="13"/>
  <c r="AX254" i="13"/>
  <c r="AX270" i="13"/>
  <c r="AX301" i="13"/>
  <c r="AX325" i="13"/>
  <c r="AY13" i="10"/>
  <c r="AY29" i="10"/>
  <c r="AY18" i="10"/>
  <c r="AY183" i="11"/>
  <c r="AY246" i="11"/>
  <c r="AX37" i="13"/>
  <c r="AX131" i="13"/>
  <c r="AX21" i="13"/>
  <c r="AX63" i="13"/>
  <c r="AX134" i="13"/>
  <c r="AX169" i="13"/>
  <c r="AX239" i="13"/>
  <c r="AX278" i="13"/>
  <c r="AX329" i="13"/>
  <c r="AY31" i="10"/>
  <c r="AX185" i="13"/>
  <c r="AX253" i="13"/>
  <c r="AX269" i="13"/>
  <c r="AX300" i="13"/>
  <c r="AY8" i="10"/>
  <c r="AX175" i="13"/>
  <c r="AX245" i="13"/>
  <c r="AX313" i="13"/>
  <c r="AY21" i="10"/>
  <c r="AY22" i="10"/>
  <c r="AY51" i="11"/>
  <c r="AX100" i="13"/>
  <c r="BB48" i="9"/>
  <c r="BB79" i="9"/>
  <c r="AY258" i="11"/>
  <c r="BB120" i="9"/>
  <c r="BB173" i="14"/>
  <c r="BB121" i="15"/>
  <c r="AY33" i="11"/>
  <c r="AX41" i="13"/>
  <c r="AX255" i="13"/>
  <c r="BB87" i="14"/>
  <c r="BB174" i="14"/>
  <c r="BB54" i="15"/>
  <c r="BB98" i="14"/>
  <c r="BB136" i="15"/>
  <c r="AD136" i="15" s="1"/>
  <c r="AY26" i="11"/>
  <c r="AY222" i="11"/>
  <c r="AX153" i="13"/>
  <c r="BB98" i="9"/>
  <c r="BB47" i="7"/>
  <c r="BB71" i="9"/>
  <c r="BB35" i="14"/>
  <c r="BB167" i="14"/>
  <c r="BB51" i="15"/>
  <c r="BB123" i="15"/>
  <c r="BB193" i="15"/>
  <c r="BB85" i="14"/>
  <c r="BB168" i="14"/>
  <c r="BB48" i="15"/>
  <c r="BB120" i="15"/>
  <c r="BB190" i="15"/>
  <c r="BB229" i="15"/>
  <c r="BB107" i="15"/>
  <c r="BB160" i="15"/>
  <c r="BB200" i="15"/>
  <c r="AY38" i="11"/>
  <c r="AY114" i="11"/>
  <c r="BB23" i="9"/>
  <c r="BB108" i="9"/>
  <c r="BB26" i="9"/>
  <c r="BB101" i="9"/>
  <c r="AY112" i="11"/>
  <c r="AY204" i="11"/>
  <c r="AX27" i="13"/>
  <c r="AX148" i="13"/>
  <c r="BB25" i="7"/>
  <c r="BB92" i="9"/>
  <c r="BB30" i="9"/>
  <c r="AY25" i="11"/>
  <c r="AY124" i="11"/>
  <c r="AY208" i="11"/>
  <c r="AX34" i="13"/>
  <c r="AX140" i="13"/>
  <c r="BB43" i="14"/>
  <c r="BB126" i="14"/>
  <c r="BB206" i="14"/>
  <c r="BB86" i="15"/>
  <c r="BB159" i="15"/>
  <c r="BB222" i="15"/>
  <c r="AY97" i="11"/>
  <c r="AY185" i="11"/>
  <c r="AY263" i="11"/>
  <c r="AX108" i="13"/>
  <c r="AX187" i="13"/>
  <c r="AX298" i="13"/>
  <c r="BB40" i="9"/>
  <c r="AD40" i="9" s="1"/>
  <c r="BB68" i="14"/>
  <c r="BB111" i="14"/>
  <c r="BB154" i="14"/>
  <c r="BB192" i="14"/>
  <c r="BB39" i="15"/>
  <c r="BB70" i="15"/>
  <c r="BB47" i="14"/>
  <c r="BB130" i="14"/>
  <c r="BB27" i="15"/>
  <c r="BB98" i="15"/>
  <c r="BB171" i="15"/>
  <c r="BB242" i="15"/>
  <c r="AY71" i="11"/>
  <c r="AY181" i="11"/>
  <c r="AY270" i="11"/>
  <c r="AX115" i="13"/>
  <c r="AX191" i="13"/>
  <c r="AX316" i="13"/>
  <c r="BA52" i="6"/>
  <c r="BB70" i="9"/>
  <c r="BB125" i="9"/>
  <c r="BA57" i="6"/>
  <c r="BB27" i="7"/>
  <c r="BB47" i="9"/>
  <c r="BB95" i="9"/>
  <c r="BB215" i="14"/>
  <c r="AD215" i="14" s="1"/>
  <c r="BB65" i="14"/>
  <c r="BB104" i="14"/>
  <c r="BB139" i="14"/>
  <c r="BB183" i="14"/>
  <c r="BB36" i="15"/>
  <c r="BB67" i="15"/>
  <c r="BB104" i="15"/>
  <c r="BB142" i="15"/>
  <c r="BB177" i="15"/>
  <c r="BB212" i="15"/>
  <c r="BB66" i="14"/>
  <c r="BB105" i="14"/>
  <c r="BB140" i="14"/>
  <c r="BB184" i="14"/>
  <c r="BB33" i="15"/>
  <c r="BB64" i="15"/>
  <c r="BB101" i="15"/>
  <c r="BB139" i="15"/>
  <c r="BB174" i="15"/>
  <c r="BB209" i="15"/>
  <c r="BB241" i="15"/>
  <c r="BB95" i="15"/>
  <c r="BB122" i="15"/>
  <c r="BB145" i="15"/>
  <c r="AD145" i="15" s="1"/>
  <c r="BB168" i="15"/>
  <c r="BB192" i="15"/>
  <c r="BB215" i="15"/>
  <c r="BB239" i="15"/>
  <c r="AY30" i="11"/>
  <c r="AY60" i="11"/>
  <c r="AY102" i="11"/>
  <c r="AY126" i="11"/>
  <c r="AY166" i="11"/>
  <c r="AD166" i="11" s="1"/>
  <c r="AY182" i="11"/>
  <c r="AY198" i="11"/>
  <c r="AY223" i="11"/>
  <c r="AY245" i="11"/>
  <c r="AY264" i="11"/>
  <c r="BB247" i="15"/>
  <c r="AY24" i="11"/>
  <c r="AY43" i="11"/>
  <c r="AY69" i="11"/>
  <c r="AY107" i="11"/>
  <c r="AY123" i="11"/>
  <c r="AY163" i="11"/>
  <c r="AY179" i="11"/>
  <c r="AY195" i="11"/>
  <c r="AY218" i="11"/>
  <c r="AY242" i="11"/>
  <c r="AY261" i="11"/>
  <c r="AX33" i="13"/>
  <c r="AX53" i="13"/>
  <c r="AX99" i="13"/>
  <c r="AX122" i="13"/>
  <c r="AX143" i="13"/>
  <c r="AX14" i="13"/>
  <c r="AX36" i="13"/>
  <c r="AX58" i="13"/>
  <c r="AX105" i="13"/>
  <c r="AX130" i="13"/>
  <c r="AX146" i="13"/>
  <c r="AX165" i="13"/>
  <c r="AX184" i="13"/>
  <c r="AX235" i="13"/>
  <c r="AX252" i="13"/>
  <c r="AX268" i="13"/>
  <c r="AX299" i="13"/>
  <c r="AX321" i="13"/>
  <c r="AY11" i="10"/>
  <c r="AY27" i="10"/>
  <c r="AX159" i="13"/>
  <c r="AX178" i="13"/>
  <c r="AX197" i="13"/>
  <c r="AX248" i="13"/>
  <c r="AX265" i="13"/>
  <c r="AX296" i="13"/>
  <c r="AX318" i="13"/>
  <c r="AY20" i="10"/>
  <c r="AX152" i="13"/>
  <c r="AX171" i="13"/>
  <c r="AX190" i="13"/>
  <c r="AX241" i="13"/>
  <c r="AX258" i="13"/>
  <c r="AX284" i="13"/>
  <c r="AX307" i="13"/>
  <c r="AX382" i="13"/>
  <c r="AY17" i="10"/>
  <c r="AY33" i="10"/>
  <c r="BB57" i="9"/>
  <c r="BB58" i="9"/>
  <c r="AY40" i="11"/>
  <c r="AY164" i="11"/>
  <c r="AY243" i="11"/>
  <c r="AX68" i="13"/>
  <c r="BB28" i="14"/>
  <c r="BB38" i="9"/>
  <c r="BB127" i="9"/>
  <c r="BB65" i="9"/>
  <c r="AY62" i="11"/>
  <c r="AY168" i="11"/>
  <c r="AD168" i="11" s="1"/>
  <c r="AY247" i="11"/>
  <c r="AX61" i="13"/>
  <c r="BB109" i="9"/>
  <c r="BB79" i="14"/>
  <c r="BB165" i="14"/>
  <c r="BB42" i="15"/>
  <c r="BB110" i="15"/>
  <c r="BB183" i="15"/>
  <c r="AY22" i="11"/>
  <c r="AD22" i="11" s="1"/>
  <c r="AY121" i="11"/>
  <c r="AY209" i="11"/>
  <c r="AD209" i="11" s="1"/>
  <c r="AX28" i="13"/>
  <c r="AX141" i="13"/>
  <c r="AX246" i="13"/>
  <c r="BB112" i="9"/>
  <c r="BB83" i="14"/>
  <c r="BB123" i="14"/>
  <c r="BB170" i="14"/>
  <c r="BB209" i="14"/>
  <c r="BB50" i="15"/>
  <c r="BB87" i="15"/>
  <c r="BB86" i="14"/>
  <c r="BB169" i="14"/>
  <c r="BB53" i="15"/>
  <c r="BB128" i="15"/>
  <c r="BB199" i="15"/>
  <c r="AD199" i="15" s="1"/>
  <c r="AY18" i="11"/>
  <c r="AY117" i="11"/>
  <c r="AY205" i="11"/>
  <c r="AD205" i="11" s="1"/>
  <c r="AX35" i="13"/>
  <c r="AX145" i="13"/>
  <c r="AX251" i="13"/>
  <c r="BB32" i="9"/>
  <c r="BB94" i="9"/>
  <c r="BB26" i="14"/>
  <c r="BB40" i="7"/>
  <c r="BB46" i="7"/>
  <c r="BB67" i="9"/>
  <c r="BB107" i="9"/>
  <c r="BB31" i="14"/>
  <c r="BB77" i="14"/>
  <c r="BB159" i="14"/>
  <c r="BB198" i="14"/>
  <c r="BB47" i="15"/>
  <c r="BB84" i="15"/>
  <c r="BB119" i="15"/>
  <c r="BB157" i="15"/>
  <c r="BB189" i="15"/>
  <c r="BB224" i="15"/>
  <c r="BB78" i="14"/>
  <c r="BB117" i="14"/>
  <c r="BB160" i="14"/>
  <c r="BB199" i="14"/>
  <c r="BB44" i="15"/>
  <c r="BB76" i="15"/>
  <c r="BB113" i="15"/>
  <c r="BB151" i="15"/>
  <c r="BB186" i="15"/>
  <c r="BB221" i="15"/>
  <c r="BB248" i="15"/>
  <c r="BB103" i="15"/>
  <c r="BB129" i="15"/>
  <c r="BB149" i="15"/>
  <c r="BB176" i="15"/>
  <c r="BB196" i="15"/>
  <c r="BB219" i="15"/>
  <c r="BB250" i="15"/>
  <c r="AY34" i="11"/>
  <c r="AY64" i="11"/>
  <c r="AY110" i="11"/>
  <c r="AY130" i="11"/>
  <c r="AY170" i="11"/>
  <c r="AD170" i="11" s="1"/>
  <c r="AY186" i="11"/>
  <c r="AY202" i="11"/>
  <c r="AY249" i="11"/>
  <c r="AY271" i="11"/>
  <c r="BB251" i="15"/>
  <c r="AY31" i="11"/>
  <c r="AY50" i="11"/>
  <c r="AY95" i="11"/>
  <c r="AY111" i="11"/>
  <c r="AY127" i="11"/>
  <c r="AY167" i="11"/>
  <c r="AD167" i="11" s="1"/>
  <c r="AY199" i="11"/>
  <c r="AY224" i="11"/>
  <c r="AX15" i="13"/>
  <c r="AX60" i="13"/>
  <c r="AC60" i="13" s="1"/>
  <c r="AX106" i="13"/>
  <c r="AX147" i="13"/>
  <c r="AX42" i="13"/>
  <c r="AX109" i="13"/>
  <c r="AX150" i="13"/>
  <c r="AX188" i="13"/>
  <c r="AX256" i="13"/>
  <c r="AX303" i="13"/>
  <c r="AY15" i="10"/>
  <c r="AX166" i="13"/>
  <c r="AX236" i="13"/>
  <c r="AX322" i="13"/>
  <c r="AY24" i="10"/>
  <c r="AX156" i="13"/>
  <c r="AX194" i="13"/>
  <c r="AX262" i="13"/>
  <c r="AX288" i="13"/>
  <c r="BB68" i="9"/>
  <c r="BB69" i="9"/>
  <c r="AY172" i="11"/>
  <c r="AY251" i="11"/>
  <c r="BB32" i="14"/>
  <c r="AY14" i="10"/>
  <c r="AY70" i="11"/>
  <c r="AY176" i="11"/>
  <c r="AX96" i="13"/>
  <c r="BB49" i="15"/>
  <c r="BB187" i="15"/>
  <c r="AY129" i="11"/>
  <c r="AX149" i="13"/>
  <c r="BB30" i="14"/>
  <c r="BB127" i="14"/>
  <c r="BB218" i="14"/>
  <c r="AD218" i="14" s="1"/>
  <c r="BB124" i="9"/>
  <c r="BB177" i="14"/>
  <c r="BB61" i="15"/>
  <c r="BB210" i="15"/>
  <c r="AY125" i="11"/>
  <c r="AX45" i="13"/>
  <c r="AX259" i="13"/>
  <c r="BB36" i="9"/>
  <c r="BB34" i="14"/>
  <c r="BB28" i="9"/>
  <c r="BB113" i="9"/>
  <c r="BB84" i="14"/>
  <c r="BB120" i="14"/>
  <c r="BB202" i="14"/>
  <c r="BB88" i="15"/>
  <c r="BB161" i="15"/>
  <c r="BB232" i="15"/>
  <c r="BB121" i="14"/>
  <c r="BB205" i="14"/>
  <c r="BB85" i="15"/>
  <c r="BB158" i="15"/>
  <c r="BB258" i="15"/>
  <c r="BB133" i="15"/>
  <c r="BB180" i="15"/>
  <c r="BB231" i="15"/>
  <c r="BB254" i="15"/>
  <c r="AY72" i="11"/>
  <c r="AY134" i="11"/>
  <c r="AY235" i="11"/>
  <c r="AY35" i="11"/>
  <c r="AY131" i="11"/>
  <c r="AY232" i="11"/>
  <c r="AX64" i="13"/>
  <c r="AX25" i="13"/>
  <c r="AX138" i="13"/>
  <c r="AX243" i="13"/>
  <c r="AX151" i="13"/>
  <c r="AX257" i="13"/>
  <c r="AX160" i="13"/>
  <c r="AX266" i="13"/>
  <c r="AY190" i="11"/>
  <c r="AY187" i="11"/>
  <c r="AX135" i="13"/>
  <c r="AX173" i="13"/>
  <c r="AX189" i="13"/>
  <c r="AX199" i="13"/>
  <c r="AY206" i="11"/>
  <c r="AY203" i="11"/>
  <c r="AY265" i="11"/>
  <c r="AX192" i="13"/>
  <c r="AX240" i="13"/>
  <c r="AX250" i="13"/>
  <c r="AY174" i="11"/>
  <c r="AY256" i="11"/>
  <c r="AY61" i="11"/>
  <c r="AY171" i="11"/>
  <c r="AD171" i="11" s="1"/>
  <c r="AY250" i="11"/>
  <c r="AX110" i="13"/>
  <c r="AX46" i="13"/>
  <c r="AX154" i="13"/>
  <c r="AX260" i="13"/>
  <c r="AX170" i="13"/>
  <c r="AX279" i="13"/>
  <c r="AX182" i="13"/>
  <c r="AX297" i="13"/>
  <c r="AY9" i="10"/>
  <c r="AY99" i="11"/>
  <c r="AX22" i="13"/>
  <c r="AX94" i="13"/>
  <c r="AX286" i="13"/>
  <c r="AX306" i="13"/>
  <c r="AY12" i="10"/>
  <c r="AX319" i="13"/>
  <c r="AY25" i="10"/>
  <c r="BB255" i="15"/>
  <c r="AY115" i="11"/>
  <c r="AX43" i="13"/>
  <c r="AX116" i="13"/>
  <c r="AX311" i="13"/>
  <c r="AY19" i="10"/>
  <c r="AX330" i="13"/>
  <c r="AY28" i="10"/>
  <c r="J182" i="14"/>
  <c r="J183" i="14"/>
  <c r="J184" i="14"/>
  <c r="J176" i="14"/>
  <c r="J174" i="14"/>
  <c r="J175" i="14"/>
  <c r="J76" i="16"/>
  <c r="J77" i="16"/>
  <c r="J78" i="16"/>
  <c r="J79" i="16"/>
  <c r="J80" i="16"/>
  <c r="J81" i="16"/>
  <c r="J82" i="16"/>
  <c r="J83" i="16"/>
  <c r="J84" i="16"/>
  <c r="J85" i="16"/>
  <c r="J86" i="16"/>
  <c r="J87" i="16"/>
  <c r="J88" i="16"/>
  <c r="J71" i="16"/>
  <c r="J72" i="16"/>
  <c r="J73" i="16"/>
  <c r="J74" i="16"/>
  <c r="J75" i="16"/>
  <c r="J45" i="16"/>
  <c r="J46" i="16"/>
  <c r="J49" i="16"/>
  <c r="J50" i="16"/>
  <c r="J51" i="16"/>
  <c r="J52" i="16"/>
  <c r="J53" i="16"/>
  <c r="J54" i="16"/>
  <c r="J55" i="16"/>
  <c r="J56" i="16"/>
  <c r="J57" i="16"/>
  <c r="J58" i="16"/>
  <c r="J59" i="16"/>
  <c r="J61" i="16"/>
  <c r="J62" i="16"/>
  <c r="J63" i="16"/>
  <c r="J64" i="16"/>
  <c r="J65" i="16"/>
  <c r="J66" i="16"/>
  <c r="J67" i="16"/>
  <c r="J68" i="16"/>
  <c r="J69" i="16"/>
  <c r="J70" i="16"/>
  <c r="J31" i="16"/>
  <c r="J32" i="16"/>
  <c r="J33" i="16"/>
  <c r="J34" i="16"/>
  <c r="J35" i="16"/>
  <c r="J36" i="16"/>
  <c r="J37" i="16"/>
  <c r="J38" i="16"/>
  <c r="J39" i="16"/>
  <c r="J40" i="16"/>
  <c r="J41" i="16"/>
  <c r="J42" i="16"/>
  <c r="J43" i="16"/>
  <c r="J44" i="16"/>
  <c r="J9" i="16"/>
  <c r="J10" i="16"/>
  <c r="J12" i="16"/>
  <c r="J13" i="16"/>
  <c r="J14" i="16"/>
  <c r="J15" i="16"/>
  <c r="J16" i="16"/>
  <c r="J17" i="16"/>
  <c r="J18" i="16"/>
  <c r="J19" i="16"/>
  <c r="J20" i="16"/>
  <c r="J21" i="16"/>
  <c r="J22" i="16"/>
  <c r="J23" i="16"/>
  <c r="J24" i="16"/>
  <c r="J25" i="16"/>
  <c r="J26" i="16"/>
  <c r="J27" i="16"/>
  <c r="J28" i="16"/>
  <c r="J29" i="16"/>
  <c r="J30" i="16"/>
  <c r="J8" i="16"/>
  <c r="AD212" i="11" l="1"/>
  <c r="AZ212" i="11" a="1"/>
  <c r="AZ212" i="11" s="1"/>
  <c r="AD211" i="11"/>
  <c r="AZ211" i="11" a="1"/>
  <c r="AZ211" i="11" s="1"/>
  <c r="AD52" i="14"/>
  <c r="AD53" i="14"/>
  <c r="AD142" i="11"/>
  <c r="AD141" i="11"/>
  <c r="AD140" i="11"/>
  <c r="AD139" i="11"/>
  <c r="AD138" i="11"/>
  <c r="AD296" i="15"/>
  <c r="AD54" i="9"/>
  <c r="AC330" i="13"/>
  <c r="AC311" i="13"/>
  <c r="AC116" i="13"/>
  <c r="AC43" i="13"/>
  <c r="AC319" i="13"/>
  <c r="AC306" i="13"/>
  <c r="AC286" i="13"/>
  <c r="AC94" i="13"/>
  <c r="AC22" i="13"/>
  <c r="AD99" i="11"/>
  <c r="AC297" i="13"/>
  <c r="AC182" i="13"/>
  <c r="AC279" i="13"/>
  <c r="AC170" i="13"/>
  <c r="AC260" i="13"/>
  <c r="AC154" i="13"/>
  <c r="AC46" i="13"/>
  <c r="AC110" i="13"/>
  <c r="AD250" i="11"/>
  <c r="AD61" i="11"/>
  <c r="AD256" i="11"/>
  <c r="AD174" i="11"/>
  <c r="AC250" i="13"/>
  <c r="AC240" i="13"/>
  <c r="AC192" i="13"/>
  <c r="AD265" i="11"/>
  <c r="AC199" i="13"/>
  <c r="AC189" i="13"/>
  <c r="AC173" i="13"/>
  <c r="AC135" i="13"/>
  <c r="AD187" i="11"/>
  <c r="AD190" i="11"/>
  <c r="AC266" i="13"/>
  <c r="AC160" i="13"/>
  <c r="AC257" i="13"/>
  <c r="AC151" i="13"/>
  <c r="AC243" i="13"/>
  <c r="AC138" i="13"/>
  <c r="AC25" i="13"/>
  <c r="AC64" i="13"/>
  <c r="AD232" i="11"/>
  <c r="AD131" i="11"/>
  <c r="AD35" i="11"/>
  <c r="AD235" i="11"/>
  <c r="AD134" i="11"/>
  <c r="AD72" i="11"/>
  <c r="AC259" i="13"/>
  <c r="AC45" i="13"/>
  <c r="AD125" i="11"/>
  <c r="AC149" i="13"/>
  <c r="AC96" i="13"/>
  <c r="AD176" i="11"/>
  <c r="AD70" i="11"/>
  <c r="AD251" i="11"/>
  <c r="AC288" i="13"/>
  <c r="AC262" i="13"/>
  <c r="AC194" i="13"/>
  <c r="AC156" i="13"/>
  <c r="AC322" i="13"/>
  <c r="AC236" i="13"/>
  <c r="AC166" i="13"/>
  <c r="AC303" i="13"/>
  <c r="AC256" i="13"/>
  <c r="AC188" i="13"/>
  <c r="AC150" i="13"/>
  <c r="AC109" i="13"/>
  <c r="AC42" i="13"/>
  <c r="AC147" i="13"/>
  <c r="AC106" i="13"/>
  <c r="AC15" i="13"/>
  <c r="AD224" i="11"/>
  <c r="AD199" i="11"/>
  <c r="AD127" i="11"/>
  <c r="AD111" i="11"/>
  <c r="AD95" i="11"/>
  <c r="AD50" i="11"/>
  <c r="AD31" i="11"/>
  <c r="AD271" i="11"/>
  <c r="AD249" i="11"/>
  <c r="AD202" i="11"/>
  <c r="AD186" i="11"/>
  <c r="AD130" i="11"/>
  <c r="AD110" i="11"/>
  <c r="AD64" i="11"/>
  <c r="AD34" i="11"/>
  <c r="AC251" i="13"/>
  <c r="AC145" i="13"/>
  <c r="AC35" i="13"/>
  <c r="AD117" i="11"/>
  <c r="AD18" i="11"/>
  <c r="AC246" i="13"/>
  <c r="AC141" i="13"/>
  <c r="AC28" i="13"/>
  <c r="AC61" i="13"/>
  <c r="AD247" i="11"/>
  <c r="AD62" i="11"/>
  <c r="AC68" i="13"/>
  <c r="AD243" i="11"/>
  <c r="AD164" i="11"/>
  <c r="AD40" i="11"/>
  <c r="AC382" i="13"/>
  <c r="AC307" i="13"/>
  <c r="AC284" i="13"/>
  <c r="AC258" i="13"/>
  <c r="AC241" i="13"/>
  <c r="AC190" i="13"/>
  <c r="AC171" i="13"/>
  <c r="AC152" i="13"/>
  <c r="AC318" i="13"/>
  <c r="AC296" i="13"/>
  <c r="AC265" i="13"/>
  <c r="AC248" i="13"/>
  <c r="AC197" i="13"/>
  <c r="AC178" i="13"/>
  <c r="AC159" i="13"/>
  <c r="AC321" i="13"/>
  <c r="AC299" i="13"/>
  <c r="AC268" i="13"/>
  <c r="AC252" i="13"/>
  <c r="AC235" i="13"/>
  <c r="AC184" i="13"/>
  <c r="AC165" i="13"/>
  <c r="AC146" i="13"/>
  <c r="AC130" i="13"/>
  <c r="AC105" i="13"/>
  <c r="AC36" i="13"/>
  <c r="AC14" i="13"/>
  <c r="AC143" i="13"/>
  <c r="AC122" i="13"/>
  <c r="AC99" i="13"/>
  <c r="AC53" i="13"/>
  <c r="AC33" i="13"/>
  <c r="AD261" i="11"/>
  <c r="AD242" i="11"/>
  <c r="AD218" i="11"/>
  <c r="AD195" i="11"/>
  <c r="AD179" i="11"/>
  <c r="AD163" i="11"/>
  <c r="AD123" i="11"/>
  <c r="AD69" i="11"/>
  <c r="AD43" i="11"/>
  <c r="AD24" i="11"/>
  <c r="AD264" i="11"/>
  <c r="AD245" i="11"/>
  <c r="AD223" i="11"/>
  <c r="AD198" i="11"/>
  <c r="AD182" i="11"/>
  <c r="AD126" i="11"/>
  <c r="AD102" i="11"/>
  <c r="AD60" i="11"/>
  <c r="AD30" i="11"/>
  <c r="AC191" i="13"/>
  <c r="AC115" i="13"/>
  <c r="AD270" i="11"/>
  <c r="AD181" i="11"/>
  <c r="AD71" i="11"/>
  <c r="AC298" i="13"/>
  <c r="AC187" i="13"/>
  <c r="AC108" i="13"/>
  <c r="AD263" i="11"/>
  <c r="AD185" i="11"/>
  <c r="AD97" i="11"/>
  <c r="AC140" i="13"/>
  <c r="AC34" i="13"/>
  <c r="AD208" i="11"/>
  <c r="AD124" i="11"/>
  <c r="AD25" i="11"/>
  <c r="AC148" i="13"/>
  <c r="AC27" i="13"/>
  <c r="AD204" i="11"/>
  <c r="AD112" i="11"/>
  <c r="AD38" i="11"/>
  <c r="AC153" i="13"/>
  <c r="AD222" i="11"/>
  <c r="AD26" i="11"/>
  <c r="AC255" i="13"/>
  <c r="AC41" i="13"/>
  <c r="AD33" i="11"/>
  <c r="AD258" i="11"/>
  <c r="AC100" i="13"/>
  <c r="AD51" i="11"/>
  <c r="AC313" i="13"/>
  <c r="AC245" i="13"/>
  <c r="AC175" i="13"/>
  <c r="AC300" i="13"/>
  <c r="AC269" i="13"/>
  <c r="AC253" i="13"/>
  <c r="AC185" i="13"/>
  <c r="AC329" i="13"/>
  <c r="AC278" i="13"/>
  <c r="AC239" i="13"/>
  <c r="AC169" i="13"/>
  <c r="AC134" i="13"/>
  <c r="AC63" i="13"/>
  <c r="AC21" i="13"/>
  <c r="AC131" i="13"/>
  <c r="AC37" i="13"/>
  <c r="AD246" i="11"/>
  <c r="AD183" i="11"/>
  <c r="AC325" i="13"/>
  <c r="AC301" i="13"/>
  <c r="AC270" i="13"/>
  <c r="AC254" i="13"/>
  <c r="AC237" i="13"/>
  <c r="AC186" i="13"/>
  <c r="AC167" i="13"/>
  <c r="AC312" i="13"/>
  <c r="AC287" i="13"/>
  <c r="AC261" i="13"/>
  <c r="AC244" i="13"/>
  <c r="AC193" i="13"/>
  <c r="AC174" i="13"/>
  <c r="AC155" i="13"/>
  <c r="AC317" i="13"/>
  <c r="AC295" i="13"/>
  <c r="AC264" i="13"/>
  <c r="AC247" i="13"/>
  <c r="AC177" i="13"/>
  <c r="AC158" i="13"/>
  <c r="AC142" i="13"/>
  <c r="AC120" i="13"/>
  <c r="AC98" i="13"/>
  <c r="AC52" i="13"/>
  <c r="AC32" i="13"/>
  <c r="AC139" i="13"/>
  <c r="AC117" i="13"/>
  <c r="AC95" i="13"/>
  <c r="AC26" i="13"/>
  <c r="AD257" i="11"/>
  <c r="AD236" i="11"/>
  <c r="AD207" i="11"/>
  <c r="AD175" i="11"/>
  <c r="AD119" i="11"/>
  <c r="AD103" i="11"/>
  <c r="AD65" i="11"/>
  <c r="AD39" i="11"/>
  <c r="AD20" i="11"/>
  <c r="AD260" i="11"/>
  <c r="AD241" i="11"/>
  <c r="AD217" i="11"/>
  <c r="AD194" i="11"/>
  <c r="AD178" i="11"/>
  <c r="AD162" i="11"/>
  <c r="AD118" i="11"/>
  <c r="AD98" i="11"/>
  <c r="AD49" i="11"/>
  <c r="AD19" i="11"/>
  <c r="AC302" i="13"/>
  <c r="AC183" i="13"/>
  <c r="AC104" i="13"/>
  <c r="AD255" i="11"/>
  <c r="AD173" i="11"/>
  <c r="AD63" i="11"/>
  <c r="AC294" i="13"/>
  <c r="AC176" i="13"/>
  <c r="AC97" i="13"/>
  <c r="AD259" i="11"/>
  <c r="AD177" i="11"/>
  <c r="AD67" i="11"/>
  <c r="AC132" i="13"/>
  <c r="AC23" i="13"/>
  <c r="AD200" i="11"/>
  <c r="AD116" i="11"/>
  <c r="AD15" i="11"/>
  <c r="AC136" i="13"/>
  <c r="AC16" i="13"/>
  <c r="AD196" i="11"/>
  <c r="AD104" i="11"/>
  <c r="AC285" i="13"/>
  <c r="AC242" i="13"/>
  <c r="AC172" i="13"/>
  <c r="AC137" i="13"/>
  <c r="AC71" i="13"/>
  <c r="AC24" i="13"/>
  <c r="AD244" i="11"/>
  <c r="AD109" i="11"/>
  <c r="AD48" i="11"/>
  <c r="AC320" i="13"/>
  <c r="AC271" i="13"/>
  <c r="AC238" i="13"/>
  <c r="AC168" i="13"/>
  <c r="AC133" i="13"/>
  <c r="AC62" i="13"/>
  <c r="AC17" i="13"/>
  <c r="AD248" i="11"/>
  <c r="AD201" i="11"/>
  <c r="AD113" i="11"/>
  <c r="AD52" i="11"/>
  <c r="AC118" i="13"/>
  <c r="AC50" i="13"/>
  <c r="AC12" i="13"/>
  <c r="AD237" i="11"/>
  <c r="AD192" i="11"/>
  <c r="AD44" i="11"/>
  <c r="AC123" i="13"/>
  <c r="AC56" i="13"/>
  <c r="AD233" i="11"/>
  <c r="AD188" i="11"/>
  <c r="AD132" i="11"/>
  <c r="AD96" i="11"/>
  <c r="AD32" i="11"/>
  <c r="AD106" i="11"/>
  <c r="AD68" i="11"/>
  <c r="AD42" i="11"/>
  <c r="AD23" i="11"/>
  <c r="AC267" i="13"/>
  <c r="AC234" i="13"/>
  <c r="AC164" i="13"/>
  <c r="AC129" i="13"/>
  <c r="AC57" i="13"/>
  <c r="AC13" i="13"/>
  <c r="AD234" i="11"/>
  <c r="AD189" i="11"/>
  <c r="AD133" i="11"/>
  <c r="AD37" i="11"/>
  <c r="AC308" i="13"/>
  <c r="AC263" i="13"/>
  <c r="AC195" i="13"/>
  <c r="AC157" i="13"/>
  <c r="AC119" i="13"/>
  <c r="AC51" i="13"/>
  <c r="AD240" i="11"/>
  <c r="AD193" i="11"/>
  <c r="AD161" i="11"/>
  <c r="AD105" i="11"/>
  <c r="AC144" i="13"/>
  <c r="AC107" i="13"/>
  <c r="AC44" i="13"/>
  <c r="AD266" i="11"/>
  <c r="AD225" i="11"/>
  <c r="AD184" i="11"/>
  <c r="AD36" i="11"/>
  <c r="AC114" i="13"/>
  <c r="AD262" i="11"/>
  <c r="AD180" i="11"/>
  <c r="AD120" i="11"/>
  <c r="AD66" i="11"/>
  <c r="AD21" i="11"/>
  <c r="AD12" i="11"/>
  <c r="AD14" i="11"/>
  <c r="AD10" i="11"/>
  <c r="AD13" i="11"/>
  <c r="AD11" i="11"/>
  <c r="AC11" i="13"/>
  <c r="R36" i="5"/>
  <c r="AD277" i="11"/>
  <c r="AD276" i="11"/>
  <c r="AD275" i="11"/>
  <c r="AD255" i="15"/>
  <c r="AD231" i="15"/>
  <c r="AD180" i="15"/>
  <c r="AD133" i="15"/>
  <c r="AD258" i="15"/>
  <c r="AD232" i="15"/>
  <c r="AD61" i="15"/>
  <c r="AD187" i="15"/>
  <c r="AD49" i="15"/>
  <c r="AD251" i="15"/>
  <c r="AD250" i="15"/>
  <c r="AD219" i="15"/>
  <c r="AD196" i="15"/>
  <c r="AD149" i="15"/>
  <c r="AD103" i="15"/>
  <c r="AD248" i="15"/>
  <c r="AD221" i="15"/>
  <c r="AD186" i="15"/>
  <c r="AD151" i="15"/>
  <c r="AD76" i="15"/>
  <c r="AD44" i="15"/>
  <c r="AD224" i="15"/>
  <c r="AD189" i="15"/>
  <c r="AD157" i="15"/>
  <c r="AD119" i="15"/>
  <c r="AD128" i="15"/>
  <c r="AD53" i="15"/>
  <c r="AD87" i="15"/>
  <c r="AD50" i="15"/>
  <c r="AD183" i="15"/>
  <c r="AD110" i="15"/>
  <c r="AD42" i="15"/>
  <c r="AD247" i="15"/>
  <c r="AD215" i="15"/>
  <c r="AD192" i="15"/>
  <c r="AD168" i="15"/>
  <c r="AD122" i="15"/>
  <c r="AD209" i="15"/>
  <c r="AD174" i="15"/>
  <c r="AD33" i="15"/>
  <c r="AD212" i="15"/>
  <c r="AD177" i="15"/>
  <c r="AD142" i="15"/>
  <c r="AD104" i="15"/>
  <c r="AD67" i="15"/>
  <c r="AD36" i="15"/>
  <c r="AD242" i="15"/>
  <c r="AD171" i="15"/>
  <c r="AD27" i="15"/>
  <c r="AD70" i="15"/>
  <c r="AD39" i="15"/>
  <c r="AD159" i="15"/>
  <c r="AD86" i="15"/>
  <c r="AD200" i="15"/>
  <c r="AD160" i="15"/>
  <c r="AD107" i="15"/>
  <c r="AD229" i="15"/>
  <c r="AD190" i="15"/>
  <c r="AD120" i="15"/>
  <c r="AD48" i="15"/>
  <c r="AD193" i="15"/>
  <c r="AD123" i="15"/>
  <c r="AD54" i="15"/>
  <c r="AD211" i="15"/>
  <c r="AD184" i="15"/>
  <c r="AD141" i="15"/>
  <c r="AD111" i="15"/>
  <c r="AD135" i="15"/>
  <c r="AD97" i="15"/>
  <c r="AD173" i="15"/>
  <c r="AD100" i="15"/>
  <c r="AD63" i="15"/>
  <c r="AD163" i="15"/>
  <c r="AD90" i="15"/>
  <c r="AD66" i="15"/>
  <c r="AD214" i="15"/>
  <c r="AD73" i="15"/>
  <c r="AD217" i="15"/>
  <c r="AD198" i="15"/>
  <c r="AD166" i="15"/>
  <c r="AD131" i="15"/>
  <c r="AD109" i="15"/>
  <c r="AD56" i="15"/>
  <c r="AD41" i="15"/>
  <c r="AD20" i="15"/>
  <c r="AD220" i="15"/>
  <c r="AD201" i="15"/>
  <c r="AD169" i="15"/>
  <c r="AD150" i="15"/>
  <c r="AD134" i="15"/>
  <c r="AD112" i="15"/>
  <c r="AD96" i="15"/>
  <c r="AD59" i="15"/>
  <c r="AD253" i="15"/>
  <c r="AD155" i="15"/>
  <c r="AD114" i="15"/>
  <c r="AD82" i="15"/>
  <c r="AD45" i="15"/>
  <c r="AD83" i="15"/>
  <c r="AD62" i="15"/>
  <c r="AD46" i="15"/>
  <c r="AD28" i="15"/>
  <c r="AD206" i="15"/>
  <c r="AD175" i="15"/>
  <c r="AD140" i="15"/>
  <c r="AD102" i="15"/>
  <c r="AD34" i="15"/>
  <c r="AD243" i="15"/>
  <c r="AD223" i="15"/>
  <c r="AD172" i="15"/>
  <c r="AD156" i="15"/>
  <c r="AD118" i="15"/>
  <c r="AD99" i="15"/>
  <c r="AD252" i="15"/>
  <c r="AD233" i="15"/>
  <c r="AD213" i="15"/>
  <c r="AD178" i="15"/>
  <c r="AD162" i="15"/>
  <c r="AD143" i="15"/>
  <c r="AD127" i="15"/>
  <c r="AD105" i="15"/>
  <c r="AD89" i="15"/>
  <c r="AD68" i="15"/>
  <c r="AD52" i="15"/>
  <c r="AD37" i="15"/>
  <c r="AD216" i="15"/>
  <c r="AD197" i="15"/>
  <c r="AD181" i="15"/>
  <c r="AD165" i="15"/>
  <c r="AD130" i="15"/>
  <c r="AD108" i="15"/>
  <c r="AD71" i="15"/>
  <c r="AD55" i="15"/>
  <c r="AD40" i="15"/>
  <c r="AD144" i="15"/>
  <c r="AD38" i="15"/>
  <c r="AD74" i="15"/>
  <c r="AD58" i="15"/>
  <c r="AD24" i="15"/>
  <c r="AD195" i="15"/>
  <c r="AD57" i="15"/>
  <c r="AD21" i="15"/>
  <c r="AD16" i="15"/>
  <c r="AD10" i="15"/>
  <c r="AD9" i="15"/>
  <c r="AD244" i="15"/>
  <c r="AD205" i="14"/>
  <c r="AD121" i="14"/>
  <c r="AD202" i="14"/>
  <c r="AD120" i="14"/>
  <c r="AD84" i="14"/>
  <c r="AD34" i="14"/>
  <c r="AD177" i="14"/>
  <c r="AD30" i="14"/>
  <c r="AD32" i="14"/>
  <c r="AD199" i="14"/>
  <c r="AD160" i="14"/>
  <c r="AD117" i="14"/>
  <c r="AD78" i="14"/>
  <c r="AD198" i="14"/>
  <c r="AD159" i="14"/>
  <c r="AD77" i="14"/>
  <c r="AD31" i="14"/>
  <c r="AD26" i="14"/>
  <c r="AD169" i="14"/>
  <c r="AD86" i="14"/>
  <c r="AD209" i="14"/>
  <c r="AD170" i="14"/>
  <c r="AD83" i="14"/>
  <c r="AD165" i="14"/>
  <c r="AD79" i="14"/>
  <c r="AD28" i="14"/>
  <c r="AD184" i="14"/>
  <c r="AD140" i="14"/>
  <c r="AD105" i="14"/>
  <c r="AD66" i="14"/>
  <c r="AD183" i="14"/>
  <c r="AD139" i="14"/>
  <c r="AD104" i="14"/>
  <c r="AD65" i="14"/>
  <c r="AD47" i="14"/>
  <c r="AD192" i="14"/>
  <c r="AD154" i="14"/>
  <c r="AD111" i="14"/>
  <c r="AD68" i="14"/>
  <c r="AD206" i="14"/>
  <c r="AD168" i="14"/>
  <c r="AD85" i="14"/>
  <c r="AD167" i="14"/>
  <c r="AD35" i="14"/>
  <c r="AD98" i="14"/>
  <c r="AD174" i="14"/>
  <c r="AD87" i="14"/>
  <c r="AD173" i="14"/>
  <c r="AD180" i="14"/>
  <c r="AD101" i="14"/>
  <c r="AD50" i="14"/>
  <c r="AD179" i="14"/>
  <c r="AD100" i="14"/>
  <c r="AD49" i="14"/>
  <c r="AD37" i="14"/>
  <c r="AD188" i="14"/>
  <c r="AD150" i="14"/>
  <c r="AD64" i="14"/>
  <c r="AD200" i="14"/>
  <c r="AD118" i="14"/>
  <c r="AD195" i="14"/>
  <c r="AD176" i="14"/>
  <c r="AD113" i="14"/>
  <c r="AD97" i="14"/>
  <c r="AD74" i="14"/>
  <c r="AD46" i="14"/>
  <c r="AD194" i="14"/>
  <c r="AD175" i="14"/>
  <c r="AD155" i="14"/>
  <c r="AD91" i="14"/>
  <c r="AD73" i="14"/>
  <c r="AD45" i="14"/>
  <c r="AD27" i="14"/>
  <c r="AD90" i="14"/>
  <c r="AD22" i="14"/>
  <c r="AD196" i="14"/>
  <c r="AD157" i="14"/>
  <c r="AD114" i="14"/>
  <c r="AD75" i="14"/>
  <c r="AD29" i="14"/>
  <c r="AD201" i="14"/>
  <c r="AD182" i="14"/>
  <c r="AD166" i="14"/>
  <c r="AD138" i="14"/>
  <c r="AD119" i="14"/>
  <c r="AD76" i="14"/>
  <c r="AD48" i="14"/>
  <c r="AD191" i="14"/>
  <c r="AD153" i="14"/>
  <c r="AD110" i="14"/>
  <c r="AD71" i="14"/>
  <c r="AD25" i="14"/>
  <c r="AD40" i="14"/>
  <c r="AD24" i="14"/>
  <c r="AD214" i="14"/>
  <c r="AD190" i="14"/>
  <c r="AD172" i="14"/>
  <c r="AD109" i="14"/>
  <c r="AD89" i="14"/>
  <c r="AD70" i="14"/>
  <c r="AD213" i="14"/>
  <c r="AD189" i="14"/>
  <c r="AD171" i="14"/>
  <c r="AD151" i="14"/>
  <c r="AD108" i="14"/>
  <c r="AD88" i="14"/>
  <c r="AD69" i="14"/>
  <c r="AD39" i="14"/>
  <c r="AD23" i="14"/>
  <c r="AD44" i="14"/>
  <c r="AD185" i="14"/>
  <c r="AD149" i="14"/>
  <c r="AD106" i="14"/>
  <c r="AD67" i="14"/>
  <c r="AD21" i="14"/>
  <c r="AD197" i="14"/>
  <c r="AD178" i="14"/>
  <c r="AD158" i="14"/>
  <c r="AD115" i="14"/>
  <c r="AD72" i="14"/>
  <c r="AD38" i="14"/>
  <c r="AD134" i="14"/>
  <c r="AD102" i="14"/>
  <c r="AD51" i="14"/>
  <c r="AD36" i="14"/>
  <c r="AD20" i="14"/>
  <c r="AD13" i="14"/>
  <c r="AD15" i="14"/>
  <c r="AD11" i="14"/>
  <c r="AD14" i="14"/>
  <c r="AD16" i="14"/>
  <c r="AD12" i="14"/>
  <c r="AD113" i="9"/>
  <c r="AD28" i="9"/>
  <c r="AD36" i="9"/>
  <c r="AD69" i="9"/>
  <c r="AD68" i="9"/>
  <c r="AD107" i="9"/>
  <c r="AD67" i="9"/>
  <c r="AD94" i="9"/>
  <c r="AD32" i="9"/>
  <c r="AD112" i="9"/>
  <c r="AD109" i="9"/>
  <c r="AD65" i="9"/>
  <c r="AD127" i="9"/>
  <c r="AD38" i="9"/>
  <c r="AD58" i="9"/>
  <c r="AD57" i="9"/>
  <c r="AD95" i="9"/>
  <c r="AD47" i="9"/>
  <c r="AD125" i="9"/>
  <c r="AD70" i="9"/>
  <c r="AD30" i="9"/>
  <c r="AD92" i="9"/>
  <c r="AD26" i="9"/>
  <c r="AD108" i="9"/>
  <c r="AD23" i="9"/>
  <c r="AD71" i="9"/>
  <c r="AD98" i="9"/>
  <c r="AD120" i="9"/>
  <c r="AD79" i="9"/>
  <c r="AD48" i="9"/>
  <c r="AD130" i="9"/>
  <c r="AD91" i="9"/>
  <c r="AD121" i="9"/>
  <c r="AD59" i="9"/>
  <c r="AD27" i="9"/>
  <c r="AD88" i="9"/>
  <c r="AD97" i="9"/>
  <c r="AD100" i="9"/>
  <c r="AD126" i="9"/>
  <c r="AD85" i="9"/>
  <c r="AD63" i="9"/>
  <c r="AD37" i="9"/>
  <c r="AD106" i="9"/>
  <c r="AD52" i="9"/>
  <c r="AD90" i="9"/>
  <c r="AD49" i="9"/>
  <c r="AD116" i="9"/>
  <c r="AD78" i="9"/>
  <c r="AD29" i="9"/>
  <c r="AD89" i="9"/>
  <c r="AD96" i="9"/>
  <c r="AD42" i="9"/>
  <c r="AD122" i="9"/>
  <c r="AD99" i="9"/>
  <c r="AD81" i="9"/>
  <c r="AD53" i="9"/>
  <c r="AD33" i="9"/>
  <c r="AD129" i="9"/>
  <c r="AD102" i="9"/>
  <c r="AD80" i="9"/>
  <c r="AD46" i="9"/>
  <c r="AD66" i="9"/>
  <c r="AD128" i="9"/>
  <c r="AD93" i="9"/>
  <c r="AD39" i="9"/>
  <c r="AD104" i="9"/>
  <c r="AD64" i="9"/>
  <c r="AD83" i="9"/>
  <c r="AD35" i="9"/>
  <c r="AD123" i="9"/>
  <c r="AD82" i="9"/>
  <c r="AD34" i="9"/>
  <c r="AD16" i="9"/>
  <c r="AD10" i="9"/>
  <c r="AD20" i="9"/>
  <c r="AD17" i="9"/>
  <c r="AD12" i="9"/>
  <c r="AD19" i="9"/>
  <c r="AD15" i="9"/>
  <c r="AD11" i="9"/>
  <c r="AC57" i="6"/>
  <c r="AC59" i="6"/>
  <c r="AC53" i="6"/>
  <c r="AC37" i="6"/>
  <c r="AC54" i="6"/>
  <c r="AC55" i="6"/>
  <c r="AC38" i="6"/>
  <c r="AC56" i="6"/>
  <c r="AC28" i="6"/>
  <c r="AC47" i="6"/>
  <c r="AC82" i="6"/>
  <c r="AC30" i="6"/>
  <c r="AC89" i="6"/>
  <c r="AC74" i="6"/>
  <c r="AC91" i="6"/>
  <c r="AC10" i="6"/>
  <c r="AC66" i="6"/>
  <c r="AC9" i="6"/>
  <c r="AC48" i="6"/>
  <c r="AC73" i="6"/>
  <c r="AC20" i="6"/>
  <c r="AC64" i="6"/>
  <c r="AC81" i="6"/>
  <c r="AC31" i="6"/>
  <c r="AC13" i="6"/>
  <c r="AC16" i="6"/>
  <c r="AC44" i="6"/>
  <c r="AC67" i="6"/>
  <c r="AC92" i="6"/>
  <c r="AC12" i="6"/>
  <c r="AC18" i="6"/>
  <c r="AC27" i="6"/>
  <c r="AC32" i="6"/>
  <c r="AC63" i="6"/>
  <c r="AC80" i="6"/>
  <c r="AC88" i="6"/>
  <c r="AC8" i="6"/>
  <c r="AC11" i="6"/>
  <c r="AC17" i="6"/>
  <c r="AC21" i="6"/>
  <c r="AC29" i="6"/>
  <c r="AC45" i="6"/>
  <c r="AC65" i="6"/>
  <c r="AC86" i="6"/>
  <c r="AC90" i="6"/>
  <c r="AD46" i="7"/>
  <c r="AD40" i="7"/>
  <c r="AD27" i="7"/>
  <c r="AD25" i="7"/>
  <c r="AD47" i="7"/>
  <c r="AD38" i="7"/>
  <c r="AD42" i="7"/>
  <c r="AD41" i="7"/>
  <c r="AD39" i="7"/>
  <c r="AD33" i="7"/>
  <c r="AD26" i="7"/>
  <c r="AD31" i="7"/>
  <c r="AD32" i="7"/>
  <c r="AD28" i="7"/>
  <c r="AD37" i="7"/>
  <c r="AD12" i="7"/>
  <c r="AD16" i="7"/>
  <c r="AD20" i="7"/>
  <c r="AD15" i="7"/>
  <c r="AD19" i="7"/>
  <c r="AD13" i="7"/>
  <c r="AD18" i="7"/>
  <c r="BC18" i="7"/>
  <c r="K7" i="10"/>
  <c r="AW200" i="13"/>
  <c r="AX200" i="13" s="1"/>
  <c r="AX158" i="11"/>
  <c r="AY158" i="11" s="1"/>
  <c r="AD158" i="11" s="1"/>
  <c r="AX157" i="11"/>
  <c r="AY157" i="11" s="1"/>
  <c r="AD157" i="11" s="1"/>
  <c r="AX156" i="11"/>
  <c r="AY156" i="11" s="1"/>
  <c r="AD156" i="11" s="1"/>
  <c r="AX155" i="11"/>
  <c r="AY155" i="11" s="1"/>
  <c r="AD155" i="11" s="1"/>
  <c r="AX154" i="11"/>
  <c r="AY154" i="11" s="1"/>
  <c r="AD154" i="11" s="1"/>
  <c r="AX153" i="11"/>
  <c r="AY153" i="11" s="1"/>
  <c r="AD153" i="11" s="1"/>
  <c r="AX152" i="11"/>
  <c r="AY152" i="11" s="1"/>
  <c r="AD152" i="11" s="1"/>
  <c r="AX151" i="11"/>
  <c r="AY151" i="11" s="1"/>
  <c r="AD151" i="11" s="1"/>
  <c r="AX150" i="11"/>
  <c r="AY150" i="11" s="1"/>
  <c r="AD150" i="11" s="1"/>
  <c r="AX149" i="11"/>
  <c r="AY149" i="11" s="1"/>
  <c r="AD149" i="11" s="1"/>
  <c r="AX148" i="11"/>
  <c r="AY148" i="11" s="1"/>
  <c r="AD148" i="11" s="1"/>
  <c r="AX147" i="11"/>
  <c r="AY147" i="11" s="1"/>
  <c r="AD147" i="11" s="1"/>
  <c r="AX59" i="11"/>
  <c r="AY59" i="11" s="1"/>
  <c r="AX58" i="11"/>
  <c r="AY58" i="11" s="1"/>
  <c r="AX57" i="11"/>
  <c r="AY57" i="11" s="1"/>
  <c r="AX56" i="11"/>
  <c r="AY56" i="11" s="1"/>
  <c r="BA228" i="15"/>
  <c r="BB228" i="15" s="1"/>
  <c r="BA227" i="15"/>
  <c r="BB227" i="15" s="1"/>
  <c r="BA226" i="15"/>
  <c r="BB226" i="15" s="1"/>
  <c r="BA225" i="15"/>
  <c r="BB225" i="15" s="1"/>
  <c r="BB10" i="14"/>
  <c r="AP123" i="5"/>
  <c r="AP122" i="5"/>
  <c r="AP121" i="5"/>
  <c r="AP120" i="5"/>
  <c r="AP119" i="5"/>
  <c r="AP114" i="5"/>
  <c r="AP113" i="5"/>
  <c r="AP112" i="5"/>
  <c r="AP111" i="5"/>
  <c r="AP110" i="5"/>
  <c r="AP109" i="5"/>
  <c r="AP108" i="5"/>
  <c r="J122" i="14"/>
  <c r="J123" i="14"/>
  <c r="J124" i="14"/>
  <c r="J125" i="14"/>
  <c r="J126" i="14"/>
  <c r="J127" i="14"/>
  <c r="J128" i="14"/>
  <c r="J129" i="14"/>
  <c r="J130" i="14"/>
  <c r="J131" i="14"/>
  <c r="J132" i="14"/>
  <c r="J133" i="14"/>
  <c r="J134" i="14"/>
  <c r="J382" i="13"/>
  <c r="J36" i="11"/>
  <c r="J37" i="11"/>
  <c r="J35" i="11"/>
  <c r="I30" i="11"/>
  <c r="J237" i="11"/>
  <c r="AP132" i="5"/>
  <c r="AP131" i="5"/>
  <c r="AP130" i="5"/>
  <c r="AP129" i="5"/>
  <c r="AP128" i="5"/>
  <c r="AP127" i="5"/>
  <c r="AP105" i="5"/>
  <c r="AP104" i="5"/>
  <c r="AP101" i="5"/>
  <c r="AP100" i="5"/>
  <c r="AP99" i="5"/>
  <c r="AP96" i="5"/>
  <c r="AP95" i="5"/>
  <c r="AP94" i="5"/>
  <c r="AP93" i="5"/>
  <c r="AP92" i="5"/>
  <c r="AP91" i="5"/>
  <c r="AP90" i="5"/>
  <c r="AP89" i="5"/>
  <c r="AP88" i="5"/>
  <c r="AP87" i="5"/>
  <c r="AP86" i="5"/>
  <c r="AP85" i="5"/>
  <c r="AP84" i="5"/>
  <c r="AP83" i="5"/>
  <c r="AP82" i="5"/>
  <c r="AP81" i="5"/>
  <c r="AP80" i="5"/>
  <c r="AP79" i="5"/>
  <c r="AP78" i="5"/>
  <c r="AP77" i="5"/>
  <c r="AP76" i="5"/>
  <c r="AP75" i="5"/>
  <c r="AP72" i="5"/>
  <c r="AP71" i="5"/>
  <c r="AP70" i="5"/>
  <c r="AP69" i="5"/>
  <c r="AP68" i="5"/>
  <c r="AP67" i="5"/>
  <c r="AP66" i="5"/>
  <c r="AP65" i="5"/>
  <c r="AP64" i="5"/>
  <c r="AP63" i="5"/>
  <c r="AP62" i="5"/>
  <c r="AP61" i="5"/>
  <c r="AP60" i="5"/>
  <c r="AP59" i="5"/>
  <c r="AP58" i="5"/>
  <c r="AP57" i="5"/>
  <c r="AP56" i="5"/>
  <c r="AP53" i="5"/>
  <c r="AP52" i="5"/>
  <c r="AP51" i="5"/>
  <c r="AP50" i="5"/>
  <c r="AP47" i="5"/>
  <c r="AP46" i="5"/>
  <c r="AP45" i="5"/>
  <c r="AP44" i="5"/>
  <c r="AP43" i="5"/>
  <c r="AP42" i="5"/>
  <c r="AP41" i="5"/>
  <c r="AP40" i="5"/>
  <c r="AP39" i="5"/>
  <c r="AP35" i="5"/>
  <c r="AP34" i="5"/>
  <c r="AP33" i="5"/>
  <c r="AP29" i="5"/>
  <c r="AP30" i="5"/>
  <c r="AP25" i="5"/>
  <c r="AP24" i="5"/>
  <c r="AP23" i="5"/>
  <c r="AP22" i="5"/>
  <c r="AP21" i="5"/>
  <c r="AP20" i="5"/>
  <c r="AP19" i="5"/>
  <c r="AP18" i="5"/>
  <c r="AP15" i="5"/>
  <c r="AP14" i="5"/>
  <c r="AP28" i="5"/>
  <c r="J69" i="11"/>
  <c r="J70" i="11"/>
  <c r="J71" i="11"/>
  <c r="J72" i="11"/>
  <c r="J243" i="15"/>
  <c r="J157" i="15"/>
  <c r="J104" i="15"/>
  <c r="J169" i="14"/>
  <c r="AP11" i="5"/>
  <c r="AP10" i="5"/>
  <c r="R10" i="5" s="1"/>
  <c r="AP9" i="5"/>
  <c r="AP8" i="5"/>
  <c r="AP7" i="5"/>
  <c r="BL8" i="5"/>
  <c r="BL9" i="5"/>
  <c r="BL10" i="5"/>
  <c r="BL11" i="5"/>
  <c r="BL7" i="5"/>
  <c r="BR7" i="5" s="1"/>
  <c r="BL132" i="5"/>
  <c r="BL131" i="5"/>
  <c r="BL130" i="5"/>
  <c r="BL129" i="5"/>
  <c r="BL128" i="5"/>
  <c r="BL127" i="5"/>
  <c r="BL114" i="5"/>
  <c r="BL113" i="5"/>
  <c r="BL112" i="5"/>
  <c r="BL111" i="5"/>
  <c r="BL110" i="5"/>
  <c r="BL109" i="5"/>
  <c r="BL105" i="5"/>
  <c r="BL104" i="5"/>
  <c r="BL101" i="5"/>
  <c r="BL100" i="5"/>
  <c r="BL99" i="5"/>
  <c r="BL96" i="5"/>
  <c r="BL95" i="5"/>
  <c r="BL94" i="5"/>
  <c r="BL93" i="5"/>
  <c r="BL92" i="5"/>
  <c r="BL91" i="5"/>
  <c r="BL90" i="5"/>
  <c r="BL89" i="5"/>
  <c r="BL88" i="5"/>
  <c r="BL87" i="5"/>
  <c r="BL86" i="5"/>
  <c r="BL85" i="5"/>
  <c r="BL84" i="5"/>
  <c r="BL83" i="5"/>
  <c r="BL82" i="5"/>
  <c r="BL81" i="5"/>
  <c r="BL80" i="5"/>
  <c r="BL79" i="5"/>
  <c r="BL78" i="5"/>
  <c r="BL77" i="5"/>
  <c r="BL76" i="5"/>
  <c r="BL75" i="5"/>
  <c r="BL72" i="5"/>
  <c r="BL71" i="5"/>
  <c r="BL70" i="5"/>
  <c r="BL69" i="5"/>
  <c r="BL68" i="5"/>
  <c r="BL67" i="5"/>
  <c r="BL66" i="5"/>
  <c r="BL65" i="5"/>
  <c r="BL64" i="5"/>
  <c r="BL63" i="5"/>
  <c r="BL62" i="5"/>
  <c r="BL61" i="5"/>
  <c r="BL60" i="5"/>
  <c r="BL59" i="5"/>
  <c r="BL58" i="5"/>
  <c r="BL57" i="5"/>
  <c r="BL56" i="5"/>
  <c r="BL53" i="5"/>
  <c r="BL52" i="5"/>
  <c r="BL51" i="5"/>
  <c r="BL50" i="5"/>
  <c r="BL47" i="5"/>
  <c r="BL46" i="5"/>
  <c r="BL45" i="5"/>
  <c r="BL44" i="5"/>
  <c r="BL43" i="5"/>
  <c r="BL42" i="5"/>
  <c r="BL41" i="5"/>
  <c r="BL40" i="5"/>
  <c r="BL39" i="5"/>
  <c r="BL30" i="5"/>
  <c r="BL29" i="5"/>
  <c r="BL28" i="5"/>
  <c r="BL25" i="5"/>
  <c r="BL24" i="5"/>
  <c r="BL23" i="5"/>
  <c r="BL22" i="5"/>
  <c r="BL21" i="5"/>
  <c r="BL20" i="5"/>
  <c r="BL19" i="5"/>
  <c r="BL18" i="5"/>
  <c r="BL15" i="5"/>
  <c r="BL14" i="5"/>
  <c r="J62" i="11"/>
  <c r="J63" i="11"/>
  <c r="J64" i="11"/>
  <c r="J66" i="15"/>
  <c r="J67" i="15"/>
  <c r="J70" i="15"/>
  <c r="J71" i="15"/>
  <c r="J72" i="15"/>
  <c r="J61" i="15"/>
  <c r="J62" i="15"/>
  <c r="J50" i="15"/>
  <c r="J41" i="15"/>
  <c r="J42" i="15"/>
  <c r="J40" i="15"/>
  <c r="J43" i="15"/>
  <c r="J39" i="14"/>
  <c r="J87" i="6"/>
  <c r="J42" i="9"/>
  <c r="J38" i="9"/>
  <c r="J39" i="9"/>
  <c r="J49" i="9"/>
  <c r="J29" i="15"/>
  <c r="J201" i="14"/>
  <c r="J202" i="14"/>
  <c r="J79" i="14"/>
  <c r="J75" i="14"/>
  <c r="J76" i="14"/>
  <c r="J77" i="14"/>
  <c r="J78" i="14"/>
  <c r="J68" i="14"/>
  <c r="J69" i="14"/>
  <c r="J16" i="14"/>
  <c r="J89" i="6"/>
  <c r="J90" i="6"/>
  <c r="J91" i="6"/>
  <c r="J92" i="6"/>
  <c r="J88" i="6"/>
  <c r="I88" i="6"/>
  <c r="I89" i="6"/>
  <c r="I90" i="6"/>
  <c r="I91" i="6"/>
  <c r="I92" i="6"/>
  <c r="J225" i="15"/>
  <c r="J226" i="15"/>
  <c r="J227" i="15"/>
  <c r="J228" i="15"/>
  <c r="J229" i="15"/>
  <c r="J221" i="15"/>
  <c r="J145" i="15"/>
  <c r="J146" i="15"/>
  <c r="J147" i="15"/>
  <c r="J148" i="15"/>
  <c r="J149" i="15"/>
  <c r="J150" i="15"/>
  <c r="J15" i="14"/>
  <c r="J14" i="14"/>
  <c r="BB68" i="6" a="1"/>
  <c r="AZ139" i="11" a="1"/>
  <c r="BC52" i="14" a="1"/>
  <c r="AZ142" i="11" a="1"/>
  <c r="AZ140" i="11" a="1"/>
  <c r="AZ138" i="11" a="1"/>
  <c r="BB69" i="6" a="1"/>
  <c r="AZ141" i="11" a="1"/>
  <c r="BC296" i="15" a="1"/>
  <c r="BC53" i="14" a="1"/>
  <c r="BC53" i="14" l="1"/>
  <c r="BC296" i="15"/>
  <c r="AZ141" i="11"/>
  <c r="AZ138" i="11"/>
  <c r="AZ140" i="11"/>
  <c r="AZ142" i="11"/>
  <c r="BC52" i="14"/>
  <c r="AZ139" i="11"/>
  <c r="BB69" i="6"/>
  <c r="BB68" i="6"/>
  <c r="R7" i="5"/>
  <c r="R8" i="5"/>
  <c r="R9" i="5"/>
  <c r="R11" i="5"/>
  <c r="R28" i="5"/>
  <c r="R14" i="5"/>
  <c r="R15" i="5"/>
  <c r="R18" i="5"/>
  <c r="R19" i="5"/>
  <c r="R21" i="5"/>
  <c r="R22" i="5"/>
  <c r="R23" i="5"/>
  <c r="R24" i="5"/>
  <c r="R25" i="5"/>
  <c r="R30" i="5"/>
  <c r="R29" i="5"/>
  <c r="R33" i="5"/>
  <c r="R34" i="5"/>
  <c r="R35" i="5"/>
  <c r="R39" i="5"/>
  <c r="R40" i="5"/>
  <c r="R41" i="5"/>
  <c r="R42" i="5"/>
  <c r="R43" i="5"/>
  <c r="R44" i="5"/>
  <c r="R45" i="5"/>
  <c r="R46" i="5"/>
  <c r="R47" i="5"/>
  <c r="R50" i="5"/>
  <c r="R51" i="5"/>
  <c r="R52" i="5"/>
  <c r="R53" i="5"/>
  <c r="R56" i="5"/>
  <c r="R57" i="5"/>
  <c r="R58" i="5"/>
  <c r="R59" i="5"/>
  <c r="R60" i="5"/>
  <c r="R61" i="5"/>
  <c r="R62" i="5"/>
  <c r="R63" i="5"/>
  <c r="R64" i="5"/>
  <c r="R65" i="5"/>
  <c r="R66" i="5"/>
  <c r="R67" i="5"/>
  <c r="R68" i="5"/>
  <c r="R69" i="5"/>
  <c r="R70" i="5"/>
  <c r="R71" i="5"/>
  <c r="R72" i="5"/>
  <c r="R75" i="5"/>
  <c r="R76" i="5"/>
  <c r="R77" i="5"/>
  <c r="R78" i="5"/>
  <c r="R79" i="5"/>
  <c r="R80" i="5"/>
  <c r="R81" i="5"/>
  <c r="R82" i="5"/>
  <c r="R83" i="5"/>
  <c r="R84" i="5"/>
  <c r="R85" i="5"/>
  <c r="R86" i="5"/>
  <c r="R87" i="5"/>
  <c r="R88" i="5"/>
  <c r="R89" i="5"/>
  <c r="R90" i="5"/>
  <c r="R91" i="5"/>
  <c r="R92" i="5"/>
  <c r="R93" i="5"/>
  <c r="R94" i="5"/>
  <c r="R95" i="5"/>
  <c r="R96" i="5"/>
  <c r="R99" i="5"/>
  <c r="R100" i="5"/>
  <c r="R101" i="5"/>
  <c r="R104" i="5"/>
  <c r="R105" i="5"/>
  <c r="R127" i="5"/>
  <c r="R128" i="5"/>
  <c r="R129" i="5"/>
  <c r="R130" i="5"/>
  <c r="R131" i="5"/>
  <c r="R132" i="5"/>
  <c r="R109" i="5"/>
  <c r="R110" i="5"/>
  <c r="R111" i="5"/>
  <c r="R112" i="5"/>
  <c r="R113" i="5"/>
  <c r="R114" i="5"/>
  <c r="AD56" i="11"/>
  <c r="AD57" i="11"/>
  <c r="AD58" i="11"/>
  <c r="AD59" i="11"/>
  <c r="AD10" i="14"/>
  <c r="BR50" i="5"/>
  <c r="BM50" i="5"/>
  <c r="BR51" i="5"/>
  <c r="BM51" i="5"/>
  <c r="BR52" i="5"/>
  <c r="BM52" i="5"/>
  <c r="BR53" i="5"/>
  <c r="BM53" i="5"/>
  <c r="BM7" i="5"/>
  <c r="BR8" i="5"/>
  <c r="BM8" i="5"/>
  <c r="BR9" i="5"/>
  <c r="BM9" i="5"/>
  <c r="BR10" i="5"/>
  <c r="BM10" i="5"/>
  <c r="BR11" i="5"/>
  <c r="BM11" i="5"/>
  <c r="BR14" i="5"/>
  <c r="BM14" i="5"/>
  <c r="BR15" i="5"/>
  <c r="BM15" i="5"/>
  <c r="BR18" i="5"/>
  <c r="BM18" i="5"/>
  <c r="BR19" i="5"/>
  <c r="BM19" i="5"/>
  <c r="BR20" i="5"/>
  <c r="BM20" i="5"/>
  <c r="BR21" i="5"/>
  <c r="BM21" i="5"/>
  <c r="BR22" i="5"/>
  <c r="BM22" i="5"/>
  <c r="BR23" i="5"/>
  <c r="BM23" i="5"/>
  <c r="BR24" i="5"/>
  <c r="BM24" i="5"/>
  <c r="BR25" i="5"/>
  <c r="BM25" i="5"/>
  <c r="BR28" i="5"/>
  <c r="BM28" i="5"/>
  <c r="BR29" i="5"/>
  <c r="BM29" i="5"/>
  <c r="BR30" i="5"/>
  <c r="BM30" i="5"/>
  <c r="BR39" i="5"/>
  <c r="BM39" i="5"/>
  <c r="BR40" i="5"/>
  <c r="BM40" i="5"/>
  <c r="BR41" i="5"/>
  <c r="BM41" i="5"/>
  <c r="BR42" i="5"/>
  <c r="BM42" i="5"/>
  <c r="BR43" i="5"/>
  <c r="BM43" i="5"/>
  <c r="BR44" i="5"/>
  <c r="BM44" i="5"/>
  <c r="BR45" i="5"/>
  <c r="BM45" i="5"/>
  <c r="BR46" i="5"/>
  <c r="BM46" i="5"/>
  <c r="BR47" i="5"/>
  <c r="BM47" i="5"/>
  <c r="BR56" i="5"/>
  <c r="BM56" i="5"/>
  <c r="BR57" i="5"/>
  <c r="BM57" i="5"/>
  <c r="BR58" i="5"/>
  <c r="BM58" i="5"/>
  <c r="BR59" i="5"/>
  <c r="BM59" i="5"/>
  <c r="BR60" i="5"/>
  <c r="BM60" i="5"/>
  <c r="BR61" i="5"/>
  <c r="BM61" i="5"/>
  <c r="BR62" i="5"/>
  <c r="BM62" i="5"/>
  <c r="BR63" i="5"/>
  <c r="BM63" i="5"/>
  <c r="BR64" i="5"/>
  <c r="BM64" i="5"/>
  <c r="BR65" i="5"/>
  <c r="BM65" i="5"/>
  <c r="BR66" i="5"/>
  <c r="BM66" i="5"/>
  <c r="BR67" i="5"/>
  <c r="BM67" i="5"/>
  <c r="BR68" i="5"/>
  <c r="BM68" i="5"/>
  <c r="BR69" i="5"/>
  <c r="BM69" i="5"/>
  <c r="BR70" i="5"/>
  <c r="BM70" i="5"/>
  <c r="BR71" i="5"/>
  <c r="BM71" i="5"/>
  <c r="BR72" i="5"/>
  <c r="BM72" i="5"/>
  <c r="BR75" i="5"/>
  <c r="BM75" i="5"/>
  <c r="BR76" i="5"/>
  <c r="BM76" i="5"/>
  <c r="BR77" i="5"/>
  <c r="BM77" i="5"/>
  <c r="BR78" i="5"/>
  <c r="BM78" i="5"/>
  <c r="BR79" i="5"/>
  <c r="BM79" i="5"/>
  <c r="BR80" i="5"/>
  <c r="BM80" i="5"/>
  <c r="BR81" i="5"/>
  <c r="BM81" i="5"/>
  <c r="BR82" i="5"/>
  <c r="BM82" i="5"/>
  <c r="BR83" i="5"/>
  <c r="BM83" i="5"/>
  <c r="BR84" i="5"/>
  <c r="BM84" i="5"/>
  <c r="BR85" i="5"/>
  <c r="BM85" i="5"/>
  <c r="BR86" i="5"/>
  <c r="BM86" i="5"/>
  <c r="BR87" i="5"/>
  <c r="BM87" i="5"/>
  <c r="BR88" i="5"/>
  <c r="BM88" i="5"/>
  <c r="BR89" i="5"/>
  <c r="BM89" i="5"/>
  <c r="BR90" i="5"/>
  <c r="BM90" i="5"/>
  <c r="BR91" i="5"/>
  <c r="BM91" i="5"/>
  <c r="BR92" i="5"/>
  <c r="BS92" i="5" s="1"/>
  <c r="BM92" i="5"/>
  <c r="BR93" i="5"/>
  <c r="BM93" i="5"/>
  <c r="BR94" i="5"/>
  <c r="BS94" i="5" s="1"/>
  <c r="BM94" i="5"/>
  <c r="BR95" i="5"/>
  <c r="BM95" i="5"/>
  <c r="BR96" i="5"/>
  <c r="BM96" i="5"/>
  <c r="BR99" i="5"/>
  <c r="BM99" i="5"/>
  <c r="BR100" i="5"/>
  <c r="BS100" i="5" s="1"/>
  <c r="BM100" i="5"/>
  <c r="BR101" i="5"/>
  <c r="BM101" i="5"/>
  <c r="BR104" i="5"/>
  <c r="BM104" i="5"/>
  <c r="BR105" i="5"/>
  <c r="BM105" i="5"/>
  <c r="BR109" i="5"/>
  <c r="BM109" i="5"/>
  <c r="BR110" i="5"/>
  <c r="BM110" i="5"/>
  <c r="BR111" i="5"/>
  <c r="BS111" i="5" s="1"/>
  <c r="BM111" i="5"/>
  <c r="BR112" i="5"/>
  <c r="BM112" i="5"/>
  <c r="BR113" i="5"/>
  <c r="BM113" i="5"/>
  <c r="BR114" i="5"/>
  <c r="BM114" i="5"/>
  <c r="BR127" i="5"/>
  <c r="BM127" i="5"/>
  <c r="BR128" i="5"/>
  <c r="BM128" i="5"/>
  <c r="BR129" i="5"/>
  <c r="BS129" i="5" s="1"/>
  <c r="BM129" i="5"/>
  <c r="BR130" i="5"/>
  <c r="BM130" i="5"/>
  <c r="BR131" i="5"/>
  <c r="BM131" i="5"/>
  <c r="BR132" i="5"/>
  <c r="BM132" i="5"/>
  <c r="J199" i="13"/>
  <c r="BC132" i="15" a="1"/>
  <c r="BC222" i="15" a="1"/>
  <c r="BC205" i="15" a="1"/>
  <c r="BC105" i="9" a="1"/>
  <c r="BC72" i="15" a="1"/>
  <c r="BC179" i="15" a="1"/>
  <c r="BC95" i="15" a="1"/>
  <c r="BC218" i="15" a="1"/>
  <c r="BC29" i="15" a="1"/>
  <c r="BC65" i="15" a="1"/>
  <c r="BC129" i="15" a="1"/>
  <c r="BC139" i="15" a="1"/>
  <c r="BC217" i="14" a="1"/>
  <c r="BC158" i="15" a="1"/>
  <c r="BC35" i="15" a="1"/>
  <c r="BC84" i="9" a="1"/>
  <c r="BC176" i="15" a="1"/>
  <c r="BC69" i="15" a="1"/>
  <c r="BC51" i="15" a="1"/>
  <c r="AY328" i="13" a="1"/>
  <c r="BC164" i="15" a="1"/>
  <c r="BC182" i="15" a="1"/>
  <c r="BC167" i="15" a="1"/>
  <c r="BC45" i="9" a="1"/>
  <c r="BC43" i="15" a="1"/>
  <c r="BC185" i="15" a="1"/>
  <c r="BC98" i="15" a="1"/>
  <c r="AY196" i="13" a="1"/>
  <c r="BB49" i="6" a="1"/>
  <c r="BC124" i="9" a="1"/>
  <c r="BC84" i="15" a="1"/>
  <c r="AY316" i="13" a="1"/>
  <c r="BC88" i="15" a="1"/>
  <c r="BC254" i="15" a="1"/>
  <c r="BC188" i="15" a="1"/>
  <c r="BC60" i="15" a="1"/>
  <c r="BC43" i="14" a="1"/>
  <c r="BC210" i="15" a="1"/>
  <c r="BC101" i="15" a="1"/>
  <c r="BC47" i="15" a="1"/>
  <c r="BC170" i="15" a="1"/>
  <c r="BC85" i="15" a="1"/>
  <c r="BC75" i="15" a="1"/>
  <c r="BC101" i="9" a="1"/>
  <c r="BC103" i="9" a="1"/>
  <c r="BC161" i="15" a="1"/>
  <c r="BC121" i="15" a="1"/>
  <c r="BC191" i="15" a="1"/>
  <c r="BB39" i="6" a="1"/>
  <c r="BC75" i="15" l="1"/>
  <c r="AY196" i="13"/>
  <c r="BC139" i="15"/>
  <c r="BC98" i="15"/>
  <c r="BC129" i="15"/>
  <c r="BC65" i="15"/>
  <c r="BC185" i="15"/>
  <c r="BC158" i="15"/>
  <c r="AY316" i="13"/>
  <c r="BC84" i="9"/>
  <c r="BC103" i="9"/>
  <c r="BC85" i="15"/>
  <c r="BC43" i="15"/>
  <c r="BC170" i="15"/>
  <c r="BC45" i="9"/>
  <c r="BC47" i="15"/>
  <c r="BC29" i="15"/>
  <c r="BC191" i="15"/>
  <c r="BC218" i="15"/>
  <c r="BC101" i="15"/>
  <c r="BC167" i="15"/>
  <c r="BC217" i="14"/>
  <c r="BC210" i="15"/>
  <c r="BC182" i="15"/>
  <c r="BC164" i="15"/>
  <c r="BC95" i="15"/>
  <c r="BC121" i="15"/>
  <c r="BC35" i="15"/>
  <c r="BC43" i="14"/>
  <c r="BB49" i="6"/>
  <c r="BC179" i="15"/>
  <c r="BC60" i="15"/>
  <c r="BC72" i="15"/>
  <c r="BC105" i="9"/>
  <c r="BC161" i="15"/>
  <c r="BC124" i="9"/>
  <c r="AY328" i="13"/>
  <c r="BC205" i="15"/>
  <c r="BC222" i="15"/>
  <c r="BC84" i="15"/>
  <c r="BC188" i="15"/>
  <c r="BC51" i="15"/>
  <c r="BC132" i="15"/>
  <c r="BC254" i="15"/>
  <c r="BC69" i="15"/>
  <c r="BC88" i="15"/>
  <c r="BC176" i="15"/>
  <c r="BB39" i="6"/>
  <c r="BC101" i="9"/>
  <c r="BS130" i="5"/>
  <c r="BS112" i="5"/>
  <c r="BS101" i="5"/>
  <c r="BS81" i="5"/>
  <c r="BS75" i="5"/>
  <c r="BS61" i="5"/>
  <c r="BS41" i="5"/>
  <c r="BS25" i="5"/>
  <c r="BS19" i="5"/>
  <c r="BS93" i="5"/>
  <c r="BS87" i="5"/>
  <c r="BS67" i="5"/>
  <c r="BS47" i="5"/>
  <c r="BS9" i="5"/>
  <c r="BS86" i="5"/>
  <c r="BS72" i="5"/>
  <c r="BS85" i="5"/>
  <c r="BS71" i="5"/>
  <c r="BS65" i="5"/>
  <c r="BS59" i="5"/>
  <c r="BS45" i="5"/>
  <c r="BS39" i="5"/>
  <c r="BS23" i="5"/>
  <c r="BS15" i="5"/>
  <c r="BS66" i="5"/>
  <c r="BS79" i="5"/>
  <c r="BS60" i="5"/>
  <c r="BS91" i="5"/>
  <c r="BS90" i="5"/>
  <c r="BS84" i="5"/>
  <c r="BS70" i="5"/>
  <c r="BS64" i="5"/>
  <c r="BS58" i="5"/>
  <c r="BS44" i="5"/>
  <c r="BS30" i="5"/>
  <c r="BS22" i="5"/>
  <c r="BS14" i="5"/>
  <c r="BS40" i="5"/>
  <c r="BS110" i="5"/>
  <c r="BS109" i="5"/>
  <c r="BS78" i="5"/>
  <c r="BS24" i="5"/>
  <c r="BS99" i="5"/>
  <c r="BS96" i="5"/>
  <c r="BS114" i="5"/>
  <c r="BS95" i="5"/>
  <c r="BS89" i="5"/>
  <c r="BS83" i="5"/>
  <c r="BS77" i="5"/>
  <c r="BS69" i="5"/>
  <c r="BS63" i="5"/>
  <c r="BS57" i="5"/>
  <c r="BS43" i="5"/>
  <c r="BS29" i="5"/>
  <c r="BS21" i="5"/>
  <c r="BS11" i="5"/>
  <c r="BS80" i="5"/>
  <c r="BS46" i="5"/>
  <c r="BS128" i="5"/>
  <c r="BS127" i="5"/>
  <c r="BS132" i="5"/>
  <c r="BS105" i="5"/>
  <c r="BS18" i="5"/>
  <c r="BS131" i="5"/>
  <c r="BS113" i="5"/>
  <c r="BS104" i="5"/>
  <c r="BS88" i="5"/>
  <c r="BS76" i="5"/>
  <c r="BS68" i="5"/>
  <c r="BS56" i="5"/>
  <c r="BS42" i="5"/>
  <c r="BS28" i="5"/>
  <c r="BS20" i="5"/>
  <c r="BS10" i="5"/>
  <c r="BS82" i="5"/>
  <c r="BS62" i="5"/>
  <c r="BS8" i="5"/>
  <c r="BS7" i="5"/>
  <c r="BS53" i="5"/>
  <c r="BS52" i="5"/>
  <c r="BS51" i="5"/>
  <c r="BS50" i="5"/>
  <c r="BC10" i="15" a="1"/>
  <c r="AQ91" i="5" a="1"/>
  <c r="BC47" i="14" a="1"/>
  <c r="AQ80" i="5" a="1"/>
  <c r="BC187" i="15" a="1"/>
  <c r="BC123" i="15" a="1"/>
  <c r="BC47" i="7" a="1"/>
  <c r="BC160" i="15" a="1"/>
  <c r="AQ76" i="5" a="1"/>
  <c r="BC32" i="9" a="1"/>
  <c r="AY312" i="13" a="1"/>
  <c r="BC65" i="9" a="1"/>
  <c r="BC194" i="14" a="1"/>
  <c r="BC168" i="14" a="1"/>
  <c r="BC21" i="14" a="1"/>
  <c r="BC74" i="14" a="1"/>
  <c r="AY188" i="13" a="1"/>
  <c r="BC35" i="14" a="1"/>
  <c r="BC135" i="15" a="1"/>
  <c r="BC38" i="15" a="1"/>
  <c r="BC250" i="15" a="1"/>
  <c r="AY237" i="13" a="1"/>
  <c r="BC34" i="14" a="1"/>
  <c r="BC34" i="15" a="1"/>
  <c r="AQ68" i="5" a="1"/>
  <c r="BC184" i="14" a="1"/>
  <c r="AQ77" i="5" a="1"/>
  <c r="BC103" i="15" a="1"/>
  <c r="BC93" i="9" a="1"/>
  <c r="BC217" i="15" a="1"/>
  <c r="BC31" i="14" a="1"/>
  <c r="AQ78" i="5" a="1"/>
  <c r="AQ47" i="5" a="1"/>
  <c r="BC66" i="15" a="1"/>
  <c r="BC12" i="7" a="1"/>
  <c r="AY184" i="13" a="1"/>
  <c r="BC150" i="14" a="1"/>
  <c r="AY244" i="13" a="1"/>
  <c r="AY63" i="13" a="1"/>
  <c r="BC36" i="14" a="1"/>
  <c r="BC87" i="14" a="1"/>
  <c r="AY46" i="13" a="1"/>
  <c r="BC90" i="15" a="1"/>
  <c r="BC13" i="14" a="1"/>
  <c r="BC79" i="14" a="1"/>
  <c r="BC201" i="14" a="1"/>
  <c r="BC142" i="15" a="1"/>
  <c r="AQ33" i="5" a="1"/>
  <c r="AY144" i="13" a="1"/>
  <c r="AY322" i="13" a="1"/>
  <c r="BC105" i="15" a="1"/>
  <c r="BC77" i="14" a="1"/>
  <c r="BC183" i="14" a="1"/>
  <c r="AY56" i="13" a="1"/>
  <c r="BC23" i="9" a="1"/>
  <c r="BC10" i="14" a="1"/>
  <c r="AY120" i="13" a="1"/>
  <c r="BC174" i="14" a="1"/>
  <c r="AQ35" i="5" a="1"/>
  <c r="AQ9" i="5" a="1"/>
  <c r="BC174" i="15" a="1"/>
  <c r="AQ129" i="5" a="1"/>
  <c r="AQ59" i="5" a="1"/>
  <c r="AQ84" i="5" a="1"/>
  <c r="AY32" i="13" a="1"/>
  <c r="AQ121" i="5" a="1"/>
  <c r="BC26" i="7" a="1"/>
  <c r="BC171" i="14" a="1"/>
  <c r="BC25" i="14" a="1"/>
  <c r="BC49" i="14" a="1"/>
  <c r="AY306" i="13" a="1"/>
  <c r="BC169" i="14" a="1"/>
  <c r="AY187" i="13" a="1"/>
  <c r="BC195" i="14" a="1"/>
  <c r="BC48" i="9" a="1"/>
  <c r="BC106" i="14" a="1"/>
  <c r="AQ56" i="5" a="1"/>
  <c r="BC24" i="14" a="1"/>
  <c r="AY186" i="13" a="1"/>
  <c r="AY155" i="13" a="1"/>
  <c r="AY130" i="13" a="1"/>
  <c r="AY110" i="13" a="1"/>
  <c r="AY97" i="13" a="1"/>
  <c r="BC171" i="15" a="1"/>
  <c r="AY28" i="13" a="1"/>
  <c r="AY137" i="13" a="1"/>
  <c r="AY64" i="13" a="1"/>
  <c r="BC117" i="14" a="1"/>
  <c r="BC16" i="7" a="1"/>
  <c r="BC25" i="7" a="1"/>
  <c r="BC16" i="15" a="1"/>
  <c r="BC26" i="9" a="1"/>
  <c r="AQ69" i="5" a="1"/>
  <c r="AY17" i="13" a="1"/>
  <c r="AY42" i="13" a="1"/>
  <c r="BC231" i="15" a="1"/>
  <c r="AY238" i="13" a="1"/>
  <c r="AY114" i="13" a="1"/>
  <c r="AQ41" i="5" a="1"/>
  <c r="AY247" i="13" a="1"/>
  <c r="AQ25" i="5" a="1"/>
  <c r="BC150" i="15" a="1"/>
  <c r="AY234" i="13" a="1"/>
  <c r="AY143" i="13" a="1"/>
  <c r="AY319" i="13" a="1"/>
  <c r="BC21" i="15" a="1"/>
  <c r="AQ42" i="5" a="1"/>
  <c r="AQ92" i="5" a="1"/>
  <c r="BC91" i="9" a="1"/>
  <c r="BC168" i="15" a="1"/>
  <c r="AY27" i="13" a="1"/>
  <c r="AY62" i="13" a="1"/>
  <c r="BC94" i="9" a="1"/>
  <c r="AY329" i="13" a="1"/>
  <c r="AY119" i="13" a="1"/>
  <c r="AY105" i="13" a="1"/>
  <c r="BC38" i="14" a="1"/>
  <c r="AQ19" i="5" a="1"/>
  <c r="BC51" i="14" a="1"/>
  <c r="BC52" i="15" a="1"/>
  <c r="AQ15" i="5" a="1"/>
  <c r="BC98" i="14" a="1"/>
  <c r="BC189" i="15" a="1"/>
  <c r="BC110" i="15" a="1"/>
  <c r="BC172" i="15" a="1"/>
  <c r="AY146" i="13" a="1"/>
  <c r="AY148" i="13" a="1"/>
  <c r="AY308" i="13" a="1"/>
  <c r="AY191" i="13" a="1"/>
  <c r="AY117" i="13" a="1"/>
  <c r="BC178" i="14" a="1"/>
  <c r="AQ99" i="5" a="1"/>
  <c r="BC114" i="15" a="1"/>
  <c r="AY13" i="13" a="1"/>
  <c r="BC52" i="9" a="1"/>
  <c r="AY53" i="13" a="1"/>
  <c r="BC198" i="15" a="1"/>
  <c r="BC105" i="14" a="1"/>
  <c r="AY25" i="13" a="1"/>
  <c r="BC242" i="15" a="1"/>
  <c r="AY100" i="13" a="1"/>
  <c r="BC55" i="15" a="1"/>
  <c r="BC106" i="9" a="1"/>
  <c r="BC255" i="15" a="1"/>
  <c r="AQ46" i="5" a="1"/>
  <c r="AY151" i="13" a="1"/>
  <c r="BC195" i="15" a="1"/>
  <c r="AY300" i="13" a="1"/>
  <c r="AY299" i="13" a="1"/>
  <c r="AY298" i="13" a="1"/>
  <c r="AY285" i="13" a="1"/>
  <c r="AY261" i="13" a="1"/>
  <c r="AY252" i="13" a="1"/>
  <c r="AY268" i="13" a="1"/>
  <c r="AY264" i="13" a="1"/>
  <c r="AY263" i="13" a="1"/>
  <c r="AY166" i="13" a="1"/>
  <c r="AY170" i="13" a="1"/>
  <c r="AY172" i="13" a="1"/>
  <c r="AY164" i="13" a="1"/>
  <c r="AY14" i="13" a="1"/>
  <c r="BC76" i="14" a="1"/>
  <c r="BC166" i="14" a="1"/>
  <c r="BC69" i="9" a="1"/>
  <c r="BC140" i="15" a="1"/>
  <c r="AY139" i="13" a="1"/>
  <c r="AQ28" i="5" a="1"/>
  <c r="BC173" i="15" a="1"/>
  <c r="BC201" i="15" a="1"/>
  <c r="BC157" i="14" a="1"/>
  <c r="BC220" i="15" a="1"/>
  <c r="BC84" i="14" a="1"/>
  <c r="AQ128" i="5" a="1"/>
  <c r="AY313" i="13" a="1"/>
  <c r="AY45" i="13" a="1"/>
  <c r="AQ22" i="5" a="1"/>
  <c r="AY321" i="13" a="1"/>
  <c r="BC64" i="9" a="1"/>
  <c r="BC27" i="14" a="1"/>
  <c r="AQ52" i="5" a="1"/>
  <c r="BC209" i="14" a="1"/>
  <c r="BC67" i="15" a="1"/>
  <c r="AY34" i="13" a="1"/>
  <c r="BC46" i="14" a="1"/>
  <c r="BC58" i="15" a="1"/>
  <c r="BC30" i="9" a="1"/>
  <c r="BC38" i="9" a="1"/>
  <c r="BC248" i="15" a="1"/>
  <c r="AQ81" i="5" a="1"/>
  <c r="BC88" i="14" a="1"/>
  <c r="BC192" i="15" a="1"/>
  <c r="AQ86" i="5" a="1"/>
  <c r="AY71" i="13" a="1"/>
  <c r="BC63" i="9" a="1"/>
  <c r="BC188" i="14" a="1"/>
  <c r="BC113" i="14" a="1"/>
  <c r="BC191" i="14" a="1"/>
  <c r="AQ88" i="5" a="1"/>
  <c r="AQ65" i="5" a="1"/>
  <c r="AY57" i="13" a="1"/>
  <c r="BC69" i="14" a="1"/>
  <c r="AY41" i="13" a="1"/>
  <c r="AQ62" i="5" a="1"/>
  <c r="BC65" i="14" a="1"/>
  <c r="AY50" i="13" a="1"/>
  <c r="BC179" i="14" a="1"/>
  <c r="BC143" i="15" a="1"/>
  <c r="AQ96" i="5" a="1"/>
  <c r="BC37" i="7" a="1"/>
  <c r="BC82" i="15" a="1"/>
  <c r="AY301" i="13" a="1"/>
  <c r="AY297" i="13" a="1"/>
  <c r="AY257" i="13" a="1"/>
  <c r="AY260" i="13" a="1"/>
  <c r="AY168" i="13" a="1"/>
  <c r="AY236" i="13" a="1"/>
  <c r="BC48" i="14" a="1"/>
  <c r="AY156" i="13" a="1"/>
  <c r="BC63" i="15" a="1"/>
  <c r="AY122" i="13" a="1"/>
  <c r="AY248" i="13" a="1"/>
  <c r="BC33" i="7" a="1"/>
  <c r="AQ109" i="5" a="1"/>
  <c r="BC182" i="14" a="1"/>
  <c r="BC232" i="15" a="1"/>
  <c r="AQ119" i="5" a="1"/>
  <c r="BC30" i="14" a="1"/>
  <c r="AY123" i="13" a="1"/>
  <c r="BC158" i="14" a="1"/>
  <c r="AY140" i="13" a="1"/>
  <c r="AQ105" i="5" a="1"/>
  <c r="BC155" i="15" a="1"/>
  <c r="BC73" i="14" a="1"/>
  <c r="AY158" i="13" a="1"/>
  <c r="BC185" i="14" a="1"/>
  <c r="BC140" i="14" a="1"/>
  <c r="BC115" i="14" a="1"/>
  <c r="AQ120" i="5" a="1"/>
  <c r="BC184" i="15" a="1"/>
  <c r="BC71" i="9" a="1"/>
  <c r="BC213" i="15" a="1"/>
  <c r="BC41" i="7" a="1"/>
  <c r="BC104" i="15" a="1"/>
  <c r="BC101" i="14" a="1"/>
  <c r="AQ57" i="5" a="1"/>
  <c r="BC42" i="9" a="1"/>
  <c r="AY318" i="13" a="1"/>
  <c r="AY246" i="13" a="1"/>
  <c r="BC108" i="15" a="1"/>
  <c r="BC48" i="15" a="1"/>
  <c r="AQ34" i="5" a="1"/>
  <c r="BC134" i="14" a="1"/>
  <c r="BC39" i="7" a="1"/>
  <c r="AQ70" i="5" a="1"/>
  <c r="BC114" i="14" a="1"/>
  <c r="AY307" i="13" a="1"/>
  <c r="AY241" i="13" a="1"/>
  <c r="AQ64" i="5" a="1"/>
  <c r="BC41" i="15" a="1"/>
  <c r="BC36" i="9" a="1"/>
  <c r="BC28" i="15" a="1"/>
  <c r="BC202" i="14" a="1"/>
  <c r="AY11" i="13" a="1"/>
  <c r="AY16" i="13" a="1"/>
  <c r="BC88" i="9" a="1"/>
  <c r="AY160" i="13" a="1"/>
  <c r="BC28" i="7" a="1"/>
  <c r="BC213" i="14" a="1"/>
  <c r="BC206" i="15" a="1"/>
  <c r="AY147" i="13" a="1"/>
  <c r="AQ87" i="5" a="1"/>
  <c r="BC62" i="15" a="1"/>
  <c r="BC64" i="14" a="1"/>
  <c r="BC44" i="15" a="1"/>
  <c r="AQ71" i="5" a="1"/>
  <c r="AQ83" i="5" a="1"/>
  <c r="AY149" i="13" a="1"/>
  <c r="BC76" i="15" a="1"/>
  <c r="BC38" i="7" a="1"/>
  <c r="AY116" i="13" a="1"/>
  <c r="BC39" i="9" a="1"/>
  <c r="BC36" i="15" a="1"/>
  <c r="BC20" i="15" a="1"/>
  <c r="BC119" i="14" a="1"/>
  <c r="AQ44" i="5" a="1"/>
  <c r="BC97" i="14" a="1"/>
  <c r="AY12" i="13" a="1"/>
  <c r="BC11" i="14" a="1"/>
  <c r="BC197" i="15" a="1"/>
  <c r="BC138" i="14" a="1"/>
  <c r="AQ89" i="5" a="1"/>
  <c r="AY51" i="13" a="1"/>
  <c r="AY118" i="13" a="1"/>
  <c r="BC177" i="15" a="1"/>
  <c r="BC205" i="14" a="1"/>
  <c r="AY37" i="13" a="1"/>
  <c r="BC112" i="9" a="1"/>
  <c r="BC116" i="9" a="1"/>
  <c r="BC139" i="14" a="1"/>
  <c r="BC180" i="15" a="1"/>
  <c r="BC86" i="14" a="1"/>
  <c r="BC58" i="9" a="1"/>
  <c r="BC163" i="15" a="1"/>
  <c r="BC29" i="9" a="1"/>
  <c r="AY182" i="13" a="1"/>
  <c r="BC20" i="14" a="1"/>
  <c r="AY129" i="13" a="1"/>
  <c r="BC100" i="14" a="1"/>
  <c r="BC190" i="15" a="1"/>
  <c r="AY243" i="13" a="1"/>
  <c r="AY311" i="13" a="1"/>
  <c r="BC219" i="15" a="1"/>
  <c r="AQ50" i="5" a="1"/>
  <c r="BC200" i="15" a="1"/>
  <c r="BC68" i="9" a="1"/>
  <c r="BC131" i="15" a="1"/>
  <c r="BC165" i="15" a="1"/>
  <c r="BC215" i="15" a="1"/>
  <c r="BC89" i="9" a="1"/>
  <c r="AY382" i="13" a="1"/>
  <c r="BC67" i="9" a="1"/>
  <c r="BC11" i="9" a="1"/>
  <c r="AY99" i="13" a="1"/>
  <c r="AY36" i="13" a="1"/>
  <c r="BC66" i="14" a="1"/>
  <c r="BC167" i="14" a="1"/>
  <c r="AY96" i="13" a="1"/>
  <c r="BC107" i="15" a="1"/>
  <c r="AY278" i="13" a="1"/>
  <c r="AQ29" i="5" a="1"/>
  <c r="BC57" i="9" a="1"/>
  <c r="BC19" i="7" a="1"/>
  <c r="AQ40" i="5" a="1"/>
  <c r="BC162" i="15" a="1"/>
  <c r="AQ21" i="5" a="1"/>
  <c r="BC40" i="15" a="1"/>
  <c r="BC89" i="15" a="1"/>
  <c r="AQ94" i="5" a="1"/>
  <c r="BC224" i="15" a="1"/>
  <c r="BC165" i="14" a="1"/>
  <c r="BC16" i="14" a="1"/>
  <c r="BC134" i="15" a="1"/>
  <c r="AQ67" i="5" a="1"/>
  <c r="BC243" i="15" a="1"/>
  <c r="BC144" i="15" a="1"/>
  <c r="AY106" i="13" a="1"/>
  <c r="AY152" i="13" a="1"/>
  <c r="BC45" i="14" a="1"/>
  <c r="AY317" i="13" a="1"/>
  <c r="BC40" i="14" a="1"/>
  <c r="AY142" i="13" a="1"/>
  <c r="BC141" i="15" a="1"/>
  <c r="BC34" i="9" a="1"/>
  <c r="AQ23" i="5" a="1"/>
  <c r="BC78" i="14" a="1"/>
  <c r="AQ51" i="5" a="1"/>
  <c r="BC71" i="14" a="1"/>
  <c r="AQ61" i="5" a="1"/>
  <c r="AY239" i="13" a="1"/>
  <c r="AY24" i="13" a="1"/>
  <c r="BC193" i="15" a="1"/>
  <c r="AY26" i="13" a="1"/>
  <c r="AY108" i="13" a="1"/>
  <c r="AY295" i="13" a="1"/>
  <c r="AY303" i="13" a="1"/>
  <c r="AY288" i="13" a="1"/>
  <c r="AY253" i="13" a="1"/>
  <c r="AY267" i="13" a="1"/>
  <c r="AY266" i="13" a="1"/>
  <c r="AY255" i="13" a="1"/>
  <c r="AY265" i="13" a="1"/>
  <c r="AY271" i="13" a="1"/>
  <c r="AY177" i="13" a="1"/>
  <c r="AY174" i="13" a="1"/>
  <c r="AY171" i="13" a="1"/>
  <c r="AY175" i="13" a="1"/>
  <c r="BC96" i="15" a="1"/>
  <c r="AY134" i="13" a="1"/>
  <c r="BC71" i="15" a="1"/>
  <c r="AY98" i="13" a="1"/>
  <c r="AY23" i="13" a="1"/>
  <c r="AY44" i="13" a="1"/>
  <c r="BC17" i="9" a="1"/>
  <c r="BC170" i="14" a="1"/>
  <c r="BC133" i="15" a="1"/>
  <c r="BC100" i="15" a="1"/>
  <c r="BC173" i="14" a="1"/>
  <c r="BC175" i="14" a="1"/>
  <c r="BC178" i="15" a="1"/>
  <c r="AY107" i="13" a="1"/>
  <c r="BC127" i="15" a="1"/>
  <c r="BC109" i="15" a="1"/>
  <c r="BC181" i="15" a="1"/>
  <c r="AQ14" i="5" a="1"/>
  <c r="AQ72" i="5" a="1"/>
  <c r="BC113" i="9" a="1"/>
  <c r="BC53" i="15" a="1"/>
  <c r="BC44" i="14" a="1"/>
  <c r="AY154" i="13" a="1"/>
  <c r="AQ39" i="5" a="1"/>
  <c r="AQ104" i="5" a="1"/>
  <c r="BC70" i="15" a="1"/>
  <c r="AY194" i="13" a="1"/>
  <c r="BC119" i="15" a="1"/>
  <c r="BC75" i="14" a="1"/>
  <c r="AQ60" i="5" a="1"/>
  <c r="BC39" i="15" a="1"/>
  <c r="BC221" i="15" a="1"/>
  <c r="BC109" i="9" a="1"/>
  <c r="BC47" i="9" a="1"/>
  <c r="BC97" i="15" a="1"/>
  <c r="BC233" i="15" a="1"/>
  <c r="BC120" i="14" a="1"/>
  <c r="BC31" i="7" a="1"/>
  <c r="AY43" i="13" a="1"/>
  <c r="AY68" i="13" a="1"/>
  <c r="BC252" i="15" a="1"/>
  <c r="BC54" i="15" a="1"/>
  <c r="AY115" i="13" a="1"/>
  <c r="BC42" i="15" a="1"/>
  <c r="BC180" i="14" a="1"/>
  <c r="BC200" i="14" a="1"/>
  <c r="BC92" i="9" a="1"/>
  <c r="AQ30" i="5" a="1"/>
  <c r="BC70" i="9" a="1"/>
  <c r="BC46" i="15" a="1"/>
  <c r="AY302" i="13" a="1"/>
  <c r="AY256" i="13" a="1"/>
  <c r="AY262" i="13" a="1"/>
  <c r="AY165" i="13" a="1"/>
  <c r="AY15" i="13" a="1"/>
  <c r="BC169" i="15" a="1"/>
  <c r="BC61" i="15" a="1"/>
  <c r="BC72" i="14" a="1"/>
  <c r="BC24" i="15" a="1"/>
  <c r="BC32" i="14" a="1"/>
  <c r="BC196" i="14" a="1"/>
  <c r="BC111" i="15" a="1"/>
  <c r="BC118" i="14" a="1"/>
  <c r="BC223" i="15" a="1"/>
  <c r="AQ45" i="5" a="1"/>
  <c r="AY150" i="13" a="1"/>
  <c r="AQ63" i="5" a="1"/>
  <c r="BC16" i="9" a="1"/>
  <c r="BC37" i="15" a="1"/>
  <c r="BC68" i="14" a="1"/>
  <c r="BC74" i="15" a="1"/>
  <c r="BC12" i="9" a="1"/>
  <c r="AQ82" i="5" a="1"/>
  <c r="AY183" i="13" a="1"/>
  <c r="BC149" i="14" a="1"/>
  <c r="AY185" i="13" a="1"/>
  <c r="AY132" i="13" a="1"/>
  <c r="AQ95" i="5" a="1"/>
  <c r="BC108" i="14" a="1"/>
  <c r="BC70" i="14" a="1"/>
  <c r="AY135" i="13" a="1"/>
  <c r="BC214" i="14" a="1"/>
  <c r="BC166" i="15" a="1"/>
  <c r="AY94" i="13" a="1"/>
  <c r="AQ111" i="5" a="1"/>
  <c r="AQ43" i="5" a="1"/>
  <c r="BC27" i="7" a="1"/>
  <c r="BC28" i="9" a="1"/>
  <c r="BC29" i="14" a="1"/>
  <c r="BC149" i="15" a="1"/>
  <c r="AQ93" i="5" a="1"/>
  <c r="BC28" i="14" a="1"/>
  <c r="AY195" i="13" a="1"/>
  <c r="BC39" i="14" a="1"/>
  <c r="AQ131" i="5" a="1"/>
  <c r="BC209" i="15" a="1"/>
  <c r="BC86" i="15" a="1"/>
  <c r="BC253" i="15" a="1"/>
  <c r="AQ18" i="5" a="1"/>
  <c r="BC89" i="14" a="1"/>
  <c r="BC244" i="15" a="1"/>
  <c r="BC229" i="15" a="1"/>
  <c r="AY240" i="13" a="1"/>
  <c r="BC104" i="14" a="1"/>
  <c r="AY95" i="13" a="1"/>
  <c r="BC73" i="15" a="1"/>
  <c r="AY193" i="13" a="1"/>
  <c r="BC154" i="14" a="1"/>
  <c r="AY159" i="13" a="1"/>
  <c r="AY190" i="13" a="1"/>
  <c r="BC90" i="9" a="1"/>
  <c r="BC155" i="14" a="1"/>
  <c r="BC118" i="15" a="1"/>
  <c r="BC109" i="14" a="1"/>
  <c r="BC206" i="14" a="1"/>
  <c r="BC156" i="15" a="1"/>
  <c r="BC35" i="9" a="1"/>
  <c r="AY189" i="13" a="1"/>
  <c r="BC13" i="7" a="1"/>
  <c r="AQ53" i="5" a="1"/>
  <c r="BC214" i="15" a="1"/>
  <c r="BC50" i="15" a="1"/>
  <c r="BC159" i="14" a="1"/>
  <c r="BC10" i="9" a="1"/>
  <c r="BC90" i="14" a="1"/>
  <c r="BC27" i="15" a="1"/>
  <c r="BC251" i="15" a="1"/>
  <c r="BC53" i="9" a="1"/>
  <c r="BC26" i="14" a="1"/>
  <c r="AY104" i="13" a="1"/>
  <c r="AQ79" i="5" a="1"/>
  <c r="BC50" i="14" a="1"/>
  <c r="BC99" i="15" a="1"/>
  <c r="BC33" i="15" a="1"/>
  <c r="BC107" i="9" a="1"/>
  <c r="AQ85" i="5" a="1"/>
  <c r="AQ90" i="5" a="1"/>
  <c r="BC19" i="9" a="1"/>
  <c r="BC189" i="14" a="1"/>
  <c r="AQ122" i="5" a="1"/>
  <c r="BC20" i="7" a="1"/>
  <c r="BC120" i="15" a="1"/>
  <c r="AQ127" i="5" a="1"/>
  <c r="AQ114" i="5" a="1"/>
  <c r="BC59" i="9" a="1"/>
  <c r="BC112" i="15" a="1"/>
  <c r="BC198" i="14" a="1"/>
  <c r="AY145" i="13" a="1"/>
  <c r="AY197" i="13" a="1"/>
  <c r="BC45" i="15" a="1"/>
  <c r="BC159" i="15" a="1"/>
  <c r="AY235" i="13" a="1"/>
  <c r="AY35" i="13" a="1"/>
  <c r="BC108" i="9" a="1"/>
  <c r="AY61" i="13" a="1"/>
  <c r="BC68" i="15" a="1"/>
  <c r="AY330" i="13" a="1"/>
  <c r="BC172" i="14" a="1"/>
  <c r="BC57" i="15" a="1"/>
  <c r="BC15" i="7" a="1"/>
  <c r="BC91" i="14" a="1"/>
  <c r="BC151" i="15" a="1"/>
  <c r="BC122" i="15" a="1"/>
  <c r="BC22" i="14" a="1"/>
  <c r="BC15" i="9" a="1"/>
  <c r="AY325" i="13" a="1"/>
  <c r="AY22" i="13" a="1"/>
  <c r="AY192" i="13" a="1"/>
  <c r="BC49" i="15" a="1"/>
  <c r="AQ123" i="5" a="1"/>
  <c r="AY136" i="13" a="1"/>
  <c r="AY141" i="13" a="1"/>
  <c r="BC46" i="7" a="1"/>
  <c r="BC151" i="14" a="1"/>
  <c r="BC42" i="7" a="1"/>
  <c r="BC87" i="15" a="1"/>
  <c r="AY138" i="13" a="1"/>
  <c r="BC211" i="15" a="1"/>
  <c r="AQ132" i="5" a="1"/>
  <c r="BC67" i="14" a="1"/>
  <c r="BC199" i="14" a="1"/>
  <c r="BC85" i="14" a="1"/>
  <c r="AY157" i="13" a="1"/>
  <c r="BC121" i="14" a="1"/>
  <c r="BC110" i="14" a="1"/>
  <c r="AY199" i="13" a="1"/>
  <c r="BC15" i="14" a="1"/>
  <c r="BC153" i="14" a="1"/>
  <c r="BC196" i="15" a="1"/>
  <c r="AQ24" i="5" a="1"/>
  <c r="AQ112" i="5" a="1"/>
  <c r="AQ113" i="5" a="1"/>
  <c r="AQ8" i="5" a="1"/>
  <c r="AQ75" i="5" a="1"/>
  <c r="AQ11" i="5" a="1"/>
  <c r="AQ110" i="5" a="1"/>
  <c r="AQ66" i="5" a="1"/>
  <c r="AQ58" i="5" a="1"/>
  <c r="BC186" i="15" a="1"/>
  <c r="BC177" i="14" a="1"/>
  <c r="BC59" i="15" a="1"/>
  <c r="BC192" i="14" a="1"/>
  <c r="AY294" i="13" a="1"/>
  <c r="AY296" i="13" a="1"/>
  <c r="AY287" i="13" a="1"/>
  <c r="AY254" i="13" a="1"/>
  <c r="AY269" i="13" a="1"/>
  <c r="AY259" i="13" a="1"/>
  <c r="AY270" i="13" a="1"/>
  <c r="AY258" i="13" a="1"/>
  <c r="AY250" i="13" a="1"/>
  <c r="AY178" i="13" a="1"/>
  <c r="AY169" i="13" a="1"/>
  <c r="AY167" i="13" a="1"/>
  <c r="BC27" i="9" a="1"/>
  <c r="BC49" i="9" a="1"/>
  <c r="AY33" i="13" a="1"/>
  <c r="BC12" i="14" a="1"/>
  <c r="AY52" i="13" a="1"/>
  <c r="BC130" i="15" a="1"/>
  <c r="BC111" i="14" a="1"/>
  <c r="AQ130" i="5" a="1"/>
  <c r="BC32" i="7" a="1"/>
  <c r="BC175" i="15" a="1"/>
  <c r="BC102" i="15" a="1"/>
  <c r="BC23" i="14" a="1"/>
  <c r="BC83" i="14" a="1"/>
  <c r="BC157" i="15" a="1"/>
  <c r="BC190" i="14" a="1"/>
  <c r="BC247" i="15" a="1"/>
  <c r="AY242" i="13" a="1"/>
  <c r="BC183" i="15" a="1"/>
  <c r="AY320" i="13" a="1"/>
  <c r="BC33" i="9" a="1"/>
  <c r="BC216" i="15" a="1"/>
  <c r="BC83" i="15" a="1"/>
  <c r="AY21" i="13" a="1"/>
  <c r="BC102" i="14" a="1"/>
  <c r="AY131" i="13" a="1"/>
  <c r="BC46" i="9" a="1"/>
  <c r="BC37" i="14" a="1"/>
  <c r="AQ36" i="5" a="1"/>
  <c r="BC197" i="14" a="1"/>
  <c r="BC56" i="15" a="1"/>
  <c r="BC14" i="14" a="1"/>
  <c r="AY109" i="13" a="1"/>
  <c r="BC54" i="9" a="1"/>
  <c r="AY133" i="13" a="1"/>
  <c r="BC9" i="15" a="1"/>
  <c r="AY153" i="13" a="1"/>
  <c r="BC128" i="15" a="1"/>
  <c r="BC40" i="7" a="1"/>
  <c r="BC20" i="9" a="1"/>
  <c r="BC37" i="9" a="1"/>
  <c r="BC212" i="15" a="1"/>
  <c r="AQ101" i="5" a="1"/>
  <c r="BC160" i="14" a="1"/>
  <c r="AY279" i="13" a="1"/>
  <c r="BC66" i="9" a="1"/>
  <c r="AY245" i="13" a="1"/>
  <c r="AQ100" i="5" a="1"/>
  <c r="BC176" i="14" a="1"/>
  <c r="AY284" i="13" a="1"/>
  <c r="AY251" i="13" a="1"/>
  <c r="AY176" i="13" a="1"/>
  <c r="AY173" i="13" a="1"/>
  <c r="AY303" i="13" l="1"/>
  <c r="BC192" i="14"/>
  <c r="AY108" i="13"/>
  <c r="BC195" i="15"/>
  <c r="BC176" i="14"/>
  <c r="BC59" i="15"/>
  <c r="AY26" i="13"/>
  <c r="AY151" i="13"/>
  <c r="BC46" i="15"/>
  <c r="BC177" i="14"/>
  <c r="BC193" i="15"/>
  <c r="AQ46" i="5"/>
  <c r="BC82" i="15"/>
  <c r="BC186" i="15"/>
  <c r="AY24" i="13"/>
  <c r="BC255" i="15"/>
  <c r="AQ100" i="5"/>
  <c r="AQ58" i="5"/>
  <c r="AY265" i="13"/>
  <c r="AY295" i="13"/>
  <c r="AY239" i="13"/>
  <c r="BC106" i="9"/>
  <c r="BC70" i="9"/>
  <c r="AQ66" i="5"/>
  <c r="AQ61" i="5"/>
  <c r="AY300" i="13"/>
  <c r="BC55" i="15"/>
  <c r="AY245" i="13"/>
  <c r="AQ110" i="5"/>
  <c r="BC71" i="14"/>
  <c r="AY100" i="13"/>
  <c r="BC37" i="7"/>
  <c r="AQ11" i="5"/>
  <c r="AQ51" i="5"/>
  <c r="BC242" i="15"/>
  <c r="BC27" i="9"/>
  <c r="AQ30" i="5"/>
  <c r="AQ75" i="5"/>
  <c r="BC78" i="14"/>
  <c r="AY269" i="13"/>
  <c r="AY25" i="13"/>
  <c r="BC66" i="9"/>
  <c r="AQ8" i="5"/>
  <c r="AQ23" i="5"/>
  <c r="BC105" i="14"/>
  <c r="AQ96" i="5"/>
  <c r="AY254" i="13"/>
  <c r="AQ113" i="5"/>
  <c r="BC34" i="9"/>
  <c r="BC198" i="15"/>
  <c r="BC92" i="9"/>
  <c r="AQ112" i="5"/>
  <c r="BC141" i="15"/>
  <c r="AY53" i="13"/>
  <c r="AY279" i="13"/>
  <c r="AQ24" i="5"/>
  <c r="AY142" i="13"/>
  <c r="BC52" i="9"/>
  <c r="BC143" i="15"/>
  <c r="BC196" i="15"/>
  <c r="BC40" i="14"/>
  <c r="AY13" i="13"/>
  <c r="BC200" i="14"/>
  <c r="BC153" i="14"/>
  <c r="AY317" i="13"/>
  <c r="BC114" i="15"/>
  <c r="BC160" i="14"/>
  <c r="AY298" i="13"/>
  <c r="BC15" i="14"/>
  <c r="BC45" i="14"/>
  <c r="AQ99" i="5"/>
  <c r="BC179" i="14"/>
  <c r="AY199" i="13"/>
  <c r="AY152" i="13"/>
  <c r="BC178" i="14"/>
  <c r="BC180" i="14"/>
  <c r="BC110" i="14"/>
  <c r="AY106" i="13"/>
  <c r="AY117" i="13"/>
  <c r="AY50" i="13"/>
  <c r="BC121" i="14"/>
  <c r="BC144" i="15"/>
  <c r="AY191" i="13"/>
  <c r="AQ101" i="5"/>
  <c r="AY157" i="13"/>
  <c r="BC243" i="15"/>
  <c r="AY308" i="13"/>
  <c r="BC42" i="15"/>
  <c r="BC85" i="14"/>
  <c r="AQ67" i="5"/>
  <c r="AY148" i="13"/>
  <c r="BC65" i="14"/>
  <c r="BC199" i="14"/>
  <c r="BC134" i="15"/>
  <c r="AY146" i="13"/>
  <c r="AY115" i="13"/>
  <c r="BC67" i="14"/>
  <c r="BC16" i="14"/>
  <c r="AY176" i="13"/>
  <c r="BC172" i="15"/>
  <c r="BC212" i="15"/>
  <c r="AQ132" i="5"/>
  <c r="AY173" i="13"/>
  <c r="BC165" i="14"/>
  <c r="BC110" i="15"/>
  <c r="AQ62" i="5"/>
  <c r="BC211" i="15"/>
  <c r="BC224" i="15"/>
  <c r="AY165" i="13"/>
  <c r="BC189" i="15"/>
  <c r="BC54" i="15"/>
  <c r="AY138" i="13"/>
  <c r="AQ94" i="5"/>
  <c r="BC98" i="14"/>
  <c r="BC37" i="9"/>
  <c r="BC87" i="15"/>
  <c r="BC89" i="15"/>
  <c r="AQ15" i="5"/>
  <c r="AY41" i="13"/>
  <c r="BC42" i="7"/>
  <c r="BC40" i="15"/>
  <c r="BC52" i="15"/>
  <c r="BC252" i="15"/>
  <c r="BC151" i="14"/>
  <c r="AQ21" i="5"/>
  <c r="BC51" i="14"/>
  <c r="BC20" i="9"/>
  <c r="BC46" i="7"/>
  <c r="BC162" i="15"/>
  <c r="AY260" i="13"/>
  <c r="AQ19" i="5"/>
  <c r="BC69" i="14"/>
  <c r="AY141" i="13"/>
  <c r="AQ40" i="5"/>
  <c r="BC38" i="14"/>
  <c r="AY68" i="13"/>
  <c r="AY136" i="13"/>
  <c r="BC19" i="7"/>
  <c r="AY270" i="13"/>
  <c r="AY105" i="13"/>
  <c r="AY57" i="13"/>
  <c r="AQ123" i="5"/>
  <c r="BC57" i="9"/>
  <c r="AY119" i="13"/>
  <c r="BC40" i="7"/>
  <c r="AY167" i="13"/>
  <c r="BC49" i="15"/>
  <c r="AQ29" i="5"/>
  <c r="AY329" i="13"/>
  <c r="AY178" i="13"/>
  <c r="AQ65" i="5"/>
  <c r="AY192" i="13"/>
  <c r="AY278" i="13"/>
  <c r="BC94" i="9"/>
  <c r="AY43" i="13"/>
  <c r="AY22" i="13"/>
  <c r="BC107" i="15"/>
  <c r="AY62" i="13"/>
  <c r="BC128" i="15"/>
  <c r="AY271" i="13"/>
  <c r="AY325" i="13"/>
  <c r="AY96" i="13"/>
  <c r="AY27" i="13"/>
  <c r="AQ88" i="5"/>
  <c r="BC15" i="9"/>
  <c r="BC167" i="14"/>
  <c r="BC168" i="15"/>
  <c r="BC31" i="7"/>
  <c r="BC22" i="14"/>
  <c r="BC66" i="14"/>
  <c r="BC91" i="9"/>
  <c r="AY153" i="13"/>
  <c r="AY285" i="13"/>
  <c r="BC122" i="15"/>
  <c r="AY36" i="13"/>
  <c r="AQ92" i="5"/>
  <c r="BC191" i="14"/>
  <c r="BC151" i="15"/>
  <c r="AY99" i="13"/>
  <c r="AQ42" i="5"/>
  <c r="BC120" i="14"/>
  <c r="BC91" i="14"/>
  <c r="BC11" i="9"/>
  <c r="BC21" i="15"/>
  <c r="BC9" i="15"/>
  <c r="BC15" i="7"/>
  <c r="BC67" i="9"/>
  <c r="AY319" i="13"/>
  <c r="BC113" i="14"/>
  <c r="BC57" i="15"/>
  <c r="AY382" i="13"/>
  <c r="AY143" i="13"/>
  <c r="AY133" i="13"/>
  <c r="BC172" i="14"/>
  <c r="BC89" i="9"/>
  <c r="AY234" i="13"/>
  <c r="BC233" i="15"/>
  <c r="AY330" i="13"/>
  <c r="BC215" i="15"/>
  <c r="BC150" i="15"/>
  <c r="BC188" i="14"/>
  <c r="AY262" i="13"/>
  <c r="BC68" i="15"/>
  <c r="BC165" i="15"/>
  <c r="AQ25" i="5"/>
  <c r="BC54" i="9"/>
  <c r="AY61" i="13"/>
  <c r="BC131" i="15"/>
  <c r="AY247" i="13"/>
  <c r="BC97" i="15"/>
  <c r="BC108" i="9"/>
  <c r="BC68" i="9"/>
  <c r="AY177" i="13"/>
  <c r="AQ41" i="5"/>
  <c r="BC63" i="9"/>
  <c r="AY35" i="13"/>
  <c r="BC200" i="15"/>
  <c r="AY114" i="13"/>
  <c r="AY109" i="13"/>
  <c r="AY235" i="13"/>
  <c r="AQ50" i="5"/>
  <c r="AY238" i="13"/>
  <c r="BC47" i="9"/>
  <c r="BC159" i="15"/>
  <c r="BC219" i="15"/>
  <c r="BC231" i="15"/>
  <c r="AY71" i="13"/>
  <c r="AY261" i="13"/>
  <c r="BC45" i="15"/>
  <c r="AY311" i="13"/>
  <c r="AY253" i="13"/>
  <c r="AY42" i="13"/>
  <c r="AQ86" i="5"/>
  <c r="AY197" i="13"/>
  <c r="AY243" i="13"/>
  <c r="AY17" i="13"/>
  <c r="AY302" i="13"/>
  <c r="BC14" i="14"/>
  <c r="AY145" i="13"/>
  <c r="AY172" i="13"/>
  <c r="BC190" i="15"/>
  <c r="AQ69" i="5"/>
  <c r="BC109" i="9"/>
  <c r="BC198" i="14"/>
  <c r="BC100" i="14"/>
  <c r="BC26" i="9"/>
  <c r="BC192" i="15"/>
  <c r="BC112" i="15"/>
  <c r="AY129" i="13"/>
  <c r="BC16" i="15"/>
  <c r="BC56" i="15"/>
  <c r="BC59" i="9"/>
  <c r="BC20" i="14"/>
  <c r="BC25" i="7"/>
  <c r="BC221" i="15"/>
  <c r="AQ114" i="5"/>
  <c r="AY182" i="13"/>
  <c r="BC16" i="7"/>
  <c r="BC88" i="14"/>
  <c r="AY256" i="13"/>
  <c r="AQ127" i="5"/>
  <c r="BC29" i="9"/>
  <c r="BC117" i="14"/>
  <c r="AY250" i="13"/>
  <c r="BC197" i="14"/>
  <c r="BC120" i="15"/>
  <c r="BC163" i="15"/>
  <c r="AY64" i="13"/>
  <c r="BC39" i="15"/>
  <c r="BC20" i="7"/>
  <c r="BC58" i="9"/>
  <c r="AY137" i="13"/>
  <c r="AY255" i="13"/>
  <c r="AQ81" i="5"/>
  <c r="AQ122" i="5"/>
  <c r="BC86" i="14"/>
  <c r="AY28" i="13"/>
  <c r="AQ60" i="5"/>
  <c r="BC189" i="14"/>
  <c r="BC180" i="15"/>
  <c r="AY168" i="13"/>
  <c r="BC171" i="15"/>
  <c r="AQ36" i="5"/>
  <c r="BC19" i="9"/>
  <c r="AY268" i="13"/>
  <c r="BC139" i="14"/>
  <c r="AY97" i="13"/>
  <c r="BC248" i="15"/>
  <c r="AQ90" i="5"/>
  <c r="BC116" i="9"/>
  <c r="AY299" i="13"/>
  <c r="AY110" i="13"/>
  <c r="BC75" i="14"/>
  <c r="AQ85" i="5"/>
  <c r="BC112" i="9"/>
  <c r="AY130" i="13"/>
  <c r="BC37" i="14"/>
  <c r="BC107" i="9"/>
  <c r="AY37" i="13"/>
  <c r="AY155" i="13"/>
  <c r="BC38" i="9"/>
  <c r="BC33" i="15"/>
  <c r="BC205" i="14"/>
  <c r="AY186" i="13"/>
  <c r="BC119" i="15"/>
  <c r="BC99" i="15"/>
  <c r="BC177" i="15"/>
  <c r="AY264" i="13"/>
  <c r="BC24" i="14"/>
  <c r="AY171" i="13"/>
  <c r="BC46" i="9"/>
  <c r="BC50" i="14"/>
  <c r="AY118" i="13"/>
  <c r="AQ56" i="5"/>
  <c r="BC30" i="9"/>
  <c r="AQ79" i="5"/>
  <c r="AY51" i="13"/>
  <c r="BC106" i="14"/>
  <c r="AY194" i="13"/>
  <c r="AY104" i="13"/>
  <c r="AQ89" i="5"/>
  <c r="BC48" i="9"/>
  <c r="AY131" i="13"/>
  <c r="BC26" i="14"/>
  <c r="AY288" i="13"/>
  <c r="BC138" i="14"/>
  <c r="BC195" i="14"/>
  <c r="BC58" i="15"/>
  <c r="BC53" i="9"/>
  <c r="BC197" i="15"/>
  <c r="AY187" i="13"/>
  <c r="BC70" i="15"/>
  <c r="BC251" i="15"/>
  <c r="BC11" i="14"/>
  <c r="BC169" i="14"/>
  <c r="BC102" i="14"/>
  <c r="BC27" i="15"/>
  <c r="AY12" i="13"/>
  <c r="AY306" i="13"/>
  <c r="AQ104" i="5"/>
  <c r="BC90" i="14"/>
  <c r="BC97" i="14"/>
  <c r="BC49" i="14"/>
  <c r="BC46" i="14"/>
  <c r="AY166" i="13"/>
  <c r="BC10" i="9"/>
  <c r="AQ44" i="5"/>
  <c r="BC25" i="14"/>
  <c r="AY21" i="13"/>
  <c r="BC159" i="14"/>
  <c r="BC119" i="14"/>
  <c r="BC171" i="14"/>
  <c r="AY251" i="13"/>
  <c r="AQ39" i="5"/>
  <c r="BC50" i="15"/>
  <c r="BC20" i="15"/>
  <c r="BC26" i="7"/>
  <c r="AY34" i="13"/>
  <c r="BC214" i="15"/>
  <c r="BC36" i="15"/>
  <c r="AQ121" i="5"/>
  <c r="AY154" i="13"/>
  <c r="AQ53" i="5"/>
  <c r="BC39" i="9"/>
  <c r="AY32" i="13"/>
  <c r="BC83" i="15"/>
  <c r="BC13" i="7"/>
  <c r="AY116" i="13"/>
  <c r="AQ84" i="5"/>
  <c r="BC67" i="15"/>
  <c r="AY189" i="13"/>
  <c r="BC38" i="7"/>
  <c r="AQ59" i="5"/>
  <c r="BC216" i="15"/>
  <c r="BC35" i="9"/>
  <c r="BC76" i="15"/>
  <c r="AQ129" i="5"/>
  <c r="BC44" i="14"/>
  <c r="BC156" i="15"/>
  <c r="AY149" i="13"/>
  <c r="BC174" i="15"/>
  <c r="BC209" i="14"/>
  <c r="BC206" i="14"/>
  <c r="AQ83" i="5"/>
  <c r="AY169" i="13"/>
  <c r="AQ9" i="5"/>
  <c r="BC33" i="9"/>
  <c r="BC109" i="14"/>
  <c r="AY174" i="13"/>
  <c r="AQ71" i="5"/>
  <c r="AQ35" i="5"/>
  <c r="BC53" i="15"/>
  <c r="BC118" i="15"/>
  <c r="BC44" i="15"/>
  <c r="BC174" i="14"/>
  <c r="AQ52" i="5"/>
  <c r="AY267" i="13"/>
  <c r="BC155" i="14"/>
  <c r="BC64" i="14"/>
  <c r="AY120" i="13"/>
  <c r="AY320" i="13"/>
  <c r="BC90" i="9"/>
  <c r="BC62" i="15"/>
  <c r="BC10" i="14"/>
  <c r="BC113" i="9"/>
  <c r="AY190" i="13"/>
  <c r="AQ87" i="5"/>
  <c r="BC23" i="9"/>
  <c r="BC27" i="14"/>
  <c r="AY159" i="13"/>
  <c r="AY301" i="13"/>
  <c r="AY147" i="13"/>
  <c r="AY56" i="13"/>
  <c r="AQ72" i="5"/>
  <c r="AY284" i="13"/>
  <c r="BC154" i="14"/>
  <c r="BC206" i="15"/>
  <c r="BC183" i="14"/>
  <c r="BC183" i="15"/>
  <c r="AY193" i="13"/>
  <c r="BC213" i="14"/>
  <c r="BC77" i="14"/>
  <c r="BC64" i="9"/>
  <c r="BC73" i="15"/>
  <c r="AY258" i="13"/>
  <c r="BC28" i="7"/>
  <c r="AY297" i="13"/>
  <c r="BC105" i="15"/>
  <c r="AQ14" i="5"/>
  <c r="AY95" i="13"/>
  <c r="AY160" i="13"/>
  <c r="AY322" i="13"/>
  <c r="AY242" i="13"/>
  <c r="BC104" i="14"/>
  <c r="BC88" i="9"/>
  <c r="AY144" i="13"/>
  <c r="AY321" i="13"/>
  <c r="AY240" i="13"/>
  <c r="AY16" i="13"/>
  <c r="AQ33" i="5"/>
  <c r="BC181" i="15"/>
  <c r="BC229" i="15"/>
  <c r="AY11" i="13"/>
  <c r="BC142" i="15"/>
  <c r="BC247" i="15"/>
  <c r="BC244" i="15"/>
  <c r="BC202" i="14"/>
  <c r="BC201" i="14"/>
  <c r="AQ22" i="5"/>
  <c r="BC89" i="14"/>
  <c r="BC28" i="15"/>
  <c r="BC79" i="14"/>
  <c r="BC109" i="15"/>
  <c r="AQ18" i="5"/>
  <c r="BC36" i="9"/>
  <c r="BC13" i="14"/>
  <c r="BC190" i="14"/>
  <c r="BC253" i="15"/>
  <c r="BC41" i="15"/>
  <c r="BC90" i="15"/>
  <c r="AY45" i="13"/>
  <c r="BC86" i="15"/>
  <c r="AQ64" i="5"/>
  <c r="AY46" i="13"/>
  <c r="BC127" i="15"/>
  <c r="BC209" i="15"/>
  <c r="AY241" i="13"/>
  <c r="BC87" i="14"/>
  <c r="AY313" i="13"/>
  <c r="AQ131" i="5"/>
  <c r="AY307" i="13"/>
  <c r="BC36" i="14"/>
  <c r="BC157" i="15"/>
  <c r="BC39" i="14"/>
  <c r="BC114" i="14"/>
  <c r="AY63" i="13"/>
  <c r="AY107" i="13"/>
  <c r="AY175" i="13"/>
  <c r="AY195" i="13"/>
  <c r="AQ70" i="5"/>
  <c r="AY296" i="13"/>
  <c r="AY244" i="13"/>
  <c r="AQ128" i="5"/>
  <c r="BC28" i="14"/>
  <c r="BC39" i="7"/>
  <c r="BC150" i="14"/>
  <c r="BC83" i="14"/>
  <c r="AQ93" i="5"/>
  <c r="BC134" i="14"/>
  <c r="AY184" i="13"/>
  <c r="BC178" i="15"/>
  <c r="BC149" i="15"/>
  <c r="AQ34" i="5"/>
  <c r="BC12" i="7"/>
  <c r="BC84" i="14"/>
  <c r="BC29" i="14"/>
  <c r="BC48" i="15"/>
  <c r="BC66" i="15"/>
  <c r="BC23" i="14"/>
  <c r="BC28" i="9"/>
  <c r="BC108" i="15"/>
  <c r="AQ47" i="5"/>
  <c r="BC175" i="14"/>
  <c r="BC27" i="7"/>
  <c r="AY246" i="13"/>
  <c r="AQ78" i="5"/>
  <c r="BC220" i="15"/>
  <c r="AQ43" i="5"/>
  <c r="AY318" i="13"/>
  <c r="BC31" i="14"/>
  <c r="BC102" i="15"/>
  <c r="AQ111" i="5"/>
  <c r="AY263" i="13"/>
  <c r="BC42" i="9"/>
  <c r="BC217" i="15"/>
  <c r="BC173" i="14"/>
  <c r="AY94" i="13"/>
  <c r="AQ57" i="5"/>
  <c r="BC93" i="9"/>
  <c r="BC157" i="14"/>
  <c r="BC166" i="15"/>
  <c r="BC101" i="14"/>
  <c r="BC103" i="15"/>
  <c r="AY259" i="13"/>
  <c r="BC175" i="15"/>
  <c r="BC214" i="14"/>
  <c r="BC104" i="15"/>
  <c r="AY266" i="13"/>
  <c r="AQ77" i="5"/>
  <c r="BC100" i="15"/>
  <c r="AY135" i="13"/>
  <c r="BC41" i="7"/>
  <c r="BC184" i="14"/>
  <c r="BC201" i="15"/>
  <c r="BC70" i="14"/>
  <c r="BC213" i="15"/>
  <c r="AQ68" i="5"/>
  <c r="BC32" i="7"/>
  <c r="BC108" i="14"/>
  <c r="BC71" i="9"/>
  <c r="BC34" i="15"/>
  <c r="BC133" i="15"/>
  <c r="AQ95" i="5"/>
  <c r="BC184" i="15"/>
  <c r="BC34" i="14"/>
  <c r="BC173" i="15"/>
  <c r="AY132" i="13"/>
  <c r="AQ120" i="5"/>
  <c r="AY237" i="13"/>
  <c r="AQ130" i="5"/>
  <c r="AY185" i="13"/>
  <c r="BC115" i="14"/>
  <c r="BC250" i="15"/>
  <c r="BC170" i="14"/>
  <c r="BC149" i="14"/>
  <c r="BC140" i="14"/>
  <c r="BC38" i="15"/>
  <c r="AQ28" i="5"/>
  <c r="AY183" i="13"/>
  <c r="BC185" i="14"/>
  <c r="BC135" i="15"/>
  <c r="BC111" i="14"/>
  <c r="AQ82" i="5"/>
  <c r="AY158" i="13"/>
  <c r="AY170" i="13"/>
  <c r="BC35" i="14"/>
  <c r="BC17" i="9"/>
  <c r="BC12" i="9"/>
  <c r="AY252" i="13"/>
  <c r="BC73" i="14"/>
  <c r="AY188" i="13"/>
  <c r="AY139" i="13"/>
  <c r="BC74" i="15"/>
  <c r="BC155" i="15"/>
  <c r="BC74" i="14"/>
  <c r="BC130" i="15"/>
  <c r="BC68" i="14"/>
  <c r="AQ105" i="5"/>
  <c r="AY287" i="13"/>
  <c r="BC21" i="14"/>
  <c r="AY44" i="13"/>
  <c r="BC37" i="15"/>
  <c r="AY140" i="13"/>
  <c r="BC168" i="14"/>
  <c r="BC140" i="15"/>
  <c r="BC16" i="9"/>
  <c r="AY294" i="13"/>
  <c r="BC158" i="14"/>
  <c r="BC194" i="14"/>
  <c r="AY52" i="13"/>
  <c r="AQ63" i="5"/>
  <c r="AY123" i="13"/>
  <c r="BC65" i="9"/>
  <c r="AY23" i="13"/>
  <c r="AY150" i="13"/>
  <c r="BC30" i="14"/>
  <c r="AY312" i="13"/>
  <c r="AY98" i="13"/>
  <c r="AQ45" i="5"/>
  <c r="AQ119" i="5"/>
  <c r="BC32" i="9"/>
  <c r="BC69" i="9"/>
  <c r="BC223" i="15"/>
  <c r="BC232" i="15"/>
  <c r="AQ76" i="5"/>
  <c r="BC12" i="14"/>
  <c r="BC118" i="14"/>
  <c r="BC182" i="14"/>
  <c r="BC160" i="15"/>
  <c r="BC71" i="15"/>
  <c r="BC111" i="15"/>
  <c r="AQ109" i="5"/>
  <c r="BC47" i="7"/>
  <c r="BC166" i="14"/>
  <c r="BC196" i="14"/>
  <c r="BC33" i="7"/>
  <c r="BC123" i="15"/>
  <c r="AY33" i="13"/>
  <c r="BC32" i="14"/>
  <c r="AY248" i="13"/>
  <c r="BC187" i="15"/>
  <c r="AY134" i="13"/>
  <c r="AY257" i="13"/>
  <c r="BC24" i="15"/>
  <c r="AY122" i="13"/>
  <c r="AQ80" i="5"/>
  <c r="BC76" i="14"/>
  <c r="BC72" i="14"/>
  <c r="BC63" i="15"/>
  <c r="BC47" i="14"/>
  <c r="BC96" i="15"/>
  <c r="BC61" i="15"/>
  <c r="AY156" i="13"/>
  <c r="AQ91" i="5"/>
  <c r="AY164" i="13"/>
  <c r="BC49" i="9"/>
  <c r="BC169" i="15"/>
  <c r="BC48" i="14"/>
  <c r="BC10" i="15"/>
  <c r="AY14" i="13"/>
  <c r="AY15" i="13"/>
  <c r="AY236" i="13"/>
  <c r="J176" i="15"/>
  <c r="J177" i="14"/>
  <c r="J26" i="9"/>
  <c r="BB92" i="6" a="1"/>
  <c r="BB57" i="6" a="1"/>
  <c r="AZ261" i="11" a="1"/>
  <c r="BB66" i="6" a="1"/>
  <c r="AZ205" i="11" a="1"/>
  <c r="AZ178" i="11" a="1"/>
  <c r="BC85" i="9" a="1"/>
  <c r="AZ277" i="11" a="1"/>
  <c r="AZ72" i="11" a="1"/>
  <c r="AZ266" i="11" a="1"/>
  <c r="AZ123" i="11" a="1"/>
  <c r="BB27" i="6" a="1"/>
  <c r="BC120" i="9" a="1"/>
  <c r="AZ38" i="11" a="1"/>
  <c r="AZ217" i="11" a="1"/>
  <c r="BC82" i="9" a="1"/>
  <c r="AZ111" i="11" a="1"/>
  <c r="AZ10" i="11" a="1"/>
  <c r="AZ121" i="11" a="1"/>
  <c r="AZ237" i="11" a="1"/>
  <c r="AZ185" i="11" a="1"/>
  <c r="AZ190" i="11" a="1"/>
  <c r="AZ44" i="11" a="1"/>
  <c r="AZ255" i="11" a="1"/>
  <c r="AZ125" i="11" a="1"/>
  <c r="AZ58" i="11" a="1"/>
  <c r="AZ263" i="11" a="1"/>
  <c r="BB80" i="6" a="1"/>
  <c r="AZ41" i="11" a="1"/>
  <c r="AZ67" i="11" a="1"/>
  <c r="AZ69" i="11" a="1"/>
  <c r="BB31" i="6" a="1"/>
  <c r="BB29" i="6" a="1"/>
  <c r="AZ113" i="11" a="1"/>
  <c r="AZ182" i="11" a="1"/>
  <c r="AZ161" i="11" a="1"/>
  <c r="BB20" i="6" a="1"/>
  <c r="BB65" i="6" a="1"/>
  <c r="BB38" i="6" a="1"/>
  <c r="AZ64" i="11" a="1"/>
  <c r="AZ97" i="11" a="1"/>
  <c r="AZ264" i="11" a="1"/>
  <c r="AZ225" i="11" a="1"/>
  <c r="AZ110" i="11" a="1"/>
  <c r="AZ247" i="11" a="1"/>
  <c r="AZ18" i="11" a="1"/>
  <c r="AZ108" i="11" a="1"/>
  <c r="AZ276" i="11" a="1"/>
  <c r="AZ257" i="11" a="1"/>
  <c r="AZ59" i="11" a="1"/>
  <c r="AZ51" i="11" a="1"/>
  <c r="BB90" i="6" a="1"/>
  <c r="AZ115" i="11" a="1"/>
  <c r="BB48" i="6" a="1"/>
  <c r="AZ241" i="11" a="1"/>
  <c r="AZ50" i="11" a="1"/>
  <c r="BC127" i="9" a="1"/>
  <c r="AZ132" i="11" a="1"/>
  <c r="AZ246" i="11" a="1"/>
  <c r="AZ244" i="11" a="1"/>
  <c r="AZ19" i="11" a="1"/>
  <c r="BB13" i="6" a="1"/>
  <c r="AZ180" i="11" a="1"/>
  <c r="AZ196" i="11" a="1"/>
  <c r="AZ221" i="11" a="1"/>
  <c r="AZ70" i="11" a="1"/>
  <c r="AZ60" i="11" a="1"/>
  <c r="BB75" i="6" a="1"/>
  <c r="AZ174" i="11" a="1"/>
  <c r="BC258" i="15" a="1"/>
  <c r="BC97" i="9" a="1"/>
  <c r="AZ194" i="11" a="1"/>
  <c r="BB37" i="6" a="1"/>
  <c r="BB74" i="6" a="1"/>
  <c r="BB17" i="6" a="1"/>
  <c r="BC129" i="9" a="1"/>
  <c r="BC95" i="9" a="1"/>
  <c r="AZ31" i="11" a="1"/>
  <c r="AZ33" i="11" a="1"/>
  <c r="AZ114" i="11" a="1"/>
  <c r="BB32" i="6" a="1"/>
  <c r="AZ179" i="11" a="1"/>
  <c r="AZ163" i="11" a="1"/>
  <c r="AZ260" i="11" a="1"/>
  <c r="BC96" i="9" a="1"/>
  <c r="BB63" i="6" a="1"/>
  <c r="AZ133" i="11" a="1"/>
  <c r="AZ122" i="11" a="1"/>
  <c r="BC128" i="9" a="1"/>
  <c r="AZ262" i="11" a="1"/>
  <c r="BB67" i="6" a="1"/>
  <c r="AZ100" i="11" a="1"/>
  <c r="BB11" i="6" a="1"/>
  <c r="AZ15" i="11" a="1"/>
  <c r="BC130" i="9" a="1"/>
  <c r="BC123" i="9" a="1"/>
  <c r="BB89" i="6" a="1"/>
  <c r="AZ57" i="11" a="1"/>
  <c r="AZ233" i="11" a="1"/>
  <c r="AZ206" i="11" a="1"/>
  <c r="AZ197" i="11" a="1"/>
  <c r="BC100" i="9" a="1"/>
  <c r="BB21" i="6" a="1"/>
  <c r="AZ12" i="11" a="1"/>
  <c r="AZ20" i="11" a="1"/>
  <c r="BC80" i="9" a="1"/>
  <c r="AZ189" i="11" a="1"/>
  <c r="AZ245" i="11" a="1"/>
  <c r="BC83" i="9" a="1"/>
  <c r="AZ200" i="11" a="1"/>
  <c r="AZ14" i="11" a="1"/>
  <c r="AZ177" i="11" a="1"/>
  <c r="AZ162" i="11" a="1"/>
  <c r="AZ48" i="11" a="1"/>
  <c r="BB9" i="6" a="1"/>
  <c r="AZ116" i="11" a="1"/>
  <c r="BC104" i="9" a="1"/>
  <c r="AZ203" i="11" a="1"/>
  <c r="AZ187" i="11" a="1"/>
  <c r="BB28" i="6" a="1"/>
  <c r="AZ56" i="11" a="1"/>
  <c r="AZ49" i="11" a="1"/>
  <c r="AZ258" i="11" a="1"/>
  <c r="BB18" i="6" a="1"/>
  <c r="AZ130" i="11" a="1"/>
  <c r="BB82" i="6" a="1"/>
  <c r="AZ173" i="11" a="1"/>
  <c r="BB88" i="6" a="1"/>
  <c r="AZ62" i="11" a="1"/>
  <c r="BC126" i="9" a="1"/>
  <c r="AZ24" i="11" a="1"/>
  <c r="AZ117" i="11" a="1"/>
  <c r="BB53" i="6" a="1"/>
  <c r="BC81" i="9" a="1"/>
  <c r="AZ120" i="11" a="1"/>
  <c r="AZ103" i="11" a="1"/>
  <c r="AZ202" i="11" a="1"/>
  <c r="AZ43" i="11" a="1"/>
  <c r="AZ124" i="11" a="1"/>
  <c r="AZ61" i="11" a="1"/>
  <c r="AZ96" i="11" a="1"/>
  <c r="AZ11" i="11" a="1"/>
  <c r="AZ36" i="11" a="1"/>
  <c r="AZ128" i="11" a="1"/>
  <c r="AZ35" i="11" a="1"/>
  <c r="AZ106" i="11" a="1"/>
  <c r="AZ13" i="11" a="1"/>
  <c r="AZ265" i="11" a="1"/>
  <c r="AZ222" i="11" a="1"/>
  <c r="AZ259" i="11" a="1"/>
  <c r="BB64" i="6" a="1"/>
  <c r="AZ270" i="11" a="1"/>
  <c r="BC122" i="9" a="1"/>
  <c r="AZ101" i="11" a="1"/>
  <c r="AZ39" i="11" a="1"/>
  <c r="AZ186" i="11" a="1"/>
  <c r="AZ249" i="11" a="1"/>
  <c r="BB12" i="6" a="1"/>
  <c r="AZ98" i="11" a="1"/>
  <c r="AZ131" i="11" a="1"/>
  <c r="AZ232" i="11" a="1"/>
  <c r="AZ235" i="11" a="1"/>
  <c r="AZ63" i="11" a="1"/>
  <c r="BB44" i="6" a="1"/>
  <c r="AZ40" i="11" a="1"/>
  <c r="AZ25" i="11" a="1"/>
  <c r="AZ21" i="11" a="1"/>
  <c r="BB8" i="6" a="1"/>
  <c r="AZ198" i="11" a="1"/>
  <c r="AZ275" i="11" a="1"/>
  <c r="BB30" i="6" a="1"/>
  <c r="BC79" i="9" a="1"/>
  <c r="AZ134" i="11" a="1"/>
  <c r="AQ7" i="5" a="1"/>
  <c r="AZ30" i="11" a="1"/>
  <c r="AZ112" i="11" a="1"/>
  <c r="BC102" i="9" a="1"/>
  <c r="AZ126" i="11" a="1"/>
  <c r="AZ176" i="11" a="1"/>
  <c r="AZ71" i="11" a="1"/>
  <c r="AZ118" i="11" a="1"/>
  <c r="AZ218" i="11" a="1"/>
  <c r="AZ95" i="11" a="1"/>
  <c r="AZ52" i="11" a="1"/>
  <c r="AZ34" i="11" a="1"/>
  <c r="AZ68" i="11" a="1"/>
  <c r="AZ164" i="11" a="1"/>
  <c r="AZ251" i="11" a="1"/>
  <c r="AZ188" i="11" a="1"/>
  <c r="BC125" i="9" a="1"/>
  <c r="BC99" i="9" a="1"/>
  <c r="AZ23" i="11" a="1"/>
  <c r="AZ102" i="11" a="1"/>
  <c r="AZ234" i="11" a="1"/>
  <c r="AZ250" i="11" a="1"/>
  <c r="AZ66" i="11" a="1"/>
  <c r="AZ193" i="11" a="1"/>
  <c r="BB76" i="6" a="1"/>
  <c r="AZ32" i="11" a="1"/>
  <c r="AZ181" i="11" a="1"/>
  <c r="BB81" i="6" a="1"/>
  <c r="AZ183" i="11" a="1"/>
  <c r="BC218" i="14" a="1"/>
  <c r="AZ192" i="11" a="1"/>
  <c r="BC98" i="9" a="1"/>
  <c r="AZ242" i="11" a="1"/>
  <c r="BB59" i="6" a="1"/>
  <c r="AZ195" i="11" a="1"/>
  <c r="AZ243" i="11" a="1"/>
  <c r="BC78" i="9" a="1"/>
  <c r="BB16" i="6" a="1"/>
  <c r="AZ99" i="11" a="1"/>
  <c r="AZ204" i="11" a="1"/>
  <c r="BB86" i="6" a="1"/>
  <c r="AZ223" i="11" a="1"/>
  <c r="AZ199" i="11" a="1"/>
  <c r="BB56" i="6" a="1"/>
  <c r="AZ248" i="11" a="1"/>
  <c r="AZ236" i="11" a="1"/>
  <c r="AZ65" i="11" a="1"/>
  <c r="AZ256" i="11" a="1"/>
  <c r="AZ109" i="11" a="1"/>
  <c r="AZ271" i="11" a="1"/>
  <c r="BB47" i="6" a="1"/>
  <c r="AZ208" i="11" a="1"/>
  <c r="AY286" i="13" a="1"/>
  <c r="AZ104" i="11" a="1"/>
  <c r="AZ42" i="11" a="1"/>
  <c r="BB91" i="6" a="1"/>
  <c r="AZ175" i="11" a="1"/>
  <c r="BB54" i="6" a="1"/>
  <c r="BB10" i="6" a="1"/>
  <c r="BB73" i="6" a="1"/>
  <c r="BB55" i="6" a="1"/>
  <c r="AZ105" i="11" a="1"/>
  <c r="AZ127" i="11" a="1"/>
  <c r="AZ224" i="11" a="1"/>
  <c r="AZ201" i="11" a="1"/>
  <c r="AZ129" i="11" a="1"/>
  <c r="AZ240" i="11" a="1"/>
  <c r="AZ107" i="11" a="1"/>
  <c r="BC121" i="9" a="1"/>
  <c r="AZ119" i="11" a="1"/>
  <c r="AZ26" i="11" a="1"/>
  <c r="AZ184" i="11" a="1"/>
  <c r="AZ37" i="11" a="1"/>
  <c r="AZ207" i="11" a="1"/>
  <c r="AZ104" i="11" l="1"/>
  <c r="AZ173" i="11"/>
  <c r="AZ233" i="11"/>
  <c r="AZ120" i="11"/>
  <c r="BB12" i="6"/>
  <c r="AZ163" i="11"/>
  <c r="BC121" i="9"/>
  <c r="AZ37" i="11"/>
  <c r="AZ180" i="11"/>
  <c r="AZ217" i="11"/>
  <c r="AZ69" i="11"/>
  <c r="BB48" i="6"/>
  <c r="AZ18" i="11"/>
  <c r="AZ250" i="11"/>
  <c r="AZ134" i="11"/>
  <c r="BB67" i="6"/>
  <c r="BB82" i="6"/>
  <c r="BB16" i="6"/>
  <c r="BB55" i="6"/>
  <c r="AY286" i="13"/>
  <c r="AZ179" i="11"/>
  <c r="AZ71" i="11"/>
  <c r="AZ44" i="11"/>
  <c r="AZ249" i="11"/>
  <c r="AZ38" i="11"/>
  <c r="AZ11" i="11"/>
  <c r="AZ40" i="11"/>
  <c r="AZ26" i="11"/>
  <c r="AZ234" i="11"/>
  <c r="AZ19" i="11"/>
  <c r="BC218" i="14"/>
  <c r="AZ247" i="11"/>
  <c r="AZ130" i="11"/>
  <c r="AZ57" i="11"/>
  <c r="AZ221" i="11"/>
  <c r="AZ208" i="11"/>
  <c r="BB32" i="6"/>
  <c r="AZ107" i="11"/>
  <c r="AZ115" i="11"/>
  <c r="AZ186" i="11"/>
  <c r="BC120" i="9"/>
  <c r="AZ67" i="11"/>
  <c r="BC81" i="9"/>
  <c r="AZ30" i="11"/>
  <c r="AZ102" i="11"/>
  <c r="BC79" i="9"/>
  <c r="AZ262" i="11"/>
  <c r="AZ110" i="11"/>
  <c r="BB18" i="6"/>
  <c r="BC78" i="9"/>
  <c r="BB73" i="6"/>
  <c r="BB47" i="6"/>
  <c r="AZ114" i="11"/>
  <c r="AZ60" i="11"/>
  <c r="AZ190" i="11"/>
  <c r="AZ39" i="11"/>
  <c r="BB27" i="6"/>
  <c r="AZ96" i="11"/>
  <c r="BB44" i="6"/>
  <c r="AZ245" i="11"/>
  <c r="AZ23" i="11"/>
  <c r="AZ244" i="11"/>
  <c r="AZ183" i="11"/>
  <c r="AZ225" i="11"/>
  <c r="AZ258" i="11"/>
  <c r="BB89" i="6"/>
  <c r="AZ200" i="11"/>
  <c r="AZ271" i="11"/>
  <c r="AZ33" i="11"/>
  <c r="AZ41" i="11"/>
  <c r="BB53" i="6"/>
  <c r="AZ101" i="11"/>
  <c r="AZ123" i="11"/>
  <c r="AZ240" i="11"/>
  <c r="BB90" i="6"/>
  <c r="AZ119" i="11"/>
  <c r="BC99" i="9"/>
  <c r="AZ243" i="11"/>
  <c r="BC128" i="9"/>
  <c r="AZ264" i="11"/>
  <c r="AZ49" i="11"/>
  <c r="BB30" i="6"/>
  <c r="AZ185" i="11"/>
  <c r="AZ109" i="11"/>
  <c r="AZ31" i="11"/>
  <c r="AZ176" i="11"/>
  <c r="BB10" i="6"/>
  <c r="BC122" i="9"/>
  <c r="AZ266" i="11"/>
  <c r="AZ61" i="11"/>
  <c r="BB81" i="6"/>
  <c r="AQ7" i="5"/>
  <c r="BC125" i="9"/>
  <c r="AZ246" i="11"/>
  <c r="AZ63" i="11"/>
  <c r="AZ97" i="11"/>
  <c r="AZ56" i="11"/>
  <c r="BC123" i="9"/>
  <c r="AZ117" i="11"/>
  <c r="AZ256" i="11"/>
  <c r="BC95" i="9"/>
  <c r="AZ129" i="11"/>
  <c r="BC102" i="9"/>
  <c r="AZ270" i="11"/>
  <c r="AZ72" i="11"/>
  <c r="BB80" i="6"/>
  <c r="AZ122" i="11"/>
  <c r="BB13" i="6"/>
  <c r="AZ188" i="11"/>
  <c r="AZ275" i="11"/>
  <c r="AZ237" i="11"/>
  <c r="AZ64" i="11"/>
  <c r="BB28" i="6"/>
  <c r="AZ195" i="11"/>
  <c r="AZ51" i="11"/>
  <c r="AZ65" i="11"/>
  <c r="BC129" i="9"/>
  <c r="AZ14" i="11"/>
  <c r="AZ181" i="11"/>
  <c r="BB64" i="6"/>
  <c r="AZ277" i="11"/>
  <c r="AZ124" i="11"/>
  <c r="BB54" i="6"/>
  <c r="AZ189" i="11"/>
  <c r="AZ251" i="11"/>
  <c r="AZ132" i="11"/>
  <c r="AZ24" i="11"/>
  <c r="BB38" i="6"/>
  <c r="AZ187" i="11"/>
  <c r="AZ235" i="11"/>
  <c r="AZ236" i="11"/>
  <c r="BB17" i="6"/>
  <c r="AZ201" i="11"/>
  <c r="AZ133" i="11"/>
  <c r="AZ259" i="11"/>
  <c r="BC85" i="9"/>
  <c r="BC130" i="9"/>
  <c r="AZ196" i="11"/>
  <c r="BC80" i="9"/>
  <c r="AZ164" i="11"/>
  <c r="AZ198" i="11"/>
  <c r="AZ121" i="11"/>
  <c r="BB65" i="6"/>
  <c r="AZ203" i="11"/>
  <c r="AZ263" i="11"/>
  <c r="AZ59" i="11"/>
  <c r="AZ248" i="11"/>
  <c r="BB74" i="6"/>
  <c r="AZ207" i="11"/>
  <c r="AZ32" i="11"/>
  <c r="AZ222" i="11"/>
  <c r="AZ178" i="11"/>
  <c r="BB59" i="6"/>
  <c r="AZ175" i="11"/>
  <c r="AZ20" i="11"/>
  <c r="AZ68" i="11"/>
  <c r="BC127" i="9"/>
  <c r="BC126" i="9"/>
  <c r="BB20" i="6"/>
  <c r="BC104" i="9"/>
  <c r="AZ43" i="11"/>
  <c r="AZ232" i="11"/>
  <c r="BB56" i="6"/>
  <c r="BB37" i="6"/>
  <c r="AZ224" i="11"/>
  <c r="BB63" i="6"/>
  <c r="AZ265" i="11"/>
  <c r="AZ205" i="11"/>
  <c r="AZ15" i="11"/>
  <c r="AZ184" i="11"/>
  <c r="AZ12" i="11"/>
  <c r="AZ34" i="11"/>
  <c r="AZ58" i="11"/>
  <c r="AZ10" i="11"/>
  <c r="AZ161" i="11"/>
  <c r="AZ116" i="11"/>
  <c r="BB8" i="6"/>
  <c r="AZ257" i="11"/>
  <c r="AZ199" i="11"/>
  <c r="AZ194" i="11"/>
  <c r="AZ242" i="11"/>
  <c r="BB76" i="6"/>
  <c r="AZ13" i="11"/>
  <c r="BB66" i="6"/>
  <c r="AZ70" i="11"/>
  <c r="BB91" i="6"/>
  <c r="BB21" i="6"/>
  <c r="AZ52" i="11"/>
  <c r="AZ202" i="11"/>
  <c r="AZ62" i="11"/>
  <c r="AZ182" i="11"/>
  <c r="BB9" i="6"/>
  <c r="AZ50" i="11"/>
  <c r="AZ131" i="11"/>
  <c r="AZ223" i="11"/>
  <c r="BC97" i="9"/>
  <c r="AZ127" i="11"/>
  <c r="BC96" i="9"/>
  <c r="AZ106" i="11"/>
  <c r="AZ261" i="11"/>
  <c r="BB11" i="6"/>
  <c r="AZ111" i="11"/>
  <c r="BC100" i="9"/>
  <c r="AZ95" i="11"/>
  <c r="AZ21" i="11"/>
  <c r="BC83" i="9"/>
  <c r="AZ113" i="11"/>
  <c r="AZ48" i="11"/>
  <c r="AZ125" i="11"/>
  <c r="AZ193" i="11"/>
  <c r="BB86" i="6"/>
  <c r="BC258" i="15"/>
  <c r="BC98" i="9"/>
  <c r="AZ276" i="11"/>
  <c r="AZ35" i="11"/>
  <c r="BB57" i="6"/>
  <c r="AZ126" i="11"/>
  <c r="BB88" i="6"/>
  <c r="AZ197" i="11"/>
  <c r="AZ218" i="11"/>
  <c r="AZ103" i="11"/>
  <c r="AZ42" i="11"/>
  <c r="BB29" i="6"/>
  <c r="AZ162" i="11"/>
  <c r="AZ241" i="11"/>
  <c r="AZ260" i="11"/>
  <c r="AZ204" i="11"/>
  <c r="AZ174" i="11"/>
  <c r="AZ100" i="11"/>
  <c r="AZ98" i="11"/>
  <c r="AZ128" i="11"/>
  <c r="BB92" i="6"/>
  <c r="AZ105" i="11"/>
  <c r="BC82" i="9"/>
  <c r="AZ206" i="11"/>
  <c r="AZ118" i="11"/>
  <c r="AZ255" i="11"/>
  <c r="AZ112" i="11"/>
  <c r="BB31" i="6"/>
  <c r="AZ177" i="11"/>
  <c r="AZ25" i="11"/>
  <c r="AZ108" i="11"/>
  <c r="AZ99" i="11"/>
  <c r="BB75" i="6"/>
  <c r="AZ192" i="11"/>
  <c r="AZ66" i="11"/>
  <c r="AZ36" i="11"/>
  <c r="J330" i="13" l="1"/>
  <c r="J329" i="13"/>
  <c r="J328" i="13"/>
  <c r="J325" i="13"/>
  <c r="J322" i="13"/>
  <c r="J321" i="13"/>
  <c r="J320" i="13"/>
  <c r="J319" i="13"/>
  <c r="J318" i="13"/>
  <c r="J317" i="13"/>
  <c r="J316" i="13"/>
  <c r="J313" i="13"/>
  <c r="J312" i="13"/>
  <c r="J311" i="13"/>
  <c r="J307" i="13"/>
  <c r="J306" i="13"/>
  <c r="J305" i="13"/>
  <c r="J303" i="13"/>
  <c r="J302" i="13"/>
  <c r="J301" i="13"/>
  <c r="J300" i="13"/>
  <c r="J251" i="13"/>
  <c r="J252" i="13"/>
  <c r="J253" i="13"/>
  <c r="J254" i="13"/>
  <c r="J255" i="13"/>
  <c r="J256" i="13"/>
  <c r="J257" i="13"/>
  <c r="J258" i="13"/>
  <c r="J259" i="13"/>
  <c r="J260" i="13"/>
  <c r="J261" i="13"/>
  <c r="J262" i="13"/>
  <c r="J263" i="13"/>
  <c r="J264" i="13"/>
  <c r="J265" i="13"/>
  <c r="J266" i="13"/>
  <c r="J267" i="13"/>
  <c r="J268" i="13"/>
  <c r="J269" i="13"/>
  <c r="J270" i="13"/>
  <c r="J271" i="13"/>
  <c r="J299" i="13"/>
  <c r="J298" i="13"/>
  <c r="J297" i="13"/>
  <c r="J294" i="13"/>
  <c r="J292" i="13"/>
  <c r="J289" i="13"/>
  <c r="J288" i="13"/>
  <c r="J287" i="13"/>
  <c r="J285" i="13"/>
  <c r="J284" i="13"/>
  <c r="J283" i="13"/>
  <c r="J279" i="13"/>
  <c r="J278" i="13"/>
  <c r="J277" i="13"/>
  <c r="J250" i="13"/>
  <c r="J248" i="13"/>
  <c r="J247" i="13"/>
  <c r="J246" i="13"/>
  <c r="J245" i="13"/>
  <c r="J244" i="13"/>
  <c r="J243" i="13"/>
  <c r="J242" i="13"/>
  <c r="J241" i="13"/>
  <c r="J240" i="13"/>
  <c r="J239" i="13"/>
  <c r="J238" i="13"/>
  <c r="J237" i="13"/>
  <c r="J236" i="13"/>
  <c r="J235" i="13"/>
  <c r="J234" i="13"/>
  <c r="I231" i="13"/>
  <c r="J197" i="13"/>
  <c r="J196" i="13"/>
  <c r="J195" i="13"/>
  <c r="J194" i="13"/>
  <c r="J193" i="13"/>
  <c r="J192" i="13"/>
  <c r="J191" i="13"/>
  <c r="J190" i="13"/>
  <c r="J189" i="13"/>
  <c r="J188" i="13"/>
  <c r="J187" i="13"/>
  <c r="J186" i="13"/>
  <c r="J185" i="13"/>
  <c r="J184" i="13"/>
  <c r="J183" i="13"/>
  <c r="J182" i="13"/>
  <c r="J181" i="13"/>
  <c r="J174" i="13"/>
  <c r="J178" i="13"/>
  <c r="J177" i="13"/>
  <c r="J176" i="13"/>
  <c r="J173" i="13"/>
  <c r="J172" i="13"/>
  <c r="J171" i="13"/>
  <c r="J170" i="13"/>
  <c r="J169" i="13"/>
  <c r="J168" i="13"/>
  <c r="J167" i="13"/>
  <c r="J166" i="13"/>
  <c r="J165" i="13"/>
  <c r="J164" i="13"/>
  <c r="J163" i="13"/>
  <c r="I160" i="13"/>
  <c r="J156" i="13"/>
  <c r="J157" i="13"/>
  <c r="J158" i="13"/>
  <c r="J159" i="13"/>
  <c r="J160" i="13"/>
  <c r="I152" i="13"/>
  <c r="I153" i="13"/>
  <c r="I154" i="13"/>
  <c r="I155" i="13"/>
  <c r="I156" i="13"/>
  <c r="I159" i="13"/>
  <c r="I149" i="13"/>
  <c r="J149" i="13"/>
  <c r="I158" i="13"/>
  <c r="I157" i="13"/>
  <c r="J155" i="13"/>
  <c r="J154" i="13"/>
  <c r="J153" i="13"/>
  <c r="J152" i="13"/>
  <c r="J151" i="13"/>
  <c r="J150" i="13"/>
  <c r="J148" i="13"/>
  <c r="J147" i="13"/>
  <c r="J146" i="13"/>
  <c r="J145" i="13"/>
  <c r="J144" i="13"/>
  <c r="J143" i="13"/>
  <c r="J142" i="13"/>
  <c r="J141" i="13"/>
  <c r="J140" i="13"/>
  <c r="J139" i="13"/>
  <c r="J138" i="13"/>
  <c r="J137" i="13"/>
  <c r="J136" i="13"/>
  <c r="J135" i="13"/>
  <c r="J134" i="13"/>
  <c r="J133" i="13"/>
  <c r="J132" i="13"/>
  <c r="J131" i="13"/>
  <c r="J130" i="13"/>
  <c r="J129" i="13"/>
  <c r="J128" i="13"/>
  <c r="I129" i="13"/>
  <c r="I130" i="13"/>
  <c r="I131" i="13"/>
  <c r="I132" i="13"/>
  <c r="I133" i="13"/>
  <c r="I134" i="13"/>
  <c r="I135" i="13"/>
  <c r="I136" i="13"/>
  <c r="I137" i="13"/>
  <c r="I138" i="13"/>
  <c r="I139" i="13"/>
  <c r="I140" i="13"/>
  <c r="I141" i="13"/>
  <c r="I142" i="13"/>
  <c r="I143" i="13"/>
  <c r="I144" i="13"/>
  <c r="I145" i="13"/>
  <c r="I146" i="13"/>
  <c r="I147" i="13"/>
  <c r="I148" i="13"/>
  <c r="I150" i="13"/>
  <c r="I151" i="13"/>
  <c r="J120" i="13"/>
  <c r="J119" i="13"/>
  <c r="J118" i="13"/>
  <c r="J117" i="13"/>
  <c r="J116" i="13"/>
  <c r="J115" i="13"/>
  <c r="J114" i="13"/>
  <c r="J113" i="13"/>
  <c r="J110" i="13"/>
  <c r="J109" i="13"/>
  <c r="J108" i="13"/>
  <c r="J107" i="13"/>
  <c r="J106" i="13"/>
  <c r="J105" i="13"/>
  <c r="J104" i="13"/>
  <c r="J103" i="13"/>
  <c r="J100" i="13"/>
  <c r="J99" i="13"/>
  <c r="J98" i="13"/>
  <c r="J97" i="13"/>
  <c r="J96" i="13"/>
  <c r="J95" i="13"/>
  <c r="J94" i="13"/>
  <c r="J93" i="13"/>
  <c r="J71" i="13"/>
  <c r="J68" i="13"/>
  <c r="J64" i="13"/>
  <c r="J63" i="13"/>
  <c r="J62" i="13"/>
  <c r="J61" i="13"/>
  <c r="J60" i="13"/>
  <c r="J57" i="13"/>
  <c r="J56" i="13"/>
  <c r="J55" i="13"/>
  <c r="J54" i="13"/>
  <c r="J53" i="13"/>
  <c r="J52" i="13"/>
  <c r="J51" i="13"/>
  <c r="J50" i="13"/>
  <c r="J49" i="13"/>
  <c r="J47" i="13"/>
  <c r="J46" i="13"/>
  <c r="J45" i="13"/>
  <c r="J44" i="13"/>
  <c r="J43" i="13"/>
  <c r="J42" i="13"/>
  <c r="J41" i="13"/>
  <c r="J40" i="13"/>
  <c r="J38" i="13"/>
  <c r="J37" i="13"/>
  <c r="J36" i="13"/>
  <c r="J35" i="13"/>
  <c r="J34" i="13"/>
  <c r="J33" i="13"/>
  <c r="J32" i="13"/>
  <c r="J31" i="13"/>
  <c r="J27" i="13"/>
  <c r="J26" i="13"/>
  <c r="J25" i="13"/>
  <c r="J24" i="13"/>
  <c r="J23" i="13"/>
  <c r="J22" i="13"/>
  <c r="J21" i="13"/>
  <c r="J20" i="13"/>
  <c r="J11" i="13"/>
  <c r="J12" i="13"/>
  <c r="J13" i="13"/>
  <c r="J14" i="13"/>
  <c r="J15" i="13"/>
  <c r="J16" i="13"/>
  <c r="J17" i="13"/>
  <c r="J10" i="13"/>
  <c r="J271" i="11"/>
  <c r="J270" i="11"/>
  <c r="J266" i="11"/>
  <c r="J265" i="11"/>
  <c r="J264" i="11"/>
  <c r="J263" i="11"/>
  <c r="J262" i="11"/>
  <c r="J261" i="11"/>
  <c r="J260" i="11"/>
  <c r="J259" i="11"/>
  <c r="J258" i="11"/>
  <c r="J257" i="11"/>
  <c r="J256" i="11"/>
  <c r="J255" i="11"/>
  <c r="J251" i="11"/>
  <c r="J250" i="11"/>
  <c r="J249" i="11"/>
  <c r="J248" i="11"/>
  <c r="J247" i="11"/>
  <c r="J246" i="11"/>
  <c r="J245" i="11"/>
  <c r="J244" i="11"/>
  <c r="J243" i="11"/>
  <c r="J242" i="11"/>
  <c r="J241" i="11"/>
  <c r="J240" i="11"/>
  <c r="J236" i="11"/>
  <c r="J235" i="11"/>
  <c r="J234" i="11"/>
  <c r="J233" i="11"/>
  <c r="J232" i="11"/>
  <c r="J231" i="11"/>
  <c r="J230" i="11"/>
  <c r="J229" i="11"/>
  <c r="J228" i="11"/>
  <c r="J227" i="11"/>
  <c r="J226" i="11"/>
  <c r="J225" i="11"/>
  <c r="J224" i="11"/>
  <c r="J223" i="11"/>
  <c r="J222" i="11"/>
  <c r="J221" i="11"/>
  <c r="J220" i="11"/>
  <c r="J219" i="11"/>
  <c r="J218" i="11"/>
  <c r="J217" i="11"/>
  <c r="J208" i="11"/>
  <c r="J207" i="11"/>
  <c r="J206" i="11"/>
  <c r="J204" i="11"/>
  <c r="J203" i="11"/>
  <c r="J202" i="11"/>
  <c r="J201" i="11"/>
  <c r="J200" i="11"/>
  <c r="J199" i="11"/>
  <c r="J198" i="11"/>
  <c r="J197" i="11"/>
  <c r="J196" i="11"/>
  <c r="J195" i="11"/>
  <c r="J194" i="11"/>
  <c r="J193" i="11"/>
  <c r="J192" i="11"/>
  <c r="J172" i="11"/>
  <c r="J173" i="11"/>
  <c r="J174" i="11"/>
  <c r="J175" i="11"/>
  <c r="J176" i="11"/>
  <c r="J177" i="11"/>
  <c r="J178" i="11"/>
  <c r="J179" i="11"/>
  <c r="J180" i="11"/>
  <c r="J181" i="11"/>
  <c r="J182" i="11"/>
  <c r="J183" i="11"/>
  <c r="J184" i="11"/>
  <c r="J185" i="11"/>
  <c r="J186" i="11"/>
  <c r="J187" i="11"/>
  <c r="J188" i="11"/>
  <c r="J189" i="11"/>
  <c r="J190" i="11"/>
  <c r="J132" i="11"/>
  <c r="J164" i="11"/>
  <c r="J163" i="11"/>
  <c r="J162" i="11"/>
  <c r="J161" i="11"/>
  <c r="J160" i="11"/>
  <c r="J134" i="11"/>
  <c r="J133" i="11"/>
  <c r="J131" i="11"/>
  <c r="J130" i="11"/>
  <c r="J129" i="11"/>
  <c r="J127" i="11"/>
  <c r="J126" i="11"/>
  <c r="J125" i="11"/>
  <c r="J124" i="11"/>
  <c r="J123" i="11"/>
  <c r="J122" i="11"/>
  <c r="J120" i="11"/>
  <c r="J119" i="11"/>
  <c r="J118" i="11"/>
  <c r="J117" i="11"/>
  <c r="J116" i="11"/>
  <c r="J115" i="11"/>
  <c r="J113" i="11"/>
  <c r="J112" i="11"/>
  <c r="J111" i="11"/>
  <c r="J110" i="11"/>
  <c r="J109" i="11"/>
  <c r="J108" i="11"/>
  <c r="J106" i="11"/>
  <c r="J105" i="11"/>
  <c r="J104" i="11"/>
  <c r="J103" i="11"/>
  <c r="J102" i="11"/>
  <c r="J101" i="11"/>
  <c r="J99" i="11"/>
  <c r="J98" i="11"/>
  <c r="J97" i="11"/>
  <c r="J96" i="11"/>
  <c r="J95" i="11"/>
  <c r="J94" i="11"/>
  <c r="J60" i="11"/>
  <c r="J61" i="11"/>
  <c r="J65" i="11"/>
  <c r="J66" i="11"/>
  <c r="J67" i="11"/>
  <c r="J68" i="11"/>
  <c r="J59" i="11"/>
  <c r="J58" i="11"/>
  <c r="J57" i="11"/>
  <c r="J56" i="11"/>
  <c r="J55" i="11"/>
  <c r="J52" i="11"/>
  <c r="J51" i="11"/>
  <c r="J50" i="11"/>
  <c r="J49" i="11"/>
  <c r="J48" i="11"/>
  <c r="J47" i="11"/>
  <c r="J44" i="11"/>
  <c r="J43" i="11"/>
  <c r="J42" i="11"/>
  <c r="J41" i="11"/>
  <c r="J40" i="11"/>
  <c r="J39" i="11"/>
  <c r="J38" i="11"/>
  <c r="J32" i="11"/>
  <c r="J31" i="11"/>
  <c r="J30" i="11"/>
  <c r="J27" i="11"/>
  <c r="J26" i="11"/>
  <c r="J25" i="11"/>
  <c r="J24" i="11"/>
  <c r="J23" i="11"/>
  <c r="J22" i="11"/>
  <c r="J21" i="11"/>
  <c r="J20" i="11"/>
  <c r="J19" i="11"/>
  <c r="J18" i="11"/>
  <c r="J17" i="11"/>
  <c r="I14" i="11"/>
  <c r="I13" i="11"/>
  <c r="J13" i="11"/>
  <c r="J15" i="11"/>
  <c r="J10" i="11"/>
  <c r="J11" i="11"/>
  <c r="J12" i="11"/>
  <c r="J14" i="11"/>
  <c r="J9" i="11"/>
  <c r="J258" i="15" l="1"/>
  <c r="J255" i="15"/>
  <c r="J254" i="15"/>
  <c r="J253" i="15"/>
  <c r="J252" i="15"/>
  <c r="J251" i="15"/>
  <c r="J250" i="15"/>
  <c r="J249" i="15"/>
  <c r="J248" i="15"/>
  <c r="J247" i="15"/>
  <c r="J234" i="15"/>
  <c r="J235" i="15"/>
  <c r="J236" i="15"/>
  <c r="J237" i="15"/>
  <c r="J238" i="15"/>
  <c r="J239" i="15"/>
  <c r="J240" i="15"/>
  <c r="J241" i="15"/>
  <c r="J242" i="15"/>
  <c r="J217" i="15"/>
  <c r="J218" i="15"/>
  <c r="J219" i="15"/>
  <c r="J220" i="15"/>
  <c r="J222" i="15"/>
  <c r="J223" i="15"/>
  <c r="J224" i="15"/>
  <c r="J230" i="15"/>
  <c r="J231" i="15"/>
  <c r="J232" i="15"/>
  <c r="J233" i="15"/>
  <c r="J205" i="15"/>
  <c r="J206" i="15"/>
  <c r="J207" i="15"/>
  <c r="J208" i="15"/>
  <c r="J209" i="15"/>
  <c r="J210" i="15"/>
  <c r="J211" i="15"/>
  <c r="J212" i="15"/>
  <c r="J213" i="15"/>
  <c r="J214" i="15"/>
  <c r="J215" i="15"/>
  <c r="J216" i="15"/>
  <c r="J204" i="15"/>
  <c r="J193" i="15"/>
  <c r="J194" i="15"/>
  <c r="J195" i="15"/>
  <c r="J196" i="15"/>
  <c r="J197" i="15"/>
  <c r="J198" i="15"/>
  <c r="J199" i="15"/>
  <c r="J200" i="15"/>
  <c r="J192" i="15"/>
  <c r="J191" i="15"/>
  <c r="J190" i="15"/>
  <c r="J189" i="15"/>
  <c r="J188" i="15"/>
  <c r="J187" i="15"/>
  <c r="J186" i="15"/>
  <c r="J185" i="15"/>
  <c r="J184" i="15"/>
  <c r="J183" i="15"/>
  <c r="J182" i="15"/>
  <c r="J181" i="15"/>
  <c r="J180" i="15"/>
  <c r="J179" i="15"/>
  <c r="J178" i="15"/>
  <c r="J177" i="15"/>
  <c r="J175" i="15"/>
  <c r="J174" i="15"/>
  <c r="J173" i="15"/>
  <c r="J172" i="15"/>
  <c r="J171" i="15"/>
  <c r="J170" i="15"/>
  <c r="J169" i="15"/>
  <c r="J168" i="15"/>
  <c r="J167" i="15"/>
  <c r="J166" i="15"/>
  <c r="J165" i="15"/>
  <c r="J164" i="15"/>
  <c r="J163" i="15"/>
  <c r="J162" i="15"/>
  <c r="J161" i="15"/>
  <c r="J160" i="15"/>
  <c r="J159" i="15"/>
  <c r="J158" i="15"/>
  <c r="J156" i="15"/>
  <c r="J155" i="15"/>
  <c r="J154" i="15"/>
  <c r="J151" i="15"/>
  <c r="J144" i="15"/>
  <c r="J143" i="15"/>
  <c r="J142" i="15"/>
  <c r="J141" i="15"/>
  <c r="J140" i="15"/>
  <c r="J139" i="15"/>
  <c r="J135" i="15"/>
  <c r="J134" i="15"/>
  <c r="J133" i="15"/>
  <c r="J132" i="15"/>
  <c r="J131" i="15"/>
  <c r="J130" i="15"/>
  <c r="J129" i="15"/>
  <c r="J128" i="15"/>
  <c r="J127" i="15"/>
  <c r="J126" i="15"/>
  <c r="J123" i="15"/>
  <c r="J122" i="15"/>
  <c r="J121" i="15"/>
  <c r="J120" i="15"/>
  <c r="J119" i="15"/>
  <c r="J118" i="15"/>
  <c r="J117" i="15"/>
  <c r="J112" i="15"/>
  <c r="J114" i="15"/>
  <c r="J113" i="15"/>
  <c r="J111" i="15"/>
  <c r="J110" i="15"/>
  <c r="J109" i="15"/>
  <c r="J108" i="15"/>
  <c r="J107" i="15"/>
  <c r="J106" i="15"/>
  <c r="J105" i="15"/>
  <c r="J103" i="15"/>
  <c r="J102" i="15"/>
  <c r="J101" i="15"/>
  <c r="J100" i="15"/>
  <c r="J99" i="15"/>
  <c r="J98" i="15"/>
  <c r="J97" i="15"/>
  <c r="J96" i="15"/>
  <c r="J95" i="15"/>
  <c r="J94" i="15"/>
  <c r="J93" i="15"/>
  <c r="J92" i="15"/>
  <c r="J91" i="15"/>
  <c r="J90" i="15"/>
  <c r="J89" i="15"/>
  <c r="J88" i="15"/>
  <c r="J87" i="15"/>
  <c r="J86" i="15"/>
  <c r="J85" i="15"/>
  <c r="J84" i="15"/>
  <c r="J83" i="15"/>
  <c r="J82" i="15"/>
  <c r="J81" i="15"/>
  <c r="J33" i="15"/>
  <c r="J34" i="15"/>
  <c r="J35" i="15"/>
  <c r="J36" i="15"/>
  <c r="J37" i="15"/>
  <c r="J38" i="15"/>
  <c r="J39" i="15"/>
  <c r="J44" i="15"/>
  <c r="J46" i="15"/>
  <c r="J47" i="15"/>
  <c r="J48" i="15"/>
  <c r="J49" i="15"/>
  <c r="J51" i="15"/>
  <c r="J52" i="15"/>
  <c r="J53" i="15"/>
  <c r="J54" i="15"/>
  <c r="J55" i="15"/>
  <c r="J56" i="15"/>
  <c r="J57" i="15"/>
  <c r="J58" i="15"/>
  <c r="J59" i="15"/>
  <c r="J60" i="15"/>
  <c r="J63" i="15"/>
  <c r="J64" i="15"/>
  <c r="J65" i="15"/>
  <c r="J68" i="15"/>
  <c r="J69" i="15"/>
  <c r="J73" i="15"/>
  <c r="J74" i="15"/>
  <c r="J75" i="15"/>
  <c r="J76" i="15"/>
  <c r="J77" i="15"/>
  <c r="J32" i="15"/>
  <c r="J28" i="15"/>
  <c r="J27" i="15"/>
  <c r="J26" i="15"/>
  <c r="J25" i="15"/>
  <c r="J24" i="15"/>
  <c r="J21" i="15"/>
  <c r="J20" i="15"/>
  <c r="J19" i="15"/>
  <c r="J10" i="15"/>
  <c r="J11" i="15"/>
  <c r="J12" i="15"/>
  <c r="J13" i="15"/>
  <c r="J14" i="15"/>
  <c r="J15" i="15"/>
  <c r="J16" i="15"/>
  <c r="J9" i="15"/>
  <c r="J218" i="14"/>
  <c r="J214" i="14"/>
  <c r="J213" i="14"/>
  <c r="J210" i="14"/>
  <c r="J209" i="14"/>
  <c r="J206" i="14"/>
  <c r="J205" i="14"/>
  <c r="J200" i="14"/>
  <c r="J199" i="14"/>
  <c r="J198" i="14"/>
  <c r="J197" i="14"/>
  <c r="J196" i="14"/>
  <c r="J195" i="14"/>
  <c r="J192" i="14"/>
  <c r="J191" i="14"/>
  <c r="J190" i="14"/>
  <c r="J189" i="14"/>
  <c r="J188" i="14"/>
  <c r="J185" i="14"/>
  <c r="J181" i="14"/>
  <c r="J180" i="14"/>
  <c r="J179" i="14"/>
  <c r="J178" i="14"/>
  <c r="J173" i="14"/>
  <c r="J172" i="14"/>
  <c r="J171" i="14"/>
  <c r="J170" i="14"/>
  <c r="J168" i="14"/>
  <c r="J167" i="14"/>
  <c r="J166" i="14"/>
  <c r="J165" i="14"/>
  <c r="J164" i="14"/>
  <c r="J160" i="14"/>
  <c r="J159" i="14"/>
  <c r="J158" i="14"/>
  <c r="J157" i="14"/>
  <c r="J156" i="14"/>
  <c r="J155" i="14"/>
  <c r="J154" i="14"/>
  <c r="J153" i="14"/>
  <c r="J152" i="14"/>
  <c r="J151" i="14"/>
  <c r="J150" i="14"/>
  <c r="J149" i="14"/>
  <c r="J148" i="14"/>
  <c r="J140" i="14"/>
  <c r="J139" i="14"/>
  <c r="J138" i="14"/>
  <c r="J137" i="14"/>
  <c r="J121" i="14"/>
  <c r="J120" i="14"/>
  <c r="J119" i="14"/>
  <c r="J118" i="14"/>
  <c r="J117" i="14"/>
  <c r="J116" i="14"/>
  <c r="J115" i="14"/>
  <c r="J114" i="14"/>
  <c r="J113" i="14"/>
  <c r="J112" i="14"/>
  <c r="J111" i="14"/>
  <c r="J110" i="14"/>
  <c r="J109" i="14"/>
  <c r="J108" i="14"/>
  <c r="J107" i="14"/>
  <c r="J106" i="14"/>
  <c r="J105" i="14"/>
  <c r="J104" i="14"/>
  <c r="J103" i="14"/>
  <c r="J102" i="14"/>
  <c r="J101" i="14"/>
  <c r="J100" i="14"/>
  <c r="J99" i="14"/>
  <c r="J98" i="14"/>
  <c r="J97" i="14"/>
  <c r="J96" i="14"/>
  <c r="J91" i="14"/>
  <c r="J90" i="14"/>
  <c r="J87" i="14"/>
  <c r="J86" i="14"/>
  <c r="J85" i="14"/>
  <c r="J84" i="14"/>
  <c r="J83" i="14"/>
  <c r="J82" i="14"/>
  <c r="J74" i="14"/>
  <c r="J73" i="14"/>
  <c r="J72" i="14"/>
  <c r="J71" i="14"/>
  <c r="J70" i="14"/>
  <c r="J67" i="14"/>
  <c r="J66" i="14"/>
  <c r="J65" i="14"/>
  <c r="J64" i="14"/>
  <c r="J51" i="14"/>
  <c r="J50" i="14"/>
  <c r="J49" i="14"/>
  <c r="J48" i="14"/>
  <c r="J47" i="14"/>
  <c r="J46" i="14"/>
  <c r="J45" i="14"/>
  <c r="J44" i="14"/>
  <c r="J43" i="14"/>
  <c r="J42" i="14"/>
  <c r="J38" i="14"/>
  <c r="J37" i="14"/>
  <c r="J36" i="14"/>
  <c r="J35" i="14"/>
  <c r="J34" i="14"/>
  <c r="J32" i="14"/>
  <c r="J31" i="14"/>
  <c r="J30" i="14"/>
  <c r="J29" i="14"/>
  <c r="J28" i="14"/>
  <c r="J27" i="14"/>
  <c r="J26" i="14"/>
  <c r="J25" i="14"/>
  <c r="J24" i="14"/>
  <c r="J23" i="14"/>
  <c r="J22" i="14"/>
  <c r="J21" i="14"/>
  <c r="J20" i="14"/>
  <c r="J19" i="14"/>
  <c r="J13" i="14"/>
  <c r="J12" i="14"/>
  <c r="J11" i="14"/>
  <c r="J10" i="14"/>
  <c r="J9" i="14"/>
  <c r="J130" i="9"/>
  <c r="J129" i="9"/>
  <c r="J128" i="9"/>
  <c r="J127" i="9"/>
  <c r="J126" i="9"/>
  <c r="J125" i="9"/>
  <c r="J124" i="9"/>
  <c r="J123" i="9"/>
  <c r="J122" i="9"/>
  <c r="J121" i="9"/>
  <c r="J120" i="9"/>
  <c r="J116" i="9"/>
  <c r="J113" i="9"/>
  <c r="J112" i="9"/>
  <c r="I84" i="9"/>
  <c r="J109" i="9"/>
  <c r="J108" i="9"/>
  <c r="J107" i="9"/>
  <c r="J106" i="9"/>
  <c r="J105" i="9"/>
  <c r="J104" i="9"/>
  <c r="J103" i="9"/>
  <c r="J102" i="9"/>
  <c r="J101" i="9"/>
  <c r="J100" i="9"/>
  <c r="J99" i="9"/>
  <c r="J98" i="9"/>
  <c r="J97" i="9"/>
  <c r="J96" i="9"/>
  <c r="J95" i="9"/>
  <c r="J94" i="9"/>
  <c r="J93" i="9"/>
  <c r="J92" i="9"/>
  <c r="J91" i="9"/>
  <c r="J90" i="9"/>
  <c r="J89" i="9"/>
  <c r="J88" i="9"/>
  <c r="J85" i="9"/>
  <c r="J83" i="9"/>
  <c r="J82" i="9"/>
  <c r="J81" i="9"/>
  <c r="J80" i="9"/>
  <c r="J79" i="9"/>
  <c r="J78" i="9"/>
  <c r="J77" i="9"/>
  <c r="J71" i="9"/>
  <c r="J70" i="9"/>
  <c r="J69" i="9"/>
  <c r="J68" i="9"/>
  <c r="J67" i="9"/>
  <c r="J66" i="9"/>
  <c r="J65" i="9"/>
  <c r="J64" i="9"/>
  <c r="J63" i="9"/>
  <c r="J62" i="9"/>
  <c r="J59" i="9"/>
  <c r="J58" i="9"/>
  <c r="J57" i="9"/>
  <c r="J51" i="9"/>
  <c r="J53" i="9"/>
  <c r="J52" i="9"/>
  <c r="J48" i="9"/>
  <c r="J47" i="9"/>
  <c r="J46" i="9"/>
  <c r="J45" i="9"/>
  <c r="J37" i="9"/>
  <c r="J36" i="9"/>
  <c r="J35" i="9"/>
  <c r="J34" i="9"/>
  <c r="J33" i="9"/>
  <c r="J32" i="9"/>
  <c r="J30" i="9"/>
  <c r="J29" i="9"/>
  <c r="J28" i="9"/>
  <c r="J27" i="9"/>
  <c r="J23" i="9"/>
  <c r="J20" i="9"/>
  <c r="J19" i="9"/>
  <c r="J18" i="9"/>
  <c r="J17" i="9"/>
  <c r="J16" i="9"/>
  <c r="J15" i="9"/>
  <c r="J14" i="9"/>
  <c r="J13" i="9"/>
  <c r="J12" i="9"/>
  <c r="J11" i="9"/>
  <c r="J10" i="9"/>
  <c r="J42" i="7"/>
  <c r="J41" i="7"/>
  <c r="J40" i="7"/>
  <c r="J39" i="7"/>
  <c r="J38" i="7"/>
  <c r="J37" i="7"/>
  <c r="J33" i="7"/>
  <c r="J32" i="7"/>
  <c r="J31" i="7"/>
  <c r="J28" i="7"/>
  <c r="J27" i="7"/>
  <c r="J26" i="7"/>
  <c r="J25" i="7"/>
  <c r="J24" i="7"/>
  <c r="J20" i="7"/>
  <c r="J19" i="7"/>
  <c r="J18" i="7"/>
  <c r="J17" i="7"/>
  <c r="J16" i="7"/>
  <c r="J15" i="7"/>
  <c r="J14" i="7"/>
  <c r="J13" i="7"/>
  <c r="J12" i="7"/>
  <c r="J11" i="7"/>
  <c r="J86" i="6"/>
  <c r="J85" i="6"/>
  <c r="J82" i="6"/>
  <c r="J81" i="6"/>
  <c r="J80" i="6"/>
  <c r="J79" i="6"/>
  <c r="J84" i="6"/>
  <c r="J78" i="6"/>
  <c r="J76" i="6"/>
  <c r="J75" i="6"/>
  <c r="J74" i="6"/>
  <c r="J73" i="6"/>
  <c r="J71" i="6"/>
  <c r="J61" i="6"/>
  <c r="J63" i="6"/>
  <c r="J64" i="6"/>
  <c r="J65" i="6"/>
  <c r="J66" i="6"/>
  <c r="J67" i="6"/>
  <c r="J68" i="6"/>
  <c r="J69" i="6"/>
  <c r="J62" i="6"/>
  <c r="J59" i="6"/>
  <c r="J53" i="6"/>
  <c r="J54" i="6"/>
  <c r="J55" i="6"/>
  <c r="J56" i="6"/>
  <c r="J57" i="6"/>
  <c r="J24" i="6"/>
  <c r="J52" i="6"/>
  <c r="J38" i="5"/>
  <c r="J27" i="5"/>
  <c r="J48" i="6"/>
  <c r="J47" i="6"/>
  <c r="J44" i="6"/>
  <c r="J43" i="6"/>
  <c r="J38" i="6"/>
  <c r="J37" i="6"/>
  <c r="J33" i="6"/>
  <c r="J32" i="6"/>
  <c r="J31" i="6"/>
  <c r="J30" i="6"/>
  <c r="J29" i="6"/>
  <c r="J28" i="6"/>
  <c r="J27" i="6"/>
  <c r="J26" i="6"/>
  <c r="J22" i="6"/>
  <c r="J21" i="6"/>
  <c r="J20" i="6"/>
  <c r="J18" i="6"/>
  <c r="J17" i="6"/>
  <c r="J16" i="6"/>
  <c r="J9" i="6"/>
  <c r="J10" i="6"/>
  <c r="J11" i="6"/>
  <c r="J12" i="6"/>
  <c r="J13" i="6"/>
  <c r="J8" i="6"/>
  <c r="J132" i="5" l="1"/>
  <c r="J131" i="5"/>
  <c r="J130" i="5"/>
  <c r="J129" i="5"/>
  <c r="J128" i="5"/>
  <c r="J127" i="5"/>
  <c r="J123" i="5"/>
  <c r="J122" i="5"/>
  <c r="J121" i="5"/>
  <c r="J120" i="5"/>
  <c r="J119" i="5"/>
  <c r="J118" i="5"/>
  <c r="J114" i="5"/>
  <c r="J113" i="5"/>
  <c r="J112" i="5"/>
  <c r="J111" i="5"/>
  <c r="J110" i="5"/>
  <c r="J109" i="5"/>
  <c r="J108" i="5"/>
  <c r="J105" i="5"/>
  <c r="J104" i="5"/>
  <c r="J101" i="5"/>
  <c r="J100" i="5"/>
  <c r="J99" i="5"/>
  <c r="J96" i="5"/>
  <c r="J95" i="5"/>
  <c r="J94" i="5"/>
  <c r="J93" i="5"/>
  <c r="J92" i="5"/>
  <c r="J91" i="5"/>
  <c r="J90" i="5"/>
  <c r="J89" i="5"/>
  <c r="J88" i="5"/>
  <c r="J87" i="5"/>
  <c r="J86" i="5"/>
  <c r="J85" i="5"/>
  <c r="J84" i="5"/>
  <c r="J83" i="5"/>
  <c r="J82" i="5"/>
  <c r="J81" i="5"/>
  <c r="J80" i="5"/>
  <c r="J79" i="5"/>
  <c r="J78" i="5"/>
  <c r="J77" i="5"/>
  <c r="J76" i="5"/>
  <c r="J75" i="5"/>
  <c r="J60" i="5"/>
  <c r="J61" i="5"/>
  <c r="J62" i="5"/>
  <c r="J63" i="5"/>
  <c r="J64" i="5"/>
  <c r="J65" i="5"/>
  <c r="J66" i="5"/>
  <c r="J67" i="5"/>
  <c r="J68" i="5"/>
  <c r="J69" i="5"/>
  <c r="J70" i="5"/>
  <c r="J71" i="5"/>
  <c r="J72" i="5"/>
  <c r="J59" i="5"/>
  <c r="J58" i="5"/>
  <c r="J57" i="5"/>
  <c r="J56" i="5"/>
  <c r="J51" i="5"/>
  <c r="J52" i="5"/>
  <c r="J53" i="5"/>
  <c r="J50" i="5"/>
  <c r="J47" i="5"/>
  <c r="J46" i="5"/>
  <c r="J45" i="5"/>
  <c r="J44" i="5"/>
  <c r="J43" i="5"/>
  <c r="J42" i="5"/>
  <c r="J41" i="5"/>
  <c r="J40" i="5"/>
  <c r="J39" i="5"/>
  <c r="J33" i="5"/>
  <c r="J34" i="5"/>
  <c r="J35" i="5"/>
  <c r="J30" i="5"/>
  <c r="J29" i="5"/>
  <c r="J28" i="5"/>
  <c r="J25" i="5"/>
  <c r="J24" i="5"/>
  <c r="J23" i="5"/>
  <c r="J22" i="5"/>
  <c r="J21" i="5"/>
  <c r="J20" i="5"/>
  <c r="J19" i="5"/>
  <c r="J18" i="5"/>
  <c r="J15" i="5"/>
  <c r="J14" i="5"/>
  <c r="J11" i="5"/>
  <c r="J8" i="5"/>
  <c r="J9" i="5"/>
  <c r="J10" i="5"/>
  <c r="J7" i="5"/>
  <c r="I7" i="5"/>
  <c r="I10" i="5" l="1"/>
  <c r="AJ133" i="21" l="1"/>
  <c r="AP133" i="21" s="1"/>
  <c r="I133" i="21"/>
  <c r="AJ132" i="21"/>
  <c r="AP132" i="21" s="1"/>
  <c r="I132" i="21"/>
  <c r="AJ131" i="21"/>
  <c r="I131" i="21"/>
  <c r="AJ130" i="21"/>
  <c r="AP130" i="21" s="1"/>
  <c r="I130" i="21"/>
  <c r="AJ129" i="21"/>
  <c r="AP129" i="21" s="1"/>
  <c r="I129" i="21"/>
  <c r="AJ128" i="21"/>
  <c r="AP128" i="21" s="1"/>
  <c r="I128" i="21"/>
  <c r="Y127" i="21"/>
  <c r="X127" i="21"/>
  <c r="I127" i="21"/>
  <c r="I126" i="21"/>
  <c r="I125" i="21"/>
  <c r="I124" i="21"/>
  <c r="AJ117" i="21"/>
  <c r="AP117" i="21" s="1"/>
  <c r="I117" i="21"/>
  <c r="AJ116" i="21"/>
  <c r="AP116" i="21" s="1"/>
  <c r="I116" i="21"/>
  <c r="AJ115" i="21"/>
  <c r="AP115" i="21" s="1"/>
  <c r="I115" i="21"/>
  <c r="AJ114" i="21"/>
  <c r="AP114" i="21" s="1"/>
  <c r="I114" i="21"/>
  <c r="AJ113" i="21"/>
  <c r="AP113" i="21" s="1"/>
  <c r="I113" i="21"/>
  <c r="AJ112" i="21"/>
  <c r="AP112" i="21" s="1"/>
  <c r="I112" i="21"/>
  <c r="Y111" i="21"/>
  <c r="X111" i="21"/>
  <c r="I111" i="21"/>
  <c r="I110" i="21"/>
  <c r="I109" i="21"/>
  <c r="AJ106" i="21"/>
  <c r="AP106" i="21" s="1"/>
  <c r="I106" i="21"/>
  <c r="AJ105" i="21"/>
  <c r="AP105" i="21" s="1"/>
  <c r="I105" i="21"/>
  <c r="I104" i="21"/>
  <c r="Y103" i="21"/>
  <c r="X103" i="21"/>
  <c r="I103" i="21"/>
  <c r="AJ102" i="21"/>
  <c r="I102" i="21"/>
  <c r="AJ101" i="21"/>
  <c r="AP101" i="21" s="1"/>
  <c r="I101" i="21"/>
  <c r="AJ100" i="21"/>
  <c r="AP100" i="21" s="1"/>
  <c r="I100" i="21"/>
  <c r="I99" i="21"/>
  <c r="I98" i="21"/>
  <c r="AJ97" i="21"/>
  <c r="AP97" i="21" s="1"/>
  <c r="I97" i="21"/>
  <c r="AJ96" i="21"/>
  <c r="AP96" i="21" s="1"/>
  <c r="I96" i="21"/>
  <c r="AJ95" i="21"/>
  <c r="AP95" i="21" s="1"/>
  <c r="I95" i="21"/>
  <c r="AJ94" i="21"/>
  <c r="I94" i="21"/>
  <c r="AJ93" i="21"/>
  <c r="I93" i="21"/>
  <c r="AJ92" i="21"/>
  <c r="AP92" i="21" s="1"/>
  <c r="I92" i="21"/>
  <c r="AJ91" i="21"/>
  <c r="AP91" i="21" s="1"/>
  <c r="I91" i="21"/>
  <c r="AJ90" i="21"/>
  <c r="AP90" i="21" s="1"/>
  <c r="I90" i="21"/>
  <c r="AJ89" i="21"/>
  <c r="AP89" i="21" s="1"/>
  <c r="I89" i="21"/>
  <c r="AJ88" i="21"/>
  <c r="AP88" i="21" s="1"/>
  <c r="I88" i="21"/>
  <c r="AJ87" i="21"/>
  <c r="I87" i="21"/>
  <c r="AJ86" i="21"/>
  <c r="AP86" i="21" s="1"/>
  <c r="I86" i="21"/>
  <c r="AJ85" i="21"/>
  <c r="AP85" i="21" s="1"/>
  <c r="I85" i="21"/>
  <c r="AJ84" i="21"/>
  <c r="AP84" i="21" s="1"/>
  <c r="I84" i="21"/>
  <c r="AJ83" i="21"/>
  <c r="AP83" i="21" s="1"/>
  <c r="I83" i="21"/>
  <c r="AJ82" i="21"/>
  <c r="I82" i="21"/>
  <c r="AJ81" i="21"/>
  <c r="AP81" i="21" s="1"/>
  <c r="I81" i="21"/>
  <c r="AJ80" i="21"/>
  <c r="AP80" i="21" s="1"/>
  <c r="I80" i="21"/>
  <c r="AJ79" i="21"/>
  <c r="AP79" i="21" s="1"/>
  <c r="I79" i="21"/>
  <c r="AJ78" i="21"/>
  <c r="AP78" i="21" s="1"/>
  <c r="I78" i="21"/>
  <c r="AJ77" i="21"/>
  <c r="I77" i="21"/>
  <c r="AJ76" i="21"/>
  <c r="AP76" i="21" s="1"/>
  <c r="I76" i="21"/>
  <c r="I75" i="21"/>
  <c r="I74" i="21"/>
  <c r="AJ73" i="21"/>
  <c r="AP73" i="21" s="1"/>
  <c r="I73" i="21"/>
  <c r="AJ72" i="21"/>
  <c r="AP72" i="21" s="1"/>
  <c r="I72" i="21"/>
  <c r="AJ71" i="21"/>
  <c r="AP71" i="21" s="1"/>
  <c r="I71" i="21"/>
  <c r="AJ70" i="21"/>
  <c r="AP70" i="21" s="1"/>
  <c r="I70" i="21"/>
  <c r="AJ69" i="21"/>
  <c r="AP69" i="21" s="1"/>
  <c r="I69" i="21"/>
  <c r="AJ68" i="21"/>
  <c r="I68" i="21"/>
  <c r="AJ67" i="21"/>
  <c r="AP67" i="21" s="1"/>
  <c r="I67" i="21"/>
  <c r="AJ66" i="21"/>
  <c r="AP66" i="21" s="1"/>
  <c r="I66" i="21"/>
  <c r="AJ65" i="21"/>
  <c r="I65" i="21"/>
  <c r="AJ64" i="21"/>
  <c r="AP64" i="21" s="1"/>
  <c r="I64" i="21"/>
  <c r="AJ63" i="21"/>
  <c r="AP63" i="21" s="1"/>
  <c r="I63" i="21"/>
  <c r="AJ62" i="21"/>
  <c r="I62" i="21"/>
  <c r="AJ61" i="21"/>
  <c r="AP61" i="21" s="1"/>
  <c r="I61" i="21"/>
  <c r="AJ60" i="21"/>
  <c r="AP60" i="21" s="1"/>
  <c r="I60" i="21"/>
  <c r="AJ59" i="21"/>
  <c r="AP59" i="21" s="1"/>
  <c r="I59" i="21"/>
  <c r="AJ58" i="21"/>
  <c r="AP58" i="21" s="1"/>
  <c r="I58" i="21"/>
  <c r="AJ57" i="21"/>
  <c r="AP57" i="21" s="1"/>
  <c r="I57" i="21"/>
  <c r="I56" i="21"/>
  <c r="Y55" i="21"/>
  <c r="X55" i="21"/>
  <c r="I55" i="21"/>
  <c r="AJ54" i="21"/>
  <c r="AP54" i="21" s="1"/>
  <c r="Y54" i="21"/>
  <c r="X54" i="21"/>
  <c r="I54" i="21"/>
  <c r="AJ53" i="21"/>
  <c r="AP53" i="21" s="1"/>
  <c r="Y53" i="21"/>
  <c r="X53" i="21"/>
  <c r="I53" i="21"/>
  <c r="AJ52" i="21"/>
  <c r="AP52" i="21" s="1"/>
  <c r="Y52" i="21"/>
  <c r="X52" i="21"/>
  <c r="I52" i="21"/>
  <c r="AJ51" i="21"/>
  <c r="AP51" i="21" s="1"/>
  <c r="Y51" i="21"/>
  <c r="X51" i="21"/>
  <c r="I51" i="21"/>
  <c r="I50" i="21"/>
  <c r="I49" i="21"/>
  <c r="AJ48" i="21"/>
  <c r="AP48" i="21" s="1"/>
  <c r="I48" i="21"/>
  <c r="AJ47" i="21"/>
  <c r="I47" i="21"/>
  <c r="AJ46" i="21"/>
  <c r="AP46" i="21" s="1"/>
  <c r="I46" i="21"/>
  <c r="AJ45" i="21"/>
  <c r="AP45" i="21" s="1"/>
  <c r="I45" i="21"/>
  <c r="AJ44" i="21"/>
  <c r="AP44" i="21" s="1"/>
  <c r="I44" i="21"/>
  <c r="AJ43" i="21"/>
  <c r="I43" i="21"/>
  <c r="AJ42" i="21"/>
  <c r="AP42" i="21" s="1"/>
  <c r="I42" i="21"/>
  <c r="AJ41" i="21"/>
  <c r="AP41" i="21" s="1"/>
  <c r="I41" i="21"/>
  <c r="AJ40" i="21"/>
  <c r="AP40" i="21" s="1"/>
  <c r="I40" i="21"/>
  <c r="I39" i="21"/>
  <c r="I38" i="21"/>
  <c r="AJ30" i="21"/>
  <c r="AP30" i="21" s="1"/>
  <c r="I30" i="21"/>
  <c r="AJ29" i="21"/>
  <c r="AP29" i="21" s="1"/>
  <c r="I29" i="21"/>
  <c r="AJ28" i="21"/>
  <c r="AP28" i="21" s="1"/>
  <c r="I28" i="21"/>
  <c r="I27" i="21"/>
  <c r="I26" i="21"/>
  <c r="AJ25" i="21"/>
  <c r="I25" i="21"/>
  <c r="AJ24" i="21"/>
  <c r="AP24" i="21" s="1"/>
  <c r="I24" i="21"/>
  <c r="AJ23" i="21"/>
  <c r="AP23" i="21" s="1"/>
  <c r="I23" i="21"/>
  <c r="AJ22" i="21"/>
  <c r="AP22" i="21" s="1"/>
  <c r="I22" i="21"/>
  <c r="AJ21" i="21"/>
  <c r="AP21" i="21" s="1"/>
  <c r="I21" i="21"/>
  <c r="AJ20" i="21"/>
  <c r="I20" i="21"/>
  <c r="AJ19" i="21"/>
  <c r="I19" i="21"/>
  <c r="AJ18" i="21"/>
  <c r="AP18" i="21" s="1"/>
  <c r="I18" i="21"/>
  <c r="I17" i="21"/>
  <c r="Y16" i="21"/>
  <c r="X16" i="21"/>
  <c r="I16" i="21"/>
  <c r="AJ15" i="21"/>
  <c r="AP15" i="21" s="1"/>
  <c r="I15" i="21"/>
  <c r="AJ14" i="21"/>
  <c r="I14" i="21"/>
  <c r="I13" i="21"/>
  <c r="I12" i="21"/>
  <c r="AJ11" i="21"/>
  <c r="AP11" i="21" s="1"/>
  <c r="I11" i="21"/>
  <c r="AJ10" i="21"/>
  <c r="I10" i="21"/>
  <c r="AJ9" i="21"/>
  <c r="AP9" i="21" s="1"/>
  <c r="I9" i="21"/>
  <c r="AJ8" i="21"/>
  <c r="AK8" i="21" s="1"/>
  <c r="X8" i="21" s="1"/>
  <c r="I8" i="21"/>
  <c r="AJ7" i="21"/>
  <c r="AP7" i="21" s="1"/>
  <c r="I7" i="21"/>
  <c r="I6" i="21"/>
  <c r="I5" i="21"/>
  <c r="I3" i="21"/>
  <c r="AK94" i="21" l="1"/>
  <c r="X94" i="21" s="1"/>
  <c r="AK128" i="21"/>
  <c r="X128" i="21" s="1"/>
  <c r="AK25" i="21"/>
  <c r="X25" i="21" s="1"/>
  <c r="AK84" i="21"/>
  <c r="X84" i="21" s="1"/>
  <c r="AP25" i="21"/>
  <c r="AP94" i="21"/>
  <c r="AK115" i="21"/>
  <c r="X115" i="21" s="1"/>
  <c r="AK91" i="21"/>
  <c r="X91" i="21" s="1"/>
  <c r="AK68" i="21"/>
  <c r="X68" i="21" s="1"/>
  <c r="AK79" i="21"/>
  <c r="X79" i="21" s="1"/>
  <c r="AK11" i="21"/>
  <c r="X11" i="21" s="1"/>
  <c r="AP68" i="21"/>
  <c r="AK58" i="21"/>
  <c r="X58" i="21" s="1"/>
  <c r="AK90" i="21"/>
  <c r="X90" i="21" s="1"/>
  <c r="AK95" i="21"/>
  <c r="X95" i="21" s="1"/>
  <c r="AK41" i="21"/>
  <c r="X41" i="21" s="1"/>
  <c r="AK29" i="21"/>
  <c r="X29" i="21" s="1"/>
  <c r="AK57" i="21"/>
  <c r="X57" i="21" s="1"/>
  <c r="AK19" i="21"/>
  <c r="X19" i="21" s="1"/>
  <c r="AK7" i="21"/>
  <c r="X7" i="21" s="1"/>
  <c r="AP19" i="21"/>
  <c r="AK30" i="21"/>
  <c r="X30" i="21" s="1"/>
  <c r="AK48" i="21"/>
  <c r="X48" i="21" s="1"/>
  <c r="AK64" i="21"/>
  <c r="X64" i="21" s="1"/>
  <c r="AK86" i="21"/>
  <c r="X86" i="21" s="1"/>
  <c r="AK112" i="21"/>
  <c r="X112" i="21" s="1"/>
  <c r="AK130" i="21"/>
  <c r="X130" i="21" s="1"/>
  <c r="AK73" i="21"/>
  <c r="X73" i="21" s="1"/>
  <c r="AK18" i="21"/>
  <c r="X18" i="21" s="1"/>
  <c r="AK24" i="21"/>
  <c r="X24" i="21" s="1"/>
  <c r="AK47" i="21"/>
  <c r="X47" i="21" s="1"/>
  <c r="AK59" i="21"/>
  <c r="X59" i="21" s="1"/>
  <c r="AK65" i="21"/>
  <c r="X65" i="21" s="1"/>
  <c r="AK70" i="21"/>
  <c r="X70" i="21" s="1"/>
  <c r="AK77" i="21"/>
  <c r="X77" i="21" s="1"/>
  <c r="AK87" i="21"/>
  <c r="X87" i="21" s="1"/>
  <c r="AP8" i="21"/>
  <c r="AQ114" i="21" s="1"/>
  <c r="Y114" i="21" s="1"/>
  <c r="AP77" i="21"/>
  <c r="AP87" i="21"/>
  <c r="AK105" i="21"/>
  <c r="X105" i="21" s="1"/>
  <c r="AK131" i="21"/>
  <c r="X131" i="21" s="1"/>
  <c r="AK9" i="21"/>
  <c r="X9" i="21" s="1"/>
  <c r="AK21" i="21"/>
  <c r="X21" i="21" s="1"/>
  <c r="AK66" i="21"/>
  <c r="X66" i="21" s="1"/>
  <c r="AK88" i="21"/>
  <c r="X88" i="21" s="1"/>
  <c r="AK93" i="21"/>
  <c r="X93" i="21" s="1"/>
  <c r="AK114" i="21"/>
  <c r="X114" i="21" s="1"/>
  <c r="AK132" i="21"/>
  <c r="X132" i="21" s="1"/>
  <c r="AK28" i="21"/>
  <c r="X28" i="21" s="1"/>
  <c r="AK40" i="21"/>
  <c r="X40" i="21" s="1"/>
  <c r="AK78" i="21"/>
  <c r="X78" i="21" s="1"/>
  <c r="AK15" i="21"/>
  <c r="X15" i="21" s="1"/>
  <c r="AK46" i="21"/>
  <c r="X46" i="21" s="1"/>
  <c r="AK67" i="21"/>
  <c r="X67" i="21" s="1"/>
  <c r="AP43" i="21"/>
  <c r="AK43" i="21"/>
  <c r="X43" i="21" s="1"/>
  <c r="AP102" i="21"/>
  <c r="AK102" i="21"/>
  <c r="X102" i="21" s="1"/>
  <c r="AP14" i="21"/>
  <c r="AK14" i="21"/>
  <c r="X14" i="21" s="1"/>
  <c r="AK44" i="21"/>
  <c r="X44" i="21" s="1"/>
  <c r="AP62" i="21"/>
  <c r="AK62" i="21"/>
  <c r="X62" i="21" s="1"/>
  <c r="AP20" i="21"/>
  <c r="AK20" i="21"/>
  <c r="X20" i="21" s="1"/>
  <c r="AP93" i="21"/>
  <c r="AK71" i="21"/>
  <c r="X71" i="21" s="1"/>
  <c r="AP10" i="21"/>
  <c r="AK10" i="21"/>
  <c r="X10" i="21" s="1"/>
  <c r="AP82" i="21"/>
  <c r="AK82" i="21"/>
  <c r="X82" i="21" s="1"/>
  <c r="AK22" i="21"/>
  <c r="X22" i="21" s="1"/>
  <c r="AP131" i="21"/>
  <c r="AK129" i="21"/>
  <c r="X129" i="21" s="1"/>
  <c r="AK85" i="21"/>
  <c r="X85" i="21" s="1"/>
  <c r="AK113" i="21"/>
  <c r="X113" i="21" s="1"/>
  <c r="AK23" i="21"/>
  <c r="X23" i="21" s="1"/>
  <c r="AP47" i="21"/>
  <c r="AP65" i="21"/>
  <c r="AK72" i="21"/>
  <c r="X72" i="21" s="1"/>
  <c r="AK76" i="21"/>
  <c r="X76" i="21" s="1"/>
  <c r="AK92" i="21"/>
  <c r="X92" i="21" s="1"/>
  <c r="AK45" i="21"/>
  <c r="X45" i="21" s="1"/>
  <c r="AK63" i="21"/>
  <c r="X63" i="21" s="1"/>
  <c r="AK83" i="21"/>
  <c r="X83" i="21" s="1"/>
  <c r="AK97" i="21"/>
  <c r="X97" i="21" s="1"/>
  <c r="AK101" i="21"/>
  <c r="X101" i="21" s="1"/>
  <c r="AK61" i="21"/>
  <c r="X61" i="21" s="1"/>
  <c r="AK81" i="21"/>
  <c r="X81" i="21" s="1"/>
  <c r="AK116" i="21"/>
  <c r="X116" i="21" s="1"/>
  <c r="AK69" i="21"/>
  <c r="X69" i="21" s="1"/>
  <c r="AK89" i="21"/>
  <c r="X89" i="21" s="1"/>
  <c r="AK117" i="21"/>
  <c r="X117" i="21" s="1"/>
  <c r="AK133" i="21"/>
  <c r="X133" i="21" s="1"/>
  <c r="AK42" i="21"/>
  <c r="X42" i="21" s="1"/>
  <c r="AK60" i="21"/>
  <c r="X60" i="21" s="1"/>
  <c r="AK80" i="21"/>
  <c r="X80" i="21" s="1"/>
  <c r="AK96" i="21"/>
  <c r="X96" i="21" s="1"/>
  <c r="AK100" i="21"/>
  <c r="X100" i="21" s="1"/>
  <c r="AK106" i="21"/>
  <c r="X106" i="21" s="1"/>
  <c r="AQ65" i="21" l="1"/>
  <c r="Y65" i="21" s="1"/>
  <c r="AQ40" i="21"/>
  <c r="Y40" i="21" s="1"/>
  <c r="AQ80" i="21"/>
  <c r="Y80" i="21" s="1"/>
  <c r="AQ69" i="21"/>
  <c r="Y69" i="21" s="1"/>
  <c r="AQ47" i="21"/>
  <c r="Y47" i="21" s="1"/>
  <c r="AQ113" i="21"/>
  <c r="Y113" i="21" s="1"/>
  <c r="AQ72" i="21"/>
  <c r="Y72" i="21" s="1"/>
  <c r="AQ61" i="21"/>
  <c r="Y61" i="21" s="1"/>
  <c r="AQ28" i="21"/>
  <c r="Y28" i="21" s="1"/>
  <c r="AQ71" i="21"/>
  <c r="Y71" i="21" s="1"/>
  <c r="AQ64" i="21"/>
  <c r="Y64" i="21" s="1"/>
  <c r="AQ63" i="21"/>
  <c r="Y63" i="21" s="1"/>
  <c r="AQ20" i="21"/>
  <c r="Y20" i="21" s="1"/>
  <c r="AQ43" i="21"/>
  <c r="Y43" i="21" s="1"/>
  <c r="AQ60" i="21"/>
  <c r="Y60" i="21" s="1"/>
  <c r="AQ25" i="21"/>
  <c r="Y25" i="21" s="1"/>
  <c r="AQ10" i="21"/>
  <c r="Y10" i="21" s="1"/>
  <c r="AQ22" i="21"/>
  <c r="Y22" i="21" s="1"/>
  <c r="AQ100" i="21"/>
  <c r="Y100" i="21" s="1"/>
  <c r="AQ93" i="21"/>
  <c r="Y93" i="21" s="1"/>
  <c r="AQ78" i="21"/>
  <c r="Y78" i="21" s="1"/>
  <c r="AQ23" i="21"/>
  <c r="Y23" i="21" s="1"/>
  <c r="AQ57" i="21"/>
  <c r="Y57" i="21" s="1"/>
  <c r="AQ46" i="21"/>
  <c r="Y46" i="21" s="1"/>
  <c r="AQ116" i="21"/>
  <c r="Y116" i="21" s="1"/>
  <c r="AQ41" i="21"/>
  <c r="Y41" i="21" s="1"/>
  <c r="AQ15" i="21"/>
  <c r="Y15" i="21" s="1"/>
  <c r="AQ68" i="21"/>
  <c r="Y68" i="21" s="1"/>
  <c r="AQ18" i="21"/>
  <c r="Y18" i="21" s="1"/>
  <c r="AQ66" i="21"/>
  <c r="Y66" i="21" s="1"/>
  <c r="AQ117" i="21"/>
  <c r="Y117" i="21" s="1"/>
  <c r="AQ9" i="21"/>
  <c r="Y9" i="21" s="1"/>
  <c r="AQ130" i="21"/>
  <c r="Y130" i="21" s="1"/>
  <c r="AQ106" i="21"/>
  <c r="Y106" i="21" s="1"/>
  <c r="AQ91" i="21"/>
  <c r="Y91" i="21" s="1"/>
  <c r="AQ19" i="21"/>
  <c r="Y19" i="21" s="1"/>
  <c r="AQ48" i="21"/>
  <c r="Y48" i="21" s="1"/>
  <c r="AQ86" i="21"/>
  <c r="Y86" i="21" s="1"/>
  <c r="AQ83" i="21"/>
  <c r="Y83" i="21" s="1"/>
  <c r="AQ76" i="21"/>
  <c r="Y76" i="21" s="1"/>
  <c r="AQ30" i="21"/>
  <c r="Y30" i="21" s="1"/>
  <c r="AQ105" i="21"/>
  <c r="Y105" i="21" s="1"/>
  <c r="AQ97" i="21"/>
  <c r="Y97" i="21" s="1"/>
  <c r="AQ85" i="21"/>
  <c r="Y85" i="21" s="1"/>
  <c r="AQ29" i="21"/>
  <c r="Y29" i="21" s="1"/>
  <c r="AQ79" i="21"/>
  <c r="Y79" i="21" s="1"/>
  <c r="AQ73" i="21"/>
  <c r="Y73" i="21" s="1"/>
  <c r="AQ8" i="21"/>
  <c r="Y8" i="21" s="1"/>
  <c r="AQ14" i="21"/>
  <c r="Y14" i="21" s="1"/>
  <c r="AQ45" i="21"/>
  <c r="Y45" i="21" s="1"/>
  <c r="AQ92" i="21"/>
  <c r="Y92" i="21" s="1"/>
  <c r="AQ128" i="21"/>
  <c r="Y128" i="21" s="1"/>
  <c r="AQ115" i="21"/>
  <c r="Y115" i="21" s="1"/>
  <c r="AQ7" i="21"/>
  <c r="Y7" i="21" s="1"/>
  <c r="AQ21" i="21"/>
  <c r="Y21" i="21" s="1"/>
  <c r="AQ62" i="21"/>
  <c r="Y62" i="21" s="1"/>
  <c r="AQ87" i="21"/>
  <c r="Y87" i="21" s="1"/>
  <c r="AQ84" i="21"/>
  <c r="Y84" i="21" s="1"/>
  <c r="AQ129" i="21"/>
  <c r="Y129" i="21" s="1"/>
  <c r="AQ90" i="21"/>
  <c r="Y90" i="21" s="1"/>
  <c r="AQ95" i="21"/>
  <c r="Y95" i="21" s="1"/>
  <c r="AQ131" i="21"/>
  <c r="Y131" i="21" s="1"/>
  <c r="AQ102" i="21"/>
  <c r="Y102" i="21" s="1"/>
  <c r="AQ77" i="21"/>
  <c r="Y77" i="21" s="1"/>
  <c r="AQ24" i="21"/>
  <c r="Y24" i="21" s="1"/>
  <c r="AQ70" i="21"/>
  <c r="Y70" i="21" s="1"/>
  <c r="AQ81" i="21"/>
  <c r="Y81" i="21" s="1"/>
  <c r="AQ44" i="21"/>
  <c r="Y44" i="21" s="1"/>
  <c r="AQ89" i="21"/>
  <c r="Y89" i="21" s="1"/>
  <c r="AQ59" i="21"/>
  <c r="Y59" i="21" s="1"/>
  <c r="AQ132" i="21"/>
  <c r="Y132" i="21" s="1"/>
  <c r="AQ88" i="21"/>
  <c r="Y88" i="21" s="1"/>
  <c r="AQ42" i="21"/>
  <c r="Y42" i="21" s="1"/>
  <c r="AQ101" i="21"/>
  <c r="Y101" i="21" s="1"/>
  <c r="AQ58" i="21"/>
  <c r="Y58" i="21" s="1"/>
  <c r="AQ11" i="21"/>
  <c r="Y11" i="21" s="1"/>
  <c r="AQ82" i="21"/>
  <c r="Y82" i="21" s="1"/>
  <c r="AQ133" i="21"/>
  <c r="Y133" i="21" s="1"/>
  <c r="AQ96" i="21"/>
  <c r="Y96" i="21" s="1"/>
  <c r="AQ94" i="21"/>
  <c r="Y94" i="21" s="1"/>
  <c r="AQ67" i="21"/>
  <c r="Y67" i="21" s="1"/>
  <c r="AQ112" i="21"/>
  <c r="Y112" i="21" s="1"/>
  <c r="BI44" i="11"/>
  <c r="BO44" i="11" s="1"/>
  <c r="I44" i="11"/>
  <c r="BI43" i="11"/>
  <c r="BO43" i="11" s="1"/>
  <c r="I43" i="11"/>
  <c r="BI42" i="11"/>
  <c r="BO42" i="11" s="1"/>
  <c r="I42" i="11"/>
  <c r="I41" i="11"/>
  <c r="I273" i="11"/>
  <c r="I272" i="11"/>
  <c r="BJ271" i="11"/>
  <c r="BP271" i="11" s="1"/>
  <c r="BJ270" i="11"/>
  <c r="BP270" i="11" s="1"/>
  <c r="I269" i="11"/>
  <c r="I268" i="11"/>
  <c r="I267" i="11"/>
  <c r="BJ266" i="11"/>
  <c r="BP266" i="11" s="1"/>
  <c r="I266" i="11"/>
  <c r="BJ265" i="11"/>
  <c r="BP265" i="11" s="1"/>
  <c r="I265" i="11"/>
  <c r="BJ264" i="11"/>
  <c r="BP264" i="11" s="1"/>
  <c r="I264" i="11"/>
  <c r="BJ263" i="11"/>
  <c r="BP263" i="11" s="1"/>
  <c r="I263" i="11"/>
  <c r="BJ262" i="11"/>
  <c r="BP262" i="11" s="1"/>
  <c r="I262" i="11"/>
  <c r="BJ261" i="11"/>
  <c r="BP261" i="11" s="1"/>
  <c r="I261" i="11"/>
  <c r="BJ260" i="11"/>
  <c r="BP260" i="11" s="1"/>
  <c r="I260" i="11"/>
  <c r="BJ259" i="11"/>
  <c r="BP259" i="11" s="1"/>
  <c r="I259" i="11"/>
  <c r="BJ258" i="11"/>
  <c r="BP258" i="11" s="1"/>
  <c r="I258" i="11"/>
  <c r="BJ257" i="11"/>
  <c r="BP257" i="11" s="1"/>
  <c r="I257" i="11"/>
  <c r="BJ256" i="11"/>
  <c r="BP256" i="11" s="1"/>
  <c r="I256" i="11"/>
  <c r="BJ255" i="11"/>
  <c r="BP255" i="11" s="1"/>
  <c r="I255" i="11"/>
  <c r="I254" i="11"/>
  <c r="I253" i="11"/>
  <c r="I252" i="11"/>
  <c r="BJ251" i="11"/>
  <c r="BP251" i="11" s="1"/>
  <c r="BJ250" i="11"/>
  <c r="BP250" i="11" s="1"/>
  <c r="BJ249" i="11"/>
  <c r="BP249" i="11" s="1"/>
  <c r="BJ248" i="11"/>
  <c r="BP248" i="11" s="1"/>
  <c r="BJ247" i="11"/>
  <c r="BP247" i="11" s="1"/>
  <c r="BJ246" i="11"/>
  <c r="BP246" i="11" s="1"/>
  <c r="BJ245" i="11"/>
  <c r="BP245" i="11" s="1"/>
  <c r="BJ244" i="11"/>
  <c r="BP244" i="11" s="1"/>
  <c r="BJ243" i="11"/>
  <c r="BP243" i="11" s="1"/>
  <c r="BJ242" i="11"/>
  <c r="BP242" i="11" s="1"/>
  <c r="BJ241" i="11"/>
  <c r="BP241" i="11" s="1"/>
  <c r="BJ240" i="11"/>
  <c r="BP240" i="11" s="1"/>
  <c r="I239" i="11"/>
  <c r="BJ235" i="11"/>
  <c r="BP235" i="11" s="1"/>
  <c r="BJ234" i="11"/>
  <c r="BP234" i="11" s="1"/>
  <c r="BJ233" i="11"/>
  <c r="BP233" i="11" s="1"/>
  <c r="BJ232" i="11"/>
  <c r="BP232" i="11" s="1"/>
  <c r="BK202" i="11"/>
  <c r="BK201" i="11"/>
  <c r="BK200" i="11"/>
  <c r="BK199" i="11"/>
  <c r="BK198" i="11"/>
  <c r="BK196" i="11"/>
  <c r="BK195" i="11"/>
  <c r="BK194" i="11"/>
  <c r="BK193" i="11"/>
  <c r="BK181" i="11"/>
  <c r="I181" i="11"/>
  <c r="BK180" i="11"/>
  <c r="I180" i="11"/>
  <c r="BK179" i="11"/>
  <c r="I179" i="11"/>
  <c r="BK176" i="11"/>
  <c r="BK175" i="11"/>
  <c r="BK174" i="11"/>
  <c r="BK173" i="11"/>
  <c r="BJ225" i="11"/>
  <c r="BP225" i="11" s="1"/>
  <c r="BJ224" i="11"/>
  <c r="BP224" i="11" s="1"/>
  <c r="BJ223" i="11"/>
  <c r="BP223" i="11" s="1"/>
  <c r="BJ222" i="11"/>
  <c r="BP222" i="11" s="1"/>
  <c r="BJ218" i="11"/>
  <c r="BP218" i="11" s="1"/>
  <c r="BJ217" i="11"/>
  <c r="BP217" i="11" s="1"/>
  <c r="I216" i="11"/>
  <c r="I215" i="11"/>
  <c r="I214" i="11"/>
  <c r="BQ173" i="11" l="1"/>
  <c r="BQ174" i="11"/>
  <c r="BQ175" i="11"/>
  <c r="BQ176" i="11"/>
  <c r="BQ179" i="11"/>
  <c r="BQ180" i="11"/>
  <c r="BQ181" i="11"/>
  <c r="BQ193" i="11"/>
  <c r="BQ194" i="11"/>
  <c r="BQ195" i="11"/>
  <c r="BQ196" i="11"/>
  <c r="BQ198" i="11"/>
  <c r="BQ199" i="11"/>
  <c r="BQ200" i="11"/>
  <c r="BQ201" i="11"/>
  <c r="BQ202" i="11"/>
  <c r="K267" i="11"/>
  <c r="I29" i="14"/>
  <c r="BL29" i="14"/>
  <c r="BR29" i="14" s="1"/>
  <c r="L267" i="11" l="1"/>
  <c r="M267" i="11" s="1"/>
  <c r="BL178" i="15"/>
  <c r="BR178" i="15" s="1"/>
  <c r="I178" i="15"/>
  <c r="BL177" i="15"/>
  <c r="BR177" i="15" s="1"/>
  <c r="I177" i="15"/>
  <c r="N267" i="11" l="1"/>
  <c r="O267" i="11" s="1"/>
  <c r="I59" i="15"/>
  <c r="P267" i="11" l="1"/>
  <c r="I96" i="16"/>
  <c r="AI75" i="16"/>
  <c r="AO75" i="16" s="1"/>
  <c r="I75" i="16"/>
  <c r="AI74" i="16"/>
  <c r="AO74" i="16" s="1"/>
  <c r="I74" i="16"/>
  <c r="I73" i="16"/>
  <c r="I60" i="16"/>
  <c r="I48" i="16"/>
  <c r="AI47" i="16"/>
  <c r="AO47" i="16" s="1"/>
  <c r="I47" i="16"/>
  <c r="I46" i="16"/>
  <c r="I40" i="16"/>
  <c r="AI28" i="16"/>
  <c r="AO28" i="16" s="1"/>
  <c r="AI18" i="16"/>
  <c r="AO18" i="16" s="1"/>
  <c r="AI8" i="16"/>
  <c r="AO8" i="16" s="1"/>
  <c r="I7" i="16"/>
  <c r="I6" i="16"/>
  <c r="I4" i="16"/>
  <c r="BL258" i="15"/>
  <c r="BR258" i="15" s="1"/>
  <c r="I258" i="15"/>
  <c r="I257" i="15"/>
  <c r="I248" i="15"/>
  <c r="BL247" i="15"/>
  <c r="BR247" i="15" s="1"/>
  <c r="BS247" i="15" s="1"/>
  <c r="I247" i="15"/>
  <c r="I246" i="15"/>
  <c r="BL233" i="15"/>
  <c r="BR233" i="15" s="1"/>
  <c r="I233" i="15"/>
  <c r="BL232" i="15"/>
  <c r="BR232" i="15" s="1"/>
  <c r="I232" i="15"/>
  <c r="BL231" i="15"/>
  <c r="BR231" i="15" s="1"/>
  <c r="I231" i="15"/>
  <c r="BL224" i="15"/>
  <c r="BR224" i="15" s="1"/>
  <c r="I224" i="15"/>
  <c r="BL223" i="15"/>
  <c r="BR223" i="15" s="1"/>
  <c r="I223" i="15"/>
  <c r="I222" i="15"/>
  <c r="BL220" i="15"/>
  <c r="BR220" i="15" s="1"/>
  <c r="I220" i="15"/>
  <c r="BL219" i="15"/>
  <c r="BR219" i="15" s="1"/>
  <c r="I219" i="15"/>
  <c r="I218" i="15"/>
  <c r="BL217" i="15"/>
  <c r="BR217" i="15" s="1"/>
  <c r="I217" i="15"/>
  <c r="BL216" i="15"/>
  <c r="BR216" i="15" s="1"/>
  <c r="I216" i="15"/>
  <c r="BL215" i="15"/>
  <c r="BR215" i="15" s="1"/>
  <c r="I215" i="15"/>
  <c r="BL214" i="15"/>
  <c r="BR214" i="15" s="1"/>
  <c r="I214" i="15"/>
  <c r="BL213" i="15"/>
  <c r="BR213" i="15" s="1"/>
  <c r="I213" i="15"/>
  <c r="BL212" i="15"/>
  <c r="BR212" i="15" s="1"/>
  <c r="I212" i="15"/>
  <c r="BL211" i="15"/>
  <c r="BR211" i="15" s="1"/>
  <c r="I211" i="15"/>
  <c r="I210" i="15"/>
  <c r="BL206" i="15"/>
  <c r="BR206" i="15" s="1"/>
  <c r="I206" i="15"/>
  <c r="BL205" i="15"/>
  <c r="BR205" i="15" s="1"/>
  <c r="I205" i="15"/>
  <c r="I204" i="15"/>
  <c r="I203" i="15"/>
  <c r="I202" i="15"/>
  <c r="I199" i="15"/>
  <c r="BL195" i="15"/>
  <c r="BR195" i="15" s="1"/>
  <c r="I195" i="15"/>
  <c r="BL194" i="15"/>
  <c r="BR194" i="15" s="1"/>
  <c r="I194" i="15"/>
  <c r="BL193" i="15"/>
  <c r="BR193" i="15" s="1"/>
  <c r="I193" i="15"/>
  <c r="BL192" i="15"/>
  <c r="BR192" i="15" s="1"/>
  <c r="I192" i="15"/>
  <c r="I191" i="15"/>
  <c r="BL190" i="15"/>
  <c r="BR190" i="15" s="1"/>
  <c r="I190" i="15"/>
  <c r="BL189" i="15"/>
  <c r="BR189" i="15" s="1"/>
  <c r="I189" i="15"/>
  <c r="I188" i="15"/>
  <c r="BL187" i="15"/>
  <c r="BR187" i="15" s="1"/>
  <c r="I187" i="15"/>
  <c r="BL186" i="15"/>
  <c r="BR186" i="15" s="1"/>
  <c r="I186" i="15"/>
  <c r="I185" i="15"/>
  <c r="BL184" i="15"/>
  <c r="BR184" i="15" s="1"/>
  <c r="I184" i="15"/>
  <c r="BL183" i="15"/>
  <c r="BR183" i="15" s="1"/>
  <c r="I183" i="15"/>
  <c r="I182" i="15"/>
  <c r="BL181" i="15"/>
  <c r="BR181" i="15" s="1"/>
  <c r="I181" i="15"/>
  <c r="BL180" i="15"/>
  <c r="BR180" i="15" s="1"/>
  <c r="I180" i="15"/>
  <c r="I179" i="15"/>
  <c r="BL173" i="15"/>
  <c r="BR173" i="15" s="1"/>
  <c r="I173" i="15"/>
  <c r="BL172" i="15"/>
  <c r="BR172" i="15" s="1"/>
  <c r="I172" i="15"/>
  <c r="BL171" i="15"/>
  <c r="BR171" i="15" s="1"/>
  <c r="I171" i="15"/>
  <c r="I170" i="15"/>
  <c r="BL169" i="15"/>
  <c r="BR169" i="15" s="1"/>
  <c r="I169" i="15"/>
  <c r="BL168" i="15"/>
  <c r="BR168" i="15" s="1"/>
  <c r="I168" i="15"/>
  <c r="I167" i="15"/>
  <c r="BL166" i="15"/>
  <c r="BR166" i="15" s="1"/>
  <c r="I166" i="15"/>
  <c r="BL165" i="15"/>
  <c r="BR165" i="15" s="1"/>
  <c r="I165" i="15"/>
  <c r="I164" i="15"/>
  <c r="BL163" i="15"/>
  <c r="BR163" i="15" s="1"/>
  <c r="I163" i="15"/>
  <c r="BL162" i="15"/>
  <c r="BR162" i="15" s="1"/>
  <c r="I162" i="15"/>
  <c r="I161" i="15"/>
  <c r="BL160" i="15"/>
  <c r="BR160" i="15" s="1"/>
  <c r="I160" i="15"/>
  <c r="BL159" i="15"/>
  <c r="BR159" i="15" s="1"/>
  <c r="I159" i="15"/>
  <c r="I158" i="15"/>
  <c r="BL156" i="15"/>
  <c r="BR156" i="15" s="1"/>
  <c r="I156" i="15"/>
  <c r="BL155" i="15"/>
  <c r="BR155" i="15" s="1"/>
  <c r="I155" i="15"/>
  <c r="I154" i="15"/>
  <c r="I153" i="15"/>
  <c r="I147" i="15"/>
  <c r="BL146" i="15"/>
  <c r="BR146" i="15" s="1"/>
  <c r="I146" i="15"/>
  <c r="BL144" i="15"/>
  <c r="BR144" i="15" s="1"/>
  <c r="I144" i="15"/>
  <c r="BL143" i="15"/>
  <c r="BR143" i="15" s="1"/>
  <c r="I143" i="15"/>
  <c r="BL142" i="15"/>
  <c r="BR142" i="15" s="1"/>
  <c r="I142" i="15"/>
  <c r="BL141" i="15"/>
  <c r="BR141" i="15" s="1"/>
  <c r="I141" i="15"/>
  <c r="BL140" i="15"/>
  <c r="BR140" i="15" s="1"/>
  <c r="I140" i="15"/>
  <c r="I139" i="15"/>
  <c r="BL138" i="15"/>
  <c r="BR138" i="15" s="1"/>
  <c r="I138" i="15"/>
  <c r="BL137" i="15"/>
  <c r="BR137" i="15" s="1"/>
  <c r="I137" i="15"/>
  <c r="I136" i="15"/>
  <c r="BL135" i="15"/>
  <c r="BR135" i="15" s="1"/>
  <c r="I135" i="15"/>
  <c r="BL134" i="15"/>
  <c r="BR134" i="15" s="1"/>
  <c r="I134" i="15"/>
  <c r="BL133" i="15"/>
  <c r="BR133" i="15" s="1"/>
  <c r="I133" i="15"/>
  <c r="I132" i="15"/>
  <c r="BL131" i="15"/>
  <c r="BR131" i="15" s="1"/>
  <c r="I131" i="15"/>
  <c r="BL130" i="15"/>
  <c r="BR130" i="15" s="1"/>
  <c r="I130" i="15"/>
  <c r="I129" i="15"/>
  <c r="BL128" i="15"/>
  <c r="BR128" i="15" s="1"/>
  <c r="I128" i="15"/>
  <c r="BL127" i="15"/>
  <c r="BR127" i="15" s="1"/>
  <c r="I127" i="15"/>
  <c r="I126" i="15"/>
  <c r="I125" i="15"/>
  <c r="BL123" i="15"/>
  <c r="BR123" i="15" s="1"/>
  <c r="I123" i="15"/>
  <c r="BL122" i="15"/>
  <c r="BR122" i="15" s="1"/>
  <c r="I122" i="15"/>
  <c r="I121" i="15"/>
  <c r="BL119" i="15"/>
  <c r="BR119" i="15" s="1"/>
  <c r="I119" i="15"/>
  <c r="BL118" i="15"/>
  <c r="BR118" i="15" s="1"/>
  <c r="I118" i="15"/>
  <c r="I117" i="15"/>
  <c r="I116" i="15"/>
  <c r="BL112" i="15"/>
  <c r="BR112" i="15" s="1"/>
  <c r="I112" i="15"/>
  <c r="BL111" i="15"/>
  <c r="BR111" i="15" s="1"/>
  <c r="I111" i="15"/>
  <c r="BL110" i="15"/>
  <c r="BR110" i="15" s="1"/>
  <c r="I110" i="15"/>
  <c r="BL109" i="15"/>
  <c r="BR109" i="15" s="1"/>
  <c r="I109" i="15"/>
  <c r="BL108" i="15"/>
  <c r="BR108" i="15" s="1"/>
  <c r="I108" i="15"/>
  <c r="BL107" i="15"/>
  <c r="BR107" i="15" s="1"/>
  <c r="I107" i="15"/>
  <c r="BL106" i="15"/>
  <c r="BR106" i="15" s="1"/>
  <c r="I106" i="15"/>
  <c r="BL105" i="15"/>
  <c r="BR105" i="15" s="1"/>
  <c r="I105" i="15"/>
  <c r="BL103" i="15"/>
  <c r="BR103" i="15" s="1"/>
  <c r="BL102" i="15"/>
  <c r="BR102" i="15" s="1"/>
  <c r="I101" i="15"/>
  <c r="BL100" i="15"/>
  <c r="BR100" i="15" s="1"/>
  <c r="I100" i="15"/>
  <c r="BL99" i="15"/>
  <c r="BR99" i="15" s="1"/>
  <c r="I99" i="15"/>
  <c r="I98" i="15"/>
  <c r="BL97" i="15"/>
  <c r="BR97" i="15" s="1"/>
  <c r="I97" i="15"/>
  <c r="BL96" i="15"/>
  <c r="BR96" i="15" s="1"/>
  <c r="I96" i="15"/>
  <c r="I95" i="15"/>
  <c r="BL90" i="15"/>
  <c r="BR90" i="15" s="1"/>
  <c r="I90" i="15"/>
  <c r="BL89" i="15"/>
  <c r="BR89" i="15" s="1"/>
  <c r="I89" i="15"/>
  <c r="I88" i="15"/>
  <c r="BL87" i="15"/>
  <c r="BR87" i="15" s="1"/>
  <c r="I87" i="15"/>
  <c r="BL86" i="15"/>
  <c r="BR86" i="15" s="1"/>
  <c r="I86" i="15"/>
  <c r="I85" i="15"/>
  <c r="BL83" i="15"/>
  <c r="BR83" i="15" s="1"/>
  <c r="I83" i="15"/>
  <c r="BL82" i="15"/>
  <c r="BR82" i="15" s="1"/>
  <c r="I82" i="15"/>
  <c r="I81" i="15"/>
  <c r="I80" i="15"/>
  <c r="I79" i="15"/>
  <c r="I77" i="15"/>
  <c r="BL76" i="15"/>
  <c r="BR76" i="15" s="1"/>
  <c r="I76" i="15"/>
  <c r="BL75" i="15"/>
  <c r="BR75" i="15" s="1"/>
  <c r="I75" i="15"/>
  <c r="BL74" i="15"/>
  <c r="BR74" i="15" s="1"/>
  <c r="I74" i="15"/>
  <c r="BL73" i="15"/>
  <c r="BR73" i="15" s="1"/>
  <c r="I73" i="15"/>
  <c r="I72" i="15"/>
  <c r="BL69" i="15"/>
  <c r="BR69" i="15" s="1"/>
  <c r="BL68" i="15"/>
  <c r="BR68" i="15" s="1"/>
  <c r="I68" i="15"/>
  <c r="BL65" i="15"/>
  <c r="BR65" i="15" s="1"/>
  <c r="I65" i="15"/>
  <c r="BL64" i="15"/>
  <c r="BR64" i="15" s="1"/>
  <c r="I64" i="15"/>
  <c r="I58" i="15"/>
  <c r="BL57" i="15"/>
  <c r="BR57" i="15" s="1"/>
  <c r="I57" i="15"/>
  <c r="BL56" i="15"/>
  <c r="BR56" i="15" s="1"/>
  <c r="BL55" i="15"/>
  <c r="BR55" i="15" s="1"/>
  <c r="BL54" i="15"/>
  <c r="BR54" i="15" s="1"/>
  <c r="BL53" i="15"/>
  <c r="BR53" i="15" s="1"/>
  <c r="I53" i="15"/>
  <c r="BL52" i="15"/>
  <c r="BR52" i="15" s="1"/>
  <c r="I52" i="15"/>
  <c r="I51" i="15"/>
  <c r="BL49" i="15"/>
  <c r="BR49" i="15" s="1"/>
  <c r="I49" i="15"/>
  <c r="BL48" i="15"/>
  <c r="BR48" i="15" s="1"/>
  <c r="I48" i="15"/>
  <c r="I47" i="15"/>
  <c r="BL46" i="15"/>
  <c r="BR46" i="15" s="1"/>
  <c r="I46" i="15"/>
  <c r="BL44" i="15"/>
  <c r="BR44" i="15" s="1"/>
  <c r="I44" i="15"/>
  <c r="I43" i="15"/>
  <c r="BL39" i="15"/>
  <c r="BR39" i="15" s="1"/>
  <c r="I39" i="15"/>
  <c r="BL38" i="15"/>
  <c r="BR38" i="15" s="1"/>
  <c r="I38" i="15"/>
  <c r="BL37" i="15"/>
  <c r="BR37" i="15" s="1"/>
  <c r="I37" i="15"/>
  <c r="BL36" i="15"/>
  <c r="BR36" i="15" s="1"/>
  <c r="I36" i="15"/>
  <c r="I35" i="15"/>
  <c r="BL34" i="15"/>
  <c r="BR34" i="15" s="1"/>
  <c r="I34" i="15"/>
  <c r="BL33" i="15"/>
  <c r="BR33" i="15" s="1"/>
  <c r="I33" i="15"/>
  <c r="I32" i="15"/>
  <c r="I31" i="15"/>
  <c r="I30" i="15"/>
  <c r="BL28" i="15"/>
  <c r="BR28" i="15" s="1"/>
  <c r="I28" i="15"/>
  <c r="BL27" i="15"/>
  <c r="BR27" i="15" s="1"/>
  <c r="I27" i="15"/>
  <c r="BL26" i="15"/>
  <c r="BR26" i="15" s="1"/>
  <c r="I26" i="15"/>
  <c r="BL25" i="15"/>
  <c r="BR25" i="15" s="1"/>
  <c r="I25" i="15"/>
  <c r="BL24" i="15"/>
  <c r="BR24" i="15" s="1"/>
  <c r="I24" i="15"/>
  <c r="I23" i="15"/>
  <c r="I22" i="15"/>
  <c r="BL21" i="15"/>
  <c r="BR21" i="15" s="1"/>
  <c r="I21" i="15"/>
  <c r="BL20" i="15"/>
  <c r="BR20" i="15" s="1"/>
  <c r="I20" i="15"/>
  <c r="I19" i="15"/>
  <c r="I18" i="15"/>
  <c r="I17" i="15"/>
  <c r="I15" i="15"/>
  <c r="I14" i="15"/>
  <c r="I13" i="15"/>
  <c r="I12" i="15"/>
  <c r="I11" i="15"/>
  <c r="BL10" i="15"/>
  <c r="BR10" i="15" s="1"/>
  <c r="I10" i="15"/>
  <c r="BL9" i="15"/>
  <c r="BR9" i="15" s="1"/>
  <c r="I9" i="15"/>
  <c r="I8" i="15"/>
  <c r="I7" i="15"/>
  <c r="I6" i="15"/>
  <c r="I5" i="15"/>
  <c r="I253" i="14"/>
  <c r="BL218" i="14"/>
  <c r="BR218" i="14" s="1"/>
  <c r="I218" i="14"/>
  <c r="I217" i="14"/>
  <c r="I216" i="14"/>
  <c r="BL215" i="14"/>
  <c r="BR215" i="14" s="1"/>
  <c r="I215" i="14"/>
  <c r="BL214" i="14"/>
  <c r="BR214" i="14" s="1"/>
  <c r="I214" i="14"/>
  <c r="BL213" i="14"/>
  <c r="BR213" i="14" s="1"/>
  <c r="I213" i="14"/>
  <c r="I212" i="14"/>
  <c r="I211" i="14"/>
  <c r="BL210" i="14"/>
  <c r="BR210" i="14" s="1"/>
  <c r="I210" i="14"/>
  <c r="BL209" i="14"/>
  <c r="BR209" i="14" s="1"/>
  <c r="I209" i="14"/>
  <c r="I208" i="14"/>
  <c r="BL205" i="14"/>
  <c r="BR205" i="14" s="1"/>
  <c r="I205" i="14"/>
  <c r="I204" i="14"/>
  <c r="I203" i="14"/>
  <c r="I201" i="14"/>
  <c r="BL200" i="14"/>
  <c r="BR200" i="14" s="1"/>
  <c r="I200" i="14"/>
  <c r="BL199" i="14"/>
  <c r="BR199" i="14" s="1"/>
  <c r="I199" i="14"/>
  <c r="BL198" i="14"/>
  <c r="BR198" i="14" s="1"/>
  <c r="I198" i="14"/>
  <c r="BL197" i="14"/>
  <c r="BR197" i="14" s="1"/>
  <c r="I197" i="14"/>
  <c r="BL196" i="14"/>
  <c r="BR196" i="14" s="1"/>
  <c r="I196" i="14"/>
  <c r="BL195" i="14"/>
  <c r="BR195" i="14" s="1"/>
  <c r="I195" i="14"/>
  <c r="BL194" i="14"/>
  <c r="BR194" i="14" s="1"/>
  <c r="I194" i="14"/>
  <c r="BL192" i="14"/>
  <c r="BR192" i="14" s="1"/>
  <c r="I192" i="14"/>
  <c r="BL191" i="14"/>
  <c r="BR191" i="14" s="1"/>
  <c r="I191" i="14"/>
  <c r="BL190" i="14"/>
  <c r="BR190" i="14" s="1"/>
  <c r="I190" i="14"/>
  <c r="BL189" i="14"/>
  <c r="BR189" i="14" s="1"/>
  <c r="I189" i="14"/>
  <c r="BL188" i="14"/>
  <c r="BR188" i="14" s="1"/>
  <c r="I188" i="14"/>
  <c r="I171" i="14"/>
  <c r="BL170" i="14"/>
  <c r="BR170" i="14" s="1"/>
  <c r="I170" i="14"/>
  <c r="BL168" i="14"/>
  <c r="BR168" i="14" s="1"/>
  <c r="I168" i="14"/>
  <c r="BL167" i="14"/>
  <c r="BR167" i="14" s="1"/>
  <c r="I167" i="14"/>
  <c r="BL166" i="14"/>
  <c r="BR166" i="14" s="1"/>
  <c r="I166" i="14"/>
  <c r="BL165" i="14"/>
  <c r="BR165" i="14" s="1"/>
  <c r="I165" i="14"/>
  <c r="I164" i="14"/>
  <c r="I163" i="14"/>
  <c r="I162" i="14"/>
  <c r="BL161" i="14"/>
  <c r="BR161" i="14" s="1"/>
  <c r="I161" i="14"/>
  <c r="BL160" i="14"/>
  <c r="BR160" i="14" s="1"/>
  <c r="I160" i="14"/>
  <c r="BL159" i="14"/>
  <c r="BR159" i="14" s="1"/>
  <c r="I159" i="14"/>
  <c r="BL158" i="14"/>
  <c r="BR158" i="14" s="1"/>
  <c r="I158" i="14"/>
  <c r="BL157" i="14"/>
  <c r="BR157" i="14" s="1"/>
  <c r="I157" i="14"/>
  <c r="I156" i="14"/>
  <c r="BL155" i="14"/>
  <c r="BR155" i="14" s="1"/>
  <c r="I155" i="14"/>
  <c r="BL154" i="14"/>
  <c r="BR154" i="14" s="1"/>
  <c r="I154" i="14"/>
  <c r="BL153" i="14"/>
  <c r="BR153" i="14" s="1"/>
  <c r="I153" i="14"/>
  <c r="I152" i="14"/>
  <c r="BL151" i="14"/>
  <c r="BR151" i="14" s="1"/>
  <c r="I151" i="14"/>
  <c r="BL150" i="14"/>
  <c r="BR150" i="14" s="1"/>
  <c r="I150" i="14"/>
  <c r="BL149" i="14"/>
  <c r="BR149" i="14" s="1"/>
  <c r="I149" i="14"/>
  <c r="I148" i="14"/>
  <c r="I147" i="14"/>
  <c r="I146" i="14"/>
  <c r="BL145" i="14"/>
  <c r="BR145" i="14" s="1"/>
  <c r="I145" i="14"/>
  <c r="BL144" i="14"/>
  <c r="BR144" i="14" s="1"/>
  <c r="I144" i="14"/>
  <c r="I143" i="14"/>
  <c r="BL140" i="14"/>
  <c r="BR140" i="14" s="1"/>
  <c r="I140" i="14"/>
  <c r="BL139" i="14"/>
  <c r="BR139" i="14" s="1"/>
  <c r="I139" i="14"/>
  <c r="BL138" i="14"/>
  <c r="BR138" i="14" s="1"/>
  <c r="I138" i="14"/>
  <c r="I137" i="14"/>
  <c r="I136" i="14"/>
  <c r="I128" i="14"/>
  <c r="BL121" i="14"/>
  <c r="BR121" i="14" s="1"/>
  <c r="I121" i="14"/>
  <c r="BL120" i="14"/>
  <c r="BR120" i="14" s="1"/>
  <c r="I120" i="14"/>
  <c r="BL119" i="14"/>
  <c r="BR119" i="14" s="1"/>
  <c r="I119" i="14"/>
  <c r="BL118" i="14"/>
  <c r="BR118" i="14" s="1"/>
  <c r="I118" i="14"/>
  <c r="BL117" i="14"/>
  <c r="BR117" i="14" s="1"/>
  <c r="I117" i="14"/>
  <c r="I116" i="14"/>
  <c r="BL115" i="14"/>
  <c r="BR115" i="14" s="1"/>
  <c r="I115" i="14"/>
  <c r="BL114" i="14"/>
  <c r="BR114" i="14" s="1"/>
  <c r="I114" i="14"/>
  <c r="BL113" i="14"/>
  <c r="BR113" i="14" s="1"/>
  <c r="I113" i="14"/>
  <c r="I112" i="14"/>
  <c r="BL111" i="14"/>
  <c r="BR111" i="14" s="1"/>
  <c r="I111" i="14"/>
  <c r="BL110" i="14"/>
  <c r="BR110" i="14" s="1"/>
  <c r="I110" i="14"/>
  <c r="BL109" i="14"/>
  <c r="BR109" i="14" s="1"/>
  <c r="I109" i="14"/>
  <c r="BL108" i="14"/>
  <c r="BR108" i="14" s="1"/>
  <c r="I108" i="14"/>
  <c r="I107" i="14"/>
  <c r="BL106" i="14"/>
  <c r="BR106" i="14" s="1"/>
  <c r="I106" i="14"/>
  <c r="BL105" i="14"/>
  <c r="BR105" i="14" s="1"/>
  <c r="I105" i="14"/>
  <c r="BL104" i="14"/>
  <c r="BR104" i="14" s="1"/>
  <c r="I104" i="14"/>
  <c r="I103" i="14"/>
  <c r="BL102" i="14"/>
  <c r="BR102" i="14" s="1"/>
  <c r="I102" i="14"/>
  <c r="BL101" i="14"/>
  <c r="BR101" i="14" s="1"/>
  <c r="I101" i="14"/>
  <c r="BL100" i="14"/>
  <c r="BR100" i="14" s="1"/>
  <c r="I100" i="14"/>
  <c r="I99" i="14"/>
  <c r="BL98" i="14"/>
  <c r="BR98" i="14" s="1"/>
  <c r="I98" i="14"/>
  <c r="BL97" i="14"/>
  <c r="BR97" i="14" s="1"/>
  <c r="I97" i="14"/>
  <c r="I96" i="14"/>
  <c r="I95" i="14"/>
  <c r="I94" i="14"/>
  <c r="BL88" i="14"/>
  <c r="BR88" i="14" s="1"/>
  <c r="I88" i="14"/>
  <c r="BL87" i="14"/>
  <c r="BR87" i="14" s="1"/>
  <c r="I87" i="14"/>
  <c r="BL86" i="14"/>
  <c r="BR86" i="14" s="1"/>
  <c r="I86" i="14"/>
  <c r="BL85" i="14"/>
  <c r="BR85" i="14" s="1"/>
  <c r="I85" i="14"/>
  <c r="BL84" i="14"/>
  <c r="BR84" i="14" s="1"/>
  <c r="I84" i="14"/>
  <c r="BL83" i="14"/>
  <c r="BR83" i="14" s="1"/>
  <c r="I83" i="14"/>
  <c r="I82" i="14"/>
  <c r="I77" i="14"/>
  <c r="I70" i="14"/>
  <c r="I67" i="14"/>
  <c r="BL66" i="14"/>
  <c r="BR66" i="14" s="1"/>
  <c r="I66" i="14"/>
  <c r="BL65" i="14"/>
  <c r="BR65" i="14" s="1"/>
  <c r="I65" i="14"/>
  <c r="BL64" i="14"/>
  <c r="BR64" i="14" s="1"/>
  <c r="I64" i="14"/>
  <c r="I58" i="14"/>
  <c r="BL50" i="14"/>
  <c r="BR50" i="14" s="1"/>
  <c r="I50" i="14"/>
  <c r="BL46" i="14"/>
  <c r="BR46" i="14" s="1"/>
  <c r="I46" i="14"/>
  <c r="BL45" i="14"/>
  <c r="BR45" i="14" s="1"/>
  <c r="I45" i="14"/>
  <c r="BL44" i="14"/>
  <c r="BR44" i="14" s="1"/>
  <c r="I44" i="14"/>
  <c r="I43" i="14"/>
  <c r="BL36" i="14"/>
  <c r="BR36" i="14" s="1"/>
  <c r="I36" i="14"/>
  <c r="BL35" i="14"/>
  <c r="BR35" i="14" s="1"/>
  <c r="I35" i="14"/>
  <c r="BL34" i="14"/>
  <c r="BR34" i="14" s="1"/>
  <c r="I34" i="14"/>
  <c r="I32" i="14"/>
  <c r="BL31" i="14"/>
  <c r="BR31" i="14" s="1"/>
  <c r="I31" i="14"/>
  <c r="BL30" i="14"/>
  <c r="BR30" i="14" s="1"/>
  <c r="I30" i="14"/>
  <c r="BL28" i="14"/>
  <c r="BR28" i="14" s="1"/>
  <c r="I28" i="14"/>
  <c r="BL27" i="14"/>
  <c r="BR27" i="14" s="1"/>
  <c r="I27" i="14"/>
  <c r="BL23" i="14"/>
  <c r="BR23" i="14" s="1"/>
  <c r="I23" i="14"/>
  <c r="BL21" i="14"/>
  <c r="BR21" i="14" s="1"/>
  <c r="I21" i="14"/>
  <c r="BL20" i="14"/>
  <c r="BR20" i="14" s="1"/>
  <c r="I20" i="14"/>
  <c r="I19" i="14"/>
  <c r="BL12" i="14"/>
  <c r="BR12" i="14" s="1"/>
  <c r="I12" i="14"/>
  <c r="BL11" i="14"/>
  <c r="BR11" i="14" s="1"/>
  <c r="I11" i="14"/>
  <c r="BL10" i="14"/>
  <c r="BR10" i="14" s="1"/>
  <c r="I10" i="14"/>
  <c r="I9" i="14"/>
  <c r="I7" i="14"/>
  <c r="I6" i="14"/>
  <c r="I387" i="13"/>
  <c r="I386" i="13"/>
  <c r="I385" i="13"/>
  <c r="I381" i="13"/>
  <c r="BH380" i="13"/>
  <c r="BN380" i="13" s="1"/>
  <c r="I380" i="13"/>
  <c r="BH379" i="13"/>
  <c r="BN379" i="13" s="1"/>
  <c r="I379" i="13"/>
  <c r="BH378" i="13"/>
  <c r="BN378" i="13" s="1"/>
  <c r="I378" i="13"/>
  <c r="I377" i="13"/>
  <c r="I376" i="13"/>
  <c r="I375" i="13"/>
  <c r="BH374" i="13"/>
  <c r="BN374" i="13" s="1"/>
  <c r="I374" i="13"/>
  <c r="BH373" i="13"/>
  <c r="BN373" i="13" s="1"/>
  <c r="I373" i="13"/>
  <c r="I372" i="13"/>
  <c r="I371" i="13"/>
  <c r="I370" i="13"/>
  <c r="BH369" i="13"/>
  <c r="BN369" i="13" s="1"/>
  <c r="I369" i="13"/>
  <c r="BH368" i="13"/>
  <c r="BN368" i="13" s="1"/>
  <c r="I368" i="13"/>
  <c r="BH367" i="13"/>
  <c r="BN367" i="13" s="1"/>
  <c r="I367" i="13"/>
  <c r="BH366" i="13"/>
  <c r="BN366" i="13" s="1"/>
  <c r="I366" i="13"/>
  <c r="BH365" i="13"/>
  <c r="BN365" i="13" s="1"/>
  <c r="I365" i="13"/>
  <c r="BH364" i="13"/>
  <c r="BN364" i="13" s="1"/>
  <c r="I364" i="13"/>
  <c r="BH363" i="13"/>
  <c r="BN363" i="13" s="1"/>
  <c r="I363" i="13"/>
  <c r="BH362" i="13"/>
  <c r="BN362" i="13" s="1"/>
  <c r="I362" i="13"/>
  <c r="BH361" i="13"/>
  <c r="BN361" i="13" s="1"/>
  <c r="I361" i="13"/>
  <c r="BH360" i="13"/>
  <c r="BN360" i="13" s="1"/>
  <c r="I360" i="13"/>
  <c r="BH359" i="13"/>
  <c r="BN359" i="13" s="1"/>
  <c r="I359" i="13"/>
  <c r="BH358" i="13"/>
  <c r="BN358" i="13" s="1"/>
  <c r="I358" i="13"/>
  <c r="I357" i="13"/>
  <c r="I356" i="13"/>
  <c r="I355" i="13"/>
  <c r="BH354" i="13"/>
  <c r="BN354" i="13" s="1"/>
  <c r="I354" i="13"/>
  <c r="BH353" i="13"/>
  <c r="BN353" i="13" s="1"/>
  <c r="I353" i="13"/>
  <c r="BH352" i="13"/>
  <c r="BN352" i="13" s="1"/>
  <c r="I352" i="13"/>
  <c r="BH351" i="13"/>
  <c r="BN351" i="13" s="1"/>
  <c r="I351" i="13"/>
  <c r="BH350" i="13"/>
  <c r="BN350" i="13" s="1"/>
  <c r="I350" i="13"/>
  <c r="BH349" i="13"/>
  <c r="BN349" i="13" s="1"/>
  <c r="I349" i="13"/>
  <c r="BH348" i="13"/>
  <c r="BN348" i="13" s="1"/>
  <c r="I348" i="13"/>
  <c r="BH347" i="13"/>
  <c r="BN347" i="13" s="1"/>
  <c r="I347" i="13"/>
  <c r="BH346" i="13"/>
  <c r="BN346" i="13" s="1"/>
  <c r="I346" i="13"/>
  <c r="BH345" i="13"/>
  <c r="BN345" i="13" s="1"/>
  <c r="I345" i="13"/>
  <c r="BH344" i="13"/>
  <c r="BN344" i="13" s="1"/>
  <c r="I344" i="13"/>
  <c r="BH343" i="13"/>
  <c r="BN343" i="13" s="1"/>
  <c r="I343" i="13"/>
  <c r="I342" i="13"/>
  <c r="BH339" i="13"/>
  <c r="BN339" i="13" s="1"/>
  <c r="I339" i="13"/>
  <c r="BH338" i="13"/>
  <c r="BN338" i="13" s="1"/>
  <c r="I338" i="13"/>
  <c r="BH337" i="13"/>
  <c r="BN337" i="13" s="1"/>
  <c r="I337" i="13"/>
  <c r="BH336" i="13"/>
  <c r="BN336" i="13" s="1"/>
  <c r="I336" i="13"/>
  <c r="I335" i="13"/>
  <c r="I334" i="13"/>
  <c r="I333" i="13"/>
  <c r="I332" i="13"/>
  <c r="I331" i="13"/>
  <c r="BH330" i="13"/>
  <c r="BN330" i="13" s="1"/>
  <c r="I330" i="13"/>
  <c r="BH329" i="13"/>
  <c r="BN329" i="13" s="1"/>
  <c r="I329" i="13"/>
  <c r="I328" i="13"/>
  <c r="I327" i="13"/>
  <c r="I326" i="13"/>
  <c r="BH325" i="13"/>
  <c r="BN325" i="13" s="1"/>
  <c r="I325" i="13"/>
  <c r="I324" i="13"/>
  <c r="I323" i="13"/>
  <c r="BH319" i="13"/>
  <c r="BN319" i="13" s="1"/>
  <c r="I319" i="13"/>
  <c r="BH318" i="13"/>
  <c r="BN318" i="13" s="1"/>
  <c r="I318" i="13"/>
  <c r="BH317" i="13"/>
  <c r="BN317" i="13" s="1"/>
  <c r="I317" i="13"/>
  <c r="I316" i="13"/>
  <c r="I315" i="13"/>
  <c r="I312" i="13"/>
  <c r="BH311" i="13"/>
  <c r="BN311" i="13" s="1"/>
  <c r="I311" i="13"/>
  <c r="I310" i="13"/>
  <c r="I309" i="13"/>
  <c r="I299" i="13"/>
  <c r="BH298" i="13"/>
  <c r="BN298" i="13" s="1"/>
  <c r="I298" i="13"/>
  <c r="BH297" i="13"/>
  <c r="BN297" i="13" s="1"/>
  <c r="I297" i="13"/>
  <c r="BH296" i="13"/>
  <c r="BN296" i="13" s="1"/>
  <c r="I296" i="13"/>
  <c r="BH295" i="13"/>
  <c r="BN295" i="13" s="1"/>
  <c r="I295" i="13"/>
  <c r="BH294" i="13"/>
  <c r="BN294" i="13" s="1"/>
  <c r="I294" i="13"/>
  <c r="BH293" i="13"/>
  <c r="BN293" i="13" s="1"/>
  <c r="I293" i="13"/>
  <c r="I292" i="13"/>
  <c r="I291" i="13"/>
  <c r="I290" i="13"/>
  <c r="BH287" i="13"/>
  <c r="BN287" i="13" s="1"/>
  <c r="I287" i="13"/>
  <c r="BH286" i="13"/>
  <c r="BN286" i="13" s="1"/>
  <c r="I286" i="13"/>
  <c r="BH285" i="13"/>
  <c r="BN285" i="13" s="1"/>
  <c r="I285" i="13"/>
  <c r="BH284" i="13"/>
  <c r="BN284" i="13" s="1"/>
  <c r="I284" i="13"/>
  <c r="I283" i="13"/>
  <c r="I282" i="13"/>
  <c r="I308" i="13"/>
  <c r="BH279" i="13"/>
  <c r="BN279" i="13" s="1"/>
  <c r="I279" i="13"/>
  <c r="BH278" i="13"/>
  <c r="BN278" i="13" s="1"/>
  <c r="I278" i="13"/>
  <c r="I277" i="13"/>
  <c r="I276" i="13"/>
  <c r="BH230" i="13"/>
  <c r="BN230" i="13" s="1"/>
  <c r="I230" i="13"/>
  <c r="BH229" i="13"/>
  <c r="BN229" i="13" s="1"/>
  <c r="I229" i="13"/>
  <c r="BH228" i="13"/>
  <c r="BN228" i="13" s="1"/>
  <c r="I228" i="13"/>
  <c r="BH227" i="13"/>
  <c r="BN227" i="13" s="1"/>
  <c r="I227" i="13"/>
  <c r="BH226" i="13"/>
  <c r="BN226" i="13" s="1"/>
  <c r="I226" i="13"/>
  <c r="BH225" i="13"/>
  <c r="BN225" i="13" s="1"/>
  <c r="I225" i="13"/>
  <c r="BH224" i="13"/>
  <c r="BN224" i="13" s="1"/>
  <c r="I224" i="13"/>
  <c r="BH223" i="13"/>
  <c r="BN223" i="13" s="1"/>
  <c r="I223" i="13"/>
  <c r="BH222" i="13"/>
  <c r="BN222" i="13" s="1"/>
  <c r="I222" i="13"/>
  <c r="BH221" i="13"/>
  <c r="BN221" i="13" s="1"/>
  <c r="I221" i="13"/>
  <c r="BH220" i="13"/>
  <c r="BN220" i="13" s="1"/>
  <c r="I220" i="13"/>
  <c r="BH219" i="13"/>
  <c r="BN219" i="13" s="1"/>
  <c r="I219" i="13"/>
  <c r="BH218" i="13"/>
  <c r="BN218" i="13" s="1"/>
  <c r="I218" i="13"/>
  <c r="BH217" i="13"/>
  <c r="BN217" i="13" s="1"/>
  <c r="I217" i="13"/>
  <c r="BH216" i="13"/>
  <c r="BN216" i="13" s="1"/>
  <c r="I216" i="13"/>
  <c r="BH215" i="13"/>
  <c r="BN215" i="13" s="1"/>
  <c r="I215" i="13"/>
  <c r="BH214" i="13"/>
  <c r="BN214" i="13" s="1"/>
  <c r="I214" i="13"/>
  <c r="BH213" i="13"/>
  <c r="BN213" i="13" s="1"/>
  <c r="I213" i="13"/>
  <c r="BH212" i="13"/>
  <c r="BN212" i="13" s="1"/>
  <c r="I212" i="13"/>
  <c r="BH211" i="13"/>
  <c r="BN211" i="13" s="1"/>
  <c r="I211" i="13"/>
  <c r="BH210" i="13"/>
  <c r="BN210" i="13" s="1"/>
  <c r="I210" i="13"/>
  <c r="I209" i="13"/>
  <c r="I208" i="13"/>
  <c r="I207" i="13"/>
  <c r="BH200" i="13"/>
  <c r="BN200" i="13" s="1"/>
  <c r="I200" i="13"/>
  <c r="BH199" i="13"/>
  <c r="BN199" i="13" s="1"/>
  <c r="I199" i="13"/>
  <c r="I198" i="13"/>
  <c r="I206" i="13"/>
  <c r="BH205" i="13"/>
  <c r="BN205" i="13" s="1"/>
  <c r="I205" i="13"/>
  <c r="BH204" i="13"/>
  <c r="BN204" i="13" s="1"/>
  <c r="I204" i="13"/>
  <c r="I203" i="13"/>
  <c r="I202" i="13"/>
  <c r="I201" i="13"/>
  <c r="BH194" i="13"/>
  <c r="BN194" i="13" s="1"/>
  <c r="I194" i="13"/>
  <c r="BH193" i="13"/>
  <c r="BN193" i="13" s="1"/>
  <c r="I193" i="13"/>
  <c r="BH192" i="13"/>
  <c r="BN192" i="13" s="1"/>
  <c r="I192" i="13"/>
  <c r="BH191" i="13"/>
  <c r="BN191" i="13" s="1"/>
  <c r="I191" i="13"/>
  <c r="BH190" i="13"/>
  <c r="BN190" i="13" s="1"/>
  <c r="I190" i="13"/>
  <c r="BH189" i="13"/>
  <c r="BN189" i="13" s="1"/>
  <c r="I189" i="13"/>
  <c r="BH188" i="13"/>
  <c r="BN188" i="13" s="1"/>
  <c r="I188" i="13"/>
  <c r="BH187" i="13"/>
  <c r="BN187" i="13" s="1"/>
  <c r="I187" i="13"/>
  <c r="BH186" i="13"/>
  <c r="BN186" i="13" s="1"/>
  <c r="I186" i="13"/>
  <c r="BH185" i="13"/>
  <c r="BN185" i="13" s="1"/>
  <c r="I185" i="13"/>
  <c r="BH184" i="13"/>
  <c r="BN184" i="13" s="1"/>
  <c r="I184" i="13"/>
  <c r="BH183" i="13"/>
  <c r="BN183" i="13" s="1"/>
  <c r="I183" i="13"/>
  <c r="BH182" i="13"/>
  <c r="BN182" i="13" s="1"/>
  <c r="I182" i="13"/>
  <c r="I181" i="13"/>
  <c r="I180" i="13"/>
  <c r="BH171" i="13"/>
  <c r="BN171" i="13" s="1"/>
  <c r="I171" i="13"/>
  <c r="BH170" i="13"/>
  <c r="BN170" i="13" s="1"/>
  <c r="I170" i="13"/>
  <c r="BH169" i="13"/>
  <c r="BN169" i="13" s="1"/>
  <c r="I169" i="13"/>
  <c r="BH168" i="13"/>
  <c r="BN168" i="13" s="1"/>
  <c r="I168" i="13"/>
  <c r="BH167" i="13"/>
  <c r="BN167" i="13" s="1"/>
  <c r="I167" i="13"/>
  <c r="BH166" i="13"/>
  <c r="BN166" i="13" s="1"/>
  <c r="I166" i="13"/>
  <c r="BH165" i="13"/>
  <c r="BN165" i="13" s="1"/>
  <c r="I165" i="13"/>
  <c r="BH164" i="13"/>
  <c r="BN164" i="13" s="1"/>
  <c r="I164" i="13"/>
  <c r="I163" i="13"/>
  <c r="I162" i="13"/>
  <c r="I161" i="13"/>
  <c r="BH158" i="13"/>
  <c r="BN158" i="13" s="1"/>
  <c r="BH157" i="13"/>
  <c r="BN157" i="13" s="1"/>
  <c r="BH156" i="13"/>
  <c r="BN156" i="13" s="1"/>
  <c r="BH155" i="13"/>
  <c r="BN155" i="13" s="1"/>
  <c r="BH154" i="13"/>
  <c r="BN154" i="13" s="1"/>
  <c r="BH153" i="13"/>
  <c r="BN153" i="13" s="1"/>
  <c r="BH152" i="13"/>
  <c r="BN152" i="13" s="1"/>
  <c r="BH151" i="13"/>
  <c r="BN151" i="13" s="1"/>
  <c r="BH150" i="13"/>
  <c r="BN150" i="13" s="1"/>
  <c r="BH149" i="13"/>
  <c r="BN149" i="13" s="1"/>
  <c r="BH148" i="13"/>
  <c r="BN148" i="13" s="1"/>
  <c r="BH147" i="13"/>
  <c r="BN147" i="13" s="1"/>
  <c r="BH146" i="13"/>
  <c r="BN146" i="13" s="1"/>
  <c r="BH145" i="13"/>
  <c r="BN145" i="13" s="1"/>
  <c r="BH144" i="13"/>
  <c r="BN144" i="13" s="1"/>
  <c r="BH143" i="13"/>
  <c r="BN143" i="13" s="1"/>
  <c r="BH142" i="13"/>
  <c r="BN142" i="13" s="1"/>
  <c r="BH141" i="13"/>
  <c r="BN141" i="13" s="1"/>
  <c r="BH140" i="13"/>
  <c r="BN140" i="13" s="1"/>
  <c r="BH139" i="13"/>
  <c r="BN139" i="13" s="1"/>
  <c r="BH138" i="13"/>
  <c r="BN138" i="13" s="1"/>
  <c r="BH137" i="13"/>
  <c r="BN137" i="13" s="1"/>
  <c r="BH136" i="13"/>
  <c r="BN136" i="13" s="1"/>
  <c r="BH135" i="13"/>
  <c r="BN135" i="13" s="1"/>
  <c r="BH134" i="13"/>
  <c r="BN134" i="13" s="1"/>
  <c r="BH133" i="13"/>
  <c r="BN133" i="13" s="1"/>
  <c r="BH132" i="13"/>
  <c r="BN132" i="13" s="1"/>
  <c r="BH131" i="13"/>
  <c r="BN131" i="13" s="1"/>
  <c r="BH130" i="13"/>
  <c r="BN130" i="13" s="1"/>
  <c r="BH129" i="13"/>
  <c r="BN129" i="13" s="1"/>
  <c r="I128" i="13"/>
  <c r="I127" i="13"/>
  <c r="I126" i="13"/>
  <c r="BH119" i="13"/>
  <c r="BN119" i="13" s="1"/>
  <c r="I119" i="13"/>
  <c r="BH118" i="13"/>
  <c r="BN118" i="13" s="1"/>
  <c r="I118" i="13"/>
  <c r="BH117" i="13"/>
  <c r="BN117" i="13" s="1"/>
  <c r="I117" i="13"/>
  <c r="BH116" i="13"/>
  <c r="BN116" i="13" s="1"/>
  <c r="I116" i="13"/>
  <c r="BH115" i="13"/>
  <c r="BN115" i="13" s="1"/>
  <c r="I115" i="13"/>
  <c r="BH114" i="13"/>
  <c r="BN114" i="13" s="1"/>
  <c r="I114" i="13"/>
  <c r="I113" i="13"/>
  <c r="I112" i="13"/>
  <c r="I111" i="13"/>
  <c r="BH110" i="13"/>
  <c r="BN110" i="13" s="1"/>
  <c r="I110" i="13"/>
  <c r="BH109" i="13"/>
  <c r="BN109" i="13" s="1"/>
  <c r="I109" i="13"/>
  <c r="BH108" i="13"/>
  <c r="BN108" i="13" s="1"/>
  <c r="I108" i="13"/>
  <c r="BH107" i="13"/>
  <c r="BN107" i="13" s="1"/>
  <c r="I107" i="13"/>
  <c r="BH106" i="13"/>
  <c r="BN106" i="13" s="1"/>
  <c r="I106" i="13"/>
  <c r="BH105" i="13"/>
  <c r="BN105" i="13" s="1"/>
  <c r="I105" i="13"/>
  <c r="BH104" i="13"/>
  <c r="BN104" i="13" s="1"/>
  <c r="I104" i="13"/>
  <c r="I103" i="13"/>
  <c r="I102" i="13"/>
  <c r="I101" i="13"/>
  <c r="BH100" i="13"/>
  <c r="BN100" i="13" s="1"/>
  <c r="I100" i="13"/>
  <c r="BH99" i="13"/>
  <c r="BN99" i="13" s="1"/>
  <c r="I99" i="13"/>
  <c r="BH98" i="13"/>
  <c r="BN98" i="13" s="1"/>
  <c r="I98" i="13"/>
  <c r="BH97" i="13"/>
  <c r="BN97" i="13" s="1"/>
  <c r="I97" i="13"/>
  <c r="BH96" i="13"/>
  <c r="BN96" i="13" s="1"/>
  <c r="I96" i="13"/>
  <c r="BH95" i="13"/>
  <c r="BN95" i="13" s="1"/>
  <c r="I95" i="13"/>
  <c r="BH94" i="13"/>
  <c r="BN94" i="13" s="1"/>
  <c r="I94" i="13"/>
  <c r="I93" i="13"/>
  <c r="I92" i="13"/>
  <c r="I91" i="13"/>
  <c r="I90" i="13"/>
  <c r="I89" i="13"/>
  <c r="BH88" i="13"/>
  <c r="BN88" i="13" s="1"/>
  <c r="I88" i="13"/>
  <c r="BH87" i="13"/>
  <c r="BN87" i="13" s="1"/>
  <c r="I87" i="13"/>
  <c r="I86" i="13"/>
  <c r="I85" i="13"/>
  <c r="BH84" i="13"/>
  <c r="BN84" i="13" s="1"/>
  <c r="I84" i="13"/>
  <c r="BH83" i="13"/>
  <c r="BN83" i="13" s="1"/>
  <c r="I83" i="13"/>
  <c r="BH82" i="13"/>
  <c r="BN82" i="13" s="1"/>
  <c r="I82" i="13"/>
  <c r="BH81" i="13"/>
  <c r="BN81" i="13" s="1"/>
  <c r="I81" i="13"/>
  <c r="I80" i="13"/>
  <c r="I79" i="13"/>
  <c r="I78" i="13"/>
  <c r="BH77" i="13"/>
  <c r="BN77" i="13" s="1"/>
  <c r="I77" i="13"/>
  <c r="BH76" i="13"/>
  <c r="BN76" i="13" s="1"/>
  <c r="I76" i="13"/>
  <c r="I75" i="13"/>
  <c r="I74" i="13"/>
  <c r="I73" i="13"/>
  <c r="BH71" i="13"/>
  <c r="BN71" i="13" s="1"/>
  <c r="I71" i="13"/>
  <c r="I69" i="13"/>
  <c r="BH68" i="13"/>
  <c r="BN68" i="13" s="1"/>
  <c r="I68" i="13"/>
  <c r="BH67" i="13"/>
  <c r="BN67" i="13" s="1"/>
  <c r="I67" i="13"/>
  <c r="I66" i="13"/>
  <c r="I65" i="13"/>
  <c r="BH64" i="13"/>
  <c r="BN64" i="13" s="1"/>
  <c r="I64" i="13"/>
  <c r="BH63" i="13"/>
  <c r="BN63" i="13" s="1"/>
  <c r="I63" i="13"/>
  <c r="BH62" i="13"/>
  <c r="BN62" i="13" s="1"/>
  <c r="I62" i="13"/>
  <c r="BH61" i="13"/>
  <c r="BN61" i="13" s="1"/>
  <c r="I61" i="13"/>
  <c r="BH60" i="13"/>
  <c r="BN60" i="13" s="1"/>
  <c r="I60" i="13"/>
  <c r="I59" i="13"/>
  <c r="I58" i="13"/>
  <c r="BH56" i="13"/>
  <c r="BN56" i="13" s="1"/>
  <c r="I56" i="13"/>
  <c r="I55" i="13"/>
  <c r="BH52" i="13"/>
  <c r="BN52" i="13" s="1"/>
  <c r="I52" i="13"/>
  <c r="BH51" i="13"/>
  <c r="BN51" i="13" s="1"/>
  <c r="I51" i="13"/>
  <c r="BH50" i="13"/>
  <c r="BN50" i="13" s="1"/>
  <c r="I50" i="13"/>
  <c r="I49" i="13"/>
  <c r="I48" i="13"/>
  <c r="I47" i="13"/>
  <c r="BH46" i="13"/>
  <c r="BN46" i="13" s="1"/>
  <c r="I46" i="13"/>
  <c r="BH45" i="13"/>
  <c r="BN45" i="13" s="1"/>
  <c r="I45" i="13"/>
  <c r="BH44" i="13"/>
  <c r="BN44" i="13" s="1"/>
  <c r="I44" i="13"/>
  <c r="BH43" i="13"/>
  <c r="BN43" i="13" s="1"/>
  <c r="I43" i="13"/>
  <c r="BH42" i="13"/>
  <c r="BN42" i="13" s="1"/>
  <c r="I42" i="13"/>
  <c r="BH41" i="13"/>
  <c r="BN41" i="13" s="1"/>
  <c r="I41" i="13"/>
  <c r="I40" i="13"/>
  <c r="I39" i="13"/>
  <c r="I38" i="13"/>
  <c r="BH37" i="13"/>
  <c r="BN37" i="13" s="1"/>
  <c r="I37" i="13"/>
  <c r="BH36" i="13"/>
  <c r="BN36" i="13" s="1"/>
  <c r="I36" i="13"/>
  <c r="BH35" i="13"/>
  <c r="BN35" i="13" s="1"/>
  <c r="I35" i="13"/>
  <c r="BH34" i="13"/>
  <c r="BN34" i="13" s="1"/>
  <c r="I34" i="13"/>
  <c r="BH33" i="13"/>
  <c r="BN33" i="13" s="1"/>
  <c r="I33" i="13"/>
  <c r="BH32" i="13"/>
  <c r="BN32" i="13" s="1"/>
  <c r="I32" i="13"/>
  <c r="I31" i="13"/>
  <c r="I30" i="13"/>
  <c r="I29" i="13"/>
  <c r="BH28" i="13"/>
  <c r="BN28" i="13" s="1"/>
  <c r="I28" i="13"/>
  <c r="BH27" i="13"/>
  <c r="BN27" i="13" s="1"/>
  <c r="I27" i="13"/>
  <c r="BH26" i="13"/>
  <c r="BN26" i="13" s="1"/>
  <c r="I26" i="13"/>
  <c r="BH25" i="13"/>
  <c r="BN25" i="13" s="1"/>
  <c r="I25" i="13"/>
  <c r="BH24" i="13"/>
  <c r="BN24" i="13" s="1"/>
  <c r="I24" i="13"/>
  <c r="BH23" i="13"/>
  <c r="BN23" i="13" s="1"/>
  <c r="I23" i="13"/>
  <c r="BH22" i="13"/>
  <c r="BN22" i="13" s="1"/>
  <c r="I22" i="13"/>
  <c r="BH21" i="13"/>
  <c r="BN21" i="13" s="1"/>
  <c r="I21" i="13"/>
  <c r="I20" i="13"/>
  <c r="I19" i="13"/>
  <c r="I18" i="13"/>
  <c r="BH17" i="13"/>
  <c r="BN17" i="13" s="1"/>
  <c r="I17" i="13"/>
  <c r="BH16" i="13"/>
  <c r="BN16" i="13" s="1"/>
  <c r="I16" i="13"/>
  <c r="BH15" i="13"/>
  <c r="BN15" i="13" s="1"/>
  <c r="I15" i="13"/>
  <c r="BH14" i="13"/>
  <c r="BN14" i="13" s="1"/>
  <c r="I14" i="13"/>
  <c r="BH13" i="13"/>
  <c r="BN13" i="13" s="1"/>
  <c r="I13" i="13"/>
  <c r="BH12" i="13"/>
  <c r="BN12" i="13" s="1"/>
  <c r="I12" i="13"/>
  <c r="BH11" i="13"/>
  <c r="BN11" i="13" s="1"/>
  <c r="I11" i="13"/>
  <c r="I10" i="13"/>
  <c r="I9" i="13"/>
  <c r="I8" i="13"/>
  <c r="I7" i="13"/>
  <c r="I6" i="13"/>
  <c r="I5" i="13"/>
  <c r="I158" i="12"/>
  <c r="I157" i="12"/>
  <c r="I156" i="12"/>
  <c r="AN147" i="12"/>
  <c r="AT147" i="12" s="1"/>
  <c r="I147" i="12"/>
  <c r="AN146" i="12"/>
  <c r="AT146" i="12" s="1"/>
  <c r="I146" i="12"/>
  <c r="AN145" i="12"/>
  <c r="AT145" i="12" s="1"/>
  <c r="I145" i="12"/>
  <c r="AN144" i="12"/>
  <c r="AT144" i="12" s="1"/>
  <c r="I144" i="12"/>
  <c r="AN143" i="12"/>
  <c r="AT143" i="12" s="1"/>
  <c r="I143" i="12"/>
  <c r="I142" i="12"/>
  <c r="AN141" i="12"/>
  <c r="AT141" i="12" s="1"/>
  <c r="I141" i="12"/>
  <c r="AN140" i="12"/>
  <c r="AT140" i="12" s="1"/>
  <c r="I140" i="12"/>
  <c r="AN139" i="12"/>
  <c r="AT139" i="12" s="1"/>
  <c r="I139" i="12"/>
  <c r="AN138" i="12"/>
  <c r="AT138" i="12" s="1"/>
  <c r="I138" i="12"/>
  <c r="I137" i="12"/>
  <c r="AN127" i="12"/>
  <c r="AT127" i="12" s="1"/>
  <c r="I127" i="12"/>
  <c r="AN126" i="12"/>
  <c r="AT126" i="12" s="1"/>
  <c r="I126" i="12"/>
  <c r="AN125" i="12"/>
  <c r="AT125" i="12" s="1"/>
  <c r="I125" i="12"/>
  <c r="AN122" i="12"/>
  <c r="AT122" i="12" s="1"/>
  <c r="I122" i="12"/>
  <c r="AN121" i="12"/>
  <c r="AT121" i="12" s="1"/>
  <c r="I121" i="12"/>
  <c r="AN120" i="12"/>
  <c r="AT120" i="12" s="1"/>
  <c r="I120" i="12"/>
  <c r="AN119" i="12"/>
  <c r="AT119" i="12" s="1"/>
  <c r="I119" i="12"/>
  <c r="I118" i="12"/>
  <c r="AN109" i="12"/>
  <c r="AT109" i="12" s="1"/>
  <c r="I109" i="12"/>
  <c r="AN108" i="12"/>
  <c r="AT108" i="12" s="1"/>
  <c r="I108" i="12"/>
  <c r="AN107" i="12"/>
  <c r="AT107" i="12" s="1"/>
  <c r="I107" i="12"/>
  <c r="AN106" i="12"/>
  <c r="AT106" i="12" s="1"/>
  <c r="I106" i="12"/>
  <c r="I105" i="12"/>
  <c r="AN97" i="12"/>
  <c r="AT97" i="12" s="1"/>
  <c r="I97" i="12"/>
  <c r="AN95" i="12"/>
  <c r="AT95" i="12" s="1"/>
  <c r="I95" i="12"/>
  <c r="AN94" i="12"/>
  <c r="AT94" i="12" s="1"/>
  <c r="I94" i="12"/>
  <c r="AN93" i="12"/>
  <c r="AT93" i="12" s="1"/>
  <c r="I93" i="12"/>
  <c r="I92" i="12"/>
  <c r="AN76" i="12"/>
  <c r="AT76" i="12" s="1"/>
  <c r="I76" i="12"/>
  <c r="AN68" i="12"/>
  <c r="AT68" i="12" s="1"/>
  <c r="I68" i="12"/>
  <c r="AN66" i="12"/>
  <c r="AT66" i="12" s="1"/>
  <c r="I66" i="12"/>
  <c r="AN60" i="12"/>
  <c r="AT60" i="12" s="1"/>
  <c r="I60" i="12"/>
  <c r="AN57" i="12"/>
  <c r="AT57" i="12" s="1"/>
  <c r="I57" i="12"/>
  <c r="AN49" i="12"/>
  <c r="AT49" i="12" s="1"/>
  <c r="I49" i="12"/>
  <c r="AN41" i="12"/>
  <c r="AT41" i="12" s="1"/>
  <c r="I41" i="12"/>
  <c r="AN39" i="12"/>
  <c r="AT39" i="12" s="1"/>
  <c r="I39" i="12"/>
  <c r="AN33" i="12"/>
  <c r="AT33" i="12" s="1"/>
  <c r="I33" i="12"/>
  <c r="I32" i="12"/>
  <c r="I31" i="12"/>
  <c r="I30" i="12"/>
  <c r="AN20" i="12"/>
  <c r="AT20" i="12" s="1"/>
  <c r="I20" i="12"/>
  <c r="AN19" i="12"/>
  <c r="AT19" i="12" s="1"/>
  <c r="I19" i="12"/>
  <c r="AN18" i="12"/>
  <c r="AT18" i="12" s="1"/>
  <c r="I18" i="12"/>
  <c r="AN17" i="12"/>
  <c r="AT17" i="12" s="1"/>
  <c r="I17" i="12"/>
  <c r="AN16" i="12"/>
  <c r="AT16" i="12" s="1"/>
  <c r="I16" i="12"/>
  <c r="AN15" i="12"/>
  <c r="AT15" i="12" s="1"/>
  <c r="I15" i="12"/>
  <c r="AN14" i="12"/>
  <c r="AT14" i="12" s="1"/>
  <c r="I14" i="12"/>
  <c r="AN13" i="12"/>
  <c r="AT13" i="12" s="1"/>
  <c r="I13" i="12"/>
  <c r="AN12" i="12"/>
  <c r="AT12" i="12" s="1"/>
  <c r="I12" i="12"/>
  <c r="AN11" i="12"/>
  <c r="AT11" i="12" s="1"/>
  <c r="I11" i="12"/>
  <c r="AN10" i="12"/>
  <c r="AT10" i="12" s="1"/>
  <c r="I10" i="12"/>
  <c r="I9" i="12"/>
  <c r="I8" i="12"/>
  <c r="I6" i="12"/>
  <c r="I5" i="12"/>
  <c r="BI158" i="11"/>
  <c r="BO158" i="11" s="1"/>
  <c r="I158" i="11"/>
  <c r="BI157" i="11"/>
  <c r="BO157" i="11" s="1"/>
  <c r="I157" i="11"/>
  <c r="BI156" i="11"/>
  <c r="BO156" i="11" s="1"/>
  <c r="I156" i="11"/>
  <c r="BI155" i="11"/>
  <c r="BO155" i="11" s="1"/>
  <c r="I155" i="11"/>
  <c r="I154" i="11"/>
  <c r="I153" i="11"/>
  <c r="BI152" i="11"/>
  <c r="BO152" i="11" s="1"/>
  <c r="I152" i="11"/>
  <c r="BI151" i="11"/>
  <c r="BO151" i="11" s="1"/>
  <c r="I151" i="11"/>
  <c r="I150" i="11"/>
  <c r="BI149" i="11"/>
  <c r="BO149" i="11" s="1"/>
  <c r="I149" i="11"/>
  <c r="BI148" i="11"/>
  <c r="BO148" i="11" s="1"/>
  <c r="I148" i="11"/>
  <c r="I147" i="11"/>
  <c r="I144" i="11"/>
  <c r="I143" i="11"/>
  <c r="I133" i="11"/>
  <c r="I132" i="11"/>
  <c r="I131" i="11"/>
  <c r="I130" i="11"/>
  <c r="I129" i="11"/>
  <c r="I126" i="11"/>
  <c r="I125" i="11"/>
  <c r="I124" i="11"/>
  <c r="I123" i="11"/>
  <c r="I122" i="11"/>
  <c r="I119" i="11"/>
  <c r="I118" i="11"/>
  <c r="I117" i="11"/>
  <c r="I116" i="11"/>
  <c r="I115" i="11"/>
  <c r="I112" i="11"/>
  <c r="I111" i="11"/>
  <c r="I110" i="11"/>
  <c r="I109" i="11"/>
  <c r="I108" i="11"/>
  <c r="I105" i="11"/>
  <c r="I104" i="11"/>
  <c r="I103" i="11"/>
  <c r="I102" i="11"/>
  <c r="I101" i="11"/>
  <c r="I98" i="11"/>
  <c r="I97" i="11"/>
  <c r="I96" i="11"/>
  <c r="I95" i="11"/>
  <c r="I94" i="11"/>
  <c r="BI82" i="11"/>
  <c r="BO82" i="11" s="1"/>
  <c r="I82" i="11"/>
  <c r="BI81" i="11"/>
  <c r="BO81" i="11" s="1"/>
  <c r="I81" i="11"/>
  <c r="BI80" i="11"/>
  <c r="BO80" i="11" s="1"/>
  <c r="I80" i="11"/>
  <c r="BI79" i="11"/>
  <c r="BO79" i="11" s="1"/>
  <c r="I79" i="11"/>
  <c r="BI78" i="11"/>
  <c r="BO78" i="11" s="1"/>
  <c r="I78" i="11"/>
  <c r="BI77" i="11"/>
  <c r="BO77" i="11" s="1"/>
  <c r="I77" i="11"/>
  <c r="I76" i="11"/>
  <c r="BI75" i="11"/>
  <c r="BO75" i="11" s="1"/>
  <c r="I75" i="11"/>
  <c r="I74" i="11"/>
  <c r="I73" i="11"/>
  <c r="I61" i="11"/>
  <c r="BI59" i="11"/>
  <c r="BO59" i="11" s="1"/>
  <c r="I59" i="11"/>
  <c r="BI58" i="11"/>
  <c r="BO58" i="11" s="1"/>
  <c r="I58" i="11"/>
  <c r="BI57" i="11"/>
  <c r="BO57" i="11" s="1"/>
  <c r="I57" i="11"/>
  <c r="BI56" i="11"/>
  <c r="BO56" i="11" s="1"/>
  <c r="I56" i="11"/>
  <c r="I55" i="11"/>
  <c r="I54" i="11"/>
  <c r="I53" i="11"/>
  <c r="I47" i="11"/>
  <c r="BI39" i="11"/>
  <c r="BO39" i="11" s="1"/>
  <c r="I39" i="11"/>
  <c r="BI34" i="11"/>
  <c r="BO34" i="11" s="1"/>
  <c r="I34" i="11"/>
  <c r="BI33" i="11"/>
  <c r="BO33" i="11" s="1"/>
  <c r="I33" i="11"/>
  <c r="BI32" i="11"/>
  <c r="BO32" i="11" s="1"/>
  <c r="I32" i="11"/>
  <c r="BI31" i="11"/>
  <c r="BO31" i="11" s="1"/>
  <c r="I31" i="11"/>
  <c r="I29" i="11"/>
  <c r="I27" i="11"/>
  <c r="BI26" i="11"/>
  <c r="BO26" i="11" s="1"/>
  <c r="I26" i="11"/>
  <c r="BI25" i="11"/>
  <c r="BO25" i="11" s="1"/>
  <c r="I25" i="11"/>
  <c r="BI20" i="11"/>
  <c r="BO20" i="11" s="1"/>
  <c r="I20" i="11"/>
  <c r="BI19" i="11"/>
  <c r="BO19" i="11" s="1"/>
  <c r="I19" i="11"/>
  <c r="BI18" i="11"/>
  <c r="BO18" i="11" s="1"/>
  <c r="I18" i="11"/>
  <c r="I17" i="11"/>
  <c r="I16" i="11"/>
  <c r="I15" i="11"/>
  <c r="BI12" i="11"/>
  <c r="BO12" i="11" s="1"/>
  <c r="I12" i="11"/>
  <c r="BI11" i="11"/>
  <c r="BO11" i="11" s="1"/>
  <c r="I11" i="11"/>
  <c r="BI10" i="11"/>
  <c r="BO10" i="11" s="1"/>
  <c r="I10" i="11"/>
  <c r="I9" i="11"/>
  <c r="I8" i="11"/>
  <c r="I7" i="11"/>
  <c r="I6" i="11"/>
  <c r="I34" i="10"/>
  <c r="BJ33" i="10"/>
  <c r="BP33" i="10" s="1"/>
  <c r="BJ32" i="10"/>
  <c r="BP32" i="10" s="1"/>
  <c r="BJ31" i="10"/>
  <c r="BP31" i="10" s="1"/>
  <c r="I29" i="10"/>
  <c r="I28" i="10"/>
  <c r="BJ27" i="10"/>
  <c r="BP27" i="10" s="1"/>
  <c r="BJ26" i="10"/>
  <c r="BP26" i="10" s="1"/>
  <c r="BJ25" i="10"/>
  <c r="BP25" i="10" s="1"/>
  <c r="BJ24" i="10"/>
  <c r="BP24" i="10" s="1"/>
  <c r="BJ23" i="10"/>
  <c r="BP23" i="10" s="1"/>
  <c r="BJ22" i="10"/>
  <c r="BP22" i="10" s="1"/>
  <c r="I21" i="10"/>
  <c r="I20" i="10"/>
  <c r="BJ19" i="10"/>
  <c r="BP19" i="10" s="1"/>
  <c r="BJ18" i="10"/>
  <c r="BP18" i="10" s="1"/>
  <c r="I17" i="10"/>
  <c r="I16" i="10"/>
  <c r="BJ15" i="10"/>
  <c r="BP15" i="10" s="1"/>
  <c r="I14" i="10"/>
  <c r="I13" i="10"/>
  <c r="BJ12" i="10"/>
  <c r="BP12" i="10" s="1"/>
  <c r="BJ11" i="10"/>
  <c r="BP11" i="10" s="1"/>
  <c r="BJ10" i="10"/>
  <c r="BP10" i="10" s="1"/>
  <c r="BJ9" i="10"/>
  <c r="BP9" i="10" s="1"/>
  <c r="BJ8" i="10"/>
  <c r="BP8" i="10" s="1"/>
  <c r="BJ7" i="10"/>
  <c r="BP7" i="10" s="1"/>
  <c r="I6" i="10"/>
  <c r="I5" i="10"/>
  <c r="I2" i="10"/>
  <c r="BL125" i="9"/>
  <c r="BR125" i="9" s="1"/>
  <c r="BL124" i="9"/>
  <c r="BR124" i="9" s="1"/>
  <c r="BL120" i="9"/>
  <c r="BR120" i="9" s="1"/>
  <c r="BL119" i="9"/>
  <c r="BR119" i="9" s="1"/>
  <c r="I119" i="9"/>
  <c r="I118" i="9"/>
  <c r="I117" i="9"/>
  <c r="BL116" i="9"/>
  <c r="BR116" i="9" s="1"/>
  <c r="I116" i="9"/>
  <c r="I114" i="9"/>
  <c r="BL113" i="9"/>
  <c r="BR113" i="9" s="1"/>
  <c r="I113" i="9"/>
  <c r="BL112" i="9"/>
  <c r="BR112" i="9" s="1"/>
  <c r="I112" i="9"/>
  <c r="I110" i="9"/>
  <c r="BL108" i="9"/>
  <c r="BR108" i="9" s="1"/>
  <c r="I108" i="9"/>
  <c r="BL107" i="9"/>
  <c r="BR107" i="9" s="1"/>
  <c r="I107" i="9"/>
  <c r="BL106" i="9"/>
  <c r="BR106" i="9" s="1"/>
  <c r="I106" i="9"/>
  <c r="BL105" i="9"/>
  <c r="BR105" i="9" s="1"/>
  <c r="I105" i="9"/>
  <c r="BL104" i="9"/>
  <c r="BR104" i="9" s="1"/>
  <c r="I104" i="9"/>
  <c r="BL103" i="9"/>
  <c r="BR103" i="9" s="1"/>
  <c r="I103" i="9"/>
  <c r="BL101" i="9"/>
  <c r="BR101" i="9" s="1"/>
  <c r="BL100" i="9"/>
  <c r="BR100" i="9" s="1"/>
  <c r="BL99" i="9"/>
  <c r="BR99" i="9" s="1"/>
  <c r="I99" i="9"/>
  <c r="BL98" i="9"/>
  <c r="BR98" i="9" s="1"/>
  <c r="I98" i="9"/>
  <c r="BL97" i="9"/>
  <c r="BR97" i="9" s="1"/>
  <c r="I97" i="9"/>
  <c r="BL96" i="9"/>
  <c r="BR96" i="9" s="1"/>
  <c r="I96" i="9"/>
  <c r="BL95" i="9"/>
  <c r="BR95" i="9" s="1"/>
  <c r="I95" i="9"/>
  <c r="BL94" i="9"/>
  <c r="BR94" i="9" s="1"/>
  <c r="I94" i="9"/>
  <c r="BL93" i="9"/>
  <c r="BR93" i="9" s="1"/>
  <c r="I93" i="9"/>
  <c r="BL92" i="9"/>
  <c r="BR92" i="9" s="1"/>
  <c r="I92" i="9"/>
  <c r="BL91" i="9"/>
  <c r="BR91" i="9" s="1"/>
  <c r="I91" i="9"/>
  <c r="BL90" i="9"/>
  <c r="BR90" i="9" s="1"/>
  <c r="I90" i="9"/>
  <c r="BL89" i="9"/>
  <c r="BR89" i="9" s="1"/>
  <c r="I89" i="9"/>
  <c r="BL88" i="9"/>
  <c r="BR88" i="9" s="1"/>
  <c r="I88" i="9"/>
  <c r="BL84" i="9"/>
  <c r="BR84" i="9" s="1"/>
  <c r="BL81" i="9"/>
  <c r="BR81" i="9" s="1"/>
  <c r="I81" i="9"/>
  <c r="BL80" i="9"/>
  <c r="BR80" i="9" s="1"/>
  <c r="I80" i="9"/>
  <c r="BL79" i="9"/>
  <c r="BR79" i="9" s="1"/>
  <c r="I79" i="9"/>
  <c r="BL78" i="9"/>
  <c r="BR78" i="9" s="1"/>
  <c r="I78" i="9"/>
  <c r="I77" i="9"/>
  <c r="I76" i="9"/>
  <c r="I72" i="9"/>
  <c r="BL70" i="9"/>
  <c r="BR70" i="9" s="1"/>
  <c r="I70" i="9"/>
  <c r="BL69" i="9"/>
  <c r="BR69" i="9" s="1"/>
  <c r="I69" i="9"/>
  <c r="BL68" i="9"/>
  <c r="BR68" i="9" s="1"/>
  <c r="I68" i="9"/>
  <c r="BL67" i="9"/>
  <c r="BR67" i="9" s="1"/>
  <c r="I67" i="9"/>
  <c r="BL66" i="9"/>
  <c r="BR66" i="9" s="1"/>
  <c r="I66" i="9"/>
  <c r="BL65" i="9"/>
  <c r="BR65" i="9" s="1"/>
  <c r="I65" i="9"/>
  <c r="BL64" i="9"/>
  <c r="BR64" i="9" s="1"/>
  <c r="I64" i="9"/>
  <c r="BL63" i="9"/>
  <c r="BR63" i="9" s="1"/>
  <c r="I63" i="9"/>
  <c r="I62" i="9"/>
  <c r="I61" i="9"/>
  <c r="BL58" i="9"/>
  <c r="BR58" i="9" s="1"/>
  <c r="I58" i="9"/>
  <c r="BL57" i="9"/>
  <c r="BR57" i="9" s="1"/>
  <c r="I57" i="9"/>
  <c r="I55" i="9"/>
  <c r="BL53" i="9"/>
  <c r="BR53" i="9" s="1"/>
  <c r="I53" i="9"/>
  <c r="BL52" i="9"/>
  <c r="BR52" i="9" s="1"/>
  <c r="I52" i="9"/>
  <c r="I50" i="9"/>
  <c r="BL48" i="9"/>
  <c r="BR48" i="9" s="1"/>
  <c r="I48" i="9"/>
  <c r="BL47" i="9"/>
  <c r="BR47" i="9" s="1"/>
  <c r="I47" i="9"/>
  <c r="BL46" i="9"/>
  <c r="BR46" i="9" s="1"/>
  <c r="I46" i="9"/>
  <c r="I45" i="9"/>
  <c r="I41" i="9"/>
  <c r="BL33" i="9"/>
  <c r="BR33" i="9" s="1"/>
  <c r="I33" i="9"/>
  <c r="BL32" i="9"/>
  <c r="BR32" i="9" s="1"/>
  <c r="I32" i="9"/>
  <c r="BL30" i="9"/>
  <c r="BR30" i="9" s="1"/>
  <c r="I30" i="9"/>
  <c r="BL28" i="9"/>
  <c r="BR28" i="9" s="1"/>
  <c r="I28" i="9"/>
  <c r="BL26" i="9"/>
  <c r="BR26" i="9" s="1"/>
  <c r="I26" i="9"/>
  <c r="BL23" i="9"/>
  <c r="BR23" i="9" s="1"/>
  <c r="I23" i="9"/>
  <c r="BL15" i="9"/>
  <c r="BR15" i="9" s="1"/>
  <c r="I15" i="9"/>
  <c r="BL14" i="9"/>
  <c r="BR14" i="9" s="1"/>
  <c r="BL13" i="9"/>
  <c r="BR13" i="9" s="1"/>
  <c r="BL12" i="9"/>
  <c r="BR12" i="9" s="1"/>
  <c r="I12" i="9"/>
  <c r="BL11" i="9"/>
  <c r="BR11" i="9" s="1"/>
  <c r="I11" i="9"/>
  <c r="BL10" i="9"/>
  <c r="BR10" i="9" s="1"/>
  <c r="I10" i="9"/>
  <c r="I8" i="9"/>
  <c r="I7" i="9"/>
  <c r="I5" i="9"/>
  <c r="J5" i="9" s="1"/>
  <c r="AN118" i="8"/>
  <c r="AT118" i="8" s="1"/>
  <c r="AN117" i="8"/>
  <c r="AT117" i="8" s="1"/>
  <c r="AN113" i="8"/>
  <c r="AT113" i="8" s="1"/>
  <c r="AN112" i="8"/>
  <c r="AT112" i="8" s="1"/>
  <c r="AN109" i="8"/>
  <c r="AT109" i="8" s="1"/>
  <c r="AN106" i="8"/>
  <c r="AT106" i="8" s="1"/>
  <c r="AN105" i="8"/>
  <c r="AT105" i="8" s="1"/>
  <c r="AN101" i="8"/>
  <c r="AT101" i="8" s="1"/>
  <c r="AN100" i="8"/>
  <c r="AT100" i="8" s="1"/>
  <c r="AN99" i="8"/>
  <c r="AT99" i="8" s="1"/>
  <c r="AN98" i="8"/>
  <c r="AT98" i="8" s="1"/>
  <c r="AN97" i="8"/>
  <c r="AT97" i="8" s="1"/>
  <c r="AN96" i="8"/>
  <c r="AT96" i="8" s="1"/>
  <c r="AN94" i="8"/>
  <c r="AT94" i="8" s="1"/>
  <c r="AN93" i="8"/>
  <c r="AT93" i="8" s="1"/>
  <c r="AN92" i="8"/>
  <c r="AT92" i="8" s="1"/>
  <c r="AN91" i="8"/>
  <c r="AT91" i="8" s="1"/>
  <c r="AN90" i="8"/>
  <c r="AT90" i="8" s="1"/>
  <c r="AN89" i="8"/>
  <c r="AT89" i="8" s="1"/>
  <c r="AN88" i="8"/>
  <c r="AT88" i="8" s="1"/>
  <c r="AN87" i="8"/>
  <c r="AT87" i="8" s="1"/>
  <c r="AN86" i="8"/>
  <c r="AT86" i="8" s="1"/>
  <c r="AN85" i="8"/>
  <c r="AT85" i="8" s="1"/>
  <c r="AN84" i="8"/>
  <c r="AT84" i="8" s="1"/>
  <c r="AN83" i="8"/>
  <c r="AT83" i="8" s="1"/>
  <c r="AN82" i="8"/>
  <c r="AT82" i="8" s="1"/>
  <c r="AN81" i="8"/>
  <c r="AT81" i="8" s="1"/>
  <c r="AN77" i="8"/>
  <c r="AT77" i="8" s="1"/>
  <c r="AN74" i="8"/>
  <c r="AT74" i="8" s="1"/>
  <c r="AN73" i="8"/>
  <c r="AT73" i="8" s="1"/>
  <c r="AN72" i="8"/>
  <c r="AT72" i="8" s="1"/>
  <c r="AN71" i="8"/>
  <c r="AT71" i="8" s="1"/>
  <c r="AN64" i="8"/>
  <c r="AT64" i="8" s="1"/>
  <c r="AN63" i="8"/>
  <c r="AT63" i="8" s="1"/>
  <c r="AN62" i="8"/>
  <c r="AT62" i="8" s="1"/>
  <c r="AN61" i="8"/>
  <c r="AT61" i="8" s="1"/>
  <c r="AN60" i="8"/>
  <c r="AT60" i="8" s="1"/>
  <c r="AN59" i="8"/>
  <c r="AT59" i="8" s="1"/>
  <c r="AN58" i="8"/>
  <c r="AT58" i="8" s="1"/>
  <c r="AN57" i="8"/>
  <c r="AT57" i="8" s="1"/>
  <c r="AN53" i="8"/>
  <c r="AT53" i="8" s="1"/>
  <c r="AN52" i="8"/>
  <c r="AT52" i="8" s="1"/>
  <c r="AN49" i="8"/>
  <c r="AT49" i="8" s="1"/>
  <c r="AN48" i="8"/>
  <c r="AT48" i="8" s="1"/>
  <c r="AN45" i="8"/>
  <c r="AT45" i="8" s="1"/>
  <c r="AN44" i="8"/>
  <c r="AT44" i="8" s="1"/>
  <c r="AN43" i="8"/>
  <c r="AT43" i="8" s="1"/>
  <c r="I34" i="8"/>
  <c r="AB33" i="8"/>
  <c r="AH33" i="8" s="1"/>
  <c r="AN33" i="8" s="1"/>
  <c r="AT33" i="8" s="1"/>
  <c r="I33" i="8"/>
  <c r="AB32" i="8"/>
  <c r="AH32" i="8" s="1"/>
  <c r="AN32" i="8" s="1"/>
  <c r="AT32" i="8" s="1"/>
  <c r="I32" i="8"/>
  <c r="AB31" i="8"/>
  <c r="AH31" i="8" s="1"/>
  <c r="AN31" i="8" s="1"/>
  <c r="AT31" i="8" s="1"/>
  <c r="I31" i="8"/>
  <c r="I30" i="8"/>
  <c r="AN29" i="8"/>
  <c r="AT29" i="8" s="1"/>
  <c r="I29" i="8"/>
  <c r="I28" i="8"/>
  <c r="AB27" i="8"/>
  <c r="AH27" i="8" s="1"/>
  <c r="AN27" i="8" s="1"/>
  <c r="AT27" i="8" s="1"/>
  <c r="I27" i="8"/>
  <c r="AB26" i="8"/>
  <c r="AH26" i="8" s="1"/>
  <c r="I26" i="8"/>
  <c r="AB25" i="8"/>
  <c r="AH25" i="8" s="1"/>
  <c r="I25" i="8"/>
  <c r="AB24" i="8"/>
  <c r="AH24" i="8" s="1"/>
  <c r="I24" i="8"/>
  <c r="AB23" i="8"/>
  <c r="AH23" i="8" s="1"/>
  <c r="AN23" i="8" s="1"/>
  <c r="AT23" i="8" s="1"/>
  <c r="I23" i="8"/>
  <c r="AB22" i="8"/>
  <c r="AH22" i="8" s="1"/>
  <c r="I22" i="8"/>
  <c r="I21" i="8"/>
  <c r="I20" i="8"/>
  <c r="AB19" i="8"/>
  <c r="AH19" i="8" s="1"/>
  <c r="I19" i="8"/>
  <c r="AB18" i="8"/>
  <c r="AH18" i="8" s="1"/>
  <c r="I18" i="8"/>
  <c r="I17" i="8"/>
  <c r="I16" i="8"/>
  <c r="AB15" i="8"/>
  <c r="AH15" i="8" s="1"/>
  <c r="AN15" i="8" s="1"/>
  <c r="AT15" i="8" s="1"/>
  <c r="I15" i="8"/>
  <c r="AN14" i="8"/>
  <c r="AT14" i="8" s="1"/>
  <c r="I14" i="8"/>
  <c r="AN13" i="8"/>
  <c r="AT13" i="8" s="1"/>
  <c r="I13" i="8"/>
  <c r="AB12" i="8"/>
  <c r="AH12" i="8" s="1"/>
  <c r="AN12" i="8" s="1"/>
  <c r="AT12" i="8" s="1"/>
  <c r="I12" i="8"/>
  <c r="AB11" i="8"/>
  <c r="AH11" i="8" s="1"/>
  <c r="AN11" i="8" s="1"/>
  <c r="AT11" i="8" s="1"/>
  <c r="I11" i="8"/>
  <c r="AB10" i="8"/>
  <c r="AH10" i="8" s="1"/>
  <c r="AN10" i="8" s="1"/>
  <c r="AT10" i="8" s="1"/>
  <c r="I10" i="8"/>
  <c r="AB9" i="8"/>
  <c r="AH9" i="8" s="1"/>
  <c r="I9" i="8"/>
  <c r="AB8" i="8"/>
  <c r="AH8" i="8" s="1"/>
  <c r="I8" i="8"/>
  <c r="AB7" i="8"/>
  <c r="AH7" i="8" s="1"/>
  <c r="I7" i="8"/>
  <c r="I6" i="8"/>
  <c r="I5" i="8"/>
  <c r="I3" i="8"/>
  <c r="BL47" i="7"/>
  <c r="BR47" i="7" s="1"/>
  <c r="I47" i="7"/>
  <c r="BL46" i="7"/>
  <c r="BR46" i="7" s="1"/>
  <c r="I46" i="7"/>
  <c r="I43" i="7"/>
  <c r="BL42" i="7"/>
  <c r="BR42" i="7" s="1"/>
  <c r="I42" i="7"/>
  <c r="BL41" i="7"/>
  <c r="BR41" i="7" s="1"/>
  <c r="I41" i="7"/>
  <c r="BL40" i="7"/>
  <c r="BR40" i="7" s="1"/>
  <c r="I40" i="7"/>
  <c r="BL39" i="7"/>
  <c r="BR39" i="7" s="1"/>
  <c r="I39" i="7"/>
  <c r="BL38" i="7"/>
  <c r="BR38" i="7" s="1"/>
  <c r="I38" i="7"/>
  <c r="BL37" i="7"/>
  <c r="BR37" i="7" s="1"/>
  <c r="I37" i="7"/>
  <c r="BL33" i="7"/>
  <c r="BR33" i="7" s="1"/>
  <c r="I33" i="7"/>
  <c r="BL32" i="7"/>
  <c r="BR32" i="7" s="1"/>
  <c r="I32" i="7"/>
  <c r="BL31" i="7"/>
  <c r="BR31" i="7" s="1"/>
  <c r="I31" i="7"/>
  <c r="I30" i="7"/>
  <c r="BL28" i="7"/>
  <c r="BR28" i="7" s="1"/>
  <c r="I28" i="7"/>
  <c r="BL27" i="7"/>
  <c r="BR27" i="7" s="1"/>
  <c r="I27" i="7"/>
  <c r="BL26" i="7"/>
  <c r="BR26" i="7" s="1"/>
  <c r="I26" i="7"/>
  <c r="BL25" i="7"/>
  <c r="BR25" i="7" s="1"/>
  <c r="I25" i="7"/>
  <c r="I24" i="7"/>
  <c r="BL21" i="7"/>
  <c r="BR21" i="7" s="1"/>
  <c r="I21" i="7"/>
  <c r="BL20" i="7"/>
  <c r="BR20" i="7" s="1"/>
  <c r="I20" i="7"/>
  <c r="BL19" i="7"/>
  <c r="BR19" i="7" s="1"/>
  <c r="I19" i="7"/>
  <c r="BL18" i="7"/>
  <c r="BR18" i="7" s="1"/>
  <c r="I18" i="7"/>
  <c r="I17" i="7"/>
  <c r="BL16" i="7"/>
  <c r="BR16" i="7" s="1"/>
  <c r="I16" i="7"/>
  <c r="BL15" i="7"/>
  <c r="BR15" i="7" s="1"/>
  <c r="I15" i="7"/>
  <c r="I14" i="7"/>
  <c r="BL13" i="7"/>
  <c r="BR13" i="7" s="1"/>
  <c r="I13" i="7"/>
  <c r="BL12" i="7"/>
  <c r="BR12" i="7" s="1"/>
  <c r="I12" i="7"/>
  <c r="I11" i="7"/>
  <c r="I8" i="7"/>
  <c r="I7" i="7"/>
  <c r="I3" i="7"/>
  <c r="BK88" i="6"/>
  <c r="BQ88" i="6" s="1"/>
  <c r="BK86" i="6"/>
  <c r="BQ86" i="6" s="1"/>
  <c r="I86" i="6"/>
  <c r="BK85" i="6"/>
  <c r="BQ85" i="6" s="1"/>
  <c r="I85" i="6"/>
  <c r="I83" i="6"/>
  <c r="BK82" i="6"/>
  <c r="BQ82" i="6" s="1"/>
  <c r="I82" i="6"/>
  <c r="BK81" i="6"/>
  <c r="BQ81" i="6" s="1"/>
  <c r="I81" i="6"/>
  <c r="BK80" i="6"/>
  <c r="BQ80" i="6" s="1"/>
  <c r="I80" i="6"/>
  <c r="I79" i="6"/>
  <c r="BK66" i="6"/>
  <c r="BQ66" i="6" s="1"/>
  <c r="I66" i="6"/>
  <c r="BK65" i="6"/>
  <c r="BQ65" i="6" s="1"/>
  <c r="I65" i="6"/>
  <c r="BK64" i="6"/>
  <c r="BQ64" i="6" s="1"/>
  <c r="I64" i="6"/>
  <c r="BK63" i="6"/>
  <c r="BQ63" i="6" s="1"/>
  <c r="I63" i="6"/>
  <c r="I62" i="6"/>
  <c r="I60" i="6"/>
  <c r="BK59" i="6"/>
  <c r="BQ59" i="6" s="1"/>
  <c r="I59" i="6"/>
  <c r="BK57" i="6"/>
  <c r="BQ57" i="6" s="1"/>
  <c r="BK56" i="6"/>
  <c r="BQ56" i="6" s="1"/>
  <c r="BK55" i="6"/>
  <c r="BQ55" i="6" s="1"/>
  <c r="I55" i="6"/>
  <c r="BK54" i="6"/>
  <c r="BQ54" i="6" s="1"/>
  <c r="I54" i="6"/>
  <c r="BK53" i="6"/>
  <c r="BQ53" i="6" s="1"/>
  <c r="I53" i="6"/>
  <c r="I52" i="6"/>
  <c r="I50" i="6"/>
  <c r="BK48" i="6"/>
  <c r="BQ48" i="6" s="1"/>
  <c r="BK47" i="6"/>
  <c r="BQ47" i="6" s="1"/>
  <c r="BK46" i="6"/>
  <c r="BQ46" i="6" s="1"/>
  <c r="I46" i="6"/>
  <c r="BK45" i="6"/>
  <c r="BQ45" i="6" s="1"/>
  <c r="I45" i="6"/>
  <c r="BK44" i="6"/>
  <c r="BQ44" i="6" s="1"/>
  <c r="I44" i="6"/>
  <c r="I43" i="6"/>
  <c r="I41" i="6"/>
  <c r="BK37" i="6"/>
  <c r="BQ37" i="6" s="1"/>
  <c r="I37" i="6"/>
  <c r="I36" i="6"/>
  <c r="I35" i="6"/>
  <c r="I34" i="6"/>
  <c r="BK31" i="6"/>
  <c r="BQ31" i="6" s="1"/>
  <c r="I31" i="6"/>
  <c r="BK30" i="6"/>
  <c r="BQ30" i="6" s="1"/>
  <c r="I30" i="6"/>
  <c r="BK29" i="6"/>
  <c r="BQ29" i="6" s="1"/>
  <c r="I29" i="6"/>
  <c r="BK28" i="6"/>
  <c r="BQ28" i="6" s="1"/>
  <c r="I28" i="6"/>
  <c r="BK27" i="6"/>
  <c r="BQ27" i="6" s="1"/>
  <c r="I27" i="6"/>
  <c r="I26" i="6"/>
  <c r="I24" i="6"/>
  <c r="I19" i="6"/>
  <c r="BK18" i="6"/>
  <c r="BQ18" i="6" s="1"/>
  <c r="I18" i="6"/>
  <c r="BK17" i="6"/>
  <c r="BQ17" i="6" s="1"/>
  <c r="I17" i="6"/>
  <c r="BK16" i="6"/>
  <c r="BQ16" i="6" s="1"/>
  <c r="I16" i="6"/>
  <c r="I15" i="6"/>
  <c r="I14" i="6"/>
  <c r="BK13" i="6"/>
  <c r="BQ13" i="6" s="1"/>
  <c r="I13" i="6"/>
  <c r="BK12" i="6"/>
  <c r="BQ12" i="6" s="1"/>
  <c r="I12" i="6"/>
  <c r="BK11" i="6"/>
  <c r="BQ11" i="6" s="1"/>
  <c r="I11" i="6"/>
  <c r="BK10" i="6"/>
  <c r="BQ10" i="6" s="1"/>
  <c r="I10" i="6"/>
  <c r="BK9" i="6"/>
  <c r="BQ9" i="6" s="1"/>
  <c r="I9" i="6"/>
  <c r="BK8" i="6"/>
  <c r="BQ8" i="6" s="1"/>
  <c r="I8" i="6"/>
  <c r="I6" i="6"/>
  <c r="I5" i="6"/>
  <c r="I3" i="6"/>
  <c r="AZ132" i="5"/>
  <c r="BF132" i="5" s="1"/>
  <c r="AZ131" i="5"/>
  <c r="BF131" i="5" s="1"/>
  <c r="AZ130" i="5"/>
  <c r="AZ129" i="5"/>
  <c r="AZ128" i="5"/>
  <c r="BF128" i="5" s="1"/>
  <c r="AZ127" i="5"/>
  <c r="BF127" i="5" s="1"/>
  <c r="I126" i="5"/>
  <c r="I125" i="5"/>
  <c r="I124" i="5"/>
  <c r="AZ114" i="5"/>
  <c r="BF114" i="5" s="1"/>
  <c r="I114" i="5"/>
  <c r="AZ113" i="5"/>
  <c r="BF113" i="5" s="1"/>
  <c r="I113" i="5"/>
  <c r="AZ112" i="5"/>
  <c r="BF112" i="5" s="1"/>
  <c r="I112" i="5"/>
  <c r="AZ111" i="5"/>
  <c r="I111" i="5"/>
  <c r="AZ110" i="5"/>
  <c r="BF110" i="5" s="1"/>
  <c r="I110" i="5"/>
  <c r="AZ109" i="5"/>
  <c r="I109" i="5"/>
  <c r="I108" i="5"/>
  <c r="I107" i="5"/>
  <c r="AZ105" i="5"/>
  <c r="BF105" i="5" s="1"/>
  <c r="I105" i="5"/>
  <c r="AZ104" i="5"/>
  <c r="BF104" i="5" s="1"/>
  <c r="I104" i="5"/>
  <c r="I103" i="5"/>
  <c r="I102" i="5"/>
  <c r="AZ101" i="5"/>
  <c r="I101" i="5"/>
  <c r="AZ100" i="5"/>
  <c r="BF100" i="5" s="1"/>
  <c r="I100" i="5"/>
  <c r="AZ99" i="5"/>
  <c r="I99" i="5"/>
  <c r="I97" i="5"/>
  <c r="AZ96" i="5"/>
  <c r="BF96" i="5" s="1"/>
  <c r="I96" i="5"/>
  <c r="AZ95" i="5"/>
  <c r="BF95" i="5" s="1"/>
  <c r="I95" i="5"/>
  <c r="AZ94" i="5"/>
  <c r="BF94" i="5" s="1"/>
  <c r="I94" i="5"/>
  <c r="AZ93" i="5"/>
  <c r="I93" i="5"/>
  <c r="AZ92" i="5"/>
  <c r="BF92" i="5" s="1"/>
  <c r="I92" i="5"/>
  <c r="AZ91" i="5"/>
  <c r="BF91" i="5" s="1"/>
  <c r="I91" i="5"/>
  <c r="AZ90" i="5"/>
  <c r="I90" i="5"/>
  <c r="AZ89" i="5"/>
  <c r="I89" i="5"/>
  <c r="AZ88" i="5"/>
  <c r="BF88" i="5" s="1"/>
  <c r="I88" i="5"/>
  <c r="AZ87" i="5"/>
  <c r="I87" i="5"/>
  <c r="AZ86" i="5"/>
  <c r="BF86" i="5" s="1"/>
  <c r="I86" i="5"/>
  <c r="AZ85" i="5"/>
  <c r="BF85" i="5" s="1"/>
  <c r="I85" i="5"/>
  <c r="AZ84" i="5"/>
  <c r="BF84" i="5" s="1"/>
  <c r="I84" i="5"/>
  <c r="AZ83" i="5"/>
  <c r="I83" i="5"/>
  <c r="AZ82" i="5"/>
  <c r="I82" i="5"/>
  <c r="AZ81" i="5"/>
  <c r="I81" i="5"/>
  <c r="AZ80" i="5"/>
  <c r="I80" i="5"/>
  <c r="AZ79" i="5"/>
  <c r="BF79" i="5" s="1"/>
  <c r="I79" i="5"/>
  <c r="AZ78" i="5"/>
  <c r="I78" i="5"/>
  <c r="AZ77" i="5"/>
  <c r="BF77" i="5" s="1"/>
  <c r="I77" i="5"/>
  <c r="AZ76" i="5"/>
  <c r="I76" i="5"/>
  <c r="AZ75" i="5"/>
  <c r="BF75" i="5" s="1"/>
  <c r="I75" i="5"/>
  <c r="I73" i="5"/>
  <c r="AZ72" i="5"/>
  <c r="I72" i="5"/>
  <c r="AZ71" i="5"/>
  <c r="BF71" i="5" s="1"/>
  <c r="I71" i="5"/>
  <c r="AZ70" i="5"/>
  <c r="I70" i="5"/>
  <c r="AZ69" i="5"/>
  <c r="I69" i="5"/>
  <c r="AZ68" i="5"/>
  <c r="I68" i="5"/>
  <c r="AZ67" i="5"/>
  <c r="BF67" i="5" s="1"/>
  <c r="I67" i="5"/>
  <c r="AZ66" i="5"/>
  <c r="I66" i="5"/>
  <c r="AZ65" i="5"/>
  <c r="I65" i="5"/>
  <c r="AZ64" i="5"/>
  <c r="I64" i="5"/>
  <c r="AZ63" i="5"/>
  <c r="BF63" i="5" s="1"/>
  <c r="I63" i="5"/>
  <c r="AZ62" i="5"/>
  <c r="I62" i="5"/>
  <c r="AZ61" i="5"/>
  <c r="I61" i="5"/>
  <c r="AZ60" i="5"/>
  <c r="I60" i="5"/>
  <c r="AZ59" i="5"/>
  <c r="BF59" i="5" s="1"/>
  <c r="I59" i="5"/>
  <c r="AZ58" i="5"/>
  <c r="I58" i="5"/>
  <c r="AZ57" i="5"/>
  <c r="I57" i="5"/>
  <c r="AZ56" i="5"/>
  <c r="I56" i="5"/>
  <c r="AZ53" i="5"/>
  <c r="BF53" i="5" s="1"/>
  <c r="I53" i="5"/>
  <c r="AZ52" i="5"/>
  <c r="BF52" i="5" s="1"/>
  <c r="I52" i="5"/>
  <c r="AZ51" i="5"/>
  <c r="BF51" i="5" s="1"/>
  <c r="I51" i="5"/>
  <c r="AZ50" i="5"/>
  <c r="BF50" i="5" s="1"/>
  <c r="I50" i="5"/>
  <c r="I49" i="5"/>
  <c r="I48" i="5"/>
  <c r="AZ47" i="5"/>
  <c r="I47" i="5"/>
  <c r="AZ46" i="5"/>
  <c r="I46" i="5"/>
  <c r="AZ45" i="5"/>
  <c r="BF45" i="5" s="1"/>
  <c r="I45" i="5"/>
  <c r="AZ44" i="5"/>
  <c r="I44" i="5"/>
  <c r="AZ43" i="5"/>
  <c r="I43" i="5"/>
  <c r="AZ42" i="5"/>
  <c r="I42" i="5"/>
  <c r="AZ41" i="5"/>
  <c r="BF41" i="5" s="1"/>
  <c r="I41" i="5"/>
  <c r="AZ40" i="5"/>
  <c r="I40" i="5"/>
  <c r="AZ39" i="5"/>
  <c r="I39" i="5"/>
  <c r="I38" i="5"/>
  <c r="I37" i="5"/>
  <c r="AZ30" i="5"/>
  <c r="I30" i="5"/>
  <c r="AZ29" i="5"/>
  <c r="I29" i="5"/>
  <c r="AZ28" i="5"/>
  <c r="I28" i="5"/>
  <c r="I26" i="5"/>
  <c r="AZ25" i="5"/>
  <c r="I25" i="5"/>
  <c r="AZ24" i="5"/>
  <c r="I24" i="5"/>
  <c r="AZ23" i="5"/>
  <c r="BF23" i="5" s="1"/>
  <c r="I23" i="5"/>
  <c r="AZ22" i="5"/>
  <c r="I22" i="5"/>
  <c r="AZ21" i="5"/>
  <c r="I21" i="5"/>
  <c r="AZ20" i="5"/>
  <c r="I20" i="5"/>
  <c r="AZ19" i="5"/>
  <c r="BF19" i="5" s="1"/>
  <c r="I19" i="5"/>
  <c r="AZ18" i="5"/>
  <c r="I18" i="5"/>
  <c r="I16" i="5"/>
  <c r="AZ15" i="5"/>
  <c r="I15" i="5"/>
  <c r="AZ14" i="5"/>
  <c r="I14" i="5"/>
  <c r="I12" i="5"/>
  <c r="AZ11" i="5"/>
  <c r="I11" i="5"/>
  <c r="AZ10" i="5"/>
  <c r="AZ9" i="5"/>
  <c r="BF9" i="5" s="1"/>
  <c r="I9" i="5"/>
  <c r="AZ8" i="5"/>
  <c r="I8" i="5"/>
  <c r="AZ7" i="5"/>
  <c r="I5" i="5"/>
  <c r="I3" i="5"/>
  <c r="BA7" i="5" l="1"/>
  <c r="K370" i="13"/>
  <c r="L370" i="13" s="1"/>
  <c r="M370" i="13" s="1"/>
  <c r="Q267" i="11"/>
  <c r="BF7" i="5"/>
  <c r="BA131" i="5"/>
  <c r="Q131" i="5" s="1"/>
  <c r="BF8" i="5"/>
  <c r="BG86" i="5" s="1"/>
  <c r="BF11" i="5"/>
  <c r="BA11" i="5"/>
  <c r="BF15" i="5"/>
  <c r="BA15" i="5"/>
  <c r="BA18" i="5"/>
  <c r="BF18" i="5"/>
  <c r="BF21" i="5"/>
  <c r="BA21" i="5"/>
  <c r="BA22" i="5"/>
  <c r="BF22" i="5"/>
  <c r="BF25" i="5"/>
  <c r="BA25" i="5"/>
  <c r="BF29" i="5"/>
  <c r="BA29" i="5"/>
  <c r="BA30" i="5"/>
  <c r="BF30" i="5"/>
  <c r="BG30" i="5" s="1"/>
  <c r="BF39" i="5"/>
  <c r="BA39" i="5"/>
  <c r="BA40" i="5"/>
  <c r="BF40" i="5"/>
  <c r="BF43" i="5"/>
  <c r="BA43" i="5"/>
  <c r="BA44" i="5"/>
  <c r="BF44" i="5"/>
  <c r="BG45" i="5"/>
  <c r="BF47" i="5"/>
  <c r="BA47" i="5"/>
  <c r="BF57" i="5"/>
  <c r="BA57" i="5"/>
  <c r="BA58" i="5"/>
  <c r="BF58" i="5"/>
  <c r="BF61" i="5"/>
  <c r="BA61" i="5"/>
  <c r="BA62" i="5"/>
  <c r="BF62" i="5"/>
  <c r="BF65" i="5"/>
  <c r="BA65" i="5"/>
  <c r="BA66" i="5"/>
  <c r="BF66" i="5"/>
  <c r="BG67" i="5"/>
  <c r="BF69" i="5"/>
  <c r="BG69" i="5" s="1"/>
  <c r="BA69" i="5"/>
  <c r="BA70" i="5"/>
  <c r="BF70" i="5"/>
  <c r="BF80" i="5"/>
  <c r="BG80" i="5" s="1"/>
  <c r="BA80" i="5"/>
  <c r="BF82" i="5"/>
  <c r="BA82" i="5"/>
  <c r="BF87" i="5"/>
  <c r="BG87" i="5" s="1"/>
  <c r="BA87" i="5"/>
  <c r="BF99" i="5"/>
  <c r="BA99" i="5"/>
  <c r="BF109" i="5"/>
  <c r="BG109" i="5" s="1"/>
  <c r="BA109" i="5"/>
  <c r="Q109" i="5" s="1"/>
  <c r="K6" i="6"/>
  <c r="L6" i="6" s="1"/>
  <c r="K5" i="15"/>
  <c r="L5" i="15" s="1"/>
  <c r="BF130" i="5"/>
  <c r="BA130" i="5"/>
  <c r="Q130" i="5" s="1"/>
  <c r="BF10" i="5"/>
  <c r="BA10" i="5"/>
  <c r="BF14" i="5"/>
  <c r="BA14" i="5"/>
  <c r="BF24" i="5"/>
  <c r="BA24" i="5"/>
  <c r="BF28" i="5"/>
  <c r="BA28" i="5"/>
  <c r="BF42" i="5"/>
  <c r="BG42" i="5" s="1"/>
  <c r="BA42" i="5"/>
  <c r="BF56" i="5"/>
  <c r="BA56" i="5"/>
  <c r="BF64" i="5"/>
  <c r="BA64" i="5"/>
  <c r="BF72" i="5"/>
  <c r="BA72" i="5"/>
  <c r="BF76" i="5"/>
  <c r="BA76" i="5"/>
  <c r="BF20" i="5"/>
  <c r="BA20" i="5"/>
  <c r="BF46" i="5"/>
  <c r="BA46" i="5"/>
  <c r="BF60" i="5"/>
  <c r="BA60" i="5"/>
  <c r="BF68" i="5"/>
  <c r="BA68" i="5"/>
  <c r="BA89" i="5"/>
  <c r="BF89" i="5"/>
  <c r="BF78" i="5"/>
  <c r="BA78" i="5"/>
  <c r="BF83" i="5"/>
  <c r="BG83" i="5" s="1"/>
  <c r="BA83" i="5"/>
  <c r="BF90" i="5"/>
  <c r="BA90" i="5"/>
  <c r="BA85" i="5"/>
  <c r="BA91" i="5"/>
  <c r="BG112" i="5"/>
  <c r="BF129" i="5"/>
  <c r="BA129" i="5"/>
  <c r="Q129" i="5" s="1"/>
  <c r="BA132" i="5"/>
  <c r="Q132" i="5" s="1"/>
  <c r="BA128" i="5"/>
  <c r="Q128" i="5" s="1"/>
  <c r="BA114" i="5"/>
  <c r="Q114" i="5" s="1"/>
  <c r="BA110" i="5"/>
  <c r="Q110" i="5" s="1"/>
  <c r="BA100" i="5"/>
  <c r="BA96" i="5"/>
  <c r="BA92" i="5"/>
  <c r="BA9" i="5"/>
  <c r="BA19" i="5"/>
  <c r="BA23" i="5"/>
  <c r="BA41" i="5"/>
  <c r="BA45" i="5"/>
  <c r="BA59" i="5"/>
  <c r="BA63" i="5"/>
  <c r="BA67" i="5"/>
  <c r="BA71" i="5"/>
  <c r="BA75" i="5"/>
  <c r="BA79" i="5"/>
  <c r="BA81" i="5"/>
  <c r="BA88" i="5"/>
  <c r="BF101" i="5"/>
  <c r="BA101" i="5"/>
  <c r="BA104" i="5"/>
  <c r="BA105" i="5"/>
  <c r="BF111" i="5"/>
  <c r="BA111" i="5"/>
  <c r="Q111" i="5" s="1"/>
  <c r="BA112" i="5"/>
  <c r="Q112" i="5" s="1"/>
  <c r="BA113" i="5"/>
  <c r="Q113" i="5" s="1"/>
  <c r="BA8" i="5"/>
  <c r="BA77" i="5"/>
  <c r="BF81" i="5"/>
  <c r="BA84" i="5"/>
  <c r="BA86" i="5"/>
  <c r="BF93" i="5"/>
  <c r="BA93" i="5"/>
  <c r="BA94" i="5"/>
  <c r="BA95" i="5"/>
  <c r="BG113" i="5"/>
  <c r="BA127" i="5"/>
  <c r="Q127" i="5" s="1"/>
  <c r="BG39" i="5" l="1"/>
  <c r="BG11" i="5"/>
  <c r="BG7" i="5"/>
  <c r="BG129" i="5"/>
  <c r="BG8" i="5"/>
  <c r="BG96" i="5"/>
  <c r="BG131" i="5"/>
  <c r="BG111" i="5"/>
  <c r="BG104" i="5"/>
  <c r="BG78" i="5"/>
  <c r="BG114" i="5"/>
  <c r="BG128" i="5"/>
  <c r="BG99" i="5"/>
  <c r="BG82" i="5"/>
  <c r="BG66" i="5"/>
  <c r="BG62" i="5"/>
  <c r="BG25" i="5"/>
  <c r="BG127" i="5"/>
  <c r="BG71" i="5"/>
  <c r="BG20" i="5"/>
  <c r="BG79" i="5"/>
  <c r="BG14" i="5"/>
  <c r="BG18" i="5"/>
  <c r="BG22" i="5"/>
  <c r="BG61" i="5"/>
  <c r="BG43" i="5"/>
  <c r="BG59" i="5"/>
  <c r="BG40" i="5"/>
  <c r="BG68" i="5"/>
  <c r="BG76" i="5"/>
  <c r="BG15" i="5"/>
  <c r="BG58" i="5"/>
  <c r="BG130" i="5"/>
  <c r="BG110" i="5"/>
  <c r="BG77" i="5"/>
  <c r="BG105" i="5"/>
  <c r="BG95" i="5"/>
  <c r="BG64" i="5"/>
  <c r="BG101" i="5"/>
  <c r="BG92" i="5"/>
  <c r="BG94" i="5"/>
  <c r="BG46" i="5"/>
  <c r="BG93" i="5"/>
  <c r="BG91" i="5"/>
  <c r="BG23" i="5"/>
  <c r="BG100" i="5"/>
  <c r="BG89" i="5"/>
  <c r="BG21" i="5"/>
  <c r="BG28" i="5"/>
  <c r="BG70" i="5"/>
  <c r="BG41" i="5"/>
  <c r="BG75" i="5"/>
  <c r="BG9" i="5"/>
  <c r="BG72" i="5"/>
  <c r="BG24" i="5"/>
  <c r="BG90" i="5"/>
  <c r="BG63" i="5"/>
  <c r="BG29" i="5"/>
  <c r="BG88" i="5"/>
  <c r="BG57" i="5"/>
  <c r="BG19" i="5"/>
  <c r="BG81" i="5"/>
  <c r="BG85" i="5"/>
  <c r="BG60" i="5"/>
  <c r="BG56" i="5"/>
  <c r="BG10" i="5"/>
  <c r="N370" i="13"/>
  <c r="O370" i="13" s="1"/>
  <c r="BG84" i="5"/>
  <c r="BG47" i="5"/>
  <c r="BG65" i="5"/>
  <c r="BG44" i="5"/>
  <c r="BG132" i="5"/>
  <c r="R267" i="11"/>
  <c r="M6" i="6"/>
  <c r="N6" i="6" s="1"/>
  <c r="O6" i="6" s="1"/>
  <c r="M5" i="15"/>
  <c r="S267" i="11" l="1"/>
  <c r="T267" i="11" s="1"/>
  <c r="P370" i="13"/>
  <c r="Q370" i="13" s="1"/>
  <c r="R370" i="13" s="1"/>
  <c r="P6" i="6"/>
  <c r="Q6" i="6" s="1"/>
  <c r="N5" i="15"/>
  <c r="S370" i="13" l="1"/>
  <c r="T370" i="13" s="1"/>
  <c r="U267" i="11"/>
  <c r="R6" i="6"/>
  <c r="S6" i="6" s="1"/>
  <c r="O5" i="15"/>
  <c r="U370" i="13" l="1"/>
  <c r="V370" i="13" s="1"/>
  <c r="W370" i="13" s="1"/>
  <c r="V267" i="11"/>
  <c r="P5" i="15"/>
  <c r="U6" i="6"/>
  <c r="W267" i="11" l="1"/>
  <c r="X267" i="11" s="1"/>
  <c r="Q5" i="15"/>
  <c r="V6" i="6"/>
  <c r="W6" i="6" s="1"/>
  <c r="R5" i="15" l="1"/>
  <c r="S5" i="15" l="1"/>
  <c r="Y5"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tc={421192B5-786D-49E3-8A75-F8E6D7FA234C}</author>
    <author>tc={D4F25A82-573D-4B88-B465-D613393A99B9}</author>
    <author>tc={CC93D8A9-E4DE-44E3-A325-B45D5BB73077}</author>
    <author>tc={A81B39AA-F812-4E88-993E-C6DAD3BE6E89}</author>
  </authors>
  <commentList>
    <comment ref="AP27" authorId="0" shapeId="0" xr:uid="{00000000-0006-0000-0B00-000001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 sigue siendo no partidaria; hay una contradicción con tiempos ya que se asigna lo mismo que una abdominal completa a una hepatica biliar y el mismo tiempo que a una renal-vejiga..
SEDIA_Creo que una hepática requiere más tiempo que una renal-vejiga. La suma de las dos debería ser el tiempo asignado a una eco abdominal complieta</t>
      </text>
    </comment>
    <comment ref="AP30" authorId="1" shapeId="0" xr:uid="{00000000-0006-0000-0B00-000002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SEDIA_diferencia con eco abdominal??</t>
      </text>
    </comment>
    <comment ref="AP37" authorId="2" shapeId="0" xr:uid="{00000000-0006-0000-0B00-000003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SEDIA_debería ser igual al doppler del trasplante. No veo ningún motivo para asignar dos procedimientos al mismo concepto (eco trasplante visceral y eco doppler de trasplante de hígado, riñón...) Además, es bastante diferente la eco de trasplante inmediato al de eco de trasplante inmediato. que t eviene de forma ambulatoria. </t>
      </text>
    </comment>
    <comment ref="AP39" authorId="3" shapeId="0" xr:uid="{00000000-0006-0000-0B00-000004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SEDIA_nótese que la diferencia entre eco FID y eco fid+abdomen son solo 5 minutis. Quizás debería asignarse menos tiempo a eco FID (20 minutos?) para ser un poco más coherente.</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tc={55F0E790-1FE2-4163-A33C-9360282D5CDD}</author>
    <author>tc={65AA9458-72E4-4010-87E1-B0D9D41F020F}</author>
    <author>tc={4089FD27-1DEA-4C2B-A7C8-ED74F5D5FC3B}</author>
    <author>tc={16A6EB02-9433-4781-85F9-CBCB8C5A58D4}</author>
    <author>tc={354C6DF1-A11C-4F5D-A15A-4909EEEEBE7F}</author>
    <author>tc={12FA8939-2F48-4E44-A29A-DDA3CF421F74}</author>
    <author>tc={80F5AE6B-C5C4-4C8B-B099-E418B9F7E91D}</author>
  </authors>
  <commentList>
    <comment ref="AP11" authorId="0" shapeId="0" xr:uid="{00000000-0006-0000-0C00-000001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SEICAT- PROPONE SUBIR A 30min.</t>
      </text>
    </comment>
    <comment ref="AP20" authorId="1" shapeId="0" xr:uid="{00000000-0006-0000-0C00-000002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SEDIA_5 minutos? Una RM abdominal sin contraste tiene asignada el mismo tiempo y es más informativa que una TC simple. Por lo tanto esta diferéncia debería quedar reflejada de algún modo.</t>
      </text>
    </comment>
    <comment ref="AP22" authorId="2" shapeId="0" xr:uid="{00000000-0006-0000-0C00-000003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SUGERENCIA SEDIA</t>
      </text>
    </comment>
    <comment ref="AP33" authorId="3" shapeId="0" xr:uid="{00000000-0006-0000-0C00-000004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PROPONE SDIA</t>
      </text>
    </comment>
    <comment ref="AP45" authorId="4" shapeId="0" xr:uid="{00000000-0006-0000-0C00-000005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SEDIA_30 minutos?
Coincido 20 min</t>
      </text>
    </comment>
    <comment ref="AP46" authorId="5" shapeId="0" xr:uid="{00000000-0006-0000-0C00-000006000000}">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SEDIA_30 MIN
</t>
      </text>
    </comment>
    <comment ref="AP48" authorId="6" shapeId="0" xr:uid="{00000000-0006-0000-0C00-000007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PROPONE SEDIA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tc={6FCF26FB-10BA-4F9F-82C7-2063F34A53BC}</author>
    <author>tc={FB4E64E7-3BE4-4406-BF39-35791C12B94C}</author>
    <author>tc={AB747196-EE73-489D-894E-6BB25F56AB9B}</author>
    <author>tc={0D6CC896-DB9C-4C8E-AD60-5F2DEC82F14C}</author>
    <author>tc={FB157EA6-6D34-4D0C-9E4D-4F5A401455B2}</author>
    <author>tc={CB789475-14F1-4D66-9964-7B52D10FBBD5}</author>
    <author>tc={9F6F13A5-F93E-4559-AFCD-2A6F0AB4944D}</author>
    <author>tc={B66AB1BC-16E7-42CA-BF7A-350B969255B5}</author>
    <author>tc={B1743577-439E-42F7-A454-CF4122B4F534}</author>
    <author>tc={C8B700B7-971C-4155-A114-BC66C2161E7F}</author>
    <author>tc={69FC584D-6836-41A5-B9CF-FFAEDB19424D}</author>
    <author>tc={C9064055-B625-4139-B786-75A4057B2947}</author>
    <author>tc={A1081407-CB3B-4D10-B06A-656E7F1E961F}</author>
    <author>tc={236E984D-1FB8-43BF-86F1-C8CFC51BC1A7}</author>
  </authors>
  <commentList>
    <comment ref="AG39" authorId="0" shapeId="0" xr:uid="{00000000-0006-0000-0A00-000001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SEDIA_en mi experiéncia esto lleva unos 20 minutos extra a la valoración de una RM hepática sin/con contraste</t>
      </text>
    </comment>
    <comment ref="AP39" authorId="1" shapeId="0" xr:uid="{00000000-0006-0000-0A00-000002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SEDIA_esto debería ser 10-15 inutos extra a la valoración de un hígado sin o con contraste</t>
      </text>
    </comment>
    <comment ref="AP40" authorId="2" shapeId="0" xr:uid="{00000000-0006-0000-0A00-000003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SEDIA_en mi experiéncia esto lleva unos 20 minutos extra a la valoración de una RM hepática sin/con contraste</t>
      </text>
    </comment>
    <comment ref="AP41" authorId="3" shapeId="0" xr:uid="{00000000-0006-0000-0A00-000004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SEDIA_40 minutos extra a la valoración de una RM abdominal sin/con contraste</t>
      </text>
    </comment>
    <comment ref="AP42" authorId="4" shapeId="0" xr:uid="{00000000-0006-0000-0A00-000005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SEDIA_resulta confuso exte complemento. Supongo que os referís a la cuantificación de grasa/hierro, que ya tiene una entrada propia en la fila 40.
No es lo mismo un complememto para cuantificar hierrro, que uno para cuantificar grasa que una elastografía RM.</t>
      </text>
    </comment>
    <comment ref="AP44" authorId="5" shapeId="0" xr:uid="{00000000-0006-0000-0A00-000006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SEDIA_20 minutos</t>
      </text>
    </comment>
    <comment ref="AP45" authorId="6" shapeId="0" xr:uid="{00000000-0006-0000-0A00-000007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SEDIA_40 minutos. Suele ser por patología tumoral (tumor de vías, tumor hiliar) por lo que te debes mirar también todo el hígado y vasos (infiltración vascular, M1 intrahepáticas, regionales....)</t>
      </text>
    </comment>
    <comment ref="AP50" authorId="7" shapeId="0" xr:uid="{00000000-0006-0000-0A00-000008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SEDIA_sugiero 40 minutos</t>
      </text>
    </comment>
    <comment ref="AP55" authorId="8" shapeId="0" xr:uid="{00000000-0006-0000-0A00-000009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SUGERENCIA SEDIA</t>
      </text>
    </comment>
    <comment ref="AP63" authorId="9" shapeId="0" xr:uid="{00000000-0006-0000-0A00-00000A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SUGERENCIA SEDIA</t>
      </text>
    </comment>
    <comment ref="AP66" authorId="10" shapeId="0" xr:uid="{00000000-0006-0000-0A00-00000B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SUGERENCIA SEDIA</t>
      </text>
    </comment>
    <comment ref="AP67" authorId="11" shapeId="0" xr:uid="{00000000-0006-0000-0A00-00000C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SUGERENCIA SEDIA</t>
      </text>
    </comment>
    <comment ref="AP70" authorId="12" shapeId="0" xr:uid="{00000000-0006-0000-0A00-00000D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SUGERENCIA SEDIA</t>
      </text>
    </comment>
    <comment ref="AP71" authorId="13" shapeId="0" xr:uid="{00000000-0006-0000-0A00-00000E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SUGERENCIA SEDIA</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<sst xmlns="http://schemas.openxmlformats.org/spreadsheetml/2006/main" count="11275" uniqueCount="3363">
  <si>
    <t>N1 Técnica</t>
  </si>
  <si>
    <t>N2    Órgano</t>
  </si>
  <si>
    <t>N3    Prueba</t>
  </si>
  <si>
    <t>N4 Procedimiento</t>
  </si>
  <si>
    <t>CODIFICACIÓN: ESTRUCTURA JERÁRQUICA</t>
  </si>
  <si>
    <t>VARIOS</t>
  </si>
  <si>
    <t>RX SIMPLE</t>
  </si>
  <si>
    <t>MAMOGRAFÍA E INTERVENCIONISMO DE MAMA</t>
  </si>
  <si>
    <t>RADIOLOGÍA CONVENCIONAL CON CONTRASTE</t>
  </si>
  <si>
    <t>ECOGRAFÍA</t>
  </si>
  <si>
    <t>TOMOGRAFÍA COMPUTARIZADA</t>
  </si>
  <si>
    <t>RESONANCIA MAGNÉTICA</t>
  </si>
  <si>
    <t>INTERVENCIONISMO GENERAL</t>
  </si>
  <si>
    <t>NEUROVASCULAR E INTERVENCIONISTA</t>
  </si>
  <si>
    <t>VASCULAR E INTERVENCIONISTA</t>
  </si>
  <si>
    <t>Órganos o Sistemas</t>
  </si>
  <si>
    <t>MAMA</t>
  </si>
  <si>
    <t>TÓRAX</t>
  </si>
  <si>
    <t>CORAZÓN</t>
  </si>
  <si>
    <t>ABDOMEN</t>
  </si>
  <si>
    <t>CRÁNEO, CARA Y CUELLO</t>
  </si>
  <si>
    <t>COLUMNA</t>
  </si>
  <si>
    <t>MUSCULOESQUELÉTICO</t>
  </si>
  <si>
    <t>VASCULAR</t>
  </si>
  <si>
    <t>PEDIATRÍA</t>
  </si>
  <si>
    <t>MULTISISTEMA</t>
  </si>
  <si>
    <t>Este documento se ha exportado desde Numbers. Cada tabla se ha convertido en una hoja de cálculo de Excel. Los demás objetos de las hojas de Numbers se han colocado en distintas hojas de cálculo. Recuerda que el cálculo de fórmulas puede ser diferente en Excel.</t>
  </si>
  <si>
    <t>Nombre de hoja de Numbers</t>
  </si>
  <si>
    <t>Nombre de tabla de Numbers</t>
  </si>
  <si>
    <t>Nombre de hoja de cálculo de Excel</t>
  </si>
  <si>
    <t>Participantes</t>
  </si>
  <si>
    <t>Tabla 1</t>
  </si>
  <si>
    <t>Estructura codificación</t>
  </si>
  <si>
    <t>Leyenda</t>
  </si>
  <si>
    <t>Radiología simple.</t>
  </si>
  <si>
    <t>Unidad de Mama</t>
  </si>
  <si>
    <t xml:space="preserve">Rad. Conv. con contraste </t>
  </si>
  <si>
    <t>Especificos de pediatría.</t>
  </si>
  <si>
    <t>Ecografía</t>
  </si>
  <si>
    <t>Especificos Pediatría</t>
  </si>
  <si>
    <t>Interv. General</t>
  </si>
  <si>
    <t>Neurovas. Interv.</t>
  </si>
  <si>
    <t>Vascular intervenci.</t>
  </si>
  <si>
    <t>TC</t>
  </si>
  <si>
    <t>RM</t>
  </si>
  <si>
    <t>Varios</t>
  </si>
  <si>
    <t>datos lista validación</t>
  </si>
  <si>
    <t>En el actual catálogo se han empleado las siguientes definiciones y epígrafes:</t>
  </si>
  <si>
    <t>PRUEBA</t>
  </si>
  <si>
    <t xml:space="preserve">Referencia nominal a incluir en la aplicación de solicitudes de estudios de imagen (petitorio). En términos de gestión de admisión la solicitud de una prueba genera una propuesta. Una prueba puede corresponder a uno o más variantes de procedimientos. </t>
  </si>
  <si>
    <t>PROCEDIMIENTO</t>
  </si>
  <si>
    <t>Referencia nominal a incluir en el Servidor de Información Radiológica (RIS/SIR) para gestión de agendas y control de actividad en la que se define su TOS y TM. No pueden existir dos procedimientos iguales.  Su numeración se incluye en la cabecera DICOM del estudio.</t>
  </si>
  <si>
    <t>DECISION</t>
  </si>
  <si>
    <t>Decisión del comité respecto a permanencia, modificación o exclusión de un determinado procedimiento en su última revisión</t>
  </si>
  <si>
    <t>DESCRIPCION PROCEDIMIENTO</t>
  </si>
  <si>
    <t xml:space="preserve">El objeto de la descripción es delimitar las condiciones de adquisicón para facilitar su comparabilidad en términos de dosis, coste y criterios de calidad </t>
  </si>
  <si>
    <t>UAR  (Unida Actividad Relativa)</t>
  </si>
  <si>
    <t xml:space="preserve">Estimación de actividad para comparar complejidad UAR= Tiempo profesional en proporción con respecto al requerido para realizar una radiografía PA y lateral de tórax </t>
  </si>
  <si>
    <t>índice de complejidad</t>
  </si>
  <si>
    <t>Clasificador de actividad basado en UAR. Se consideran standard aquellas &lt;4 UAR, avanzadas aquellas entre 4-9 UAR y complejas aquellas &gt;10 UAR</t>
  </si>
  <si>
    <t>URV (Unidad Relativa Valor)</t>
  </si>
  <si>
    <t>URV = tiempo profesional+ coste de material + costeamortización</t>
  </si>
  <si>
    <t>TIEMPO OCUPACIÓN SALA (TOS)</t>
  </si>
  <si>
    <t xml:space="preserve">Estimación en minutos del tiempo empleado por los profesionales intervientes en completar una determinada prueba o procedimiento. </t>
  </si>
  <si>
    <t>TIEMPO MÉDICO (TM)</t>
  </si>
  <si>
    <t xml:space="preserve">Estimación en minutos del tiempo empleado por los facultativos intervientes en completar las tareas relacionadas con una determinada prueba o procedimiento. </t>
  </si>
  <si>
    <t>Nº FE ADQ</t>
  </si>
  <si>
    <t>Número de profesionales facultativos especialistas que se recomiendan necesarios para llevar a cabo un determinado procedimiento diagnóstico o terapéutico</t>
  </si>
  <si>
    <t>Nº DUE</t>
  </si>
  <si>
    <t>Número de diplomados universitarios de enfermeria que se recomiendan necesarios para llevar a cabo un determinado procedimiento diagnóstico o terapéutico</t>
  </si>
  <si>
    <t>Nº TSID</t>
  </si>
  <si>
    <t>Número de profesionales Técnicos Superiores de Imagen para el Diaagnóstico n a que se recomiendan necesarios para llevar a cabo un determinado procedimiento diagnóstico o terapéutico</t>
  </si>
  <si>
    <t>Nº TCAE</t>
  </si>
  <si>
    <t>TIEMPO PROFESIONAL DIRECTO</t>
  </si>
  <si>
    <t xml:space="preserve"> = TM* NºFE + TOS* NºDUE+ TOS*NºTSID+ TOS*NºTCAE </t>
  </si>
  <si>
    <t>NA</t>
  </si>
  <si>
    <t xml:space="preserve">No aplica </t>
  </si>
  <si>
    <t>Nombre y Apellido</t>
  </si>
  <si>
    <t>Cargo</t>
  </si>
  <si>
    <t xml:space="preserve">Representante de </t>
  </si>
  <si>
    <t>Teléfono</t>
  </si>
  <si>
    <t>e-mail</t>
  </si>
  <si>
    <t>Centro de trabajo</t>
  </si>
  <si>
    <t>Tomas Ripolles Gonzalez</t>
  </si>
  <si>
    <t>SEUS</t>
  </si>
  <si>
    <t>ripolles_tom@gva.es</t>
  </si>
  <si>
    <t>Hospital Universitario Dr. Peset .Valencia</t>
  </si>
  <si>
    <t>Mar Perez -Peña</t>
  </si>
  <si>
    <t>mar_perez@yahoo.com</t>
  </si>
  <si>
    <t>Hospital Álvarez-Buylla. Mieres. Asturias</t>
  </si>
  <si>
    <t xml:space="preserve">Jose Luis Del Cura </t>
  </si>
  <si>
    <t>joseluis.delcurarodriguez@osakidetza.eus</t>
  </si>
  <si>
    <t>Hospital Universitario Donosti. Donosti</t>
  </si>
  <si>
    <t>Santiago Mendez Alonso</t>
  </si>
  <si>
    <t>SERVEI</t>
  </si>
  <si>
    <t>smendez.sma@gmail.com</t>
  </si>
  <si>
    <t>Hospital Universitario Puerta de Hierro Majadahonda. Madrid</t>
  </si>
  <si>
    <t>Jose Andrés Guirola</t>
  </si>
  <si>
    <t>Hospital Clínico Universitario Lozano Blesa. Zaragoza</t>
  </si>
  <si>
    <t>Joaquim Piqueras Padellans</t>
  </si>
  <si>
    <t>SERPE</t>
  </si>
  <si>
    <t>joaquim.piqueras@vallhebron.cat</t>
  </si>
  <si>
    <t xml:space="preserve">Hospital Universitario Vall d'hebró. Barcelona. </t>
  </si>
  <si>
    <t xml:space="preserve">Raquel Prada González </t>
  </si>
  <si>
    <t>SERME</t>
  </si>
  <si>
    <t>rachelprad@gmail.com</t>
  </si>
  <si>
    <t>Hospital Ribera Povisa. Vigo</t>
  </si>
  <si>
    <t>Ana Isabel García</t>
  </si>
  <si>
    <t>garciaai@hotmail.com</t>
  </si>
  <si>
    <t>Hospital Clínic. Barcelona</t>
  </si>
  <si>
    <t>Juan Calvo Blanco</t>
  </si>
  <si>
    <t>SERAU</t>
  </si>
  <si>
    <t>juan.calvobla@gmail.com</t>
  </si>
  <si>
    <t>Hospital Universitario Central de Asturias. Oviedo</t>
  </si>
  <si>
    <t>Elena Martinez Chamorro</t>
  </si>
  <si>
    <t>elenamartinezcha@hotmail.com</t>
  </si>
  <si>
    <t>Hospital Universitario 12 de Octubre. Madrid</t>
  </si>
  <si>
    <t>Luis Concepción Aramendía </t>
  </si>
  <si>
    <t>Responsable Asuntos Profesionales SERAM</t>
  </si>
  <si>
    <t>SERAM</t>
  </si>
  <si>
    <t>asuntos.profesionales@gmail.com</t>
  </si>
  <si>
    <t>Hospital General Universitario Dr. Balmis. Alicante</t>
  </si>
  <si>
    <t>Jose  Carmelo Albillos Merino</t>
  </si>
  <si>
    <t>jcarmelo.albillos@salud.madrid.org</t>
  </si>
  <si>
    <t>Andres Gonzalez Mandy</t>
  </si>
  <si>
    <t>SENR/GENI</t>
  </si>
  <si>
    <t>agonzalezmandly@gmail.com</t>
  </si>
  <si>
    <t>Hospital  Universitario Marques de Valdecilla. Santander</t>
  </si>
  <si>
    <t>Teresa Cabada Giadás</t>
  </si>
  <si>
    <t xml:space="preserve">SENR </t>
  </si>
  <si>
    <t>teresa.cabada.giadas@navarra.es</t>
  </si>
  <si>
    <t>Hospital Universitario Navarra. Navarra</t>
  </si>
  <si>
    <t>Carlos Delgado Sánchez-Gracián</t>
  </si>
  <si>
    <t>SEICAT</t>
  </si>
  <si>
    <t>cdelgado@povisa.es</t>
  </si>
  <si>
    <t>Alberto Hidalgo</t>
  </si>
  <si>
    <t>alhidalgop@gmail.com</t>
  </si>
  <si>
    <t>Hospital Josep Trueta. Girona</t>
  </si>
  <si>
    <t>Maria Rosa Cozculluela</t>
  </si>
  <si>
    <t>SEGECA</t>
  </si>
  <si>
    <t>Hospital de Tudela. Navarra</t>
  </si>
  <si>
    <t>Miguel Angel Trapero García</t>
  </si>
  <si>
    <t>matrapero@fhalcorcon.es</t>
  </si>
  <si>
    <t xml:space="preserve">Hospital Fuenlabrada. Madrid </t>
  </si>
  <si>
    <t>Sara Lojo Lendoiro</t>
  </si>
  <si>
    <t>sara.lojo.lendoiro@gmail.com</t>
  </si>
  <si>
    <t>Hospital Álvaro Cunqueiro. Vigo</t>
  </si>
  <si>
    <t>Mariana Rovira Cañellas</t>
  </si>
  <si>
    <t>mrovirac@lcr.cat</t>
  </si>
  <si>
    <t>Hospital del Mar. Barcelona</t>
  </si>
  <si>
    <t>Fatima Matute</t>
  </si>
  <si>
    <t>fatimamatute@yahoo.es ; fatimamatuterx@gmail.com</t>
  </si>
  <si>
    <t>Hospital Clínico. Madrid</t>
  </si>
  <si>
    <t>María Isabel Romero Manjón</t>
  </si>
  <si>
    <t>isabelromami@gmail.com</t>
  </si>
  <si>
    <t>Hospital Virgen de las Nieves. Granada</t>
  </si>
  <si>
    <t>Jose María  Maiques</t>
  </si>
  <si>
    <t>jmaiques@psmar.cat</t>
  </si>
  <si>
    <t>Hospital del Mar. Barcelona.</t>
  </si>
  <si>
    <t>Pilar Alonso Bartolome</t>
  </si>
  <si>
    <t>SEDIM</t>
  </si>
  <si>
    <t>palonsobartolo@gmail.com</t>
  </si>
  <si>
    <t>Hospital Universitario Marques de Valdecilla. Santander</t>
  </si>
  <si>
    <t>Lucia Grana Lopez</t>
  </si>
  <si>
    <t>lucia.grana.lopez@sergas.es ; grana.lopez.lucia@gmail.com</t>
  </si>
  <si>
    <t>Hospital Universitario Lucus Agustí. Lugo</t>
  </si>
  <si>
    <t>Jordi Rimola</t>
  </si>
  <si>
    <t>SEDIA</t>
  </si>
  <si>
    <t>jrimola@clinic.cat</t>
  </si>
  <si>
    <t>Gonzalo Tardáguila de la Fuente</t>
  </si>
  <si>
    <t>gtardaguila@povisa.es</t>
  </si>
  <si>
    <t>Pruebas, exploraciones, códigos,</t>
  </si>
  <si>
    <t>en letra verde los que se incluyen o se modifican respecto al catálogo 2016</t>
  </si>
  <si>
    <t xml:space="preserve">MAMOGRAFÍA UNILATERAL CON CONTRASTE </t>
  </si>
  <si>
    <t>en letra roja los que se elimina respecto al catálogo 2016 o no se acepta su inclusión en el catálogo 2024</t>
  </si>
  <si>
    <t>MASTOIDES CUATRO PROYECCIONES</t>
  </si>
  <si>
    <t>UAR</t>
  </si>
  <si>
    <t>fondo rojo bajan respecto a versión 2016</t>
  </si>
  <si>
    <t>fondo verde aumentan respecto a versión 2016</t>
  </si>
  <si>
    <t>Tiempos:</t>
  </si>
  <si>
    <t>fondo azul bajan respecto a versión 2016</t>
  </si>
  <si>
    <t>fondo fucsia suben respecto a versión 2026</t>
  </si>
  <si>
    <t>Utilizaremos casilla de color blanco y letra en negro para el catalogo SERAM 2016 + SERMAS 2016</t>
  </si>
  <si>
    <t xml:space="preserve">Utilizaremos casillas de color blanco y letra de color VERDE para las solicitudes de inclusión </t>
  </si>
  <si>
    <t>Utilizaremos casillas de color blanco y letra de color ROJO para las solicitudes de exclusión</t>
  </si>
  <si>
    <t>Representantes de referencia</t>
  </si>
  <si>
    <t xml:space="preserve">Restantes incluidos en primera hoja </t>
  </si>
  <si>
    <t>Se añade una columna nueva SEC. PROPONE, para indicar que sección realiza la propuesta.</t>
  </si>
  <si>
    <t>Dr. Hidalgo, Alberto</t>
  </si>
  <si>
    <t>Dr. Piqueras, Joaquim</t>
  </si>
  <si>
    <t>Dra. García, Isabel</t>
  </si>
  <si>
    <t>SENRGENI</t>
  </si>
  <si>
    <t>Dr. Gonzalez, Andres</t>
  </si>
  <si>
    <t>Dra. Martinez Chamorro, Elena</t>
  </si>
  <si>
    <t>Dra. Romero, Isabel; Dr. Maiques, Joe</t>
  </si>
  <si>
    <t>Dra. Graña, Lucia</t>
  </si>
  <si>
    <t>Dr. Mendez, Santiago</t>
  </si>
  <si>
    <t>Dr. Tomás Ripollés</t>
  </si>
  <si>
    <t>SENRDX</t>
  </si>
  <si>
    <t>Dra. Cabadas, Teresa</t>
  </si>
  <si>
    <t xml:space="preserve">Realzado verde si se necesita clarificación de esta cuestion por parte del que hace la propuesta en la reunión conjunta con el grupo de trabajo </t>
  </si>
  <si>
    <t>Realzado en amarillo, superposición de propuestas que requiere consenso</t>
  </si>
  <si>
    <t>Revisado por equipo coordinador</t>
  </si>
  <si>
    <t>REVISADA</t>
  </si>
  <si>
    <t>OMC</t>
  </si>
  <si>
    <t>CATÁLOGO PRUEBAS Y PROCEDIMIENTOS SERAM 2024</t>
  </si>
  <si>
    <t>RADIOLOGÍA SIMPLE</t>
  </si>
  <si>
    <t>COD
2015</t>
  </si>
  <si>
    <t>COD
2009</t>
  </si>
  <si>
    <t xml:space="preserve">GRP ORD. </t>
  </si>
  <si>
    <t xml:space="preserve">Descriptor </t>
  </si>
  <si>
    <t xml:space="preserve">Complejidad </t>
  </si>
  <si>
    <t xml:space="preserve">Anestesia </t>
  </si>
  <si>
    <t xml:space="preserve">CIEP 9   </t>
  </si>
  <si>
    <t>VALORACIÓN</t>
  </si>
  <si>
    <t>SEC. PROPONE</t>
  </si>
  <si>
    <t>Código 2023</t>
  </si>
  <si>
    <t>DESCRIPCION PROCEDIMIENTO (WIP)</t>
  </si>
  <si>
    <t xml:space="preserve"> </t>
  </si>
  <si>
    <t>URA</t>
  </si>
  <si>
    <t>URV</t>
  </si>
  <si>
    <t>TIEMPO OCUPACIÓN SALA</t>
  </si>
  <si>
    <t>TIEMPO MÉDICO</t>
  </si>
  <si>
    <t>Coste TER</t>
  </si>
  <si>
    <t>Coste DUE</t>
  </si>
  <si>
    <t>Coste médico</t>
  </si>
  <si>
    <t>Coste TCAE</t>
  </si>
  <si>
    <t>Coste total personal</t>
  </si>
  <si>
    <t>Coste equipos</t>
  </si>
  <si>
    <t>Coste contraste</t>
  </si>
  <si>
    <t>Coste fungible</t>
  </si>
  <si>
    <t>Coste PACS</t>
  </si>
  <si>
    <t xml:space="preserve">Coste total </t>
  </si>
  <si>
    <t>NDR (WIP)</t>
  </si>
  <si>
    <t xml:space="preserve">Recomendación de uso </t>
  </si>
  <si>
    <t xml:space="preserve">Criterios de Calidad </t>
  </si>
  <si>
    <t>Pediatría: factor de corrección TOS x 1,4; URA y URV x 1,2</t>
  </si>
  <si>
    <t>RADIOLOGÍA DE TÓRAX</t>
  </si>
  <si>
    <t>Radiología simple_tronco</t>
  </si>
  <si>
    <t>TÓRAX PA</t>
  </si>
  <si>
    <t>Mantener</t>
  </si>
  <si>
    <t>Una adquisción radiográfica colimada de la región torácica en bipedestación e inspiración máxima. En el caso de maniobra de espiración para detección de nuemotórax/atrapamiento aéreo debe marcarse sobre la imagen.</t>
  </si>
  <si>
    <t>TÓRAX, PA</t>
  </si>
  <si>
    <t>Estándar</t>
  </si>
  <si>
    <t>TÓRAX PA Y LAT</t>
  </si>
  <si>
    <t xml:space="preserve">Dos adquisiciones radiográficas ortogonales colimadas de la región torácica tomadas en bipedstación e inspiración máxima </t>
  </si>
  <si>
    <t>TÓRAX, PA Y LAT</t>
  </si>
  <si>
    <t>PROYEC. ESPECIALES DE TÓRAX: DECÚBITOS, LORDÓTICAS</t>
  </si>
  <si>
    <t>Una adquisición radiográfica adicional de la región torácica para facilitar la delimitación de patologías como el derrame  o niveles hidroaéreos (decúbito), detección de patología apical (lordóticas)</t>
  </si>
  <si>
    <t>0</t>
  </si>
  <si>
    <t>PARRILLA COSTAL AP Y OBLICUAS</t>
  </si>
  <si>
    <t>Dos adquisiciones radiográficas con distinta oblicuidad colimadas sobre la pared torácica sintomática</t>
  </si>
  <si>
    <t>PARRILLA COSTAL  AP Y OBLICUAS</t>
  </si>
  <si>
    <t>FLUOROSCOPIA DE TÓRAX</t>
  </si>
  <si>
    <t>Exploración fluoroscópica para visualización del movimiento diafragmático</t>
  </si>
  <si>
    <t>RADIOLOGÍA DE ABDOMEN</t>
  </si>
  <si>
    <t>ABDOMEN SIMPLE AP</t>
  </si>
  <si>
    <t>Una adquisición radiográfica desde la región diafragmática hasta la sinfisis del pubis en respiración sostenida.</t>
  </si>
  <si>
    <t>ABDOMEN SIMPLE AP Y BIPE O DECÚBITO</t>
  </si>
  <si>
    <t>Dos adquisciones radiográfica incluyendo desde la región diafragmática hasta la sinfisis del pubis en respiración sostenida con el objeto de evaluar la presencia de perforación u obstrucción intestinal.</t>
  </si>
  <si>
    <t>Solicitar CI para Rx en embarazada?</t>
  </si>
  <si>
    <t xml:space="preserve">RADIOLOGÍA DE CRÁNEO Y CARA  </t>
  </si>
  <si>
    <t>Radiología simple_Cabeza</t>
  </si>
  <si>
    <t>CRÁNEO AP Y LAT</t>
  </si>
  <si>
    <t xml:space="preserve">Dos adquisiciones radiográficas ortogonales colimadas del cráneo </t>
  </si>
  <si>
    <t>ÓRBITAS Y MACIZO FACIAL</t>
  </si>
  <si>
    <t xml:space="preserve">Una adquisición radiográfica del área facial </t>
  </si>
  <si>
    <t>SERME/SENR</t>
  </si>
  <si>
    <t>Eliminar</t>
  </si>
  <si>
    <t>SENOS PARANASALES</t>
  </si>
  <si>
    <t xml:space="preserve">Una adquisición radiográfica del área facial con angulación para mejor delimitación de un áreas de los senos paranasales </t>
  </si>
  <si>
    <t>HUESOS PROPIOS DE LA NARIZ</t>
  </si>
  <si>
    <t>Una adquisición radiográfica lateral del área facial</t>
  </si>
  <si>
    <t>MANDÍBULA DOS PROYECCIONES</t>
  </si>
  <si>
    <t xml:space="preserve">Dos adquisiciones radiográficas ortogonales colimadas </t>
  </si>
  <si>
    <t>ARTICULACIÓN TEMPOROMANDIBULAR (BA/BC) BILATERAL</t>
  </si>
  <si>
    <t xml:space="preserve">Dos adquisiciones radiográficas colimadas sobre la respectiva articulación temporomandibular (ATM) en situación de apertura bucal (BA) o de cierre bucal (BC) </t>
  </si>
  <si>
    <t>CUELLO PARTES BLANDAS / CAVUM</t>
  </si>
  <si>
    <t>Una adquisición radiográfica lateral del cuello con ajuste técnico para delmitación de partes blandas</t>
  </si>
  <si>
    <t>CUELLO PARTES BLANDAS/ CAVUM</t>
  </si>
  <si>
    <t>ORTOPANTOMOGRAFÍA Y CEFALOMETRÍA</t>
  </si>
  <si>
    <t>ORTOPANTOMOGRAFÍA CEFALOMETRÍA</t>
  </si>
  <si>
    <t>ORTOPANTOMOGRAFÍA</t>
  </si>
  <si>
    <t xml:space="preserve">Una adquisción radiográfica panorámica que incluye la totalidad de la mandibula, dentadura y porcion adyacente de los senos maxilares </t>
  </si>
  <si>
    <t>CEFALOMETRÍA</t>
  </si>
  <si>
    <t xml:space="preserve">Una adquisición radiográfica en proyección lateral de la región cráneo facial completa  y sinclítica para delimitación de medidas de referencia entre estructuras anatómicas. </t>
  </si>
  <si>
    <t>DENTAL INDIVIDUAL, INTRABUCAL</t>
  </si>
  <si>
    <t xml:space="preserve">Una adquisición radiográfica sobre una pieza dental de referencia. </t>
  </si>
  <si>
    <t>SENR</t>
  </si>
  <si>
    <t>TC HAZ CONico (CBCT)</t>
  </si>
  <si>
    <t>CBCT OTRA ANATOMÍA</t>
  </si>
  <si>
    <t>Incluir</t>
  </si>
  <si>
    <t>1 serie de imágenes obtenidas con tomografía de haz cónico en una región anatómica determinada que permite su reconstrucción multiplanar</t>
  </si>
  <si>
    <t>Pedir SENR</t>
  </si>
  <si>
    <t>CBCT FACIAL/SENOS</t>
  </si>
  <si>
    <t>1 serie de imágenes obtenidas con tomografía de haz cónico en la región facial que permite su reconstrucción multiplanar</t>
  </si>
  <si>
    <t>CBCT PEÑASCO</t>
  </si>
  <si>
    <t>1 serie de imágenes obtenidas con tomografía de haz cónico en la base de cráneo para estudio del hueso temporal  y que permite su reconstrucción multiplanar</t>
  </si>
  <si>
    <t>CBCT maxilar/mandibular/ATM</t>
  </si>
  <si>
    <t>1 serie de imágenes obtenidas con tomografía de haz cónico en la región maxilar/mandibular y que permite su reconstrucción multiplanar</t>
  </si>
  <si>
    <t xml:space="preserve">RADIOLOGÍA DE COLUMNA </t>
  </si>
  <si>
    <t>COLUMNA CERVICAL AP Y LAT</t>
  </si>
  <si>
    <t xml:space="preserve">Dos adquisiciones radiográficas ortogonales (AP/LAT) colimadas obtenidas sobre la columna cervical  </t>
  </si>
  <si>
    <t>COLUMNA CERVICAL AP Y LAT.</t>
  </si>
  <si>
    <t>COLUMNA CERVICAL OBLICUAS</t>
  </si>
  <si>
    <t>Dos adquisiciones radiográficas ortogonales (OD/OI) colimadas obtenidas sobre la columna cervical para delimitar los agujeros de conjunción</t>
  </si>
  <si>
    <t>COLUMNA CERVICAL FLEXO-EXT</t>
  </si>
  <si>
    <t xml:space="preserve">Dos adquisiciones radiográficas colimadas obtenidas sobre la columna cervical en situación de flexión y extensión máxima. </t>
  </si>
  <si>
    <t>COLUMNA CERVICAL FLEXO-EXT.</t>
  </si>
  <si>
    <t>XXXXX</t>
  </si>
  <si>
    <t>COLUMNA CERVICAL TRANSORAL</t>
  </si>
  <si>
    <t>Una adquisición en plano frontal colimada sobre la región oral con maniobra de boca abierta para delimitar la apófisis odontoides</t>
  </si>
  <si>
    <t>COLUMNA DORSAL A-P Y LAT</t>
  </si>
  <si>
    <t>Dos adquisiciones radiográficas ortogonales (AP/LAT) colimadas obtenidas sobre la columna dorsal</t>
  </si>
  <si>
    <t>COLUMNA DORSAL, A-P Y LAT.</t>
  </si>
  <si>
    <t>COLUMNA LUMBOSACRA  AP Y LAT</t>
  </si>
  <si>
    <t>Dos adquisiciones radiográficas ortogonales (AP/LAT) colimadas obtenidas sobre la columna lumbosacra</t>
  </si>
  <si>
    <t>COLUMNA LUMBOSACRA,  AP y LAT.</t>
  </si>
  <si>
    <t>COLUMNA LUMBOSACRA AP, LAT Y OBLICUAS</t>
  </si>
  <si>
    <t>Cuatro adquisiciones radiográficas ortogonales (AP/LAT/OD/OI) colimadas obtenidas sobre la columna lumbosacra, las proyecciones oblicuas para mejor delimitación de los elementos posteriores y agujeros de conjunción</t>
  </si>
  <si>
    <t>COLUMNA LUMBOSACRA  FLEXO-EXT</t>
  </si>
  <si>
    <t xml:space="preserve">Dos adquisiciones radiográficas colimadas obtenidas sobre la columna lumbar en situación de flexión y extensión máxima. </t>
  </si>
  <si>
    <t>COLUMNA LUMBOSACRA  FLEXO-EXT.</t>
  </si>
  <si>
    <t>SACROCOXIS  AP Y LAT</t>
  </si>
  <si>
    <t>Dos adquisiciones radiográficas ortogonales (AP/LAT) colimadas obtenidas sobre la región sacrococcigea</t>
  </si>
  <si>
    <t>SACROCOXIS,  AP y LAT.</t>
  </si>
  <si>
    <t>COLUMNA TOTAL/MEDICIÓN DE MIEMBROS (TELERRADIOGRAFIA)</t>
  </si>
  <si>
    <t>TELERRADIOGRAFÍA COLUMNA TOTAL, 1 PROYECCIÓN</t>
  </si>
  <si>
    <t>Imagen panorámica en una proyección (AP o lateral) obtenida con una o múltiples adquisiciones radiográficas incluyendo la columna en la totalidad de su extensión</t>
  </si>
  <si>
    <t>TELERRADIOGRAFÍA COLUMNA TOTAL AP Y LAT</t>
  </si>
  <si>
    <t>Imágenes panorámicas en dos proyecciones ortogonales (AP/LAT) obtenidas mediante múltiples adquisiciones radiográficas incluyendo la columna en la totalidad de su extensión</t>
  </si>
  <si>
    <t>TELERRADIOGRAFÍA COLUMNA TOTAL  AP Y LAT</t>
  </si>
  <si>
    <t>COLUMNA TOTAL: TEST DE BENDING</t>
  </si>
  <si>
    <t>Imágenes panorámicas en proyección AP o PA obtenidas mediante múltiples adquisiciones radiográficas incluyendo la columna en la totalidad de su extensión mientras se mantiene una maniobra de flexión lateral</t>
  </si>
  <si>
    <t>TELERRADIOGRAFÍA MIEMBROS INFERIORES</t>
  </si>
  <si>
    <t>Imagen panorámica en una proyección (AP) obtenida con una o múltiples adquisiciones radiográficas incluyendo la pelvis y ambos miembros inferiores en la totalidad de su extensión</t>
  </si>
  <si>
    <t>RADIOLOGÍA DE EXTREMIDADES SUPERIORES</t>
  </si>
  <si>
    <t>Radiología simple_Miembros</t>
  </si>
  <si>
    <t>CLAVÍCULA</t>
  </si>
  <si>
    <t xml:space="preserve">Una adquisición radiográfica en proyección AP colimada y centrada sobre la clavícula sintomática </t>
  </si>
  <si>
    <t>ARTICULACIÓN ESTERNOCLAVICULAR</t>
  </si>
  <si>
    <t xml:space="preserve">Una adquisición radiográfica en proyección AP colimada y centrada sobre la articulación acromio clavicular sintomática </t>
  </si>
  <si>
    <t>ARTICULACIÓN ESTERNO CLAVICULAR</t>
  </si>
  <si>
    <t>ESCÁPULA AP Y EN "Y"</t>
  </si>
  <si>
    <t>Una adquisición en proyección AP de la región escapulohumeral con el paciente orientado a 30 grados respecto del detector</t>
  </si>
  <si>
    <t>ESCÁPULA AP y EN "Y"</t>
  </si>
  <si>
    <t xml:space="preserve">ESTERNÓN </t>
  </si>
  <si>
    <t xml:space="preserve">Una adquisición radiográfica lateral colimada de la región esternal </t>
  </si>
  <si>
    <t>HOMBRO AP Y AXIAL</t>
  </si>
  <si>
    <t>Dos adquisiciones radiográficas (AP) colimadas obtenidas sobre la región humeral, una de ellas con angulación de tubo y paciente (axial)</t>
  </si>
  <si>
    <t>HOMBRO AP y AXIAL</t>
  </si>
  <si>
    <t>XXXXXX</t>
  </si>
  <si>
    <t>HOMBRO ROTACIONES</t>
  </si>
  <si>
    <t>Una o dos adquisiciones adicionalesen proyección AP del hombro realizando en cada una de ellas el paciente una maniobra de rotación interna o externa del hombro espectivamente</t>
  </si>
  <si>
    <t>Complementaria</t>
  </si>
  <si>
    <t>HOMBRO DESFILADERO SUBACROMIAL</t>
  </si>
  <si>
    <t>Una adquisición radiográfica complementaria realizada en adquisición PA con ángulo de incidencia oblicuo para mejor delimitación del espacio subacromial</t>
  </si>
  <si>
    <t>HOMBRO, DESFILADERO SUBACROMIAL</t>
  </si>
  <si>
    <t>HÚMERO AP Y LAT</t>
  </si>
  <si>
    <t>Dos adquisiciones radiográficas ortogonales (AP/LAT) colimadas obtenidas sobre la región humeral</t>
  </si>
  <si>
    <t>HÚMERO AP y LAT.</t>
  </si>
  <si>
    <t>HÚMERO AP Y TRANSTORÁCICA</t>
  </si>
  <si>
    <t>Dos adquisiciones radiográficas (AP) colimadas obtenidas sobre la región humeral, una de ellas con angulación de tubo y paciente (transtorácica)</t>
  </si>
  <si>
    <t>HÚMERO AP y TRANSTORÁCICA</t>
  </si>
  <si>
    <t>CODO AP  Y LAT</t>
  </si>
  <si>
    <t>Dos adquisiciones radiográficas ortogonales (AP/LAT) colimadas obtenidas sobre la región del codo</t>
  </si>
  <si>
    <t>CODO, AP  Y LAT</t>
  </si>
  <si>
    <t>ANTEBRAZO AP Y LAT</t>
  </si>
  <si>
    <t>Dos adquisiciones radiográficas ortogonales (AP/LAT) colimadas obtenidas sobre el antebrazo</t>
  </si>
  <si>
    <t>ANTEBRAZO AP y LAT</t>
  </si>
  <si>
    <t>MUÑECA AP Y LAT</t>
  </si>
  <si>
    <t>Dos adquisiciones radiográficas ortogonales (AP/LAT) colimadas obtenidas sobre la muñeca</t>
  </si>
  <si>
    <t>MUÑECA, AP Y LAT</t>
  </si>
  <si>
    <t>MUÑECA DINÁMICAS</t>
  </si>
  <si>
    <t>Una o más adquisiciones radográficas adicionales en proyección AP colimadas obtenidas sobre la muñeca/mano con desviación radial y/o cubital</t>
  </si>
  <si>
    <t>MUÑECA, DINÁMICAS</t>
  </si>
  <si>
    <t xml:space="preserve">MUÑECA ESCAFOIDES </t>
  </si>
  <si>
    <t>Una o más adquisiciones radográficas adicionales con maniobras como desviación cubital o pronación parcial para mejor delimitación del escafoides</t>
  </si>
  <si>
    <t>AMBAS MANOS AP Y OBLICUAS</t>
  </si>
  <si>
    <t xml:space="preserve">Dos adquisiciones radiográficas (AP/OBLICUA) colimadas obtenidas sobre ambas manos a la vez </t>
  </si>
  <si>
    <t>MANO PA Y OBLICUA</t>
  </si>
  <si>
    <t>Dos adquisiciones radiográficas (AP/OBLICUA) colimadas obtenidas sobre la mano sintomática</t>
  </si>
  <si>
    <t>MANO, PA Y OBLICUA</t>
  </si>
  <si>
    <t>DEDOS AP Y LAT</t>
  </si>
  <si>
    <t>Dos adquisiciones radiográficas colimadas obtenidas sobre uno o la totalidad de los dedos de una mano</t>
  </si>
  <si>
    <t>DEDOS,  AP Y LAT</t>
  </si>
  <si>
    <t>RADIOLOGÍA DE EXTREMIDADES  INFERIORES</t>
  </si>
  <si>
    <t>PELVIS AP</t>
  </si>
  <si>
    <t>Una adquisición radiográfica en proyección AP colimada sobre la pelvis</t>
  </si>
  <si>
    <t>PELVIS,  AP</t>
  </si>
  <si>
    <t>PELVIS AP Y OBLICUAS</t>
  </si>
  <si>
    <t>Dos o tres adquisiciones radiográficas colimadas obtenidas sobre la pelvis</t>
  </si>
  <si>
    <t>SACROILÍACAS PA</t>
  </si>
  <si>
    <t xml:space="preserve">Una adquisición radiográfica PA en decúbito prono colimada sobre la región central de la pelvis- sacro </t>
  </si>
  <si>
    <t>SACROILÍACAS PA.</t>
  </si>
  <si>
    <t>SACROILÍACAS PA Y OBLICUAS</t>
  </si>
  <si>
    <t xml:space="preserve">Una adquisición radiográfica PA en decúbito prono colimada sobre la región central de la pelvis- sacro y una o dos adicionales en proyección oblicua </t>
  </si>
  <si>
    <t>CADERA AP</t>
  </si>
  <si>
    <t>Una adquisición radiográfica en proyección AP colimada sobre la articulación coxofemoral sintomática</t>
  </si>
  <si>
    <t>CADERA  AP</t>
  </si>
  <si>
    <t>CADERA AP Y AXIAL</t>
  </si>
  <si>
    <t xml:space="preserve">Dos adquisiciones radiográficas  (AP/AXIAL) colimadas obtenidas sobre la articulación coxofemoral sintomática </t>
  </si>
  <si>
    <t>CADERA ALAR Y OBTURATRIZ</t>
  </si>
  <si>
    <t>Una adquisición radiográfica adicional colimada obtenida sobre la pelvis para mejor de limitación del anillo y estructuras óseas</t>
  </si>
  <si>
    <t>CADERA  ALAR Y OBTURATRIZ</t>
  </si>
  <si>
    <t>FÉMUR AP Y LAT</t>
  </si>
  <si>
    <t xml:space="preserve">Dos adquisiciones radiográficas ortogonales (AP/LAT) colimadas obtenidas sobre el fémur con intención de delimitarlo en la totalidad de su extensión. </t>
  </si>
  <si>
    <t>FÉMUR  AP Y LAT</t>
  </si>
  <si>
    <t>RODILLA AP Y LAT</t>
  </si>
  <si>
    <t>Dos adquisiciones radiográficas ortogonales (AP/LAT) colimadas obtenidas sobre la articulación de la rodilla</t>
  </si>
  <si>
    <t>RODILLA, AP Y LAT</t>
  </si>
  <si>
    <t>RODILLA AP, LAT  Y OBLICUAS</t>
  </si>
  <si>
    <t xml:space="preserve">Tres o cuatro adquisiciones radiográficas (AP/LAT/ OBLICUA DERECHA E IZQUIERDA) colimadas obtenidas sobre una rodilla </t>
  </si>
  <si>
    <t>RODILLA, AP, LAT  Y OBLICUAS</t>
  </si>
  <si>
    <t>Discontinuar</t>
  </si>
  <si>
    <t>RODILLA AP, LAT Y AXIAL</t>
  </si>
  <si>
    <t xml:space="preserve">Tres adquisiciones radiográficas  colimadas obtenidas sobre la rodilla (AP/LAT) y articulación femoropatelar  (AXIAL) sintomática respectiva </t>
  </si>
  <si>
    <t>RODILLA , AP, LAT Y AXIAL</t>
  </si>
  <si>
    <t>ROTULA AXIAL</t>
  </si>
  <si>
    <t xml:space="preserve">Una adquisición radiográfica adicional colimadas obtenidas sobre la articulación femoropatelar (AXIAL) sintomática </t>
  </si>
  <si>
    <t>AMBAS RODILLAS EN CARGA</t>
  </si>
  <si>
    <t>Una adquisición radiográfica en proyección AP colimada sobre ambas rodillas mientras el paciente se encuentra en bipedestación</t>
  </si>
  <si>
    <t>TIBIA-PERONÉ  AP Y LAT</t>
  </si>
  <si>
    <t>Dos adquisiciones radiográficas ortogonales (AP/LAT) colimadas obtenidas sobre la pierna con intención de delimitar las estructuras de la misma en su totalidad</t>
  </si>
  <si>
    <t>TOBILLO AP Y LAT.</t>
  </si>
  <si>
    <t>Dos adquisiciones radiográficas ortogonales (AP/LAT) colimadas obtenidas sobre la articulación del tobillo</t>
  </si>
  <si>
    <t>TOBILLO,  AP. Y LAT</t>
  </si>
  <si>
    <t>TOBILLO  VARO / VALGO</t>
  </si>
  <si>
    <t>Una o dos adquisiciones radiográficas adicionales en proyección AP colimadas sobre la articulación del tobillo mientras se mantiene una posición de varo o valgo articular forzado</t>
  </si>
  <si>
    <t>AMBOS TOBILLOS EN CARGA</t>
  </si>
  <si>
    <t>Una adquisición radiográfica en proyección AP colimada sobre ambos tobillos mientras el paciente se encuentra en bipedestación</t>
  </si>
  <si>
    <t>PIE AP Y OBLICUA</t>
  </si>
  <si>
    <t>Dos adquisiciones radiográficas en proyecciones AP y oblicua incluyendo el pie en toda su extensión</t>
  </si>
  <si>
    <t>PIE AP y OBLICUA</t>
  </si>
  <si>
    <t>CALCÁNEO LAT Y AXIAL</t>
  </si>
  <si>
    <t>Dos adquisiciones radiográficas ortogonales (AP/AXIAL colimadas obtenidas sobre el retropie</t>
  </si>
  <si>
    <t>CALCÁNEO, LAT Y AXIAL</t>
  </si>
  <si>
    <t>DEDO DEL PIE</t>
  </si>
  <si>
    <t>Una adquisición radiográfica colimada sobre el dedo del pie sintomático</t>
  </si>
  <si>
    <t>AMBOS PIES AP Y OBLICUA</t>
  </si>
  <si>
    <t>Dos adquisiciones radiográficas en proyecciones AP y oblicua incluyendo en ambas los dos pies en toda su extensión</t>
  </si>
  <si>
    <t>AMBOS PIES  AP Y OBLICUA</t>
  </si>
  <si>
    <t>AMBOS PIES EN CARGA</t>
  </si>
  <si>
    <t>Dos adquisiciones radiográficas en proyección lateral incluyendo en ambas el pie en toda su extensión</t>
  </si>
  <si>
    <t>SERIES ÓSEAS</t>
  </si>
  <si>
    <t>SERIE ÓSEA COMPLETA</t>
  </si>
  <si>
    <t>Adquisiciones radiográficas múltiples en al menos una proyección de estructuras anatomicas que cubren tipicamente incluye ambos humeros (AP), fémures (AP), pelvis(AP), columna dorsal, lumbar y el cráneo (2P)</t>
  </si>
  <si>
    <t>SERIE ÓSEA ONCOLÓGICA</t>
  </si>
  <si>
    <t>SERIE ÓSEA METABÓLICA  (CORTA)</t>
  </si>
  <si>
    <t xml:space="preserve">Adquisiciones radiográficas múltiples en al menos una proyección de estructuras anatomicas que cubren tipicamente incluye ambas manos, muñecas, codos, hombros, tobillos, rodillas, caderas y sacroiliacas. </t>
  </si>
  <si>
    <t>RADIOLOGÍA SIMPLE PORTÁTIL</t>
  </si>
  <si>
    <t>TÓRAX PORTÁTIL</t>
  </si>
  <si>
    <t xml:space="preserve">Una adquisición radiográfica en proyección AP realizada sobre la cama del paciente en decúbito en situación de mayor inspiración posible. </t>
  </si>
  <si>
    <t>OTRAS RX SIMPLE CON PORTÁTIL</t>
  </si>
  <si>
    <t>Una proyección radiográfica adicional realizada sobre la cama del paciente colimada a la región de interés</t>
  </si>
  <si>
    <t>EXPLORACIONES EN QUIRÓFANO</t>
  </si>
  <si>
    <t>SEGECAm</t>
  </si>
  <si>
    <r>
      <rPr>
        <sz val="14"/>
        <color indexed="8"/>
        <rFont val="Arial"/>
        <family val="2"/>
      </rPr>
      <t xml:space="preserve">EXPLORACIÓN EN QUIRÓFANO </t>
    </r>
    <r>
      <rPr>
        <sz val="14"/>
        <color indexed="18"/>
        <rFont val="Arial"/>
        <family val="2"/>
      </rPr>
      <t>(RADIOESCOPIA)</t>
    </r>
  </si>
  <si>
    <t xml:space="preserve">Fluoroscopia pulsada intermitente utilizada en quirófano como guía quirúrgica. Incluye adquisiciones de imágenes estáticas, preferntemente como capturas de pantalla. </t>
  </si>
  <si>
    <t>EXPLORACIONES QUIRÓFANO TRAUMATOLÓGICAS</t>
  </si>
  <si>
    <t xml:space="preserve">Fluoroscopia pulsada intermitente utilizada en quirófano como guía quirúrgica para reducción de fracturas e implantación de material protésico o de fijación/osteosintesis. Incluye adquisiciones de imágenes estáticas, preferntemente como capturas de pantalla. </t>
  </si>
  <si>
    <t>EXPLORACIONES QUIRÓFANO DIGESTIVO</t>
  </si>
  <si>
    <t>EXPLORACIONES QUIRÓFANO UROLÓGICAS</t>
  </si>
  <si>
    <t>EXPLORACIONES QUIRÓFANO NEUROLÓGICAS</t>
  </si>
  <si>
    <t>EXPLORACIONES QUIRÓFANO TÓRAX</t>
  </si>
  <si>
    <t>EXPLORACIONES QUIRÓFANO VASCULAR</t>
  </si>
  <si>
    <t>RX SIMPLE CON PORTATIL EN QUIRÓFANO</t>
  </si>
  <si>
    <t>ESCOPIA 3D</t>
  </si>
  <si>
    <t xml:space="preserve">Adquisición volumétrica mediante giro de arco para reconstrucción volumétrica. Puede incluir administración de contraste. </t>
  </si>
  <si>
    <t>TC EN CBCT</t>
  </si>
  <si>
    <t xml:space="preserve">Adquisición volumétrica mediante giro de arco para reconstrucción volumétrica. Duración indefinida. </t>
  </si>
  <si>
    <t>TC EN CBCT 1 HORA</t>
  </si>
  <si>
    <t xml:space="preserve">Adquisición volumétrica mediante giro de arco para reconstrucción volumétrica. Duración definida 1 hora. </t>
  </si>
  <si>
    <t>TC EN CBCT 2 HORAS</t>
  </si>
  <si>
    <t xml:space="preserve">Adquisición volumétrica mediante giro de arco para reconstrucción volumétrica.  Duración definida 2 hora. </t>
  </si>
  <si>
    <t>TC EN CBCT 3 HORAS</t>
  </si>
  <si>
    <t>Adquisición volumétrica mediante giro de arco para reconstrucción volumétrica.  Duración definida 3 hora.</t>
  </si>
  <si>
    <t>DENSITOMETRÍAS ÓSEAS</t>
  </si>
  <si>
    <t>DENSITOMETRÍA ÓSEA</t>
  </si>
  <si>
    <t>Densitometría_tronco</t>
  </si>
  <si>
    <t>DENSITOMETRÍA DE COLUMNA LUMBAR AP (DEXA)</t>
  </si>
  <si>
    <t>Densitometría_Miembro</t>
  </si>
  <si>
    <t>DENSITOMETRÍA DE FÉMUR PROXIMAL Y CADERA (DEXA)</t>
  </si>
  <si>
    <t>DENSITOMETRÍA DE FÉMUR PROXIMAL CADERA (DEXA)</t>
  </si>
  <si>
    <t>DENSITOMETRÍA DE CUERPO TOTAL (DEXA)</t>
  </si>
  <si>
    <t>DENSITOMETRÍA CUERPO TOTAL (DEXA)</t>
  </si>
  <si>
    <t>DENSITOMETRÍA DE RADIO CÚBITO (DEXA)</t>
  </si>
  <si>
    <t>DENSITOMETRÍA RADIO CÚBITO (DEXA)</t>
  </si>
  <si>
    <t>DENSITOMETRÍA DE CALCÁNEO (DEXA)</t>
  </si>
  <si>
    <t>DENSITOMETRÍA CALCÁNEO (DEXA)</t>
  </si>
  <si>
    <t>DENSITOMETRÍA DE FALANGE (DEXA)</t>
  </si>
  <si>
    <t>2015</t>
  </si>
  <si>
    <t>2024</t>
  </si>
  <si>
    <t>Código 2024</t>
  </si>
  <si>
    <t>EXPLORACIONES</t>
  </si>
  <si>
    <t>UAR 2016</t>
  </si>
  <si>
    <t>UAR 2024</t>
  </si>
  <si>
    <t>URV 2016</t>
  </si>
  <si>
    <t>URV 2024</t>
  </si>
  <si>
    <t>TOS 2016</t>
  </si>
  <si>
    <t>TOS 2024</t>
  </si>
  <si>
    <t>Tl</t>
  </si>
  <si>
    <t>Ts/d</t>
  </si>
  <si>
    <t>Tc</t>
  </si>
  <si>
    <t>Taib</t>
  </si>
  <si>
    <t>Taia</t>
  </si>
  <si>
    <t>Tp</t>
  </si>
  <si>
    <t>TM 2016</t>
  </si>
  <si>
    <t>TM 2024</t>
  </si>
  <si>
    <t>Tpl</t>
  </si>
  <si>
    <t>Tib</t>
  </si>
  <si>
    <t>Tia</t>
  </si>
  <si>
    <t>Tcomp</t>
  </si>
  <si>
    <t>Tacp</t>
  </si>
  <si>
    <t>Tdf</t>
  </si>
  <si>
    <t>CAL. TIEMPO TOTAL</t>
  </si>
  <si>
    <t>INDICE COMPLEJIDAD</t>
  </si>
  <si>
    <t>Tper x nº per</t>
  </si>
  <si>
    <t xml:space="preserve">Participantes de la plantilla de Sº Radiología </t>
  </si>
  <si>
    <t>TÓRAX PA (1P)</t>
  </si>
  <si>
    <t>PTE.</t>
  </si>
  <si>
    <t>5''''''</t>
  </si>
  <si>
    <t>1</t>
  </si>
  <si>
    <t>TÓRAX PA Y LAT (2P)</t>
  </si>
  <si>
    <t xml:space="preserve">Dos adquisicionesradiográficas ortogonales colimadas de la región torácica tomadas en bipedstación e inspiración máxima </t>
  </si>
  <si>
    <t>6''''''</t>
  </si>
  <si>
    <t>PROYEC. ESPECIALES DE TÓRAX: DECÚBITOS, LORDÓTICAS (1P)</t>
  </si>
  <si>
    <t>PARRILLA COSTAL AP Y OBLICUAS (2P)</t>
  </si>
  <si>
    <t>ABDOMEN SIMPLE AP (1P)</t>
  </si>
  <si>
    <t>ABDOMEN SIMPLE AP Y BIPE O DECÚBITO (2P)</t>
  </si>
  <si>
    <t>12''''''</t>
  </si>
  <si>
    <t>CRÁNEO AP Y LAT (2P)</t>
  </si>
  <si>
    <t>ÓRBITAS Y MACIZO FACIAL (1P)</t>
  </si>
  <si>
    <t>SENOS PARANASALES (1P)</t>
  </si>
  <si>
    <t>HUESOS PROPIOS DE LA NARIZ (1P)</t>
  </si>
  <si>
    <t>MANDÍBULA DOS PROYECCIONES (2P)</t>
  </si>
  <si>
    <t>ARTICULACIÓN TEMPOROMANDIBULAR (BA/BC) BILATERAL (2P)</t>
  </si>
  <si>
    <t>CUELLO PARTES BLANDAS / CAVUM (1P)</t>
  </si>
  <si>
    <t>8''''''</t>
  </si>
  <si>
    <t>ORTOPANTOMOGRAFÍA (1P)</t>
  </si>
  <si>
    <t>CEFALOMETRÍA (1P)</t>
  </si>
  <si>
    <t>DENTAL INDIVIDUAL, INTRABUCAL (1P)</t>
  </si>
  <si>
    <t>TC HAZ CÓNICO (CBCT)</t>
  </si>
  <si>
    <t>CBCT MAXILAR/MANDIBULAR/ATM</t>
  </si>
  <si>
    <t>COLUMNA CERVICAL AP Y LAT  (2P)</t>
  </si>
  <si>
    <t>COLUMNA CERVICAL OBLICUAS (2P)</t>
  </si>
  <si>
    <t>COLUMNA CERVICAL FLEXO-EXT (2P)</t>
  </si>
  <si>
    <t>COLUMNA CERVICAL TRANSORAL (1P)</t>
  </si>
  <si>
    <t>COLUMNA DORSAL A-P Y LAT (2P)</t>
  </si>
  <si>
    <t>COLUMNA LUMBOSACRA  AP Y LAT (2P)</t>
  </si>
  <si>
    <t>14''''''</t>
  </si>
  <si>
    <t>COLUMNA LUMBOSACRA AP, LAT Y OBLICUAS (4P)</t>
  </si>
  <si>
    <t>COLUMNA LUMBOSACRA  FLEXO-EXT (2P)</t>
  </si>
  <si>
    <t>SACROCOXIS  AP Y LAT (2P)</t>
  </si>
  <si>
    <t>7''''''</t>
  </si>
  <si>
    <t>TELERRADIOGRAFÍA COLUMNA TOTAL AP Y LAT (2P)</t>
  </si>
  <si>
    <t>COLUMNA TOTAL: TEST DE BENDING (1P)</t>
  </si>
  <si>
    <t>TELERRADIOGRAFÍA MIEMBROS INFERIORES (1P)</t>
  </si>
  <si>
    <t>CLAVÍCULA (1P)</t>
  </si>
  <si>
    <t>ARTICULACIÓN ESTERNOCLAVICULAR (1P)</t>
  </si>
  <si>
    <t>ESCÁPULA AP Y EN "Y" (2P)</t>
  </si>
  <si>
    <t>Doble adquisicion de la región escapulohumeral una de ellas en proyección AP  con el paciente orientado a 30 grados respecto del detector</t>
  </si>
  <si>
    <t>ESTERNÓN  (1P)</t>
  </si>
  <si>
    <t>HOMBRO AP Y AXIAL (2P)</t>
  </si>
  <si>
    <t>HOMBRO ROTACIONES (2P)</t>
  </si>
  <si>
    <t>HOMBRO DESFILADERO SUBACROMIAL (1P)</t>
  </si>
  <si>
    <t>HÚMERO AP Y LAT (2P)</t>
  </si>
  <si>
    <t>HÚMERO AP Y TRANSTORÁCICA (2P)</t>
  </si>
  <si>
    <t>CODO AP  Y LAT (2P)</t>
  </si>
  <si>
    <t>ANTEBRAZO AP Y LAT (2P)</t>
  </si>
  <si>
    <t>MUÑECA AP Y LAT (2P)</t>
  </si>
  <si>
    <t>MUÑECA DINÁMICAS (2P)</t>
  </si>
  <si>
    <t>MUÑECA ESCAFOIDES  (1P)</t>
  </si>
  <si>
    <t>AMBAS MANOS AP Y OBLICUA (2P)</t>
  </si>
  <si>
    <t>MANO PA Y OBLICUA (2P)</t>
  </si>
  <si>
    <t>DEDOS AP Y LAT (2P)</t>
  </si>
  <si>
    <t>PELVIS AP (1P)</t>
  </si>
  <si>
    <t>PELVIS AP Y OBLICUAS (3P)</t>
  </si>
  <si>
    <t>SACROILÍACAS PA (1P)</t>
  </si>
  <si>
    <t>SACROILÍACAS PA Y OBLICUAS (3P)</t>
  </si>
  <si>
    <t>CADERA AP (1P)</t>
  </si>
  <si>
    <t>CADERA AP Y AXIAL (2P)</t>
  </si>
  <si>
    <t>CADERA ALAR Y OBTURATRIZ (2P)</t>
  </si>
  <si>
    <t>FÉMUR AP Y LAT (2P)</t>
  </si>
  <si>
    <t>RODILLA AP Y LAT (2P)</t>
  </si>
  <si>
    <t>RODILLA AP, LAT  Y OBLICUAS  (3P)</t>
  </si>
  <si>
    <t>10''''''</t>
  </si>
  <si>
    <t>RODILLA AP, LAT Y AXIAL (3P)</t>
  </si>
  <si>
    <t>RÓTULA AXIAL (1P)</t>
  </si>
  <si>
    <t>AMBAS RODILLAS EN CARGA (1P)</t>
  </si>
  <si>
    <t>TIBIA-PERONÉ  AP Y LAT (2P)</t>
  </si>
  <si>
    <t>TOBILLO AP Y LAT. (2P)</t>
  </si>
  <si>
    <t>TOBILLO  VARO / VALGO (2P)</t>
  </si>
  <si>
    <t>AMBOS TOBILLOS EN CARGA (1P)</t>
  </si>
  <si>
    <t>PIE AP Y OBLICUA (2P)</t>
  </si>
  <si>
    <t>CALCÁNEO LAT Y AXIAL (2P)</t>
  </si>
  <si>
    <t>DEDO DEL PIE (1P)</t>
  </si>
  <si>
    <t>AMBOS PIES AP Y OBLICUA (3P)</t>
  </si>
  <si>
    <t>AMBOS PIES EN CARGA (2P)</t>
  </si>
  <si>
    <t>18''''''</t>
  </si>
  <si>
    <t>20''''''</t>
  </si>
  <si>
    <t>TÓRAX PORTÁTIL (1P)</t>
  </si>
  <si>
    <t>OTRAS RX SIMPLE CON PORTÁTIL (1P)</t>
  </si>
  <si>
    <r>
      <rPr>
        <strike/>
        <sz val="14"/>
        <color rgb="FFFF0000"/>
        <rFont val="Arial"/>
        <family val="2"/>
      </rPr>
      <t>EXPLORACIÓN EN QUIRÓFANO (RADIOESCOPIA)</t>
    </r>
  </si>
  <si>
    <t>01090200</t>
  </si>
  <si>
    <t>ESCOPIA 2D 1 HORA</t>
  </si>
  <si>
    <t>Fluoroscopia pulsada intermitente utilizada en quirófano como guía quirúrgica. Incluye adquisiciones de imágenes estáticas, preferntemente como capturas de pantalla. Duración definida 1 hora. Puede usarse asociado a otro de diferente duración.</t>
  </si>
  <si>
    <t>01090201</t>
  </si>
  <si>
    <t>ESCOPIA 2D 2 HORA</t>
  </si>
  <si>
    <t>Fluoroscopia pulsada intermitente utilizada en quirófano como guía quirúrgica. Incluye adquisiciones de imágenes estáticas, preferntemente como capturas de pantalla. Duración definida 2 horas. Puede usarse asociado a otro de diferente duración.</t>
  </si>
  <si>
    <t>01090202</t>
  </si>
  <si>
    <t>ESCOPIA 2D 3 HORA</t>
  </si>
  <si>
    <t>Fluoroscopia pulsada intermitente utilizada en quirófano como guía quirúrgica. Incluye adquisiciones de imágenes estáticas, preferntemente como capturas de pantalla. Duración definida 3 horas. Puede usarse asociado a otro de diferente duración.</t>
  </si>
  <si>
    <t>ESCOPIA 3D CON CBCT</t>
  </si>
  <si>
    <t>ESCOPIA 3D CON CBCT 1 HORA</t>
  </si>
  <si>
    <t>Adquisición volumétrica mediante giro de arco para reconstrucción volumétrica. Duración definida 1 hora. Puede usarse asociado a otro de diferente duración.</t>
  </si>
  <si>
    <t>ESCOPIA 3D CON CBCT 2 HORAS</t>
  </si>
  <si>
    <t>ESCOPIA 3D CON CBCT 3 HORAS</t>
  </si>
  <si>
    <t>01090301</t>
  </si>
  <si>
    <t>Valoración de masa ósea en columna lumbar AP mediante RX de doble energía</t>
  </si>
  <si>
    <t>01090302</t>
  </si>
  <si>
    <t>Valoración de masa ósea en fémur y cadera AP mediante RX de doble energía</t>
  </si>
  <si>
    <t>01090303</t>
  </si>
  <si>
    <t>Valoración de composición corporal mediante RX de doble energía</t>
  </si>
  <si>
    <t>01090304</t>
  </si>
  <si>
    <t>Valoración de masa ósea en radio y cúbito mediante RX de doble energía</t>
  </si>
  <si>
    <t>01090305</t>
  </si>
  <si>
    <t>Valoración de masa ósea en calcáneo mediante RX de doble energía</t>
  </si>
  <si>
    <t>01090306</t>
  </si>
  <si>
    <t>Valoración de masa ósea en falange mediante RX de doble energía</t>
  </si>
  <si>
    <t>COD
2024</t>
  </si>
  <si>
    <t>PROCEDIMIENTOS</t>
  </si>
  <si>
    <t>DECISIÓN</t>
  </si>
  <si>
    <t>comentarios</t>
  </si>
  <si>
    <t>CONSENT. INFORMADO</t>
  </si>
  <si>
    <t>VERSIÓN CONSENT.</t>
  </si>
  <si>
    <t>LINK CONSENTIMIENTO</t>
  </si>
  <si>
    <t>TIEMPO OCUPACIÓN SALA 2016</t>
  </si>
  <si>
    <t>TOS</t>
  </si>
  <si>
    <t>TIEMPO MÉDICO 2016 (m)</t>
  </si>
  <si>
    <t>TM</t>
  </si>
  <si>
    <t>Tcomp.</t>
  </si>
  <si>
    <t>Nº FE</t>
  </si>
  <si>
    <t>Contraste</t>
  </si>
  <si>
    <t>Pediatría: factor de corrección TOS Y TM x 1,4; URA y URV x 1,2</t>
  </si>
  <si>
    <t>Pediatría: factor de corrección TOS y TM x 1,4; URA y URV x 1,2</t>
  </si>
  <si>
    <t>RADIOLOGÍA DIGESTIVA</t>
  </si>
  <si>
    <t>ESÓFAGO GASTRODUODENAL</t>
  </si>
  <si>
    <t>TRÁNSITO ESOFÁGICO</t>
  </si>
  <si>
    <t>Solicitar</t>
  </si>
  <si>
    <t>ESÓFAGO</t>
  </si>
  <si>
    <t>Valoración de morfología y motilidad esofágica tras ingesta de contraste</t>
  </si>
  <si>
    <r>
      <rPr>
        <sz val="14"/>
        <color indexed="8"/>
        <rFont val="Arial"/>
        <family val="2"/>
      </rPr>
      <t>ESÓFAGO FUNCIÓN DE DEGLUCIÓN-</t>
    </r>
    <r>
      <rPr>
        <sz val="14"/>
        <color indexed="30"/>
        <rFont val="Arial"/>
        <family val="2"/>
      </rPr>
      <t>VIDEOFLUOROSCOPIA</t>
    </r>
  </si>
  <si>
    <t>Modificar</t>
  </si>
  <si>
    <t>Valoración dinámica de mecanismo deglutorio tras ingesta de bolo alimenticio con contraste</t>
  </si>
  <si>
    <t>ESÓFAGO FUNCIÓN DE DEGLUCIÓN</t>
  </si>
  <si>
    <t>TRÁNSITO ESÓFAGO GASTRODUODENAL</t>
  </si>
  <si>
    <t>Valoración de morfología y motilidad esofágica, gástrica y duodenal tras ingesta de contraste</t>
  </si>
  <si>
    <t>GASTRODUODENAL DOBLE CONTRASTE</t>
  </si>
  <si>
    <t>Valoración de morfología y motilidad esofágica, gástrica y duodenal tras ingesta de gas y contraste (doble contraste)</t>
  </si>
  <si>
    <t>TRÁNSITO GASTRODUODENAL E INTESTINAL</t>
  </si>
  <si>
    <t xml:space="preserve"> SERAM</t>
  </si>
  <si>
    <t>GASTRODUODENAL CON TRÁNSITO INTESTINAL</t>
  </si>
  <si>
    <t>Valoración de morfología y motilidad esofágica, gástrica,  duodenal y de intestino delgado tras ingesta de contraste</t>
  </si>
  <si>
    <t>GASTRODUODENAL DOBLE CONTRASTE CON TRÁNSITO INTESTINAL</t>
  </si>
  <si>
    <t>Valoración de morfología y motilidad esofágica, gástrica,  duodenal y de intestino delgado tras ingesta deaire y contraste (doble contraste)</t>
  </si>
  <si>
    <t>TRÁNSITO INTESTINAL</t>
  </si>
  <si>
    <t>Valoración de morfología y motilidad de intestino delgado tras ingesta de contraste</t>
  </si>
  <si>
    <t xml:space="preserve">ENTEROCLISIS </t>
  </si>
  <si>
    <t>ENEMA</t>
  </si>
  <si>
    <t>ENEMA OPACO</t>
  </si>
  <si>
    <t>ENEMA OPACO CONTRASTE SIMPLE</t>
  </si>
  <si>
    <t>Valoración de morfología del colon tras introducción rectal de contraste.</t>
  </si>
  <si>
    <t>ENEMA OPACO DOBLE CONTRASTE</t>
  </si>
  <si>
    <t>Valoración de morfología del colon tras introducción rectal de gas y contraste (doble contraste)</t>
  </si>
  <si>
    <t>ENEMA OPACO POR COLOSTOMÍA</t>
  </si>
  <si>
    <t>Valoración de morfología del colon tras introducción  de contraste a través de colostomía</t>
  </si>
  <si>
    <t>DEFECOGRAFÍA</t>
  </si>
  <si>
    <t>Valoración dinámica del mecanismo defecatorio tras introducción rectal de contraste</t>
  </si>
  <si>
    <t>OTRAS EXPLORACIONES DIGESTIVAS</t>
  </si>
  <si>
    <t>VIA BILIAR DIRECTA POR TUBO</t>
  </si>
  <si>
    <t>Valoración de vía biliar itras introducción de contraste a través de tubo exteriorizado</t>
  </si>
  <si>
    <t>EXPLORACIONES ENDOSCÓPICAS Y OTRAS</t>
  </si>
  <si>
    <t>Realización de escopia para guía de procedimiento endoscópico</t>
  </si>
  <si>
    <t>SEDIA_ Ignoro que puede ser</t>
  </si>
  <si>
    <t xml:space="preserve">FISTULOGRAFÍA </t>
  </si>
  <si>
    <t>Valoración de trayecto fistuloso mediante introducción de contraste por orificio externo</t>
  </si>
  <si>
    <t>VIDEOFLUOROSCOPIA EN ABDOMEN</t>
  </si>
  <si>
    <t>esta incluida en ESOFAGO FUNCION DEGLUCION</t>
  </si>
  <si>
    <t>RADIOLOGÍA GÉNITO-URINARIA</t>
  </si>
  <si>
    <t xml:space="preserve"> RADIOLOGÍA GÉNITO-URINARIA</t>
  </si>
  <si>
    <t xml:space="preserve">UROGRAFÍA INTRAVENOSA </t>
  </si>
  <si>
    <t>Estudio de la vía urinaria tras inyección de contraste IV y su excreción renal</t>
  </si>
  <si>
    <t>PIELOGRAFÍA POR CATETER O POR NEFROSTOMÍA</t>
  </si>
  <si>
    <t>Estudio de la vía urinaria tras introducción de contraste por catéter de nefrostomía</t>
  </si>
  <si>
    <t>PIELOGRAFÍA POR TUBO (NEFROSTOGRAMA)</t>
  </si>
  <si>
    <t>CISTOGRAFÍA</t>
  </si>
  <si>
    <t>Estudio vesical tras introducción de contraste a través de sonda</t>
  </si>
  <si>
    <t>URETROCISTOGRAFÍA RETRÓGRADA Y SERIE MICCIONAL</t>
  </si>
  <si>
    <t>Estudio de uretra tras cateterización uretral e introducción de contraste. Valoración posterior vesical y de la uretra durante la micción.</t>
  </si>
  <si>
    <t>PIELOGRAFÍA ASCENDENTE</t>
  </si>
  <si>
    <t>Estudio de vía urinaria tras introducción de contraste a través de catéter ureteral exteriorizado</t>
  </si>
  <si>
    <t>HISTEROSALPINGOGRAFÍA</t>
  </si>
  <si>
    <t>Estudio de cavidad uterina y trompas tras introducción de contraste a través de orificio cervical</t>
  </si>
  <si>
    <t>HISTEROSALPINGOGRAFÍA.</t>
  </si>
  <si>
    <t>SEGECAlc</t>
  </si>
  <si>
    <t>SONOHISTEROSONOGRAFÍA</t>
  </si>
  <si>
    <t>mover al catálogo de pruebas de Ecografía</t>
  </si>
  <si>
    <t>OTRAS EXPLORACIONES CONVENCIONALES CON CONTRASTE</t>
  </si>
  <si>
    <t>OTRAS EXPLORACIONES CONVENCIONALES CON CONTRATE</t>
  </si>
  <si>
    <t>03040101</t>
  </si>
  <si>
    <t xml:space="preserve">SIALOGRAFÍA </t>
  </si>
  <si>
    <t>Estudio de la vía excretora salival (conductos de Wharton o Stenon) tras canalización de orificio de drenaje e introducción de contraste</t>
  </si>
  <si>
    <t>03040201</t>
  </si>
  <si>
    <t xml:space="preserve">DACRIOCISTOGRAFÍA </t>
  </si>
  <si>
    <t xml:space="preserve">Estudio de la vía lacrimal tras canalización de orificio lacrimal e introducción de contraste. </t>
  </si>
  <si>
    <t>MAMOGRAFIA E INTERV. DE MAMA</t>
  </si>
  <si>
    <t>Tcom</t>
  </si>
  <si>
    <t>MAMOGRAFÍA</t>
  </si>
  <si>
    <t>MAMOGRAFÍA BILATERAL 2P</t>
  </si>
  <si>
    <t>Adquisiciones craneocaudal y oblicua de las dos mamas en paciente sintomático</t>
  </si>
  <si>
    <t>No existe</t>
  </si>
  <si>
    <t>MAMOGRAFÍA UNILATERAL 2P</t>
  </si>
  <si>
    <t>Adquisiciones craneocaudal y oblicua de una mama en paciente sintomático</t>
  </si>
  <si>
    <t>MAMOGRAFÍA DE CRIBADO POBLACIONAL 2P</t>
  </si>
  <si>
    <t>Adquisiciones craneocaudal y oblicua de las dos mamas en paciente en programa de cribado</t>
  </si>
  <si>
    <t>PROYECCIONES MAMOGRÁFICAS COMPLEMENTARIAS</t>
  </si>
  <si>
    <t>Proyección adicional (magnificada, compresiva, lateral…)</t>
  </si>
  <si>
    <t>PROYECCIONES  MAMOGRÁFICAS COMPLEMENTARIAS</t>
  </si>
  <si>
    <t>ESTUDIO DE ESPÉCIMEN QUIRÚRGICO/ BIOPSIA PERCUTÁNEA DE MAMA</t>
  </si>
  <si>
    <t>Radiografía de pieza quirúrgica o de los cilindros obtenidos tras una biopsia de mama</t>
  </si>
  <si>
    <t>ESTUDIO DE ESPECIMEN  QUIRÚRGICO/ BIOPSIA PERCUTÁNEA DE MAMA</t>
  </si>
  <si>
    <t>GALACTOGRAFÍA</t>
  </si>
  <si>
    <t>Adquisiciones  tras la inyección de contraste yodado en el conducto con secreción</t>
  </si>
  <si>
    <t>MAMOGRAFÍA CON TOMOSÍNTESIS</t>
  </si>
  <si>
    <t>MAMOGRAFÍA BILATERAL 2P Y TOMOSÍNTESIS</t>
  </si>
  <si>
    <t xml:space="preserve">Adquisiciones craneocaudal y oblicua con cortes tomográficos y mamografía sintetizada de las dos mamas en paciente sintomático. </t>
  </si>
  <si>
    <t>MAMOGRAFÍA UNILATERAL 2P Y TOMOSÍNTESIS</t>
  </si>
  <si>
    <t>Adquisiciones craneocaudal y oblicua  con cortes tomográficos y mamografía sintetizada de una mama en paciente sintomático</t>
  </si>
  <si>
    <t>MAMOGRAFÍA DE CRIBADO POBLACIONAL 2P Y TOMOSÍNTESIS</t>
  </si>
  <si>
    <t>Adquisiciones craneocaudal y oblicua  con cortes tomográficos y mamografía sintetizada de las dos mamas en paciente en programa de cribado</t>
  </si>
  <si>
    <t>SERMAS</t>
  </si>
  <si>
    <t>MAMOGRAFÍA CON CONTRASTE</t>
  </si>
  <si>
    <t>Adquisiciones de alta y baja energía  en proyecciones craneocaudal y oblicua de las dos mamas tras la administración de contraste yodado intravenoso</t>
  </si>
  <si>
    <t>Existe</t>
  </si>
  <si>
    <t>https://www.sedim.es/medicina-legal-en-radiologia-de-mama/</t>
  </si>
  <si>
    <t>SEGECArm</t>
  </si>
  <si>
    <t xml:space="preserve">MAMOGRAFÍA BILATERAL CON CONTRASTE </t>
  </si>
  <si>
    <t>Adquisiciones de alta y baja energía  en proyecciones craneocaudal y oblicua de una mama tras la administración de contraste yodado intravenoso</t>
  </si>
  <si>
    <t xml:space="preserve">SEGECAr </t>
  </si>
  <si>
    <t>TOMOSÍNTESIS CONTRASTE</t>
  </si>
  <si>
    <t>INTERVENCIONISMO  DIAGNOSTICO DE MAMA</t>
  </si>
  <si>
    <t>INTERVENCIONISMO DE MAMA</t>
  </si>
  <si>
    <t>LOCALIZACIONES  PREQUIRÚRGICAS MAMA</t>
  </si>
  <si>
    <t>LOCALIZACIÓN  PREQUIRÚRGICA MAMA</t>
  </si>
  <si>
    <t>LOCALIZACIÓN PREQUIRÚRGICA MAMA</t>
  </si>
  <si>
    <t>LOCALIZACIÓN  PREQ MAMA GUIADA POR PARRILLA</t>
  </si>
  <si>
    <t>Colocación de un arpón guiado por mamografía. Incluye mamografía unilateral 2P</t>
  </si>
  <si>
    <t>LOCALIZACIÓN  PREQ MAMA GUIADO POR ECOGRAFÍA</t>
  </si>
  <si>
    <t>Colocación de un arpón guiado por ecografía</t>
  </si>
  <si>
    <t>LOCALIZACIÓN  PREQ MAMA GUIADO POR ESTEREOTAXIA</t>
  </si>
  <si>
    <t>Colocación de un arpón guiado por estereotaxia. Incluye mamografía unilateral 2P</t>
  </si>
  <si>
    <t>LOCALIZACIÓN  PREQ MAMA GUIADO POR GALACTOGRAFÍA</t>
  </si>
  <si>
    <t>Colocación de un arpón guiado por galactografía, tras la introducción de contraste yodado por el conducto con secreción patológica. Incluye mamografía unilateral 2P</t>
  </si>
  <si>
    <t>LOCALIZACIÓN  PREQ MAMA GUIADO POR RM</t>
  </si>
  <si>
    <t>Colocación de un arpón guiado por RM.</t>
  </si>
  <si>
    <t>LOCALIZACION PREQ AXILA</t>
  </si>
  <si>
    <t>Colocación de un arpón guiado por ecografía en la axila</t>
  </si>
  <si>
    <t xml:space="preserve">LOCALIZACIÓN PREQUIRÚRGICA AXILA  </t>
  </si>
  <si>
    <t xml:space="preserve">LOCALIZACION PREQ AXILA GUIADO POR ECOGRAFÍA  </t>
  </si>
  <si>
    <t>25"</t>
  </si>
  <si>
    <t xml:space="preserve">GUIADO POR ECOGRAFÍA POST- NEOADYUVANCIA  </t>
  </si>
  <si>
    <t>PUNCIÓN CON AGUJA FINA MAMA</t>
  </si>
  <si>
    <t>PAAF MAMA POR ECOGRAFÍA</t>
  </si>
  <si>
    <t>Punción con aguja fina de una lesión en la mama guiada por ecografía</t>
  </si>
  <si>
    <t>SEDIM/SEGECAm</t>
  </si>
  <si>
    <t xml:space="preserve">PAAF DE AXILA POR ECOGRAFÍA  </t>
  </si>
  <si>
    <t>Punción con aguja fina de una adenopatía axilar guiada por ecografía</t>
  </si>
  <si>
    <t>07090106</t>
  </si>
  <si>
    <t>PAAF COMPLEMENTARIA</t>
  </si>
  <si>
    <t>Punción-aspiración con aguja fina complementaria a otro procedimiento</t>
  </si>
  <si>
    <t>BIOPSIAS CON AGUJA GRUESA MAMA</t>
  </si>
  <si>
    <t>BIOPSIA CON AGUJA GRUESA MAMA</t>
  </si>
  <si>
    <t>BAG MAMA</t>
  </si>
  <si>
    <t>BAG MAMA POR ECOGRAFÍA</t>
  </si>
  <si>
    <t>Biopsia con aguja gruesa de una lesión en la mama</t>
  </si>
  <si>
    <t>BAG MAMA POR ESTEREOTAXIA</t>
  </si>
  <si>
    <t>Biopsia con aguja gruesa de una lesión axilar</t>
  </si>
  <si>
    <t>BAG MAMA POR RM</t>
  </si>
  <si>
    <t>Punch de la piel de la mama</t>
  </si>
  <si>
    <t>BAG DE AXILA GUIADA POR ECOGRAFÍA</t>
  </si>
  <si>
    <t>BIOPSIA CUTÁNEA DE MAMA</t>
  </si>
  <si>
    <t>07090206</t>
  </si>
  <si>
    <t>BAG COMPLEMENTARIA</t>
  </si>
  <si>
    <t>Biopsia con aguja gruesa complementaria a otro procedimiento</t>
  </si>
  <si>
    <t>BIOPSIA ASISTIDA POR VACIO MAMA</t>
  </si>
  <si>
    <t>BAV MAMA</t>
  </si>
  <si>
    <t>BAV MAMA POR ECOGRAFÍA</t>
  </si>
  <si>
    <t>Biopsia asistida por vacío de una lesión en la mama guiada por ecografía</t>
  </si>
  <si>
    <t>BAV MAMA POR ESTEREOTAXIA</t>
  </si>
  <si>
    <t>Biopsia asistida por vacío de una lesión en la mama guiada por estereotaxia</t>
  </si>
  <si>
    <t>BAV MAMA POR RM</t>
  </si>
  <si>
    <t>Biopsia asistida por vacío de una lesión en la mama guiada por RM</t>
  </si>
  <si>
    <t xml:space="preserve">BAV MAMA POR TOMOSÍNTESIS  </t>
  </si>
  <si>
    <t>Biopsia asistida por vacío de una lesión en la mama guiada por tomosíntesis</t>
  </si>
  <si>
    <t xml:space="preserve">BAV MAMA  POR MAMO CON CONTRASTE  </t>
  </si>
  <si>
    <t>Biopsia asistida por vacío de una lesión en la mama guiada por mamografía con contraste, tras la inyección de contraste yodado intravenoso</t>
  </si>
  <si>
    <t>EXTIRPACIÓN PERCUTÁNEA DE LESION EN MAMA GUIADA POR ECOGRAFÍA</t>
  </si>
  <si>
    <t>Exéresis percutánea de una lesión en la mama con sistema de vacío y guiada por ecografía</t>
  </si>
  <si>
    <t>COLOCACIÓN DE MARCADOR MAMA</t>
  </si>
  <si>
    <t>MARCADOR MAMA</t>
  </si>
  <si>
    <t>MARCADOR MAMA POSTBIOPSIA (INMEDIATO)</t>
  </si>
  <si>
    <t>Colocación de un marcador metálico, de gel,de carbono…, en una lesión en la mama inmediatamente tras la biopsia de la misma</t>
  </si>
  <si>
    <t>MARCADOR MAMA GUIADO POR ECOGRAFÍA</t>
  </si>
  <si>
    <t>Colocación de un marcador metálico, de gel,de carbono… guiada por ecografía, en una lesión en la mama y no inmediatamente tras la biopsia</t>
  </si>
  <si>
    <t>MARCADOR MAMA GUIADO POR ESTEREOTAXIA</t>
  </si>
  <si>
    <t>Colocación de un marcador metálico, de gel,de carbono… guiada por estereotaxia, en una lesión en la mama y no inmediatamente tras la biopsia</t>
  </si>
  <si>
    <t>MARCADOR MAMA GUIADO POR RM</t>
  </si>
  <si>
    <t>Colocación de un marcador metálico, de gel,de carbono… guiada por RM, en una lesión en la mama y no inmediatamente tras la biopsia</t>
  </si>
  <si>
    <t xml:space="preserve">MARCADOR MAMA GUIADO POR MX CON CONTRASTE  </t>
  </si>
  <si>
    <t>Colocación de un marcador metálico, de gel,de carbono… guiada por mamografía con contraste, en una lesión en la mama y no inmediatamente tras la biopsia. Incluye la inyección de contraste yodado intravenoso</t>
  </si>
  <si>
    <t>SEGECAr</t>
  </si>
  <si>
    <t>MARCADOR MAMA PREQX CON SEMILLA YODO</t>
  </si>
  <si>
    <t xml:space="preserve">Colocación de una semilla de yodo en una lesión en la mama no inmediatamente tras la biopsia </t>
  </si>
  <si>
    <t>MARCADOR MAMA PREQX CON SEMILLA RADIOFRECUENCIA</t>
  </si>
  <si>
    <t xml:space="preserve">Colocación de una semilla de radiofrecuencia en una lesión en la mama no inmediatamente tras la biopsia </t>
  </si>
  <si>
    <t>COLOCACIÓN DE MARCADOR AXILA</t>
  </si>
  <si>
    <t>MARCADOR AXILA</t>
  </si>
  <si>
    <t xml:space="preserve">MARCADOR AXILA POSTBIOPSIA (INMEDIATO)  </t>
  </si>
  <si>
    <t>Colocación de un marcador metálico, de gel,de carbono…, en una adenopatía axilar inmediatamente tras la biopsia de la misma</t>
  </si>
  <si>
    <t xml:space="preserve">MARCADOR AXILA GUIADO POR ECOGRAFÍA  </t>
  </si>
  <si>
    <t>Colocación de un marcador metálico, de gel,de carbono…, en una adenopatía axilar inmediatamente y no inmediatamente tras la biopsia</t>
  </si>
  <si>
    <t>MARCADOR AXILA PREQX CON SEMILLA YODO</t>
  </si>
  <si>
    <t xml:space="preserve">Colocación de una semilla de yodo en una adenopatía axilar no inmediatamente tras la biopsia </t>
  </si>
  <si>
    <t>MARCADOR AXILA PREQX CON SEMILLA RADIOFRECUENCIA</t>
  </si>
  <si>
    <t xml:space="preserve">Colocación de una semilla de radiofrecuencia en una adenopatía axilar no inmediatamente tras la biopsia </t>
  </si>
  <si>
    <t>INYECCIÓN DE RADIOISÓTOPOS MAMA</t>
  </si>
  <si>
    <t>INYECCIÓN GANGLIO CENTINELA MAMA</t>
  </si>
  <si>
    <t>INYECCIÓN GANGLIO CENTINELA MAMA GUIADA POR ECOGRAFÍA</t>
  </si>
  <si>
    <t>Inyección peritumoral de isótopo radioactivo guiado por ecografía</t>
  </si>
  <si>
    <t>INYECCIÓN GANGLIO CENTINELA MAMA GUIADA POR ESTEREOTAXIA</t>
  </si>
  <si>
    <t>Inyección peritumoral de isótopo radioactivo guiado por estereotaxia</t>
  </si>
  <si>
    <t>sedim pide eliminar</t>
  </si>
  <si>
    <t>INYECCIÓN GANGLIO CENTINELA MAMA GUIADA POR RM</t>
  </si>
  <si>
    <t>PROCEDIMIENTOS TERAPEUTICOS</t>
  </si>
  <si>
    <t>BIOPSIA EXCISIONAL PERCUTÁNEA MAMA GUIADA POR ESTEREOTAXIA</t>
  </si>
  <si>
    <t>DRENAJE DE COLECCIÓN LÍQUIDA MAMARIA</t>
  </si>
  <si>
    <t>Drenaje percutáneo de absceso o quiste en la mama</t>
  </si>
  <si>
    <t>ABLACIÓN MAMA</t>
  </si>
  <si>
    <t>ABLACIÓN DE LESIÓN MAMARIA GUIADA POR ECOGRAFIA</t>
  </si>
  <si>
    <t>ABLACIÓN MAMA POR RADIOFRECUENCIA</t>
  </si>
  <si>
    <t>Ablación de lesión de mama con radiofrecuencia y guiada por ecografía</t>
  </si>
  <si>
    <t>ABLACIÓN MAMA CON MICROONDAS</t>
  </si>
  <si>
    <t>Ablación de lesión de mama con microondas y guiada por ecografía</t>
  </si>
  <si>
    <t>ABLACIÓN MAMA POR MICROONDAS</t>
  </si>
  <si>
    <t>ABLACIÓN MAMA CON CRIOABLACIÓN</t>
  </si>
  <si>
    <t>Ablación de lesión de mama con crioablación y guiada por ecografía</t>
  </si>
  <si>
    <t>ABLACIÓN MAMA POR CRIOABLACIÓN</t>
  </si>
  <si>
    <t>ABLACIÓN MAMA CON LÁSER</t>
  </si>
  <si>
    <t>Ablación de lesión de mama con láser y guiada por ecografía</t>
  </si>
  <si>
    <t>ABLACIÓN MAMA POR LÁSER</t>
  </si>
  <si>
    <t>ABLACIÓN DE LESIÓN MAMARIA GUIADO POR ESTEREOTAXIA</t>
  </si>
  <si>
    <t>CRIOABLACIÓN DE LESIÓN EN MAMA (DCHA/IZDA)</t>
  </si>
  <si>
    <t>GUIA INTERVENCIONISMO MAMA</t>
  </si>
  <si>
    <t> </t>
  </si>
  <si>
    <t>ESTEREOTAXIA MAMA GUIA INTERVENCIONISMO</t>
  </si>
  <si>
    <t>MAMOGRAFIA CON CONTRASTE GUIA INTERVENCIONISMO</t>
  </si>
  <si>
    <t>ECO MAMA GUIA INTERVENCIONISMO</t>
  </si>
  <si>
    <t>DESCRIPCION DEL PROCEDIMIENTO</t>
  </si>
  <si>
    <t>COMENTARIOS</t>
  </si>
  <si>
    <t>TM  2016</t>
  </si>
  <si>
    <t>TM  2024</t>
  </si>
  <si>
    <t xml:space="preserve">URGENCIAS: factor de corrección TM: </t>
  </si>
  <si>
    <t>Pediatría: factor de corrección TOS x 1,2; URA y URV x 1,2</t>
  </si>
  <si>
    <t>RM DE MAMA</t>
  </si>
  <si>
    <t>RM MAMA ESTUDIO DE IMPLANTES</t>
  </si>
  <si>
    <t>Adquisiciones multiplanares de imágenes de ambas mámas con diferente potenciación y pulsos específicos para anulación de señal de materiales</t>
  </si>
  <si>
    <t>RM MAMA ESTUDIO DINÁMICO</t>
  </si>
  <si>
    <t xml:space="preserve">Adquisiciones multiplanares de imágenes de ambas mámas con series con diferente potenciación incluyendo dinámicas tras la administración de contraste </t>
  </si>
  <si>
    <t>RM MAMA CRIBADO (se añade)</t>
  </si>
  <si>
    <t>cual es el objeto ? No procedimientos asociados a situaciones clínicas LC</t>
  </si>
  <si>
    <t>RM MAMA ESTADIFICACIÓN (se añade)</t>
  </si>
  <si>
    <t>RM MAMA RESOLUCIÓN PROBLEMAS</t>
  </si>
  <si>
    <t>RM MAMA SEGUIMIENTO QT NEOADYUVANTE</t>
  </si>
  <si>
    <t>RM MAMA ESTUDIO DINÁMICO Y ULTRAFAST</t>
  </si>
  <si>
    <t>Que diferencia hay entre ultra fast y abreviada ??LC</t>
  </si>
  <si>
    <t>RM MAMA ABREVIADA</t>
  </si>
  <si>
    <t xml:space="preserve">Adquisiciones multiplanares de imágenes de ambas mámas con series dinámicas tras la administración de contraste </t>
  </si>
  <si>
    <t xml:space="preserve">RM  DE TÓRAX </t>
  </si>
  <si>
    <t>RM DE TÓRAX</t>
  </si>
  <si>
    <t>RM DE TÓRAX SIN CONTRASTE</t>
  </si>
  <si>
    <t>Adquisiciones multiplanares de series de imágenes de cavidad torácica con diferente potenciación sin administración de contraste</t>
  </si>
  <si>
    <t>RM DE  TÓRAX SIN CONTRASTE</t>
  </si>
  <si>
    <t>RM DE TÓRAX SIN/CON CONTRASTE</t>
  </si>
  <si>
    <t>Adquisiciones multiplanares de series de imágenes de cavidad torácica con diferente potenciación sin y tras la administración de contraste</t>
  </si>
  <si>
    <t>RM DE TÓRAX SIN Y CON CONTRASTE</t>
  </si>
  <si>
    <t>RM DE CORAZÓN</t>
  </si>
  <si>
    <t>RM CORAZÓN. MORFOLOGÍA Y/O FUNCIÓN</t>
  </si>
  <si>
    <t>SECUENCIAS MORFOLOGÍA Y FUNCIÓN SIN CONTRASTE</t>
  </si>
  <si>
    <t>Adquisiciones multiplanares de series de imágenes del corazón orientadas respecto a sus ejes con diferente potenciación incluyendo modo cine</t>
  </si>
  <si>
    <t>RM DE CORAZÓN. MORFOLOGÍA Y/O FUNCIÓN</t>
  </si>
  <si>
    <t>RM CORAZÓN. MORFOLOGÍA, FUNCIÓN Y PERFUSIÓN ESTRÉS</t>
  </si>
  <si>
    <t>RM DE CORAZÓN. MORFOLOGÍA, FUNCIÓN Y PERFUSIÓN STRESS</t>
  </si>
  <si>
    <t>RM CORAZÓN. MORFOLOGÍA, FUNCIÓN, PERFUSIÓN BASAL Y VIABILIDAD</t>
  </si>
  <si>
    <t>RM CORAZÓN. MORFOLOGÍA, FUNCIÓN, PERFUSIÓN  BASAL Y VIABILIDAD</t>
  </si>
  <si>
    <t>RM CORAZÓN. MORFOLOGÍA, FUNCIÓN, PERFUSIÓN ESTRÉS Y VIABILIDAD</t>
  </si>
  <si>
    <t>SECUENCIAS MORFOLOGÍA Y FUNCIÓN, SECUENCIAS PERFUSIÓN DURANTE ESTRÉS FARMACOLÓGICO, SECUENCIAS REALCE TARDÍO</t>
  </si>
  <si>
    <t>RM CORAZÓN. MORFOLOGÍA, FUNCIÓN, PERFUSIÓN STRESS Y VIABILIDAD</t>
  </si>
  <si>
    <t>RM CORAZÓN. EXTENSIÓN ESTUDIO PARAMETRICOS (T2*, T1 MAP, T2 MAP)</t>
  </si>
  <si>
    <t>SECUENCIAS PARAMÉTRICAS</t>
  </si>
  <si>
    <t>cambio en el nombre "hierro"</t>
  </si>
  <si>
    <t>RM CORAZÓN. ESTUDIO DE CARGA DE HIERRO</t>
  </si>
  <si>
    <t>RM CORAZON EXTENSIÓN VALORACIÓN CUANTITATIVA (4D FLOW, STRAIN).</t>
  </si>
  <si>
    <t>SECUENCIAS FLUJO 2D. SECUENCIAS 4D</t>
  </si>
  <si>
    <t>RM DE ABDOMEN Y PELVIS</t>
  </si>
  <si>
    <t>RM ABDOMEN</t>
  </si>
  <si>
    <t>RM DE ABDOMEN SIN CONTRASTE</t>
  </si>
  <si>
    <t>RM DE ABDOMEN SIN/CON CONTRASTE</t>
  </si>
  <si>
    <t>RM DE ABDOMEN SIN Y CON CONTRASTRE</t>
  </si>
  <si>
    <t>RM HÍGADO</t>
  </si>
  <si>
    <t>RM DE HÍGADO SIN CONTRASTE</t>
  </si>
  <si>
    <t>RM DE HIGADO SIN CONTRASTE</t>
  </si>
  <si>
    <t>RM DE HÍGADO SIN/CON CONTRASTE</t>
  </si>
  <si>
    <t>RM DE HIGADO SIN/CON CONTRASTE</t>
  </si>
  <si>
    <t>RM DE HÍGADO CON CONTRASTE ESPECIFICO</t>
  </si>
  <si>
    <t>RM DE HIGADO CON CONTRASTE ESPECIFICO</t>
  </si>
  <si>
    <t>RM CUANTIFICACIÓN GRASA-HIERRO</t>
  </si>
  <si>
    <t>estudio especifico</t>
  </si>
  <si>
    <t>RM DE HIGADO. ESTUDIO DE CARGA DE HIERRO</t>
  </si>
  <si>
    <t>RM ELASTOGRAFÍA HEPÁTICA.</t>
  </si>
  <si>
    <t>RM ELASTOGRAFÍA HEPÁTICA Y ESPLÉNICA</t>
  </si>
  <si>
    <r>
      <t>RM C</t>
    </r>
    <r>
      <rPr>
        <strike/>
        <sz val="14"/>
        <color indexed="18"/>
        <rFont val="Arial"/>
        <family val="2"/>
      </rPr>
      <t>OMPLEMENTO</t>
    </r>
    <r>
      <rPr>
        <sz val="14"/>
        <color indexed="18"/>
        <rFont val="Arial"/>
        <family val="2"/>
      </rPr>
      <t xml:space="preserve"> HEPÁTICA EXTENSIÓN CUANTIFICACIÓN</t>
    </r>
  </si>
  <si>
    <t>Complemento a RM Hígado</t>
  </si>
  <si>
    <t>RM COLANGIO</t>
  </si>
  <si>
    <t>RM COLANGIO SIN CONTRASTE</t>
  </si>
  <si>
    <t xml:space="preserve">RM COLANGIO CON CONTRASTE   </t>
  </si>
  <si>
    <t>colangio mas estudio de hígado</t>
  </si>
  <si>
    <r>
      <t xml:space="preserve">RM COLANGIO CON CONTRASTE </t>
    </r>
    <r>
      <rPr>
        <strike/>
        <sz val="14"/>
        <color rgb="FF000000"/>
        <rFont val="Arial"/>
        <family val="2"/>
      </rPr>
      <t xml:space="preserve">ESPECÍFICO </t>
    </r>
    <r>
      <rPr>
        <sz val="14"/>
        <color rgb="FF00B050"/>
        <rFont val="Arial"/>
        <family val="2"/>
      </rPr>
      <t>ORGANOESPECIFICO</t>
    </r>
  </si>
  <si>
    <t>primovist</t>
  </si>
  <si>
    <t>RM COLANGIO CON CONTRASTE ESPECÍFICO</t>
  </si>
  <si>
    <t>RM DE PÁNCREAS</t>
  </si>
  <si>
    <t>RM DE PÁNCREAS SIN CONTRASTE</t>
  </si>
  <si>
    <t>RM DE PÁNCREAS SIN/CON CONTRASTE</t>
  </si>
  <si>
    <t>RM DE PÁNCREAS SIN Y CON CONTRASTE</t>
  </si>
  <si>
    <t>RM DE PÁNCREAS CON SECRETINA</t>
  </si>
  <si>
    <r>
      <rPr>
        <strike/>
        <sz val="14"/>
        <color rgb="FF000000"/>
        <rFont val="Arial"/>
        <family val="2"/>
      </rPr>
      <t xml:space="preserve">RM DE TUBO DIGESTIVO.  </t>
    </r>
    <r>
      <rPr>
        <sz val="14"/>
        <color rgb="FF00B050"/>
        <rFont val="Arial"/>
        <family val="2"/>
      </rPr>
      <t>ENTERO RM</t>
    </r>
  </si>
  <si>
    <t>CAMBIO DE NOMBRE SEDIA, PARA COINCIDIR CON TC</t>
  </si>
  <si>
    <t>ENTERO RM SIN CONTRASTE</t>
  </si>
  <si>
    <t>RM DE TUBO DIGESTIVO SIN CONTRASTE</t>
  </si>
  <si>
    <t>ENTERO RM SIN /CON CONTRASTE</t>
  </si>
  <si>
    <t>RM DE TUBO DIGESTIVO SIN/CON CONTRASTE</t>
  </si>
  <si>
    <t>RM UROGRAFÍA</t>
  </si>
  <si>
    <t>RM RENAL</t>
  </si>
  <si>
    <t>RM RENAL SIN CONTRASTRE   (incluye SUPRARENAL/VOLUMEN RENAL)</t>
  </si>
  <si>
    <t>RM RENAL SIN CONTRASTRE   (incluye SUPRERENAL/VOLUMEN RENAL)</t>
  </si>
  <si>
    <t>RM RENAL SIN/CON CONTRASTE</t>
  </si>
  <si>
    <t>RM FETAL</t>
  </si>
  <si>
    <t>RM PELVIS VISCERAL</t>
  </si>
  <si>
    <t>RM PELVIS VISCERAL   SIN CONTRASTE</t>
  </si>
  <si>
    <t>ESPECIFICAR INDICACIONES DE ESTE CODIGO</t>
  </si>
  <si>
    <t>RM PELVIS   SIN CONTRASTE</t>
  </si>
  <si>
    <t>RM PELVIS VISCERAL SIN/CON CONTRASTE</t>
  </si>
  <si>
    <t>RM PELVIS SIN/CON CONTRASTE</t>
  </si>
  <si>
    <t xml:space="preserve">RM PELVIS GINECOLOGICA </t>
  </si>
  <si>
    <t xml:space="preserve">RM PELVS GINECOLOGICA </t>
  </si>
  <si>
    <t>RM PELVIS GINECOLOGICA SIN CONTRASTE</t>
  </si>
  <si>
    <t>RM PELVIS GINECOLOGICA SIN/CON  CONTRASTE</t>
  </si>
  <si>
    <t>RM OVARIO MULTIPARAMETRICA (masa ovaria ORADS)</t>
  </si>
  <si>
    <t>RM DE PELVIS VISCERAL SIN/CON CONTRASTE</t>
  </si>
  <si>
    <t>RM DE SUELO PÉLVICO</t>
  </si>
  <si>
    <t>RM SUELO PELVICO SIN DEFECOGRAFÍA</t>
  </si>
  <si>
    <t>06031501</t>
  </si>
  <si>
    <t>RM SUELO PELVICO CON DEFECORAFÍA</t>
  </si>
  <si>
    <t>RM DE RECTO SIGMA SIN CONTRASTE</t>
  </si>
  <si>
    <t xml:space="preserve">RM RECTO ANAL </t>
  </si>
  <si>
    <t>RM RECTO ANAL SIN/CON CONTRASTE</t>
  </si>
  <si>
    <r>
      <rPr>
        <sz val="14"/>
        <color rgb="FF000000"/>
        <rFont val="Arial"/>
        <family val="2"/>
      </rPr>
      <t xml:space="preserve">RM RECTO ANAL </t>
    </r>
    <r>
      <rPr>
        <sz val="14"/>
        <color rgb="FF00B050"/>
        <rFont val="Arial"/>
        <family val="2"/>
      </rPr>
      <t>ONCOLÓGICO</t>
    </r>
    <r>
      <rPr>
        <sz val="14"/>
        <color rgb="FF000000"/>
        <rFont val="Arial"/>
        <family val="2"/>
      </rPr>
      <t xml:space="preserve"> SIN/CON CONTRASTE</t>
    </r>
  </si>
  <si>
    <t>RM FISTULA SIN/CON CONTRASTE</t>
  </si>
  <si>
    <t>RM DE PRÓSTATA</t>
  </si>
  <si>
    <t>RM DE PRÓSTATA SIN CONTRASTE</t>
  </si>
  <si>
    <t>RM DE PRÓSTATA SIN/CON CONTRASTE</t>
  </si>
  <si>
    <t>RM DE PRÓSTATA SIN Y CON CONTRASTE</t>
  </si>
  <si>
    <t>RM DE PRÓSTATA MULTIPARAMÉTRICA</t>
  </si>
  <si>
    <t>RM DE CUERPO ENTERO</t>
  </si>
  <si>
    <t>RM DEFECOGRAFÍA</t>
  </si>
  <si>
    <t>50'</t>
  </si>
  <si>
    <t>40'</t>
  </si>
  <si>
    <t>RM SUELO PÉLVICO</t>
  </si>
  <si>
    <t>ya contemplada en líneas superiores</t>
  </si>
  <si>
    <t>RM CRÁNEO Y CARA</t>
  </si>
  <si>
    <t>RM CRANEO Y CARA</t>
  </si>
  <si>
    <t>R.M.N. Cabeza</t>
  </si>
  <si>
    <t>RM CRÁNEO</t>
  </si>
  <si>
    <t>RM DE CRÁNEO SIN CONTRASTE</t>
  </si>
  <si>
    <t>RM DE CRANEO SIN CONTRASTE</t>
  </si>
  <si>
    <t>RM DE CRÁNEO SIN/CON CONTRASTE</t>
  </si>
  <si>
    <t>RM DE CRANEO SIN/CON CONTRASTE</t>
  </si>
  <si>
    <t>RM CEREBRAL CON ESTUDIO DE PERFUSIÓN</t>
  </si>
  <si>
    <t>RM HIPÓFISIS</t>
  </si>
  <si>
    <t>RM DE HIPÓFISIS SIN CONTRASTE</t>
  </si>
  <si>
    <t>RM DE HIPOFISIS SIN CONTRASTE</t>
  </si>
  <si>
    <t>RM DE HIPÓFISIS SIN/CON CONTRASTE</t>
  </si>
  <si>
    <t>RM DE HIPOFISIS SIN/CON CONTRASTE</t>
  </si>
  <si>
    <t>RM DE BASE DE CRÁNEO</t>
  </si>
  <si>
    <t>RM DE BASE DE CRÁNEO (PEÑASCO/CAI) SIN CONTRASTE</t>
  </si>
  <si>
    <t>RM DE BASE DE CRÁNEO(PEÑASCO) SIN CONTRASTE</t>
  </si>
  <si>
    <t>RM DE BASE DE CRÁNEO (PEÑASCO/CAI) SIN/CON CONTRASTE</t>
  </si>
  <si>
    <t>RM DE BASE DE CRÁNEO(PEÑASCO) SIN/CON CONTRASTE</t>
  </si>
  <si>
    <t>RM DE BASE DE CRÁNEO (dividir)</t>
  </si>
  <si>
    <t>RM DE BASE DE CRÁNEO SIN CONTRASTE</t>
  </si>
  <si>
    <t>RM DE BASE DE CRÁNEO SIN Y CON CONTRASTE</t>
  </si>
  <si>
    <t>RM PEÑASCOS/CAI SIN CONTRASTE</t>
  </si>
  <si>
    <t>RM PEÑASCOS/CAI SIN Y CONTRASTE</t>
  </si>
  <si>
    <t>RM DE ÓRBITAS</t>
  </si>
  <si>
    <t>RM DE ÓRBITAS SIN CONTRASTE</t>
  </si>
  <si>
    <t>RM DE ÓRBITAS SIN/CON CONTRASTE</t>
  </si>
  <si>
    <t>RM DE CARA, SENOS</t>
  </si>
  <si>
    <t>RM DE CARA, SENOS SIN CONTRASTE</t>
  </si>
  <si>
    <t>RM DE CARA, SENOS SIN/CON CONTRASTE</t>
  </si>
  <si>
    <t>RM ATM</t>
  </si>
  <si>
    <t>Jesús</t>
  </si>
  <si>
    <t xml:space="preserve"> RM ATM DINÁMICA UNILATERAL</t>
  </si>
  <si>
    <t>Adquisiciones multiplanar en boca cerrada, y sagital en boca abierta sin contrase de una articulación</t>
  </si>
  <si>
    <t>Sustituye a RM DE ATM SIN CONTRASTE</t>
  </si>
  <si>
    <r>
      <rPr>
        <strike/>
        <sz val="11"/>
        <color rgb="FFFF0000"/>
        <rFont val="Arial"/>
        <family val="2"/>
      </rPr>
      <t xml:space="preserve">RM DE ATM SIN CONTRASTE </t>
    </r>
    <r>
      <rPr>
        <sz val="11"/>
        <color indexed="18"/>
        <rFont val="Arial"/>
        <family val="2"/>
      </rPr>
      <t xml:space="preserve">     </t>
    </r>
    <r>
      <rPr>
        <sz val="11"/>
        <color rgb="FF00B050"/>
        <rFont val="Arial"/>
        <family val="2"/>
      </rPr>
      <t>RM ATM DINAMICA UNILATERAL</t>
    </r>
  </si>
  <si>
    <t xml:space="preserve"> RM ATM DINÁMICA BILATERAL</t>
  </si>
  <si>
    <t>Adquisiciones multiplanar en boca cerrada, y sagital en boca abierta sin contrase de ambas articulaciones</t>
  </si>
  <si>
    <r>
      <rPr>
        <strike/>
        <sz val="16"/>
        <color rgb="FFFF0000"/>
        <rFont val="Arial"/>
        <family val="2"/>
      </rPr>
      <t>Sustituye a RM DE ATM SIN CONTRASTE</t>
    </r>
  </si>
  <si>
    <r>
      <rPr>
        <strike/>
        <sz val="11"/>
        <color rgb="FFFF0000"/>
        <rFont val="Arial"/>
        <family val="2"/>
      </rPr>
      <t>RM DE ATM SIN CONTRAST</t>
    </r>
    <r>
      <rPr>
        <sz val="11"/>
        <color indexed="18"/>
        <rFont val="Arial"/>
        <family val="2"/>
      </rPr>
      <t xml:space="preserve">E      </t>
    </r>
    <r>
      <rPr>
        <sz val="11"/>
        <color rgb="FF00B050"/>
        <rFont val="Arial"/>
        <family val="2"/>
      </rPr>
      <t>RM ATM DINAMICA UNILATERAL</t>
    </r>
  </si>
  <si>
    <t>RM ATM SIN Y CON CONTRASTE</t>
  </si>
  <si>
    <t>Adquisiciones multiplanar en boca cerrada, y sagital en boca abierta sin y con contrase de ambas articulaciones</t>
  </si>
  <si>
    <t>RM CEREBRO Y ANGIO RM</t>
  </si>
  <si>
    <t>Se añade como procedimiento dentro de RM Cerebro</t>
  </si>
  <si>
    <r>
      <rPr>
        <strike/>
        <sz val="14"/>
        <color rgb="FF00B050"/>
        <rFont val="Arial"/>
        <family val="2"/>
      </rPr>
      <t xml:space="preserve">RM CEREBRAL CON ESTUDIO DE DIFUSIÓN TENSOR (TRACTOGRAFÍA) </t>
    </r>
    <r>
      <rPr>
        <sz val="14"/>
        <color rgb="FF00B050"/>
        <rFont val="Arial"/>
        <family val="2"/>
      </rPr>
      <t>RM CEREBRAL EXTENSION TRACTOGRAFIA</t>
    </r>
  </si>
  <si>
    <t>SENR_Extensión al estudio cerebral.</t>
  </si>
  <si>
    <t>RM CEREBRAL CON ESTUDIO DE DIFUSIÓN TENSOR (TRACTOGRAFÍA)</t>
  </si>
  <si>
    <r>
      <t xml:space="preserve">RM CEREBRAL </t>
    </r>
    <r>
      <rPr>
        <strike/>
        <sz val="14"/>
        <color rgb="FF00B050"/>
        <rFont val="Arial"/>
        <family val="2"/>
      </rPr>
      <t>CON</t>
    </r>
    <r>
      <rPr>
        <sz val="14"/>
        <color rgb="FF00B050"/>
        <rFont val="Arial"/>
        <family val="2"/>
      </rPr>
      <t xml:space="preserve"> EXTENSION ESPECTROSCOPIA</t>
    </r>
  </si>
  <si>
    <t>RM CEREBRAL CON ESPECTROSCOPIA</t>
  </si>
  <si>
    <t>RM ESTUDIOS FUNCIONALES CEREBRALES</t>
  </si>
  <si>
    <t>RM CEREBRAL Y ESTUDIO CON CUANTIFICACIÓN DE FLUJO DE LCR</t>
  </si>
  <si>
    <t>RM DE CRÁNEO DE LOCALIZACIÓN PARA ESTEREOTAXIA</t>
  </si>
  <si>
    <t>RM DE LOCALIZACIÓN PARA ESTEREOATAXIA</t>
  </si>
  <si>
    <t>RM DE CRÁNEO PARA RADIOCIRUGÍA  / NEURONAVEGADOR</t>
  </si>
  <si>
    <t>RM PARA RADIOCIRUGÍA  / NEURONAVEGADOR</t>
  </si>
  <si>
    <t>RM TUMOR CEREBRAL PRIMARIO</t>
  </si>
  <si>
    <t>RM NAVEGADOR NEURO/MAXILOFACIAL</t>
  </si>
  <si>
    <t>RM DE CUELLO</t>
  </si>
  <si>
    <t>RM DE CUELLO / CAVUM</t>
  </si>
  <si>
    <t>RM DE CUELLO / CAVUM SIN CONTRASTE</t>
  </si>
  <si>
    <t>RM DE CUELLO SIN CONTRASTE</t>
  </si>
  <si>
    <t>RM DE CUELLO / CAVUM SIN/CON CONTRASTE</t>
  </si>
  <si>
    <t>RM DE CUELLO SIN/CON CONTRASTE</t>
  </si>
  <si>
    <t>RM CUELLO-PERFUSIÓN</t>
  </si>
  <si>
    <t>RM DE PLEXO BRAQUIAL</t>
  </si>
  <si>
    <t>RM DE PLEXO BRAQUIAL SIN CONTRASTE</t>
  </si>
  <si>
    <t>RM DE PLEXO BRAQUIAL SIN/CON CONTRASTE</t>
  </si>
  <si>
    <t>RM DE COLUMNA</t>
  </si>
  <si>
    <t>R.M.N. Tronco</t>
  </si>
  <si>
    <t>RM DE COLUMNA CERVICAL</t>
  </si>
  <si>
    <t>RM DE COLUMNA CERVICAL SIN CONTRASTE</t>
  </si>
  <si>
    <t>Adquisición multiplanar desde agujero magno a estrecho torácico superior sin administración de contraste</t>
  </si>
  <si>
    <t>RM DE COLUMNA CERVICAL  SIN CONTRASTE</t>
  </si>
  <si>
    <t>30'''''''</t>
  </si>
  <si>
    <t>20'''''''</t>
  </si>
  <si>
    <t>RM DE COLUMNA CERVICAL SIN/CON CONTRASTE</t>
  </si>
  <si>
    <t>Adquisición multiplanar desde agujero magno a estrecho torácico superior con administración de contraste</t>
  </si>
  <si>
    <t>RM DE COLUMNA CERVICAL  SIN/CON CONTRASTE</t>
  </si>
  <si>
    <t>40'''''''</t>
  </si>
  <si>
    <t>RM DE COLUMNA DORSAL</t>
  </si>
  <si>
    <t>RM DE COLUMNA DORSAL SIN CONTRASTE</t>
  </si>
  <si>
    <t>Adquisición multiplanar desde C7 a L1 sin administración de contraste</t>
  </si>
  <si>
    <t>RM DE COLUMNA DORSAL SIN/CON CONTRASTE</t>
  </si>
  <si>
    <t>Adquisición multiplanar desde C7 a L1 con administración de contraste</t>
  </si>
  <si>
    <t>RM DE COLUMNA LUMBAR</t>
  </si>
  <si>
    <t>RM DE COLUMNA LUMBAR SIN CONTRASTE</t>
  </si>
  <si>
    <t>Adquisición multiplanar desde T12 a S1 sin administración de contraste</t>
  </si>
  <si>
    <t>RM DE COLUMNA LUMBAR SIN/CON CONTRASTE</t>
  </si>
  <si>
    <t>Adquisición multiplanar desde T12 a S1 con administración de contraste</t>
  </si>
  <si>
    <t>RM DE COLUMNA. ESTUDIO DINÁMICO</t>
  </si>
  <si>
    <t>RM DE SACRO / SACROILÍACAS</t>
  </si>
  <si>
    <t xml:space="preserve">RM DE SACRO / SACROILÍACAS SIN CONTRASTE </t>
  </si>
  <si>
    <t>mover a MSK</t>
  </si>
  <si>
    <t>RM DE SACRO. SACROILÍACAS SIN CONTRASTE</t>
  </si>
  <si>
    <t>45'''''''</t>
  </si>
  <si>
    <t>25'''''''</t>
  </si>
  <si>
    <t xml:space="preserve">RM DE SACRO / SACROILÍACAS SIN/CON CONTRASTE </t>
  </si>
  <si>
    <t>RM DE SACRO. SACROILÍACAS SIN/CON CONTRASTE</t>
  </si>
  <si>
    <t>60'''''''</t>
  </si>
  <si>
    <t>RM DE COLUMNA. VARIOS SEGMENTOS</t>
  </si>
  <si>
    <t>RM DE COLUMNA. DOS SEGMENTOS SIN CONTRASTE</t>
  </si>
  <si>
    <t>Combinación de extensión de al menos dos de las descritas previamente</t>
  </si>
  <si>
    <t>RM DE COLUMNA. DOS SEGMENTOS SIN/CON CONTRASTE</t>
  </si>
  <si>
    <t>RM DE COLUMNA. TRES SEGMENTOS SIN CONTRASTE</t>
  </si>
  <si>
    <t xml:space="preserve">Inclusión de la totalidad de la columna </t>
  </si>
  <si>
    <t>RM DE COLUMNA. TRES SEGMENTOS SIN/CON CONTRASTE</t>
  </si>
  <si>
    <t>RM DE COLUMNA. TRES SEGMENTOS SIN / CON CONTRASTE</t>
  </si>
  <si>
    <r>
      <t xml:space="preserve">RM MÉDULA Y </t>
    </r>
    <r>
      <rPr>
        <strike/>
        <sz val="14"/>
        <color rgb="FFFF0000"/>
        <rFont val="Arial"/>
        <family val="2"/>
      </rPr>
      <t>ANGIO-RM MEDULAR</t>
    </r>
  </si>
  <si>
    <t>angio medular movida de epígrafe</t>
  </si>
  <si>
    <t>RM MEDULAR</t>
  </si>
  <si>
    <t>RM ANGIO MEDULAR</t>
  </si>
  <si>
    <t>MOVER A ANGIO</t>
  </si>
  <si>
    <t>RM ESTUDIO DIFUSIÓN-TENSOR MÉDULA</t>
  </si>
  <si>
    <t>se baja a exploraciones complmentarias</t>
  </si>
  <si>
    <t>RM COLUMNA / SACRO TUMOR</t>
  </si>
  <si>
    <t xml:space="preserve">Por que diferenciar tumor ?? </t>
  </si>
  <si>
    <t>45´</t>
  </si>
  <si>
    <t>40´</t>
  </si>
  <si>
    <t>RM DE COLUMNA Y/O SACRO. VARIOS SEGMENTOS</t>
  </si>
  <si>
    <t>RM MEDULAR SIN CONTRASTE</t>
  </si>
  <si>
    <t>Estudio limitado a la extensión del cordón medular</t>
  </si>
  <si>
    <t>RM MEDULAR SIN Y CON CONTRASTE</t>
  </si>
  <si>
    <t>RM NAVEGADOR COLUMNA</t>
  </si>
  <si>
    <t xml:space="preserve">RM MUSCULOESQUELÉTICA </t>
  </si>
  <si>
    <t>RM EXTREMIDAD NO ARTICULAR</t>
  </si>
  <si>
    <t>RM DE EXTREMIDAD NO ARTICULAR SIN CONTRASTE</t>
  </si>
  <si>
    <t>Adquisiciones multiplanar de una parte de la extremidad  /brazo/antebrazo/muslo/pierna) sin contraste</t>
  </si>
  <si>
    <t>RM DE EXTREMIDAD SUPER. O INFER. NO ARTICULAR SIN CONTR.</t>
  </si>
  <si>
    <t>RM DE EXTREMIDAD NO ARTICULAR SIN/CON CONTRASTE</t>
  </si>
  <si>
    <t>Adquisiciones multiplanar de una parte de la extremidad  /brazo/antebrazo/muslo/pierna) sin y con contraste</t>
  </si>
  <si>
    <t>RM DE EXTREM. SUPER./INFER.NO ARTICULAR SIN/CON CONTRAS.</t>
  </si>
  <si>
    <t>RM MUSCULOESQUELÉTICO CON PERFUSIÓN</t>
  </si>
  <si>
    <t>R.M.N. Miembro</t>
  </si>
  <si>
    <t>RM DE HOMBRO</t>
  </si>
  <si>
    <t>RM DE HOMBRO SIN CONTRASTE</t>
  </si>
  <si>
    <t>RM DE HOMBRO SIN/CON CONTRASTE</t>
  </si>
  <si>
    <t>RM DE CODO</t>
  </si>
  <si>
    <t>RM DE CODO SIN CONTRASTE</t>
  </si>
  <si>
    <t>RM DE CODO SIN/CON CONTRASTE</t>
  </si>
  <si>
    <t>RM DE MUÑECA</t>
  </si>
  <si>
    <t>RM DE MUÑECA SIN CONTRASTE</t>
  </si>
  <si>
    <t>RM DE MUÑECA SIN/CON CONTRASTE</t>
  </si>
  <si>
    <t>RM DE MANO</t>
  </si>
  <si>
    <t>RM DE MANO SIN CONTRASTE</t>
  </si>
  <si>
    <t>RM DE MANO SIN/CON CONTRASTE</t>
  </si>
  <si>
    <t>RM DE MUÑECA Y MANO</t>
  </si>
  <si>
    <t>RM DE MUÑECA Y MANO SIN CONTRASTE</t>
  </si>
  <si>
    <t>RM DE MUÑECA Y MANO SIN/CON CONTRASTE</t>
  </si>
  <si>
    <r>
      <rPr>
        <sz val="14"/>
        <color rgb="FF000000"/>
        <rFont val="Arial"/>
        <family val="2"/>
      </rPr>
      <t xml:space="preserve">RM PELVIS  </t>
    </r>
    <r>
      <rPr>
        <sz val="14"/>
        <color rgb="FF00B050"/>
        <rFont val="Arial"/>
        <family val="2"/>
      </rPr>
      <t>OSEA</t>
    </r>
    <r>
      <rPr>
        <sz val="14"/>
        <color rgb="FF000000"/>
        <rFont val="Arial"/>
        <family val="2"/>
      </rPr>
      <t xml:space="preserve"> MUSCULOESQUELÉTICA</t>
    </r>
  </si>
  <si>
    <t>RM PELVIS MUSCULOESQUELÉTICA</t>
  </si>
  <si>
    <t>RM PELVIS ÓSEA MUSCULOESQUELÉTICA SIN CONTRASTE</t>
  </si>
  <si>
    <t>RM PELVIS ÓSEA MUSCULOESQUELÉTICA SIN/CON CONTRASTE</t>
  </si>
  <si>
    <t>SERN</t>
  </si>
  <si>
    <t>RM DE SACRO/SACROILÍACAS</t>
  </si>
  <si>
    <t>RM DE SACRO / SACROILÍACAS SIN/CON CONTRASTE</t>
  </si>
  <si>
    <t>RM DE CADERAS</t>
  </si>
  <si>
    <t>RM DE CADERAS UNI O BILATERAL SIN CONTRASTE</t>
  </si>
  <si>
    <t>RM DE CADERAS UNI O BILATERAL SIN/CON CONTRASTE</t>
  </si>
  <si>
    <t>RM DE RODILLA</t>
  </si>
  <si>
    <t>RM DE RODILLA SIN CONTRASTE</t>
  </si>
  <si>
    <t>RM DE RODILLA SIN/CON CONTRASTE</t>
  </si>
  <si>
    <t>RM DE TOBILLO</t>
  </si>
  <si>
    <t>RM DE TOBILLO SIN CONTRASTE</t>
  </si>
  <si>
    <t>RM DE TOBILLO SIN/CON CONTRASTE</t>
  </si>
  <si>
    <t>RM DE PIE</t>
  </si>
  <si>
    <t>RM DE PIE SIN CONTRASTE</t>
  </si>
  <si>
    <t>RM DE PIE SIN/CON CONTRASTE</t>
  </si>
  <si>
    <t>RM DE TOBILLO Y PIE</t>
  </si>
  <si>
    <t>RM DE TOBILLO Y PIE SIN CONTRASTE</t>
  </si>
  <si>
    <t>RM DE TOBILLO Y PIE SIN/CON CONTRASTE</t>
  </si>
  <si>
    <t>RM ARTROGRAFÏA INDIRECTA</t>
  </si>
  <si>
    <t>RM ARTROGRAFÍA DIRECTA</t>
  </si>
  <si>
    <t>RM TORAX/ABDOMEN MUSCULOESQUELÉTICO</t>
  </si>
  <si>
    <t>RM TORAX/ABDOMEN MUSCULOESQUELÉTICO SIN CONTRASTE</t>
  </si>
  <si>
    <t>RM TORAX/ABDOMEN MUSCULOESQUELÉTICO CON CONTRASTE</t>
  </si>
  <si>
    <t>RM ARTICULAR O NO ARTICULAR TUMOR</t>
  </si>
  <si>
    <t>RM NAVEGADOR ORTOPEDIA</t>
  </si>
  <si>
    <t>RM TUMOR MUSCULOESQUELÉTICO</t>
  </si>
  <si>
    <t>estudio que incluye perfusión</t>
  </si>
  <si>
    <t xml:space="preserve">RM ANGIO </t>
  </si>
  <si>
    <t>RM ANGIO DE TÓRAX</t>
  </si>
  <si>
    <t>RM ANGIO DE TÓRAX SIN CONTRASTE</t>
  </si>
  <si>
    <t>RM ANGIO DE TÓRAX SIN/CON CONTRASTE</t>
  </si>
  <si>
    <t>RM ANGIO AORTA SIN CONTRASTE</t>
  </si>
  <si>
    <t>RM ANGIO AORTA CON CONTRASTE</t>
  </si>
  <si>
    <t>SEGECAc</t>
  </si>
  <si>
    <t>RM ANGIO DESFILADERO TORÁCICO SIN/CON CONTRASTE</t>
  </si>
  <si>
    <t>RM ANGIO DE ABDOMEN Y PELVIS</t>
  </si>
  <si>
    <t>RM ANGIO DE ABDOMEN</t>
  </si>
  <si>
    <t>RM ANGIO DE AORTA ABDOMINAL E ILÍACAS</t>
  </si>
  <si>
    <t>CAMBIAR POR AORTA COMPLETA SEGMENTO UNICO</t>
  </si>
  <si>
    <r>
      <t xml:space="preserve">RM ANGIO DE AORTA </t>
    </r>
    <r>
      <rPr>
        <strike/>
        <sz val="14"/>
        <color rgb="FFFF0000"/>
        <rFont val="Arial"/>
        <family val="2"/>
      </rPr>
      <t>TORÁCICA Y ABDOMINAL</t>
    </r>
    <r>
      <rPr>
        <sz val="14"/>
        <color indexed="8"/>
        <rFont val="Arial"/>
        <family val="2"/>
      </rPr>
      <t xml:space="preserve">  </t>
    </r>
    <r>
      <rPr>
        <sz val="14"/>
        <color rgb="FF00B050"/>
        <rFont val="Arial"/>
        <family val="2"/>
      </rPr>
      <t>COMPLETA</t>
    </r>
    <r>
      <rPr>
        <sz val="14"/>
        <color indexed="8"/>
        <rFont val="Arial"/>
        <family val="2"/>
      </rPr>
      <t xml:space="preserve">  (SEGMENTO ÚNICO)</t>
    </r>
  </si>
  <si>
    <t>RM ANGIO DE AORTA TORÁCICA Y ABDOMINAL  (SEGMENTO UNICO)</t>
  </si>
  <si>
    <t>RM ANGIO DE AORTA ABDOMINAL Y MMII (MOVIMIENTO MESA)</t>
  </si>
  <si>
    <t>RM ANGIO DE AORTA ABDOMINAL Y MM II (MOVIMIENTO MESA)</t>
  </si>
  <si>
    <t>RM ANGIO VENOSA ABDOMINAL Y MMII (MOVIMIENTO MESA)</t>
  </si>
  <si>
    <t>RM ANGIO VENOSA ABDOMINAL Y MM II (MOVIMIENTO MESA)</t>
  </si>
  <si>
    <t>RM ANGIO DE ARTERIAS RENALES</t>
  </si>
  <si>
    <t>RM ANGIO VENOSA ABDOMINAL</t>
  </si>
  <si>
    <t>RM ANGIOGRAFÍA CEREBRAL</t>
  </si>
  <si>
    <t>RM ANGIOGRAFÍA CEREBRAL SIN CONTRASTE</t>
  </si>
  <si>
    <t>RM ANGIOGRAFÍA CEREBRAL CON CONTRASTE</t>
  </si>
  <si>
    <t>06050003</t>
  </si>
  <si>
    <t>RM PARED DE VASO CEREBRAL</t>
  </si>
  <si>
    <t>RM ANGIOGRAFÍA DE TSA</t>
  </si>
  <si>
    <t>RM ANGIOGRAFÍA DE TRONCOS SUPRAAÓRTICOS SIN CONTRASTE</t>
  </si>
  <si>
    <t>RM ANGIOGRAFÍA DE TRONCOS SUPRAAÓRTICOS CON CONTRASTE</t>
  </si>
  <si>
    <t>ANGIO RM CEREBRAL TOS</t>
  </si>
  <si>
    <t>ANGIO RM CEREBRAL TM</t>
  </si>
  <si>
    <t>ANGIO RM TSA TOS</t>
  </si>
  <si>
    <t>ANGIO RM TSA TM</t>
  </si>
  <si>
    <t>RM PARED DE VASO TSA</t>
  </si>
  <si>
    <t>RM ANGIO PARED VASCULAR</t>
  </si>
  <si>
    <t>se divide en dos cerebral y tsa</t>
  </si>
  <si>
    <t>RM ANGIOGRAFÍA CEREBRAL Y DE TRONCOS SUPRAAÓRTICOS</t>
  </si>
  <si>
    <t>RM ANGIO VENOSA CEREBRAL</t>
  </si>
  <si>
    <t>Sustitutye a RM ANGIO VENOSA MMII.</t>
  </si>
  <si>
    <t>RM ANGIO VENOSA DE MIEMBROS INFERIORES</t>
  </si>
  <si>
    <r>
      <rPr>
        <strike/>
        <sz val="14"/>
        <color rgb="FFFF0000"/>
        <rFont val="Arial"/>
        <family val="2"/>
      </rPr>
      <t xml:space="preserve">RM ANGIO ARTERIAL DE EXTREMIDADES (UN SEGMENTO) </t>
    </r>
    <r>
      <rPr>
        <sz val="14"/>
        <color rgb="FF00B050"/>
        <rFont val="Arial"/>
        <family val="2"/>
      </rPr>
      <t xml:space="preserve"> RM ANGIO MAV VASCULAR</t>
    </r>
  </si>
  <si>
    <t>RM ANGIO MAV VASCULAR</t>
  </si>
  <si>
    <t>RM ANGIO 4D LESIONES VASCULARES</t>
  </si>
  <si>
    <t>incluida en la anterior</t>
  </si>
  <si>
    <t>JESÚS</t>
  </si>
  <si>
    <t>Valorar añadir Angio MMII/MMSS una estación</t>
  </si>
  <si>
    <t>RM ANGIO ARTERIAL CEREBRAL</t>
  </si>
  <si>
    <t>RM ANGIO VENOSO CEREBRAL</t>
  </si>
  <si>
    <t>RM ANGIO TSA</t>
  </si>
  <si>
    <t>RM PERFUSION CEREBRAL</t>
  </si>
  <si>
    <t>RM ESTUDIO DE DIFUSIÓN TENSOR (TRACTOGRAFÍA)</t>
  </si>
  <si>
    <t>RM ESTUDIO CON CUANTIFICACIÓN DE FLUJO DE LCR</t>
  </si>
  <si>
    <t>SEGECAm/SERME</t>
  </si>
  <si>
    <t>RM ANGIO TUMORAL complementaria</t>
  </si>
  <si>
    <t>COMPLEMENTO A OTRA EXPLORACION ANATOMICA</t>
  </si>
  <si>
    <t>RM LINFOGRAFÍA</t>
  </si>
  <si>
    <t>TÉCNICAS RM COMPLEMENTARIAS</t>
  </si>
  <si>
    <t>RM ESPECTROSCOPIA OTRAS REGIONES</t>
  </si>
  <si>
    <t>RM ESPECTROSCOPIA</t>
  </si>
  <si>
    <t>RM ESPECTROSCOPIA  (OTRAS)</t>
  </si>
  <si>
    <t>RM ABLACIÓN CON US GUIADO POR RM</t>
  </si>
  <si>
    <t>RM TENSOR DE DIFUSIÓN.</t>
  </si>
  <si>
    <t>DTI CEREBRO</t>
  </si>
  <si>
    <t>ya descrita en RM NEURO</t>
  </si>
  <si>
    <t>DTI MEDULAR</t>
  </si>
  <si>
    <t>DTI PERIFÉRICO</t>
  </si>
  <si>
    <t>DTI PLEXO BRAQUIAL</t>
  </si>
  <si>
    <t>DTI MÚSCULO</t>
  </si>
  <si>
    <t>RM TERAPIA POR ULTRASONIDOS</t>
  </si>
  <si>
    <t>RM ABLACION CON LASER GUIADO POR RM</t>
  </si>
  <si>
    <t>RM CON SEDACIÓN/ANESTESIA (Tiempos añadidos a la exploración correspondiente)</t>
  </si>
  <si>
    <t>RM CON SEDACION/ANESTESIA (Tiempos añadidos a la exploración correspondiente)</t>
  </si>
  <si>
    <t>XXXX</t>
  </si>
  <si>
    <t>RM CON SEDACIÓN/ANESTESIA</t>
  </si>
  <si>
    <t>RM CON SEDACION/ANESTESIA</t>
  </si>
  <si>
    <t>RM PACIENTE INSTRUMENTACIÓN COMPLEJA</t>
  </si>
  <si>
    <t>LC_crear un indice de paciente compleja en ciertas agendas.</t>
  </si>
  <si>
    <t>RM GUIA PROCEDIMENTO INTERVENCIONISTA (Tiempos añadidos a la exploración correspondiente)</t>
  </si>
  <si>
    <t>RM GUIA PROCEDIMENTO INTERVENCIONISTA</t>
  </si>
  <si>
    <t>RM GUIA INTERVENCIONISMO 1 HORA</t>
  </si>
  <si>
    <t>RM GUIA INTERVENCIONISMO 2 HORAS</t>
  </si>
  <si>
    <t>RM GUIA INTERVENCIONISMO 3 HORAS</t>
  </si>
  <si>
    <t>INFORME RM ESTUDIOS COMBINADOS  (Tiempos añadidos a la exploración correspondiente)</t>
  </si>
  <si>
    <t>INFORME RM ESTUDIOS COMBINADOS</t>
  </si>
  <si>
    <t xml:space="preserve">INFORME RM CRANEAL </t>
  </si>
  <si>
    <t xml:space="preserve">INFORME RM ANGIO ARTERIAL CEREBRAL </t>
  </si>
  <si>
    <t xml:space="preserve">INFORME RM ANGIO VENOSO CEREBRAL </t>
  </si>
  <si>
    <t>Totos estos informes pasarlos a otros uno generico</t>
  </si>
  <si>
    <t xml:space="preserve">INFORME RM ANGIO TSA </t>
  </si>
  <si>
    <t xml:space="preserve">INFORME RM PERFUSION CEREBRAL </t>
  </si>
  <si>
    <t xml:space="preserve">INFORME RM ESPECTROSCOPIA </t>
  </si>
  <si>
    <t xml:space="preserve">INFORME RM COLUMNA CERVICAL </t>
  </si>
  <si>
    <t xml:space="preserve">INFORME RM COLUMNA DORSAL </t>
  </si>
  <si>
    <t xml:space="preserve">INFORME RM COLUMNA LUMBAR </t>
  </si>
  <si>
    <t xml:space="preserve">INFORME RM SACROILÍACAS </t>
  </si>
  <si>
    <t>INFORME RM COMPARACIÓN ONCOLÓGICA</t>
  </si>
  <si>
    <t>INFORME RM COMPARACIÓN ONCOLÓGICA 1 REGIÓN</t>
  </si>
  <si>
    <t>INFORME RM COMPARACIÓN ONCOLÓGICA 2 REGIONES</t>
  </si>
  <si>
    <t>INFORME RM COMPARACIÓN ONCOLÓGICA 3 REGIONES</t>
  </si>
  <si>
    <t>3d pasdo a varios</t>
  </si>
  <si>
    <t>RM MODELIZACIÓN 3D Y NAVEGACIÓN</t>
  </si>
  <si>
    <t>RM MODELIZACIÓN 3D</t>
  </si>
  <si>
    <t>RM MODELIZACIÓN SIN CONTRASTE</t>
  </si>
  <si>
    <t>RM MODELIZACIÓN CON CONTRASTE</t>
  </si>
  <si>
    <t>PRODUCTO RM MODELIZACIÓN 3D</t>
  </si>
  <si>
    <t xml:space="preserve">RM NAVEGADOR </t>
  </si>
  <si>
    <t>RM NAVEGADOR</t>
  </si>
  <si>
    <t>RM NAVEGADOR NEURO</t>
  </si>
  <si>
    <t>Clasificarlo igual que el catalogo del TC.</t>
  </si>
  <si>
    <t>RM NAVEGADOR MAXILOFACIAL</t>
  </si>
  <si>
    <t>INFORME RM NAVEGADOR</t>
  </si>
  <si>
    <t>RM EN QUIRÓFANO</t>
  </si>
  <si>
    <t>RM EN QUIRÓFANO 1 HORA</t>
  </si>
  <si>
    <t>se unifica en una unica prueba</t>
  </si>
  <si>
    <t>DEJAR SOLO RM EN QUIROFANO SIN ESPECIFICAR</t>
  </si>
  <si>
    <t>RM EN QUIRÓFANO 2 HORAS</t>
  </si>
  <si>
    <t>RM EN QUIRÓFANO 3 HORAS</t>
  </si>
  <si>
    <t>INFORME RM EN QUIRÓFANO</t>
  </si>
  <si>
    <t>COD
2016</t>
  </si>
  <si>
    <t>TM   2016</t>
  </si>
  <si>
    <t>TM   2024</t>
  </si>
  <si>
    <t>ECOGRAFÍA DE MAMA</t>
  </si>
  <si>
    <t>ECOGRAFIA DE MAMA</t>
  </si>
  <si>
    <t xml:space="preserve">ECOGRAFÍA DE MAMA </t>
  </si>
  <si>
    <t>Estudio ultrasonográfico del parénquima mamario con sonda lineal de alta frecuencia</t>
  </si>
  <si>
    <t>No necesario</t>
  </si>
  <si>
    <t>3,8</t>
  </si>
  <si>
    <t>2,9</t>
  </si>
  <si>
    <t>ECOGRAFÍA DE MAMA CON PRÓTESIS</t>
  </si>
  <si>
    <t>Estudio ultrasonográfico del parénquima mamario con sonda lineal de alta frecuencia en paciente con prótesis</t>
  </si>
  <si>
    <t>ECOGRAFIA EVALUACIÓN PROTESIS MAMARIA</t>
  </si>
  <si>
    <t>SERAM/SEDIM</t>
  </si>
  <si>
    <t>ECOGRAFIA DE MAMA Y AXILA</t>
  </si>
  <si>
    <t>Estudio ultrasonográfico del parénquima mamario y axila con sonda lineal de alta frecuencia</t>
  </si>
  <si>
    <t xml:space="preserve">ECOGRAFÍA AXILAR POST QTNA </t>
  </si>
  <si>
    <t>cual es el valor de diferenciar la de estadificación de la de neoadyuvancia, el catálogo no debe recoger variantes clínicas en los procedimientos como norma general LC ?</t>
  </si>
  <si>
    <t>ECOGRAFÍA AXILAR ESTADIFICACIÓN</t>
  </si>
  <si>
    <t>ECOGRAFÍA DE MAMA REEVALUACIÓN</t>
  </si>
  <si>
    <t>Ecografía de mama dirigida a valoración de hallazgos en otra prueba de imagen (RM, mamografía)</t>
  </si>
  <si>
    <t>4,7</t>
  </si>
  <si>
    <t>3,6</t>
  </si>
  <si>
    <t>ECOGRAFÍA AXILA MAMA REEVALUACIÓN</t>
  </si>
  <si>
    <t>Ecografía de axila para evaluar la respuesta a quimioterapia neoadyuvante</t>
  </si>
  <si>
    <t>ECOGRAFÍA DE MAMA 3D AUTOMÁTICA</t>
  </si>
  <si>
    <t xml:space="preserve">Realización y lectura de ecografía de ambas mamas, automática </t>
  </si>
  <si>
    <t xml:space="preserve">ECOGRAFÍA DOPPLER DE MAMA </t>
  </si>
  <si>
    <t>debemos unificar criterio, en principio activar el doppler no la constituye en sí un procedimiento, en qué indicaciones se hace un doppler de máma  LC</t>
  </si>
  <si>
    <t xml:space="preserve">ELASTOGRAFÍA CUANTITATIVA DE MAMA </t>
  </si>
  <si>
    <t>Evaluación de la dureza de una lesión en la mama</t>
  </si>
  <si>
    <t>ELASTOGRAFÍA CUANTITATIVA AXILA</t>
  </si>
  <si>
    <t xml:space="preserve">Evaluación de la dureza de una lesión axilar  </t>
  </si>
  <si>
    <t>ECOGRAFÍA DE TÓRAX</t>
  </si>
  <si>
    <t xml:space="preserve">Puede variar en función de la indicación o de la sospecha clínica. 
En la valoración del derrame pleural será necesario evaluar las características del líquido, cuantificarlo y explorar las superficies pleurales en busca de implantes. 
En la detección del neumotórax será importante evaluar los diferentes cuadrantes en busca de signos que sugieran o excluyan esta patología. 
En la valoración de las consolidaciones o lesiones pulmonares periféricas la prueba requerirá el estudio de las características de la lesión y de sus contornos. 
En la valoración de la motilidad diafragmática es necesaria la utilización de sondas lineales para determinar la fracción en engrosamiento y de sondas convexas para cuantificar el desplazamiento. 
El empleo de contrastes ecográficos puede ser útil en patologías pulmonares periféricas y pleurales.
</t>
  </si>
  <si>
    <t>ECOGRAFÍA DE ABDOMEN Y PELVIS</t>
  </si>
  <si>
    <t xml:space="preserve">ECOGRAFÍA DE ABDOMEN </t>
  </si>
  <si>
    <t>Debe incluir la valoración de las vísceras sólidas (hígado, bazo, riñones y páncreas), vesícula y vía biliar, retroperitoneo y descartar presencia de líquido libre.
Hígado: valoración de tamaño y ecoestructura, calcificaciones, lesiones focales, y la vascularización venosa (porta y suprahepáticas).
Valoración de paredes y contenido de la vesícula biliar. Descartar dilatación intra o extrahepática de la vía biliar. 
Riñones: valoración de su tamaño y ecoestructura, así como de la vascularización mediante Doppler color.
Retroperitoneo: descartar adenopatías, valoración de aorta y VCI</t>
  </si>
  <si>
    <r>
      <t xml:space="preserve">ECOGRAFÍA HEPÁTICA </t>
    </r>
    <r>
      <rPr>
        <strike/>
        <sz val="14"/>
        <color rgb="FFFF0000"/>
        <rFont val="Arial"/>
        <family val="2"/>
      </rPr>
      <t>(incluye Doppler)</t>
    </r>
  </si>
  <si>
    <t xml:space="preserve">Debe incluir la valoración de tamaño y ecoestructura, calcificaciones, lesiones focales, vascularización venosa (porta y suprahepáticas) y arteria hepática. Evaluar permeabilidad del eje espleno-portal. Descartar circulación colateral y líquido libre. Valoración de vesícula y vía biliar y el bazo.
</t>
  </si>
  <si>
    <t>ECOGRAFÍA HEPÁTICA (incluye Doppler)</t>
  </si>
  <si>
    <t>?? SEDIA no es partidaria.   cambiar nombre a hepatibiliar                                                 SEDIA_20-2-2-24_sedia sigue siendo no partidaria; hay una contradicción con tiempos ya que se asigna lo mismo que una abdominal completa a una hepatica biliar y el mismo tiempo que a una renal-vejiga..
Creo que una hepática requiere más tiempo que una renal-vejiga. La suma de las dos debería ser el tiempo asignado a una eco abdominal complieta</t>
  </si>
  <si>
    <t>ECOGRAFÍA DE APARATO URINARIO (RENAL-VEJIGA)</t>
  </si>
  <si>
    <t>Debe incluir la valoración del tamaño y ecoestructura de los riñones, así como de la vascularización mediante Doppler color. Descartar calcificaciones, lesiones focales o dilatación de vía excretora. Evaluar vejiga, paredes y contenido. 
En los hombres incluir valoración de próstata incluido volumen. Incluir siempre valoración de aorta abdominal, diámetro y presencia de trombos murales</t>
  </si>
  <si>
    <t>ECOGRAFÍA DE APARATO URINARIO CON RESIDUO.</t>
  </si>
  <si>
    <t>ECOGRAFÍA DE APARATO URINARIO POSTMICCIONAL</t>
  </si>
  <si>
    <t>ECOGRAFÍA ABDÓMINO-PÉLVICA</t>
  </si>
  <si>
    <t>Ecografía abdominal + Ecografía aparato urinario (renal y vejiga).</t>
  </si>
  <si>
    <t>5,6</t>
  </si>
  <si>
    <t>4,3</t>
  </si>
  <si>
    <t>ECOGRAFÍA ABDÓMINO-PÉLVICA CON RESIDUO</t>
  </si>
  <si>
    <t>SEDIA/SEUS</t>
  </si>
  <si>
    <t>ECOGRAFÍA PÉLVICA (no ginecologica)</t>
  </si>
  <si>
    <t>Descartar globo vesical y/o masas pélvicas de origen ginecológico o intestinal.
Valorar presencia de líquido libre o colecciones.</t>
  </si>
  <si>
    <t>Desde SEDIA no entendemos la indicación fuera del entorno gineco-obstetrico. Elimnar.  23-1*24 se mantiene</t>
  </si>
  <si>
    <t>ECOGRAFÍA TRANSRECTAL</t>
  </si>
  <si>
    <t xml:space="preserve">Valoración integridad de esfínteres.
Requiere la descripción de trayectos fistulosos y su relación con el aparato esfinteriano. Si hay orifico externo es obligatorio la valoración con inyección de agua oxigenada diluida. 
</t>
  </si>
  <si>
    <t>ECOGRAFIA TRANSRECTAL prostaticca</t>
  </si>
  <si>
    <t>estas dos depende de la anterior.</t>
  </si>
  <si>
    <t>ECOGRAFIA TRANSRECTAL OTRAS</t>
  </si>
  <si>
    <t>ECOGRAFÍA INTESTINAL</t>
  </si>
  <si>
    <t>Realizar barrido de la cavidad abdominal buscando asas engrosadas o alteración de la grasa mesentérica.
Cuando existan asas patológicas se debe valorar: grosor, ecoestructura pared, grado Doppler color, afectación mesentérica. Descartar complicaciones transmurales tipo fístulas, masas inflamatorias y abscesos, o signos de oclusión/suboclusión.
Valorar peristaltismo intestinal. 
Describir adenopatías o presencia de líquido libre.
En casos de abdomen agudo descartar aire libre.</t>
  </si>
  <si>
    <t>ECOGRAFIA TRASPLANTE VISCERAL</t>
  </si>
  <si>
    <t xml:space="preserve">PENDIENTE DE REVISAR POR SI COINCIDE CON EL DOPPLER      SEDIA: 20-2-24  debería ser igual al doppler del trasplante. No veo ningún motivo para asignar dos procedimientos al mismo concepto (eco trasplante visceral y eco doppler de trasplante de hígado, riñón...)  Además, es bastante diferente la eco de trasplante inmediato al de eco de trasplante inmediato. que t eviene de forma ambulatoria. </t>
  </si>
  <si>
    <t>ECOGRAFÍA FID/FII Y ABDOMEN</t>
  </si>
  <si>
    <t>Ecografía abdominal + Ecografía FID</t>
  </si>
  <si>
    <t>ECOGRAFÍA FID</t>
  </si>
  <si>
    <t xml:space="preserve">Requiere buscar signos directos o indirectos de apendicitis. 
Debe incluir la valoración de asas intestinales, engrosamientos de pared, dilatación de la luz y peristaltismo. 
Descartar zonas de grasa mesentérica patológica.
Describir adenopatías o presencia de líquido libre/colecciones.
</t>
  </si>
  <si>
    <t xml:space="preserve"> SEDIA/SERAU no son partidarios.    SEDIA_20-2-24_nótese que la diferencia entre eco FID y eco fid+abdomen son solo 5 minutis.  Quizás debería asignarse menos tiempo a eco FID (20 minutos?) para ser un poco más coherente.</t>
  </si>
  <si>
    <t>SEUS/SEDIA/SEGECA</t>
  </si>
  <si>
    <t xml:space="preserve">ECOGRAFIA PARED </t>
  </si>
  <si>
    <t>ECOGRAFIA PARED ABDOMINAL</t>
  </si>
  <si>
    <t>Evaluación hernias</t>
  </si>
  <si>
    <t>ECOGRAFIA REGION INGUINAL</t>
  </si>
  <si>
    <t>Evaluación adenopatías pasa a partes blandas</t>
  </si>
  <si>
    <t>ECOGRAFÍA PERINE</t>
  </si>
  <si>
    <t>Descripción de tractos subcutáneos y/o masas inflamatorias. 
Valoración con Doppler color del grado de inflamación y descartar colecciones líquidas.
Descartar trayectos fistulosos relacionados con el esfínter anal</t>
  </si>
  <si>
    <t>pasa a peneano.</t>
  </si>
  <si>
    <t>ECOGRAFÍA OBSTÉTRICICA Y GINECOLOGÍCA</t>
  </si>
  <si>
    <t>ECOGRAFÍA OBSTÉTRICA Y GINECOLOGÍCA</t>
  </si>
  <si>
    <t>ECOGRAFÍA OBSTÉTRICA</t>
  </si>
  <si>
    <t>ECOGRAFÍA OBSTÉTRICA (PRIMER TRIMESTRE)</t>
  </si>
  <si>
    <t xml:space="preserve">Debe incluir biometría fetal completa (CRL DBP, circunferencia abdominal y longitud femoral).
-Marcadores de cromosomopatía: translucencia nucal, hueso nasal, frecuencia cardiaca, reflujo tricuspídeo y Doppler del ducto venoso.
-Estudio morfológico lo más exhaustivo posible.
</t>
  </si>
  <si>
    <t>ECOGRAFÍA OBSTÉTRICA (2º-3º TRIMESTRE)</t>
  </si>
  <si>
    <t xml:space="preserve">-Debe incluir biometría fetal completa (CRL DBP, circunferencia abdominal y longitud femoral).
-Estudio morfológico lo más exhaustivo posible.
-Ecocardiografía básica (4 cámaras y cruce de grandes vasos)
-Doppler de arteria cerebral media, tronco de salida del ventrículo izquierdo, ducto venoso, arteria umbilical y arterias uterinas.
</t>
  </si>
  <si>
    <t>ECOGRAFÍA TRASVAGINAL</t>
  </si>
  <si>
    <t>-Exploraremos útero en cortes axiales y sagitales, ambos ovarios en cortes axiales y sagitales y fondo de saco de Douglas.  Doppler si se detecta patología ovárica o uterina.</t>
  </si>
  <si>
    <t>ECOGRAFÍA GINECOLOGICA</t>
  </si>
  <si>
    <t>Debe incluir tamaño y ecoestructura del útero, con medición del grosor del eco endometrial. Evaluación de anexos, su tamaño, morfología y ecoestructura, descartando la presencia de masas. Valoración de líquido libre en fondo de saco de Douglas</t>
  </si>
  <si>
    <t>ECOGRAFÍA PENEANO-ESCROTAL</t>
  </si>
  <si>
    <r>
      <rPr>
        <sz val="14"/>
        <color indexed="8"/>
        <rFont val="Arial"/>
        <family val="2"/>
      </rPr>
      <t xml:space="preserve">ECOGRAFÍA DE ESCROTO </t>
    </r>
    <r>
      <rPr>
        <sz val="14"/>
        <color indexed="18"/>
        <rFont val="Arial"/>
        <family val="2"/>
      </rPr>
      <t xml:space="preserve"> </t>
    </r>
    <r>
      <rPr>
        <strike/>
        <sz val="14"/>
        <color indexed="20"/>
        <rFont val="Arial"/>
        <family val="2"/>
      </rPr>
      <t>CON DOPPLER</t>
    </r>
  </si>
  <si>
    <t>Requiere la valoración del tamaño y ecoestructura de los testículos.
Debe incluir también la valoración de epidídimo y cubiertas.
Evaluación del flujo intra y extratesticular mediante Doppler color. Descartar varicocele.</t>
  </si>
  <si>
    <t>ECOGRAFÍA DE ESCROTO</t>
  </si>
  <si>
    <t>no se acepta el doppler  ya que se considera incluido de rutina</t>
  </si>
  <si>
    <r>
      <rPr>
        <sz val="14"/>
        <color indexed="8"/>
        <rFont val="Arial"/>
        <family val="2"/>
      </rPr>
      <t xml:space="preserve">ECOGRAFÍA DE PENE </t>
    </r>
    <r>
      <rPr>
        <strike/>
        <sz val="14"/>
        <color indexed="20"/>
        <rFont val="Arial"/>
        <family val="2"/>
      </rPr>
      <t>CON DOPPLER</t>
    </r>
  </si>
  <si>
    <t>Debe incluir la valoración de la ecoestructura e integridad de cuerpos cavernosos y esponjoso. Descartar placas/calcificaciones superficiales. En los traumatismos valorar integridad de cuerpos cavernosos y descartar fracturas o hematomas.</t>
  </si>
  <si>
    <t>ECOGRAFÍA DE PENE</t>
  </si>
  <si>
    <t>no se acepta el doppler   ya que se considera incluido de rutina</t>
  </si>
  <si>
    <t>ECOGRAFÍA DE CABEZA Y CUELLO</t>
  </si>
  <si>
    <t>ECOGRAFÍA  OFTÁLMICA</t>
  </si>
  <si>
    <t>Se deben obtener imágenes axiales de todo el globo, desde el polo superior al inferior, y sagitales desde el lado temporal hasta el lado nasal. Deben realizarse siempre imágenes dinámicas con ojos cerrados, con suaves movimientos oculares de derecha a izquierda y de arriba a abajo.
Valorar ecogenicidad de vítreo. Descartar desprendimiento de retina, coroideo o hialoideo. Descartar masas o drusas de pared posterior. Debe incluir valoración del nervio óptico, así como de la arteria central de la retina con Doppler color.</t>
  </si>
  <si>
    <r>
      <rPr>
        <sz val="14"/>
        <color indexed="8"/>
        <rFont val="Arial"/>
        <family val="2"/>
      </rPr>
      <t xml:space="preserve">ECOGRAFÍA  DE CUELLO </t>
    </r>
    <r>
      <rPr>
        <strike/>
        <sz val="14"/>
        <color indexed="20"/>
        <rFont val="Arial"/>
        <family val="2"/>
      </rPr>
      <t>(TIROIDES, PARÓTIDAS, SUBMAXILARES, ETC. )</t>
    </r>
  </si>
  <si>
    <t>ECOGRAFÍA  DE CUELLO (TIROIDES, PARÓTIDAS, SUBMAXILARES, ETC. )</t>
  </si>
  <si>
    <t>ECOGRAFÍA  DE TIROIDES y PARATIROIDES</t>
  </si>
  <si>
    <t>ECOGRAFÍA MUSCULOESQUELÉTICO</t>
  </si>
  <si>
    <t>ECOGRAFÍA ARTICULAR</t>
  </si>
  <si>
    <t>ECOGRAFÍA HOMBRO</t>
  </si>
  <si>
    <t>Estudio dinámico con visualización de las estructuras a estudiar en eje largo y corto(tendones del manguito rotador, tendón de la porción larga del bíceps, bursa subacromiosubdeltoidea y articulaciones acromioclavicular y glenohumeral).       SEUS: A (anterior):Tendón de la porción larga del bíceps e intervalo rotador, tendón subescapular, ligamento coracoacromial, tendón del supraespinoso y músculo
L (lateral) y P (posterior):infraespinoso, redondo menor y mayor y correspondientes músculos. Receso posterior y labrum
S (superior):Articulación acromiclavicular  y bursa SASD.Músculo supraespinoso
Estudios dinámicos:  de los tendones del manguito rotador e  impingement subacromial y subcoracoideo, dinámico de articulación acromio-clavicular y esterno-clavicular  y doppler tendinoso.</t>
  </si>
  <si>
    <t>ECOGRAFÍA CODO</t>
  </si>
  <si>
    <t xml:space="preserve">Estudio dinámico en eje largo y corto de los tendones, músculos, ligamentos, nervios,hueso y espacio articular.   SEUS: A:Articulación húmero radial y cubital y recesos.Tendón de bíceps braquial y músculo y tendón distal del bíceps.Nervio mediano 
L: tendón extensor común  y epicóndilo  y ligamento colateral radiacl. Nervio radial e interóseo en arcada de Froshe.
M (medial):tendón flexor común en epitróclea y ligamento colateral medial.Nervio cubital  y retináculo de Osborne
P:Tendon del tríceps. Olecranon y fosa grasa olecraniana y bursa
Estudios dinámicos :tendinosos y ligamentosos y doppler.
</t>
  </si>
  <si>
    <t>ECOGRAFÍA MUÑECA</t>
  </si>
  <si>
    <t xml:space="preserve">Valoración ecográfica de los tendones, músculos ligamentos, nervios, huesos y espacio articular.  SEUS: D (dorsal): tendones extensores de la muñeca en 6 compartimentos y retináculo extensor: 1: aductor largo y extensor corto del pulgar , 2: extensor radial largo y corto del carpo. 3: tubérculo de Lister y extensor largo pulgar, ligamento escafo-lunar y luno-piramidal dorsales. 4: extensor común de los dedos y extensor propio del índice. 5: extensor propio del 5º dedo y articulación radio-cubital distal. 6: extensor cubital del carpo. 
V(volar) : túnel del carpo proximal  y distal (superficies óseas del escafoides, trapecio y pisiforme-hueso ganchoso y retináculo y nervio mediano con maniobras dinámicas. Tendones flexores superficiales y profundos de los dedos y tendón flexor largo del pulgar en el túnel y tendones flexor radial del carpo, palmar y flexor cubital del carpo en exterior.
Estudios dinámicos: tendinosos y ligamentosos y doppler.
</t>
  </si>
  <si>
    <t>ECOGRAFÍA  MUÑECA</t>
  </si>
  <si>
    <t>ECOGRAFÍA MANO - DEDOS</t>
  </si>
  <si>
    <t xml:space="preserve">Valoración ecográfica de los tendones, ligamentos, nervios y espacios articulares.    SEUS: D: superficies óseas de huesos metacarpianos, FP, FM y FD  y articulaciones, MCF, IFP e IFD, músculos interóseos dorsales, tendones extensores , bandeleta central  y laterales y tendón terminal extensor en inserción en base de FD y bandas sagitales. Ligamentos colaterales radial y cubital de articulaciones IFP e IFD .Aponeurosis del aductor del 1º dedo sobre LCC de 1ª articulación MCF. 
V: Articulaciones MCF, IFP e IFD con sus placas volares y ligamentos colaterales radial y cubital de articulaciones IFP e IFD.Aponeurosis palmar.Tendones flexores superficiales y profundos de los dedos y sus vainas sinoviales y poleas, flexor largo del 1º dedo, músculos lumbricales, musculatura interósea palmar, musculatura de eminencia tenar e hipotenar.Superficie volar de  falanges y placa volar. 
Uña: Cuerpo ungueal con platos dorsal y ventral, lecho y matriz ungueal. Pliegues cutáneos. Superficie ósea dorsal de la FD. Entesis ungeal con inserción distal en FD del tendón terminal extensor. Estudio eco doppler del lecho y matriz ungueal.
Estudios dinámicos:de tendones extensores,  y flexores,ligamentos colaterales de articulaciones IFP, IFD y aponeurosis del aductor del 1º dedo (lesión de Stener). 
</t>
  </si>
  <si>
    <t>ECOGRAFÍA  MANO - DEDOS</t>
  </si>
  <si>
    <t>ECOGRAFÍA CADERA ADULTO</t>
  </si>
  <si>
    <t xml:space="preserve">Valoración ecográfica del espacio articular, tendones.   SEUS: A: Articulación coxofemoral,receso anterior y labrum anterior. Complejo muscular y tendinoso del iliopsoas y bursa.EIAS: inserción del sartorio, fascia lata y ligamento inguinal. Nervio femorocutáneo lateral.Músculo recto femoral , tendón directo e indirecto.Triángulo de Scarpa y paquete vásculo-nervioso femoral 
L: Músculos glúteos y su inserción en trocánter mayor.
M: Articulación de sínfisis pubiana e inserción tendinosa de los tendones aductores largo, corto y mayor y recto interno o grácilis.  
P:Tuberosidad isquiática e inserción de los tendones isquiosurales (tendón conjunto, semimembranoso y porción libre del tendón conjunto del bíceps femoral-semitendinoso).
Espacio sublgúteo:músculos cuadrado femoral,géminos y obturador interno y piriforme y nervio ciático.
Estudios dinámicos: resorte interno de iliopsoas y externo de tensor de fascia lata, dinámico de subglútero y doppler. </t>
  </si>
  <si>
    <t>ECOGRAFÍA RODILLA</t>
  </si>
  <si>
    <t>Estudio dinámico con visualización de las estructuras a estudiar en eje largo y corto.  SEUS: A:Cartílago troclear femoral  y de la faceta rotuliana medial.Tendones quadricipital  y rotuliano.Grasa de Hoffa. Retináculos rotulianos medial y lateral.   
M:Ligamento colateral medial y cuerpo de menisco interno.Tendones de la pata de ganso (sarotorio, semitendinoso y gracilis). 
L: Cintilla iliotibial, complejo ligamentoso colateral lateral  y cuerpo de menisco externo.Tendón poplíteo e inserción distal de bíceps femoral en peroneo. Nervio peroneo común 
P: Tendones semimenbranoso, semitendinoso, gracilis e inserción femoral de los tendones del gemelo interno y externo, y bursa del gemelo interno-semimembranoso (Baker). Paquete vasculonervioso poplíteo (arteria y vena poplítea y nervio tibial)
Estudios dinámicos . de los tendones y ligamentos y doppler.</t>
  </si>
  <si>
    <t>ECOGRAFÍA  RODILLA</t>
  </si>
  <si>
    <t>ECOGRAFÍA TOBILLO</t>
  </si>
  <si>
    <t>Estudio dinámico con visualización de las estructuras a estudiar en eje largo y corto.   SEUS: : Tendones extensores: tendón tibial anterior, extensor largo del primer dedo y extensor común largo de los dedos y tendón tercer peroneo. Retináculos extensores.Paquete vásculo-nervioso: arteria tibial anterior y nervio peroneo profundo. Receso anterior de la articulación tibio-astragalina y cartílago de la cúpula astragalina.Sinus tarsi.
L: Ligamentos peroneoastragalino anterior, peroneocalcáneo y complejo ligamentoso peroneo-astrágalo-calcáneo lateral. Retináculos peroneales superior e inferior. Tubérculo peroneal del calcáneo y tendones peroneos largo y corto. 
M: Ligamento: deltoideo (fascículos tibio-astragalino, tibio-calcáneo, tibio-escafoideo y tibio-spring). Tendones flexores:  tibial posterior, flexor largo de los dedos y flexor largo del 1º dedo.Retináculo flexor.Tunel del tarso y paquete vásculo-nervioso: arteria y venas tibiales posteriores y nervio tibial y ramas.
P: Tendones Aquiles, delgado plantar y flexor largo del primer dedo. Bursa retrocalcánea y retroaquilea. Grasa de Kager. Recesos articulares.Cola astragalina-os trigonal.Ligamento peroneo-astragalino posterior.
Plantar:Fascia plantar (bandas central, lateral y medial). Almohadilla grasa plantar calcánea. Musculatura región plantar. Trayecto plantar tendón peroneo largo. Ligamentos plantar largo y corto.
Estudios dinámicos y doppler:tendones de Aquiles ,flexores, extensores y peroneos y sus retináculos.Complejo ligamentoso externo e interno tobillo.Fascia plantar</t>
  </si>
  <si>
    <t>ECOGRAFÍA PIE - DEDOS</t>
  </si>
  <si>
    <t>Estudio dinámico con visualización de las estructuras a estudiar en eje largo y corto.  SEUS: D: Tendones extensores hasta su inserción distal.Musculo pedio (extensor corto de los dedos y 1º dedo) y tendones extensores cortos de los dedos y del 1º dedo. Ligamento astrágalo-escafoideo dorsal, escafo-cuneanos y cuneo-MT. 
Articulaciones MTF, IFP e IFD. Ligamentos colaterales medial y lateral.Estudio ungueal.Nervios peroneo profundo y superficial y sus ramos mediales y laterales.
M: Inserción tendinosa distal escafoidea del tendón tibial posterior. Os tibial tipo I y II. Nodo de Henry.Ligamento spring.Nervio safeno y sus ramas. 
L:Inserción distal de tendones peroneo corto y largo.Ligamentos calcáneo- cuboideo dorsal y bifurcado de Chopart (calcáneo-cuboideo y calcáneo-escafoideo).Nervios: sural y peroneo superficial
Plantar:Fascia plantar, musculatura plantar y tendones flexores largos y cortos de los dedos.Espacios intermetatarsianos: ligamento intermetatarsiano transverso profundo, paquete vásculo-nervioso interdigital (arteria y venas y nervio interdigital). Bursa intermetatarsiana. Musculos y tendones interóseos dorsales y plantares.Articulaciones MTF, IFP, IFD y placas plantares. 
Estudios dinámicos y doppler: tendinosos y ligamentosos. Neuroma Morton,etc</t>
  </si>
  <si>
    <t>ECOGRAFIA ARTICULAR CONTRALATERAL COMPLEMENTARIA</t>
  </si>
  <si>
    <t>Estudio comparativo de la articulación a estudiar con la contralateral.   SEUS: Se valoran las mismas estructuras que el área de interés de la articulación objeto del estudio, centrando la exploración en comparar anatomía, volúmenes o grosores, ecoestructura, patrón tendinoso o ligamentoso y estudio dinámico y doppler con el fin de ayudar al diagnóstico de la patología en el lado de interés.</t>
  </si>
  <si>
    <t>SERME_ECOGRAFÍA BILATERAL ARTICULAR (cambio de nombre pasa a 30´)</t>
  </si>
  <si>
    <t>ECOGRAFÍA MUSCULAR TENDINOSA</t>
  </si>
  <si>
    <t>pasaa ecografía partes blandas</t>
  </si>
  <si>
    <t>20’</t>
  </si>
  <si>
    <t>ECOGRAFÍA HERNIA Y EVENTRACIONES.</t>
  </si>
  <si>
    <t>Para lesiones propias de pared tanto torácica como abdominal</t>
  </si>
  <si>
    <t>04060110</t>
  </si>
  <si>
    <t>ECOGRAFÍA DINAMICA ARTICULAR</t>
  </si>
  <si>
    <t>PROPUESTA DE SEUS</t>
  </si>
  <si>
    <t>ECOGRAFÍA DE PARTES BLANDAS</t>
  </si>
  <si>
    <t>ECOGRAFÍA  DE PARTES BLANDAS</t>
  </si>
  <si>
    <t>SEUS: Estudio de tejido de partes blandas superficial o profundo para valoración de tumoraciones, determinando su naturaleza sólida o líquida, características morfológicas, ecoestructura, vascularización y signos de agresividad. Valoración de la epidermis-dermis, hipodermis, fascia profunda, plano muscular y aponeurosis, espacios grasos y superficie ósea articular, estructuras vasculares y nerviosas, cadenas ganglionares, y su relación con la tumoración.</t>
  </si>
  <si>
    <t>ECOGRAFÍA NERVIO PERIFÉRICO</t>
  </si>
  <si>
    <t>Estudio ecográfico con visualización de las estructuras a estudiar en eje largo y corto</t>
  </si>
  <si>
    <t>ECOGRAFÍA PLEXO BRAQUIAL</t>
  </si>
  <si>
    <r>
      <rPr>
        <sz val="14"/>
        <color rgb="FF000000"/>
        <rFont val="Arial"/>
        <family val="2"/>
      </rPr>
      <t>ECOGRAFÍA MUSCULAR</t>
    </r>
    <r>
      <rPr>
        <sz val="14"/>
        <color rgb="FF92D050"/>
        <rFont val="Arial"/>
        <family val="2"/>
      </rPr>
      <t>/</t>
    </r>
    <r>
      <rPr>
        <sz val="14"/>
        <color rgb="FF00B050"/>
        <rFont val="Arial"/>
        <family val="2"/>
      </rPr>
      <t>TENDINOSA</t>
    </r>
  </si>
  <si>
    <t xml:space="preserve">Estructura muscular y tendinosa. Tendones proximal y distal. Fascias y aponeurosis. Relación con músculos y estructuras vecinas, Estudios dinámico,  doppler y elastografía.
</t>
  </si>
  <si>
    <t>ECOGRAFÍA MUSCULAR</t>
  </si>
  <si>
    <t>ECOGRAFÍA DE PIEL</t>
  </si>
  <si>
    <t>ECOGRAFIA AXILAR</t>
  </si>
  <si>
    <t>En el contexto de Melanoma u otras neoplasias, valorar la presencia de adenopatías, con descripción del tamaño, morfología y ecoestructura.</t>
  </si>
  <si>
    <t>Valoración de bultos, no estadificación de axila en neo mama</t>
  </si>
  <si>
    <t>ECOGRAFIA INGUINAL</t>
  </si>
  <si>
    <t xml:space="preserve">En el contexto de Melanoma u otras neoplasias, valorar la presencia de adenopatías, con descripción del tamaño, morfología y ecoestructura.
En el estudio de Hernias es necesario evaluar la presencia o ausencia de una hernia realizando exploración en reposo y tras maniobra de Valsalva, tipo/ubicación de la hernia, tamaño del cuello, así como el tamaño general de la hernia, contenido de la hernia, reducibilidad y si es dolorosa o no dolorosa. </t>
  </si>
  <si>
    <t>ECOGRAFÍA DE PARTES BLANDAS (OTRAS)</t>
  </si>
  <si>
    <t>En el estudio de Hernias es necesario evaluar la presencia o ausencia de una hernia realizando exploración en reposo y tras maniobra de Valsalva, tipo/ubicación de la hernia, tamaño del cuello, así como el tamaño general de la hernia, contenido de la hernia, reducibilidad y si es dolorosa o no dolorosa. 
En el estudio de masas, debe incluir la descripción de su tamaño, ecoestructura y vascularización mediante Doppler color.</t>
  </si>
  <si>
    <t>sustituye a la anterior</t>
  </si>
  <si>
    <t>ECOGRAFÍA  DOPPLER</t>
  </si>
  <si>
    <t>DOPPLER DE TRONCOS SUPRAAÓRTICOS</t>
  </si>
  <si>
    <t>Debe incluir la valoración de los cuatro troncos supraaórticos: carótidas comunes, su bifurcación, carótidas interna y externa y arterias vertebrales desde su origen. Se debe valorar diámetro, permeabilidad, calcificación y características de las placas, así como las medidas de las velocidades correspondientes.</t>
  </si>
  <si>
    <t>DOPPLER DE UNIÓN CERVICOTORÁCICA VENOSA (YUGULAR, SUBCLAVIAS)</t>
  </si>
  <si>
    <t>Debe incluir la valoración de las venas axilar, subclavia, yugular interna y cava superior si es posible identificando su permeabilidad y los cambios con el Valsalva. Se realizarán maniobras de elevación de brazo y rotación de la cabeza estudiando el estrecho torácico y la repercusión en la permeabilidad de los vasos. Valoraremos permeabilidad, trombosis, variantes anatómicas y síndromes de compresión.</t>
  </si>
  <si>
    <t>DOPPLER DE MIEMBROS INFERIORES ARTERIAL</t>
  </si>
  <si>
    <t>Debe incluir el estudio de las arterias de los miembros inferiores valorando el sector aortoilíaco, femoropoplíteo y la salida arterial distal. Realizaremos estudios anatómicos, de permeabilidad y valoración de estenosis u oclusiones con medidas y caracterizando la presencia de placas calcificadas o embolias con estudios funcionales en el caso de atrapamientos poplíteos. El estudio Doppler con medición de velocidades y morfología de ondas es necesario y el análisis de índice tobillo brazo es complementario. En casos de isquemias de MMII el estudio con contraste aumenta la rentabilidad de la prueba.</t>
  </si>
  <si>
    <t>7,</t>
  </si>
  <si>
    <t>5,8</t>
  </si>
  <si>
    <t>DOPPLER DE MIEMBROS INFERIORES VENOSO</t>
  </si>
  <si>
    <t>Debe incluir el estudio de las venas de los miembros inferiores valorando el sistema venoso profundo y superficial con estudios anatómicos, de permeabilidad y compresibilidad, así como, la compresión gemelar y el Valsalva para completar el estudio valorando la incompetencia valvular. Valoraremos permeabilidad, insuficiencia venosa, trombosis aguda o cambios posflebíticos.</t>
  </si>
  <si>
    <t>DOPPLER DE MIEMBROS SUPERIORES ARTERIAL</t>
  </si>
  <si>
    <t>Debe incluir el estudio de las arterias de los miembros superiores valorando el sector axilosubclavio, la arteria humeral y la salida arterial distal. Realizaremos estudios anatómicos, de permeabilidad y valoración de estenosis u oclusiones con medidas y caracterizando la presencia de placas calcificadas o embolias. El estudio Doppler con medición de velocidades y morfología de ondas es necesario y el análisis de las diferencias tensionales entre ambos brazos. En casos de isquemias de MMII el estudio con contraste aumenta la rentabilidad de la prueba.</t>
  </si>
  <si>
    <t>DOPPLER DE MIEMBROS SUPERIORES VENOSO</t>
  </si>
  <si>
    <t>Debe incluir el estudio de las venas de los miembros superiores con estudios anatómicos, de permeabilidad y compresibilidad. Valoraremos permeabilidad, insuficiencia venosa, trombosis aguda o cambios posflebíticos</t>
  </si>
  <si>
    <t>DOPPLER TRANSCRANEAL</t>
  </si>
  <si>
    <t>Puede variar en función de la indicación o de la sospecha clínica. 
Indicaciones: 
Evaluación de estenosis extra-craneales e intracraneales. Cuantificación de la reserva hemodinámica cerebral. Detección de foramen oval permeable. Valoración del vasoespasmo. Prueba instrumental en el diagnóstico de muerte encefálica. Estudio de la arteritis de la arteria temporal.                                            Datos a evaluar: 
Estenosis extra-craneales e intracraneales. Estenosis carótida extracraneal sin colateralidad. Medición de velocidades e índice de pulsatilidad en la ACM ipsilateral a la estenosis. Medición de velocidades en la arteria oftálmica. Estenosis carótida extracraneal con colateralidad. Medición de velocidades e índice de pulsatilidad en la ACM ipsilateral a la estenosis. Medición de velocidades en resto de vasos y comunicantes ACoA y ACop y determinación del patrón de colateralidad.
Estenosis intracraneales: 
Identificación de los segmentos espásticos con aumento de las velocidades y flujo turbulento. Medición de la velocidad media y pico sistólica.  Comparación de parámetros con el vaso homólogo contralateral. Comparación de parámetros con el segmento pre-estenótico del propio vaso. En caso de oclusión trombótica cuantificación de la escala TIBI con medición de evaluación cualitativa de presencia de flujo Doppler rodeando el émbolo. Medición de Velocidad sistólica y diastólica. Medición de aceleración sistólica. Medición de Índice de pulsatilidad.
Cuantificación de la reserva hemodinámica cerebral:
Aplicación de estímulo vasodilatador mediante alguno de los siguientes test,Test de CO2.Test de acetazolamida. Test de hipocapnia/hipercapnia y test de apnea.
Prueba de vasodilatación inducida por hipotensión, por maniobras de Valsalva y por compresión de la carótida ipsilateral.
Comprobación de efectos hemodinámicos, aumento de la velocidad y disminución del índice de pulsatilidad. 
Detección de foramen oval permeable. Entrenamiento del paciente para realización de maniobra de Valsalva través de un esfigmo-manómetro hasta alcanzar una presión de 50-60 mm Hg, manteniéndola al menos durante 5-7 segundos. Comprobación de la reducción del flujo de la ACM de aproximadamente un 20 % que es indicativo de una maniobra eficaz. Canalización de la vena antecubital en la flexura del codo. Monitorización del ACM. 
Preparación del contraste de microburbujas con suero y aire.  Inyección del contraste 2-3 segundos al final del Valsalva. Repetición del procedimiento 3 veces. 
Monitorización de la aparición de artefactos en el espectro Doppler, anotando el lapso transcurrido entre el inicio de la inyección de la solución y la aparición de la primera señal (7-10 segundos en el caso de Shunt derecha izquierda) tras la maniobra de Valsalva. Interpretación del patrón de artefactos y gradación de la severidad del Shunt. 
Valoración del vasoespasmo. Identificación de los segmentos espásticos con aumento de las velocidades y flujo turbulento. Medición de velocidades y estadificación de severidad.
Velocidad picosistólica (VPS). Velocidad media (VM). Índice de pulsatilidad (IP). Índice de Lindegaard. Prueba instrumental en el diagnóstico de muerte encefálica. Detección de patrones confirmatorios de muerte encefálica valorables mediante DTC. Flujo reverberante. Espigas sistólicas. Ausencia flujo (mismo explorador que detectó flujo previamente).
Estudio de la arteritis de la arteria temporal. Exploración en modo B e identificación del Signo del Halo y signo de Compresión. Evaluación de la presencia de estenosis y oclusión arterial.
Reversibilidad de los hallazgos tras el tratamiento</t>
  </si>
  <si>
    <t>7,5</t>
  </si>
  <si>
    <t>DOPPLER FÍSTULA DE DIÁLISIS</t>
  </si>
  <si>
    <t xml:space="preserve">Debe incluir el estudio de la porción arterial de la fístula, la anastomosis y la porción venosa, así como el trayecto hasta los vasos centrales. Estudiaremos permeabilidad, estenosis, dilataciones y presencia de trombosis.
</t>
  </si>
  <si>
    <t>DOPPLER MAPA VENOSO</t>
  </si>
  <si>
    <t>Debe incluir el estudio de las venas de los MMII en el caso de tratamiento de varices o de las venas de los brazos en el caso de mapeos en fístulas arteriovenosas de diálisis.
En el caso de varices incluye el estudio Doppler venoso de los MMII descrito añadiendo el dibujo anatómico de las varices y de las venas perforantes dibujando en la piel el recorrido de las venas superficiales y las conexiones con el sistema venosos profundo.
En el caso del mapeo prequirúrgico en las fístulas de diálisis se dibujará en la piel el recorrido de las venas subsidiarias.</t>
  </si>
  <si>
    <t>Se modifica el nombre (anterior marcaje chiva)</t>
  </si>
  <si>
    <t>7,8</t>
  </si>
  <si>
    <t>DOPPLER AORTO-ILÍACO</t>
  </si>
  <si>
    <t>DOPPLER DE VENA CAVA INFERIOR E ILÍACAS</t>
  </si>
  <si>
    <r>
      <rPr>
        <sz val="14"/>
        <color rgb="FF000000"/>
        <rFont val="Arial"/>
        <family val="2"/>
      </rPr>
      <t>DOPPLER HEPÁTICO/</t>
    </r>
    <r>
      <rPr>
        <sz val="14"/>
        <color rgb="FF00B050"/>
        <rFont val="Arial"/>
        <family val="2"/>
      </rPr>
      <t>DERIVACIÓN PORTOSISTEMICA</t>
    </r>
  </si>
  <si>
    <t>Debe incluir una ecografía abdominal completa con un estudio Doppler color y pulsado de los siguientes vasos:
Confirmación de permeabilidad con Doppler color de la vena porta y de la derivación portosistémica
Determinación guiada con Doppler color de las velocidades de la vena porta y de la derivación (en el inicio, porción media y distal)
Determinación de velocidades en la unión de la derivación con la vena suprahepática
Valoración de permeabilidad y dirección del flujo de la rama portal izquierda</t>
  </si>
  <si>
    <t>DOPPLER HEPÁTICO</t>
  </si>
  <si>
    <t>04071301</t>
  </si>
  <si>
    <t>SEUS/SEDIA/SEGECAm</t>
  </si>
  <si>
    <t>DOPPLER ARTERIAL RENAL</t>
  </si>
  <si>
    <t>Debe incluir valoración del tamaño y ecoestructura de los riñones.
Valoración de permeabilidad y zonas de alto flujo mediante Doppler color en ambas arterias renales. Obtener ondas Doppler en las arteria renales, especialmente en las zonas de estenosis detectadas con Doppler color.
Valoración de la vascularización renal mediante Doppler color con obtención de ondas Doppler de los 3 polos renales (para descartar estenosis en arterias polares).</t>
  </si>
  <si>
    <t>DOPPLER DE PENE</t>
  </si>
  <si>
    <t>Entra en conflicto con incluye doppler de eco testicular SEGECAm</t>
  </si>
  <si>
    <t>04071401</t>
  </si>
  <si>
    <t>DOPPLER DE PENE CON INYECCION</t>
  </si>
  <si>
    <t>Valoración en modo B y con Doppler dúplex de las arterias cavernosas antes de la inyección.
Valoración en modo B y con Doppler dúplex de las arterias cavernosas después de la inyección, a los 5, 5, 15 y 20 minutos</t>
  </si>
  <si>
    <t>11,3</t>
  </si>
  <si>
    <t>8,6</t>
  </si>
  <si>
    <t>DOPPLER DE TESTÍCULOS</t>
  </si>
  <si>
    <r>
      <rPr>
        <sz val="14"/>
        <color rgb="FF000000"/>
        <rFont val="Arial"/>
        <family val="2"/>
      </rPr>
      <t>DOPPLER FETAL/</t>
    </r>
    <r>
      <rPr>
        <sz val="14"/>
        <color rgb="FF00B050"/>
        <rFont val="Arial"/>
        <family val="2"/>
      </rPr>
      <t>PLACENTARIO</t>
    </r>
  </si>
  <si>
    <t>Doppler de arteria cerebral media, tronco de salida del ventrículo izquierdo, ducto venoso, arteria umbilical y arterias uterinas.</t>
  </si>
  <si>
    <t>DOPPLER FETAL</t>
  </si>
  <si>
    <t>DEBERIA IR INCLUIDO EN LA ECO DE RUTINA)</t>
  </si>
  <si>
    <t>DOPPLER DE ÓRBITA</t>
  </si>
  <si>
    <t>siempre, o casi siempre, que se hace una eco de orbita se utiliza el Doppler</t>
  </si>
  <si>
    <t>DOPPLER DE TRASPLANTE HEPÁTICO</t>
  </si>
  <si>
    <t xml:space="preserve">Debe incluir una ecografía abdominal completa con valoración de posibles colecciones y además un estudio Doppler de todos los vasos:
Confirmación de permeabilidad de la arteria hepática y cuantificación del Índice de Resistencia (IR) en hilio y a nivel intrahepático
Confirmación de permeabilidad de la vena porta y determinación de velocidades (en el primer mes de deberían incluir mediciones pre y post anastomosis)
Confirmación de permeabilidad de las venas suprahepáticas y del Piggy-back
Confirmación de permeabilidad de la vena cava inferior retrohepática (en el postrasplante precoz)
</t>
  </si>
  <si>
    <t>DOPPLER DE TRASPLANTE RENAL</t>
  </si>
  <si>
    <t xml:space="preserve">Debe incluir una ecografía abdominal completa, con especial énfasis en los riñones propios de pequeño tamaño y además una valoración del injerto:
Localización, tamaño y ecoestructura del injerto 
Presencia de calcificaciones, lesiones focales o dilatación vía excretora 
Descartar colecciones adyacentes
Confirmación de vascularización del injerto y permeabilidad de arteria y vena renal mediante Doppler color 
Obtención de varias ondas Doppler
</t>
  </si>
  <si>
    <t>DOPPLER DE TRASPLANTE INTESTINAL</t>
  </si>
  <si>
    <t>DOPPLER DE TRANSPLANTE PANCREÁTICO</t>
  </si>
  <si>
    <t xml:space="preserve">Debe incluir una ecografía abdominal completa y además una valoración del injerto:
Tamaño y ecoestructura del injerto
Conducto de Wirsung
Confirmación de permeabilidad de las venas esplénica, mesentérica y porta del injerto
Confirmación de permeabilidad de la arteria del injerto
Presencia de colecciones peripancreáticas
</t>
  </si>
  <si>
    <t>ECOGRAFÍA PORTÁTIL</t>
  </si>
  <si>
    <t>ECOGRAFÍA CON PORTÁTIL</t>
  </si>
  <si>
    <t>Según la indicación ver contenido de Ecografía torácica, abdominal o de aparato urinario (renal y vejiga).</t>
  </si>
  <si>
    <t>ECOGRAFÍA FAST- POLITRAUMA</t>
  </si>
  <si>
    <t>Detectar líquido peritoneal (peri hepático, peri esplénico y en pelvis), líquido pericárdico, neumotórax y/o hemotórax en un paciente con un traumatismo.</t>
  </si>
  <si>
    <t>ECOGRAFÍA INTRAOPERATORIA</t>
  </si>
  <si>
    <t>TECNICAS ECOGRÁFICAS COMPLEMENTARIAS</t>
  </si>
  <si>
    <t>TECNICAS ECOGRAFICAS COMPLEMENTARIAS</t>
  </si>
  <si>
    <t>ECOGRAFÍA CON CONTRASTE (CUALQUIER LOCALIZACIÓN)</t>
  </si>
  <si>
    <t>SEUS/SEDIA</t>
  </si>
  <si>
    <t>ECOGRAFÍA CON CONTRASTE HEPÁTICA</t>
  </si>
  <si>
    <t>Inyección de contraste ecográfico por una vía periférica (dosis variable según transductor, característica del paciente, localización lesión), seguido de la inyección de 10cc de suero fisiológico. 
En la valoración del comportamiento de las lesiones focales se debe evaluar la fase arterial del realce de forma continua, con seguimiento de forma intermitente hasta los 5 minutos.
Evaluación de la permeabilidad de vasos arteriales y venosos. Descartar áreas parenquimatosas hipo o avasculares</t>
  </si>
  <si>
    <t>2023</t>
  </si>
  <si>
    <t>https://www.seus.org/105-consentimiento-informado-para-la-realizacion-de-ecografia-con-contraste-intravenoso-es</t>
  </si>
  <si>
    <t>ECOGRAFÍA CON CONTRASTE RENAL</t>
  </si>
  <si>
    <t>Inyección de contraste ecográfico por una vía periférica (dosis variable según transductor, característica del paciente, localización lesión), seguido de la inyección de 10cc de suero fisiológico. 
Valoración del comportamiento vascular de lesiones vistas en ecografía u otras técnicas seccionales. 
Evaluación de la vascularización del parénquima, descartando zonas hipo o avasculares, especialmente en la valoración del trasplante renal.</t>
  </si>
  <si>
    <t>ECOGRAFÍA CON CONTRASTE INTESTINAL</t>
  </si>
  <si>
    <t xml:space="preserve">Inyección de contraste ecográfico por una vía periférica (dosis variable según transductor, característica del paciente, localización lesión), seguido de la inyección de 10cc de suero fisiológico. 
Diferenciar masa inflamatoria de absceso de forma visual.
Si la indicación es evaluar la actividad inflamatoria de un segmento intestinal es aconsejable obtener curvas intensidad-tiempo. 
</t>
  </si>
  <si>
    <t>ECOGRAFÍA CON CONTRASTE OTRA REGIÓN ANATÓMICA</t>
  </si>
  <si>
    <t>ECOGRAFÍA ELASTOGRAFÍA (CUALQUIER LOCALIZACIÓN)</t>
  </si>
  <si>
    <t>ECOGRAFÍA ELASTOGRAFÍA HEPÁTICA</t>
  </si>
  <si>
    <t xml:space="preserve">La medición de la rigidez hepática por SWE debe realizarse en el lóbulo hepático derecho a través de un espacio intercostal derecho con el paciente en posición supina o en decúbito lateral leve (30°), con el brazo derecho en extensión, durante la contención de la respiración, evitando la inspiración profunda antes de la contención de la respiración. La medición de la rigidez hepática debe realizarse al menos 15-20 mm por debajo de la cápsula hepática, evitando vasos y lesiones focales.
Se deben obtener al menos 5 mediciones. Un IQR/mediana ≤ 30 % para mediciones de elasticidad en kilopascales o ≤ 15% para mediciones de velocidad (en metros por segundo) de las 5 mediciones es el criterio de calidad más importante. Si los valores son dispersos se recomienda obtener 10 valores.
Recomendable obtener las medidas con ayuda de los mapas de color y curvas de calidad/confianza.
</t>
  </si>
  <si>
    <t>ECOGRAFÍA ELASTOGRAFÍA OTRA REGIÓN ANATÓMICA</t>
  </si>
  <si>
    <t xml:space="preserve">ECOGRAFIA ELASTOGRAFIA CUANTITATIVA MUSCULOESQUELÉTICO </t>
  </si>
  <si>
    <t>Ecografía de la zona a estudiar con cortes axiales y sagitales.Ecografía de la zona a estudiar con cortes axiales y sagitales. Si hay patología utilizar Doppler color para valorar vascularización. Varias adquisiciones de elastografía, preferiblemente en longitudinal.</t>
  </si>
  <si>
    <t>ECOGRAFÍA CONTRASTE INTRACAVITARIO</t>
  </si>
  <si>
    <t xml:space="preserve">No hay una dosis estándar establecida. En general se mezclan unas gotas de contraste ecográfico con 50-100cc de suero fisiológico, aunque se han publicado dosis tan dispares como 0,1-1ml en &gt;10cc de suero.
Valoración de permeabilidad o localización de catéteres. 
Evaluación de fistulas a través de vagina, vejiga o transabdominal.
</t>
  </si>
  <si>
    <t>pendiente SEUS</t>
  </si>
  <si>
    <t>SONOURETROGRAFÍA</t>
  </si>
  <si>
    <t xml:space="preserve">Instilación de suero fisiológico a través de sonda Foley en la uretra con globo situado en la fosa navicular. Se debe valorar existencia de estenosis en uretra anterior, con valoración de su localización, longitud y porcentaje de reducción, así como el grosor y características de la espongiofibrosis.
</t>
  </si>
  <si>
    <t>HISTEROSONOGRAFÍA</t>
  </si>
  <si>
    <t xml:space="preserve">En el estudio de la cavidad endometrial se introduce una solución salina estéril en el interior de la cavidad uterina para descartar o confirmar la presencia de pólipos, miomas submucosos o adherencias.
Para estudiar si las trompas están permeables, se introduce un gel estéril en lugar de la solución salina estéril.
</t>
  </si>
  <si>
    <t>8,8</t>
  </si>
  <si>
    <t>ECO GUIA PROCEDIMENTO INTERVENCIONISTA</t>
  </si>
  <si>
    <t>No entiendo qué proponen en qué códigos, circunstancias se usaría LC</t>
  </si>
  <si>
    <t>ECO GUIA INTERVENCIONISMO 30 MIN</t>
  </si>
  <si>
    <t>ECO GUIA INTERVENCIONISMO 40 MIN</t>
  </si>
  <si>
    <t>ECO GUIA INTERVENCIONISMO 50 MIN</t>
  </si>
  <si>
    <t xml:space="preserve">TC  </t>
  </si>
  <si>
    <t>DESCRIPCIÓN DEL PROCEDIMIENTO</t>
  </si>
  <si>
    <t xml:space="preserve">TC DE TÓRAX </t>
  </si>
  <si>
    <t>TC DE TÓRAX</t>
  </si>
  <si>
    <t>TC DE TÓRAX ALTA RESOLUCION SIN CONTRASTE</t>
  </si>
  <si>
    <t>1 adquisición helicoidal de colimación fina con múltiples reconstrucciones desde estrecho torácico superior a diafragma sin administración de contraste</t>
  </si>
  <si>
    <t>TC DE TÓRAX SIN CONTRASTE</t>
  </si>
  <si>
    <t>TC DE TÓRAX ALTA RESOLUCION CON CONTRASTE</t>
  </si>
  <si>
    <t>1 adquisición helicoidal de colimación fina con múltiples reconstrucciones desde estrecho torácico superior a diafragma tras administración de contraste</t>
  </si>
  <si>
    <t>TC DE TÓRAX CON CONTRASTE</t>
  </si>
  <si>
    <t>TC DE TÓRAX ALTA RESOLUCION SIN/CON CONTRASTE</t>
  </si>
  <si>
    <t>2 adquisiciones  helicoidales de colimación fina con múltiples reconstrucciones desde estrecho torácico superior a diafragma sin y tras administración de contraste</t>
  </si>
  <si>
    <t>TC DE TÓRAX SIN/CON CONTRASTE</t>
  </si>
  <si>
    <t>TC DE TÓRAX CRIBADO CANCER PULMÓN</t>
  </si>
  <si>
    <t>adquisición helicoidal de colimación fina de ultra baja dosis desde estrecho torácico superior a diafragma con una o múltiples reconstrucciones sin administración de contraste</t>
  </si>
  <si>
    <t>baja dosis sin contraste, equivalente a cribado mama</t>
  </si>
  <si>
    <t>Dra. Otero</t>
  </si>
  <si>
    <t>TC ENFISEMA (eliminar??</t>
  </si>
  <si>
    <t>SEICAT- no es partidario, aumenta el postprocesado</t>
  </si>
  <si>
    <t>TC ASMA CUANTIFICACIÓN</t>
  </si>
  <si>
    <t>TC TÓRAX CON ANÁLISIS ESPECTRAL</t>
  </si>
  <si>
    <t>Adquisición espectral de tórax con postprocesado específico</t>
  </si>
  <si>
    <t>TC DE ABDOMEN Y PELVIS</t>
  </si>
  <si>
    <t>TC ABDOMINO-PÉLVICO</t>
  </si>
  <si>
    <t>TC ABDOMINO-PÉLVICO SIN CONTRASTE</t>
  </si>
  <si>
    <t>1 adquisición helicoidal desde bases pulmonares a sinfisis púbica sin administración de contraste</t>
  </si>
  <si>
    <t>SEDIA_15 minutos? Una RM abdominal sin contraste tiene asignada el mismo tiempo y es más informativa que una TC simple. Por lo tanto esta diferéncia debería quedar reflejada de algún modo.</t>
  </si>
  <si>
    <t>TC ABDÓMINO-PÉLVICO SIN CONTRASTE</t>
  </si>
  <si>
    <t>TC ABDOMINO-PÉLVICO CON CONTRASTE</t>
  </si>
  <si>
    <t>1 adquisición helicoidal desde bases pulmonares a sinfisis púbica tras administración de contraste</t>
  </si>
  <si>
    <t>TC ABDÓMINO-PÉLVICO CON CONTRASTE</t>
  </si>
  <si>
    <t>TC ABDOMINO-PÉLVICO CON ANGIO ARTERIAL</t>
  </si>
  <si>
    <t>Al menos dos adquisiciones helicoidales desde bases pulmonares a sinfisis púbica tras administración de contraste, al menos con retraso en fase arterial</t>
  </si>
  <si>
    <t>TC ABDOMINO-PÉLVICO SIN/CON CONTRASTE</t>
  </si>
  <si>
    <t>Adquisiciones helicoidales desde bases pulmonares a sinfisis púbica sin y tras administración de contraste</t>
  </si>
  <si>
    <t>TC ABDÓMINO-PÉLVICO SIN/CON CONTRASTE</t>
  </si>
  <si>
    <t>TC ABDOMEN</t>
  </si>
  <si>
    <t>TC ABDOMEN SUPERIOR</t>
  </si>
  <si>
    <t>TC ABDOMEN SIN CONTRASTE</t>
  </si>
  <si>
    <t>Adquisiciones helicoidales desde bases pulmonares a crestas iliacas sin  administración de contraste</t>
  </si>
  <si>
    <t>Patologia adrenal y complementario a otras estudios de tórax</t>
  </si>
  <si>
    <t>TC ABDOMEN  SIN/CON CONTRASTE</t>
  </si>
  <si>
    <t>Adquisiciones helicoidales desde bases pulmonares a crestas iliacas sin y tras administración de contraste</t>
  </si>
  <si>
    <t>TC HEPATOBILIAR-PÁNCREAS-RIÑON MULTIFÁSICO</t>
  </si>
  <si>
    <t>Adquisiciones helicoidales de extensión variable en abdomen y pelvis sin y tras administración de contraste</t>
  </si>
  <si>
    <t xml:space="preserve">TC DE HIGADO MULTIFASICA </t>
  </si>
  <si>
    <t>TC RENAL CON EXCRETORA/TC UROGRAFIA</t>
  </si>
  <si>
    <t>Adquisiciones helicoidales de extensión variable en abdomen y pelvis sin y tras administración de contraste incluyendo fase excretora</t>
  </si>
  <si>
    <t>más tos por fase excretora , caracterización lesiones renales</t>
  </si>
  <si>
    <t xml:space="preserve">TC RENAL MUTIFASICA </t>
  </si>
  <si>
    <t>TC VOLUMETRÍA HEPÁTICA</t>
  </si>
  <si>
    <r>
      <rPr>
        <sz val="16"/>
        <color indexed="20"/>
        <rFont val="Arial"/>
        <family val="2"/>
      </rPr>
      <t xml:space="preserve">Tiempo de postprocesado elevado. </t>
    </r>
    <r>
      <rPr>
        <sz val="16"/>
        <color indexed="18"/>
        <rFont val="Arial"/>
        <family val="2"/>
      </rPr>
      <t>Se traslada a postproceso en VARIOS</t>
    </r>
  </si>
  <si>
    <t>TC ENTEROGRAFÍA</t>
  </si>
  <si>
    <t>1 adquisición helicoidal desde bases pulmonares a sinfisis púbica tras administración de contraste iv y solución oral para distensión de asas</t>
  </si>
  <si>
    <t xml:space="preserve">TC ENTEROGRAFÍA </t>
  </si>
  <si>
    <t>TC UROGRAFÍA</t>
  </si>
  <si>
    <t>Adquisiciones helicoidales múltiples desde polo superior de riñones a sinfisis púbica sin y tras administración de contraste incluyendo fase excretora</t>
  </si>
  <si>
    <t>hincapie en la fase excretora y patologia obstructiva renal</t>
  </si>
  <si>
    <t>TC DE PELVIS</t>
  </si>
  <si>
    <t>TC DE PELVIS SIN CONTRASTE</t>
  </si>
  <si>
    <t>1 adquisición helicoidal desde crestas iliacas a sinfisis púbica sin contraste</t>
  </si>
  <si>
    <t>TC DE PELVIS CON CONTRASTE</t>
  </si>
  <si>
    <t xml:space="preserve">1 adquisición helicoidal desde crestas iliacas a sinfisis púbica tras la administración de contraste </t>
  </si>
  <si>
    <t>TC DE PELVIS SIN/CON CONTRASTE</t>
  </si>
  <si>
    <t xml:space="preserve">2 adquisiciones helicoidales desde crestas iliacas a sinfisis púbica sin y tras la administración de contraste </t>
  </si>
  <si>
    <t>TC ABDOMEN CON ENEMA</t>
  </si>
  <si>
    <t>Adquisiciones helicoidales desde bases pulmonares a crestas iliacas tras instilación rectal de enema  sin o con administración de contraste iv adicional</t>
  </si>
  <si>
    <t>TC CISTOGRAFÍA ADCIONAL</t>
  </si>
  <si>
    <t>1 adquisición helicoidal desde crestas iliacas a sinfisis púbica tras instilacion de contraste por sonda vesical</t>
  </si>
  <si>
    <t>Complemento TC Abdominal.</t>
  </si>
  <si>
    <t>05030701</t>
  </si>
  <si>
    <t>SERAM/SEDIA</t>
  </si>
  <si>
    <t>TC COLONOSCOPIA VIRTUAL</t>
  </si>
  <si>
    <t>Adquisiciones helicoidales múltiples desde bases pulmonares a sinfisis púbica en prono y supino tras la instilación de aire en recto. Puede incluir administración de contraste iv</t>
  </si>
  <si>
    <t>se mueve en el catalogo.</t>
  </si>
  <si>
    <t>TC ABDOMEN CON ANÁLISIS ESPECTRAL</t>
  </si>
  <si>
    <t xml:space="preserve">complemento   </t>
  </si>
  <si>
    <t>TC VARIAS REGIONES</t>
  </si>
  <si>
    <t>TC TÓRACO-ABDOMINO-PÉLVICO</t>
  </si>
  <si>
    <t>Adquisiciones helicoidales múltiples de extensión variable en tórax, abdomen y pelvis</t>
  </si>
  <si>
    <t>TC TÓRACO-ABDOMINO-PÉLVICO SIN CONTRASTE</t>
  </si>
  <si>
    <t>Adquisiciones helicoidales múltiples de extensión variable en abdomen y pelvis sin contraste</t>
  </si>
  <si>
    <t>TC TÓRACO-ABDÓMINO-PÉLVICO SIN CONTRASTE</t>
  </si>
  <si>
    <t>TC TÓRACO-ABDOMINO-PÉLVICO CON CONTRASTE</t>
  </si>
  <si>
    <t>Adquisiciones helicoidales de extensión variable en abdomen y pelvis tras administración de contraste incluyendo fase excretora</t>
  </si>
  <si>
    <t>TC TÓRACO-ABDÓMINO-PÉLVICO CON CONTRASTE</t>
  </si>
  <si>
    <t>TC TÓRACO-ABDOMINO-PÉLVICO SIN/CON CONTRASTE</t>
  </si>
  <si>
    <t>TC TÓRACO-ABDÓMINO-PÉLVICO SIN/CON CONTRASTE</t>
  </si>
  <si>
    <t xml:space="preserve">TC TÓRAX Y ABDOMEN </t>
  </si>
  <si>
    <t>TC DE TÓRAX Y ABDOMEN  SIN CONTRASTE</t>
  </si>
  <si>
    <t>Adquisiciones helicoidales múltiples de estrecho torácico a crestas iliacas  sin contraste</t>
  </si>
  <si>
    <t>TC DE TÓRAX Y ABDOMEN SUPERIOR SIN CONTRASTE</t>
  </si>
  <si>
    <t>TC DE TÓRAX Y ABDOMEN  CON CONTRASTE</t>
  </si>
  <si>
    <t>Adquisiciones helicoidales múltiples de estrecho torácico a crestas iliacas tras la administración de contraste</t>
  </si>
  <si>
    <t>TC DE TÓRAX Y ABDOMEN SUPERIOR CON CONTRASTE</t>
  </si>
  <si>
    <t>TC CÉRVICO-TÓRACO-ABDOMINO-PÉLVICO CON CONTRASTE</t>
  </si>
  <si>
    <t>Adquisiciones helicoidales múltiples de extensión variable en cuello, tórax, abdomen y pelvis tras la administración de contraste</t>
  </si>
  <si>
    <t>TC CÉRVICO-TÓRACO-ABDÓMINO-PÉLVICO CON CONTRASTE</t>
  </si>
  <si>
    <t>LC</t>
  </si>
  <si>
    <t>TC CERVICOTORÁCICO</t>
  </si>
  <si>
    <t>TC CERVICOTORÁCICO SIN CONTRASTE</t>
  </si>
  <si>
    <t>Adquisiciones helicoidales múltiples de extensión variable en cuello, tórax sin contraste</t>
  </si>
  <si>
    <t>TC CERVICOTORÁCICO CON CONTRASTE</t>
  </si>
  <si>
    <t>Adquisiciones helicoidales múltiples de extensión variable en cuello, tórax  tras administración de contraste</t>
  </si>
  <si>
    <t>TC MAS DE DOS ANATOMIAS</t>
  </si>
  <si>
    <t> TC MAS DE DOS ANATOMIAS SIN CONTRASTE
TC MAS DE DOS ANATOMIAS CON CONTRASTE
TC MAS DE DOS ANATOMIAS SIN/CON CONTRASTE</t>
  </si>
  <si>
    <t>TC MAS DE DOS ANATOMIAS SIN CONTRASTE</t>
  </si>
  <si>
    <t>TC MAS DE DOS ANATOMIAS CON CONTRASTE</t>
  </si>
  <si>
    <t>TC MAS DE DOS ANATOMIAS SIN/CON CONTRASTE</t>
  </si>
  <si>
    <t>TÉCNICAS TC COMPLEMENTARIAS</t>
  </si>
  <si>
    <t>TC COMBINADO CON ANGIO</t>
  </si>
  <si>
    <t xml:space="preserve">Crear evaluación multimodal ictus ?? LC </t>
  </si>
  <si>
    <t>TC COMBINADO CON PERFUSIÓN</t>
  </si>
  <si>
    <t>TC CARDIACO</t>
  </si>
  <si>
    <t>TC CUANTIFICACIÓN CALCIO</t>
  </si>
  <si>
    <t>Adquisición helicoidal única sincronizada sin contraste para cuantificación de calcio en árbol coronario</t>
  </si>
  <si>
    <t>TC CUANTIFICACION CALCIO</t>
  </si>
  <si>
    <t>TC CARDIACO MORFOLOGÍA Y FUNCIÓN</t>
  </si>
  <si>
    <t>Adquisición helicoidal con sincronización ECG y contraste iv de volumen cardíaco con postprocesado de función cardíaca, incluye cuantificación de calcio.</t>
  </si>
  <si>
    <t>TC ARTERIAS CORONARIAS</t>
  </si>
  <si>
    <t>Adquisición helicoidal o secuencial con sincronización ECG y contraste iv de volumen cardíaco con postprocesado de anatomía coronaria. Incluye cuantificación de calcio, morfología y función cardiaca.</t>
  </si>
  <si>
    <t>TC ARTERIAS  CORONARIAS</t>
  </si>
  <si>
    <t xml:space="preserve"> PLANIFICACIÓN INTERVENCIONISMO CARDIOPATÍA ESTRUCTURAL</t>
  </si>
  <si>
    <t>Sustitutye a TC SUSTITUCIÓN VALVULAR (incluye sector aortoiliaco)</t>
  </si>
  <si>
    <t>4</t>
  </si>
  <si>
    <t>5</t>
  </si>
  <si>
    <t>10</t>
  </si>
  <si>
    <t>6</t>
  </si>
  <si>
    <t>PLANIFICACIÓN INTERVENCIONISMO CARDIOPATÍA ESTRUCTURAL SIN SECTOR AORTOILÍACO</t>
  </si>
  <si>
    <t>Adquisición helicoidal o secuencial con sincronización ECG y contraste iv de volumen cardíaco con postprocesado de cardiopatía estructural</t>
  </si>
  <si>
    <t>PLANIFICACIÓN INTERVENCIONISMO CARDIOPATÍA ESTRUCTURAL CON SECTOR AORTOILÍACO</t>
  </si>
  <si>
    <t>Adquisición helicoidal o secuencial con sincronización ECG y contraste iv de volumen cardíaco con postprocesado de cardiopatía estructural más aggioTC abdomen y EEII proximales</t>
  </si>
  <si>
    <t>TC PLANIFICACIÓN CIERRE OREJUELA IZQUIERDA</t>
  </si>
  <si>
    <t>Adquisición helicoidal o secuencial con sincronización ECG y contraste iv de volumen cardíaco con postprocesado de cierre de orejuela</t>
  </si>
  <si>
    <t>SEICAT7SEGECAm</t>
  </si>
  <si>
    <t>TC PLANIFICACIÓN SUSTITUCIÓN VALVULAR</t>
  </si>
  <si>
    <t>TC PLANIFICACIÓN INTERVENCIONISMO CARDIOPATÍA ESTRUCTURAL</t>
  </si>
  <si>
    <t>TC VENAS PULMONARES</t>
  </si>
  <si>
    <t>TC CARDÍACO CON ESTRÉS FARMACOLÓGICO</t>
  </si>
  <si>
    <t>Adquisición helicoidal o secuencial con sincronización ECG y contraste iv de volumen cardíaco durante la infusión de fármaco vasodilatador.  Incluye morfologico, coronarias  viabiliadad.</t>
  </si>
  <si>
    <t>incluye morfologico, coronarias  viabiliadad.</t>
  </si>
  <si>
    <t>TC de perfusión cardíaca</t>
  </si>
  <si>
    <t>Adquisición helicoidal con sincronización ECG y contraste iv de volumen cardíaco mediate tecnología espectral</t>
  </si>
  <si>
    <t>TC corazón  con perfusión Stress</t>
  </si>
  <si>
    <t>Misma prestacion TC CARDÍACO CON ESTRÉS FARMACOLOGICO</t>
  </si>
  <si>
    <t>TC Aorta: Estudio pre-TAVI con contraste i.v.</t>
  </si>
  <si>
    <t>Misma prestacion TC SUSTITUCIÓN VALVULAR</t>
  </si>
  <si>
    <t>TC CARDÍACO CON ANÁLISIS ESPECTRAL</t>
  </si>
  <si>
    <t>Adquisición helicoidal con sincronización ECG y contraste iv de volumen cardíaco mediate tecnología espectral. Incluye TC cardiaco morfología y función.</t>
  </si>
  <si>
    <t>05071001</t>
  </si>
  <si>
    <t>TC TRIPLE ESTUDIO (CORONARIAS, AORTA TORÁCICA Y ARTERIAS PULMONARES)</t>
  </si>
  <si>
    <t>Adquisición plurifásica helicoidal o secuencial con sincronización ECG y contraste iv toracoabdominal</t>
  </si>
  <si>
    <t>TC DE CRÁNEO</t>
  </si>
  <si>
    <t>TC DE CRANEO</t>
  </si>
  <si>
    <t>TC CRÁNEO</t>
  </si>
  <si>
    <t>TC CRÁNEO SIN CONTRASTE</t>
  </si>
  <si>
    <t>1 adquisición helicoidales desde agujero magno a vértex con una o múltiples reconstrucciones sin administración de contraste</t>
  </si>
  <si>
    <t>TC CRANEO SIN CONTRASTE</t>
  </si>
  <si>
    <t>TC CRÁNEO CON CONTRASTE</t>
  </si>
  <si>
    <t>1 adquisición helicoidales desde agujero magno a vértex con una o múltiples reconstrucciones tras la administración de contraste</t>
  </si>
  <si>
    <t>TC CRANEO CON CONTRASTE</t>
  </si>
  <si>
    <t>TC CRÁNEO SIN/CON CONTRASTE</t>
  </si>
  <si>
    <t>2 adquisiciones helicoidales desde agujero magno a vértex con una o múltiples reconstrucciones sin y tras la administración de contraste</t>
  </si>
  <si>
    <t>TC CRANEO SIN/CON CONTRASTE</t>
  </si>
  <si>
    <r>
      <t>TC</t>
    </r>
    <r>
      <rPr>
        <sz val="14"/>
        <color indexed="18"/>
        <rFont val="Arial"/>
        <family val="2"/>
      </rPr>
      <t xml:space="preserve"> CRÁNEO CON ARCO </t>
    </r>
    <r>
      <rPr>
        <strike/>
        <sz val="14"/>
        <color indexed="20"/>
        <rFont val="Arial"/>
        <family val="2"/>
      </rPr>
      <t>DE LOCALIZACIÓN</t>
    </r>
    <r>
      <rPr>
        <sz val="14"/>
        <color indexed="20"/>
        <rFont val="Arial"/>
        <family val="2"/>
      </rPr>
      <t xml:space="preserve"> PARA</t>
    </r>
    <r>
      <rPr>
        <sz val="14"/>
        <color indexed="8"/>
        <rFont val="Arial"/>
        <family val="2"/>
      </rPr>
      <t xml:space="preserve"> ESTEREOTAXIA</t>
    </r>
  </si>
  <si>
    <t>1 adquisición helicoidales desde agujero magno a vértex con una o múltiples reconstrucciones tras la administración de contraste en paciente portador de arco esteroataxia</t>
  </si>
  <si>
    <t>TC CRÁNEO DE LOCALIZACIÓN PARA ESTEREOATAXIA</t>
  </si>
  <si>
    <r>
      <t xml:space="preserve">TC CRÁNEO PARA NEURONAVEGADOR </t>
    </r>
    <r>
      <rPr>
        <sz val="14"/>
        <color indexed="20"/>
        <rFont val="Arial"/>
        <family val="2"/>
      </rPr>
      <t>/</t>
    </r>
    <r>
      <rPr>
        <strike/>
        <sz val="14"/>
        <color indexed="20"/>
        <rFont val="Arial"/>
        <family val="2"/>
      </rPr>
      <t xml:space="preserve"> RADIOCIRUGÍA</t>
    </r>
    <r>
      <rPr>
        <strike/>
        <sz val="14"/>
        <color indexed="8"/>
        <rFont val="Arial"/>
        <family val="2"/>
      </rPr>
      <t xml:space="preserve"> </t>
    </r>
  </si>
  <si>
    <t>1 adquisición helicoidales desde agujero magno a vértex empleando colimación fina con una o múltiples reconstrucciones tras la administración de contraste</t>
  </si>
  <si>
    <t xml:space="preserve">TC CRANEO PARA NEURONAVEGADOR / RADIOCIRUGÍA </t>
  </si>
  <si>
    <t>TC PERFUSIÓN CEREBRAL</t>
  </si>
  <si>
    <t>utilizar este codigo para TC ictus</t>
  </si>
  <si>
    <t>TC NAVEGADOR NEURO</t>
  </si>
  <si>
    <t>15'''''''</t>
  </si>
  <si>
    <t>TC CRÁNEO CON ANALISIS ESPECTRAL</t>
  </si>
  <si>
    <t>1 Adquisición helicoidal sin contraste con técnica doble energía o espectral ddesde agujero magno a vértex para caracterización sangrado postrombectomia</t>
  </si>
  <si>
    <t>postrombectomia hincapie</t>
  </si>
  <si>
    <t>TC EVALUACION MUTIMODAL ICTUS</t>
  </si>
  <si>
    <t xml:space="preserve">Adquisición helicoidales múltiples desde agujero magno a vértex sin contraste o dinámicas para valoración de perfusión en ictus agudo. Incluye adquisición helicoidal de troncos supraaórticos para valoración de oclusión de gran vaso. </t>
  </si>
  <si>
    <t>Utilizar codigo TC perfusion cerebral.</t>
  </si>
  <si>
    <t xml:space="preserve">TC ICTUS CON ANGIO TC  </t>
  </si>
  <si>
    <t xml:space="preserve">TC ICTUS CON ANGIO TC Y PERFUSIÓN </t>
  </si>
  <si>
    <t>TC DE CARA Y BASE DE CRÁNEO</t>
  </si>
  <si>
    <t>TC DE SILLA TURCA</t>
  </si>
  <si>
    <t>TC DE SILLA TURCA SIN CONTRASTE</t>
  </si>
  <si>
    <t>1 adquisición helicoidales con colimación fina desde agujero magno a vértex con una o múltiples reconstrucciones sin administración de contraste</t>
  </si>
  <si>
    <t>TC DE SILLA TURCA SIN/CON CONTRASTE</t>
  </si>
  <si>
    <t>2 adquisiciones helicoidales con colimación fina desde agujero magno a vértex con una o múltiples reconstrucciones sin y tras administración de contraste</t>
  </si>
  <si>
    <t>TC DE ÓRBITA</t>
  </si>
  <si>
    <t>TC DE ÓRBITA SIN CONTRASTE</t>
  </si>
  <si>
    <t>1 adquisición helicoidales con colimación fina desde reborde orbitario inferior a región suprarobitaria con una o múltiples reconstrucciones sin administración de contraste</t>
  </si>
  <si>
    <t>TC DE ÓRBITA CON CONTRASTE</t>
  </si>
  <si>
    <t>1 adquisición helicoidales con colimación fina desde reborde orbitario inferior a región suprarobitaria con una o múltiples reconstrucciones tras la administración de contraste</t>
  </si>
  <si>
    <t>TC DE ÓRBITA SIN/CON CONTRASTE</t>
  </si>
  <si>
    <t>2 adquisiciones helicoidales con colimación fina desde reborde orbitario inferior a región suprarobitaria con una o múltiples reconstrucciones sin y tras administración de contraste</t>
  </si>
  <si>
    <t>TC FACIAL/SENOS</t>
  </si>
  <si>
    <t>TC FACIAL/SENOS SIN CONTRASTE</t>
  </si>
  <si>
    <t>1 adquisición helicoidales con colimación fina desde reborde dentario superior a margen superior de seno frontal con una o múltiples reconstrucciones sin administración de contraste</t>
  </si>
  <si>
    <t>TC FACIAL/SENOS CON CONTRASTE</t>
  </si>
  <si>
    <t>1 adquisición helicoidales con colimación fina desde reborde dentario superior a margen superior de seno frontal con una o múltiples reconstrucciones tras la administración de contraste</t>
  </si>
  <si>
    <t>TC FACIAL/SENOS SIN/CON CONTRASTE</t>
  </si>
  <si>
    <t>2 adquisiciones helicoidales con colimación fina desde reborde dentario superior a margen superior de seno frontal  con una o múltiples reconstrucciones sin y tras administración de contraste</t>
  </si>
  <si>
    <r>
      <rPr>
        <sz val="14"/>
        <color rgb="FF000000"/>
        <rFont val="Arial"/>
        <family val="2"/>
      </rPr>
      <t>TC DE MANDÍBULA/</t>
    </r>
    <r>
      <rPr>
        <sz val="14"/>
        <color rgb="FF00B050"/>
        <rFont val="Arial"/>
        <family val="2"/>
      </rPr>
      <t>DENTAL</t>
    </r>
  </si>
  <si>
    <r>
      <rPr>
        <sz val="14"/>
        <color rgb="FF000000"/>
        <rFont val="Arial"/>
        <family val="2"/>
      </rPr>
      <t>TC DE MANDIBULA/</t>
    </r>
    <r>
      <rPr>
        <sz val="14"/>
        <color rgb="FF00B050"/>
        <rFont val="Arial"/>
        <family val="2"/>
      </rPr>
      <t xml:space="preserve"> DENTAL </t>
    </r>
    <r>
      <rPr>
        <sz val="14"/>
        <color rgb="FF000000"/>
        <rFont val="Arial"/>
        <family val="2"/>
      </rPr>
      <t>SIN CONTRASTE</t>
    </r>
  </si>
  <si>
    <t>1 adquisición helicoidales con colimación fina desde reborde dentario superior a reborde inferior de mandibula con una o múltiples reconstrucciones sin administración de contraste</t>
  </si>
  <si>
    <t>TC DE MANDIBULA SIN CONTRASTE</t>
  </si>
  <si>
    <r>
      <rPr>
        <sz val="14"/>
        <color rgb="FF000000"/>
        <rFont val="Arial"/>
        <family val="2"/>
      </rPr>
      <t xml:space="preserve">TC DE MANDIBULA </t>
    </r>
    <r>
      <rPr>
        <sz val="14"/>
        <color rgb="FF00B050"/>
        <rFont val="Arial"/>
        <family val="2"/>
      </rPr>
      <t xml:space="preserve">/ DENTAL </t>
    </r>
    <r>
      <rPr>
        <sz val="14"/>
        <color rgb="FF000000"/>
        <rFont val="Arial"/>
        <family val="2"/>
      </rPr>
      <t>CON CONTRASTE</t>
    </r>
  </si>
  <si>
    <t>1 adquisición helicoidales con colimación fina desde reborde dentario superior a reborde inferior de mandibula con una o múltiples reconstrucciones tras la administración de contraste</t>
  </si>
  <si>
    <t>TC DE MANDIBULA CON CONTRASTE</t>
  </si>
  <si>
    <r>
      <rPr>
        <sz val="14"/>
        <color rgb="FF000000"/>
        <rFont val="Arial"/>
        <family val="2"/>
      </rPr>
      <t>TC DE MANDIBULA</t>
    </r>
    <r>
      <rPr>
        <sz val="14"/>
        <color rgb="FF00B050"/>
        <rFont val="Arial"/>
        <family val="2"/>
      </rPr>
      <t>/ DENTAL</t>
    </r>
    <r>
      <rPr>
        <sz val="14"/>
        <color rgb="FF000000"/>
        <rFont val="Arial"/>
        <family val="2"/>
      </rPr>
      <t xml:space="preserve"> SIN/CON CONTRASTE</t>
    </r>
  </si>
  <si>
    <t>TC DE MANDIBULA SIN/CON CONTRASTE</t>
  </si>
  <si>
    <r>
      <rPr>
        <sz val="14"/>
        <color rgb="FF000000"/>
        <rFont val="Arial"/>
        <family val="2"/>
      </rPr>
      <t>TC DE ATM SIN CONTRASTE_</t>
    </r>
    <r>
      <rPr>
        <sz val="14"/>
        <color rgb="FF00B050"/>
        <rFont val="Arial"/>
        <family val="2"/>
      </rPr>
      <t>BOCA CERRADA Y ABIERTA</t>
    </r>
  </si>
  <si>
    <t>modifivcar</t>
  </si>
  <si>
    <t>1 adquisición helicoidales con colimación fina desde reborde dentario superior a reborde inferior de mandibula con una o múltiples reconstrucciones EN BOCA CERRADA Y ABIERTA sin administración de contraste</t>
  </si>
  <si>
    <t>TC DE ATM SIN CONTRASTE</t>
  </si>
  <si>
    <t>TC DE BASE DE CRÁNEO</t>
  </si>
  <si>
    <t>TC DE BASE DE CRÁNEO SIN CONTRASTE (FOSA POSTERIOR)</t>
  </si>
  <si>
    <t>1 adquisición helicoidales con colimación fina desde agujero magno a margen superior de dorso selar con una o múltiples reconstrucciones sin administración de contraste</t>
  </si>
  <si>
    <t>TC DE BASE DE CRÁNEO CON CONTRASTE (FOSA POSTERIOR)</t>
  </si>
  <si>
    <t>1 adquisición helicoidales con colimación fina desde agujero magno a margen superior de dorso selar con una o múltiples reconstrucciones tras la administración de contraste</t>
  </si>
  <si>
    <t>TC DE BASE DE CRÁNEO SIN/CON CONTRASTE (FOSA POSTERIOR)</t>
  </si>
  <si>
    <t>2 adquisiciones helicoidales con colimación fina desde agujero magno a margen superior de dorso selar con una o múltiples reconstrucciones sin y tras administración de contraste</t>
  </si>
  <si>
    <t xml:space="preserve">TC DE PEÑASCO, MASTOIDES Y CAIS </t>
  </si>
  <si>
    <t>TC DE PEÑASCO, MASTOIDES Y CAIS SIN CONTRASTE</t>
  </si>
  <si>
    <t>TC DE PEÑASCO, MASTOIDES Y CAIS CON CONTRASTE</t>
  </si>
  <si>
    <t>TC DE PEÑASCO, MASTOIDES Y CAIS SIN/CON CONTRASTE</t>
  </si>
  <si>
    <t>TC DENTAL CON RECONSTRUCCIÓN</t>
  </si>
  <si>
    <t>1 adquisición helicoidales con colimación fina desde  reborde mandibular a reborde maxilar superior con una o múltiples reconstrucciones, incluyendo ortogonales a piezas dentarias sin administración de contraste</t>
  </si>
  <si>
    <t>TC FACIAL/CRANEAL TRIDIMENSIONAL CON RECONSTRUCCIÓN</t>
  </si>
  <si>
    <t>1 adquisición helicoidales con colimación fina desde agujero magno a vertex con una o múltiples reconstrucciones sin administración de contraste</t>
  </si>
  <si>
    <t>TC FACIAL / CRANEAL TRIDIMENSIONAL CON RECONSTRUCCIÓN</t>
  </si>
  <si>
    <t>PASADO A RADIOLOGÍA CONVENCIONAL</t>
  </si>
  <si>
    <t>SE TRASLADA A RX CONVENCIONAL.</t>
  </si>
  <si>
    <t>CBCT facial/Senos</t>
  </si>
  <si>
    <t>CBCT peñasco</t>
  </si>
  <si>
    <t>TC EN QUIRÓFANO 1 HORA (CBCT)</t>
  </si>
  <si>
    <t>TC EN QUIRÓFANO 2 HORAS</t>
  </si>
  <si>
    <t>TC EN QUIRÓFANO 3 HORAS</t>
  </si>
  <si>
    <t>SEGECAm/SENR</t>
  </si>
  <si>
    <t>TC NAVEGADOR MAXILOFACIAL</t>
  </si>
  <si>
    <t>TC DE CUELLO</t>
  </si>
  <si>
    <t>TC DE CUELLO SIN CONTRASTE</t>
  </si>
  <si>
    <t>1 adquisición helicoidales desde agujero magno a estrecho torácico superior con una o múltiples reconstrucciones sin administración de contraste</t>
  </si>
  <si>
    <t>TC DE CUELLO CON CONTRASTE</t>
  </si>
  <si>
    <t>1 adquisición helicoidales desde agujero magno a estrecho torácico superior con una o múltiples reconstrucciones tras la administración de contraste</t>
  </si>
  <si>
    <t>TC DE CUELLO SIN/CON CONTRASTE</t>
  </si>
  <si>
    <t>2 adquisiciones helicoidales desde agujero magno a estrecho torácico superior con una o múltiples reconstrucciones sin y tras la administración de contraste</t>
  </si>
  <si>
    <t>TC CUELLO MANIOBRAS-TOS-</t>
  </si>
  <si>
    <t>25'</t>
  </si>
  <si>
    <t>TC CUELLO MANIOBRAS -TM-</t>
  </si>
  <si>
    <t>TC PLEXO BRAQUIAL</t>
  </si>
  <si>
    <t>TC PLEXO BRAQUIAL SIN CONTRASTE</t>
  </si>
  <si>
    <t>TC PLEXO BRAQUIAL SIN/CON CONTRASTE</t>
  </si>
  <si>
    <t>TC PLEXO BRAQUIAL SIN / CON CONTRASTE</t>
  </si>
  <si>
    <t xml:space="preserve">TC DE COLUMNA </t>
  </si>
  <si>
    <t>TC COLUMNA CERVICAL</t>
  </si>
  <si>
    <t>TC DE COLUMNA CERVICAL SIN CONTRASTE</t>
  </si>
  <si>
    <t>1 adquisición helicoidales con colimación fina desde agujero magno a estrecho torácico superior con una o múltiples reconstrucciones sin administración de contraste</t>
  </si>
  <si>
    <t>TC DE COLUMNA CERVICAL CON CONTRASTE</t>
  </si>
  <si>
    <t>1 adquisición helicoidales con colimación fina desde agujero magno a estrecho torácico superior con una o múltiples reconstrucciones tras la administración de contraste</t>
  </si>
  <si>
    <t>TC DE COLUMNA CERVICAL SIN/CON CONTRASTE</t>
  </si>
  <si>
    <t>2 adquisiciones helicoidales con colimación finadesde agujero magno a estrecho torácico superior con una o múltiples reconstrucciones sin y tras administración de contraste</t>
  </si>
  <si>
    <t>TC COLUMNA DORSAL</t>
  </si>
  <si>
    <t>TC DE COLUMNA DORSAL  SIN CONTRASTE</t>
  </si>
  <si>
    <t>1 adquisición helicoidales con colimación fina desde C7 a L1 superior con una o múltiples reconstrucciones sin administración de contraste</t>
  </si>
  <si>
    <t>TC DE COLUMNA DORSAL SIN CONTRASTE</t>
  </si>
  <si>
    <t>TC DE COLUMNA DORSAL CON CONTRASTE</t>
  </si>
  <si>
    <t>1 adquisición helicoidales con colimación fina desde C7 a L1 con una o múltiples reconstrucciones tras la administración de contraste</t>
  </si>
  <si>
    <t>TC DE COLUMNA DORSAL SIN/CON CONTRASTE</t>
  </si>
  <si>
    <t>2 adquisiciones helicoidales con colimación finad desde C7 a L1 con una o múltiples reconstrucciones sin y tras administración de contraste</t>
  </si>
  <si>
    <t>TC COLUMNA LUMBO-SACRA</t>
  </si>
  <si>
    <t>TC DE COLUMNA LUMBO-SACRA SIN CONTRASTE</t>
  </si>
  <si>
    <t>1 adquisición helicoidales con colimación fina desde T12 a S1 superior con una o múltiples reconstrucciones sin administración de contraste</t>
  </si>
  <si>
    <t>TC DE COLUMNA LUMBO-SACRA CON CONTRASTE</t>
  </si>
  <si>
    <t>1 adquisición helicoidales con colimación fina desde desde T12 a S1 con una o múltiples reconstrucciones tras la administración de contraste</t>
  </si>
  <si>
    <t>TC DE COLUMNA LUMBO-SACRA SIN/CON CONTRASTE</t>
  </si>
  <si>
    <t>2 adquisiciones helicoidales con colimación finad desdedesde T12 a S1 con una o múltiples reconstrucciones sin y tras administración de contraste</t>
  </si>
  <si>
    <t>TC MIELOGRAFÍA</t>
  </si>
  <si>
    <t>1 adquisición helicoidales con colimación fina de extensión variable con una o múltiples reconstrucciones tras la instilación intratecal de contraste</t>
  </si>
  <si>
    <t>TC-MIELOGRAFÍA</t>
  </si>
  <si>
    <t>TC DE SACRO / SACROILÍACAS</t>
  </si>
  <si>
    <t>PASA A MSK</t>
  </si>
  <si>
    <t xml:space="preserve">TC MUSCULOESQUELÉTICO </t>
  </si>
  <si>
    <t>TC DE EXTREMIDADES SUPERIOR/INFERIOR</t>
  </si>
  <si>
    <t>TC DE EXTREMIDADES SUPERIOR/INFERIOR SIN CONTRASTE</t>
  </si>
  <si>
    <t>1 adquisición helicoidales con colimación fina  y extensión variable según la zona sintomática con una o múltiples reconstrucciones sin administración de contraste</t>
  </si>
  <si>
    <t>TC DE EXTREMIDADES SUPERIOR/INFERIOR CON CONTRASTE</t>
  </si>
  <si>
    <t>1 adquisición helicoidales con colimación fina y extensión variable según la zona sintomática1 con una o múltiples reconstrucciones tras la administración de contraste</t>
  </si>
  <si>
    <t>TC DE EXTREMIDADES SUPERIOR/INFERIOR SIN/CON CONTRASTE</t>
  </si>
  <si>
    <t>2 adquisiciones helicoidales con colimación finay extensión variable según la zona sintomática con una o múltiples reconstrucciones sin y tras administración de contraste</t>
  </si>
  <si>
    <t>TC ARTROGRAFÍA</t>
  </si>
  <si>
    <t>1 adquisición helicoidal con colimación fina de extensión variable con una o múltiples reconstrucciones tras la instilación intraarticular de contraste realizado previamente por Rx, ecografía o TAC (bloque intervencionismo). No incluye el tiempo de punción.</t>
  </si>
  <si>
    <t>TC ARTROGRAFIA</t>
  </si>
  <si>
    <t>TC PUNCIÓN ARTICULAR</t>
  </si>
  <si>
    <t>en interv. no vascular.</t>
  </si>
  <si>
    <t>TC DINÁMICO DE RODILLAS</t>
  </si>
  <si>
    <t>Adquisiciones secuenciales múltiples con colimación fina en distintos grados de flexión de rodilla</t>
  </si>
  <si>
    <t>TC CUERPO ENTERO BAJA DOSIS</t>
  </si>
  <si>
    <t>1 adquisición helicoidal de baja dosis con colimación fina de calota a pies (incluidos) con reconstrucciones multiplanares sin contraste</t>
  </si>
  <si>
    <t>TC DINAMICO CARPOS</t>
  </si>
  <si>
    <t>Adquisiciones secuenciales múltiples con colimación fina en distintos grados de prono-supinación, flexo-extensión y desviación radio-cubital</t>
  </si>
  <si>
    <r>
      <t xml:space="preserve">TC PARED </t>
    </r>
    <r>
      <rPr>
        <strike/>
        <sz val="14"/>
        <color rgb="FFFF0000"/>
        <rFont val="Arial"/>
        <family val="2"/>
      </rPr>
      <t>TORACICA/ABDOMINAL</t>
    </r>
  </si>
  <si>
    <r>
      <t xml:space="preserve">TC PARED </t>
    </r>
    <r>
      <rPr>
        <strike/>
        <sz val="14"/>
        <color rgb="FFFF0000"/>
        <rFont val="Arial"/>
        <family val="2"/>
      </rPr>
      <t>TORACICA/ABDOMINAL</t>
    </r>
    <r>
      <rPr>
        <sz val="14"/>
        <color rgb="FFFF0000"/>
        <rFont val="Arial"/>
        <family val="2"/>
      </rPr>
      <t xml:space="preserve"> </t>
    </r>
  </si>
  <si>
    <t>1 adquisición helicoidal de baja dosis con colimación fina</t>
  </si>
  <si>
    <r>
      <rPr>
        <sz val="14"/>
        <color rgb="FF00B050"/>
        <rFont val="Arial"/>
        <family val="2"/>
      </rPr>
      <t>TC PARED</t>
    </r>
    <r>
      <rPr>
        <sz val="14"/>
        <color rgb="FF92D050"/>
        <rFont val="Arial"/>
        <family val="2"/>
      </rPr>
      <t xml:space="preserve"> </t>
    </r>
    <r>
      <rPr>
        <strike/>
        <sz val="14"/>
        <color rgb="FFFF0000"/>
        <rFont val="Arial"/>
        <family val="2"/>
      </rPr>
      <t>TORACICA/ABDOMINA</t>
    </r>
    <r>
      <rPr>
        <sz val="14"/>
        <color rgb="FF92D050"/>
        <rFont val="Arial"/>
        <family val="2"/>
      </rPr>
      <t>L</t>
    </r>
    <r>
      <rPr>
        <sz val="14"/>
        <color rgb="FF00B050"/>
        <rFont val="Arial"/>
        <family val="2"/>
      </rPr>
      <t xml:space="preserve"> SIN CONTRASTE</t>
    </r>
  </si>
  <si>
    <t>1 adquisición helicoidales con colimación fina con múltiples reconstrucciones sin administración de contraste</t>
  </si>
  <si>
    <r>
      <rPr>
        <sz val="14"/>
        <color rgb="FF00B050"/>
        <rFont val="Arial"/>
        <family val="2"/>
      </rPr>
      <t>TC PARED</t>
    </r>
    <r>
      <rPr>
        <sz val="14"/>
        <color rgb="FF92D050"/>
        <rFont val="Arial"/>
        <family val="2"/>
      </rPr>
      <t xml:space="preserve"> </t>
    </r>
    <r>
      <rPr>
        <strike/>
        <sz val="14"/>
        <color rgb="FFFF0000"/>
        <rFont val="Arial"/>
        <family val="2"/>
      </rPr>
      <t>TORACICA/ABDOMINAL</t>
    </r>
    <r>
      <rPr>
        <sz val="14"/>
        <color rgb="FF92D050"/>
        <rFont val="Arial"/>
        <family val="2"/>
      </rPr>
      <t xml:space="preserve"> </t>
    </r>
    <r>
      <rPr>
        <sz val="14"/>
        <color rgb="FF00B050"/>
        <rFont val="Arial"/>
        <family val="2"/>
      </rPr>
      <t>CON CONTRASTE</t>
    </r>
  </si>
  <si>
    <t>1 adquisición helicoidales con colimación fina con múltiples reconstrucciones con administración de contraste</t>
  </si>
  <si>
    <r>
      <rPr>
        <sz val="14"/>
        <color rgb="FF00B050"/>
        <rFont val="Arial"/>
        <family val="2"/>
      </rPr>
      <t>TC PARED</t>
    </r>
    <r>
      <rPr>
        <sz val="14"/>
        <color rgb="FF92D050"/>
        <rFont val="Arial"/>
        <family val="2"/>
      </rPr>
      <t xml:space="preserve"> </t>
    </r>
    <r>
      <rPr>
        <strike/>
        <sz val="14"/>
        <color rgb="FFFF0000"/>
        <rFont val="Arial"/>
        <family val="2"/>
      </rPr>
      <t>TORACICA/ABDOMINAL</t>
    </r>
    <r>
      <rPr>
        <sz val="14"/>
        <color rgb="FF92D050"/>
        <rFont val="Arial"/>
        <family val="2"/>
      </rPr>
      <t xml:space="preserve"> </t>
    </r>
    <r>
      <rPr>
        <sz val="14"/>
        <color rgb="FF00B050"/>
        <rFont val="Arial"/>
        <family val="2"/>
      </rPr>
      <t>SIN/CON CONTRASTE</t>
    </r>
  </si>
  <si>
    <t>1 adquisición helicoidales con colimación fina con múltiples reconstrucciones sin y con administración de contraste</t>
  </si>
  <si>
    <t>TC PELVIS ÓSEA</t>
  </si>
  <si>
    <t>TC PELVIS ÓSEA SIN CONTRASTE</t>
  </si>
  <si>
    <t>TC PELVIS ÓSEA CON CONTRASTE</t>
  </si>
  <si>
    <t>pelvis ósea?? LC</t>
  </si>
  <si>
    <t>TC PELVIS ÓSEA SIN Y CON CONTRASTE</t>
  </si>
  <si>
    <t>TC DE SACRO / SACROILÍACAS SIN CONTRASTE</t>
  </si>
  <si>
    <t>15</t>
  </si>
  <si>
    <t>7</t>
  </si>
  <si>
    <t>3</t>
  </si>
  <si>
    <t>TC DE SACRO / SACROILÍACAS CON CONTRASTE</t>
  </si>
  <si>
    <t>TC DE SACRO / SACROILÍACAS SIN/CON CONTRASTE</t>
  </si>
  <si>
    <t>05050501</t>
  </si>
  <si>
    <t>TC NAVEGADOR ORTOPEDIA</t>
  </si>
  <si>
    <t>1 adquisición helicoida de exttensión variable empleando colimación fina con una o múltiples reconstrucciones sin administración de contraste</t>
  </si>
  <si>
    <t>ANGIO TC</t>
  </si>
  <si>
    <t>TC ARTERIAS CEREBRALES</t>
  </si>
  <si>
    <t>1 adquisicion helicoidal desde C1 hasta al menos región supraciliar con colimación fina, tras la administración de contraste en fase arterial de distribución del mismo.</t>
  </si>
  <si>
    <t>TC VENAS CEREBRALES</t>
  </si>
  <si>
    <t>1 adquisicion helicoidal desde C1 hasta el vertex cerebral con colimación fina, tras la administración de contraste en fase venosa de distribución del mismo.</t>
  </si>
  <si>
    <t>TC ARTERIAS SUPRAÓRTICAS</t>
  </si>
  <si>
    <t>1 adquisicion helicoidal desde  al menos aorta ascendente hasta el vertex cerebral con colimación fina, tras la administración de contraste en fase arterial de distribución del mismo.</t>
  </si>
  <si>
    <t>TC ARTERIAS  SUPRAÓRTICAS</t>
  </si>
  <si>
    <t>TC ARTERIAS PULMONARES</t>
  </si>
  <si>
    <t>1 adquisicion helicoidal desde  al menos base puomonar a vértices con colimación fina, tras la administración de contraste con retraso ajustado al primer paso del mismo en la circulación pulmonar</t>
  </si>
  <si>
    <t>TC AORTA</t>
  </si>
  <si>
    <t>1 adquisicion helicoidal desde al menos por encima del cayado aórtico preferentemente hasta las arterias femorales comuens con colimación fina tras la administración de contraste en fase arterial de distribución del mismo.</t>
  </si>
  <si>
    <t>05070502</t>
  </si>
  <si>
    <t>TC AORTA CON SINCRONIZACIÓN ECG.</t>
  </si>
  <si>
    <t xml:space="preserve">adquisicion helicoidal desde al menos por encima del cayado aórtico preferentemente hasta las arterias femorales comuens con colimación fina tras la administración de contraste en fase arterial de distribución del mismo empleando sistemas de sincronización para minimizar artefactos </t>
  </si>
  <si>
    <t>TC ANGIO DE ABDOMEN</t>
  </si>
  <si>
    <t>q sentido ? No es una fase de un multifásico ??LC</t>
  </si>
  <si>
    <t>TC ARTERIAS RENALES</t>
  </si>
  <si>
    <t>1 adquisicion helicoidal desde  al menos  poolo superiror de riñones hasta polo inferior de los mismos con colimación fina, tras la administración de contraste en fase arterial de distribución del mismo.</t>
  </si>
  <si>
    <t>TC ARTERIAS PERIFÉRICAS</t>
  </si>
  <si>
    <t>1 adquisicion helicoidal desde  al menos bifurcación aórtica  hasta pies con colimación fina, tras la administración de contraste en fase arterial de distribución del mismo.</t>
  </si>
  <si>
    <t>TC ARTERIAS  PERIFÉRICAS</t>
  </si>
  <si>
    <t>TC VENAS PERIFÉRICAS</t>
  </si>
  <si>
    <t>1  adquisicion helicoidal desde  al menos vena cava infrarenal hasta pantorrillas con colimación fina, tras la administración de contraste en fase venosa de distribución del mismo.</t>
  </si>
  <si>
    <t>TC VENAS  PERIFÉRICAS</t>
  </si>
  <si>
    <t>PASA A TC CARDIO</t>
  </si>
  <si>
    <t>TC AORTA ABDOMINAL Y MMII</t>
  </si>
  <si>
    <t>Adquisicion helicoidal , habitualmente múltiple desde  al menos diafragama hasta  pies con colimación fina, tras la administración de contraste en fase arterial de distribución del mismo.</t>
  </si>
  <si>
    <t>TC AORTA  ABDOMINAL Y MMII</t>
  </si>
  <si>
    <t>TC ARTERIAS ESPINALES</t>
  </si>
  <si>
    <t>Adquisicion helicoidal desde  al menos cayado de aorta hasta bifurcación con colimación fina, tras la administración de contraste en fase arterial de distribución del mismo.</t>
  </si>
  <si>
    <t>30'</t>
  </si>
  <si>
    <t>TC VASCULAR CON ANÁLISIS ESPECTRAL</t>
  </si>
  <si>
    <t>TC COMPLETO POLITRAUMA</t>
  </si>
  <si>
    <t>TC POLITRAUMA COMPLETO (incluye cráneo-cervical)</t>
  </si>
  <si>
    <t>Adquisiciones helicoidales múltiples de extensión variable en cráneo, cuello, tórax, abdomen y pelvis tras la administración de contraste</t>
  </si>
  <si>
    <t>incluye craneo-cervical</t>
  </si>
  <si>
    <t>TC POLITRAUMA CUERPO (sin cráneo)</t>
  </si>
  <si>
    <t>Adquisiciones helicoidales múltiples de extensión variable entórax, abdomen y pelvis tras la administración de contraste</t>
  </si>
  <si>
    <t>TC ESCOPIA VIRTUAL</t>
  </si>
  <si>
    <t>TC BRONCOSCOPIA</t>
  </si>
  <si>
    <t>PREGUTAR A SEICAT SU ELIMINACIÓN.</t>
  </si>
  <si>
    <t>TC COLONOSCOPIA</t>
  </si>
  <si>
    <t>pasa a abdomen (SEDIA)</t>
  </si>
  <si>
    <r>
      <rPr>
        <b/>
        <sz val="16"/>
        <color indexed="8"/>
        <rFont val="Arial"/>
        <family val="2"/>
      </rPr>
      <t xml:space="preserve">TC </t>
    </r>
    <r>
      <rPr>
        <b/>
        <strike/>
        <sz val="16"/>
        <color indexed="20"/>
        <rFont val="Arial"/>
        <family val="2"/>
      </rPr>
      <t>CRÁNEO Y CUERPO.</t>
    </r>
    <r>
      <rPr>
        <b/>
        <sz val="16"/>
        <color indexed="8"/>
        <rFont val="Arial"/>
        <family val="2"/>
      </rPr>
      <t xml:space="preserve"> SEÑALIZACIÓN DE CAMPOS</t>
    </r>
  </si>
  <si>
    <t>TC  CRANEO Y CUERPO. SEÑALIZACIÓN DE CAMPOS</t>
  </si>
  <si>
    <t xml:space="preserve">TC SEÑALIZACIÓN DE CAMPOS PARA RADIOTERAPIA </t>
  </si>
  <si>
    <t>Adquisiciones helicoidales múltiples de extensión variable según región a tratar  tras la administracicon malla de inmovilización para radioterapia. Puede incluir administración de contraste</t>
  </si>
  <si>
    <t>TC SEÑALIZACIÓN CON GUIAS PARA RADIOCIRUGÍA</t>
  </si>
  <si>
    <t>TC DE CRÁNEO LOCALIZACIÓN PARA RADIOCIRUGÍA</t>
  </si>
  <si>
    <t>esta en dos sitios</t>
  </si>
  <si>
    <t>TC DE CRANEO LOCALIZACIÓN PARA RADIOCIRUGÍA</t>
  </si>
  <si>
    <t>TC CON SEDACION/ANESTESIA (Tiempos añadidos a la exploración correspondiente)</t>
  </si>
  <si>
    <t>TC CON SEDACIÓN/ANESTESIA</t>
  </si>
  <si>
    <t>Código complementario que incluye tiempo de inducción y despertar</t>
  </si>
  <si>
    <t>TC CON SEDACION/ANESTESIA</t>
  </si>
  <si>
    <t>TC GUIA PROCEDIMENTO INTERVENCIONISTA</t>
  </si>
  <si>
    <t>TC GUIA INTERVENCIONISMO 1 HORA</t>
  </si>
  <si>
    <t>TC GUIA INTERVENCIONISMO 2 HORAS</t>
  </si>
  <si>
    <t>TC GUIA INTERVENCIONISMO 3 HORAS</t>
  </si>
  <si>
    <t>INFORME TC ESTUDIOS COMBINADOS  (Tiempos añadidos a la exploración correspondiente)</t>
  </si>
  <si>
    <t>INFORME TC ESTUDIOS COMBINADOS</t>
  </si>
  <si>
    <t xml:space="preserve">INFORME TC CRANEAL </t>
  </si>
  <si>
    <t xml:space="preserve">INFORME TC CABEZA/CUELLO </t>
  </si>
  <si>
    <t xml:space="preserve">INFORME TC COLUMNA CERVICAL </t>
  </si>
  <si>
    <t xml:space="preserve">INFORME TC TÓRAX </t>
  </si>
  <si>
    <t xml:space="preserve">INFORME TC ABDOMEN SUPERIOR </t>
  </si>
  <si>
    <t xml:space="preserve">INFORME TC ABDOMEN Y/O PELVIS </t>
  </si>
  <si>
    <t xml:space="preserve">INFORME TC COLUMNA DORSAL Y/O LUMBAR </t>
  </si>
  <si>
    <t xml:space="preserve">INFORME TC OSTEOARTICULAR </t>
  </si>
  <si>
    <t xml:space="preserve">INFORME TC ANGIO </t>
  </si>
  <si>
    <t xml:space="preserve">INFORME TC PERFUSIÓN </t>
  </si>
  <si>
    <t>INFORME TC ONCOLÓGICO COMPARATIVO (Tiempos añadidos a la exploración correspondiente)</t>
  </si>
  <si>
    <t>INFORME TC ONCOLÓGICO COMPARATIVO</t>
  </si>
  <si>
    <t>INFORME TC COMPARACIÓN ONCOLÓGICA 1 REGIÓN</t>
  </si>
  <si>
    <t>INFORME TC COMPARACIÓN ONCOLÓGICA 2 REGIONES</t>
  </si>
  <si>
    <t>INFORME TC COMPARACIÓN ONCOLÓGICA 3 REGIONES</t>
  </si>
  <si>
    <t>TC MODELIZACIÓN 3D Y NAVEGACIÓN</t>
  </si>
  <si>
    <t>TC MODELIZACIÓN 3D</t>
  </si>
  <si>
    <t>TC MODELIZACIÓN SIN CONTRASTE</t>
  </si>
  <si>
    <t>TC MODELIZACIÓN CON CONTRASTE</t>
  </si>
  <si>
    <t>PRODUCTO DE MODELIZACIÓN 3D</t>
  </si>
  <si>
    <t>A VARIOS</t>
  </si>
  <si>
    <t>INFORME TC NAVEGADOR</t>
  </si>
  <si>
    <t>pasar a la hoja de varios.</t>
  </si>
  <si>
    <t>TC EN QUIRÓFANO</t>
  </si>
  <si>
    <t>INFORME TC EN QUIRÓFANO</t>
  </si>
  <si>
    <t>RM PACIENTE COLOCACIÓN COMPLEJA</t>
  </si>
  <si>
    <t xml:space="preserve">faltaría ese equivalente si lo consideramos </t>
  </si>
  <si>
    <t>pendiente de describir a que pacientes afecta.</t>
  </si>
  <si>
    <t>S</t>
  </si>
  <si>
    <t>CATÁLOGO PRUEBAS Y PROCEDIMIENTOS SERAM 2015</t>
  </si>
  <si>
    <t>RADIOLOGÍA SIMPLE ESPECÍFICA DE PEDIATRÍA</t>
  </si>
  <si>
    <t>TÓRAX-ABDOMEN NEONATO-LACTANTE</t>
  </si>
  <si>
    <t>RADIOGRAFÍA LAT DE CAVUM</t>
  </si>
  <si>
    <t>RADIOGRAFÍA LAT. CAVUM.</t>
  </si>
  <si>
    <t>EDAD ÓSEA MENORES DE DOS AÑOS</t>
  </si>
  <si>
    <t>EDAD ÓSEA MAYORES DE DOS AÑOS</t>
  </si>
  <si>
    <t>SERIE ÓSEA NIÑO PROTOCOLO MT</t>
  </si>
  <si>
    <t>SERIE ÓSEA NIÑO PROTOCOLO MF</t>
  </si>
  <si>
    <t>ESTUDIOS DIGESTIVOS ESPECIFICOS DE PEDIATRÍA</t>
  </si>
  <si>
    <t>ESTUDIO MALFORMACIÓN ANORRECTAL</t>
  </si>
  <si>
    <t>ESTUDIO MALFORMACIÓN ANORECTAL</t>
  </si>
  <si>
    <t>ESTUDIOS URO-GINECOLÓGICOS DE PEDIATRÍA</t>
  </si>
  <si>
    <t>CUMS (CISTOURETROGRAFÍA MICCIONAL SERIADA)</t>
  </si>
  <si>
    <t>GENITOGRAFÍA</t>
  </si>
  <si>
    <t>si SERPE esta de acuerdo eliminar</t>
  </si>
  <si>
    <t>ESTUDIOS ECOGRÁFICOS DE PEDIATRÍA</t>
  </si>
  <si>
    <t>ECOGRAFÍA MALFORMACIÓN ANO-RECTAL</t>
  </si>
  <si>
    <t>ECOCISTOURETROGRAFÍA CON CONTRASTE</t>
  </si>
  <si>
    <t>ECOGRAFÍA DE CADERA NEONATAL</t>
  </si>
  <si>
    <t xml:space="preserve">ECOGRAFÍA TRASFONTANELAR  </t>
  </si>
  <si>
    <t>ECOGRAFÍA CANAL VERTEBRAL</t>
  </si>
  <si>
    <t>ECOGRAFÍA CANAL VERTEBRAL (Pediatría y localización anestesia epidural)</t>
  </si>
  <si>
    <t>ECOGRAFIA PARA ESTUDIO DE REFLUJO GE</t>
  </si>
  <si>
    <t>ECOGRAFIA ESTUDIO DE REFLUJO GE</t>
  </si>
  <si>
    <t>INTERVENCIONISMO TERAPEUTICO DE PEDIATRÍA</t>
  </si>
  <si>
    <t>INTERVENCIONISMO DE PEDIATRÍA</t>
  </si>
  <si>
    <t>DESINVAGINACIÓN GUIADA POR IMAGEN</t>
  </si>
  <si>
    <t>DESINVAGINACIÓN CON SUERO</t>
  </si>
  <si>
    <t>DESINVAGINACIÓN CON AIRE</t>
  </si>
  <si>
    <t>ENEMA TERAPÉUTICO CON CONTRASTE HIDROSOLUBLE (MECONIO-FQ)</t>
  </si>
  <si>
    <t>15’</t>
  </si>
  <si>
    <t>25’</t>
  </si>
  <si>
    <t xml:space="preserve"> INTERVENCIONISMO GENERAL</t>
  </si>
  <si>
    <t>Pediatría: factor de corrección TOS Y TM x 1,2; URA y URV x 1,2</t>
  </si>
  <si>
    <t>Pediatría: factor de corrección TOS y TM x 1,2; URA y URV x 1,2</t>
  </si>
  <si>
    <t>PUNCIÓN ASPIRACIÓN CON AGUJA FINA</t>
  </si>
  <si>
    <t>PAAF GUIADA POR IMAGEN</t>
  </si>
  <si>
    <t xml:space="preserve">PAAF SUPERFICIAL GUIADA POR ECOGRAFÍA </t>
  </si>
  <si>
    <t>Punción-aspiración con aguja fina (20G) de una zona superficial guiada por ultrasonidos</t>
  </si>
  <si>
    <t xml:space="preserve">PUNCIÓN ASPIRACIÓN SUPERFICIAL CON AGUJA FINA GUIADA POR ECOGRAFÍA </t>
  </si>
  <si>
    <t xml:space="preserve">PAAF PROFUNDA GUIADA POR ECOGRAFÍA </t>
  </si>
  <si>
    <t>Punción-aspiración con aguja fina (20G) de una zona profunda guiada por ultrasonidos</t>
  </si>
  <si>
    <t xml:space="preserve">PUNCIÓN ASPIRACIÓN PROFUNDA CON AGUJA FINA GUIADA POR ECOGRAFÍA </t>
  </si>
  <si>
    <t>PAAF GUIADA POR TC</t>
  </si>
  <si>
    <t>Punción-aspiración con aguja fina (20G) de una zona profunda guiada por tomografía computarizada</t>
  </si>
  <si>
    <t>PUNCIÓN-ASPIRACIÓN AGUJA FINA CON TC</t>
  </si>
  <si>
    <t>PAAF GUIADA POR RM</t>
  </si>
  <si>
    <t>Punción-aspiración con aguja fina (20G) de una zona profunda guiada por resonancia magnética</t>
  </si>
  <si>
    <t>PAAF GUIADA POR FLUOROSCOPIA</t>
  </si>
  <si>
    <t>Punción-aspiración con aguja fina (20G) de una zona profunda guiada por fluoroscopia</t>
  </si>
  <si>
    <t>BIOPSIA CON AGUJA GRUESA</t>
  </si>
  <si>
    <t>BAG GUIADA POR IMAGEN</t>
  </si>
  <si>
    <t xml:space="preserve">BAG SUPERFICIAL GUIADA POR ECOGRAFÍA </t>
  </si>
  <si>
    <t>Biopsia con aguja gruesa (14-16-18G) guiada por ultrasonidos de una estructura superficial</t>
  </si>
  <si>
    <t xml:space="preserve">BAG PROFUNDA GUIADA GUIADA POR ECOGRAFÍA </t>
  </si>
  <si>
    <t>Biopsia con aguja gruesa (14-16-18G) guiada por ultrasonidos de una estructura profunda</t>
  </si>
  <si>
    <t>BAG GUIADA POR TC</t>
  </si>
  <si>
    <t>Biopsia con aguja gruesa (14-16-18G) guiada por tomografía computarizada</t>
  </si>
  <si>
    <t>BAG GUIADA POR RM</t>
  </si>
  <si>
    <t>Biopsia con aguja gruesa (14-16-18G) guiada por resonancia magnética</t>
  </si>
  <si>
    <t>BAG GUIADA POR FLUOROSCOPIA</t>
  </si>
  <si>
    <t>1''''''</t>
  </si>
  <si>
    <t>servei pide elimnar</t>
  </si>
  <si>
    <t xml:space="preserve">BAG GUIADO POR SISTEMAS VOLUMETRICOS TRIDIMENSIONALES </t>
  </si>
  <si>
    <t>uso combinado con tecnicas de fusión</t>
  </si>
  <si>
    <t>0''''''</t>
  </si>
  <si>
    <t>BIOPSIA ÓSEA GUIADA POR TC</t>
  </si>
  <si>
    <t>Obtención de muestra ósea percutánea con aguja de biopsia ósea y previa infiltración con anestésico local</t>
  </si>
  <si>
    <t>BIOPSIA PROSTÁTICA TRANSRRECTAL</t>
  </si>
  <si>
    <t>BIOPSIA PROSTÁTICA TRANSRECTAL</t>
  </si>
  <si>
    <t>BIOPSIA CON ASCITIS ARTIFICIAL</t>
  </si>
  <si>
    <t>DRENAJE</t>
  </si>
  <si>
    <t xml:space="preserve">DRENAJE </t>
  </si>
  <si>
    <t>DRENAJE DE ABSCESOS Y COLECCIONES</t>
  </si>
  <si>
    <t>se divide en tres</t>
  </si>
  <si>
    <t>DRENAJE PERCUTÁNEO DE ABSCESOS Y COLECCIONES POR ECOGRAFÍA</t>
  </si>
  <si>
    <t>ELIMINAR LA ESPECIFICACION DEL METODO</t>
  </si>
  <si>
    <r>
      <rPr>
        <strike/>
        <sz val="16"/>
        <color rgb="FF000000"/>
        <rFont val="Arial"/>
        <family val="2"/>
      </rPr>
      <t xml:space="preserve">DRENAJE PERCUTÁNEO </t>
    </r>
    <r>
      <rPr>
        <sz val="16"/>
        <color rgb="FF000000"/>
        <rFont val="Arial"/>
        <family val="2"/>
      </rPr>
      <t>DE ABSCESOS Y COLECCIONES POR ECOGRAFÍA</t>
    </r>
  </si>
  <si>
    <t>DRENAJE PERCUTÁNEO DE ABSCESOS Y COLECCIONES POR TC</t>
  </si>
  <si>
    <r>
      <rPr>
        <strike/>
        <sz val="16"/>
        <color rgb="FF000000"/>
        <rFont val="Arial"/>
        <family val="2"/>
      </rPr>
      <t>DRENAJE PERCUTÁNEO</t>
    </r>
    <r>
      <rPr>
        <sz val="16"/>
        <color rgb="FF000000"/>
        <rFont val="Arial"/>
        <family val="2"/>
      </rPr>
      <t xml:space="preserve"> DE ABSCESOS Y COLECCIONES POR TC</t>
    </r>
  </si>
  <si>
    <t>DRENAJE PLEURAL CON CONTROL ECOGRÁFICO</t>
  </si>
  <si>
    <t>DRENAJE PLEURAL CON CONTROL DE TC</t>
  </si>
  <si>
    <t>ASPIRACION / DRENAJE  ABSCESOS, COLENCIONES Y CAVIDADES</t>
  </si>
  <si>
    <t>CATETERiZACIÓN DE ABSCESOS, COLECCIONES Y CAVIDADES</t>
  </si>
  <si>
    <t>CATETERIZACON TUNELIZADA ABSCESOS, COLECCIONES Y CAVIDADES.</t>
  </si>
  <si>
    <t xml:space="preserve">RECAMBIO, RETIRADA O DESOBSTRUCCIÓN DE CATÉTERES DE DRENAJE </t>
  </si>
  <si>
    <t>NEFROSTOMÍA PERCUTÁNEA</t>
  </si>
  <si>
    <t xml:space="preserve">NEFROSTOMÍA PERCUTÁNEA POR ECOGRAFÍA </t>
  </si>
  <si>
    <t xml:space="preserve">NEFROSTOMIA PERCUTANEA CON ECOGRAFIA </t>
  </si>
  <si>
    <t xml:space="preserve">NEFROSTOMÍA PERCUTÁNEA POR TC </t>
  </si>
  <si>
    <t xml:space="preserve">NEFROSTOMIA PERCUTANEA CON TC </t>
  </si>
  <si>
    <t>COLECISTOSTOMÍA PERCUTÁNEA</t>
  </si>
  <si>
    <t xml:space="preserve">COLECISTOSTOMIA PERCUTANEA CON ECOGRAFIA  </t>
  </si>
  <si>
    <t>MARCAJE DE LESIONES</t>
  </si>
  <si>
    <t>MARCAJE DE LESIONES POR IMAGEN</t>
  </si>
  <si>
    <t>MARCAJE LESIONES SUPERFICIALES POR ECOGRAFÍA</t>
  </si>
  <si>
    <t>MARCAJE LESIONES PROFUNDAS GUIADA POR ECOGRAFÍA</t>
  </si>
  <si>
    <t>MARCAJE LESIONES PROFUNDAS GUIADA POR TC</t>
  </si>
  <si>
    <t>COLOCACIÓN DE ARPÓN EN PULMÓN GUIADO POR TC</t>
  </si>
  <si>
    <t>COLOCACIÓN DE SEMILLA RADIOACTIVA EN PULMÓN GUIADA POR TC</t>
  </si>
  <si>
    <t>INTERVENCIONISMO MUSCULOESQUELÉTICO</t>
  </si>
  <si>
    <t>INFILTRACIÓN MUSCULOESQUELETICA</t>
  </si>
  <si>
    <r>
      <t xml:space="preserve">INFILTRACIÓN </t>
    </r>
    <r>
      <rPr>
        <strike/>
        <sz val="14"/>
        <color rgb="FF000000"/>
        <rFont val="Arial"/>
        <family val="2"/>
      </rPr>
      <t xml:space="preserve">MUSCULOESQUELÉTICA  </t>
    </r>
    <r>
      <rPr>
        <sz val="14"/>
        <color rgb="FF00B050"/>
        <rFont val="Arial"/>
        <family val="2"/>
      </rPr>
      <t>ANALGÉSICA-ANTINFLAMATORIA.</t>
    </r>
  </si>
  <si>
    <t>INFILTRACIÓN MUSCULOESQUELÉTICA GUIADA POR ECOGRAFÍA</t>
  </si>
  <si>
    <t>Procedimiento consistente en la inyección de una sustancia en cualquier parte del sistema musculoesquelético con guía de imagen (habitualmente ecografía, pero también radioscopia o TC). Las sustancias inyectadas pueden ser varias siendo las más frecuentes: costicosteroides (para tratar procesos inflamatorios, por ejemplo) toxina botulínica (habitualmente para tratar espasmos musculares), etanol (para producir esclerosis o neurolisis), ácido hialurónico, PRP, etc..</t>
  </si>
  <si>
    <t>INFILTRACIÓN MUSCULOESQUELÉTICA GUIADA POR TC</t>
  </si>
  <si>
    <t>LAVADO DE CALCIFICACIONES CON ECOGRAFIA</t>
  </si>
  <si>
    <t>procedimiento que consiste en puncionar focos de tendinitis calcificante con guía ecográfica y, inyectando líquido en su interior, aspirar progresivamente la calcificación. El calcio sale mezclado con el líquido en un proceso continuo de inyección y aspiración. La tendinitis calcificante es un depósito de hidroxiapatita cálcica intratendinoso. La tendinitis calcificante aparece sobre todo en hombro, pero también en trocánter, isquiotibiales y cualquier tendón del organismo.</t>
  </si>
  <si>
    <t>INYECCIÓN TERAPEUTICA INTRAÓSEA</t>
  </si>
  <si>
    <t>EXTRACCIÓN CUERPOS EXTRAÑOS CON ECOGRAFIA</t>
  </si>
  <si>
    <t>Consiste en extraer con guía ecográfica cualquier cuerpo extraño introducido accidental o iatrogénicamente en el cuerpo. Los cuerpos extraños pueden ser de naturaleza vegetal o metálica y también cristales o plásticos.  Para ello se usan pinzas quirúrgicas que se introducen a través de una pequeña incisión en la piel y se guían con ecografía hasta el cuerpo extraño, para capturarlo y sacarlo al exterior.</t>
  </si>
  <si>
    <t>SERME/SEUS</t>
  </si>
  <si>
    <t>TRATAMIENTO DEL TUNEL DEL CARPO</t>
  </si>
  <si>
    <t>Consiste en la liberación del atrapamiento del nervio mediano en el túnel del carpo mediante la sección del retináculo flexor de la muñeca. Con control ecográfico se guía el instrumento seleccionado para el procedimiento hasta seccionar dicho retináculo, habitualmente realizando esta sección entre el nervio mediano y el canal de Guyon</t>
  </si>
  <si>
    <t>TRATAMIENTO DEL DEDO EN RESORTE</t>
  </si>
  <si>
    <t>Consiste en la liberación del atrapamiento del tendón flexor en la polea A1 del dedo afectado, que es la causa del dedo en resorte. Para ello se punciona la polea A1 transversalmente a la misma, con control ecográfico, hasta conseguir seccionarla.</t>
  </si>
  <si>
    <t>TRATAMIENTO PERCUTÄNEO DE LA ENFERMEDAD DE DUPUYTREN</t>
  </si>
  <si>
    <t>Consiste en la sección de los cordones fibrosos que esta enfermedad produce en la fascia palmar, para permitir la extensión completa de los dedos afectados.  Para ello se puncionan transversalmente estos cordones, con una aguja gruesa, con control ecográfico, hasta conseguir seccionarlos y que el dedo afectado recupere su extensión completa.</t>
  </si>
  <si>
    <t>FASCIOTOMIA PERCUTÁNEA POR ECOGRAFIA</t>
  </si>
  <si>
    <t>Consiste en tratar las fascitis insercionales, que son procesos inflamatorios que se originan en las inserciones óseas de las fascias en diversas partes del cuerpo. La más frecuente es la fascitis plantar. Consiste en la punción guiada por ecografía de la huella insercional de la fascia, hasta puncionar el hueso.</t>
  </si>
  <si>
    <t>PUNCIÓN SECA CON ECOGRAFIA</t>
  </si>
  <si>
    <t>Consiste en tratar las tendinopatías insercionales o entesopatías, que son procesos degenerativo-inflamatorios que se originan en las inserciones óseas de los tendones en diversas partes del cuerpo. La más frecuente es la epicondilitis. Consiste en la punción guiada por ecografía de la huella insercional del tendón, hasta puncionar el hueso.</t>
  </si>
  <si>
    <t>30</t>
  </si>
  <si>
    <t>HIDRODISECCION TERAPEUTICA ECOGUIADA</t>
  </si>
  <si>
    <t>Consiste en la inyección de volúmenes importantes de líquido en el interior o alrededor de una estructura anatómica para romper las adherencias fibrosas formadas en la zona. Puede usarse por ejemplo en el hombro, para tratar la capsulitis adhesiva, alrededor de tendones, etc.</t>
  </si>
  <si>
    <t>SINOVIORTESIS ECOGUIADA</t>
  </si>
  <si>
    <t>consiste en inyectar un radioisótopo con control de imagen en el interior de una articulación, con el fin de eliminar la sinovia de la misma y evitar los derrames articulares.</t>
  </si>
  <si>
    <t>BLOQUEO NERVIO PERIFÉRICO</t>
  </si>
  <si>
    <t>Consiste en inyectar una sustancia alrededor de un nervio periférico con control ecográfico. Pueden inyectarse diversas sustancias para diversos fines. Por ejemplo: anestésico local para conseguir un bloqueo anestésico, corticosteroides para tratar atrapamientos o fibrosis perineurales, etanol para realizar una neurolisis</t>
  </si>
  <si>
    <t>INYECCION INTRAARTICULAR DE CONTRASTE</t>
  </si>
  <si>
    <t>PREVIO A UNA ARTRO</t>
  </si>
  <si>
    <t>INYECCION INTRAARTICULAR DE CONTRASTE POR ECOGAFÍA</t>
  </si>
  <si>
    <t xml:space="preserve">Consiste en la inyección de contraste paramagnético o yodado en cualquier parte del sistema musculoesquelético con guía de imagen (habitualmente ecografía, pero también radioscopia o TC) para luego realizar una prueba de imagen especifica: TC o RM. </t>
  </si>
  <si>
    <t>INYECCION INTRAARTICULAR DE CONTRASTE POR TC</t>
  </si>
  <si>
    <t>INYECCION INTRAARTICULAR DE CONTRASTE POR ESCOPIA</t>
  </si>
  <si>
    <t>TRATAMIENTOS POR TERMOABLACIÓN</t>
  </si>
  <si>
    <t>TRATAMIENTO PERCUTÁNEO DE LESIONES HEPÁTICAS POR TERMOABLACIÓN</t>
  </si>
  <si>
    <t>TRATAMIENTO PERCUTÁNEO DE LESIONES RENALES POR TERMOABLACIÓN</t>
  </si>
  <si>
    <t>TRATAMIENTO PERCUTÁNEO DE LESIONES PULMONARES POR TERMOABLACIÓN</t>
  </si>
  <si>
    <t>TRATAMIENTO PERCUTÁNEO DE LESIONES PULMONARES POR TEMOABLACIÓN</t>
  </si>
  <si>
    <t>TRATAMIENTO PERCUTANEO DE LESIONES ÓSEAS POR TERMOABLACIÓN</t>
  </si>
  <si>
    <t>otra opcion puede ser:</t>
  </si>
  <si>
    <t>TERMOABLACION PERCUTÁNEA DE LESIONES TORACOABDOMINAL Y P. BLANDAS</t>
  </si>
  <si>
    <t>TERMOABLACION PERCUTÁNEA ÓSEA GUIADA POR TAC</t>
  </si>
  <si>
    <t>120´</t>
  </si>
  <si>
    <t xml:space="preserve">ABLACIÓN CON RADIOFRECUENCIA POR ECOGRAFÍA DE LESIONES HEPÁTICAS, RENALES, OTROS ÓRGANOS </t>
  </si>
  <si>
    <t xml:space="preserve">ABLACIÓN CON RADIOFRECUENCIA POR TC DE LESIONES LESIONES HEPÁTICAS, RENALES, PULMONARES, OTROS ÓRGANOS </t>
  </si>
  <si>
    <t xml:space="preserve">ABLACIÓN CON MICROONDAS POR ECOGRAFÍA DE LESIONES HEPÁTICAS, RENALES, OTROS ÓRGANOS </t>
  </si>
  <si>
    <t xml:space="preserve">ABLACIÓN CON MICROONDAS POR TC DE LESIONES HEPÁTICAS, RENALES, OTROS ÓRGANOS </t>
  </si>
  <si>
    <t>ABLACIÓN CON RADIOFRECUENCIA DE LESIONES DE TIROIDES, PARATIROIDES, CERVICALES</t>
  </si>
  <si>
    <t>ABLACIÓN CON MICROONDAS DE LESIONES DE TIROIDES, PARATIROIDES, CERVICALES</t>
  </si>
  <si>
    <t xml:space="preserve">CRIOABLACIÓN POR ECOGRAFÍA DE LESIONES HEPÁTICAS, RENALES, OTROS ÓRGANOS </t>
  </si>
  <si>
    <t xml:space="preserve">CRIOABLACIÓN POR TC DE LESIONES LESIONES HEPÁTICAS, RENALES, PULMONARES, OTROS ÓRGANOS </t>
  </si>
  <si>
    <t>TRATAMIENTOS POR ABLACION NO TERMICA</t>
  </si>
  <si>
    <t xml:space="preserve">ELECTROPORACIÓN POR ECOGRAFÍA DE LESIONES PANCREÁTICAS, HEPÁTICAS, RENALES, OTROS ÓRGANOS </t>
  </si>
  <si>
    <t xml:space="preserve">ELECTROPORACIÓN POR TC DE LESIONES PANCREÁTICAS, HEPÁTICAS, RENALES, OTROS ÓRGANOS </t>
  </si>
  <si>
    <r>
      <t xml:space="preserve">TRATAMIENTO POR </t>
    </r>
    <r>
      <rPr>
        <strike/>
        <sz val="14"/>
        <color rgb="FFFF0000"/>
        <rFont val="Arial"/>
        <family val="2"/>
      </rPr>
      <t>TERMO</t>
    </r>
    <r>
      <rPr>
        <sz val="14"/>
        <color rgb="FF000000"/>
        <rFont val="Arial"/>
        <family val="2"/>
      </rPr>
      <t>ABLACIÓN HÍGADO</t>
    </r>
  </si>
  <si>
    <t>TRATAMIENTO HÍGADO POR RADIOFRECUENCIA</t>
  </si>
  <si>
    <t>Consiste en la destrucción en el hígado de la lesión objeto de tratamiento mediante la aplicación de calor que produce necrosis celular. Para ello se coloca una aguja-electrodo en la lesión a tratar que se conecta a un generador de corriente eléctrica alterna con una frecuencia en el rango de las ondas de radio. El circuito eléctrico se cierra mediante la colocación de unos electrodos de dispersión en los muslos del paciente. Esto provoca el calentamiento del tejido alrededor de la punta de la aguja por la agitación de los electrones del tejido y, como consecuencia, la muerte celular.</t>
  </si>
  <si>
    <t>TRATAMIENTO HÍGADO POR MICROONDAS</t>
  </si>
  <si>
    <t>Consiste en la destrucción de la lesión en el hígado objeto de tratamiento mediante la aplicación de calor que produce necrosis celular. Para ello se coloca una aguja-antena en la lesión a tratar que se conecta a un generador que va a producir la emisión de microondas en la punta de la antena. Esto da lugar al calentamiento de los tejidos circundantes por la agitación de las moléculas de los tejidos adyacentes y, como consecuencia, la muerte celular.</t>
  </si>
  <si>
    <t>TRATAMIENTO HÍGADO POR CRIOABLACIÓN</t>
  </si>
  <si>
    <t>Consiste en la destrucción en el hígado de la lesión objeto de tratamiento mediante la aplicación de frío que, mediante ciclos de congelación-descongelacioón, produce necrosis celular. Para ello se coloca una aguja-criosonda en la lesión a tratar que se conecta a un generador que va a producir el enfriamiento de la punta de la aguja mediante diferentes técnicas según el equipo. Esto da lugar a la formación de una bola de hielo alrededor de la aguja. La aplicación de ciclos de congelación-descongelación provocan la lisis de las membranas celulares y, como consecuencia, la muerte celular</t>
  </si>
  <si>
    <t>TRATAMIENTO HÍGADO POR LÁSER</t>
  </si>
  <si>
    <t>Consiste en la destrucción en el hígado de la lesión objeto de tratamiento mediante la coagulación por laser que produce necrosis celular. Para ello se coloca una aguja e3n la lesión a tratar, a través de la que se introduce una fibra óptica muy fina por la que se conduce una luz láser de una longitud de onda que es especialmente absorbida por el tejido y que genera calor. Este calor intenso y concentrado produce necrosis celular</t>
  </si>
  <si>
    <t>TRATAMIENTO HÍGADO POR ELECTROPORACIÓN</t>
  </si>
  <si>
    <t>Consiste en la destrucción en el hígadode la lesión objeto de tratamiento mediante la aplicación de campos eléctricos ultracortos pero muy fuertes, que producen nanoporos permanentes en la membrana celular alterando la homeostasis celular y resultando en la necrosis de la célula sin dañar las estructuras conectivas. Estos campos eléctricos se aplican mediante agujas que se colocan, paraleles entre sí, en la zona a tratar.</t>
  </si>
  <si>
    <r>
      <t>TRATAMIENTO POR</t>
    </r>
    <r>
      <rPr>
        <sz val="14"/>
        <color rgb="FFFF0000"/>
        <rFont val="Arial"/>
        <family val="2"/>
      </rPr>
      <t xml:space="preserve"> </t>
    </r>
    <r>
      <rPr>
        <strike/>
        <sz val="14"/>
        <color rgb="FFFF0000"/>
        <rFont val="Arial"/>
        <family val="2"/>
      </rPr>
      <t>TERMO</t>
    </r>
    <r>
      <rPr>
        <sz val="14"/>
        <color rgb="FF000000"/>
        <rFont val="Arial"/>
        <family val="2"/>
      </rPr>
      <t>ABLACIÓN RIÑÓN</t>
    </r>
  </si>
  <si>
    <t>TRATAMIENTO RIÑÓN POR RADIOFRECUENCIA</t>
  </si>
  <si>
    <t>Consiste en la destrucción en el pulmón de la lesión objeto de tratamiento mediante la aplicación de calor que produce necrosis celular. Para ello se coloca una aguja-electrodo en la lesión a tratar que se conecta a un generador de corriente eléctrica alterna con una frecuencia en el rango de las ondas de radio. El circuito eléctrico se cierra mediante la colocación de unos electrodos de dispersión en los muslos del paciente. Esto provoca el calentamiento del tejido alrededor de la punta de la aguja por la agitación de los electrones del tejido y, como consecuencia, la muerte celular.</t>
  </si>
  <si>
    <t>TRATAMIENTO RIÑÓN POR MICROONDAS</t>
  </si>
  <si>
    <t>Consiste en la destrucción de la lesión objeto de tratamiento mediante la aplicación de calor que produce necrosis celular. Para ello se coloca una aguja-antena en la lesión a tratar que se conecta a un generador que va a producir la emisión de microondas en la punta de la antena. Esto da lugar al calentamiento de los tejidos circundantes por la agitación de las moléculas de los tejidos adyacentes y, como consecuencia, la muerte celular.</t>
  </si>
  <si>
    <t>TRATAMIENTO RIÑÓN POR CRIOABLACIÓN</t>
  </si>
  <si>
    <t>Consiste en la destrucción de la lesión objeto de tratamiento mediante la aplicación de frío que, mediante ciclos de congelación-descongelacioón, produce necrosis celular. Para ello se coloca una aguja-criosonda en la lesión a tratar que se conecta a un generador que va a producir el enfriamiento de la punta de la aguja mediante diferentes técnicas según el equipo. Esto da lugar a la formación de una bola de hielo alrededor de la aguja. La aplicación de ciclos de congelación-descongelación provocan la lisis de las membranas celulares y, como consecuencia, la muerte celular</t>
  </si>
  <si>
    <t>TRATAMIENTO RIÑÓN POR LÁSER</t>
  </si>
  <si>
    <t>Consiste en la destrucción de la lesión objeto de tratamiento mediante la coagulación por laser que produce necrosis celular. Para ello se coloca una aguja e3n la lesión a tratar, a través de la que se introduce una fibra óptica muy fina por la que se conduce una luz láser de una longitud de onda que es especialmente absorbida por el tejido y que genera calor. Este calor intenso y concentrado produce necrosis celular</t>
  </si>
  <si>
    <t>TRATAMIENTO RIÑON POR ELECTROPORACIÓN</t>
  </si>
  <si>
    <t>Consiste en la destrucción de la lesión objeto de tratamiento mediante la aplicación de campos eléctricos ultracortos pero muy fuertes, que producen nanoporos permanentes en la membrana celular alterando la homeostasis celular y resultando en la necrosis de la célula sin dañar las estructuras conectivas. Estos campos eléctricos se aplican mediante agujas que se colocan, paraleles entre sí, en la zona a tratar.</t>
  </si>
  <si>
    <r>
      <t xml:space="preserve">TRATAMIENTO POR </t>
    </r>
    <r>
      <rPr>
        <strike/>
        <sz val="14"/>
        <color rgb="FFFF0000"/>
        <rFont val="Arial"/>
        <family val="2"/>
      </rPr>
      <t>TERMO</t>
    </r>
    <r>
      <rPr>
        <sz val="14"/>
        <color indexed="8"/>
        <rFont val="Arial"/>
        <family val="2"/>
      </rPr>
      <t>ABLACIÓN PULMÓN</t>
    </r>
  </si>
  <si>
    <t>TRATAMIENTO PULMÓN POR RADIOFRECUENCIA</t>
  </si>
  <si>
    <t>Consiste en la destrucción de la lesión objeto de tratamiento mediante la aplicación de calor que produce necrosis celular. Para ello se coloca una aguja-electrodo en la lesión a tratar que se conecta a un generador de corriente eléctrica alterna con una frecuencia en el rango de las ondas de radio. El circuito eléctrico se cierra mediante la colocación de unos electrodos de dispersión en los muslos del paciente. Esto provoca el calentamiento del tejido alrededor de la punta de la aguja por la agitación de los electrones del tejido y, como consecuencia, la muerte celular.</t>
  </si>
  <si>
    <t>TRATAMIENTO PULMÓN POR MICROONDAS</t>
  </si>
  <si>
    <t>Consiste en la destrucción en el pulmón de la lesión objeto de tratamiento mediante la aplicación de calor que produce necrosis celular. Para ello se coloca una aguja-antena en la lesión a tratar que se conecta a un generador que va a producir la emisión de microondas en la punta de la antena. Esto da lugar al calentamiento de los tejidos circundantes por la agitación de las moléculas de los tejidos adyacentes y, como consecuencia, la muerte celular.</t>
  </si>
  <si>
    <t>TRATAMIENTO PULMÓN POR CRIOABLACIÓN</t>
  </si>
  <si>
    <t>Consiste en la destrucción en el pulmónde la lesión objeto de tratamiento mediante la aplicación de frío que, mediante ciclos de congelación-descongelacioón, produce necrosis celular. Para ello se coloca una aguja-criosonda en la lesión a tratar que se conecta a un generador que va a producir el enfriamiento de la punta de la aguja mediante diferentes técnicas según el equipo. Esto da lugar a la formación de una bola de hielo alrededor de la aguja. La aplicación de ciclos de congelación-descongelación provocan la lisis de las membranas celulares y, como consecuencia, la muerte celular</t>
  </si>
  <si>
    <t>TRATAMIENTO PULMÓN POR LÁSER</t>
  </si>
  <si>
    <t>Consiste en la destrucción en el pulmón de la lesión objeto de tratamiento mediante la coagulación por laser que produce necrosis celular. Para ello se coloca una aguja e3n la lesión a tratar, a través de la que se introduce una fibra óptica muy fina por la que se conduce una luz láser de una longitud de onda que es especialmente absorbida por el tejido y que genera calor. Este calor intenso y concentrado produce necrosis celular</t>
  </si>
  <si>
    <t>TRATAMIENTO PULMÓN POR ELECTROPORACIÓN</t>
  </si>
  <si>
    <t>Consiste en la destrucción en el pulmónde la lesión objeto de tratamiento mediante la aplicación de campos eléctricos ultracortos pero muy fuertes, que producen nanoporos permanentes en la membrana celular alterando la homeostasis celular y resultando en la necrosis de la célula sin dañar las estructuras conectivas. Estos campos eléctricos se aplican mediante agujas que se colocan, paraleles entre sí, en la zona a tratar.</t>
  </si>
  <si>
    <r>
      <t xml:space="preserve">TRATAMIENTO POR </t>
    </r>
    <r>
      <rPr>
        <strike/>
        <sz val="14"/>
        <color rgb="FFFF0000"/>
        <rFont val="Arial"/>
        <family val="2"/>
      </rPr>
      <t>TERMO</t>
    </r>
    <r>
      <rPr>
        <sz val="14"/>
        <color rgb="FF000000"/>
        <rFont val="Arial"/>
        <family val="2"/>
      </rPr>
      <t>ABLACIÓN HUESO</t>
    </r>
  </si>
  <si>
    <t>TRATAMIENTO HUESO POR RADIOFRECUENCIA</t>
  </si>
  <si>
    <t>Consiste en la destrucción de la lesión ósea objeto de tratamiento mediante la aplicación de calor que produce necrosis celular. Para ello se coloca una aguja-electrodo en la lesión a tratar que se conecta a un generador de corriente eléctrica alterna con una frecuencia en el rango de las ondas de radio. El circuito eléctrico se cierra mediante la colocación de unos electrodos de dispersión en los muslos del paciente. Esto provoca el calentamiento del tejido alrededor de la punta de la aguja por la agitación de los electrones del tejido y, como consecuencia, la muerte celular.</t>
  </si>
  <si>
    <t>TRATAMIENTO HUESO POR MICROONDAS</t>
  </si>
  <si>
    <t>TRATAMIENTO HUESO POR CRIOABLACIÓN</t>
  </si>
  <si>
    <t>TRATAMIENTO HUESO POR LÁSER</t>
  </si>
  <si>
    <t>TRATAMIENTO HUESO POR ELECTROPORACIÓN</t>
  </si>
  <si>
    <r>
      <t xml:space="preserve">TRATAMIENTO POR </t>
    </r>
    <r>
      <rPr>
        <strike/>
        <sz val="14"/>
        <color rgb="FFFF0000"/>
        <rFont val="Arial"/>
        <family val="2"/>
      </rPr>
      <t>TERMO</t>
    </r>
    <r>
      <rPr>
        <sz val="14"/>
        <color indexed="8"/>
        <rFont val="Arial"/>
        <family val="2"/>
      </rPr>
      <t>ABLACIÓN TIROIDES</t>
    </r>
  </si>
  <si>
    <t>TRATAMIENTO TIROIDES POR RADIOFRECUENCIA</t>
  </si>
  <si>
    <t>TRATAMIENTO TIROIDES POR MICROONDAS</t>
  </si>
  <si>
    <t>Consiste en la destrucción de la lesiónóseaobjeto de tratamiento mediante la aplicación de calor que produce necrosis celular. Para ello se coloca una aguja-antena en la lesión a tratar que se conecta a un generador que va a producir la emisión de microondas en la punta de la antena. Esto da lugar al calentamiento de los tejidos circundantes por la agitación de las moléculas de los tejidos adyacentes y, como consecuencia, la muerte celular.</t>
  </si>
  <si>
    <t>TRATAMIENTO TIROIDES POR CRIOABLACIÓN</t>
  </si>
  <si>
    <t>Consiste en la destrucción de la lesión ósea objeto de tratamiento mediante la aplicación de frío que, mediante ciclos de congelación-descongelacioón, produce necrosis celular. Para ello se coloca una aguja-criosonda en la lesión a tratar que se conecta a un generador que va a producir el enfriamiento de la punta de la aguja mediante diferentes técnicas según el equipo. Esto da lugar a la formación de una bola de hielo alrededor de la aguja. La aplicación de ciclos de congelación-descongelación provocan la lisis de las membranas celulares y, como consecuencia, la muerte celular</t>
  </si>
  <si>
    <t>TRATAMIENTO TIROIDES POR LÁSER</t>
  </si>
  <si>
    <t>Consiste en la destrucción de la lesión ósea objeto de tratamiento mediante la coagulación por laser que produce necrosis celular. Para ello se coloca una aguja e3n la lesión a tratar, a través de la que se introduce una fibra óptica muy fina por la que se conduce una luz láser de una longitud de onda que es especialmente absorbida por el tejido y que genera calor. Este calor intenso y concentrado produce necrosis celular</t>
  </si>
  <si>
    <t>TRATAMIENTO  TIROIDES POR ELECTROPORACIÓN</t>
  </si>
  <si>
    <t>Consiste en la destrucción de la lesión óseaobjeto de tratamiento mediante la aplicación de campos eléctricos ultracortos pero muy fuertes, que producen nanoporos permanentes en la membrana celular alterando la homeostasis celular y resultando en la necrosis de la célula sin dañar las estructuras conectivas. Estos campos eléctricos se aplican mediante agujas que se colocan, paraleles entre sí, en la zona a tratar.</t>
  </si>
  <si>
    <r>
      <t xml:space="preserve">TRATAMIENTO POR </t>
    </r>
    <r>
      <rPr>
        <strike/>
        <sz val="14"/>
        <color rgb="FFFF0000"/>
        <rFont val="Arial"/>
        <family val="2"/>
      </rPr>
      <t>TERMO</t>
    </r>
    <r>
      <rPr>
        <sz val="14"/>
        <color indexed="8"/>
        <rFont val="Arial"/>
        <family val="2"/>
      </rPr>
      <t>ABLACIÓN OTRAS</t>
    </r>
  </si>
  <si>
    <t>TRATAMIENTO OTROS POR RADIOFRECUENCIA</t>
  </si>
  <si>
    <t>TRATAMIENTO OTROS POR MICROONDAS</t>
  </si>
  <si>
    <t>TRATAMIENTO OTROS POR CRIOABLACIÓN</t>
  </si>
  <si>
    <t>TRATAMIENTO OTROS POR LÁSER</t>
  </si>
  <si>
    <t>TRATAMIENTO OTROS POR ELECTROPORACIÓN</t>
  </si>
  <si>
    <t>TRATAMIENTO POR TERMOABLACIÓN CEREBRAL</t>
  </si>
  <si>
    <t>TRATAMIENTO CEREBRAL POR LÁSER</t>
  </si>
  <si>
    <t>90'</t>
  </si>
  <si>
    <t>TRATAMIENTO CEREBRAL POR ULTRASONIDOS (HIFU???)LC</t>
  </si>
  <si>
    <t>TRATAMIENTO CEREBRAL POR ULTRASONIDOS</t>
  </si>
  <si>
    <r>
      <t xml:space="preserve">TRATAMIENTO POR </t>
    </r>
    <r>
      <rPr>
        <strike/>
        <sz val="14"/>
        <color rgb="FFFF0000"/>
        <rFont val="Arial"/>
        <family val="2"/>
      </rPr>
      <t>TERMO</t>
    </r>
    <r>
      <rPr>
        <sz val="14"/>
        <color indexed="18"/>
        <rFont val="Arial"/>
        <family val="2"/>
      </rPr>
      <t>ABLACIÓN COLUMNA</t>
    </r>
  </si>
  <si>
    <t>estaba en Neurointerv.</t>
  </si>
  <si>
    <t>TERMOABLACIÓN COLUMNA POR RADIOFRECUENCIA</t>
  </si>
  <si>
    <t>Ablación térmica mediante radiofrecuencia de lesiones en la columna</t>
  </si>
  <si>
    <t>Debe tener concordancia con intervencionismo general, debe existir como epígrafa??</t>
  </si>
  <si>
    <t>TERMOABLACIÓN COLUMNA POR MICROONDAS</t>
  </si>
  <si>
    <t>Ablación térmica mediante microondas de lesiones en la columna</t>
  </si>
  <si>
    <t>TERMOABLACIÓN COLUMNA POR CRIOABLACIÓN</t>
  </si>
  <si>
    <t>Ablación fria mediante crioablación de lesiones en la columna</t>
  </si>
  <si>
    <t>TERMOABLACIÓN COLUMNA POR LÁSER</t>
  </si>
  <si>
    <t>Ablación con láser de lesiones en la columna</t>
  </si>
  <si>
    <t>OTROS PROCEDIMIENTOS DE INTERVENCIONISMO GENERAL</t>
  </si>
  <si>
    <t>USO DE SISTEMA DE NAVEGACION ASISTIDA CON FUSION O PLANIFICACION PRE Y POST PROCEMIENTO</t>
  </si>
  <si>
    <t>eliminar</t>
  </si>
  <si>
    <t>SE TRASLADA A VARIOS</t>
  </si>
  <si>
    <t>USO DE SISTEMA DE NAVEGACION ASISTIDA</t>
  </si>
  <si>
    <t>ALCOHOLIZACIÓN GUIADA POR IMAGEN</t>
  </si>
  <si>
    <t>Ablación Térmica-No térmica (Química, electroporación)LC</t>
  </si>
  <si>
    <t xml:space="preserve">ALCOHOLIZACIÓN POR ECOGRAFÍA </t>
  </si>
  <si>
    <t>ALCOHOLIZACIÓN POR TC</t>
  </si>
  <si>
    <t>NEUROLISIS GUIADA POR IMAGEN</t>
  </si>
  <si>
    <t>NEUROLISIS DE PLEXO CELIACO</t>
  </si>
  <si>
    <t>se podia agrupar en uno solo?? solo neurolisis</t>
  </si>
  <si>
    <t>NEUROLISIS DE PLEXO HIPOGÁSTRICO</t>
  </si>
  <si>
    <t>NEUROLISIS DE PLEXO HIPOGASTRICO</t>
  </si>
  <si>
    <t>NEUROLISIS PERIFÉRICA</t>
  </si>
  <si>
    <t>Subir a drenaje</t>
  </si>
  <si>
    <r>
      <rPr>
        <strike/>
        <sz val="16"/>
        <color rgb="FF000000"/>
        <rFont val="Arial"/>
        <family val="2"/>
      </rPr>
      <t>I</t>
    </r>
    <r>
      <rPr>
        <strike/>
        <sz val="16"/>
        <color rgb="FF70AD47"/>
        <rFont val="Arial"/>
        <family val="2"/>
      </rPr>
      <t>N</t>
    </r>
    <r>
      <rPr>
        <strike/>
        <sz val="16"/>
        <color rgb="FF000000"/>
        <rFont val="Arial"/>
        <family val="2"/>
      </rPr>
      <t>FILTRACIÓN Y</t>
    </r>
    <r>
      <rPr>
        <sz val="16"/>
        <color rgb="FF000000"/>
        <rFont val="Arial"/>
        <family val="2"/>
      </rPr>
      <t xml:space="preserve"> ESCLEROSIS</t>
    </r>
    <r>
      <rPr>
        <strike/>
        <sz val="16"/>
        <color rgb="FF000000"/>
        <rFont val="Arial"/>
        <family val="2"/>
      </rPr>
      <t xml:space="preserve"> DE LESIONES Y </t>
    </r>
    <r>
      <rPr>
        <sz val="16"/>
        <color rgb="FF000000"/>
        <rFont val="Arial"/>
        <family val="2"/>
      </rPr>
      <t>CAVIDADES (CUALQUIER LOCALIZACIÓN)</t>
    </r>
  </si>
  <si>
    <t>INFILTRACIONES</t>
  </si>
  <si>
    <t>TOXINA BOTULÍNICA</t>
  </si>
  <si>
    <t xml:space="preserve">Es una técnica guiada por ecografía que consiste en inyectar toxina botulínica con fines terapéuticos, por ejemplo: en la glándulas salivarespara tratar la sialorrea, bruxismo, etc.
</t>
  </si>
  <si>
    <t>Consiste en inyectar una sustancia en el plexo celiaco guiado por TAC con el fin de producir una neurolisis.</t>
  </si>
  <si>
    <t>Consiste en inyectar una sustancia en el plexo hipogástrico guiado por TAC con el fin de producir una neurolisis.</t>
  </si>
  <si>
    <t>Consiste en inyectar una sustancia alrededor de un nervio periférico guiado ecografía con el fin de producir una neurolisis.</t>
  </si>
  <si>
    <t>NEUROLISIS AÑADIR LOS TRES TIPOS</t>
  </si>
  <si>
    <t>?</t>
  </si>
  <si>
    <t>INYECCION TERAPEUTICA INTRAOSEA.</t>
  </si>
  <si>
    <t>esta arriba</t>
  </si>
  <si>
    <t>BLOQUEO NERVIO PERIFERICO.</t>
  </si>
  <si>
    <t>COLOCACIÓN DE CATÉTER ABDOMINAL PARA NEUMOPERITONEO TERAPÉUTICO</t>
  </si>
  <si>
    <t>Cuando hacemos este procedimiento no hay en SERAM ni GSIR ninguna prueba que refleje realmente lo que se hace. Puede ser guiado por eco o por TAC</t>
  </si>
  <si>
    <t>IMPLANTACIÓN DE SEMILLA RADIOACTIVA PARA BIOPSIA EXCISIONAL</t>
  </si>
  <si>
    <t>e hace en RX de mama, pero cada vez nos lo piden más para otras localizaciones; ganglios cervicales, inguinales, lesiones de pared abdominal, etc.</t>
  </si>
  <si>
    <t>INYECCION TERAPÉUTICA INTRAMUSCULAR EN PARED ABDOMINAL DE TOXINA BOTULÍNICA:</t>
  </si>
  <si>
    <t>Cuando hacemos este procedimiento no hay en SERAM ni GSIR ninguna prueba que refleje realmente lo que se hace. Puede ser guiado por eco o por TAC.</t>
  </si>
  <si>
    <t>08050100</t>
  </si>
  <si>
    <t>INTERVENCIONISMO EN COLUMNA</t>
  </si>
  <si>
    <t>08050101</t>
  </si>
  <si>
    <t>VERTEBROPLASTIA ÚNICA</t>
  </si>
  <si>
    <t>Procedimiento terapéutico guiado por fluoroscopia que consiste en inyectar cemento en un hueso de la columna vertebral que está fracturado para tratar el dolor.</t>
  </si>
  <si>
    <t>08050102</t>
  </si>
  <si>
    <t>VERTEBROPLASTIA MÚLTIPLE</t>
  </si>
  <si>
    <t>Procedimiento terapéutico guiado por fluoroscopia que consiste en inyectar cemento en los huesos de la columna vertebral que están fracturados para tratar el dolor.
Se sumarían los tiempos en función del número de vertebras a tratar.</t>
  </si>
  <si>
    <t>08050103</t>
  </si>
  <si>
    <t>CIFOPLASTIA ÚNICA</t>
  </si>
  <si>
    <t xml:space="preserve">1. Procedimiento terapeútico de colocación de globo y posterior cementación de espacio vertebral disminuido. 2. Es un procedimiento terapéutico guiado por fluoroscopia que consiste en insertar un balón en la vertebra fracturada para crear un espacio y, a continuación, rellenarlo con cemento.
</t>
  </si>
  <si>
    <t>KIPHOPLASTIA ÚNICA</t>
  </si>
  <si>
    <t>08050104</t>
  </si>
  <si>
    <t>CIFOPLASTIA MÚLTIPLE</t>
  </si>
  <si>
    <t xml:space="preserve">1. Procedimiento terapeútico de colocación de globo y posterior cementación de varios espacios vertebrales disminuidos. 2. Es un procedimiento terapéutico guiado por fluoroscopia que consiste en insertar un balón en la vertebra fracturada para crear un espacio y, a continuación, rellenarlo con cemento.
</t>
  </si>
  <si>
    <t>KIPHOPLASTIA MÚLTIPLE</t>
  </si>
  <si>
    <t>CIFOPLASTIA ÚNICA CON PRÓTESIS</t>
  </si>
  <si>
    <t xml:space="preserve">1. Procedimiento terapeútico de restauración de espacio vertebral disminuido mediante colocación de prótesis. 2. Es un procedimiento terapéutico guiado por fluoroscopia que consiste en insertar un balón en la vertebra fracturada para crear un espacio y, a continuación, colocar una prótesis de soporte y rellenar con cemento.
</t>
  </si>
  <si>
    <t>CIFOPLASTIA MÚLTIPLE CON PRÓTESIS</t>
  </si>
  <si>
    <t>1. Procedimiento terapeútico de restauración de espacios vertebrales disminuidos mediante colocación de prótesis. 2. Es un procedimiento terapéutico guiado por fluoroscopia que consiste en insertar un balón en la vertebras fracturadas para crear un espacio y, a continuación, colocar una prótesis de soporte y rellenar con cemento.
Sumar tiempos en función del número de vertebras a tratar.</t>
  </si>
  <si>
    <t>NUCLEOLISIS CON RF/LÁSER GUIADA CON TAC</t>
  </si>
  <si>
    <t>1. Descompresión percutánea discal mediante láser o radiofrecuencia guiado por tomografía</t>
  </si>
  <si>
    <t>NUCLEOLISIS CON RF/LÁSER GUIADA CON RADIOSCOPIA</t>
  </si>
  <si>
    <t xml:space="preserve">1. Descompresión percutánea discal mediante láser o radiofrecuencia guiado por radioscopia. 2. Es un procedimiento terapéutico guiado por radioscopia, que consiste en insertar en el disco intervertebral una aguja para aplicar calor mediante RF o LASER para tratar el dolor.
</t>
  </si>
  <si>
    <t>QUIMIONUCLEOLISIS</t>
  </si>
  <si>
    <t xml:space="preserve">1. Aplicación de etanol gelificado en los discos intervertebrales que se encuentran dañados. 2. Es un procedimiento terapéutico, guiado por radioscopia o TAC, que consiste en insertar en el disco intervertebral una aguja para aplicar alcohol para tratar el dolor.
</t>
  </si>
  <si>
    <t>DISCOGEL</t>
  </si>
  <si>
    <t xml:space="preserve">1. Procedimiento terapeutico que consiste en inyectar un gel de etanol radio-opaco directamente en el disco intervertebral bajo control radiológico a través de una aguja espinal. 2. Es un procedimiento terapéutico, guiado por radioscopia o TAC, que consiste en insertar en el disco intervertebral una aguja para aplicar Discogel (Etanol gelificado radiopaco) para tratar el dolor.
</t>
  </si>
  <si>
    <t>Definir LC</t>
  </si>
  <si>
    <t>HERNIOTOMIA PERCUTÁNEA</t>
  </si>
  <si>
    <t xml:space="preserve">1. Extracción del núcleo pulposo del disco intervertebral. 2. Es un procedimiento terapéutico  para tratar el dolor, que consiste en extraer el núcleo pulposo del disco intervertebral con un endoscopio a través de una pequeña incisión en la piel.
</t>
  </si>
  <si>
    <t>PUNCIÓN DE QUISTE INTRARRAQUÍDEO</t>
  </si>
  <si>
    <t>Procedimiento terapeútico de punción percutánea de quiste intraraquideo</t>
  </si>
  <si>
    <t>PARCHE HEMÁTICO GUIADO POR IMAGEN</t>
  </si>
  <si>
    <t xml:space="preserve">Inyección de coagulo autologo guiado por imagen en sitio de fuga LCR en el espacio epidural. </t>
  </si>
  <si>
    <t>TRATAMIENTO POR TERMOABLACIÓN COLUMNA</t>
  </si>
  <si>
    <t>08070600</t>
  </si>
  <si>
    <t>INTERVENCIONISMO LACRIMONASAL</t>
  </si>
  <si>
    <t>08070601</t>
  </si>
  <si>
    <t>PRÓTESIS LACRIMONASAL UNILATERAL</t>
  </si>
  <si>
    <t>Colocación de stent lacrimonasal</t>
  </si>
  <si>
    <t>08070602</t>
  </si>
  <si>
    <t>CRIOPLASTIA  LACRIMONASAL UNILATERAL</t>
  </si>
  <si>
    <t>Enfriamiento y angioplastia de estenosis del canal lacrimal</t>
  </si>
  <si>
    <t>08070603</t>
  </si>
  <si>
    <t>PRÓTESIS LACRIMONASAL BILATERAL</t>
  </si>
  <si>
    <t>Colocación de stent lacrimonasal bilateral</t>
  </si>
  <si>
    <t>08070604</t>
  </si>
  <si>
    <t>CRIOPLASTIA  LACRIMONASAL BILATERAL</t>
  </si>
  <si>
    <t>08070700</t>
  </si>
  <si>
    <t>INTERVENCIONISMO RADICULAR</t>
  </si>
  <si>
    <t>08070701</t>
  </si>
  <si>
    <t>RIZOLISIS QUÍMICA GUIADA POR TC</t>
  </si>
  <si>
    <t xml:space="preserve">1. Procedimiento terapeutico de denervación química de las articulaciones facetarias guiado por . 2. Es un procedimiento terapéutico para el dolor, guiado por radioscopia o TAC, que consiste en insertar en la articulación facetaria una aguja para aplicar alcohol. </t>
  </si>
  <si>
    <t>08070702</t>
  </si>
  <si>
    <t>RIZOLISIS CON RADIOFRECUENCIA GUIADA CON TC</t>
  </si>
  <si>
    <t>1. Procedimiento terapeutico de denervación mediante radiofrecuencia de las articulaciones facetarias guiado por tomografia. Es un procedimiento terapéutico para el dolor, guiado por TAC, que consiste en insertar en la articulación facetaria una aguja para aplicar calor mediante Radiofrecuencia.</t>
  </si>
  <si>
    <t>08070703</t>
  </si>
  <si>
    <t>RIZOLISIS CON RADIOFRECUENCIA GUIADA CON RADIOSCOPIA</t>
  </si>
  <si>
    <t>1. Procedimiento terapeutico de denervación química de las articulaciones facetarias guiado por radioscopia. 2. Es un procedimiento terapéutico para el dolor, guiado por TAC, que consiste en insertar en la articulación facetaria una aguja para aplicar calor mediante Radiofrecuencia.</t>
  </si>
  <si>
    <t>08070704</t>
  </si>
  <si>
    <t>SIMPATECTOMÍA PERCUTÁNEA</t>
  </si>
  <si>
    <t>1. Procedimiento terapeutico de interrupción de los nervios simpáticos de la columna</t>
  </si>
  <si>
    <t>08070705</t>
  </si>
  <si>
    <t>TERAPIA PERIRRADICULAR GUIADA POR TC</t>
  </si>
  <si>
    <t>Tratamiento terapeutico perirradicular guiado por tomografia o radioscopia.</t>
  </si>
  <si>
    <t>INFUSIÓN INTRATECAL DE FÁRMACOS GUIADA POR IMAGEN</t>
  </si>
  <si>
    <t>Punción percutánea e infusión de fármacos en el espacio subaracnoideo, guiado por imagen</t>
  </si>
  <si>
    <t>INFUSIÓN INTRATECAL DE CONTRASTE PARA MIELOGRAFÍA</t>
  </si>
  <si>
    <t>BIOPSIA VERTEBRAL GUIADA POR IMAGEN</t>
  </si>
  <si>
    <t>BIOPSIA VERTEBRAL GUIADA POR RADIOSCOPIA</t>
  </si>
  <si>
    <t>Punción percutánea y toma de muestra guiada por radioscopia</t>
  </si>
  <si>
    <t>BIOPSIA VERTEBRAL GUIADA POR TC</t>
  </si>
  <si>
    <t/>
  </si>
  <si>
    <t>PROCEDIMIENTOS DIAGNÓSTICOS UROLÓGICOS</t>
  </si>
  <si>
    <t>09071801</t>
  </si>
  <si>
    <t>PIELOGRAFÍA PERCUTÁNEA</t>
  </si>
  <si>
    <t>Modificcar</t>
  </si>
  <si>
    <t>Procedimiento diagnóstico que consiste en dibujar la vía urinaria mediante agentes de contraste radiopacos, pinchando de forma percutánea la vía urinaria (cáliz o pelvis renal) guiados ya sea por ecografía, TAC y/o fluoroscopia.</t>
  </si>
  <si>
    <t>Estaba en Inter- Vascular cuerpo</t>
  </si>
  <si>
    <t>09071901</t>
  </si>
  <si>
    <t>PIELOGRAFÍA ASCENDENTE CON CATETERIZACIÓN URETERAL RADIOSCÓPICA</t>
  </si>
  <si>
    <t>Procedimiento diagnóstico que consiste en teñir/dibujar la vía urinaria mediante agentes de contraste radiopacos, cateterizando de forma transuretral los uréteres guiado por fluoroscopia.</t>
  </si>
  <si>
    <t>PIELOGRAFÍA  ASCENDENTE CON CATETERIZACIÓN URETERAL RADIOSCÓPICA</t>
  </si>
  <si>
    <t>DIAGNÓSTICO NO VASCULAR</t>
  </si>
  <si>
    <t>PROCEDIMIENTOS DIAGNÓSTICOS VIA BILIAR</t>
  </si>
  <si>
    <t>09071501</t>
  </si>
  <si>
    <t>COLANGIOGRAFÍA TRANSHEPÁTICA PERCUTÁNEA</t>
  </si>
  <si>
    <t>Procedimiento diagnóstico que consiste en dibujar la vía biliar mediante agentes de contraste radiopacos, pinchando de forma percutánea la vía biliar guiados ya sea por ecografía y/o fluoroscopia.</t>
  </si>
  <si>
    <t>COLANGIOGRAFÍA TRASHEPÁTICA PERCUTÁNEA</t>
  </si>
  <si>
    <t>09071601</t>
  </si>
  <si>
    <t>MANOMETRÍA Y PERFUSIÓN VÍA BILIAR</t>
  </si>
  <si>
    <t>SERVEI pide eliminar</t>
  </si>
  <si>
    <t>ELIMINAR</t>
  </si>
  <si>
    <t>MANOMETRÍA Y PERFUSIÓN</t>
  </si>
  <si>
    <t>CEPILLADO Y BIOPSIA ENDOLUMINAL</t>
  </si>
  <si>
    <t>09071700</t>
  </si>
  <si>
    <t>09071701</t>
  </si>
  <si>
    <t>CEPILLADO Y BIOPSIA INTRAVENOSA</t>
  </si>
  <si>
    <t>09071702</t>
  </si>
  <si>
    <t>CEPILLADO Y BIOPSIA ENDOBILIAR</t>
  </si>
  <si>
    <t>Procedimiento diagnóstico guiado por fluoroscopia, que mediante un acceso percutáneo, consiste en tomar muestras de tejido mediante un dispositivo endobiliar.</t>
  </si>
  <si>
    <t>09071703</t>
  </si>
  <si>
    <t>CEPILLADO Y BIOPSIA ENDODIGESTIVA</t>
  </si>
  <si>
    <t>09071704</t>
  </si>
  <si>
    <t>CEPILLADO Y BIOPSIA ENDOUROLÓGICA</t>
  </si>
  <si>
    <t>INTERVENCIONISMO TERAPÉUTICO NO VASCULAR CUERPO</t>
  </si>
  <si>
    <t>INTERVENCIONISMO TERAPÉUTICO NO VASCULAR</t>
  </si>
  <si>
    <t>INTERVENCIONISMO DIGESTIVO</t>
  </si>
  <si>
    <t>09073700</t>
  </si>
  <si>
    <t>DRENAJE / ENDOPRÓTESIS BILIAR</t>
  </si>
  <si>
    <t>09073701</t>
  </si>
  <si>
    <t>DRENAJE BILIAR PERCUTÁNEO EXTERNO</t>
  </si>
  <si>
    <t>Procedimiento terapéutico guiado por radioscopia, que consiste en colocar un catéter de drenaje en la vía biliar mediante acceso percutáneo, cuya función es drenar la bilis hacia el exterior.</t>
  </si>
  <si>
    <t>09073702</t>
  </si>
  <si>
    <t>DRENAJE BILIAR PERCUTÁNEO INTERNO-EXTERNO</t>
  </si>
  <si>
    <t>Procedimiento terapéutico guiado por radioscopia, que consiste en colocar un catéter de drenaje en la vía biliar mediante acceso percutáneo, cuya función es drenar la bilis hacia el exterior y/o hacia el intestino.</t>
  </si>
  <si>
    <t>09073703</t>
  </si>
  <si>
    <t>DILATACIÓN VIA BILIAR</t>
  </si>
  <si>
    <t>Procedimiento terapéutico guiado por radioscopia, que consiste en colocar un catéter balón en la vía biliar mediante acceso percutáneo, con el objetivo de dilatar una estenosis y así recuperar el calibre normal.</t>
  </si>
  <si>
    <t>09073704</t>
  </si>
  <si>
    <t>ENDOPRÓTESIS BILIAR</t>
  </si>
  <si>
    <t>Procedimiento terapéutico guiado por radioscopia, que mediante un acceso percutáneo, consiste en colocar una endoprótesis biliar con el objetivo de dilatar una estenosis y así recuperar el calibre normal.</t>
  </si>
  <si>
    <t>BIOPSIA BILIAR</t>
  </si>
  <si>
    <t>COLANGIO ENDOSCOPICA BILIAR PERCUTANEA</t>
  </si>
  <si>
    <t>Sistema colangioscopio percutaneo para diagnóstico y tratamiento endobiliar</t>
  </si>
  <si>
    <t>OTROS INTERVENCIONISMOS DIGESTIVOS</t>
  </si>
  <si>
    <t>09073801</t>
  </si>
  <si>
    <t>TRATAMIENTO PERCUTÁNEO DE LA LITIASIS BILIAR</t>
  </si>
  <si>
    <t xml:space="preserve">1. Es un procedimiento terapéutico realizado mediante un acceso percutáneo y guiado por fluoroscopia, que consiste en extraer litiasis biliares mediante diferente dispositivos, ya sea hacia el exterior o expulsándolos hacia el tubo digestivo.
2. Consiste en la eliminación de cálculos biliares a través de un acceso percutáneo transparietohepático minimamente invasivo. Para ello, se introduce un catéter en la vía biliar usando un acceso transparietohepático guiado por ecografia y/o fluroscopia. Posteriormente se toman imagenes de la vía biliar usando contraste yodado y se utiliza un balón en la vía biliar para extraer hacia el duodeno. </t>
  </si>
  <si>
    <t>09073901</t>
  </si>
  <si>
    <t>DILATACIÓN PERCUTÁNEA DEL CONDUCTO PANCREÁTICO</t>
  </si>
  <si>
    <t>Procedimiento terapéutico realizado mediante un acceso percutáneo y guiado por por TAC y/o radioscopia, que consiste en colocar un catéter balón en los conductos pancreáticos con el objetivo de dilatar una estenosis y así recuperar el calibre normal.</t>
  </si>
  <si>
    <t>09074001</t>
  </si>
  <si>
    <t>COLECISTOLITOTOMÍA PERCUTÁNEA</t>
  </si>
  <si>
    <t xml:space="preserve">Procedimiento terapéutico guiado por ecografía o TAC, que consiste mediante un acceso percutáneo en alojar un catéter de drenaje en el interior de la vesícula biliar.
</t>
  </si>
  <si>
    <t>09074101</t>
  </si>
  <si>
    <t>GASTROSTOMÍA Y GASTROYEYUNOSTOMÍA PERCUTÁNEA</t>
  </si>
  <si>
    <t xml:space="preserve">Procedimiento terapéutico que consiste en colocar una sonda en la cavidad gástrica mediante un acceso percutáneo y guiados por una prueba de imagen, generalmente por fluoroscopia o en menor medida por TAC, con la finalidad de proveer alimentación enteral.
</t>
  </si>
  <si>
    <t>09074201</t>
  </si>
  <si>
    <t>ILEOSTOMÍA Y COLOSTOMÍA PERCUTÁNEAS</t>
  </si>
  <si>
    <t>Procedimiento terapéutico que consiste en colocar una sonda intraluminal en intestino delgado (íleon) o colon mediante un acceso percutáneo y guiados por una prueba de imagen: ecografía, fluoroscopia o TAC, con la finalidad de proveer alimentación enteral o de cumplir una función de drenaje.</t>
  </si>
  <si>
    <t>09074301</t>
  </si>
  <si>
    <t>DILATACIÓN  DE ESTENOSIS EN TUBO DIGESTIVO</t>
  </si>
  <si>
    <t>Procedimiento terapéutico guiado por fluoroscopia, que consiste en colocar un catéter balón en el tubo digestivo, con el objetivo de dilatar una estenosis y así recuperar el calibre normal.</t>
  </si>
  <si>
    <t>09074401</t>
  </si>
  <si>
    <t>ENDOPRÓTESIS TUBO DIGESTIVO</t>
  </si>
  <si>
    <t>Procedimiento terapéutico guiado por fluoroscopia que consiste en colocar una endoprótesis con el objetivo de dilatar/tratar una estenosis digestiva y así recuperar el calibre normal.</t>
  </si>
  <si>
    <t>09074501</t>
  </si>
  <si>
    <t>SONDA DE ALIMENTACION ENTERAL</t>
  </si>
  <si>
    <t>Procedimiento terapéutico guiado por fluoroscopia que consiste en alojar una sonda digestiva ya sea en el estómago, duodeno o yeyuno, con el objetivo de vaciado/drenaje o proveer alimentación enteral.</t>
  </si>
  <si>
    <t>09074601</t>
  </si>
  <si>
    <t>CISTOGASTROSTOMÍA PERCUTÁNEA</t>
  </si>
  <si>
    <t>SERVEI pide elimnar</t>
  </si>
  <si>
    <t>Esto ya se realiza endoscópicamente.</t>
  </si>
  <si>
    <t>09074701</t>
  </si>
  <si>
    <t>COLOCACIÓN PERCUTÁNEA DE PRÓTESIS EN CONDUCTO PANCREÁTICO</t>
  </si>
  <si>
    <t xml:space="preserve">Procedimiento terapéutico realizado mediante un acceso percutáneo y guiado por TAC y/o fluoroscopia, que consiste en colocar una endoprótesis en los conductos pancreáticos con el objetivo de dilatar una estenosis y así recuperar el calibre normal.
</t>
  </si>
  <si>
    <t>09074801</t>
  </si>
  <si>
    <t>CUERPO EXTRAÑO EN VIA BILIAR O TUBO DIGESTIVO</t>
  </si>
  <si>
    <t>Procedimiento terapéutico guiado por fluoroscopia que consiste en extraer un cuerpo extraño ya sea de la vía biliar o el tubo digestivo.</t>
  </si>
  <si>
    <t>09074901</t>
  </si>
  <si>
    <t>TRATAMIENTO PERCUTÁNEO DE FÍSTULAS DIGESTIVAS</t>
  </si>
  <si>
    <t>Procedimiento guiado por fluoroscopia que consiste en cateterizar el orificio cutáneo de una fístula digestiva y tratarla mediante diferentes técnicas terapéuticas.</t>
  </si>
  <si>
    <t>INTERVENCIONISMO UROLOGÍA Y GINECOLOGÍA</t>
  </si>
  <si>
    <t>CATETERIZACIÓN RETRÓGRADA URETERAL RADIOSCÓPICA</t>
  </si>
  <si>
    <t>Procedimiento guiado por fluoroscopia que consiste en cateterizar los uréteres desde el meato urinario.</t>
  </si>
  <si>
    <t>ENDOPRÓTESIS URETERAL Y URETRAL</t>
  </si>
  <si>
    <t>Procedimiento terapéutico guiado por fluoroscopia, que mediante un acceso percutáneo (anterógrado) o desde el meato urinario (retrógrado), consiste en colocar una endoprótesis en la vía urinaria con el objetivo de dilatar una estenosis y así recuperar el calibre normal.</t>
  </si>
  <si>
    <t>CISTOSTOMÍA PERCUTÁNEA</t>
  </si>
  <si>
    <t>Procedimiento terapéutico que consiste mediante un acceso percutáneo y guiado por ecografía o TAC, en alojar un catéter de drenaje en el interior de la vejiga.</t>
  </si>
  <si>
    <t>DILATACIÓN PERCUTÁNEA DE ESTENOSIS URETERALES</t>
  </si>
  <si>
    <t>Procedimiento terapéutico realizado mediante un acceso percutáneo y guiado por fluoroscopia, que consiste en colocar un catéter balón en el uréter con el objetivo de dilatar una estenosis y así recuperar el calibre normal.</t>
  </si>
  <si>
    <t>TRATAMIENTO PERCUTÁNEO DE LA LITIASIS RENOURETERAL</t>
  </si>
  <si>
    <t>Procedimiento terapéutico realizado mediante un acceso percutáneo y guiado por fluoroscopia, que consiste en extraer litiasis urinarias mediante diferentes dispositivos, ya sea hacia el exterior o expulsándolos hacia el tubo digestivo.</t>
  </si>
  <si>
    <t>CATÉTER URETERAL</t>
  </si>
  <si>
    <t>Procedimiento terapéutico guiado por fluoroscopia, que consiste en colocar un catéter de drenaje en la vía urinaria mediante acceso percutáneo, cuya función es drenar/reconducir la orina desde el sistema colector urinario renal, a través de uréter, hasta la vejiga o al exterior (bolsa de urostomía).</t>
  </si>
  <si>
    <t>RECANALIZACIÓN TUBÁRICA</t>
  </si>
  <si>
    <t>Procedimiento terapéutico que por vía vaginal y guiados por fluoroscopia, retrógradamente se cateteriza las trompas de Falopio, con el objetivo de recanalizarlas en casos de estenosis.</t>
  </si>
  <si>
    <t>OCLUSIÓN URETERAL</t>
  </si>
  <si>
    <t xml:space="preserve">Procedimiento terapéutico ocluyento el ureter ante la imposibilidad de opción quirúrgica. </t>
  </si>
  <si>
    <t>DILATACIÓN DE ESTENOSIS URETRALES</t>
  </si>
  <si>
    <t>Procedimiento terapéutico realizado mediante un acceso en el meato urinario y guiado por fluoroscopia, que consiste en colocar un catéter balón en la uretra con el objetivo de dilatar una estenosis y así recuperar el calibre normal.</t>
  </si>
  <si>
    <t>OCLUSIÓN DE TROMPAS DE FALOPIO</t>
  </si>
  <si>
    <t xml:space="preserve">Procedimiento terapéutico oclusión de trompas de falopio mediante sistemas de embolización. </t>
  </si>
  <si>
    <t>CUERPO EXTRAÑO UROLÓGICO</t>
  </si>
  <si>
    <t>Procedimiento terapéutico guiado por fluoroscopia, que consiste en extraer un cuerpo extraño de la vía urinaria.</t>
  </si>
  <si>
    <t>TRATAMIENTO PERCUTÁNEO DE FÍSTULAS URINARIAS</t>
  </si>
  <si>
    <t>Procedimiento guiado por fluoroscopia, que consiste en cateterizar el orificio cutáneo de una fístula urinaria y tratarla mediante diferentes técnicas terapéuticas guiado por fluoroscopia.</t>
  </si>
  <si>
    <t>INTERVENCIONISMO EN TÓRAX</t>
  </si>
  <si>
    <t>09076201</t>
  </si>
  <si>
    <t>COLOCACIÓN DE PRÓTESIS EN VIAS RESPIRATORIAS</t>
  </si>
  <si>
    <t>09076301</t>
  </si>
  <si>
    <t>PLEURODESIS CON CONTROL DE TAC</t>
  </si>
  <si>
    <t xml:space="preserve">Procedimiento terapeutico de instilación de sustancias irritantes en pleura </t>
  </si>
  <si>
    <t>OTROS INTERVENCIONISMOS</t>
  </si>
  <si>
    <t>09076400</t>
  </si>
  <si>
    <t>DRENAJE DE HEMATOMAS CON FIBRINOLISIS</t>
  </si>
  <si>
    <t>09076401</t>
  </si>
  <si>
    <t>DRENAJE DE HEMATOMAS CON FIBRINOLISIS CON ECO</t>
  </si>
  <si>
    <t>Procedimiento terapéutico, guiado por ecografía, que consiste en colocar un drenaje percutáneo en el lecho de un hematoma para inyectar fibrinolíticos.</t>
  </si>
  <si>
    <t>09076402</t>
  </si>
  <si>
    <t>DRENAJE DE HEMATOMAS CON FIBRINOLISIS CON TC</t>
  </si>
  <si>
    <t>Procedimiento terapéutico, guiado por TAC, que consiste en colocar un drenaje percutáneo en el lecho de un hematoma para inyectar fibrinolíticos.</t>
  </si>
  <si>
    <t>09076501</t>
  </si>
  <si>
    <t>CONTROL PROCEDIMIENTO INTERVENCIONISTA</t>
  </si>
  <si>
    <t>Incluyen todos los controles de procedimientos intervencionistas realizados previamente, que puede emplear diferentes técnicas de imagen para ello como son: la Ecografía, radioscopia, TAC o RM.</t>
  </si>
  <si>
    <t>PRÓTESIS NO CUBIERTA EN AORTA TORÁCICA</t>
  </si>
  <si>
    <t>PRÓTESIS NO CUBIERTA EN AORTA ABDOMINAL</t>
  </si>
  <si>
    <t>PRÓTESIS NO CUBIERTA RENAL UNILATERAL</t>
  </si>
  <si>
    <t>PRÓTESIS NO CUBIERTA RENAL BILATERAL</t>
  </si>
  <si>
    <t>PRÓTESIS NO CUBIERTA EN TRONCOS ARTERIALES DIGESTIVOS</t>
  </si>
  <si>
    <t>PRÓTESIS NO CUBIERTA ILÍACA UNILATERAL</t>
  </si>
  <si>
    <t>PRÓTESIS NO CUBIERTA ILÍACA BILATERAL</t>
  </si>
  <si>
    <t>PRÓTESIS NO CUBIERTA FEMOROPOPLÍTEA UNILATERAL</t>
  </si>
  <si>
    <t>PRÓTESIS NO CUBIERTA EN TRONCOS SUPRAAÓRTICOS</t>
  </si>
  <si>
    <t>PRÓTESIS NO CUBIERTA EN MIEMBRO SUPERIOR</t>
  </si>
  <si>
    <t>PRÓTESIS NO CUBIERTA EN INJERTOS VASCULARES</t>
  </si>
  <si>
    <t>PRÓTESIS NO CUBIERTA EN TERRITORIO CAVA SUPERIOR</t>
  </si>
  <si>
    <t>PRÓTESIS NO CUBIERTA EN TERRITORIO CAVA INFERIOR</t>
  </si>
  <si>
    <t>PRÓTESIS NO CUBIERTA EN FÍSTULAS DE HEMODIÁLISIS</t>
  </si>
  <si>
    <t>PRÓTESIS NO CUBIERTA EN VENAS HEPÁTICAS</t>
  </si>
  <si>
    <t>PRÓTESIS NO CUBIERTA EN TERRITORIO PORTA</t>
  </si>
  <si>
    <t>PRÓTESIS NO CUBIERTA EN SHUNT PORTOCAVA PERCUTÁNEO (TIPS)</t>
  </si>
  <si>
    <t>PRÓTESIS NO CUBIERTA EN SHUNT PORTOCAVA QUIRÚRGICO</t>
  </si>
  <si>
    <t>PRÓTESIS CUBIERTA EN AORTA TORÁCICA</t>
  </si>
  <si>
    <t>PRÓTESIS CUBIERTA EN AORTA ABDOMINAL</t>
  </si>
  <si>
    <t>PRÓTESIS CUBIERTA ILÍACA UNILATERAL</t>
  </si>
  <si>
    <t>PRÓTESIS CUBIERTA ILÍACA BILATERAL</t>
  </si>
  <si>
    <t>PRÓTESIS CUBIERTA FEMOROPOPLÍTEA UNILATERAL</t>
  </si>
  <si>
    <t>PRÓTESIS CUBIERTA EN TRONCOS SUPRAAÓRTICOS</t>
  </si>
  <si>
    <t>PRÓTESIS CUBIERTA EN MIEMBRO SUPERIOR</t>
  </si>
  <si>
    <t>PRÓTESIS CUBIERTA EN INJERTOS VASCULARES</t>
  </si>
  <si>
    <t>PRÓTESIS CUBIERTA EN FÍSTULAS DE HEMODIÁLISIS</t>
  </si>
  <si>
    <t>PRÓTESIS CUBIERTA EN SHUNT PORTOCAVA PERCUTÁNEO (TIPS)</t>
  </si>
  <si>
    <t>PRÓTESIS CUBIERTA EN AORTA TORÁCICA FENESTRADA O CON RAMAS</t>
  </si>
  <si>
    <t>PRÓTESIS CUBIERTA EN AORTA ABDOMINAL FENESTRADA O CON RAMAS</t>
  </si>
  <si>
    <t>PRÓTESIS CUBIERTA ILÍACA BILATERAL FENESTADA O CON RAMA</t>
  </si>
  <si>
    <r>
      <rPr>
        <sz val="16"/>
        <color indexed="8"/>
        <rFont val="Arial"/>
        <family val="2"/>
      </rPr>
      <t xml:space="preserve">ANGIOPLASTIA INTRACRANEAL </t>
    </r>
    <r>
      <rPr>
        <sz val="16"/>
        <color indexed="18"/>
        <rFont val="Arial"/>
        <family val="2"/>
      </rPr>
      <t>SIN PRÓTESIS</t>
    </r>
  </si>
  <si>
    <t>ANGIOPLASTIA (ATP) EXTRACRANEAL SIN PRÓTESIS</t>
  </si>
  <si>
    <t>ANGIOPLASTIA CARÓTIDA INTERNA EXTRACRANEAL SIN PRÓTESIS</t>
  </si>
  <si>
    <t>ANGIOPLASTIA (ATP) TRONCOS SUPRAAÓRTICOS (SUBCLAVIA, VERTEBRAL, CARÓTIDA COMÚN) SIN PRÓTESIS</t>
  </si>
  <si>
    <t>ANGIOPLASTIA DE SENOS VENOSOS SIN PRÓTESIS</t>
  </si>
  <si>
    <t>ANGIOPLASTIA INTRACRANEAL CON PRÓTESIS</t>
  </si>
  <si>
    <t>ANGIOPLASTIA (ATP) EXTRACRANEAL CON PRÓTESIS</t>
  </si>
  <si>
    <t>ANGIOPLASTIA CARÓTIDA INTERNA EXTRACRANEAL CON PRÓTESIS</t>
  </si>
  <si>
    <t>ANGIOPLASTIA (ATP) TRONCOS SUPRAAÓRTICOS (SUBCLAVIA, VERTEBRAL, CARÓTIDA COMÚN) CON PRÓTESIS</t>
  </si>
  <si>
    <t>ANGIOPLASTIA DE SENOS VENOSOS CON PRÓTESIS</t>
  </si>
  <si>
    <t xml:space="preserve">NEURO VASCULAR E INTERVENCIONISTA </t>
  </si>
  <si>
    <t>NEUROVASCULAR DIAGNÓSTICO</t>
  </si>
  <si>
    <t>NEUROANGIOGRAFÍA DIAGNÓSTICA</t>
  </si>
  <si>
    <t xml:space="preserve">ANGIOGRAFÍA ARCO AÓRTICO Y TSA.                                                                             </t>
  </si>
  <si>
    <t xml:space="preserve">ANGIOGRAFÍA ARCO AÓRTICO Y TSA.                                                </t>
  </si>
  <si>
    <t>ANGIOGRAFÍA ARCO AÓRTICO Y SELECTIVA</t>
  </si>
  <si>
    <t xml:space="preserve">ANGIOGRAFÍA ARCO AÓRTICO Y SELECTIVA                                               </t>
  </si>
  <si>
    <t xml:space="preserve">ANGIOGRAFÍA CEREBRAL UN VASO    </t>
  </si>
  <si>
    <t xml:space="preserve">ANGIOGRAFÍA CEREBRAL  UN VASO                                                    </t>
  </si>
  <si>
    <t xml:space="preserve">ANGIOGRAFÍA CEREBRAL DOS VASOS </t>
  </si>
  <si>
    <t xml:space="preserve">ANGIOGRAFÍA CEREBRAL DOS VASOS                                                 </t>
  </si>
  <si>
    <t xml:space="preserve">ANGIOGRAFÍA CEREBRAL COMPLETA          </t>
  </si>
  <si>
    <t xml:space="preserve">ANGIOGRAFÍA CEREBRAL COMPLETA                                                             </t>
  </si>
  <si>
    <t>ANGIOGRAFÍA CEREBRAL COMPLETA Y SELECTIVAS</t>
  </si>
  <si>
    <t xml:space="preserve">ANGIOGRAFÍA CEREBRAL COMPLETA Y SELECTIVAS                               </t>
  </si>
  <si>
    <t xml:space="preserve">TEST OCLUSIÓN VASCULAR                                  </t>
  </si>
  <si>
    <t xml:space="preserve">TEST OCLUSIÓN VASCULAR                                                    </t>
  </si>
  <si>
    <t xml:space="preserve">ANGIOGRAFÍA MEDULO-ESPINAL                                                    </t>
  </si>
  <si>
    <t xml:space="preserve">ANGIOGRAFÍA MEDULO-ESPINAL                                              </t>
  </si>
  <si>
    <t xml:space="preserve">CATETERISMO SENOS PETROSOS BILATERAL                                                         </t>
  </si>
  <si>
    <t xml:space="preserve">CATETERISMO SENOS PETROSOS BILATERAL                                                  </t>
  </si>
  <si>
    <t xml:space="preserve">ANGIOGRAFÍA CAROTIDEA BILAT. PARA TEST DE WADA                                        </t>
  </si>
  <si>
    <t xml:space="preserve">ANGIOGRAFÍA CAROTIDEA BILAT.PARA TEST DE WADA                                  </t>
  </si>
  <si>
    <t xml:space="preserve">ANGIOGRAFÍA INTRAOPERATORIA                                                        </t>
  </si>
  <si>
    <t xml:space="preserve">ANGIOGRAFÍA INTRAOPERATORIA                                                </t>
  </si>
  <si>
    <t>CATETERISMO SENOS PETROSOS BILATERAL</t>
  </si>
  <si>
    <t>ESTUDIOS VASCULARES ESPECIALES COMPLEMENTARIOS</t>
  </si>
  <si>
    <t>ECOGRAFÍA INTRAVASCULAR (IVUS)</t>
  </si>
  <si>
    <t>TOMOGRAFÍA DE COHERENCIA ÓPTICA (OCT) INTRAVASCULAR</t>
  </si>
  <si>
    <t>TC CRANEAL DE HAZ CÓNICO SIN CONTRASTE EN ANGIÓGRAFO</t>
  </si>
  <si>
    <t>TC CRANEAL DE HAZ CÓNICO CON CONTRASTE EN ANGIÓGRAFO</t>
  </si>
  <si>
    <t>ESTUDIO VASCULAR 3D EN ANGIÓGRAFO</t>
  </si>
  <si>
    <t>ESTUDIO VASCULAR 4D EN ANGIÓGRAFO</t>
  </si>
  <si>
    <t>NEUROINTERVENCIONISMO</t>
  </si>
  <si>
    <t>NEUROEMBOLIZACIÓN</t>
  </si>
  <si>
    <r>
      <rPr>
        <sz val="16"/>
        <color indexed="8"/>
        <rFont val="Arial"/>
        <family val="2"/>
      </rPr>
      <t>EMBOLIZACIÓN CARÓTIDA EXTERNA SELECTIVA</t>
    </r>
    <r>
      <rPr>
        <sz val="16"/>
        <color indexed="20"/>
        <rFont val="Arial"/>
        <family val="2"/>
      </rPr>
      <t xml:space="preserve"> </t>
    </r>
    <r>
      <rPr>
        <sz val="16"/>
        <color indexed="18"/>
        <rFont val="Arial"/>
        <family val="2"/>
      </rPr>
      <t>(EPISTAXIS, OTROS SANGRADOS)</t>
    </r>
  </si>
  <si>
    <t>EMBOLIZACIÓN CARÓTIDA EXTERNA SELECTIVA</t>
  </si>
  <si>
    <t>EMBOLIZACIÓN PREQUIRÚRGICA DE TUMORES INTRACRANEALES (MENINGIOMA, OTROS)</t>
  </si>
  <si>
    <r>
      <rPr>
        <sz val="16"/>
        <color rgb="FF00B050"/>
        <rFont val="Arial"/>
        <family val="2"/>
      </rPr>
      <t xml:space="preserve">EMBOLIZACIÓN PREQUIRÚRGICA DE TUMORES CRANEOFACIOCERVICALES </t>
    </r>
    <r>
      <rPr>
        <strike/>
        <sz val="16"/>
        <color rgb="FFFF0000"/>
        <rFont val="Arial"/>
        <family val="2"/>
      </rPr>
      <t>POR VÍA ARTERIAL</t>
    </r>
  </si>
  <si>
    <t>EMBOLIZACIÓN PREQUIRÚRGICA DE TUMORES CRANEOFACIOCERVICALES POR PUNCIÓN DIRECTA</t>
  </si>
  <si>
    <t>EMBOLIZACIÓN PREQUIRÚRGICA DE TUMORES CRANEOFACIOCERVICALES POR VÍA ARTERIAL Y  PUNCIÓN DIRECTA</t>
  </si>
  <si>
    <t>EMBOLIZACIÓN DE HEMATOMAS SUBDURALES</t>
  </si>
  <si>
    <t>OCLUSIÓN DE GRANDES VASOS CON BALÓN LARGABLE</t>
  </si>
  <si>
    <t>EMBOLIZACION INTRACRANEAL SHUNT</t>
  </si>
  <si>
    <t>EMBOLIZACIÓN SUPRASELECTIVA INTRACRANEAL (MAV) sustituir por las de abajo</t>
  </si>
  <si>
    <t>EMBOLIZACIÓN SUPRASELECTIVA INTRACRANEAL (MAV)</t>
  </si>
  <si>
    <t>EMBOLIZACIÓN SUPRASELECTIVA INTRACRANEAL DE FAVD POR VÍA ARTERIAL</t>
  </si>
  <si>
    <t>Epígrafé único embolización shunt con distinción vía arterial venosa o ambas LC??</t>
  </si>
  <si>
    <t>EMBOLIZACIÓN SUPRASELECTIVA INTRACRANEAL DE FAVD POR VÍA VENOSA</t>
  </si>
  <si>
    <t>EMBOLIZACIÓN SUPRASELECTIVA INTRACRANEAL DE FAVD POR VÍA ARTERIAL Y VENOSA</t>
  </si>
  <si>
    <t>EMBOLIZACIÓN SUPRASELECTIVA INTRACRANEAL DE MAV POR VÍA ARTERIAL</t>
  </si>
  <si>
    <t>EMBOLIZACIÓN SUPRASELECTIVA INTRACRANEAL DE MAV POR VÍA VENOSA</t>
  </si>
  <si>
    <t>EMBOLIZACIÓN SUPRASELECTIVA INTRACRANEAL DE MAV POR VÍA ARTERIAL Y VENOSA</t>
  </si>
  <si>
    <t>EMBOLIZACION MEDULAR SHUNT</t>
  </si>
  <si>
    <t>EMBOLIZACIÓN SELECTIVA MEDULAR( A ELIMINAR, SUSTITUIDA POR LAS 7 SIGUIENTES)</t>
  </si>
  <si>
    <t>EMBOLIZACIÓN SELECTIVA MEDULAR</t>
  </si>
  <si>
    <t>EMBOLIZACIÓN DE MALFORMACIÓN ARTERIOVENOSA MEDULAR</t>
  </si>
  <si>
    <t>EMBOLIZACIÓN DE FÍSTULA ARTERIOVENOSA PERIMEDULAR</t>
  </si>
  <si>
    <t>EMBOLIZACIÓN DE FÍSTULA ARTERIOVENOSA DURAL ESPINAL</t>
  </si>
  <si>
    <t>EMBOLIZACIÓN DE TUMOR INTRAMEDULAR</t>
  </si>
  <si>
    <t>EMBOLIZACIÓN DE OTRAS LESIONES VASCULARES ESPINALES</t>
  </si>
  <si>
    <t>MARCAJE PREQUIRÚRGICO DE ARTERIAL SEGMENTARIA</t>
  </si>
  <si>
    <t>EMBOLIZACIÓN PREQUIRÚRGICA DE TUMORES VERTEBRALES</t>
  </si>
  <si>
    <t>Modificar a tumoral y sirve para retinoblastoma ???, inclusive meningiocma ??</t>
  </si>
  <si>
    <t>EMBOLIZACIÓN ANEURISMA SIMPLE</t>
  </si>
  <si>
    <r>
      <rPr>
        <sz val="16"/>
        <color indexed="8"/>
        <rFont val="Arial"/>
        <family val="2"/>
      </rPr>
      <t>EMBOLIZACIÓN DE ANEURISMA INTRACRANEAL</t>
    </r>
    <r>
      <rPr>
        <sz val="16"/>
        <color indexed="18"/>
        <rFont val="Arial"/>
        <family val="2"/>
      </rPr>
      <t xml:space="preserve"> SIN REMODELADO</t>
    </r>
  </si>
  <si>
    <t>EMBOLIZACIÓN DE ANEURISMA INTRACRANEAL</t>
  </si>
  <si>
    <t>EMBOLIZACIÓN DE ANEURISMA INTRACRANEAL CON REMODELADO CON BALÓN ÚNICO</t>
  </si>
  <si>
    <t>EMBOLIZACIÓN DE ANEURISMA INTRACRANEAL CON REMODELADO CON DOBLE BALÓN</t>
  </si>
  <si>
    <t>EMBOLIZACIÓN ANEURISMA INSTRUMENTADA.</t>
  </si>
  <si>
    <t>EMBOLIZACIÓN DE ANEURISMAS CON TÉCNICAS ASISTIDAS CON DISPOSITIVOS</t>
  </si>
  <si>
    <t>EMBOLIZACIÓN DE ANEURISMA INTRACRANEAL CON REMODELADO CON STENT ÚNICO</t>
  </si>
  <si>
    <t>EMBOLIZACIÓN DE ANEURISMA INTRACRANEAL CON REMODELADO CON DOBLE STENT</t>
  </si>
  <si>
    <t>EMBOLIZACIÓN DE ANEURISMA INTRACRANEAL SÓLO CON STENT DIVERSOR DE FLUJO</t>
  </si>
  <si>
    <t>EMBOLIZACIÓN DE ANEURISMA INTRACRANEAL CON STENT DIVERSOR DE FLUJO Y ESPIRALES DE PLATINO</t>
  </si>
  <si>
    <t>EMBOLIZACIÓN DE ANEURISMA INTRACRANEAL CON DISPOSITIVO INTRASACULAR</t>
  </si>
  <si>
    <r>
      <rPr>
        <sz val="16"/>
        <color indexed="8"/>
        <rFont val="Arial"/>
        <family val="2"/>
      </rPr>
      <t xml:space="preserve">EMBOLIZACIÓN PERCUTÁNEA DE LESIONES TUMORALES Y VASCULARES </t>
    </r>
    <r>
      <rPr>
        <sz val="16"/>
        <color indexed="18"/>
        <rFont val="Arial"/>
        <family val="2"/>
      </rPr>
      <t>(LINFANGIOMA, MALFORMACIÓN VENOSA…)</t>
    </r>
  </si>
  <si>
    <t>EMBOLIZACIÓN PERCUTÁNEA DE LESIONES TUMORALES Y VASCULARES</t>
  </si>
  <si>
    <t>EMBOLIZACIÓN TRANSVENOSA DE FÍSTULAS LCR-VENA RAQUÍDEA</t>
  </si>
  <si>
    <t>EMBOLIZACIÓN POR VIA VENOSA INTRACRANEAL (MAV DURALES, ETC)</t>
  </si>
  <si>
    <t>EMBOLIZACIÓN COMPLENTARIA SEGUNDO ANEURISMA</t>
  </si>
  <si>
    <t>NEUROINTERVENCONISMO ESPECÍFICAMENTE PEDIÁTRICO</t>
  </si>
  <si>
    <t>QUIMIOEMBOLIZACIÓN DE RETINOBLASTOMA UNILATERAL</t>
  </si>
  <si>
    <t>QUIMIOEMBOLIZACIÓN DE RETINOBLASTOMA BILATERAL</t>
  </si>
  <si>
    <t>EMBOLIZACIÓN DE MALFORMACIÓN DE LA VENA DE GALENO</t>
  </si>
  <si>
    <t>Pq ha de ser diferente en código de otros shunts AV? LC</t>
  </si>
  <si>
    <t xml:space="preserve">TROMBECTOMÍA INTRA Y EXTRACRANEAL MECÁNICA </t>
  </si>
  <si>
    <t>TROMBECTOMÍA ARTERIAL MECÁNICA INTRACRANEAL</t>
  </si>
  <si>
    <t>TROMBECTOMÍA ARTERIAL MECÁNICA INTRACRANEAL Y TRATAMIENTO DE LESIÓN "EN TÁNDEM"</t>
  </si>
  <si>
    <t>TROMBECTOMÍA/RECANALIZACIÓN DE SENOS VENOSOS SIN STENT</t>
  </si>
  <si>
    <t>TROMBECTOMÍA/RECANALIZACIÓN DE SENOS VENOSOS CON STENT</t>
  </si>
  <si>
    <t>EXTRACCIÓN DE CUERPO EXTRAÑO ARTERIAS INTRACRANEALES</t>
  </si>
  <si>
    <t>EXTRACCIÓN DE CUERPO EXTRAÑO VENAS INTRACRANEALES</t>
  </si>
  <si>
    <t>TROMBECTOMIA CON STENT RETRIEVER</t>
  </si>
  <si>
    <t>ASPIRACIÓN</t>
  </si>
  <si>
    <t>CON STENT RETRIEVER + ASPIRACIÓN</t>
  </si>
  <si>
    <t>ESCLEROTERAPIA DE MALFORMACIONES VASCULARES O LINFÁTICAS CRANEALES Y/O CERVICALES</t>
  </si>
  <si>
    <t>ESCLEROTERAPIA DE MALFORMACIONES VASCULARES O LINFÁTICAS CRANEALES Y/O CERVICALES SUPERFICIALES</t>
  </si>
  <si>
    <t>ESCLEROTERAPIA DE MALFORMACIONES VASCULARES O LINFÁTICAS CRANEALES Y/O CERVICALES PROFUNDAS O EN CAVIDAD ORAL, NASAL O FARINGE</t>
  </si>
  <si>
    <t>NEUROFIBRINOLISIS O INFUSIÓN</t>
  </si>
  <si>
    <t xml:space="preserve">FIBRINOLISIS LOCAL INTRARTERIAL </t>
  </si>
  <si>
    <t>INFUSIÓN TERAPEUTICA QUIMIOT. SUPRASELECTIVA</t>
  </si>
  <si>
    <t>INFUSIÓN TERAPEUTICA FARMACOS CONTRA VASOESPASMO</t>
  </si>
  <si>
    <t>INFUSIÓN TERAPEUTICA VASOESPASMO</t>
  </si>
  <si>
    <r>
      <t xml:space="preserve">TRATAMIENTO </t>
    </r>
    <r>
      <rPr>
        <strike/>
        <sz val="16"/>
        <color rgb="FF000000"/>
        <rFont val="Arial"/>
        <family val="2"/>
      </rPr>
      <t>MEDIANTE ATP</t>
    </r>
    <r>
      <rPr>
        <sz val="16"/>
        <color indexed="8"/>
        <rFont val="Arial"/>
        <family val="2"/>
      </rPr>
      <t xml:space="preserve"> DEL VASOESPASMO</t>
    </r>
  </si>
  <si>
    <t>TRATAMIENTO MEDIANTE ATP DEL VASOESPASMO</t>
  </si>
  <si>
    <t>título genérico</t>
  </si>
  <si>
    <t>TRATAMIENTO  MECÁNICO DEL VASOESPASMO</t>
  </si>
  <si>
    <t>TRATAMIENTO DEL VASOESPASMO MEDIANTE ATP Y FÁRMACO INTRARTERIAL</t>
  </si>
  <si>
    <t>TRATAMIENTO DEL VASOESPASMO CON IMPLANTACIÓN STENT</t>
  </si>
  <si>
    <t>TRATAMIENTO DEL VASOESPASMO CON STENT Y FÁRMACO INTRAARTERIAL</t>
  </si>
  <si>
    <t>SOLO DOS ANGIOPLASTIA Y STENT</t>
  </si>
  <si>
    <t>JJ_No se como agruparlos en dos.</t>
  </si>
  <si>
    <t>TRATAMIENTO ENDOVASCULAR DE HIDROCEFALIA</t>
  </si>
  <si>
    <t>SHUNT TRANSDURAL PERCUTÁNEO</t>
  </si>
  <si>
    <t>NEUROANGIOPLASTIA</t>
  </si>
  <si>
    <t>ANGIOPLASTIA INTRACRANEAL</t>
  </si>
  <si>
    <t>AGUPAR CON PROTESIS, SIN PROTESIS X ANATOMÍA</t>
  </si>
  <si>
    <t>JJ_No se muy bien como agruparlos</t>
  </si>
  <si>
    <t>Mover a catalogo Interv. General</t>
  </si>
  <si>
    <t>KIPHOPLASTIA ÚNICA CON PRÓTESIS</t>
  </si>
  <si>
    <t>KIPHOPLASTIA MÚLTIPLE CON PRÓTESIS</t>
  </si>
  <si>
    <t>HERNIOTOMIA PERCUTANEA</t>
  </si>
  <si>
    <t>FACTOR DE CORRECCIÓN POR SEGUNDA LESIÓN?? POR EJ, SEGUNDO ANEURISMA</t>
  </si>
  <si>
    <t>esta duplicado</t>
  </si>
  <si>
    <t>(1) Recomendado 1 radiólogo intervencionista</t>
  </si>
  <si>
    <t>(1) 1 Médico Especialista Radiólogo Recomendado</t>
  </si>
  <si>
    <t>(2) Recomendado 2 radiólogos intervencionistas</t>
  </si>
  <si>
    <t>(3) Para la facturación, cada caso debe calcularse de forma individual</t>
  </si>
  <si>
    <t>VASCULAR  E INTERVENCIONISTA</t>
  </si>
  <si>
    <t>INCIDE COMPLEJIDAD</t>
  </si>
  <si>
    <t>DIAGNOSTICO VASCULAR CUERPO Y EXTREMIDADES</t>
  </si>
  <si>
    <t>DIAGNÓSTICO VASCULAR</t>
  </si>
  <si>
    <t>ARTERIOGRAFÍA DIAGNÓSTICA, NO SELECTIVA</t>
  </si>
  <si>
    <t>ARTERIOGRAFÍA DIAGNÓSTICA NO SELECTIVA</t>
  </si>
  <si>
    <t>ARTERIOGRAFÍA DE MIEMBROS INFERIORES BILATERAL</t>
  </si>
  <si>
    <t>Obtener imágenes con sustracción tras la inyección endoarterial directa de contraste, para valoración de la luz vascular, su flujo y colaterales.</t>
  </si>
  <si>
    <t>36,4</t>
  </si>
  <si>
    <t>ARTERIOGRAFÍA DE MIEMBROS INFERIORES UNILATERAL</t>
  </si>
  <si>
    <t>9,4</t>
  </si>
  <si>
    <t>33,9</t>
  </si>
  <si>
    <t>ARTERIOGRAFÍA DE MIEMBROS SUPERIORES BILATERAL</t>
  </si>
  <si>
    <t>15,1</t>
  </si>
  <si>
    <t>44,3</t>
  </si>
  <si>
    <t>ARTERIOGRAFÍA DE MIEMBROS SUPERIORES UNILATERAL</t>
  </si>
  <si>
    <t>39,3</t>
  </si>
  <si>
    <t>AORTOGRAFÍA ABDOMINAL</t>
  </si>
  <si>
    <t>35,7</t>
  </si>
  <si>
    <t>AORTOGRAFÍA TORÁCICA</t>
  </si>
  <si>
    <t>ARTERIOGRAFÍA PULMONAR</t>
  </si>
  <si>
    <t>38,2</t>
  </si>
  <si>
    <t>ARTERIOGRAFÍA DIAGNÓSTICA SELECTIVA Y/O SUPRASELECTIVA</t>
  </si>
  <si>
    <t>ARTERIOGRAFÍA DIAGNÓSTICA SELECTIVA Y/O SUPRASELEC</t>
  </si>
  <si>
    <t>ARTERIOGRAFÍA DIAGNÓSTICA SELECTIVA</t>
  </si>
  <si>
    <t>ARTERIOGRAFÍA RENAL</t>
  </si>
  <si>
    <t>13,2</t>
  </si>
  <si>
    <t>41,8</t>
  </si>
  <si>
    <t>ARTERIOGRAFÍA PÉLVICA</t>
  </si>
  <si>
    <t>ARTERIOGRAFÍA BRONQUIAL</t>
  </si>
  <si>
    <t>ARTERIOGRAFÍA PULMONAR SELECTIVA</t>
  </si>
  <si>
    <t>47,2</t>
  </si>
  <si>
    <t>ARTERIOGRAFÍA VISCERAL DIGESTIVA</t>
  </si>
  <si>
    <t>44,9</t>
  </si>
  <si>
    <t>ARTERIOGRAFÍA INTERCOSTAL</t>
  </si>
  <si>
    <t>44,7</t>
  </si>
  <si>
    <t>ARTERIOGRAFÍA DE LA MAMARIA INTERNA</t>
  </si>
  <si>
    <t>1,3</t>
  </si>
  <si>
    <t>42,3</t>
  </si>
  <si>
    <t>OTRAS ARTERIOGRAFÍAS SELECTIVAS</t>
  </si>
  <si>
    <t>OTRAS ARTERIOGRAFIAS SELECTIVAS</t>
  </si>
  <si>
    <t xml:space="preserve">FLEBOGRAFÍA DIAGNÓSTICA NO SELECTIVA </t>
  </si>
  <si>
    <t>FLEBOGRAFÍA DIAGNÓSTICA NO SELECTIVA</t>
  </si>
  <si>
    <t>FLEBOGRAFÍA DE MIEMBROS INFERIORES BILATERAL</t>
  </si>
  <si>
    <t>Obtener imágenes con sustracción tras la inyección endovenosa directa de contraste, para valoración de la luz vascular, su flujo y colaterales.</t>
  </si>
  <si>
    <t>14,1</t>
  </si>
  <si>
    <t>FLEBOGRAFÍA DE MIEMBRO INFERIOR UNILATERAL</t>
  </si>
  <si>
    <t>3,1</t>
  </si>
  <si>
    <t>12,4</t>
  </si>
  <si>
    <t>FLEBOGRAFÍA DE MIEMBROS SUPERIORES BILATERAL</t>
  </si>
  <si>
    <t>FLEBOGRAFÍA DE MIEMBRO SUPERIOR UNILATERAL</t>
  </si>
  <si>
    <t>ILIOCAVOGRAFÍA</t>
  </si>
  <si>
    <t>ILIOCAVOGRAFIA</t>
  </si>
  <si>
    <t>31,5</t>
  </si>
  <si>
    <t>CAVOGRAFÍA SUPERIOR</t>
  </si>
  <si>
    <t>CAVOGRAFIA SUPERIOR</t>
  </si>
  <si>
    <t>FLEBOGRAFÍA DIAGNÓSTICA SELECTIVA Y/O SUPRASELECTIVA</t>
  </si>
  <si>
    <t>FLEBOGRAFÍA DIAGNÓSTICA SELECTIVA</t>
  </si>
  <si>
    <t>FLEBOGRAFÍA VENAS HEPÁTICAS</t>
  </si>
  <si>
    <t>Obtener imágenes con sustracción tras la inyección endovenosa directa de contraste, para valoración de la luz vascular, su flujo y colaterales. Uso de balón de oclusión para opacificación retrógrada.</t>
  </si>
  <si>
    <t>FLEBOGRAFÍA RENAL</t>
  </si>
  <si>
    <t>FLEBOGRAFÍA ESPERMÁTICA U OVÁRICA BILATERAL</t>
  </si>
  <si>
    <t>Obtener imágenes con sustracción tras la inyección endovenosa directa de contraste, para valoración de la luz vascular, su flujo y colaterales. Maniobras en Valsalva.</t>
  </si>
  <si>
    <t>43,4</t>
  </si>
  <si>
    <t>FLEBOGRAFÍA ESPERMÁTICA U OVÁRICA UNILATERAL</t>
  </si>
  <si>
    <t>38,5</t>
  </si>
  <si>
    <t>OTRAS FLEBOGRAFÍAS</t>
  </si>
  <si>
    <t>ESTUDIO FÍSTULA ARTERIOVENOSA HEMODIÁLISIS</t>
  </si>
  <si>
    <t xml:space="preserve">Obtener imágenes con sustracción tras la inyección de contraste a través de la vena de drenaje de la FAV/arteria radial o humeral. Estudio de territorios antebrazo, brazo y troncos centrales. </t>
  </si>
  <si>
    <t>30,6</t>
  </si>
  <si>
    <t>DETERMINACIONES HORMONALES</t>
  </si>
  <si>
    <t>DETERMINACIÓN HORMONAL VENOSA</t>
  </si>
  <si>
    <t>RENAL, SUPRARENAL (EXTRACCIÓN, MUESTRAS VENOSAS)</t>
  </si>
  <si>
    <t>Cateterismo selectivo en distintas localizaciones y obtención de muestras para analíticas específicas, para el diagnóstico de hipersecreción uni o bilateral</t>
  </si>
  <si>
    <t>40,9</t>
  </si>
  <si>
    <t>PARATIROIDES (EXTRACCIÓN, MUESTRAS VENOSAS)</t>
  </si>
  <si>
    <t>Cateterismo en distintas localizaciones y obtención de muestras para analíticas específicas, para el diagnóstico del origen de hipersecreción de PTH</t>
  </si>
  <si>
    <t>16,9</t>
  </si>
  <si>
    <t>45,9</t>
  </si>
  <si>
    <t>PANCREÁTICA (EXTRACCIÓN, MUESTRAS VENOSAS)</t>
  </si>
  <si>
    <t>Cateterismo arterial selectivo de los distintos vasos arteriales con aporte pancreático, para estimular con gluconato de calcio y obtención de muestras suprahepáticas de insulina, para la localización de insulinomas.</t>
  </si>
  <si>
    <t>68,0</t>
  </si>
  <si>
    <t xml:space="preserve">GONADAL (VS: OTRAS) </t>
  </si>
  <si>
    <t>Otros cateterismos venosos para la medición de niveles hormonales</t>
  </si>
  <si>
    <t>TOMA DE PRESIÓN INTRAVASCULAR</t>
  </si>
  <si>
    <t>ANALISIS HEMODINAMICO</t>
  </si>
  <si>
    <t>TOMA DE PRESIONES (MANOMETRÍA VENOSA)</t>
  </si>
  <si>
    <t>Cateterismo de venas (hepática, renal, en FAV para hemodiálisis) para medición de presiones de manera indirecta o indirecta, que permita establecer la existencia de hipertensión venosa secundarias a distintos procesos patológicos</t>
  </si>
  <si>
    <t xml:space="preserve">ESTUDIO HEMODINÁMICO DE rFFR (Renal fractional flow reserve) </t>
  </si>
  <si>
    <t xml:space="preserve">Cateterismo renal tras-estenótico con valoración en tiempo real de la relación de presiones a nivel pre  y postestenótico, en condiciones basales y tras vasodilatación farmacológica del lecho vascular distal, para la valoración en reposo y en stress de la significación hemodinámica de una estenosis. </t>
  </si>
  <si>
    <t>ESTUDIO VASCULAR PERCUTÁNEO DIAGNÓSTICO</t>
  </si>
  <si>
    <t>ESTUDIOS VASCULARES PERCUTÁNEOS DIAGNÓSTICOS</t>
  </si>
  <si>
    <t>ESPLENOPORTOGRAFÍA DIRECTA</t>
  </si>
  <si>
    <t>Punción hepática o esplénica o transmesentérica y tras la canalización vascular venosa, realizar estudio vascular con sustracción tras la inyección de contraste endovascular directa.</t>
  </si>
  <si>
    <t>ESTUDIO MALFORMACIÓN VASCULAR</t>
  </si>
  <si>
    <t>Punción directa de la malformación y ibtención de imágenes con sustracción tras la inyección directa de contraste endovascular.</t>
  </si>
  <si>
    <t>37,3</t>
  </si>
  <si>
    <t>FLEBOGRAFÍA Y MANOMETRÍA DE SHUNT PORTOCAVA PERCUTÁNEO (TIPS)</t>
  </si>
  <si>
    <t xml:space="preserve">Punción venosa (yugular, femoral) cateterización de shunt y toma de presiones. Otención de imágenes con sustracción tras la inyección de contraste en porta y toma de presiones preshunt, intrashunt y VCI. </t>
  </si>
  <si>
    <t>BIOPSIA HEPÁTICA TRASYUGULAR</t>
  </si>
  <si>
    <t>Punción venosa (yugular o femoral), cateterización de VSH y obtención de muestra de parenquima hepático con sistema de biopsia trucut o aspiración. Felbografía distal control</t>
  </si>
  <si>
    <t>52,7</t>
  </si>
  <si>
    <t>BIOPSIA RENAL TRASYUGULAR</t>
  </si>
  <si>
    <t>Punción venosa (yugular o femoral), cateterización de vena renal y obtención de muestra de parenquima hepático con sistema de biopsia trucut o aspiración. Flebografía distal control</t>
  </si>
  <si>
    <t>ANGIOSCOPIA Y ULTRASONIDO INTRAVASCULAR</t>
  </si>
  <si>
    <t>Son procedimientos aislados o asociados LC</t>
  </si>
  <si>
    <t>ANGIOESCOPIA</t>
  </si>
  <si>
    <t>Epígrafe a añadir ? Bajar TOS asociado</t>
  </si>
  <si>
    <t>ULTRASONIDO INTRAVASCULAR COMPLEMENTARIO</t>
  </si>
  <si>
    <t>introducción de una sonda de ecografía dedicada para la valoración de la luz vascular y la pared vascular en distintos procesos patológicos y para la mediciones vasculares previas a procedimientos terapéuticos</t>
  </si>
  <si>
    <t>ULTRASONIDO INTRAVASCULAR</t>
  </si>
  <si>
    <t>9,5</t>
  </si>
  <si>
    <t>169,5</t>
  </si>
  <si>
    <t>LINFOGRAFÍA</t>
  </si>
  <si>
    <t>Inyección directa intraganglionar o en partes blandas para la obtención de imágenes de los radicales linfáticos</t>
  </si>
  <si>
    <t>INTERVENCIONISMO TERAPÉUTICO VASCULAR CUERPO Y EXTREMEDIDADES.</t>
  </si>
  <si>
    <t>INTERVENCIONISMO TERAPÉUTICO VASCULAR</t>
  </si>
  <si>
    <t>ANGIOPLASTIA ARTERIAL PERIFÉRICA</t>
  </si>
  <si>
    <t>ANGIOPLASTIA ILÍACA BILATERAL</t>
  </si>
  <si>
    <t>Dilatación con balón de angioplastia de estenosis/oclusiones en el sector arterial ilíaco de modo bilateral</t>
  </si>
  <si>
    <t>ANGIOPLASTIA ILÍACA  BILATERAL</t>
  </si>
  <si>
    <t>22,6</t>
  </si>
  <si>
    <t>49,3</t>
  </si>
  <si>
    <t xml:space="preserve">ANGIOPLASTIA ILÍACA UNILATERAL </t>
  </si>
  <si>
    <t>Dilatación con balón de angioplastia de estenosis/oclusiones en el sector arterial ilíaco de modo unilateral</t>
  </si>
  <si>
    <t xml:space="preserve">ANGIOPLASTIA ILÍACA  UNILATERAL </t>
  </si>
  <si>
    <t>19,6</t>
  </si>
  <si>
    <t>142,0</t>
  </si>
  <si>
    <t>ANGIOPLASTIA FÉMORO-POPLÍTEA BILATERAL</t>
  </si>
  <si>
    <t>Dilatación con balón de angioplastia de estenosis/oclusiones en el sector arterial femoral y/o poplíteo modo bilateral</t>
  </si>
  <si>
    <t>ANGIOPLASTIA FEMORO-POPLÍTEA BILATERAL</t>
  </si>
  <si>
    <t>4,5</t>
  </si>
  <si>
    <t>151,8</t>
  </si>
  <si>
    <t>ANGIOPLASTIA FÉMORO-POPLÍTEA UNILATERAL</t>
  </si>
  <si>
    <t>Dilatación con balón de angioplastia de estenosis/oclusiones en el sector arterial femoral y/o poplíteo modo unilateral</t>
  </si>
  <si>
    <t>ANGIOPLASTIA FEMORO-POPLÍTEA UNILATERAL</t>
  </si>
  <si>
    <t>18,8</t>
  </si>
  <si>
    <t>114,2</t>
  </si>
  <si>
    <t>ANGIOPLASTIA TRONCOS DISTALES (TIBIOPERONEA)</t>
  </si>
  <si>
    <t xml:space="preserve">Dilatación con balón de angioplastia de estenosis/oclusiones en el sector arterial infrapoplíteo </t>
  </si>
  <si>
    <t>31,8</t>
  </si>
  <si>
    <t>122,7</t>
  </si>
  <si>
    <t>ANGIOPLASTIA INJERTOS VASCULARES</t>
  </si>
  <si>
    <t>Dilatación con balón de angioplastia de estenosis/oclusiones en injertos vasculares protésicos o nativos</t>
  </si>
  <si>
    <t>318</t>
  </si>
  <si>
    <t>ANGIOPLASTIA MIEMBRO SUPERIOR UNILATERAL</t>
  </si>
  <si>
    <t>Dilatación con balón de angioplastia de estenosis/oclusiones en el sector arterial de miembro superior</t>
  </si>
  <si>
    <t>20,7</t>
  </si>
  <si>
    <t>146,9</t>
  </si>
  <si>
    <t>ANGIOPLASTIA OTRAS ARTERIAS</t>
  </si>
  <si>
    <t>ANGIOPLASTIA ARTERIAL CENTRAL</t>
  </si>
  <si>
    <t>ANGIOPLASTIA AÓRTICA</t>
  </si>
  <si>
    <t>Dilatación con balón de angioplastia de estenosis de la aorta torácica y/o abdominal</t>
  </si>
  <si>
    <t>155,3</t>
  </si>
  <si>
    <t>FENESTRACIÓN Y ANGIOPLASTIA AÓRTICA EN DISECCIÓN</t>
  </si>
  <si>
    <t>Creación mediante balones de angioplastia/corte de orificios en el colgajo de la disección aórtica y dilatación con balones de angioplastia en la disección aórtica</t>
  </si>
  <si>
    <t>FENESTRACIÓN Y ANGIOPLASTIA  AÓRTICA EN DISECCIÓN</t>
  </si>
  <si>
    <t>24,5</t>
  </si>
  <si>
    <t>230,</t>
  </si>
  <si>
    <t>ANGIOPLASTIA RENAL  BILATERAL</t>
  </si>
  <si>
    <t>Dilatación con balón de angioplastia de estenosis de la arteria renal de modo bilateral</t>
  </si>
  <si>
    <t>50,1</t>
  </si>
  <si>
    <t>ANGIOPLASTIA RENAL UNILATERAL</t>
  </si>
  <si>
    <t>Dilatación con balón de angioplastia de estenosis de la arteria renal de modo unilateral</t>
  </si>
  <si>
    <t>114,9</t>
  </si>
  <si>
    <t>ANGIOPLASTIA TROCOS VISCERALES DIGESTIVOS</t>
  </si>
  <si>
    <t>Dilatación con balón de angioplastia de estenosis/oclusiones de las arterias viscerales digestivas (tronco celíaco, AMS y AMI)</t>
  </si>
  <si>
    <t>113,3</t>
  </si>
  <si>
    <t>ANGIOPLASTIA DE TRONCOS SUPRAAORTICOS</t>
  </si>
  <si>
    <t>Dilatación con balón de angioplastia de estenosis/oclusiones de troncos supraaórticos (tronco arterial braquiocefálico, arteria carótida común izquierda y arteria subclavia izquierda)</t>
  </si>
  <si>
    <t>118,2</t>
  </si>
  <si>
    <t>Dilatación con balón de angioplastia de estenosis de arterias en otros territorios vasculares</t>
  </si>
  <si>
    <t>115,8</t>
  </si>
  <si>
    <t xml:space="preserve"> ANGIOPLASTIA VENOSA.</t>
  </si>
  <si>
    <t>ANGIOPLASTIA VENOSA</t>
  </si>
  <si>
    <t>ANGIOPLASTIA TERRITORIO CAVA SUPERIOR</t>
  </si>
  <si>
    <t>Dilatación con balón de angioplastia de estenosis/oclusiones en el sector de vena cava superior</t>
  </si>
  <si>
    <t>129,2</t>
  </si>
  <si>
    <t>ANGIOPLASTIA TERRITORIO CAVA INFERIOR</t>
  </si>
  <si>
    <t>Dilatación con balón de angioplastia de estenosis/oclusiones en el sector de vena cava inferior</t>
  </si>
  <si>
    <t>29,2</t>
  </si>
  <si>
    <t>ANGIOPLASTIA VENAS HEPÁTICAS</t>
  </si>
  <si>
    <t>Dilatación con balón de angioplastia de estenosis de las venas suprahepáticas</t>
  </si>
  <si>
    <t>121,8</t>
  </si>
  <si>
    <t>ANGIOPLASTIA FÍSTULA A.V. HEMODIÁLISIS</t>
  </si>
  <si>
    <t>Dilatación con balón de angioplastia de estenosis/oclusiones del segmento venoso de fístula AV de hemodiálisis</t>
  </si>
  <si>
    <t>28,6</t>
  </si>
  <si>
    <t>117,6</t>
  </si>
  <si>
    <t>ANGIOPLASTIA SHUNT PORTO-CAVA PERCUTÁNEO (TIPS)</t>
  </si>
  <si>
    <t>Dilatación con balón de angioplastia de estenosis/oclusiones del trayecto intrahepático del shunt portocava percutáneo (TIPS)</t>
  </si>
  <si>
    <t>ANGIOPLASTIA EJE ESPLENOPORTAL</t>
  </si>
  <si>
    <t>Dilatación con balón de angioplastia de estenosis/oclusiones del eje venoso esplenoportal</t>
  </si>
  <si>
    <t>128,4</t>
  </si>
  <si>
    <t>ANGIOPLASTIA  VENAS ILÍACA BILATERAL</t>
  </si>
  <si>
    <t>Dilatación con balón de angioplastia de estenosis/oclusiones en el sector venoso iliaco de modo bilateral</t>
  </si>
  <si>
    <t>ANGIOPLASTIA  VENAS ILÍACA</t>
  </si>
  <si>
    <t>ANGIOPLASTIA  VENAS ILÍACA UNILATERAL</t>
  </si>
  <si>
    <t>Dilatación con balón de angioplastia de estenosis/oclusiones en el sector venoso iliaco de modo unilateral</t>
  </si>
  <si>
    <t>ANGIOPLASTIA  VENAS EESS</t>
  </si>
  <si>
    <t>Dilatación con balón de angioplastia de estenosis/oclusiones en el sector venoso de la extremidad superior</t>
  </si>
  <si>
    <t>ANGIOPLASTIA VENAS EEII BILATERAL</t>
  </si>
  <si>
    <t>Dilatación con balón de angioplastia de estenosis/oclusiones en el sector venoso de la extremidad inferior de modo bilateral</t>
  </si>
  <si>
    <t>ANGIOPLASTIA VENAS EEII</t>
  </si>
  <si>
    <t>09072211</t>
  </si>
  <si>
    <t>ANGIOPLASTIA VENAS EEII UNILATERAL</t>
  </si>
  <si>
    <t>Dilatación con balón de angioplastia de estenosis/oclusiones en el sector venoso de la extremidad inferior de modo unilateral</t>
  </si>
  <si>
    <t>ENDOPRÓTESIS VASCULAR</t>
  </si>
  <si>
    <t xml:space="preserve"> ENDOPRÓTESIS VASCULAR</t>
  </si>
  <si>
    <t xml:space="preserve">Colocación de prótesis endovascular en un territorio definido. Incluye arteriografía diagnóstica. </t>
  </si>
  <si>
    <t>Arteriografía e implantación de prótesis endovascular en la aorta torácia.</t>
  </si>
  <si>
    <t>310,5</t>
  </si>
  <si>
    <t>Arteriografía e implantación de prótesis endovascular en la aorta abdominal.</t>
  </si>
  <si>
    <t>Arteriografía e implantación de prótesis endovascular en las arterias renales.</t>
  </si>
  <si>
    <t>243,9</t>
  </si>
  <si>
    <t>Arteriografía e implantación de prótesis endovascular en una arteria renal.</t>
  </si>
  <si>
    <t>26,4</t>
  </si>
  <si>
    <t>441,4</t>
  </si>
  <si>
    <t>Arteriografía e implantación de prótesis endovascular en las arterias viscerales (tronco celiaco, mesentérica superior).</t>
  </si>
  <si>
    <t>245,4</t>
  </si>
  <si>
    <t>Arteriografía e implantación de prótesis endovascular en las arterias iliacas.</t>
  </si>
  <si>
    <t>231,4</t>
  </si>
  <si>
    <t>Arteriografía e implantación de prótesis endovascular en una arteria iliaca.</t>
  </si>
  <si>
    <t>430,5</t>
  </si>
  <si>
    <t>Arteriografía e implantación de prótesis endovascular en la arteria femoral y poplítea.</t>
  </si>
  <si>
    <t>Arteriografía e implantación de prótesis endovascular en una arteria de los TSA (carótida común, carótida interna, subclavia o vertebral)</t>
  </si>
  <si>
    <t>285,6</t>
  </si>
  <si>
    <t>Arteriografía e implantación de prótesis endovascular en una arteria del miembro superior.</t>
  </si>
  <si>
    <t>247,8</t>
  </si>
  <si>
    <t>Arteriografía e implantación de prótesis endovascular en un injerto vascular.</t>
  </si>
  <si>
    <t>Flebografía e implantación de prótesis endovascular en la vena cava superior</t>
  </si>
  <si>
    <t>247,7</t>
  </si>
  <si>
    <t>Flebografia e implantación de prótesis endovascular en la vena cava inferior</t>
  </si>
  <si>
    <t>Arteriografía / flebografía e implantación de prótesis endovascular en una fístula AV de hemodiálisis</t>
  </si>
  <si>
    <t>242,8</t>
  </si>
  <si>
    <t>Flebografía e implantación de prótesis endovascular en una vena hepática.</t>
  </si>
  <si>
    <t>Flebografía e implantación de prótesis endovascular en la vena porta.</t>
  </si>
  <si>
    <t>260,0</t>
  </si>
  <si>
    <t>Flebografía e implantación de prótesis endovascular en un TIPS.</t>
  </si>
  <si>
    <t>Flebografía e implantación de prótesis endovascular en un shunt portocava.</t>
  </si>
  <si>
    <t>57,2</t>
  </si>
  <si>
    <t>756,0</t>
  </si>
  <si>
    <t>904,2</t>
  </si>
  <si>
    <t>277,7</t>
  </si>
  <si>
    <t>523,0</t>
  </si>
  <si>
    <t>280,7</t>
  </si>
  <si>
    <t>275,3</t>
  </si>
  <si>
    <t>Arteriografía e implantación de prótesis endovascular en la aorta torácica con ramas de prolongación hacia sus arterias principales.</t>
  </si>
  <si>
    <t>76,3</t>
  </si>
  <si>
    <t>1935,0</t>
  </si>
  <si>
    <t>Arteriografía e implantación de prótesis endovascular en la aorta abdominal con ramas de prolongación hacia sus arterias principales.</t>
  </si>
  <si>
    <t>2230,8</t>
  </si>
  <si>
    <t>PRÓTESIS CUBIERTA ILÍACA UNILATERAL FENESTRADA O CON RAMA</t>
  </si>
  <si>
    <t>Arteriografía e implantación de prótesis endovascular en una arteria iliaca con una pata de prolongación hacia una de sus ramas.</t>
  </si>
  <si>
    <t>44,5</t>
  </si>
  <si>
    <t>751,7</t>
  </si>
  <si>
    <t>Arteriografía e implantación de prótesis endovascular en las arterias iliacas con una pata de prolongación hacia una de sus ramas.</t>
  </si>
  <si>
    <t>1456,4</t>
  </si>
  <si>
    <t>EMBOLECTOMÍA Y TROMBECTOMÍA MECÁNICA</t>
  </si>
  <si>
    <t xml:space="preserve"> EMBOLECTOMÍA Y TROMBECTOMÍA MECÁNICA</t>
  </si>
  <si>
    <t>TROMBECTOMÍA</t>
  </si>
  <si>
    <t>La trombectomía básica incluye el estudio diagnóstico, las maniobras de trombectomía por aspiración simple o balón</t>
  </si>
  <si>
    <t>TROMBECTOMÍA DE ARTERIAS PERIFÉRICAS</t>
  </si>
  <si>
    <t>Procedimiento terapéutico endovascular para el tratamiento de trombos mediante técnicas mecánicas que incluyen aspiración, dispositivos de extracción de trombos...etc. en el territorio vascular de arterias periféricas</t>
  </si>
  <si>
    <t>169,7</t>
  </si>
  <si>
    <t>TROMBECTOMÍA DE INJERTOS VASCULARES</t>
  </si>
  <si>
    <t xml:space="preserve">Procedimiento terapéutico endovascular para el tratamiento de trombos mediante técnicas mecánicas que incluyen aspiración, dispositivos de extracción de trombos...etc. en injertos vasculares protésicos o nativos </t>
  </si>
  <si>
    <t>TROMBECTOMÍA DE ARTERIA PULMONAR</t>
  </si>
  <si>
    <t xml:space="preserve">Procedimiento terapéutico endovascular para el tratamiento de trombos mediante técnicas mecánicas que incluyen aspiración, fragmentación del trombos, dispositivos de extracción de trombos...etc. en el territorio  arterial pulmonar </t>
  </si>
  <si>
    <t>TROMBECTOMÍA DE TERRITORIO DE CAVA SUPERIOR</t>
  </si>
  <si>
    <t>Procedimiento terapéutico endovascular para el tratamiento de trombos mediante técnicas mecánicas que incluyen aspiración, dispositivos de extracción de trombos...etc. en el territorio vascular de vena cava superior</t>
  </si>
  <si>
    <t>TROMBECTOMÍA DE TERRITORIO DE CAVA INFERIOR</t>
  </si>
  <si>
    <t>Procedimiento terapéutico endovascular para el tratamiento de trombos mediante técnicas mecánicas que incluyen aspiración, dispositivos de extracción de trombos...etc. en el territorio vascular de vena cava inferior</t>
  </si>
  <si>
    <t>TROMBECTOMÍA DE FÍSTULAS DE HEMODIÁLISIS</t>
  </si>
  <si>
    <t>Procedimiento terapéutico endovascular para el tratamiento de trombos mediante técnicas mecánicas que incluyen aspiración, angioplastia simple, dispositivos de extracción de trombos...etc. en fístulas arteriovenosas de hemodiálisis</t>
  </si>
  <si>
    <t>TROMBECTOMÍA DE SHUNT PORTOCAVA (TIPS)</t>
  </si>
  <si>
    <t>Procedimiento terapéutico endovascular para el tratamiento de trombos mediante técnicas mecánicas que incluyen aspiración, angioplastia, dispositivos de extracción de trombos...etc. en shunt portocava de TIPS</t>
  </si>
  <si>
    <t>TROMBECTOMÍA DE PRÓTESIS Y BYPASS VASCULARES</t>
  </si>
  <si>
    <t>Procedimiento terapéutico endovascular para el tratamiento de trombos mediante técnicas mecánicas que incluyen aspiración, dispositivos de extracción de trombos...etc. en prótesis y bypass vasculares</t>
  </si>
  <si>
    <t>TROMBECTOMÍA ARTERIAS VISCERALES (AMS, RENALES...)</t>
  </si>
  <si>
    <t>Procedimiento terapéutico endovascular para el tratamiento de trombos mediante técnicas mecánicas que incluyen aspiración, dispositivos de extracción de trombos...etc. en el territorio vascular de arterias viscerales (tronco celíaco y ramas, AMS, AMI y arterias renales)</t>
  </si>
  <si>
    <t>TROMBECTOMIA SISTEMA ESPLENOMESENTERICO PORTAL</t>
  </si>
  <si>
    <t>Procedimiento terapéutico endovascular para el tratamiento de trombos mediante técnicas mecánicas que incluyen aspiración, angioplastia, dispositivos de extracción de trombos...etc. en el sistema esplenomesentérico portal</t>
  </si>
  <si>
    <t>TROMBECTOMÍA EN TERRITORIO VENOSO PERIFÉRICO</t>
  </si>
  <si>
    <t>Procedimiento terapéutico endovascular para el tratamiento de trombos mediante técnicas mecánicas que incluyen aspiración, angioplastia, dispositivos de extracción de trombos...etc. en el territorio venoso periférico</t>
  </si>
  <si>
    <t>TROMBECTOMIA PROCEDIMIENTOS COMPLEMENTARIOS</t>
  </si>
  <si>
    <r>
      <rPr>
        <sz val="14"/>
        <color rgb="FF00B050"/>
        <rFont val="Arial"/>
      </rPr>
      <t xml:space="preserve">TROMBECTOMIA MEDIANTE </t>
    </r>
    <r>
      <rPr>
        <strike/>
        <sz val="14"/>
        <color rgb="FF00B050"/>
        <rFont val="Arial"/>
      </rPr>
      <t xml:space="preserve">CATETER </t>
    </r>
    <r>
      <rPr>
        <sz val="14"/>
        <color rgb="FF00B050"/>
        <rFont val="Arial"/>
      </rPr>
      <t>Y DISPOSITIVO TIPO RETRIEVER</t>
    </r>
  </si>
  <si>
    <t>Procedimiento terapéutico endovascular para el tratamiento de trombos mediante técnica mecánica con dispositivos de extracción de trombos tipo retriver en cualquier territorio y localización.</t>
  </si>
  <si>
    <t>TROMBECTOMIA ASPIRATIVA</t>
  </si>
  <si>
    <t>Procedimiento terapéutico endovascular para el tratamiento de trombos mediante técnica mecánica tipo reolítica en cualquier territorio y localización.</t>
  </si>
  <si>
    <t>TROMBECTOMIA REOLÍTICA</t>
  </si>
  <si>
    <t xml:space="preserve">FIBRINOLISIS O INFUSION INTRAVASCULAR </t>
  </si>
  <si>
    <t xml:space="preserve"> FIBRINOLISIS LOCAL</t>
  </si>
  <si>
    <t>FIBRINOLISIS</t>
  </si>
  <si>
    <t xml:space="preserve">FIBRINOLISIS LOCAL DEL TERRITORIO DE LA CAVA </t>
  </si>
  <si>
    <t>Diagnóstico flebográfico y perfusión local de fármaco fibrinolítico a través de catéter en el territorio de vena cava</t>
  </si>
  <si>
    <t>230,0</t>
  </si>
  <si>
    <t>FIBRINOLISIS EN ARTERIAS PULMONARES</t>
  </si>
  <si>
    <t>Diagnóstico angiográfico y perfusión local de fármaco fibrinolítico a través de catéter en el territorio arterial pulmonar</t>
  </si>
  <si>
    <t>FIBRINOLISIS EN VENAS RENALES</t>
  </si>
  <si>
    <t>Diagnóstico flebográfico y perfusión local de fármaco fibrinolítico a través de catéter en el territorio de venas renales</t>
  </si>
  <si>
    <t>FIBRINOLISIS EN VENAS HEPÁTICAS</t>
  </si>
  <si>
    <t>Diagnóstico flebográfico y perfusión local de fármaco fibrinolítico a través de catéter en el territorio de venas hepáticas</t>
  </si>
  <si>
    <t>FIBRINOLISIS EN TERRITORIO PORTAL</t>
  </si>
  <si>
    <t>Diagnóstico angiográfico y perfusión local de fármaco fibrinolítico a través de catéter en el territorio portal</t>
  </si>
  <si>
    <t>237,4</t>
  </si>
  <si>
    <t>FRIBINOLISIS EN SHUNT PORTOCAVA (TIPS)</t>
  </si>
  <si>
    <t>Diagnóstico angiográfico perfusión local de fármaco fibrinolítico a través de catéter en shunt portocava (TIPS)</t>
  </si>
  <si>
    <t>FRIBINOLISIS EN  SHUNT PORTOCAVA (TIPS)</t>
  </si>
  <si>
    <t>FIBRINOLISIS EN FÍSTULA A.V. HEMODIÁLISIS</t>
  </si>
  <si>
    <t>Diagnóstico angiográfico y perfusión local de fármaco fibrinolítico a través de catéter en fístulas AV de hemodiálisis</t>
  </si>
  <si>
    <t>194,8</t>
  </si>
  <si>
    <t>FIBRINOLISIS EN ARTERIAS DEL MIEMBRO INFERIOR</t>
  </si>
  <si>
    <t>Diagnóstico angiográfico y perfusión local de fármaco fibrinolítico a través de catéter en arterias de miembro inferior</t>
  </si>
  <si>
    <t>FIBRINOLISIS EN  ARTERIAS DEL MIEMBRO INFERIOR</t>
  </si>
  <si>
    <t>230,9</t>
  </si>
  <si>
    <t>FIBRINOLISIS EN ARTERIAS DEL MIEMBRO SUPERIOR</t>
  </si>
  <si>
    <t>Diagnóstico angiográfico y perfusión local de fármaco fibrinolítico a través de catéter en arterias de miembro superior</t>
  </si>
  <si>
    <t>FIBRINOLISIS TERMINOAÓRTICA O AORTOILÍACA</t>
  </si>
  <si>
    <t>Diagnóstico angiográfico y perfusión local de fármaco fibrinolítico a través de catéter en territorio de aorta terminal y sector aortoiliaco</t>
  </si>
  <si>
    <t>FIBRINOLISIS DE ARTERIA RENAL</t>
  </si>
  <si>
    <t>Diagnóstico angiográfico y perfusión local de fármaco fibrinolítico a través de catéter en arteria renal</t>
  </si>
  <si>
    <t>FIBRINOLISIS DE  ARTERIA RENAL</t>
  </si>
  <si>
    <t>FIBRINOLISIS DE TRONCOS VISCERALES DIGESTIVOS</t>
  </si>
  <si>
    <t>Diagnóstico angiográfico y perfusión local de fármaco fibrinolítico a través de catéter en arterias viscerales digestivas</t>
  </si>
  <si>
    <t>FIBRINOLISIS DE INJERTOS VASCULARES</t>
  </si>
  <si>
    <t xml:space="preserve">Diagnóstico angiográfico/flebográfico y Diagnóstico angiográfico/flebográfico y perfusión local de fármaco fibrinolítico a través de catéter en arterias de miembro superior en injertos vasculares </t>
  </si>
  <si>
    <t>FIBRINOLISIS  DE INJERTOS VASCULARES</t>
  </si>
  <si>
    <t>FIBRINOLISIS ASOCIADA A COLOCACIÓN DE FILTRO CAVA</t>
  </si>
  <si>
    <t>Perfusión local de fármaco fibrinolítico a través de catéter asociado a colocación de filtro de vena cava</t>
  </si>
  <si>
    <t>Fibrinolisis  PROCEDIMIENTSOS COMPLEMENTARIOS</t>
  </si>
  <si>
    <t>FIBRINOLISIS ASISTIDA POR ULTRASONIDOS</t>
  </si>
  <si>
    <t>Perfusión local de fármaco fibrinolítico a través de catéter asistido por ultrasonido</t>
  </si>
  <si>
    <t xml:space="preserve"> FARMACOANGIOGRAFÍA</t>
  </si>
  <si>
    <t>TRATAMIENTO DESÓRDENES VASOESPÁSTICOS</t>
  </si>
  <si>
    <t>Procedimiento terapéutico endovascular para el tratamiento del espasmo vascular mediante la utilización de fármacos vasodilatores, angiopastia y/o colocación de stent.</t>
  </si>
  <si>
    <t>TRATAMIENTO HEMORRAGIA DIGESTIVA</t>
  </si>
  <si>
    <t>LÁSER Y RECANALIZACIÓN MECÁNICA</t>
  </si>
  <si>
    <t xml:space="preserve">LÁSER Y RECANALIZACIÓN MECÁNICA ARTERIAL </t>
  </si>
  <si>
    <t>LÁSER Y RECANALIZACIÓN MECÁNICA VENOSA</t>
  </si>
  <si>
    <t xml:space="preserve"> EMBOLIZACIÓN </t>
  </si>
  <si>
    <t>EMBOLIZACIÓN VASCULAR</t>
  </si>
  <si>
    <t>x</t>
  </si>
  <si>
    <t>EMBOLIZACIÓN DE VARICOCELE BILATERAL</t>
  </si>
  <si>
    <t>EMBOLIZACIÓN DE VARICOCELE UNILATERAL</t>
  </si>
  <si>
    <t>EMBOLIZACIÓN TUMORAL (PALIATIVA O PRE-QUIRÚRGICA)</t>
  </si>
  <si>
    <t>EMBOLIZACIÓN DE MALFORMACIÓN VASCULAR</t>
  </si>
  <si>
    <t xml:space="preserve">EMBOLIZACIÓN BRONQUIAL </t>
  </si>
  <si>
    <t>EMBOLIZACIÓN DE HEMORRAGIA DIGESTIVA ALTA O BAJA</t>
  </si>
  <si>
    <t>EMBOLIZACIÓN DE HEMORRAGIA POR TRAUMATISMO</t>
  </si>
  <si>
    <t>EMBOLIZACIÓN DE RIÑONES EN ESTADIO FINAL</t>
  </si>
  <si>
    <t>HEMORRAGIA DE RIÑONES EN ESTADIO FINAL</t>
  </si>
  <si>
    <t>EMBOLIZACIÓN ESPLÉNICA</t>
  </si>
  <si>
    <t>EMBOLIZACIÓN DE VARICES ESOFÁGICAS</t>
  </si>
  <si>
    <t xml:space="preserve">EMBOLIZACIÓN HEPÁTICA </t>
  </si>
  <si>
    <t>EMBOLIZACIÓN DE ANEURISMAS</t>
  </si>
  <si>
    <t>OTRAS EMBOLIZACIONES</t>
  </si>
  <si>
    <t>QUIMIOEMBOLIZACIÓN HEPÁTICA</t>
  </si>
  <si>
    <t>EMBOLIZACIÓN VENOSA PÉLVICA</t>
  </si>
  <si>
    <t xml:space="preserve">EMBOLIZACIÓN PULMONAR </t>
  </si>
  <si>
    <t>EMBOLIZACIÓN DE COMUNICACIONES PORTOSISTÉNICAS</t>
  </si>
  <si>
    <t>EMBOLIZACIÓN DE SHUNT PORTOCAVA (TIPS)</t>
  </si>
  <si>
    <t>EMBOLIZACIÓN MIOMAS UTERINOS</t>
  </si>
  <si>
    <t>EMBOLIZACIÓN DE VARICES DE MMII CON GUÍA ECOGRÁFICA</t>
  </si>
  <si>
    <t>EMBOLIZACIÓN DE VARICES DE MMII con guía ecográfica</t>
  </si>
  <si>
    <t>EMBOLIZACIÓN LINFÁTICA</t>
  </si>
  <si>
    <t>EMBOLIZACIÓN PROSTÁTICA</t>
  </si>
  <si>
    <t>120'</t>
  </si>
  <si>
    <t>EMBOLIZACION VASCULAR VENOSA Y OTROS TERRITORIOS</t>
  </si>
  <si>
    <t>Oclusión vascular mediante diversos materiales: espirales de platino, tapones vasculares, agentes embolizantes líquidos, esferas, etc. con el fin de ocluir el flujo en un vaso o de una anomalía vascular determinada.</t>
  </si>
  <si>
    <t>09072901</t>
  </si>
  <si>
    <t>modificar</t>
  </si>
  <si>
    <t>Oclusión de la vena espermética unilateral mediante diversos materiales.</t>
  </si>
  <si>
    <t>80</t>
  </si>
  <si>
    <t>09072902</t>
  </si>
  <si>
    <t>Oclusión de la vena espermética bilateral mediante diversos materiales</t>
  </si>
  <si>
    <t>120</t>
  </si>
  <si>
    <t>09072915</t>
  </si>
  <si>
    <t>Oclusión de las venas gonadales - pélvicas mediante diversos materiales</t>
  </si>
  <si>
    <t>EMBOLIZACIÓN DE  FÍSTULA A.V. HEMODIÁLISIS</t>
  </si>
  <si>
    <t>Oclusión de la comunicación arterio-venosa con el fin de cerrar la fístula o bien, oclusión de venas colaterales que dificultan el retorno del flujo de la fistula.</t>
  </si>
  <si>
    <t>09072916</t>
  </si>
  <si>
    <t>EMBOLIZACIÓN PULMONAR</t>
  </si>
  <si>
    <t>Oclusión de un aneurisma o de una fístula arterio-venosa pulmonar.</t>
  </si>
  <si>
    <t>09072910</t>
  </si>
  <si>
    <t>Oclusión de venas periesofágicas dilatadas en el contexto de hipertensión portal o riesgo de hemorragia digestiva.</t>
  </si>
  <si>
    <t>100</t>
  </si>
  <si>
    <t>EMBOLIZACIÓN DE VARICES GÁSTRICAS (BRTO)</t>
  </si>
  <si>
    <t>Oclusión de venas perigástricas dilatadas en el contexto de hipertensión portal o riesgo de hemorragia digestiva.</t>
  </si>
  <si>
    <t>EMBOLIZACIÓN DE VARICES VISCERAL</t>
  </si>
  <si>
    <t>Oclusión de venas viscerales dilatadas en el contexto de hipertensión portal o riesgo de hemorragia digestiva.</t>
  </si>
  <si>
    <t>EMBOLIZACIÓN PORTAL</t>
  </si>
  <si>
    <t>Oclusión de la vena porta con el fin de inducir regeneración hepática, habitualmente en un contexto prequirúrgico .</t>
  </si>
  <si>
    <t>EMBOLIZACIÓN DE COMUNICACIONES PORTOSISTÉMICAS</t>
  </si>
  <si>
    <t xml:space="preserve">Oclusión de comunicación anterio-venosa, más frecuentemente entre la vena porta y arteria hepática. </t>
  </si>
  <si>
    <t>Oclusión de una comunicación veno-venosa entre una vena suprahepática y la vena porta, en el contexto de reducir o ocluir la hiperfunción de un TIPS.</t>
  </si>
  <si>
    <t>110</t>
  </si>
  <si>
    <t>Oclusión de un vaso linfático en el contexto de una fuga quilosa.</t>
  </si>
  <si>
    <t>EMBOLIZACIÓN PLEXO VENOSO PERIPROSTÁTICO (DISFUNCIÓN ERÉCTIL VENOSA)</t>
  </si>
  <si>
    <t>Oclusión de venas periprostáticas por fuga de retorno venoso peneano (disfunción eréctil).</t>
  </si>
  <si>
    <t>EMBOLIZACIÓN VENAS SUPRAHEPÁTICAS</t>
  </si>
  <si>
    <t>Oclusión de las venas suprahepáticas con el fin de inducir regeneración hepática.</t>
  </si>
  <si>
    <t>09072920</t>
  </si>
  <si>
    <t xml:space="preserve">EMBOLIZACIÓN DE VARICES DE MMII </t>
  </si>
  <si>
    <t>Oclusión de venas dilatadas de los miembros inferiores por insuficiencia venosa crónica.</t>
  </si>
  <si>
    <t>90</t>
  </si>
  <si>
    <t>EMBOLIZACION VASCULAR ARTERIAL Y OTROS TERRITORIOS</t>
  </si>
  <si>
    <t>EMBOLIZACION ARTERIAS PERIARTICULAR ANTIALGICAS.</t>
  </si>
  <si>
    <t>Oclusión del aporte arterial aumentado en articulaciones con el fin de reducir el dolor asociado.</t>
  </si>
  <si>
    <t>EMBOLIZACIÓN TUMORAL (PALIATIVA) O PRE-QUIRURGICA</t>
  </si>
  <si>
    <t>Oclusión del aporte vascular tumoral con el fin de evitar una hemorragia o efecto de masa (paliativo) o bien de reducir el riesgo hemorrágico en una intervención quirúrgica.</t>
  </si>
  <si>
    <t>09072904</t>
  </si>
  <si>
    <t>EMBOLIZACIÓN DE MALFORMACIÓN O ANOMALIA VASCULAR</t>
  </si>
  <si>
    <t>Oclusión de comunicación anómala anterio-venosa.</t>
  </si>
  <si>
    <t>09072905</t>
  </si>
  <si>
    <t>EMBOLIZACIÓN BRONQUIAL</t>
  </si>
  <si>
    <t xml:space="preserve">Oclusión de arterias bronquiales en el contexto de hemoptisis. </t>
  </si>
  <si>
    <t>09072906</t>
  </si>
  <si>
    <t xml:space="preserve">Oclusión de arterias viscerales que ocasionan hematemesis, melenas o rectorragia. </t>
  </si>
  <si>
    <t>09072907</t>
  </si>
  <si>
    <t>Oclusión de lesisones arteriales (laceración o pseudoaneurismas) ocasionadas tras un traumatismo.</t>
  </si>
  <si>
    <t>09072908</t>
  </si>
  <si>
    <t xml:space="preserve">EMBOLIZACIÓN  RENAL </t>
  </si>
  <si>
    <t>Oclusión de arterias renales en un contexto hemorrágico.</t>
  </si>
  <si>
    <t>09072909</t>
  </si>
  <si>
    <t>Oclusión de la arteria esplénica en un contexto traumático, hemorrágico, tumoral, prequirúrgico o de hiperfuncionalidad.</t>
  </si>
  <si>
    <t>09072911</t>
  </si>
  <si>
    <t>EMBOLIZACIÓN HEPÁTICA</t>
  </si>
  <si>
    <t>Oclusión de la arteria hepático en un contexto traumático, hemorrágico, tumoral o prequirúrgico</t>
  </si>
  <si>
    <t>EMBOLIZACIÓN DE ANEURISMAS O PSEUDOANEURISMAS VISCERALES</t>
  </si>
  <si>
    <t>Oclusión endovascular de aneurismas o pseudoaneurismas en arterias viscerales.</t>
  </si>
  <si>
    <t>EMBOLIZACIÓN UTERINA</t>
  </si>
  <si>
    <t>Oclusión de las arterias uterinas en un contexto traumático o hemorrágico.</t>
  </si>
  <si>
    <t>09072919</t>
  </si>
  <si>
    <t>EMBOLIZACION MIOMAS</t>
  </si>
  <si>
    <t>Oclusión de las arterias uterinas que nutren un mioma con el objetivo de reducir su tamaño.</t>
  </si>
  <si>
    <t>EMBOLIZACIÓN ENDOFUGA PRÓTESIS AÓRTICA</t>
  </si>
  <si>
    <t>Oclusión de una fuga arterial tras la implantación de una prótesis aórtica como tratamiento de exclusión de un aneurisma.</t>
  </si>
  <si>
    <t>EMBOLIZACIÓN PERCUTANEA DE PSEUDOANEURISMAS</t>
  </si>
  <si>
    <t>Oclusión de un pseudoaneurisma mediante la punción percutánea del mismo.</t>
  </si>
  <si>
    <t>EMBOLIZACIÓN HEMORROIDAL</t>
  </si>
  <si>
    <t>Oclusión de las arterias rectales en el contexto de hemorroides hemorrágicas.</t>
  </si>
  <si>
    <t xml:space="preserve">EMBOLIZACIÓN ARTERIA TIROIDEAS </t>
  </si>
  <si>
    <t>Oclusión de las arterias tiroideas en el contexto de bocio multinodular , traumático o hemorrágico.</t>
  </si>
  <si>
    <t>Oclusión de las arterias hepáticas que nutren una lesión tumoral con material cargado de medicación antitumoral.</t>
  </si>
  <si>
    <t>09072914</t>
  </si>
  <si>
    <t>RADIOEMBOLIZACIÓN PLANIFICACIÓN</t>
  </si>
  <si>
    <t xml:space="preserve">Administración de macroagregados </t>
  </si>
  <si>
    <t>RADIOEMBOLIZACIÓN TRATAMIENTO</t>
  </si>
  <si>
    <t>Administración de ytrio o holmio para el tratamiento radioembolización</t>
  </si>
  <si>
    <t>09072922</t>
  </si>
  <si>
    <t>Oclusión de las arterias prostáticas en el contexto de hipertrofia benigna de próstata con el objetivo de reducir su tamaño.</t>
  </si>
  <si>
    <t>EMBOLIZACIÓN EN TERRITORIO MÚSCULO-ESQUELÉTICO</t>
  </si>
  <si>
    <t>Oclusión de arterias lumbares/iliolumbar u otras en el contexto de hematoma retroperitoneal</t>
  </si>
  <si>
    <t>09072913</t>
  </si>
  <si>
    <t xml:space="preserve">Oclusión arterial en otros territorios vasculares. </t>
  </si>
  <si>
    <t>EMBOLIZACIÓN RETROPERITONEAL</t>
  </si>
  <si>
    <t>EMBOLIZACIÓN PARED ABDOMINAL O COSTAL</t>
  </si>
  <si>
    <t xml:space="preserve">Oclusión de arterias de pared abodminal o costal en el contexto de hematoma </t>
  </si>
  <si>
    <t>EMBOLIZACIÓN TERRITORIO MUSCULOESQUELÉTICO</t>
  </si>
  <si>
    <t>Embolización territorio articular, musculotendinoso</t>
  </si>
  <si>
    <t>EXTRACCIÓN CUERPO EXTRAÑO INTRAVASCULAR</t>
  </si>
  <si>
    <t xml:space="preserve"> EXTRACCIÓN CUERPO EXTRAÑO INTRAVASCULAR</t>
  </si>
  <si>
    <t>EXTRACCIÓN CUERPO EXTRAÑO ARTERIAL</t>
  </si>
  <si>
    <t>Retirar de forma endovascular un cuerpo extraño alojado en el territorio arterial.</t>
  </si>
  <si>
    <t>92,9</t>
  </si>
  <si>
    <t>EXTRACCIÓN CUERPO EXTRAÑO VENOSO</t>
  </si>
  <si>
    <t>Retirar de forma endovascular un cuerpo extraño alojado en el territorio venoso.</t>
  </si>
  <si>
    <t>FILTROS DE CAVA</t>
  </si>
  <si>
    <t xml:space="preserve"> FILTROS DE CAVA</t>
  </si>
  <si>
    <t>FILTRO DE CAVA</t>
  </si>
  <si>
    <t>FILTRO TEMPORAL DE CAVA</t>
  </si>
  <si>
    <t>Implantación de un dispositivo en la vena cava que impide la migración de un trombo al pulmón</t>
  </si>
  <si>
    <t>183,0</t>
  </si>
  <si>
    <t>FILTRO DEFINITIVO DE CAVA</t>
  </si>
  <si>
    <t>111,5</t>
  </si>
  <si>
    <t>FILTRO DE CAVA MAS FIBRINOLISIS ASOCIADA</t>
  </si>
  <si>
    <t>FILTRO DE CAVA  MAS FIBRINOLISIS ASOCIADA</t>
  </si>
  <si>
    <t>RETIRADA DE FILTRO DE CAVA</t>
  </si>
  <si>
    <t>Retirar de forma endovascular un filtro alojado en la vena cava.</t>
  </si>
  <si>
    <t>39,7</t>
  </si>
  <si>
    <t>FILTRO DE VENA CAVA BIOCONVERTIBLE O REABSORBIBLE</t>
  </si>
  <si>
    <t>Dispositivo de protección de trombos en la vena cava que no requiere de su retirada dado que se reabsorbe espontáneamente.</t>
  </si>
  <si>
    <t>RETIRADA COMPLEJA DE FILTRO DE VENA CAVA</t>
  </si>
  <si>
    <t>IMPLANTACIÓN CATÉTERES VASCULARES</t>
  </si>
  <si>
    <t>Temporales, definitivos (con reservorio, tunelizado?? LC )</t>
  </si>
  <si>
    <t>CATÉTER VENOSO CENTRAL</t>
  </si>
  <si>
    <r>
      <t xml:space="preserve">CATÉTER VENOSO </t>
    </r>
    <r>
      <rPr>
        <strike/>
        <sz val="14"/>
        <color rgb="FFFF0000"/>
        <rFont val="Arial"/>
        <family val="2"/>
      </rPr>
      <t>CENTRAL</t>
    </r>
  </si>
  <si>
    <t>CATÉTER SIN RESERVORIO SUBCUTÁNEO</t>
  </si>
  <si>
    <t>CATÉTER CON RESERVORIO SUBCUTÁNEO</t>
  </si>
  <si>
    <t>Catéter venoso central con extremo distal en la aurícula derecha insertado de forma subcutánea.</t>
  </si>
  <si>
    <t>63,5</t>
  </si>
  <si>
    <t>CATÉTER SIN TRACTO SUBCUTÁNEO</t>
  </si>
  <si>
    <t>Retiradada de un catéter alojado en una vena.</t>
  </si>
  <si>
    <t>CATÉTER CON TRACTO SUBCUTÁNEO</t>
  </si>
  <si>
    <t>Revisión de la posición y el funcionamiento de un catéter venoso.</t>
  </si>
  <si>
    <r>
      <t>RETIRADA</t>
    </r>
    <r>
      <rPr>
        <strike/>
        <sz val="14"/>
        <color rgb="FFFF0000"/>
        <rFont val="Arial"/>
        <family val="2"/>
      </rPr>
      <t xml:space="preserve"> Y CONTROL </t>
    </r>
    <r>
      <rPr>
        <strike/>
        <sz val="14"/>
        <color rgb="FF000000"/>
        <rFont val="Arial"/>
        <family val="2"/>
      </rPr>
      <t xml:space="preserve">DE </t>
    </r>
    <r>
      <rPr>
        <sz val="14"/>
        <color rgb="FF000000"/>
        <rFont val="Arial"/>
        <family val="2"/>
      </rPr>
      <t>CATÉTER</t>
    </r>
  </si>
  <si>
    <t>Catéter venoso con extremo distal en la aurícula derecha e insertado en una vena periférica</t>
  </si>
  <si>
    <t>RETIRADA Y CONTROL DE CATÉTER</t>
  </si>
  <si>
    <t>25,9</t>
  </si>
  <si>
    <t xml:space="preserve">CONTROL Y  RECAMBIO DE CATÉTER </t>
  </si>
  <si>
    <t>Catéter venoso con extremo distal en la aurícula derecha con un trayecto subcutáneo.</t>
  </si>
  <si>
    <t xml:space="preserve">CAMBIO DE CATÉTER </t>
  </si>
  <si>
    <t>SERMAS/SERVEI</t>
  </si>
  <si>
    <t>CATÉTER CENTRAL DE INSERCIÓN PERIFÉRICA</t>
  </si>
  <si>
    <t>Catéter venoso con extremo distal en la vena axilar insertado en una vena periférica del miembro superior</t>
  </si>
  <si>
    <t>CATÉTER CENTRAL NO TUNELIZADO</t>
  </si>
  <si>
    <t>CATÉTERES VENOSOS ACCESO PERIFÉRICO</t>
  </si>
  <si>
    <t>CATÉTER TIPO LINEA MEDIA (MIDLINE)</t>
  </si>
  <si>
    <t>VÏA VENOSA PERIFËRICA CON ECOGRAFÍA</t>
  </si>
  <si>
    <t>CATÉTER CENTRAL DE INSERCIÓN PERIFÉRICA (PICC)</t>
  </si>
  <si>
    <t>CATETERISMO DONANTE TIPO III DE MASTRICH (equivalente a catetrización de aorta + cava)</t>
  </si>
  <si>
    <t>CATETERISMOS DE GRANDES VASOS PARA DISPOSITIVOS EXTRACORPOREOS</t>
  </si>
  <si>
    <t>CATETERISMO PARA ASISTENCIA VENTRICULAR</t>
  </si>
  <si>
    <t>09074003</t>
  </si>
  <si>
    <t>CATETERISMO PARA ECMO</t>
  </si>
  <si>
    <t>215 0</t>
  </si>
  <si>
    <t>SHUNT PORTO-CAVA (TIPS)</t>
  </si>
  <si>
    <t>SHUNT PORTOCAVA (TIPS)</t>
  </si>
  <si>
    <t>Punción yugular, cateterización de VSH, punción transyugular portal, medición de presiones y colocación de prótesis portosistémica</t>
  </si>
  <si>
    <t>47,7</t>
  </si>
  <si>
    <t>404,3</t>
  </si>
  <si>
    <t>OCLUSIÓN VENOSA RETRÓGRADA  POR BALÓN (BRTO)</t>
  </si>
  <si>
    <t>Punción venosa (yugular, femoral) y embolización con oclusión de shunt portocava</t>
  </si>
  <si>
    <t>ENDOFISTULA  PERCUTÁNEA DE DIÁLISIS</t>
  </si>
  <si>
    <t>215 1</t>
  </si>
  <si>
    <t>TRATAMIENTO DE INSUFICIENCIA VENOSA</t>
  </si>
  <si>
    <t>TRATAMIENTO CON CHIVA DE VARICES</t>
  </si>
  <si>
    <t>Cirugía percutánea de venas varicosas con aguja Chiva</t>
  </si>
  <si>
    <t>CHIVA DE VARICES</t>
  </si>
  <si>
    <t>30,4</t>
  </si>
  <si>
    <t>TRATAMIENTO CON RADIOFRECUENCIA DE VARICES</t>
  </si>
  <si>
    <t>Procedimiento terapeutico endovascular de radiofrecuencia de vena safena</t>
  </si>
  <si>
    <t>RADIOFRECUENCIA DE VARICES</t>
  </si>
  <si>
    <t>79,7</t>
  </si>
  <si>
    <t>TRATAMIENTO ENDOLÁSER DE VARICES</t>
  </si>
  <si>
    <t>Procedimiento terapeutico endovacular de esclerosis con láser de safena</t>
  </si>
  <si>
    <t>ENDOLÁSER DE VARICES</t>
  </si>
  <si>
    <t xml:space="preserve">TRATAMIENTO DE OCLUSIÓN DE VARICES CON GLUE </t>
  </si>
  <si>
    <t>Procedimiento terapeutico endovacular de oclusión con cola quirúrgica de safena insuficiente</t>
  </si>
  <si>
    <t xml:space="preserve">OCLUSIÓN DE VARICES CON GLUE </t>
  </si>
  <si>
    <t xml:space="preserve">TRATAMIENTO DE ESCLEROTERAPIA CON ESPUMA </t>
  </si>
  <si>
    <t>Inyección percutánea de líquido esclerosante en varices o varices reticulares</t>
  </si>
  <si>
    <t xml:space="preserve">ESCLEROTERAPIA CON ESPUMA </t>
  </si>
  <si>
    <t>TRATAMIENTO ESCLEROTERAPIA TELANGIECTASIAS</t>
  </si>
  <si>
    <t>Inyección percutánea de líquido esclerosante en telangiectasias</t>
  </si>
  <si>
    <t>ESCLEROTERAPIA TELANGIECTASIAS</t>
  </si>
  <si>
    <t>DENERVACIÓN RENAL</t>
  </si>
  <si>
    <t>DENERVACIÓN RENAL PERCUTANEA</t>
  </si>
  <si>
    <t>Denervación endovascular con catéter de arterias renales</t>
  </si>
  <si>
    <t>29,4</t>
  </si>
  <si>
    <t>215 4</t>
  </si>
  <si>
    <t>PROCEDIMIENTOS TERAPÉUTICOS PERCUTÁNEOS</t>
  </si>
  <si>
    <t>Superposición con esclerosis ?? Distinguir trombina de otras ??</t>
  </si>
  <si>
    <t>TROMBOSIS PERCUTÁNEA</t>
  </si>
  <si>
    <t>TROMBOSIS PERCUTÁNEA DE SEUDOANEURISMAS</t>
  </si>
  <si>
    <t>Inyección percutánea de material trombótico para oclusión de pseudoaneurismas yatrógenicos</t>
  </si>
  <si>
    <t>32,1</t>
  </si>
  <si>
    <t>TRATAMIENTO PERCUTÁNEO DE MALFORMACIONES VASCULARES</t>
  </si>
  <si>
    <t>TRATAMIENTO PERCUTÁNEO DE MALFORMACIÓNES VASCULARES</t>
  </si>
  <si>
    <t>35,9</t>
  </si>
  <si>
    <t>COMPLEMENTOS A PROCEDIMIENTOS ANGIOGRAFICOS</t>
  </si>
  <si>
    <t>MATERIAL LIBERADOR DE DROGAS</t>
  </si>
  <si>
    <t>BALONES DE ANGIOPLASTIA O STENTS LIBERADORES DE DROGAS COMO PLAQUITAXEL O EVEROLIMUS/SIROLIMUS</t>
  </si>
  <si>
    <t xml:space="preserve">(1) 1 Médico Especialista Radiólogo </t>
  </si>
  <si>
    <t>(2) 2 Médicos Especialistas Radiólogos</t>
  </si>
  <si>
    <t xml:space="preserve">TM  2016 </t>
  </si>
  <si>
    <r>
      <rPr>
        <b/>
        <strike/>
        <sz val="16"/>
        <color rgb="FF000000"/>
        <rFont val="Arial"/>
      </rPr>
      <t>NEUROVASCULAR</t>
    </r>
    <r>
      <rPr>
        <b/>
        <sz val="16"/>
        <color rgb="FF000000"/>
        <rFont val="Arial"/>
      </rPr>
      <t xml:space="preserve"> DIAGNÓSTICO  </t>
    </r>
    <r>
      <rPr>
        <b/>
        <sz val="16"/>
        <color rgb="FF00B050"/>
        <rFont val="Arial"/>
      </rPr>
      <t>VASCULAR CABEZA, CUELLO Y COLUMNA</t>
    </r>
  </si>
  <si>
    <t>08070100</t>
  </si>
  <si>
    <t>08070101</t>
  </si>
  <si>
    <t>10,7</t>
  </si>
  <si>
    <t>19,7</t>
  </si>
  <si>
    <t>08070102</t>
  </si>
  <si>
    <t>18,2</t>
  </si>
  <si>
    <t>08070103</t>
  </si>
  <si>
    <t>12,6</t>
  </si>
  <si>
    <t>22,1</t>
  </si>
  <si>
    <t>08070104</t>
  </si>
  <si>
    <t>16,4</t>
  </si>
  <si>
    <t>27,9</t>
  </si>
  <si>
    <t>08070105</t>
  </si>
  <si>
    <t>08070106</t>
  </si>
  <si>
    <t>37,8</t>
  </si>
  <si>
    <t>08070107</t>
  </si>
  <si>
    <t>28,2</t>
  </si>
  <si>
    <t>45,2</t>
  </si>
  <si>
    <t>08070108</t>
  </si>
  <si>
    <t>27,7</t>
  </si>
  <si>
    <t>08070109</t>
  </si>
  <si>
    <t>41,0</t>
  </si>
  <si>
    <t>08070110</t>
  </si>
  <si>
    <t xml:space="preserve">ANGIOGRAFÍA CAROTÍDEA BILAT. PARA TEST DE WADA                                        </t>
  </si>
  <si>
    <t>36,1</t>
  </si>
  <si>
    <t>08070111</t>
  </si>
  <si>
    <t>34,3</t>
  </si>
  <si>
    <t>CATETERISMO SENOS PETROSOS UNILATERAL</t>
  </si>
  <si>
    <t>08070200</t>
  </si>
  <si>
    <r>
      <t xml:space="preserve">NEUROEMBOLIZACIÓN </t>
    </r>
    <r>
      <rPr>
        <sz val="14"/>
        <color indexed="8"/>
        <rFont val="Arial"/>
        <family val="2"/>
      </rPr>
      <t>EMBOLIZACIÓN VASO NATIVO/TUMOR</t>
    </r>
  </si>
  <si>
    <t>08070201</t>
  </si>
  <si>
    <r>
      <t>EMBOLIZACIÓN CARÓTIDA EXTERNA SELECTIVA</t>
    </r>
    <r>
      <rPr>
        <sz val="14"/>
        <color indexed="20"/>
        <rFont val="Arial"/>
        <family val="2"/>
      </rPr>
      <t xml:space="preserve"> </t>
    </r>
    <r>
      <rPr>
        <sz val="14"/>
        <color indexed="18"/>
        <rFont val="Arial"/>
        <family val="2"/>
      </rPr>
      <t>(EPISTAXIS, OTROS SANGRADOS)</t>
    </r>
  </si>
  <si>
    <t>29,5</t>
  </si>
  <si>
    <r>
      <rPr>
        <sz val="14"/>
        <color rgb="FF00B050"/>
        <rFont val="Arial"/>
        <family val="2"/>
      </rPr>
      <t xml:space="preserve">EMBOLIZACIÓN PREQUIRÚRGICA DE TUMORES CRANEOFACIOCERVICALES </t>
    </r>
    <r>
      <rPr>
        <strike/>
        <sz val="14"/>
        <color rgb="FFFF0000"/>
        <rFont val="Arial"/>
        <family val="2"/>
      </rPr>
      <t>POR VÍA ARTERIAL</t>
    </r>
  </si>
  <si>
    <t>EMBOLIZACIÓN  VASCULAR EN HEMATOMAS SUBDURALES</t>
  </si>
  <si>
    <t>08070202</t>
  </si>
  <si>
    <t>08070207</t>
  </si>
  <si>
    <r>
      <t xml:space="preserve">EMBOLIZACIÓN PERCUTÁNEA DE LESIONES TUMORALES Y VASCULARES </t>
    </r>
    <r>
      <rPr>
        <sz val="14"/>
        <color indexed="18"/>
        <rFont val="Arial"/>
        <family val="2"/>
      </rPr>
      <t>(LINFANGIOMA, MALFORMACIÓN VENOSA…)</t>
    </r>
  </si>
  <si>
    <t>25,2</t>
  </si>
  <si>
    <t>EMBOLIZACIÓN COMUNICACIÓN VASCULAR ANÓMALA</t>
  </si>
  <si>
    <t>EMBOLIZACION ANEURISMA</t>
  </si>
  <si>
    <t>08070205</t>
  </si>
  <si>
    <r>
      <t>EMBOLIZACIÓN DE ANEURISMA INTRACRANEAL</t>
    </r>
    <r>
      <rPr>
        <sz val="14"/>
        <color indexed="18"/>
        <rFont val="Arial"/>
        <family val="2"/>
      </rPr>
      <t xml:space="preserve"> SIN REMODELADO</t>
    </r>
  </si>
  <si>
    <t>62,4</t>
  </si>
  <si>
    <t>70,4</t>
  </si>
  <si>
    <t>87,8</t>
  </si>
  <si>
    <t>98,7</t>
  </si>
  <si>
    <t>NEUROANGIOPLASTIA SIN PROTESIS</t>
  </si>
  <si>
    <t>08070500</t>
  </si>
  <si>
    <r>
      <t xml:space="preserve">ANGIOPLASTIA INTRACRANEAL </t>
    </r>
    <r>
      <rPr>
        <sz val="14"/>
        <color indexed="18"/>
        <rFont val="Arial"/>
        <family val="2"/>
      </rPr>
      <t>SIN PRÓTESIS</t>
    </r>
  </si>
  <si>
    <t>08070501</t>
  </si>
  <si>
    <t>21,4</t>
  </si>
  <si>
    <t>34,6</t>
  </si>
  <si>
    <t>08070502</t>
  </si>
  <si>
    <t>08070503</t>
  </si>
  <si>
    <t>08070504</t>
  </si>
  <si>
    <t>NEUROANGIOPLASTIA CON PROTESIS</t>
  </si>
  <si>
    <t>46,1</t>
  </si>
  <si>
    <t>39,5</t>
  </si>
  <si>
    <t>08070405</t>
  </si>
  <si>
    <r>
      <t xml:space="preserve">TRATAMIENTO </t>
    </r>
    <r>
      <rPr>
        <strike/>
        <sz val="14"/>
        <color rgb="FF000000"/>
        <rFont val="Arial"/>
        <family val="2"/>
      </rPr>
      <t>MEDIANTE ATP</t>
    </r>
    <r>
      <rPr>
        <sz val="14"/>
        <color indexed="8"/>
        <rFont val="Arial"/>
        <family val="2"/>
      </rPr>
      <t xml:space="preserve"> DEL VASOESPASMO</t>
    </r>
  </si>
  <si>
    <t>08070301</t>
  </si>
  <si>
    <t>40,2</t>
  </si>
  <si>
    <t>60,1</t>
  </si>
  <si>
    <t>TROMBECTOMIA CON ASPIRACIÓN</t>
  </si>
  <si>
    <t>08070400</t>
  </si>
  <si>
    <t>08070401</t>
  </si>
  <si>
    <t>30,8</t>
  </si>
  <si>
    <t>46,9</t>
  </si>
  <si>
    <t>08070402</t>
  </si>
  <si>
    <t>60,0</t>
  </si>
  <si>
    <t>08070403</t>
  </si>
  <si>
    <t>08050105</t>
  </si>
  <si>
    <t>08050106</t>
  </si>
  <si>
    <t>08050107</t>
  </si>
  <si>
    <t>ESTUDIOS ESPECIFICOS DE  PEDIATRÍA</t>
  </si>
  <si>
    <t>COD 2024</t>
  </si>
  <si>
    <t>TIEMPO OCUPACIÓN SALA (m)</t>
  </si>
  <si>
    <t>Tac</t>
  </si>
  <si>
    <t>TIEMPO MÉDICO (m)</t>
  </si>
  <si>
    <t>01080101</t>
  </si>
  <si>
    <t>01080201</t>
  </si>
  <si>
    <t>01080301</t>
  </si>
  <si>
    <t>01080401</t>
  </si>
  <si>
    <t>01080501</t>
  </si>
  <si>
    <t>01080601</t>
  </si>
  <si>
    <t>03080101</t>
  </si>
  <si>
    <t>03080201</t>
  </si>
  <si>
    <t>03080301</t>
  </si>
  <si>
    <t>04080101</t>
  </si>
  <si>
    <t>04080201</t>
  </si>
  <si>
    <t>04080301</t>
  </si>
  <si>
    <t>04080401</t>
  </si>
  <si>
    <t>04080501</t>
  </si>
  <si>
    <t>04080601</t>
  </si>
  <si>
    <t>07080100</t>
  </si>
  <si>
    <t>07080101</t>
  </si>
  <si>
    <t>07080102</t>
  </si>
  <si>
    <t>07080201</t>
  </si>
  <si>
    <t>COD      2024</t>
  </si>
  <si>
    <t>DESCRIPTOR DEL PROCEDIMIENTO</t>
  </si>
  <si>
    <t>INTERCONSULTA RADIOLÓGICA Y SEGUNDA OPINION</t>
  </si>
  <si>
    <t>REVISION DE EXPLORACION— REINFORME DE EXPLORACION—sinonimo de informe por par.</t>
  </si>
  <si>
    <t>00090101</t>
  </si>
  <si>
    <r>
      <t>INTERCONSULTA / EVALUACION RADIOLÓGICA</t>
    </r>
    <r>
      <rPr>
        <sz val="14"/>
        <color rgb="FF00B050"/>
        <rFont val="Arial"/>
        <family val="2"/>
      </rPr>
      <t xml:space="preserve"> POR PACIENTE</t>
    </r>
  </si>
  <si>
    <t>INTERCONSULTA RADIOLÓGICA</t>
  </si>
  <si>
    <t>REVISION Y CREACION DE NUEVO INFORME DEL ESTUDIO DENTRO DEL RIS/HIS.</t>
  </si>
  <si>
    <t>DIRIGIDA A OTROS FACULTATIVOS</t>
  </si>
  <si>
    <t>00090201</t>
  </si>
  <si>
    <t>INFORME SEGUNDA OPINION POR EXPLORACION</t>
  </si>
  <si>
    <t>INTERCONSULTA RADIOLÓGICA POR PACIENTE</t>
  </si>
  <si>
    <t>INFORME DE SEGUNDA OPINIÓN</t>
  </si>
  <si>
    <t>INFORME DE SEGUNDA OPINIÓN (POR EXPLORACIÓN)</t>
  </si>
  <si>
    <t>INFORME RECIST</t>
  </si>
  <si>
    <t xml:space="preserve">Definir LC </t>
  </si>
  <si>
    <t>00000101</t>
  </si>
  <si>
    <r>
      <t xml:space="preserve">REEVALUACIÓN CRIBADO </t>
    </r>
    <r>
      <rPr>
        <strike/>
        <sz val="14"/>
        <color rgb="FFFF0000"/>
        <rFont val="Arial"/>
        <family val="2"/>
      </rPr>
      <t>MAMA</t>
    </r>
  </si>
  <si>
    <t>REVISIÓN CASO COMITÉ MULTIDISCIPLINAR</t>
  </si>
  <si>
    <t>REVISIÓN CASO COMITÉ MULTIDISCIPLICAR</t>
  </si>
  <si>
    <t>x caso revisado y presentado en comité.</t>
  </si>
  <si>
    <t>INFORME PRELIMINAR A PIE DE MÁQUINA</t>
  </si>
  <si>
    <t>PTE. DE DEFINIR</t>
  </si>
  <si>
    <t>Pacientes graves que van acompañados por sus médicos y requieren que el radiólogo esté presente durante la exploración para decidir el protocolo adecuado según los hallazgos clínicos y de la TC y requieren informe oral preliminar que guíe el manejo inmediato del paciente.</t>
  </si>
  <si>
    <t>NO SE ACEPTA , YA QUE ESTA INCLUIDO EN EL TM DEL TC POLITRAUMA</t>
  </si>
  <si>
    <t>00090301</t>
  </si>
  <si>
    <t>CONSULTA EXTERNA</t>
  </si>
  <si>
    <t>CONSULTA EXTERNA PRESENCIAL</t>
  </si>
  <si>
    <t>VALE PARA CUALQUIER ACTIVIDAD, INCLUIDO RECOPILAR CONSENTIMIENTOS, EN CASO DE REALIZAR PROCEDIMIENTOS ADICIONALES SE AÑADE LA PRESTACIÓN CORRESPONDIENTE.</t>
  </si>
  <si>
    <t>CONSULTA EXTERNA TELEFONICA</t>
  </si>
  <si>
    <t xml:space="preserve">Todos estos como CONSULTA RADIOLOGICA </t>
  </si>
  <si>
    <t>CONSENTIMIENTO INFORMADO (se añade)</t>
  </si>
  <si>
    <t xml:space="preserve">INFORME DE RESULTADOS </t>
  </si>
  <si>
    <t xml:space="preserve">CONSULTA ALTA RESOLUCION (+ PRUEBA COMPLEMENTARIA) </t>
  </si>
  <si>
    <t>PRIMERA CONSULTA TELEFONICA</t>
  </si>
  <si>
    <t>CONSULTA SEGUIMIENTO TELEFONICA</t>
  </si>
  <si>
    <t xml:space="preserve">  </t>
  </si>
  <si>
    <t>VISITA PLANTA</t>
  </si>
  <si>
    <t>00090401</t>
  </si>
  <si>
    <r>
      <t xml:space="preserve">VISITA </t>
    </r>
    <r>
      <rPr>
        <sz val="14"/>
        <color rgb="FF00B050"/>
        <rFont val="Arial"/>
        <family val="2"/>
      </rPr>
      <t>PACIENTE</t>
    </r>
    <r>
      <rPr>
        <sz val="14"/>
        <color indexed="8"/>
        <rFont val="Arial"/>
        <family val="2"/>
      </rPr>
      <t xml:space="preserve"> </t>
    </r>
    <r>
      <rPr>
        <sz val="14"/>
        <color rgb="FF00B050"/>
        <rFont val="Arial"/>
        <family val="2"/>
      </rPr>
      <t xml:space="preserve">HOSPITALIZADO </t>
    </r>
    <r>
      <rPr>
        <sz val="14"/>
        <color rgb="FFFF0000"/>
        <rFont val="Arial"/>
        <family val="2"/>
      </rPr>
      <t>PLANTA</t>
    </r>
    <r>
      <rPr>
        <sz val="14"/>
        <color rgb="FF00B050"/>
        <rFont val="Arial"/>
        <family val="2"/>
      </rPr>
      <t>.</t>
    </r>
  </si>
  <si>
    <t>INCLUYE INFORME DE ALTA, EN CASO NECESARIO</t>
  </si>
  <si>
    <t>SERAM_C. CIENT.</t>
  </si>
  <si>
    <t>POSTPROCESADO /SEGMENTACIÓN TEJIDOS BÁSICO</t>
  </si>
  <si>
    <t>TC DENTAL/MPR/VR…</t>
  </si>
  <si>
    <t>UN DISCRIPTIVO DONDE SE ANUMERE TODOS LOS PROCEDIMIENTOS, EN UNA SOLA LÍNA DE CAPTURA, PROCESO AUMTOMATICOS, O REZALIZADOS POR EL TER. SUMA TOS NO TM</t>
  </si>
  <si>
    <t>SEGMENTACIÓN DE TEJIDOS BÁSICA</t>
  </si>
  <si>
    <t>SEGMENTACIÓN HUESO</t>
  </si>
  <si>
    <t>POSTPROCESADO /SEGMENTACIÓN TEJIDOS COMPLEJO</t>
  </si>
  <si>
    <t>SEGMENTACIÓN / VOLUMETRÍA ONCOLÓGICA</t>
  </si>
  <si>
    <t>pte. Consulta.</t>
  </si>
  <si>
    <t>SEGMENTACIÓN CARDIO</t>
  </si>
  <si>
    <t>SEGMENTACIÓN NEURO</t>
  </si>
  <si>
    <t>OTRAS SEGMENTACIONES</t>
  </si>
  <si>
    <t>SERAM C. CIENTIF.</t>
  </si>
  <si>
    <t>DISEÑO DE BIOMODELO VIRTUAL 3D</t>
  </si>
  <si>
    <t>DISEÑO DE GUÍAS DE CORTE Y POSICIONAMIENTO 3D</t>
  </si>
  <si>
    <t xml:space="preserve">POSTPROCESADO AVANZADO </t>
  </si>
  <si>
    <t>POSTPROCESADO AVANZADO</t>
  </si>
  <si>
    <t>POSTPROCESADO PARA IMPRESIÓN 3D</t>
  </si>
  <si>
    <t>SEGMENTACIÓN PARA IMPRESIÓN 3D</t>
  </si>
  <si>
    <t>SEGMENTACIÓN PARA MODELOS VIRTUALES 3D</t>
  </si>
  <si>
    <t>SEGMENTACIÓN PARA ANALÍSIS RADIÓMICO</t>
  </si>
  <si>
    <t>SEGMENTACIÓN PARA VOLUMETRIA</t>
  </si>
  <si>
    <t>Actividad adicional sin adquisición imágenes específicas</t>
  </si>
  <si>
    <t>SEGMENTACIÓN PARA IA</t>
  </si>
  <si>
    <t>Si aparece aquí no debe aparecer en otras parte del catálogo</t>
  </si>
  <si>
    <t>POSTPROCESADO CARDÍACO</t>
  </si>
  <si>
    <t>INCLUIDO EN EL CODIGO DE LA PRUEBA CORRESPONDIENTE</t>
  </si>
  <si>
    <t>POSTPROCESADO PERFUSIÓN</t>
  </si>
  <si>
    <t>POSTPROCESADO VASCULAR</t>
  </si>
  <si>
    <t>Tiempo de postprocesado elevado. Se traslada a postproceso en VARIOS</t>
  </si>
  <si>
    <t>ETIQUETADO IA</t>
  </si>
  <si>
    <t>SEGMENTACION IA</t>
  </si>
  <si>
    <t>ETIQUETADO IA RX</t>
  </si>
  <si>
    <t xml:space="preserve">Qué sentido tiene distinguir modalidades LC </t>
  </si>
  <si>
    <t>SERAM C. CIENTIF</t>
  </si>
  <si>
    <t>ESTUDIO VOLUMETRÍA IA</t>
  </si>
  <si>
    <t>ETIQUETADO IA MAMOGRAFIA</t>
  </si>
  <si>
    <t>ETIQUETADO IA ECOGRAFIA</t>
  </si>
  <si>
    <t xml:space="preserve">SISTEMA DE NAVEGACION AUXILIARES </t>
  </si>
  <si>
    <t>ETIQUETADO IA TC</t>
  </si>
  <si>
    <t>ETIQUETADO IA RM</t>
  </si>
  <si>
    <r>
      <rPr>
        <strike/>
        <sz val="14"/>
        <color rgb="FFFF0000"/>
        <rFont val="Arial"/>
        <family val="2"/>
      </rPr>
      <t>USO DE SISTEMA DE</t>
    </r>
    <r>
      <rPr>
        <sz val="14"/>
        <color rgb="FF00B050"/>
        <rFont val="Arial"/>
        <family val="2"/>
      </rPr>
      <t xml:space="preserve"> NAVEGACION  O FUSIÓN ASISTIDA</t>
    </r>
  </si>
  <si>
    <t>AÑADIR EN EL DESCRIPTIVO PARTE DEL TITULO ANTERIOR.</t>
  </si>
  <si>
    <t>EXPLORACIONES "EX VIVO"</t>
  </si>
  <si>
    <t>EXPLORACIONES DE PIEZAS QUIRÚRGICAS</t>
  </si>
  <si>
    <t>EXPLORACIONES EN CADÁVERES</t>
  </si>
  <si>
    <t>FACTORES DE CORRECCION</t>
  </si>
  <si>
    <t>ENTRADA / SALIDA PACIENTE / ANESTESIA LOCAL 20´</t>
  </si>
  <si>
    <t>Debe quedar claro en definición, algo se hace sin anestesia local ?? LC</t>
  </si>
  <si>
    <t>incluir prefijo para los procedimientos con anestesia ?LC otra forma de codificar preguntar SEIS?</t>
  </si>
  <si>
    <t>ENTRADA / SALIDA PACIENTE / LOCAL O SEDACIÓN 40´</t>
  </si>
  <si>
    <t>ENTRADA / SALIDA PACIENTE / SEDACIÓN 40´</t>
  </si>
  <si>
    <t>ENTRADA / SALIDA PACIENTE / SEDACIÓN O ANEST. GENERAL 50´</t>
  </si>
  <si>
    <t>ENTRADA / SALIDA PACIENTE / ANESTESIA GENERAL 60´</t>
  </si>
  <si>
    <t xml:space="preserve">COMPRESIÓN MANUAL </t>
  </si>
  <si>
    <t>Epígrafe cierre acceso vascular ?? LC</t>
  </si>
  <si>
    <t>PROCEDIMIENTOS URGENTES EMERGENTES (GUARDIAS)</t>
  </si>
  <si>
    <t>SEDACIÓN PARA PROCEDIMIENTOS DIAGNOSTICOS</t>
  </si>
  <si>
    <t>SEDACION PARA PROCEDIMIENTOS INTERVENCIONISTAS</t>
  </si>
  <si>
    <t>TRAER AQUI LA RM SEDACION ponerlo como GENERICO</t>
  </si>
  <si>
    <t>SEDACCION YO ANESTESIA GENERAL</t>
  </si>
  <si>
    <t xml:space="preserve">pendiente de valorar factor de correción TM para ciertas pruebas de urgencias </t>
  </si>
  <si>
    <t>NO ACEPTADO, LA MEDIA DE CASUISTICA ANULA EL EFECTO PACIENTE CRITICO.</t>
  </si>
  <si>
    <t>como valorar el tiempo de revisión de médico en ciertos pacientes mientras se realice la exploración (paciente critito) + TOS y TM.</t>
  </si>
  <si>
    <t>Son, en general, pacientes ingresados en Unidades de Cuidados Intensivos, Unidades Coronarias, Unidades de Reanimación, etc. que sean portadores de uno o más de los siguientes dispositivos:
· Sistemas de monitorización: presión intracraneal (PIC), presión intraventricular
· Sistemas de asistencia respiratoria: intubación, tubos de drenaje torácicos, etc.
· Sistemas de asistencia cardíaca: drogas vasoactivas, ECMO, balón de contrapulsación aórtica, asistencia ventricular, etc.</t>
  </si>
  <si>
    <t>OBSERVACIONES:</t>
  </si>
  <si>
    <t xml:space="preserve">Los tiempos reseñados pueden oscilar significativamente en función de múltiples parámetros: Estado del paciente, UCI, hospitalización, etc. equipamiento de la sala, dotación de personal cualificado,complejidad anatómica de la lesión, necesidad de sedación/anestesia, tiempo de hemostasia en el lugar de punción, tiempo de limpieza de la sala, etc. </t>
  </si>
  <si>
    <t xml:space="preserve">Los tiempos reseñados pueden oscilar significativamente en función de múltiples parámetros: Estado del paciente, UCI, hospitalización, etc. equipamiento de la sala, dotación de personal cualificado, complejidad anatómica de la lesión, necesidad de sedación/anestesia, tiempo de hemostasia en el lugar de punción, tiempo de limpieza de la sala, etc. </t>
  </si>
  <si>
    <t>Los estudios de telerradiología serán computados con un tiempo médico idéntico al de la prueba correspondiente.</t>
  </si>
  <si>
    <t>No Existe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</si>
</sst>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quot;'&quot;&quot;'&quot;&quot;'&quot;&quot;'&quot;&quot;'&quot;&quot;'&quot;"/>
    <numFmt numFmtId="165" formatCode="0.0"/>
  </numFmts>
  <fonts count="163" x14ac:knownFonts="1">
    <font>
      <sz val="11"/>
      <color indexed="8"/>
      <name val="Arial"/>
    </font>
    <font>
      <sz val="12"/>
      <color indexed="8"/>
      <name val="Arial"/>
      <family val="2"/>
    </font>
    <font>
      <sz val="14"/>
      <color indexed="8"/>
      <name val="Arial"/>
      <family val="2"/>
    </font>
    <font>
      <u/>
      <sz val="12"/>
      <color indexed="11"/>
      <name val="Arial"/>
      <family val="2"/>
    </font>
    <font>
      <b/>
      <sz val="12"/>
      <color indexed="8"/>
      <name val="Arial"/>
      <family val="2"/>
    </font>
    <font>
      <b/>
      <sz val="14"/>
      <color indexed="8"/>
      <name val="Arial"/>
      <family val="2"/>
    </font>
    <font>
      <b/>
      <sz val="10"/>
      <color indexed="8"/>
      <name val="Arial"/>
      <family val="2"/>
    </font>
    <font>
      <b/>
      <sz val="16"/>
      <color indexed="8"/>
      <name val="Arial"/>
      <family val="2"/>
    </font>
    <font>
      <b/>
      <sz val="10"/>
      <color indexed="18"/>
      <name val="Arial"/>
      <family val="2"/>
    </font>
    <font>
      <sz val="11"/>
      <color indexed="20"/>
      <name val="Arial"/>
      <family val="2"/>
    </font>
    <font>
      <b/>
      <sz val="12"/>
      <color indexed="16"/>
      <name val="Arial"/>
      <family val="2"/>
    </font>
    <font>
      <sz val="16"/>
      <color indexed="8"/>
      <name val="Arial"/>
      <family val="2"/>
    </font>
    <font>
      <b/>
      <sz val="18"/>
      <color indexed="8"/>
      <name val="Arial"/>
      <family val="2"/>
    </font>
    <font>
      <sz val="14"/>
      <color indexed="20"/>
      <name val="Arial"/>
      <family val="2"/>
    </font>
    <font>
      <b/>
      <strike/>
      <sz val="14"/>
      <color indexed="20"/>
      <name val="Arial"/>
      <family val="2"/>
    </font>
    <font>
      <strike/>
      <sz val="14"/>
      <color indexed="20"/>
      <name val="Arial"/>
      <family val="2"/>
    </font>
    <font>
      <sz val="14"/>
      <color indexed="28"/>
      <name val="Arial"/>
      <family val="2"/>
    </font>
    <font>
      <sz val="14"/>
      <color indexed="18"/>
      <name val="Arial"/>
      <family val="2"/>
    </font>
    <font>
      <sz val="16"/>
      <color indexed="18"/>
      <name val="Arial"/>
      <family val="2"/>
    </font>
    <font>
      <b/>
      <sz val="14"/>
      <color indexed="18"/>
      <name val="Arial"/>
      <family val="2"/>
    </font>
    <font>
      <sz val="16"/>
      <color indexed="20"/>
      <name val="Arial"/>
      <family val="2"/>
    </font>
    <font>
      <b/>
      <sz val="16"/>
      <color indexed="18"/>
      <name val="Arial"/>
      <family val="2"/>
    </font>
    <font>
      <sz val="14"/>
      <color indexed="30"/>
      <name val="Arial"/>
      <family val="2"/>
    </font>
    <font>
      <sz val="11"/>
      <color indexed="18"/>
      <name val="Arial"/>
      <family val="2"/>
    </font>
    <font>
      <strike/>
      <sz val="16"/>
      <color indexed="20"/>
      <name val="Arial"/>
      <family val="2"/>
    </font>
    <font>
      <strike/>
      <sz val="16"/>
      <color indexed="28"/>
      <name val="Arial"/>
      <family val="2"/>
    </font>
    <font>
      <sz val="16"/>
      <color indexed="28"/>
      <name val="Arial"/>
      <family val="2"/>
    </font>
    <font>
      <b/>
      <sz val="12"/>
      <color indexed="30"/>
      <name val="Arial"/>
      <family val="2"/>
    </font>
    <font>
      <strike/>
      <sz val="14"/>
      <color indexed="28"/>
      <name val="Arial"/>
      <family val="2"/>
    </font>
    <font>
      <sz val="11"/>
      <color indexed="28"/>
      <name val="Arial"/>
      <family val="2"/>
    </font>
    <font>
      <b/>
      <sz val="14"/>
      <color indexed="20"/>
      <name val="Arial"/>
      <family val="2"/>
    </font>
    <font>
      <sz val="14"/>
      <color indexed="36"/>
      <name val="Arial"/>
      <family val="2"/>
    </font>
    <font>
      <b/>
      <sz val="12"/>
      <color indexed="37"/>
      <name val="Arial"/>
      <family val="2"/>
    </font>
    <font>
      <sz val="16"/>
      <color indexed="38"/>
      <name val="Arial"/>
      <family val="2"/>
    </font>
    <font>
      <sz val="16"/>
      <color indexed="37"/>
      <name val="Arial"/>
      <family val="2"/>
    </font>
    <font>
      <b/>
      <sz val="16"/>
      <color indexed="38"/>
      <name val="Arial"/>
      <family val="2"/>
    </font>
    <font>
      <b/>
      <sz val="11"/>
      <color indexed="8"/>
      <name val="Arial"/>
      <family val="2"/>
    </font>
    <font>
      <b/>
      <sz val="12"/>
      <color indexed="40"/>
      <name val="Arial"/>
      <family val="2"/>
    </font>
    <font>
      <sz val="16"/>
      <color indexed="40"/>
      <name val="Arial"/>
      <family val="2"/>
    </font>
    <font>
      <b/>
      <sz val="12"/>
      <color indexed="41"/>
      <name val="Arial"/>
      <family val="2"/>
    </font>
    <font>
      <sz val="16"/>
      <color indexed="41"/>
      <name val="Arial"/>
      <family val="2"/>
    </font>
    <font>
      <b/>
      <sz val="12"/>
      <color indexed="28"/>
      <name val="Arial"/>
      <family val="2"/>
    </font>
    <font>
      <sz val="18"/>
      <color indexed="20"/>
      <name val="Arial"/>
      <family val="2"/>
    </font>
    <font>
      <sz val="9"/>
      <color indexed="8"/>
      <name val="Helvetica"/>
      <family val="2"/>
    </font>
    <font>
      <strike/>
      <sz val="16"/>
      <color indexed="8"/>
      <name val="Arial"/>
      <family val="2"/>
    </font>
    <font>
      <b/>
      <strike/>
      <sz val="16"/>
      <color indexed="20"/>
      <name val="Arial"/>
      <family val="2"/>
    </font>
    <font>
      <strike/>
      <sz val="16"/>
      <color indexed="18"/>
      <name val="Arial"/>
      <family val="2"/>
    </font>
    <font>
      <b/>
      <sz val="12"/>
      <color indexed="43"/>
      <name val="Arial"/>
      <family val="2"/>
    </font>
    <font>
      <sz val="11"/>
      <color indexed="43"/>
      <name val="Arial"/>
      <family val="2"/>
    </font>
    <font>
      <b/>
      <sz val="12"/>
      <color indexed="46"/>
      <name val="Arial"/>
      <family val="2"/>
    </font>
    <font>
      <sz val="16"/>
      <color indexed="46"/>
      <name val="Arial"/>
      <family val="2"/>
    </font>
    <font>
      <sz val="14"/>
      <color indexed="46"/>
      <name val="Arial"/>
      <family val="2"/>
    </font>
    <font>
      <b/>
      <sz val="16"/>
      <color rgb="FFFF0000"/>
      <name val="Arial"/>
      <family val="2"/>
    </font>
    <font>
      <sz val="16"/>
      <color rgb="FFFF0000"/>
      <name val="Arial"/>
      <family val="2"/>
    </font>
    <font>
      <b/>
      <strike/>
      <sz val="16"/>
      <color rgb="FFFF0000"/>
      <name val="Arial"/>
      <family val="2"/>
    </font>
    <font>
      <strike/>
      <sz val="16"/>
      <color rgb="FFFF0000"/>
      <name val="Arial"/>
      <family val="2"/>
    </font>
    <font>
      <sz val="11"/>
      <color theme="1"/>
      <name val="Arial"/>
      <family val="2"/>
    </font>
    <font>
      <sz val="14"/>
      <color rgb="FFFF0000"/>
      <name val="Arial"/>
      <family val="2"/>
    </font>
    <font>
      <sz val="14"/>
      <color rgb="FF00B050"/>
      <name val="Arial"/>
      <family val="2"/>
    </font>
    <font>
      <sz val="11"/>
      <color indexed="8"/>
      <name val="Arial"/>
      <family val="2"/>
    </font>
    <font>
      <sz val="12"/>
      <color indexed="18"/>
      <name val="Arial"/>
      <family val="2"/>
    </font>
    <font>
      <sz val="16"/>
      <color theme="1"/>
      <name val="Arial"/>
      <family val="2"/>
    </font>
    <font>
      <strike/>
      <sz val="18"/>
      <color indexed="20"/>
      <name val="Arial"/>
      <family val="2"/>
    </font>
    <font>
      <sz val="16"/>
      <color theme="0"/>
      <name val="Arial"/>
      <family val="2"/>
    </font>
    <font>
      <sz val="16"/>
      <color rgb="FF00B050"/>
      <name val="Arial"/>
      <family val="2"/>
    </font>
    <font>
      <strike/>
      <sz val="11"/>
      <color rgb="FFFF0000"/>
      <name val="Arial"/>
      <family val="2"/>
    </font>
    <font>
      <sz val="11"/>
      <color rgb="FF00B050"/>
      <name val="Arial"/>
      <family val="2"/>
    </font>
    <font>
      <b/>
      <strike/>
      <sz val="12"/>
      <color rgb="FFFF0000"/>
      <name val="Arial"/>
      <family val="2"/>
    </font>
    <font>
      <strike/>
      <sz val="12"/>
      <color rgb="FFFF0000"/>
      <name val="Arial"/>
      <family val="2"/>
    </font>
    <font>
      <strike/>
      <sz val="14"/>
      <color rgb="FFFF0000"/>
      <name val="Arial"/>
      <family val="2"/>
    </font>
    <font>
      <strike/>
      <sz val="12"/>
      <color indexed="28"/>
      <name val="Arial"/>
      <family val="2"/>
    </font>
    <font>
      <sz val="12"/>
      <color rgb="FF00B050"/>
      <name val="Arial"/>
      <family val="2"/>
    </font>
    <font>
      <sz val="14"/>
      <color theme="1"/>
      <name val="Arial"/>
      <family val="2"/>
    </font>
    <font>
      <sz val="16"/>
      <color theme="9"/>
      <name val="Arial"/>
      <family val="2"/>
    </font>
    <font>
      <strike/>
      <sz val="16"/>
      <color rgb="FF000000"/>
      <name val="Arial"/>
      <family val="2"/>
    </font>
    <font>
      <sz val="16"/>
      <color rgb="FF000000"/>
      <name val="Arial"/>
      <family val="2"/>
    </font>
    <font>
      <strike/>
      <sz val="16"/>
      <color indexed="37"/>
      <name val="Arial"/>
      <family val="2"/>
    </font>
    <font>
      <b/>
      <sz val="16"/>
      <color theme="9"/>
      <name val="Arial"/>
      <family val="2"/>
    </font>
    <font>
      <strike/>
      <sz val="11"/>
      <color indexed="8"/>
      <name val="Arial"/>
      <family val="2"/>
    </font>
    <font>
      <b/>
      <strike/>
      <sz val="11"/>
      <color indexed="8"/>
      <name val="Arial"/>
      <family val="2"/>
    </font>
    <font>
      <b/>
      <strike/>
      <sz val="12"/>
      <color indexed="8"/>
      <name val="Arial"/>
      <family val="2"/>
    </font>
    <font>
      <b/>
      <strike/>
      <sz val="16"/>
      <color indexed="8"/>
      <name val="Arial"/>
      <family val="2"/>
    </font>
    <font>
      <sz val="11"/>
      <color rgb="FFFF0000"/>
      <name val="Arial"/>
      <family val="2"/>
    </font>
    <font>
      <b/>
      <sz val="12"/>
      <color rgb="FFFF0000"/>
      <name val="Arial"/>
      <family val="2"/>
    </font>
    <font>
      <strike/>
      <sz val="16"/>
      <color rgb="FF70AD47"/>
      <name val="Arial"/>
      <family val="2"/>
    </font>
    <font>
      <b/>
      <sz val="14"/>
      <color rgb="FFFF0000"/>
      <name val="Arial"/>
      <family val="2"/>
    </font>
    <font>
      <b/>
      <sz val="14"/>
      <color theme="9"/>
      <name val="Arial"/>
      <family val="2"/>
    </font>
    <font>
      <b/>
      <strike/>
      <sz val="14"/>
      <color rgb="FFFF0000"/>
      <name val="Arial"/>
      <family val="2"/>
    </font>
    <font>
      <b/>
      <sz val="11"/>
      <color rgb="FFFF0000"/>
      <name val="Arial"/>
      <family val="2"/>
    </font>
    <font>
      <sz val="14"/>
      <color theme="9"/>
      <name val="Arial"/>
      <family val="2"/>
    </font>
    <font>
      <sz val="12"/>
      <color indexed="36"/>
      <name val="Arial"/>
      <family val="2"/>
    </font>
    <font>
      <u/>
      <sz val="11"/>
      <color theme="10"/>
      <name val="Arial"/>
      <family val="2"/>
    </font>
    <font>
      <sz val="8"/>
      <name val="Arial"/>
      <family val="2"/>
    </font>
    <font>
      <b/>
      <i/>
      <strike/>
      <sz val="16"/>
      <color indexed="18"/>
      <name val="Arial"/>
      <family val="2"/>
    </font>
    <font>
      <b/>
      <sz val="14"/>
      <color rgb="FF000000"/>
      <name val="Arial"/>
      <family val="2"/>
    </font>
    <font>
      <sz val="14"/>
      <color rgb="FF000000"/>
      <name val="Arial"/>
      <family val="2"/>
    </font>
    <font>
      <sz val="11"/>
      <color rgb="FF000000"/>
      <name val="Arial"/>
      <family val="2"/>
    </font>
    <font>
      <sz val="12"/>
      <color rgb="FF000000"/>
      <name val="Arial"/>
      <family val="2"/>
    </font>
    <font>
      <b/>
      <sz val="14"/>
      <color theme="1"/>
      <name val="Arial"/>
      <family val="2"/>
    </font>
    <font>
      <b/>
      <sz val="12"/>
      <color theme="1"/>
      <name val="Arial"/>
      <family val="2"/>
    </font>
    <font>
      <b/>
      <sz val="12"/>
      <color theme="9"/>
      <name val="Arial"/>
      <family val="2"/>
    </font>
    <font>
      <b/>
      <strike/>
      <sz val="12"/>
      <color theme="9"/>
      <name val="Arial"/>
      <family val="2"/>
    </font>
    <font>
      <sz val="12"/>
      <color theme="9"/>
      <name val="Arial"/>
      <family val="2"/>
    </font>
    <font>
      <b/>
      <sz val="16"/>
      <color rgb="FF000000"/>
      <name val="Arial"/>
      <family val="2"/>
    </font>
    <font>
      <sz val="12"/>
      <color rgb="FFFF0000"/>
      <name val="Arial"/>
      <family val="2"/>
    </font>
    <font>
      <b/>
      <sz val="14"/>
      <color rgb="FF00B050"/>
      <name val="Arial"/>
      <family val="2"/>
    </font>
    <font>
      <b/>
      <sz val="12"/>
      <color rgb="FF00B050"/>
      <name val="Arial"/>
      <family val="2"/>
    </font>
    <font>
      <sz val="11"/>
      <color rgb="FF00B050"/>
      <name val="Arial"/>
      <family val="2"/>
    </font>
    <font>
      <sz val="16"/>
      <color theme="8"/>
      <name val="Arial"/>
      <family val="2"/>
    </font>
    <font>
      <strike/>
      <sz val="11"/>
      <color rgb="FFFF0000"/>
      <name val="Arial"/>
      <family val="2"/>
    </font>
    <font>
      <sz val="14"/>
      <color theme="7" tint="-0.499984740745262"/>
      <name val="Arial"/>
      <family val="2"/>
    </font>
    <font>
      <sz val="14"/>
      <color rgb="FF92D050"/>
      <name val="Arial"/>
      <family val="2"/>
    </font>
    <font>
      <b/>
      <sz val="12"/>
      <color theme="7" tint="-0.249977111117893"/>
      <name val="Arial"/>
      <family val="2"/>
    </font>
    <font>
      <strike/>
      <sz val="14"/>
      <color rgb="FF00B050"/>
      <name val="Arial"/>
      <family val="2"/>
    </font>
    <font>
      <sz val="16"/>
      <color theme="1" tint="4.9989318521683403E-2"/>
      <name val="Arial"/>
      <family val="2"/>
    </font>
    <font>
      <sz val="12"/>
      <color theme="1"/>
      <name val="Arial"/>
      <family val="2"/>
    </font>
    <font>
      <strike/>
      <sz val="14"/>
      <color theme="1"/>
      <name val="Arial"/>
      <family val="2"/>
    </font>
    <font>
      <b/>
      <sz val="16"/>
      <color theme="1"/>
      <name val="Arial"/>
      <family val="2"/>
    </font>
    <font>
      <strike/>
      <u/>
      <sz val="16"/>
      <color rgb="FFFF0000"/>
      <name val="Arial"/>
      <family val="2"/>
    </font>
    <font>
      <b/>
      <sz val="16"/>
      <color rgb="FF00B050"/>
      <name val="Arial"/>
      <family val="2"/>
    </font>
    <font>
      <sz val="14"/>
      <color theme="7" tint="-0.249977111117893"/>
      <name val="Arial"/>
      <family val="2"/>
    </font>
    <font>
      <sz val="16"/>
      <color theme="7" tint="-0.249977111117893"/>
      <name val="Arial"/>
      <family val="2"/>
    </font>
    <font>
      <b/>
      <sz val="16"/>
      <color theme="7" tint="-0.249977111117893"/>
      <name val="Arial"/>
      <family val="2"/>
    </font>
    <font>
      <strike/>
      <sz val="14"/>
      <color theme="7" tint="-0.249977111117893"/>
      <name val="Arial"/>
      <family val="2"/>
    </font>
    <font>
      <b/>
      <sz val="14"/>
      <color theme="7" tint="-0.249977111117893"/>
      <name val="Arial"/>
      <family val="2"/>
    </font>
    <font>
      <b/>
      <sz val="14"/>
      <color theme="7" tint="-0.499984740745262"/>
      <name val="Arial"/>
      <family val="2"/>
    </font>
    <font>
      <sz val="16"/>
      <color rgb="FFFB0007"/>
      <name val="Arial"/>
      <family val="2"/>
    </font>
    <font>
      <sz val="12"/>
      <color indexed="20"/>
      <name val="Arial"/>
      <family val="2"/>
    </font>
    <font>
      <b/>
      <sz val="14"/>
      <color theme="8" tint="0.39997558519241921"/>
      <name val="Arial"/>
      <family val="2"/>
    </font>
    <font>
      <b/>
      <sz val="14"/>
      <color theme="9" tint="-0.249977111117893"/>
      <name val="Arial"/>
      <family val="2"/>
    </font>
    <font>
      <b/>
      <sz val="11"/>
      <color theme="7" tint="-0.499984740745262"/>
      <name val="Arial"/>
      <family val="2"/>
    </font>
    <font>
      <sz val="14"/>
      <color theme="0"/>
      <name val="Arial"/>
      <family val="2"/>
    </font>
    <font>
      <sz val="11"/>
      <color theme="0"/>
      <name val="Arial"/>
      <family val="2"/>
    </font>
    <font>
      <sz val="14"/>
      <color rgb="FFF76A6A"/>
      <name val="Arial"/>
      <family val="2"/>
    </font>
    <font>
      <sz val="12"/>
      <color indexed="28"/>
      <name val="Arial"/>
      <family val="2"/>
    </font>
    <font>
      <strike/>
      <sz val="12"/>
      <color indexed="20"/>
      <name val="Arial"/>
      <family val="2"/>
    </font>
    <font>
      <sz val="12"/>
      <color theme="8"/>
      <name val="Arial"/>
      <family val="2"/>
    </font>
    <font>
      <sz val="12"/>
      <color indexed="8"/>
      <name val="Helvetica"/>
      <family val="2"/>
    </font>
    <font>
      <b/>
      <strike/>
      <sz val="12"/>
      <color indexed="20"/>
      <name val="Arial"/>
      <family val="2"/>
    </font>
    <font>
      <strike/>
      <sz val="12"/>
      <color indexed="18"/>
      <name val="Arial"/>
      <family val="2"/>
    </font>
    <font>
      <sz val="18"/>
      <color rgb="FFFF0000"/>
      <name val="Arial"/>
      <family val="2"/>
    </font>
    <font>
      <sz val="18"/>
      <color theme="1" tint="4.9989318521683403E-2"/>
      <name val="Arial"/>
      <family val="2"/>
    </font>
    <font>
      <sz val="13.5"/>
      <color rgb="FF000000"/>
      <name val="Arial"/>
      <family val="2"/>
    </font>
    <font>
      <sz val="10"/>
      <color indexed="8"/>
      <name val="Arial"/>
      <family val="2"/>
    </font>
    <font>
      <sz val="18"/>
      <color rgb="FF000000"/>
      <name val="Arial"/>
      <family val="2"/>
    </font>
    <font>
      <sz val="13.5"/>
      <color rgb="FFFF0000"/>
      <name val="Arial"/>
      <family val="2"/>
    </font>
    <font>
      <i/>
      <sz val="11"/>
      <color indexed="8"/>
      <name val="Arial"/>
      <family val="2"/>
    </font>
    <font>
      <strike/>
      <sz val="14"/>
      <color indexed="8"/>
      <name val="Arial"/>
      <family val="2"/>
    </font>
    <font>
      <b/>
      <sz val="16"/>
      <name val="Arial"/>
      <family val="2"/>
    </font>
    <font>
      <strike/>
      <sz val="12"/>
      <color indexed="8"/>
      <name val="Arial"/>
      <family val="2"/>
    </font>
    <font>
      <b/>
      <sz val="22"/>
      <color theme="1"/>
      <name val="Arial"/>
      <family val="2"/>
    </font>
    <font>
      <sz val="14"/>
      <color theme="5"/>
      <name val="Arial"/>
      <family val="2"/>
    </font>
    <font>
      <sz val="14"/>
      <color theme="8"/>
      <name val="Arial"/>
      <family val="2"/>
    </font>
    <font>
      <strike/>
      <sz val="14"/>
      <color indexed="18"/>
      <name val="Arial"/>
      <family val="2"/>
    </font>
    <font>
      <strike/>
      <sz val="14"/>
      <color rgb="FF000000"/>
      <name val="Arial"/>
      <family val="2"/>
    </font>
    <font>
      <sz val="11"/>
      <color rgb="FF000000"/>
      <name val="Arial"/>
    </font>
    <font>
      <sz val="14"/>
      <color rgb="FF00B050"/>
      <name val="Arial"/>
    </font>
    <font>
      <strike/>
      <sz val="14"/>
      <color rgb="FF00B050"/>
      <name val="Arial"/>
    </font>
    <font>
      <b/>
      <sz val="16"/>
      <color rgb="FF000000"/>
      <name val="Arial"/>
    </font>
    <font>
      <b/>
      <strike/>
      <sz val="16"/>
      <color rgb="FF000000"/>
      <name val="Arial"/>
    </font>
    <font>
      <b/>
      <sz val="16"/>
      <color rgb="FF00B050"/>
      <name val="Arial"/>
    </font>
    <font>
      <sz val="11"/>
      <color indexed="8"/>
      <name val="Arial"/>
    </font>
    <font>
      <sz val="14"/>
      <color indexed="8"/>
      <name val="Arial"/>
    </font>
  </fonts>
  <fills count="42">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
      <patternFill patternType="solid">
        <fgColor indexed="16"/>
        <bgColor auto="1"/>
      </patternFill>
    </fill>
    <fill>
      <patternFill patternType="solid">
        <fgColor indexed="18"/>
        <bgColor auto="1"/>
      </patternFill>
    </fill>
    <fill>
      <patternFill patternType="solid">
        <fgColor indexed="21"/>
        <bgColor auto="1"/>
      </patternFill>
    </fill>
    <fill>
      <patternFill patternType="solid">
        <fgColor indexed="22"/>
        <bgColor auto="1"/>
      </patternFill>
    </fill>
    <fill>
      <patternFill patternType="solid">
        <fgColor indexed="23"/>
        <bgColor auto="1"/>
      </patternFill>
    </fill>
    <fill>
      <patternFill patternType="solid">
        <fgColor indexed="24"/>
        <bgColor auto="1"/>
      </patternFill>
    </fill>
    <fill>
      <patternFill patternType="solid">
        <fgColor indexed="25"/>
        <bgColor auto="1"/>
      </patternFill>
    </fill>
    <fill>
      <patternFill patternType="solid">
        <fgColor indexed="26"/>
        <bgColor auto="1"/>
      </patternFill>
    </fill>
    <fill>
      <patternFill patternType="solid">
        <fgColor indexed="29"/>
        <bgColor auto="1"/>
      </patternFill>
    </fill>
    <fill>
      <patternFill patternType="solid">
        <fgColor indexed="32"/>
        <bgColor auto="1"/>
      </patternFill>
    </fill>
    <fill>
      <patternFill patternType="solid">
        <fgColor indexed="34"/>
        <bgColor auto="1"/>
      </patternFill>
    </fill>
    <fill>
      <patternFill patternType="solid">
        <fgColor indexed="35"/>
        <bgColor auto="1"/>
      </patternFill>
    </fill>
    <fill>
      <patternFill patternType="solid">
        <fgColor theme="0"/>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3" tint="0.39997558519241921"/>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0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2CB"/>
        <bgColor rgb="FF000000"/>
      </patternFill>
    </fill>
    <fill>
      <patternFill patternType="solid">
        <fgColor rgb="FFFFFFFF"/>
        <bgColor rgb="FF000000"/>
      </patternFill>
    </fill>
    <fill>
      <patternFill patternType="solid">
        <fgColor rgb="FFFF66FF"/>
        <bgColor indexed="64"/>
      </patternFill>
    </fill>
    <fill>
      <patternFill patternType="solid">
        <fgColor theme="6" tint="0.39997558519241921"/>
        <bgColor indexed="64"/>
      </patternFill>
    </fill>
    <fill>
      <patternFill patternType="solid">
        <fgColor rgb="FFFFF2CC"/>
        <bgColor rgb="FFFFFF00"/>
      </patternFill>
    </fill>
    <fill>
      <patternFill patternType="solid">
        <fgColor rgb="FFFFFFFF"/>
        <bgColor rgb="FFFFFFFF"/>
      </patternFill>
    </fill>
    <fill>
      <patternFill patternType="solid">
        <fgColor theme="0"/>
        <bgColor auto="1"/>
      </patternFill>
    </fill>
    <fill>
      <patternFill patternType="solid">
        <fgColor rgb="FFE38D8D"/>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0"/>
        <bgColor rgb="FF000000"/>
      </patternFill>
    </fill>
    <fill>
      <patternFill patternType="solid">
        <fgColor rgb="FFBFBFBF"/>
        <bgColor rgb="FF000000"/>
      </patternFill>
    </fill>
    <fill>
      <patternFill patternType="solid">
        <fgColor rgb="FFCACACA"/>
        <bgColor rgb="FF000000"/>
      </patternFill>
    </fill>
  </fills>
  <borders count="339">
    <border>
      <left/>
      <right/>
      <top/>
      <bottom/>
      <diagonal/>
    </border>
    <border>
      <left style="thin">
        <color indexed="13"/>
      </left>
      <right/>
      <top style="thin">
        <color indexed="13"/>
      </top>
      <bottom style="thin">
        <color indexed="13"/>
      </bottom>
      <diagonal/>
    </border>
    <border>
      <left/>
      <right/>
      <top style="thin">
        <color indexed="13"/>
      </top>
      <bottom style="thin">
        <color indexed="13"/>
      </bottom>
      <diagonal/>
    </border>
    <border>
      <left/>
      <right style="thin">
        <color indexed="13"/>
      </right>
      <top style="thin">
        <color indexed="13"/>
      </top>
      <bottom style="thin">
        <color indexed="13"/>
      </bottom>
      <diagonal/>
    </border>
    <border>
      <left style="thin">
        <color indexed="13"/>
      </left>
      <right style="thin">
        <color indexed="14"/>
      </right>
      <top style="thin">
        <color indexed="13"/>
      </top>
      <bottom style="thin">
        <color indexed="13"/>
      </bottom>
      <diagonal/>
    </border>
    <border>
      <left style="thin">
        <color indexed="14"/>
      </left>
      <right style="thin">
        <color indexed="14"/>
      </right>
      <top style="thin">
        <color indexed="13"/>
      </top>
      <bottom style="thin">
        <color indexed="13"/>
      </bottom>
      <diagonal/>
    </border>
    <border>
      <left style="thin">
        <color indexed="14"/>
      </left>
      <right style="thin">
        <color indexed="13"/>
      </right>
      <top style="thin">
        <color indexed="13"/>
      </top>
      <bottom style="thin">
        <color indexed="13"/>
      </bottom>
      <diagonal/>
    </border>
    <border>
      <left style="thin">
        <color indexed="14"/>
      </left>
      <right style="thin">
        <color indexed="14"/>
      </right>
      <top style="thin">
        <color indexed="14"/>
      </top>
      <bottom style="thin">
        <color indexed="14"/>
      </bottom>
      <diagonal/>
    </border>
    <border>
      <left style="thin">
        <color indexed="8"/>
      </left>
      <right style="thin">
        <color indexed="14"/>
      </right>
      <top style="medium">
        <color indexed="8"/>
      </top>
      <bottom style="thin">
        <color indexed="8"/>
      </bottom>
      <diagonal/>
    </border>
    <border>
      <left style="thin">
        <color indexed="14"/>
      </left>
      <right style="thin">
        <color indexed="8"/>
      </right>
      <top style="medium">
        <color indexed="8"/>
      </top>
      <bottom style="thin">
        <color indexed="8"/>
      </bottom>
      <diagonal/>
    </border>
    <border>
      <left style="thin">
        <color indexed="14"/>
      </left>
      <right style="medium">
        <color indexed="8"/>
      </right>
      <top style="medium">
        <color indexed="8"/>
      </top>
      <bottom style="thin">
        <color indexed="8"/>
      </bottom>
      <diagonal/>
    </border>
    <border>
      <left style="medium">
        <color indexed="8"/>
      </left>
      <right style="medium">
        <color indexed="8"/>
      </right>
      <top style="medium">
        <color indexed="8"/>
      </top>
      <bottom style="thin">
        <color indexed="8"/>
      </bottom>
      <diagonal/>
    </border>
    <border>
      <left style="thin">
        <color indexed="8"/>
      </left>
      <right style="thin">
        <color indexed="14"/>
      </right>
      <top style="thin">
        <color indexed="8"/>
      </top>
      <bottom style="thin">
        <color indexed="8"/>
      </bottom>
      <diagonal/>
    </border>
    <border>
      <left style="thin">
        <color indexed="14"/>
      </left>
      <right style="thin">
        <color indexed="8"/>
      </right>
      <top style="thin">
        <color indexed="8"/>
      </top>
      <bottom style="thin">
        <color indexed="8"/>
      </bottom>
      <diagonal/>
    </border>
    <border>
      <left style="thin">
        <color indexed="14"/>
      </left>
      <right style="medium">
        <color indexed="8"/>
      </right>
      <top style="thin">
        <color indexed="8"/>
      </top>
      <bottom style="thin">
        <color indexed="8"/>
      </bottom>
      <diagonal/>
    </border>
    <border>
      <left style="medium">
        <color indexed="8"/>
      </left>
      <right style="medium">
        <color indexed="8"/>
      </right>
      <top style="thin">
        <color indexed="8"/>
      </top>
      <bottom style="thin">
        <color indexed="8"/>
      </bottom>
      <diagonal/>
    </border>
    <border>
      <left style="thin">
        <color indexed="8"/>
      </left>
      <right style="thin">
        <color indexed="14"/>
      </right>
      <top style="thin">
        <color indexed="8"/>
      </top>
      <bottom style="medium">
        <color indexed="8"/>
      </bottom>
      <diagonal/>
    </border>
    <border>
      <left style="thin">
        <color indexed="14"/>
      </left>
      <right style="thin">
        <color indexed="8"/>
      </right>
      <top style="thin">
        <color indexed="8"/>
      </top>
      <bottom style="medium">
        <color indexed="8"/>
      </bottom>
      <diagonal/>
    </border>
    <border>
      <left style="thin">
        <color indexed="14"/>
      </left>
      <right style="medium">
        <color indexed="8"/>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style="thin">
        <color indexed="14"/>
      </left>
      <right/>
      <top style="medium">
        <color indexed="8"/>
      </top>
      <bottom style="thin">
        <color indexed="8"/>
      </bottom>
      <diagonal/>
    </border>
    <border>
      <left/>
      <right/>
      <top style="medium">
        <color indexed="8"/>
      </top>
      <bottom style="thin">
        <color indexed="8"/>
      </bottom>
      <diagonal/>
    </border>
    <border>
      <left/>
      <right style="thin">
        <color indexed="8"/>
      </right>
      <top style="medium">
        <color indexed="8"/>
      </top>
      <bottom style="thin">
        <color indexed="8"/>
      </bottom>
      <diagonal/>
    </border>
    <border>
      <left style="thin">
        <color indexed="14"/>
      </left>
      <right style="thin">
        <color indexed="14"/>
      </right>
      <top style="thin">
        <color indexed="8"/>
      </top>
      <bottom style="thin">
        <color indexed="14"/>
      </bottom>
      <diagonal/>
    </border>
    <border>
      <left style="thin">
        <color indexed="14"/>
      </left>
      <right style="thin">
        <color indexed="14"/>
      </right>
      <top style="thin">
        <color indexed="14"/>
      </top>
      <bottom/>
      <diagonal/>
    </border>
    <border>
      <left style="thin">
        <color indexed="14"/>
      </left>
      <right style="thin">
        <color indexed="14"/>
      </right>
      <top/>
      <bottom/>
      <diagonal/>
    </border>
    <border>
      <left style="thin">
        <color indexed="14"/>
      </left>
      <right style="thin">
        <color indexed="14"/>
      </right>
      <top/>
      <bottom style="thin">
        <color indexed="14"/>
      </bottom>
      <diagonal/>
    </border>
    <border>
      <left style="thin">
        <color indexed="14"/>
      </left>
      <right/>
      <top style="thin">
        <color indexed="14"/>
      </top>
      <bottom/>
      <diagonal/>
    </border>
    <border>
      <left/>
      <right/>
      <top style="thin">
        <color indexed="14"/>
      </top>
      <bottom/>
      <diagonal/>
    </border>
    <border>
      <left/>
      <right style="thin">
        <color indexed="14"/>
      </right>
      <top/>
      <bottom/>
      <diagonal/>
    </border>
    <border>
      <left style="thin">
        <color indexed="14"/>
      </left>
      <right/>
      <top/>
      <bottom/>
      <diagonal/>
    </border>
    <border>
      <left/>
      <right/>
      <top/>
      <bottom/>
      <diagonal/>
    </border>
    <border>
      <left style="thin">
        <color indexed="14"/>
      </left>
      <right/>
      <top/>
      <bottom style="thin">
        <color indexed="14"/>
      </bottom>
      <diagonal/>
    </border>
    <border>
      <left/>
      <right/>
      <top/>
      <bottom style="thin">
        <color indexed="14"/>
      </bottom>
      <diagonal/>
    </border>
    <border>
      <left/>
      <right style="thin">
        <color indexed="14"/>
      </right>
      <top/>
      <bottom style="thin">
        <color indexed="14"/>
      </bottom>
      <diagonal/>
    </border>
    <border>
      <left style="thin">
        <color indexed="8"/>
      </left>
      <right style="thin">
        <color indexed="14"/>
      </right>
      <top style="thin">
        <color indexed="14"/>
      </top>
      <bottom style="thin">
        <color indexed="14"/>
      </bottom>
      <diagonal/>
    </border>
    <border>
      <left style="thin">
        <color indexed="14"/>
      </left>
      <right style="thin">
        <color indexed="8"/>
      </right>
      <top style="thin">
        <color indexed="14"/>
      </top>
      <bottom style="thin">
        <color indexed="14"/>
      </bottom>
      <diagonal/>
    </border>
    <border>
      <left style="thin">
        <color indexed="8"/>
      </left>
      <right/>
      <top style="thin">
        <color indexed="14"/>
      </top>
      <bottom style="thin">
        <color indexed="8"/>
      </bottom>
      <diagonal/>
    </border>
    <border>
      <left/>
      <right/>
      <top style="thin">
        <color indexed="14"/>
      </top>
      <bottom style="thin">
        <color indexed="8"/>
      </bottom>
      <diagonal/>
    </border>
    <border>
      <left/>
      <right style="thin">
        <color indexed="8"/>
      </right>
      <top style="thin">
        <color indexed="14"/>
      </top>
      <bottom style="thin">
        <color indexed="8"/>
      </bottom>
      <diagonal/>
    </border>
    <border>
      <left style="thin">
        <color indexed="8"/>
      </left>
      <right style="thin">
        <color indexed="8"/>
      </right>
      <top style="thin">
        <color indexed="14"/>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thin">
        <color indexed="8"/>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medium">
        <color indexed="8"/>
      </bottom>
      <diagonal/>
    </border>
    <border>
      <left style="thin">
        <color indexed="8"/>
      </left>
      <right style="thin">
        <color indexed="14"/>
      </right>
      <top style="thin">
        <color indexed="8"/>
      </top>
      <bottom style="thin">
        <color indexed="14"/>
      </bottom>
      <diagonal/>
    </border>
    <border>
      <left style="thin">
        <color indexed="8"/>
      </left>
      <right style="thin">
        <color indexed="14"/>
      </right>
      <top style="thin">
        <color indexed="14"/>
      </top>
      <bottom style="thin">
        <color indexed="8"/>
      </bottom>
      <diagonal/>
    </border>
    <border>
      <left style="thin">
        <color indexed="14"/>
      </left>
      <right style="thin">
        <color indexed="14"/>
      </right>
      <top style="thin">
        <color indexed="8"/>
      </top>
      <bottom style="thin">
        <color indexed="8"/>
      </bottom>
      <diagonal/>
    </border>
    <border>
      <left style="medium">
        <color indexed="8"/>
      </left>
      <right style="medium">
        <color indexed="8"/>
      </right>
      <top style="medium">
        <color indexed="8"/>
      </top>
      <bottom style="medium">
        <color indexed="8"/>
      </bottom>
      <diagonal/>
    </border>
    <border>
      <left style="thin">
        <color indexed="8"/>
      </left>
      <right style="thin">
        <color indexed="14"/>
      </right>
      <top style="thin">
        <color indexed="14"/>
      </top>
      <bottom/>
      <diagonal/>
    </border>
    <border>
      <left style="thin">
        <color indexed="8"/>
      </left>
      <right/>
      <top/>
      <bottom/>
      <diagonal/>
    </border>
    <border>
      <left style="thin">
        <color indexed="8"/>
      </left>
      <right style="thin">
        <color indexed="14"/>
      </right>
      <top/>
      <bottom style="thin">
        <color indexed="14"/>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top style="thin">
        <color indexed="8"/>
      </top>
      <bottom style="thin">
        <color indexed="14"/>
      </bottom>
      <diagonal/>
    </border>
    <border>
      <left/>
      <right style="thin">
        <color indexed="8"/>
      </right>
      <top style="thin">
        <color indexed="8"/>
      </top>
      <bottom style="thin">
        <color indexed="8"/>
      </bottom>
      <diagonal/>
    </border>
    <border>
      <left style="thin">
        <color indexed="8"/>
      </left>
      <right/>
      <top style="thin">
        <color indexed="14"/>
      </top>
      <bottom/>
      <diagonal/>
    </border>
    <border>
      <left/>
      <right style="thin">
        <color indexed="14"/>
      </right>
      <top style="thin">
        <color indexed="14"/>
      </top>
      <bottom/>
      <diagonal/>
    </border>
    <border>
      <left style="thin">
        <color indexed="8"/>
      </left>
      <right style="thin">
        <color indexed="8"/>
      </right>
      <top/>
      <bottom/>
      <diagonal/>
    </border>
    <border>
      <left style="thin">
        <color indexed="14"/>
      </left>
      <right style="thin">
        <color indexed="14"/>
      </right>
      <top style="medium">
        <color indexed="8"/>
      </top>
      <bottom style="thin">
        <color indexed="14"/>
      </bottom>
      <diagonal/>
    </border>
    <border>
      <left style="thin">
        <color indexed="14"/>
      </left>
      <right style="thin">
        <color indexed="14"/>
      </right>
      <top style="medium">
        <color indexed="8"/>
      </top>
      <bottom/>
      <diagonal/>
    </border>
    <border>
      <left style="medium">
        <color indexed="8"/>
      </left>
      <right/>
      <top style="medium">
        <color indexed="8"/>
      </top>
      <bottom style="thin">
        <color indexed="8"/>
      </bottom>
      <diagonal/>
    </border>
    <border>
      <left style="thin">
        <color indexed="8"/>
      </left>
      <right style="thin">
        <color indexed="14"/>
      </right>
      <top/>
      <bottom/>
      <diagonal/>
    </border>
    <border>
      <left style="thin">
        <color indexed="8"/>
      </left>
      <right style="thin">
        <color indexed="8"/>
      </right>
      <top style="thin">
        <color indexed="8"/>
      </top>
      <bottom style="hair">
        <color indexed="8"/>
      </bottom>
      <diagonal/>
    </border>
    <border>
      <left style="thin">
        <color indexed="8"/>
      </left>
      <right style="thin">
        <color indexed="8"/>
      </right>
      <top style="hair">
        <color indexed="8"/>
      </top>
      <bottom style="thin">
        <color indexed="8"/>
      </bottom>
      <diagonal/>
    </border>
    <border>
      <left style="thin">
        <color indexed="14"/>
      </left>
      <right/>
      <top style="thin">
        <color indexed="8"/>
      </top>
      <bottom style="thin">
        <color indexed="8"/>
      </bottom>
      <diagonal/>
    </border>
    <border>
      <left/>
      <right style="thin">
        <color indexed="8"/>
      </right>
      <top/>
      <bottom/>
      <diagonal/>
    </border>
    <border>
      <left style="thin">
        <color indexed="14"/>
      </left>
      <right style="thin">
        <color indexed="14"/>
      </right>
      <top style="thin">
        <color indexed="8"/>
      </top>
      <bottom/>
      <diagonal/>
    </border>
    <border>
      <left style="thin">
        <color indexed="14"/>
      </left>
      <right style="thin">
        <color indexed="14"/>
      </right>
      <top style="thin">
        <color indexed="14"/>
      </top>
      <bottom style="thin">
        <color indexed="8"/>
      </bottom>
      <diagonal/>
    </border>
    <border>
      <left style="thin">
        <color indexed="8"/>
      </left>
      <right/>
      <top/>
      <bottom style="thin">
        <color indexed="14"/>
      </bottom>
      <diagonal/>
    </border>
    <border>
      <left style="thin">
        <color indexed="14"/>
      </left>
      <right style="thin">
        <color indexed="8"/>
      </right>
      <top style="thin">
        <color indexed="8"/>
      </top>
      <bottom style="thin">
        <color indexed="14"/>
      </bottom>
      <diagonal/>
    </border>
    <border>
      <left style="thin">
        <color indexed="14"/>
      </left>
      <right/>
      <top style="thin">
        <color indexed="14"/>
      </top>
      <bottom style="thin">
        <color indexed="14"/>
      </bottom>
      <diagonal/>
    </border>
    <border>
      <left/>
      <right style="thin">
        <color indexed="14"/>
      </right>
      <top style="thin">
        <color indexed="14"/>
      </top>
      <bottom style="thin">
        <color indexed="14"/>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style="thin">
        <color indexed="8"/>
      </right>
      <top/>
      <bottom style="thin">
        <color indexed="8"/>
      </bottom>
      <diagonal/>
    </border>
    <border>
      <left/>
      <right/>
      <top style="thin">
        <color indexed="8"/>
      </top>
      <bottom/>
      <diagonal/>
    </border>
    <border>
      <left style="thin">
        <color indexed="14"/>
      </left>
      <right style="thin">
        <color indexed="8"/>
      </right>
      <top style="thin">
        <color indexed="14"/>
      </top>
      <bottom style="thin">
        <color indexed="8"/>
      </bottom>
      <diagonal/>
    </border>
    <border>
      <left style="thin">
        <color indexed="14"/>
      </left>
      <right/>
      <top style="thin">
        <color indexed="8"/>
      </top>
      <bottom style="thin">
        <color indexed="14"/>
      </bottom>
      <diagonal/>
    </border>
    <border>
      <left/>
      <right style="thin">
        <color indexed="14"/>
      </right>
      <top style="thin">
        <color indexed="8"/>
      </top>
      <bottom style="thin">
        <color indexed="14"/>
      </bottom>
      <diagonal/>
    </border>
    <border>
      <left style="thin">
        <color indexed="14"/>
      </left>
      <right style="thin">
        <color indexed="8"/>
      </right>
      <top/>
      <bottom style="thin">
        <color indexed="8"/>
      </bottom>
      <diagonal/>
    </border>
    <border>
      <left style="thin">
        <color indexed="8"/>
      </left>
      <right style="thin">
        <color indexed="14"/>
      </right>
      <top/>
      <bottom style="thin">
        <color indexed="8"/>
      </bottom>
      <diagonal/>
    </border>
    <border>
      <left/>
      <right/>
      <top style="thin">
        <color indexed="64"/>
      </top>
      <bottom style="medium">
        <color indexed="64"/>
      </bottom>
      <diagonal/>
    </border>
    <border>
      <left/>
      <right/>
      <top style="thin">
        <color indexed="64"/>
      </top>
      <bottom/>
      <diagonal/>
    </border>
    <border>
      <left style="thin">
        <color indexed="8"/>
      </left>
      <right style="thin">
        <color indexed="14"/>
      </right>
      <top style="medium">
        <color indexed="64"/>
      </top>
      <bottom style="medium">
        <color indexed="64"/>
      </bottom>
      <diagonal/>
    </border>
    <border>
      <left style="thin">
        <color indexed="1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14"/>
      </left>
      <right style="thin">
        <color indexed="14"/>
      </right>
      <top/>
      <bottom style="thin">
        <color indexed="8"/>
      </bottom>
      <diagonal/>
    </border>
    <border>
      <left style="thin">
        <color indexed="8"/>
      </left>
      <right style="thin">
        <color indexed="8"/>
      </right>
      <top style="thin">
        <color indexed="64"/>
      </top>
      <bottom style="medium">
        <color indexed="64"/>
      </bottom>
      <diagonal/>
    </border>
    <border>
      <left style="thin">
        <color indexed="8"/>
      </left>
      <right style="thin">
        <color indexed="14"/>
      </right>
      <top style="thin">
        <color indexed="64"/>
      </top>
      <bottom style="medium">
        <color indexed="64"/>
      </bottom>
      <diagonal/>
    </border>
    <border>
      <left style="thin">
        <color indexed="14"/>
      </left>
      <right style="thin">
        <color indexed="8"/>
      </right>
      <top style="thin">
        <color indexed="64"/>
      </top>
      <bottom style="medium">
        <color indexed="64"/>
      </bottom>
      <diagonal/>
    </border>
    <border>
      <left style="thin">
        <color indexed="8"/>
      </left>
      <right style="thin">
        <color indexed="14"/>
      </right>
      <top/>
      <bottom style="medium">
        <color indexed="64"/>
      </bottom>
      <diagonal/>
    </border>
    <border>
      <left style="thin">
        <color indexed="14"/>
      </left>
      <right style="thin">
        <color indexed="8"/>
      </right>
      <top/>
      <bottom style="medium">
        <color indexed="64"/>
      </bottom>
      <diagonal/>
    </border>
    <border>
      <left style="thin">
        <color indexed="8"/>
      </left>
      <right style="thin">
        <color indexed="8"/>
      </right>
      <top/>
      <bottom style="medium">
        <color indexed="64"/>
      </bottom>
      <diagonal/>
    </border>
    <border>
      <left/>
      <right style="thin">
        <color indexed="8"/>
      </right>
      <top style="thin">
        <color indexed="64"/>
      </top>
      <bottom/>
      <diagonal/>
    </border>
    <border>
      <left style="thin">
        <color indexed="64"/>
      </left>
      <right style="thin">
        <color indexed="64"/>
      </right>
      <top style="thin">
        <color indexed="64"/>
      </top>
      <bottom style="medium">
        <color indexed="64"/>
      </bottom>
      <diagonal/>
    </border>
    <border>
      <left/>
      <right style="thin">
        <color indexed="14"/>
      </right>
      <top style="thin">
        <color indexed="8"/>
      </top>
      <bottom style="thin">
        <color indexed="8"/>
      </bottom>
      <diagonal/>
    </border>
    <border>
      <left style="thin">
        <color indexed="8"/>
      </left>
      <right style="thin">
        <color indexed="8"/>
      </right>
      <top style="thin">
        <color indexed="14"/>
      </top>
      <bottom/>
      <diagonal/>
    </border>
    <border>
      <left/>
      <right/>
      <top style="thin">
        <color indexed="64"/>
      </top>
      <bottom style="thin">
        <color indexed="64"/>
      </bottom>
      <diagonal/>
    </border>
    <border>
      <left style="thin">
        <color indexed="8"/>
      </left>
      <right style="thin">
        <color indexed="8"/>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style="thin">
        <color indexed="14"/>
      </right>
      <top style="medium">
        <color indexed="64"/>
      </top>
      <bottom/>
      <diagonal/>
    </border>
    <border>
      <left style="thin">
        <color indexed="8"/>
      </left>
      <right style="thin">
        <color indexed="64"/>
      </right>
      <top style="thin">
        <color indexed="8"/>
      </top>
      <bottom style="thin">
        <color indexed="8"/>
      </bottom>
      <diagonal/>
    </border>
    <border>
      <left style="thin">
        <color indexed="14"/>
      </left>
      <right style="thin">
        <color indexed="8"/>
      </right>
      <top style="medium">
        <color indexed="64"/>
      </top>
      <bottom style="thin">
        <color indexed="8"/>
      </bottom>
      <diagonal/>
    </border>
    <border>
      <left style="thin">
        <color indexed="8"/>
      </left>
      <right style="thin">
        <color indexed="14"/>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14"/>
      </left>
      <right style="thin">
        <color indexed="8"/>
      </right>
      <top/>
      <bottom/>
      <diagonal/>
    </border>
    <border>
      <left/>
      <right/>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8"/>
      </left>
      <right style="thin">
        <color indexed="14"/>
      </right>
      <top style="thin">
        <color indexed="8"/>
      </top>
      <bottom/>
      <diagonal/>
    </border>
    <border>
      <left style="thin">
        <color indexed="14"/>
      </left>
      <right style="thin">
        <color indexed="8"/>
      </right>
      <top style="thin">
        <color indexed="8"/>
      </top>
      <bottom/>
      <diagonal/>
    </border>
    <border>
      <left/>
      <right style="thin">
        <color indexed="8"/>
      </right>
      <top style="thin">
        <color indexed="8"/>
      </top>
      <bottom style="medium">
        <color indexed="8"/>
      </bottom>
      <diagonal/>
    </border>
    <border>
      <left/>
      <right style="thin">
        <color indexed="8"/>
      </right>
      <top style="medium">
        <color indexed="8"/>
      </top>
      <bottom style="medium">
        <color indexed="8"/>
      </bottom>
      <diagonal/>
    </border>
    <border>
      <left style="thick">
        <color rgb="FF000000"/>
      </left>
      <right style="thin">
        <color indexed="8"/>
      </right>
      <top style="thick">
        <color rgb="FF000000"/>
      </top>
      <bottom style="thick">
        <color rgb="FF000000"/>
      </bottom>
      <diagonal/>
    </border>
    <border>
      <left style="thin">
        <color indexed="8"/>
      </left>
      <right style="thick">
        <color rgb="FF000000"/>
      </right>
      <top style="thick">
        <color rgb="FF000000"/>
      </top>
      <bottom style="thick">
        <color rgb="FF000000"/>
      </bottom>
      <diagonal/>
    </border>
    <border>
      <left style="thick">
        <color rgb="FF000000"/>
      </left>
      <right style="thin">
        <color indexed="8"/>
      </right>
      <top/>
      <bottom style="medium">
        <color indexed="64"/>
      </bottom>
      <diagonal/>
    </border>
    <border>
      <left style="thin">
        <color indexed="8"/>
      </left>
      <right/>
      <top/>
      <bottom style="medium">
        <color indexed="64"/>
      </bottom>
      <diagonal/>
    </border>
    <border>
      <left style="thick">
        <color rgb="FF000000"/>
      </left>
      <right style="thin">
        <color rgb="FF000000"/>
      </right>
      <top style="thick">
        <color rgb="FF000000"/>
      </top>
      <bottom style="thin">
        <color rgb="FF000000"/>
      </bottom>
      <diagonal/>
    </border>
    <border>
      <left style="thin">
        <color rgb="FF000000"/>
      </left>
      <right style="thin">
        <color rgb="FF000000"/>
      </right>
      <top style="thick">
        <color rgb="FF000000"/>
      </top>
      <bottom style="thin">
        <color rgb="FF000000"/>
      </bottom>
      <diagonal/>
    </border>
    <border>
      <left style="thin">
        <color rgb="FF000000"/>
      </left>
      <right style="thick">
        <color rgb="FF000000"/>
      </right>
      <top style="thick">
        <color rgb="FF000000"/>
      </top>
      <bottom style="thin">
        <color rgb="FF000000"/>
      </bottom>
      <diagonal/>
    </border>
    <border>
      <left style="thin">
        <color indexed="8"/>
      </left>
      <right style="thick">
        <color rgb="FF000000"/>
      </right>
      <top/>
      <bottom style="medium">
        <color indexed="64"/>
      </bottom>
      <diagonal/>
    </border>
    <border>
      <left style="thick">
        <color rgb="FF000000"/>
      </left>
      <right style="thin">
        <color indexed="8"/>
      </right>
      <top/>
      <bottom style="thin">
        <color indexed="8"/>
      </bottom>
      <diagonal/>
    </border>
    <border>
      <left style="thin">
        <color indexed="8"/>
      </left>
      <right style="thick">
        <color rgb="FF000000"/>
      </right>
      <top/>
      <bottom style="thin">
        <color indexed="8"/>
      </bottom>
      <diagonal/>
    </border>
    <border>
      <left style="thick">
        <color rgb="FF000000"/>
      </left>
      <right style="thin">
        <color indexed="8"/>
      </right>
      <top style="thin">
        <color indexed="8"/>
      </top>
      <bottom style="thin">
        <color indexed="8"/>
      </bottom>
      <diagonal/>
    </border>
    <border>
      <left style="thin">
        <color indexed="8"/>
      </left>
      <right style="thick">
        <color rgb="FF000000"/>
      </right>
      <top style="thin">
        <color indexed="8"/>
      </top>
      <bottom style="thin">
        <color indexed="8"/>
      </bottom>
      <diagonal/>
    </border>
    <border>
      <left/>
      <right style="thin">
        <color indexed="8"/>
      </right>
      <top/>
      <bottom style="medium">
        <color indexed="64"/>
      </bottom>
      <diagonal/>
    </border>
    <border>
      <left style="thin">
        <color indexed="8"/>
      </left>
      <right style="thin">
        <color indexed="8"/>
      </right>
      <top style="thick">
        <color rgb="FF000000"/>
      </top>
      <bottom style="thick">
        <color rgb="FF000000"/>
      </bottom>
      <diagonal/>
    </border>
    <border>
      <left style="thin">
        <color indexed="8"/>
      </left>
      <right/>
      <top style="thin">
        <color indexed="8"/>
      </top>
      <bottom style="medium">
        <color indexed="8"/>
      </bottom>
      <diagonal/>
    </border>
    <border>
      <left style="thick">
        <color rgb="FF000000"/>
      </left>
      <right style="thin">
        <color indexed="8"/>
      </right>
      <top style="thin">
        <color indexed="8"/>
      </top>
      <bottom/>
      <diagonal/>
    </border>
    <border>
      <left style="thin">
        <color indexed="8"/>
      </left>
      <right style="thick">
        <color rgb="FF000000"/>
      </right>
      <top style="thin">
        <color indexed="8"/>
      </top>
      <bottom/>
      <diagonal/>
    </border>
    <border>
      <left style="thin">
        <color indexed="8"/>
      </left>
      <right style="medium">
        <color rgb="FF000000"/>
      </right>
      <top/>
      <bottom style="thin">
        <color indexed="8"/>
      </bottom>
      <diagonal/>
    </border>
    <border>
      <left style="thin">
        <color indexed="8"/>
      </left>
      <right style="medium">
        <color rgb="FF000000"/>
      </right>
      <top style="thin">
        <color indexed="8"/>
      </top>
      <bottom style="thin">
        <color indexed="8"/>
      </bottom>
      <diagonal/>
    </border>
    <border>
      <left/>
      <right style="thin">
        <color indexed="8"/>
      </right>
      <top style="thin">
        <color indexed="64"/>
      </top>
      <bottom style="medium">
        <color indexed="64"/>
      </bottom>
      <diagonal/>
    </border>
    <border>
      <left style="thin">
        <color indexed="8"/>
      </left>
      <right style="medium">
        <color rgb="FF000000"/>
      </right>
      <top style="thin">
        <color indexed="8"/>
      </top>
      <bottom/>
      <diagonal/>
    </border>
    <border>
      <left style="thin">
        <color rgb="FF000000"/>
      </left>
      <right/>
      <top style="thin">
        <color rgb="FF000000"/>
      </top>
      <bottom style="thin">
        <color rgb="FF000000"/>
      </bottom>
      <diagonal/>
    </border>
    <border>
      <left/>
      <right style="thin">
        <color indexed="8"/>
      </right>
      <top style="medium">
        <color indexed="64"/>
      </top>
      <bottom style="medium">
        <color indexed="64"/>
      </bottom>
      <diagonal/>
    </border>
    <border>
      <left/>
      <right style="medium">
        <color rgb="FF000000"/>
      </right>
      <top style="thin">
        <color indexed="8"/>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indexed="14"/>
      </left>
      <right/>
      <top style="thin">
        <color indexed="14"/>
      </top>
      <bottom style="thin">
        <color indexed="8"/>
      </bottom>
      <diagonal/>
    </border>
    <border>
      <left style="medium">
        <color indexed="64"/>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right style="medium">
        <color indexed="64"/>
      </right>
      <top style="thin">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style="medium">
        <color theme="4"/>
      </left>
      <right style="thin">
        <color indexed="8"/>
      </right>
      <top style="medium">
        <color theme="4"/>
      </top>
      <bottom style="medium">
        <color indexed="64"/>
      </bottom>
      <diagonal/>
    </border>
    <border>
      <left/>
      <right style="medium">
        <color theme="9"/>
      </right>
      <top/>
      <bottom style="thin">
        <color indexed="8"/>
      </bottom>
      <diagonal/>
    </border>
    <border>
      <left/>
      <right style="medium">
        <color theme="9"/>
      </right>
      <top style="thin">
        <color indexed="8"/>
      </top>
      <bottom style="thin">
        <color indexed="8"/>
      </bottom>
      <diagonal/>
    </border>
    <border>
      <left/>
      <right style="medium">
        <color theme="9"/>
      </right>
      <top style="thin">
        <color indexed="8"/>
      </top>
      <bottom style="medium">
        <color theme="9"/>
      </bottom>
      <diagonal/>
    </border>
    <border>
      <left style="medium">
        <color theme="7" tint="-0.249977111117893"/>
      </left>
      <right style="thin">
        <color indexed="8"/>
      </right>
      <top style="medium">
        <color theme="7" tint="-0.249977111117893"/>
      </top>
      <bottom style="medium">
        <color indexed="64"/>
      </bottom>
      <diagonal/>
    </border>
    <border>
      <left style="thin">
        <color indexed="8"/>
      </left>
      <right/>
      <top style="medium">
        <color theme="7" tint="-0.249977111117893"/>
      </top>
      <bottom style="medium">
        <color indexed="64"/>
      </bottom>
      <diagonal/>
    </border>
    <border>
      <left style="thin">
        <color rgb="FF000000"/>
      </left>
      <right style="medium">
        <color theme="7" tint="-0.249977111117893"/>
      </right>
      <top style="medium">
        <color theme="7" tint="-0.249977111117893"/>
      </top>
      <bottom style="thin">
        <color rgb="FF000000"/>
      </bottom>
      <diagonal/>
    </border>
    <border>
      <left style="medium">
        <color theme="7" tint="-0.249977111117893"/>
      </left>
      <right style="thin">
        <color indexed="8"/>
      </right>
      <top/>
      <bottom style="thin">
        <color indexed="8"/>
      </bottom>
      <diagonal/>
    </border>
    <border>
      <left style="thin">
        <color rgb="FF000000"/>
      </left>
      <right style="medium">
        <color theme="7" tint="-0.249977111117893"/>
      </right>
      <top style="thin">
        <color rgb="FF000000"/>
      </top>
      <bottom style="thin">
        <color rgb="FF000000"/>
      </bottom>
      <diagonal/>
    </border>
    <border>
      <left style="medium">
        <color theme="7" tint="-0.249977111117893"/>
      </left>
      <right style="thin">
        <color indexed="8"/>
      </right>
      <top style="thin">
        <color indexed="8"/>
      </top>
      <bottom style="thin">
        <color indexed="8"/>
      </bottom>
      <diagonal/>
    </border>
    <border>
      <left style="medium">
        <color theme="7" tint="-0.249977111117893"/>
      </left>
      <right style="thin">
        <color indexed="8"/>
      </right>
      <top style="thin">
        <color indexed="8"/>
      </top>
      <bottom style="medium">
        <color theme="7" tint="-0.249977111117893"/>
      </bottom>
      <diagonal/>
    </border>
    <border>
      <left style="thin">
        <color indexed="8"/>
      </left>
      <right/>
      <top style="thin">
        <color indexed="8"/>
      </top>
      <bottom style="medium">
        <color theme="7" tint="-0.249977111117893"/>
      </bottom>
      <diagonal/>
    </border>
    <border>
      <left style="thin">
        <color rgb="FF000000"/>
      </left>
      <right style="medium">
        <color theme="7" tint="-0.249977111117893"/>
      </right>
      <top style="thin">
        <color rgb="FF000000"/>
      </top>
      <bottom style="medium">
        <color theme="7" tint="-0.249977111117893"/>
      </bottom>
      <diagonal/>
    </border>
    <border>
      <left/>
      <right/>
      <top/>
      <bottom style="medium">
        <color theme="9"/>
      </bottom>
      <diagonal/>
    </border>
    <border>
      <left style="medium">
        <color theme="9"/>
      </left>
      <right style="thin">
        <color rgb="FF000000"/>
      </right>
      <top style="medium">
        <color theme="9"/>
      </top>
      <bottom style="medium">
        <color indexed="64"/>
      </bottom>
      <diagonal/>
    </border>
    <border>
      <left style="thin">
        <color rgb="FF000000"/>
      </left>
      <right style="thin">
        <color rgb="FF000000"/>
      </right>
      <top style="medium">
        <color theme="9"/>
      </top>
      <bottom style="medium">
        <color indexed="64"/>
      </bottom>
      <diagonal/>
    </border>
    <border>
      <left style="thin">
        <color rgb="FF000000"/>
      </left>
      <right style="medium">
        <color theme="9"/>
      </right>
      <top style="medium">
        <color theme="9"/>
      </top>
      <bottom style="medium">
        <color indexed="64"/>
      </bottom>
      <diagonal/>
    </border>
    <border>
      <left style="thin">
        <color rgb="FF000000"/>
      </left>
      <right style="thin">
        <color rgb="FF000000"/>
      </right>
      <top style="thin">
        <color indexed="8"/>
      </top>
      <bottom style="thin">
        <color rgb="FF000000"/>
      </bottom>
      <diagonal/>
    </border>
    <border>
      <left style="thin">
        <color indexed="8"/>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indexed="8"/>
      </bottom>
      <diagonal/>
    </border>
    <border>
      <left/>
      <right/>
      <top/>
      <bottom style="thin">
        <color rgb="FF000000"/>
      </bottom>
      <diagonal/>
    </border>
    <border>
      <left style="thin">
        <color rgb="FF000000"/>
      </left>
      <right style="medium">
        <color rgb="FF92D050"/>
      </right>
      <top style="thin">
        <color rgb="FF000000"/>
      </top>
      <bottom style="thin">
        <color rgb="FF000000"/>
      </bottom>
      <diagonal/>
    </border>
    <border>
      <left style="thin">
        <color rgb="FF000000"/>
      </left>
      <right style="thin">
        <color rgb="FF000000"/>
      </right>
      <top style="thin">
        <color rgb="FF000000"/>
      </top>
      <bottom style="medium">
        <color rgb="FF92D050"/>
      </bottom>
      <diagonal/>
    </border>
    <border>
      <left style="thin">
        <color rgb="FF000000"/>
      </left>
      <right style="medium">
        <color rgb="FF92D050"/>
      </right>
      <top style="thin">
        <color rgb="FF000000"/>
      </top>
      <bottom style="medium">
        <color rgb="FF92D050"/>
      </bottom>
      <diagonal/>
    </border>
    <border>
      <left style="thin">
        <color rgb="FF000000"/>
      </left>
      <right style="medium">
        <color theme="7" tint="-0.249977111117893"/>
      </right>
      <top style="medium">
        <color theme="7" tint="-0.249977111117893"/>
      </top>
      <bottom/>
      <diagonal/>
    </border>
    <border>
      <left style="medium">
        <color rgb="FF00B0F0"/>
      </left>
      <right style="thin">
        <color indexed="8"/>
      </right>
      <top/>
      <bottom style="thin">
        <color indexed="8"/>
      </bottom>
      <diagonal/>
    </border>
    <border>
      <left style="thin">
        <color indexed="8"/>
      </left>
      <right style="medium">
        <color rgb="FF00B0F0"/>
      </right>
      <top/>
      <bottom style="thin">
        <color indexed="8"/>
      </bottom>
      <diagonal/>
    </border>
    <border>
      <left style="medium">
        <color rgb="FF00B0F0"/>
      </left>
      <right style="thin">
        <color indexed="8"/>
      </right>
      <top style="thin">
        <color indexed="8"/>
      </top>
      <bottom style="thin">
        <color indexed="8"/>
      </bottom>
      <diagonal/>
    </border>
    <border>
      <left style="thin">
        <color indexed="8"/>
      </left>
      <right style="medium">
        <color rgb="FF00B0F0"/>
      </right>
      <top style="thin">
        <color indexed="8"/>
      </top>
      <bottom style="thin">
        <color indexed="8"/>
      </bottom>
      <diagonal/>
    </border>
    <border>
      <left style="medium">
        <color rgb="FF00B0F0"/>
      </left>
      <right style="thin">
        <color indexed="8"/>
      </right>
      <top style="thin">
        <color indexed="8"/>
      </top>
      <bottom style="medium">
        <color rgb="FF00B0F0"/>
      </bottom>
      <diagonal/>
    </border>
    <border>
      <left style="thin">
        <color indexed="8"/>
      </left>
      <right/>
      <top style="thin">
        <color indexed="8"/>
      </top>
      <bottom style="medium">
        <color rgb="FF00B0F0"/>
      </bottom>
      <diagonal/>
    </border>
    <border>
      <left style="thin">
        <color indexed="8"/>
      </left>
      <right style="medium">
        <color rgb="FF00B0F0"/>
      </right>
      <top style="thin">
        <color indexed="8"/>
      </top>
      <bottom style="medium">
        <color rgb="FF00B0F0"/>
      </bottom>
      <diagonal/>
    </border>
    <border>
      <left/>
      <right style="medium">
        <color rgb="FF00B050"/>
      </right>
      <top style="thin">
        <color indexed="8"/>
      </top>
      <bottom/>
      <diagonal/>
    </border>
    <border>
      <left/>
      <right style="medium">
        <color rgb="FF00B050"/>
      </right>
      <top/>
      <bottom style="thin">
        <color indexed="8"/>
      </bottom>
      <diagonal/>
    </border>
    <border>
      <left style="medium">
        <color rgb="FF00B050"/>
      </left>
      <right/>
      <top style="thin">
        <color indexed="8"/>
      </top>
      <bottom style="thin">
        <color indexed="8"/>
      </bottom>
      <diagonal/>
    </border>
    <border>
      <left style="thin">
        <color rgb="FF000000"/>
      </left>
      <right style="thin">
        <color rgb="FF000000"/>
      </right>
      <top style="medium">
        <color rgb="FF00B050"/>
      </top>
      <bottom style="thin">
        <color rgb="FF000000"/>
      </bottom>
      <diagonal/>
    </border>
    <border>
      <left style="thin">
        <color rgb="FF000000"/>
      </left>
      <right style="medium">
        <color rgb="FF00B050"/>
      </right>
      <top style="medium">
        <color rgb="FF00B050"/>
      </top>
      <bottom style="thin">
        <color rgb="FF000000"/>
      </bottom>
      <diagonal/>
    </border>
    <border>
      <left style="medium">
        <color rgb="FF00B050"/>
      </left>
      <right style="thin">
        <color rgb="FF000000"/>
      </right>
      <top style="thin">
        <color rgb="FF000000"/>
      </top>
      <bottom style="thin">
        <color rgb="FF000000"/>
      </bottom>
      <diagonal/>
    </border>
    <border>
      <left style="thin">
        <color rgb="FF000000"/>
      </left>
      <right style="medium">
        <color rgb="FF00B050"/>
      </right>
      <top style="thin">
        <color rgb="FF000000"/>
      </top>
      <bottom style="thin">
        <color rgb="FF000000"/>
      </bottom>
      <diagonal/>
    </border>
    <border>
      <left style="medium">
        <color rgb="FF00B050"/>
      </left>
      <right style="thin">
        <color rgb="FF000000"/>
      </right>
      <top style="thin">
        <color rgb="FF000000"/>
      </top>
      <bottom style="medium">
        <color rgb="FF00B050"/>
      </bottom>
      <diagonal/>
    </border>
    <border>
      <left style="thin">
        <color rgb="FF000000"/>
      </left>
      <right style="thin">
        <color rgb="FF000000"/>
      </right>
      <top style="thin">
        <color rgb="FF000000"/>
      </top>
      <bottom style="medium">
        <color rgb="FF00B050"/>
      </bottom>
      <diagonal/>
    </border>
    <border>
      <left style="thin">
        <color rgb="FF000000"/>
      </left>
      <right style="medium">
        <color rgb="FF00B050"/>
      </right>
      <top style="thin">
        <color rgb="FF000000"/>
      </top>
      <bottom style="medium">
        <color rgb="FF00B050"/>
      </bottom>
      <diagonal/>
    </border>
    <border>
      <left style="thin">
        <color indexed="8"/>
      </left>
      <right style="medium">
        <color rgb="FF000000"/>
      </right>
      <top style="medium">
        <color theme="7" tint="-0.249977111117893"/>
      </top>
      <bottom style="medium">
        <color indexed="64"/>
      </bottom>
      <diagonal/>
    </border>
    <border>
      <left style="thin">
        <color indexed="8"/>
      </left>
      <right style="medium">
        <color theme="7" tint="-0.249977111117893"/>
      </right>
      <top style="medium">
        <color theme="7" tint="-0.249977111117893"/>
      </top>
      <bottom style="medium">
        <color indexed="64"/>
      </bottom>
      <diagonal/>
    </border>
    <border>
      <left style="medium">
        <color theme="7" tint="-0.249977111117893"/>
      </left>
      <right style="thin">
        <color indexed="8"/>
      </right>
      <top style="thin">
        <color indexed="8"/>
      </top>
      <bottom/>
      <diagonal/>
    </border>
    <border>
      <left style="thin">
        <color indexed="8"/>
      </left>
      <right style="medium">
        <color theme="7" tint="-0.249977111117893"/>
      </right>
      <top style="thin">
        <color indexed="8"/>
      </top>
      <bottom/>
      <diagonal/>
    </border>
    <border>
      <left style="thin">
        <color indexed="8"/>
      </left>
      <right style="medium">
        <color theme="7" tint="-0.249977111117893"/>
      </right>
      <top/>
      <bottom style="thin">
        <color indexed="8"/>
      </bottom>
      <diagonal/>
    </border>
    <border>
      <left style="thin">
        <color indexed="8"/>
      </left>
      <right style="medium">
        <color theme="7" tint="-0.249977111117893"/>
      </right>
      <top style="thin">
        <color indexed="8"/>
      </top>
      <bottom style="thin">
        <color indexed="8"/>
      </bottom>
      <diagonal/>
    </border>
    <border>
      <left style="thin">
        <color indexed="8"/>
      </left>
      <right style="medium">
        <color rgb="FF000000"/>
      </right>
      <top style="thin">
        <color indexed="8"/>
      </top>
      <bottom style="medium">
        <color theme="7" tint="-0.249977111117893"/>
      </bottom>
      <diagonal/>
    </border>
    <border>
      <left style="thin">
        <color indexed="8"/>
      </left>
      <right style="medium">
        <color theme="7" tint="-0.249977111117893"/>
      </right>
      <top style="thin">
        <color indexed="8"/>
      </top>
      <bottom style="medium">
        <color theme="7" tint="-0.249977111117893"/>
      </bottom>
      <diagonal/>
    </border>
    <border>
      <left style="medium">
        <color rgb="FF00B050"/>
      </left>
      <right style="thin">
        <color rgb="FF000000"/>
      </right>
      <top/>
      <bottom style="thin">
        <color rgb="FF000000"/>
      </bottom>
      <diagonal/>
    </border>
    <border>
      <left style="thin">
        <color rgb="FF000000"/>
      </left>
      <right style="medium">
        <color rgb="FF00B050"/>
      </right>
      <top style="medium">
        <color rgb="FF00B050"/>
      </top>
      <bottom/>
      <diagonal/>
    </border>
    <border>
      <left style="thin">
        <color rgb="FF000000"/>
      </left>
      <right style="medium">
        <color rgb="FF00B050"/>
      </right>
      <top/>
      <bottom style="thin">
        <color rgb="FF000000"/>
      </bottom>
      <diagonal/>
    </border>
    <border>
      <left style="thin">
        <color theme="1"/>
      </left>
      <right style="thin">
        <color theme="1"/>
      </right>
      <top style="thin">
        <color theme="1"/>
      </top>
      <bottom style="thin">
        <color theme="1"/>
      </bottom>
      <diagonal/>
    </border>
    <border>
      <left style="thin">
        <color rgb="FF000000"/>
      </left>
      <right style="thin">
        <color rgb="FF000000"/>
      </right>
      <top style="medium">
        <color rgb="FF00B050"/>
      </top>
      <bottom/>
      <diagonal/>
    </border>
    <border>
      <left style="thin">
        <color theme="1"/>
      </left>
      <right style="thin">
        <color theme="1"/>
      </right>
      <top/>
      <bottom style="thin">
        <color theme="1"/>
      </bottom>
      <diagonal/>
    </border>
    <border>
      <left style="thin">
        <color theme="1"/>
      </left>
      <right style="medium">
        <color rgb="FF00B050"/>
      </right>
      <top/>
      <bottom style="thin">
        <color theme="1"/>
      </bottom>
      <diagonal/>
    </border>
    <border>
      <left style="thin">
        <color theme="1"/>
      </left>
      <right style="medium">
        <color rgb="FF00B050"/>
      </right>
      <top style="thin">
        <color theme="1"/>
      </top>
      <bottom style="thin">
        <color theme="1"/>
      </bottom>
      <diagonal/>
    </border>
    <border>
      <left style="thin">
        <color rgb="FF000000"/>
      </left>
      <right style="thin">
        <color rgb="FF000000"/>
      </right>
      <top style="medium">
        <color rgb="FF00B050"/>
      </top>
      <bottom style="medium">
        <color indexed="64"/>
      </bottom>
      <diagonal/>
    </border>
    <border>
      <left style="thin">
        <color rgb="FF000000"/>
      </left>
      <right style="medium">
        <color rgb="FF00B050"/>
      </right>
      <top style="medium">
        <color rgb="FF00B050"/>
      </top>
      <bottom style="medium">
        <color indexed="64"/>
      </bottom>
      <diagonal/>
    </border>
    <border>
      <left style="thin">
        <color rgb="FF000000"/>
      </left>
      <right style="medium">
        <color rgb="FF00B050"/>
      </right>
      <top style="thin">
        <color indexed="8"/>
      </top>
      <bottom style="thin">
        <color rgb="FF000000"/>
      </bottom>
      <diagonal/>
    </border>
    <border>
      <left/>
      <right/>
      <top style="thin">
        <color rgb="FF000000"/>
      </top>
      <bottom style="thin">
        <color rgb="FF000000"/>
      </bottom>
      <diagonal/>
    </border>
    <border>
      <left style="medium">
        <color rgb="FF00B050"/>
      </left>
      <right style="thin">
        <color indexed="8"/>
      </right>
      <top style="thin">
        <color indexed="8"/>
      </top>
      <bottom style="thin">
        <color indexed="8"/>
      </bottom>
      <diagonal/>
    </border>
    <border>
      <left style="thin">
        <color indexed="8"/>
      </left>
      <right style="thin">
        <color indexed="8"/>
      </right>
      <top style="thin">
        <color indexed="8"/>
      </top>
      <bottom style="medium">
        <color theme="7" tint="-0.249977111117893"/>
      </bottom>
      <diagonal/>
    </border>
    <border>
      <left/>
      <right style="thin">
        <color indexed="64"/>
      </right>
      <top style="thin">
        <color indexed="64"/>
      </top>
      <bottom style="medium">
        <color indexed="64"/>
      </bottom>
      <diagonal/>
    </border>
    <border>
      <left/>
      <right/>
      <top style="thin">
        <color rgb="FF000000"/>
      </top>
      <bottom/>
      <diagonal/>
    </border>
    <border>
      <left style="thin">
        <color indexed="8"/>
      </left>
      <right style="medium">
        <color rgb="FF00B050"/>
      </right>
      <top style="thin">
        <color indexed="8"/>
      </top>
      <bottom style="thin">
        <color indexed="8"/>
      </bottom>
      <diagonal/>
    </border>
    <border>
      <left/>
      <right style="thin">
        <color rgb="FF000000"/>
      </right>
      <top style="medium">
        <color rgb="FF00B050"/>
      </top>
      <bottom/>
      <diagonal/>
    </border>
    <border>
      <left style="medium">
        <color theme="7" tint="-0.249977111117893"/>
      </left>
      <right/>
      <top style="thin">
        <color indexed="8"/>
      </top>
      <bottom style="thin">
        <color indexed="8"/>
      </bottom>
      <diagonal/>
    </border>
    <border>
      <left/>
      <right style="medium">
        <color theme="7" tint="-0.249977111117893"/>
      </right>
      <top style="thin">
        <color indexed="8"/>
      </top>
      <bottom style="thin">
        <color indexed="8"/>
      </bottom>
      <diagonal/>
    </border>
    <border>
      <left style="medium">
        <color rgb="FF00B050"/>
      </left>
      <right style="thin">
        <color indexed="8"/>
      </right>
      <top style="thin">
        <color indexed="8"/>
      </top>
      <bottom style="medium">
        <color rgb="FF00B050"/>
      </bottom>
      <diagonal/>
    </border>
    <border>
      <left style="thin">
        <color indexed="8"/>
      </left>
      <right style="thin">
        <color indexed="8"/>
      </right>
      <top style="thin">
        <color indexed="8"/>
      </top>
      <bottom style="medium">
        <color rgb="FF00B050"/>
      </bottom>
      <diagonal/>
    </border>
    <border>
      <left style="thin">
        <color indexed="8"/>
      </left>
      <right style="medium">
        <color rgb="FF00B050"/>
      </right>
      <top style="thin">
        <color indexed="8"/>
      </top>
      <bottom style="medium">
        <color rgb="FF00B050"/>
      </bottom>
      <diagonal/>
    </border>
    <border>
      <left style="medium">
        <color rgb="FF00B050"/>
      </left>
      <right style="thin">
        <color rgb="FF000000"/>
      </right>
      <top style="thin">
        <color rgb="FF000000"/>
      </top>
      <bottom style="thin">
        <color indexed="8"/>
      </bottom>
      <diagonal/>
    </border>
    <border>
      <left style="thin">
        <color rgb="FF000000"/>
      </left>
      <right style="medium">
        <color rgb="FF00B050"/>
      </right>
      <top style="thin">
        <color rgb="FF000000"/>
      </top>
      <bottom style="thin">
        <color indexed="8"/>
      </bottom>
      <diagonal/>
    </border>
    <border>
      <left style="thin">
        <color indexed="8"/>
      </left>
      <right style="thin">
        <color indexed="64"/>
      </right>
      <top style="thin">
        <color indexed="8"/>
      </top>
      <bottom/>
      <diagonal/>
    </border>
    <border>
      <left style="thin">
        <color indexed="8"/>
      </left>
      <right style="thin">
        <color indexed="64"/>
      </right>
      <top/>
      <bottom style="thin">
        <color indexed="8"/>
      </bottom>
      <diagonal/>
    </border>
    <border>
      <left/>
      <right style="medium">
        <color theme="7" tint="-0.249977111117893"/>
      </right>
      <top/>
      <bottom style="thin">
        <color indexed="8"/>
      </bottom>
      <diagonal/>
    </border>
    <border>
      <left/>
      <right style="medium">
        <color theme="7" tint="-0.249977111117893"/>
      </right>
      <top style="thin">
        <color indexed="8"/>
      </top>
      <bottom style="medium">
        <color theme="7" tint="-0.249977111117893"/>
      </bottom>
      <diagonal/>
    </border>
    <border>
      <left style="thin">
        <color rgb="FF000000"/>
      </left>
      <right style="thin">
        <color rgb="FF000000"/>
      </right>
      <top style="medium">
        <color rgb="FF92D050"/>
      </top>
      <bottom style="medium">
        <color indexed="64"/>
      </bottom>
      <diagonal/>
    </border>
    <border>
      <left style="thin">
        <color rgb="FF000000"/>
      </left>
      <right style="thin">
        <color rgb="FF000000"/>
      </right>
      <top style="medium">
        <color indexed="64"/>
      </top>
      <bottom style="thin">
        <color rgb="FF000000"/>
      </bottom>
      <diagonal/>
    </border>
    <border>
      <left style="thin">
        <color rgb="FF000000"/>
      </left>
      <right style="thin">
        <color rgb="FF000000"/>
      </right>
      <top style="medium">
        <color rgb="FF92D050"/>
      </top>
      <bottom/>
      <diagonal/>
    </border>
    <border>
      <left style="thin">
        <color rgb="FF000000"/>
      </left>
      <right style="medium">
        <color rgb="FF92D050"/>
      </right>
      <top style="medium">
        <color indexed="64"/>
      </top>
      <bottom style="thin">
        <color rgb="FF000000"/>
      </bottom>
      <diagonal/>
    </border>
    <border>
      <left style="thin">
        <color rgb="FF000000"/>
      </left>
      <right style="medium">
        <color rgb="FF92D050"/>
      </right>
      <top style="medium">
        <color rgb="FF92D050"/>
      </top>
      <bottom/>
      <diagonal/>
    </border>
    <border>
      <left style="medium">
        <color theme="7" tint="-0.249977111117893"/>
      </left>
      <right style="thin">
        <color rgb="FF000000"/>
      </right>
      <top style="medium">
        <color theme="7" tint="-0.249977111117893"/>
      </top>
      <bottom style="medium">
        <color indexed="64"/>
      </bottom>
      <diagonal/>
    </border>
    <border>
      <left style="thin">
        <color indexed="8"/>
      </left>
      <right style="thin">
        <color rgb="FF000000"/>
      </right>
      <top style="medium">
        <color indexed="64"/>
      </top>
      <bottom style="thin">
        <color indexed="8"/>
      </bottom>
      <diagonal/>
    </border>
    <border>
      <left style="thin">
        <color rgb="FF000000"/>
      </left>
      <right style="thin">
        <color rgb="FF000000"/>
      </right>
      <top style="medium">
        <color theme="7" tint="-0.249977111117893"/>
      </top>
      <bottom/>
      <diagonal/>
    </border>
    <border>
      <left style="thin">
        <color rgb="FF000000"/>
      </left>
      <right style="medium">
        <color theme="7" tint="-0.249977111117893"/>
      </right>
      <top style="medium">
        <color indexed="64"/>
      </top>
      <bottom style="thin">
        <color rgb="FF000000"/>
      </bottom>
      <diagonal/>
    </border>
    <border>
      <left/>
      <right style="thin">
        <color theme="1"/>
      </right>
      <top/>
      <bottom style="thin">
        <color theme="1"/>
      </bottom>
      <diagonal/>
    </border>
    <border>
      <left/>
      <right style="thin">
        <color theme="1"/>
      </right>
      <top style="thin">
        <color theme="1"/>
      </top>
      <bottom style="thin">
        <color theme="1"/>
      </bottom>
      <diagonal/>
    </border>
    <border>
      <left/>
      <right style="thin">
        <color rgb="FF000000"/>
      </right>
      <top/>
      <bottom style="thin">
        <color rgb="FF000000"/>
      </bottom>
      <diagonal/>
    </border>
    <border>
      <left/>
      <right style="thin">
        <color rgb="FF000000"/>
      </right>
      <top style="thin">
        <color rgb="FF000000"/>
      </top>
      <bottom style="medium">
        <color rgb="FF92D050"/>
      </bottom>
      <diagonal/>
    </border>
    <border>
      <left/>
      <right/>
      <top style="thin">
        <color indexed="8"/>
      </top>
      <bottom style="medium">
        <color rgb="FF00B0F0"/>
      </bottom>
      <diagonal/>
    </border>
    <border>
      <left/>
      <right style="thin">
        <color rgb="FF000000"/>
      </right>
      <top style="thin">
        <color indexed="8"/>
      </top>
      <bottom style="thin">
        <color rgb="FF000000"/>
      </bottom>
      <diagonal/>
    </border>
    <border>
      <left/>
      <right style="thin">
        <color rgb="FF000000"/>
      </right>
      <top style="thin">
        <color rgb="FF000000"/>
      </top>
      <bottom style="medium">
        <color rgb="FF00B050"/>
      </bottom>
      <diagonal/>
    </border>
    <border>
      <left/>
      <right style="thin">
        <color rgb="FF000000"/>
      </right>
      <top style="thin">
        <color rgb="FF000000"/>
      </top>
      <bottom style="thin">
        <color indexed="8"/>
      </bottom>
      <diagonal/>
    </border>
    <border>
      <left/>
      <right style="thin">
        <color indexed="8"/>
      </right>
      <top style="thin">
        <color indexed="8"/>
      </top>
      <bottom style="medium">
        <color rgb="FF00B050"/>
      </bottom>
      <diagonal/>
    </border>
    <border>
      <left style="thin">
        <color rgb="FF000000"/>
      </left>
      <right/>
      <top/>
      <bottom style="thin">
        <color rgb="FF000000"/>
      </bottom>
      <diagonal/>
    </border>
    <border>
      <left style="medium">
        <color rgb="FF00B0F0"/>
      </left>
      <right/>
      <top style="medium">
        <color rgb="FF14EDF5"/>
      </top>
      <bottom style="medium">
        <color indexed="64"/>
      </bottom>
      <diagonal/>
    </border>
    <border>
      <left style="thin">
        <color indexed="8"/>
      </left>
      <right/>
      <top style="medium">
        <color rgb="FF14EDF5"/>
      </top>
      <bottom style="medium">
        <color indexed="64"/>
      </bottom>
      <diagonal/>
    </border>
    <border>
      <left style="thin">
        <color indexed="8"/>
      </left>
      <right style="medium">
        <color rgb="FF14EDF5"/>
      </right>
      <top style="medium">
        <color rgb="FF14EDF5"/>
      </top>
      <bottom style="medium">
        <color indexed="64"/>
      </bottom>
      <diagonal/>
    </border>
    <border>
      <left style="medium">
        <color rgb="FF14EDF5"/>
      </left>
      <right style="thin">
        <color rgb="FF000000"/>
      </right>
      <top/>
      <bottom style="thin">
        <color rgb="FF000000"/>
      </bottom>
      <diagonal/>
    </border>
    <border>
      <left style="thin">
        <color indexed="8"/>
      </left>
      <right style="medium">
        <color rgb="FF14EDF5"/>
      </right>
      <top/>
      <bottom style="thin">
        <color indexed="8"/>
      </bottom>
      <diagonal/>
    </border>
    <border>
      <left style="medium">
        <color rgb="FF14EDF5"/>
      </left>
      <right style="thin">
        <color rgb="FF000000"/>
      </right>
      <top style="thin">
        <color rgb="FF000000"/>
      </top>
      <bottom style="thin">
        <color rgb="FF000000"/>
      </bottom>
      <diagonal/>
    </border>
    <border>
      <left style="thin">
        <color indexed="8"/>
      </left>
      <right style="medium">
        <color rgb="FF14EDF5"/>
      </right>
      <top style="thin">
        <color indexed="8"/>
      </top>
      <bottom style="thin">
        <color indexed="8"/>
      </bottom>
      <diagonal/>
    </border>
    <border>
      <left style="medium">
        <color rgb="FF14EDF5"/>
      </left>
      <right style="thin">
        <color rgb="FF000000"/>
      </right>
      <top style="thin">
        <color rgb="FF000000"/>
      </top>
      <bottom style="medium">
        <color rgb="FF14EDF5"/>
      </bottom>
      <diagonal/>
    </border>
    <border>
      <left style="thin">
        <color rgb="FF000000"/>
      </left>
      <right style="thin">
        <color rgb="FF000000"/>
      </right>
      <top style="thin">
        <color rgb="FF000000"/>
      </top>
      <bottom style="medium">
        <color rgb="FF14EDF5"/>
      </bottom>
      <diagonal/>
    </border>
    <border>
      <left style="thin">
        <color rgb="FF000000"/>
      </left>
      <right/>
      <top style="thin">
        <color rgb="FF000000"/>
      </top>
      <bottom style="medium">
        <color rgb="FF14EDF5"/>
      </bottom>
      <diagonal/>
    </border>
    <border>
      <left style="thin">
        <color indexed="8"/>
      </left>
      <right/>
      <top style="thin">
        <color indexed="8"/>
      </top>
      <bottom style="medium">
        <color rgb="FF14EDF5"/>
      </bottom>
      <diagonal/>
    </border>
    <border>
      <left style="thin">
        <color indexed="8"/>
      </left>
      <right style="medium">
        <color rgb="FF14EDF5"/>
      </right>
      <top style="thin">
        <color indexed="8"/>
      </top>
      <bottom style="medium">
        <color rgb="FF14EDF5"/>
      </bottom>
      <diagonal/>
    </border>
    <border>
      <left style="thin">
        <color rgb="FF000000"/>
      </left>
      <right/>
      <top style="medium">
        <color theme="9"/>
      </top>
      <bottom style="medium">
        <color indexed="64"/>
      </bottom>
      <diagonal/>
    </border>
    <border>
      <left style="thin">
        <color rgb="FF000000"/>
      </left>
      <right/>
      <top style="medium">
        <color rgb="FF00B050"/>
      </top>
      <bottom style="medium">
        <color indexed="64"/>
      </bottom>
      <diagonal/>
    </border>
    <border>
      <left style="thin">
        <color theme="1"/>
      </left>
      <right/>
      <top/>
      <bottom style="thin">
        <color theme="1"/>
      </bottom>
      <diagonal/>
    </border>
    <border>
      <left style="thin">
        <color theme="1"/>
      </left>
      <right/>
      <top style="thin">
        <color theme="1"/>
      </top>
      <bottom style="thin">
        <color theme="1"/>
      </bottom>
      <diagonal/>
    </border>
    <border>
      <left style="thin">
        <color rgb="FF000000"/>
      </left>
      <right/>
      <top style="thin">
        <color rgb="FF000000"/>
      </top>
      <bottom style="medium">
        <color rgb="FF00B050"/>
      </bottom>
      <diagonal/>
    </border>
    <border>
      <left style="thin">
        <color rgb="FF000000"/>
      </left>
      <right style="medium">
        <color theme="9"/>
      </right>
      <top style="thin">
        <color indexed="8"/>
      </top>
      <bottom style="thin">
        <color rgb="FF000000"/>
      </bottom>
      <diagonal/>
    </border>
    <border>
      <left style="thin">
        <color rgb="FF000000"/>
      </left>
      <right style="medium">
        <color theme="9"/>
      </right>
      <top style="thin">
        <color rgb="FF000000"/>
      </top>
      <bottom style="thin">
        <color rgb="FF000000"/>
      </bottom>
      <diagonal/>
    </border>
    <border>
      <left style="thin">
        <color rgb="FF000000"/>
      </left>
      <right style="medium">
        <color theme="9"/>
      </right>
      <top style="thin">
        <color rgb="FF000000"/>
      </top>
      <bottom style="thin">
        <color indexed="8"/>
      </bottom>
      <diagonal/>
    </border>
    <border>
      <left/>
      <right style="thin">
        <color rgb="FF000000"/>
      </right>
      <top style="thin">
        <color rgb="FF000000"/>
      </top>
      <bottom/>
      <diagonal/>
    </border>
    <border>
      <left style="thin">
        <color rgb="FF000000"/>
      </left>
      <right style="medium">
        <color theme="9"/>
      </right>
      <top style="thin">
        <color indexed="8"/>
      </top>
      <bottom style="thin">
        <color indexed="8"/>
      </bottom>
      <diagonal/>
    </border>
    <border>
      <left style="thin">
        <color rgb="FF000000"/>
      </left>
      <right/>
      <top style="thin">
        <color rgb="FF000000"/>
      </top>
      <bottom/>
      <diagonal/>
    </border>
    <border>
      <left style="medium">
        <color theme="7" tint="-0.249977111117893"/>
      </left>
      <right/>
      <top style="medium">
        <color indexed="64"/>
      </top>
      <bottom style="thin">
        <color indexed="8"/>
      </bottom>
      <diagonal/>
    </border>
    <border>
      <left/>
      <right/>
      <top style="medium">
        <color indexed="64"/>
      </top>
      <bottom style="thin">
        <color indexed="8"/>
      </bottom>
      <diagonal/>
    </border>
    <border>
      <left/>
      <right style="thick">
        <color rgb="FF000000"/>
      </right>
      <top style="medium">
        <color indexed="64"/>
      </top>
      <bottom style="thin">
        <color indexed="8"/>
      </bottom>
      <diagonal/>
    </border>
    <border>
      <left style="thin">
        <color rgb="FF000000"/>
      </left>
      <right/>
      <top style="medium">
        <color indexed="64"/>
      </top>
      <bottom style="thin">
        <color rgb="FF000000"/>
      </bottom>
      <diagonal/>
    </border>
    <border>
      <left style="thin">
        <color rgb="FF000000"/>
      </left>
      <right/>
      <top style="thin">
        <color rgb="FF000000"/>
      </top>
      <bottom style="medium">
        <color rgb="FF92D050"/>
      </bottom>
      <diagonal/>
    </border>
    <border>
      <left style="thin">
        <color indexed="8"/>
      </left>
      <right style="thin">
        <color rgb="FF000000"/>
      </right>
      <top style="thin">
        <color indexed="8"/>
      </top>
      <bottom style="thin">
        <color rgb="FF000000"/>
      </bottom>
      <diagonal/>
    </border>
    <border>
      <left style="thin">
        <color rgb="FF00B050"/>
      </left>
      <right style="thin">
        <color rgb="FF000000"/>
      </right>
      <top style="thin">
        <color rgb="FF000000"/>
      </top>
      <bottom style="thin">
        <color rgb="FF000000"/>
      </bottom>
      <diagonal/>
    </border>
    <border>
      <left style="thin">
        <color indexed="8"/>
      </left>
      <right style="thin">
        <color rgb="FF000000"/>
      </right>
      <top style="thin">
        <color rgb="FF000000"/>
      </top>
      <bottom/>
      <diagonal/>
    </border>
    <border>
      <left style="thin">
        <color rgb="FF000000"/>
      </left>
      <right style="thin">
        <color indexed="8"/>
      </right>
      <top style="thin">
        <color rgb="FF000000"/>
      </top>
      <bottom/>
      <diagonal/>
    </border>
    <border>
      <left style="thin">
        <color indexed="8"/>
      </left>
      <right style="thin">
        <color rgb="FF000000"/>
      </right>
      <top style="thin">
        <color indexed="8"/>
      </top>
      <bottom style="thin">
        <color indexed="8"/>
      </bottom>
      <diagonal/>
    </border>
    <border>
      <left style="thin">
        <color rgb="FF000000"/>
      </left>
      <right style="thin">
        <color rgb="FF000000"/>
      </right>
      <top/>
      <bottom/>
      <diagonal/>
    </border>
    <border>
      <left style="thin">
        <color indexed="8"/>
      </left>
      <right/>
      <top style="thin">
        <color rgb="FF000000"/>
      </top>
      <bottom style="thin">
        <color rgb="FF000000"/>
      </bottom>
      <diagonal/>
    </border>
    <border>
      <left style="thin">
        <color indexed="8"/>
      </left>
      <right/>
      <top style="thin">
        <color rgb="FF000000"/>
      </top>
      <bottom style="thin">
        <color indexed="8"/>
      </bottom>
      <diagonal/>
    </border>
    <border>
      <left style="thin">
        <color rgb="FF000000"/>
      </left>
      <right style="thin">
        <color rgb="FF000000"/>
      </right>
      <top style="thin">
        <color indexed="8"/>
      </top>
      <bottom style="thin">
        <color indexed="8"/>
      </bottom>
      <diagonal/>
    </border>
    <border>
      <left style="thin">
        <color rgb="FF000000"/>
      </left>
      <right style="thin">
        <color indexed="8"/>
      </right>
      <top style="thin">
        <color indexed="8"/>
      </top>
      <bottom style="thin">
        <color indexed="8"/>
      </bottom>
      <diagonal/>
    </border>
    <border>
      <left/>
      <right/>
      <top style="medium">
        <color indexed="64"/>
      </top>
      <bottom style="thin">
        <color indexed="64"/>
      </bottom>
      <diagonal/>
    </border>
    <border>
      <left style="thin">
        <color indexed="8"/>
      </left>
      <right style="thin">
        <color rgb="FF000000"/>
      </right>
      <top/>
      <bottom/>
      <diagonal/>
    </border>
    <border>
      <left style="thin">
        <color rgb="FF000000"/>
      </left>
      <right/>
      <top/>
      <bottom/>
      <diagonal/>
    </border>
    <border>
      <left style="medium">
        <color theme="4"/>
      </left>
      <right style="thin">
        <color indexed="8"/>
      </right>
      <top/>
      <bottom/>
      <diagonal/>
    </border>
    <border>
      <left style="thin">
        <color indexed="8"/>
      </left>
      <right style="medium">
        <color theme="4"/>
      </right>
      <top/>
      <bottom/>
      <diagonal/>
    </border>
    <border>
      <left style="medium">
        <color theme="9"/>
      </left>
      <right/>
      <top/>
      <bottom/>
      <diagonal/>
    </border>
    <border>
      <left/>
      <right style="thin">
        <color rgb="FF000000"/>
      </right>
      <top style="medium">
        <color rgb="FF00B050"/>
      </top>
      <bottom style="medium">
        <color indexed="64"/>
      </bottom>
      <diagonal/>
    </border>
    <border>
      <left/>
      <right style="thin">
        <color rgb="FF000000"/>
      </right>
      <top style="medium">
        <color rgb="FF92D050"/>
      </top>
      <bottom style="medium">
        <color indexed="64"/>
      </bottom>
      <diagonal/>
    </border>
    <border>
      <left style="thin">
        <color rgb="FF000000"/>
      </left>
      <right style="medium">
        <color rgb="FF92D050"/>
      </right>
      <top/>
      <bottom style="thin">
        <color rgb="FF000000"/>
      </bottom>
      <diagonal/>
    </border>
    <border>
      <left style="thin">
        <color rgb="FF000000"/>
      </left>
      <right style="medium">
        <color theme="7" tint="-0.249977111117893"/>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rgb="FF000000"/>
      </right>
      <top/>
      <bottom/>
      <diagonal/>
    </border>
    <border>
      <left style="thin">
        <color rgb="FF000000"/>
      </left>
      <right style="medium">
        <color rgb="FF00B050"/>
      </right>
      <top/>
      <bottom/>
      <diagonal/>
    </border>
    <border>
      <left style="medium">
        <color theme="7" tint="-0.249977111117893"/>
      </left>
      <right style="thin">
        <color indexed="8"/>
      </right>
      <top/>
      <bottom/>
      <diagonal/>
    </border>
    <border>
      <left style="thin">
        <color indexed="8"/>
      </left>
      <right style="medium">
        <color rgb="FF000000"/>
      </right>
      <top/>
      <bottom/>
      <diagonal/>
    </border>
    <border>
      <left style="thin">
        <color indexed="8"/>
      </left>
      <right style="medium">
        <color theme="7" tint="-0.249977111117893"/>
      </right>
      <top/>
      <bottom/>
      <diagonal/>
    </border>
    <border>
      <left style="medium">
        <color rgb="FF00B0F0"/>
      </left>
      <right style="thin">
        <color indexed="8"/>
      </right>
      <top style="thin">
        <color indexed="8"/>
      </top>
      <bottom/>
      <diagonal/>
    </border>
    <border>
      <left style="thin">
        <color indexed="8"/>
      </left>
      <right style="medium">
        <color rgb="FF00B0F0"/>
      </right>
      <top style="thin">
        <color indexed="8"/>
      </top>
      <bottom/>
      <diagonal/>
    </border>
    <border>
      <left style="thin">
        <color indexed="8"/>
      </left>
      <right style="thin">
        <color rgb="FF000000"/>
      </right>
      <top/>
      <bottom style="thin">
        <color rgb="FF000000"/>
      </bottom>
      <diagonal/>
    </border>
    <border>
      <left style="thin">
        <color rgb="FF000000"/>
      </left>
      <right style="medium">
        <color rgb="FF00B050"/>
      </right>
      <top style="thin">
        <color rgb="FF000000"/>
      </top>
      <bottom/>
      <diagonal/>
    </border>
    <border>
      <left style="medium">
        <color rgb="FF00B050"/>
      </left>
      <right style="thin">
        <color rgb="FF000000"/>
      </right>
      <top style="thin">
        <color indexed="8"/>
      </top>
      <bottom/>
      <diagonal/>
    </border>
    <border>
      <left/>
      <right/>
      <top/>
      <bottom style="thin">
        <color indexed="64"/>
      </bottom>
      <diagonal/>
    </border>
    <border>
      <left style="medium">
        <color rgb="FF00B0F0"/>
      </left>
      <right style="thin">
        <color indexed="8"/>
      </right>
      <top/>
      <bottom/>
      <diagonal/>
    </border>
    <border>
      <left style="thin">
        <color indexed="8"/>
      </left>
      <right style="medium">
        <color rgb="FF00B0F0"/>
      </right>
      <top/>
      <bottom/>
      <diagonal/>
    </border>
    <border>
      <left style="medium">
        <color rgb="FF00B050"/>
      </left>
      <right style="thin">
        <color rgb="FF000000"/>
      </right>
      <top/>
      <bottom/>
      <diagonal/>
    </border>
    <border>
      <left style="medium">
        <color rgb="FF00B0F0"/>
      </left>
      <right style="thin">
        <color indexed="8"/>
      </right>
      <top/>
      <bottom style="medium">
        <color rgb="FF00B0F0"/>
      </bottom>
      <diagonal/>
    </border>
    <border>
      <left/>
      <right style="thin">
        <color indexed="8"/>
      </right>
      <top/>
      <bottom style="medium">
        <color rgb="FF00B0F0"/>
      </bottom>
      <diagonal/>
    </border>
    <border>
      <left style="thin">
        <color indexed="8"/>
      </left>
      <right style="thin">
        <color indexed="8"/>
      </right>
      <top/>
      <bottom style="medium">
        <color rgb="FF00B0F0"/>
      </bottom>
      <diagonal/>
    </border>
    <border>
      <left style="thin">
        <color indexed="8"/>
      </left>
      <right style="medium">
        <color rgb="FF00B0F0"/>
      </right>
      <top/>
      <bottom style="medium">
        <color rgb="FF00B0F0"/>
      </bottom>
      <diagonal/>
    </border>
    <border>
      <left/>
      <right style="thin">
        <color rgb="FF000000"/>
      </right>
      <top style="medium">
        <color rgb="FF00B050"/>
      </top>
      <bottom style="thin">
        <color rgb="FF000000"/>
      </bottom>
      <diagonal/>
    </border>
    <border>
      <left style="thin">
        <color rgb="FF000000"/>
      </left>
      <right style="thin">
        <color rgb="FF000000"/>
      </right>
      <top/>
      <bottom style="medium">
        <color indexed="64"/>
      </bottom>
      <diagonal/>
    </border>
    <border>
      <left style="medium">
        <color rgb="FF5B9BD5"/>
      </left>
      <right style="thin">
        <color rgb="FF000000"/>
      </right>
      <top/>
      <bottom/>
      <diagonal/>
    </border>
    <border>
      <left style="thin">
        <color rgb="FFFF00FF"/>
      </left>
      <right style="thin">
        <color rgb="FFFF00FF"/>
      </right>
      <top/>
      <bottom style="thin">
        <color rgb="FFFF00FF"/>
      </bottom>
      <diagonal/>
    </border>
    <border>
      <left style="thin">
        <color rgb="FFFF00FF"/>
      </left>
      <right style="thin">
        <color rgb="FFFF00FF"/>
      </right>
      <top style="thin">
        <color rgb="FFFF00FF"/>
      </top>
      <bottom style="thin">
        <color rgb="FFFF00FF"/>
      </bottom>
      <diagonal/>
    </border>
    <border>
      <left style="thin">
        <color indexed="8"/>
      </left>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8"/>
      </left>
      <right/>
      <top style="medium">
        <color indexed="64"/>
      </top>
      <bottom style="medium">
        <color indexed="64"/>
      </bottom>
      <diagonal/>
    </border>
    <border>
      <left/>
      <right/>
      <top style="medium">
        <color indexed="64"/>
      </top>
      <bottom/>
      <diagonal/>
    </border>
    <border>
      <left style="thin">
        <color indexed="8"/>
      </left>
      <right/>
      <top/>
      <bottom style="medium">
        <color indexed="8"/>
      </bottom>
      <diagonal/>
    </border>
    <border>
      <left/>
      <right style="thin">
        <color indexed="8"/>
      </right>
      <top/>
      <bottom style="thin">
        <color indexed="64"/>
      </bottom>
      <diagonal/>
    </border>
    <border>
      <left style="thin">
        <color indexed="8"/>
      </left>
      <right style="thin">
        <color indexed="8"/>
      </right>
      <top/>
      <bottom style="thin">
        <color indexed="64"/>
      </bottom>
      <diagonal/>
    </border>
  </borders>
  <cellStyleXfs count="4">
    <xf numFmtId="0" fontId="0" fillId="0" borderId="0" applyNumberFormat="0" applyFill="0" applyBorder="0" applyProtection="0"/>
    <xf numFmtId="0" fontId="91" fillId="0" borderId="0" applyNumberFormat="0" applyFill="0" applyBorder="0" applyAlignment="0" applyProtection="0"/>
    <xf numFmtId="0" fontId="91" fillId="0" borderId="0" applyNumberFormat="0" applyFill="0" applyBorder="0" applyAlignment="0" applyProtection="0"/>
    <xf numFmtId="0" fontId="161" fillId="0" borderId="31" applyNumberFormat="0" applyFill="0" applyBorder="0" applyProtection="0"/>
  </cellStyleXfs>
  <cellXfs count="4444">
    <xf numFmtId="0" fontId="0" fillId="0" borderId="0" xfId="0"/>
    <xf numFmtId="0" fontId="2" fillId="0" borderId="0" xfId="0" applyFont="1" applyAlignment="1">
      <alignment horizontal="left"/>
    </xf>
    <xf numFmtId="0" fontId="1" fillId="2" borderId="0" xfId="0" applyFont="1" applyFill="1" applyAlignment="1">
      <alignment horizontal="left"/>
    </xf>
    <xf numFmtId="0" fontId="1" fillId="3" borderId="0" xfId="0" applyFont="1" applyFill="1" applyAlignment="1">
      <alignment horizontal="left"/>
    </xf>
    <xf numFmtId="0" fontId="3" fillId="3" borderId="0" xfId="0" applyFont="1" applyFill="1" applyAlignment="1">
      <alignment horizontal="left"/>
    </xf>
    <xf numFmtId="0" fontId="0" fillId="0" borderId="0" xfId="0" applyNumberFormat="1"/>
    <xf numFmtId="49" fontId="4" fillId="4" borderId="1" xfId="0" applyNumberFormat="1" applyFont="1" applyFill="1" applyBorder="1" applyAlignment="1">
      <alignment horizontal="center" vertical="center"/>
    </xf>
    <xf numFmtId="49" fontId="4" fillId="4" borderId="2" xfId="0" applyNumberFormat="1" applyFont="1" applyFill="1" applyBorder="1" applyAlignment="1">
      <alignment horizontal="center" vertical="center"/>
    </xf>
    <xf numFmtId="49" fontId="4" fillId="4" borderId="3" xfId="0" applyNumberFormat="1" applyFont="1" applyFill="1" applyBorder="1" applyAlignment="1">
      <alignment horizontal="center" vertical="center"/>
    </xf>
    <xf numFmtId="49" fontId="0" fillId="6" borderId="4" xfId="0" applyNumberFormat="1" applyFill="1" applyBorder="1" applyAlignment="1">
      <alignment horizontal="left"/>
    </xf>
    <xf numFmtId="0" fontId="0" fillId="6" borderId="4" xfId="0" applyFill="1" applyBorder="1" applyAlignment="1">
      <alignment horizontal="left"/>
    </xf>
    <xf numFmtId="0" fontId="0" fillId="0" borderId="7" xfId="0" applyBorder="1"/>
    <xf numFmtId="49" fontId="5" fillId="6" borderId="11" xfId="0" applyNumberFormat="1" applyFont="1" applyFill="1" applyBorder="1" applyAlignment="1">
      <alignment horizontal="center" vertical="center" wrapText="1"/>
    </xf>
    <xf numFmtId="0" fontId="0" fillId="6" borderId="12" xfId="0" applyNumberFormat="1" applyFill="1" applyBorder="1" applyAlignment="1">
      <alignment vertical="center"/>
    </xf>
    <xf numFmtId="0" fontId="0" fillId="6" borderId="13" xfId="0" applyNumberFormat="1" applyFill="1" applyBorder="1" applyAlignment="1">
      <alignment vertical="center"/>
    </xf>
    <xf numFmtId="1" fontId="0" fillId="6" borderId="12" xfId="0" applyNumberFormat="1" applyFill="1" applyBorder="1" applyAlignment="1">
      <alignment vertical="center"/>
    </xf>
    <xf numFmtId="1" fontId="0" fillId="6" borderId="13" xfId="0" applyNumberFormat="1" applyFill="1" applyBorder="1" applyAlignment="1">
      <alignment vertical="center"/>
    </xf>
    <xf numFmtId="49" fontId="0" fillId="6" borderId="12" xfId="0" applyNumberFormat="1" applyFill="1" applyBorder="1" applyAlignment="1">
      <alignment vertical="center"/>
    </xf>
    <xf numFmtId="49" fontId="0" fillId="6" borderId="13" xfId="0" applyNumberFormat="1" applyFill="1" applyBorder="1" applyAlignment="1">
      <alignment vertical="center"/>
    </xf>
    <xf numFmtId="49" fontId="0" fillId="6" borderId="14" xfId="0" applyNumberFormat="1" applyFill="1" applyBorder="1" applyAlignment="1">
      <alignment vertical="center"/>
    </xf>
    <xf numFmtId="49" fontId="6" fillId="6" borderId="15" xfId="0" applyNumberFormat="1" applyFont="1" applyFill="1" applyBorder="1" applyAlignment="1">
      <alignment vertical="center"/>
    </xf>
    <xf numFmtId="0" fontId="0" fillId="6" borderId="16" xfId="0" applyNumberFormat="1" applyFill="1" applyBorder="1" applyAlignment="1">
      <alignment vertical="center"/>
    </xf>
    <xf numFmtId="0" fontId="0" fillId="6" borderId="17" xfId="0" applyNumberFormat="1" applyFill="1" applyBorder="1" applyAlignment="1">
      <alignment vertical="center"/>
    </xf>
    <xf numFmtId="1" fontId="0" fillId="6" borderId="16" xfId="0" applyNumberFormat="1" applyFill="1" applyBorder="1" applyAlignment="1">
      <alignment vertical="center"/>
    </xf>
    <xf numFmtId="1" fontId="0" fillId="6" borderId="17" xfId="0" applyNumberFormat="1" applyFill="1" applyBorder="1" applyAlignment="1">
      <alignment vertical="center"/>
    </xf>
    <xf numFmtId="49" fontId="0" fillId="6" borderId="16" xfId="0" applyNumberFormat="1" applyFill="1" applyBorder="1" applyAlignment="1">
      <alignment vertical="center"/>
    </xf>
    <xf numFmtId="49" fontId="0" fillId="6" borderId="17" xfId="0" applyNumberFormat="1" applyFill="1" applyBorder="1" applyAlignment="1">
      <alignment vertical="center"/>
    </xf>
    <xf numFmtId="49" fontId="0" fillId="6" borderId="18" xfId="0" applyNumberFormat="1" applyFill="1" applyBorder="1" applyAlignment="1">
      <alignment vertical="center"/>
    </xf>
    <xf numFmtId="49" fontId="6" fillId="6" borderId="19" xfId="0" applyNumberFormat="1" applyFont="1" applyFill="1" applyBorder="1" applyAlignment="1">
      <alignment vertical="center"/>
    </xf>
    <xf numFmtId="2" fontId="7" fillId="7" borderId="20" xfId="0" applyNumberFormat="1" applyFont="1" applyFill="1" applyBorder="1" applyAlignment="1">
      <alignment horizontal="center" vertical="center" wrapText="1"/>
    </xf>
    <xf numFmtId="2" fontId="7" fillId="7" borderId="21" xfId="0" applyNumberFormat="1" applyFont="1" applyFill="1" applyBorder="1" applyAlignment="1">
      <alignment horizontal="center" vertical="center" wrapText="1"/>
    </xf>
    <xf numFmtId="49" fontId="7" fillId="7" borderId="22" xfId="0" applyNumberFormat="1" applyFont="1" applyFill="1" applyBorder="1" applyAlignment="1">
      <alignment horizontal="center" vertical="center" wrapText="1"/>
    </xf>
    <xf numFmtId="0" fontId="0" fillId="6" borderId="12" xfId="0" applyFill="1" applyBorder="1" applyAlignment="1">
      <alignment vertical="center"/>
    </xf>
    <xf numFmtId="0" fontId="0" fillId="6" borderId="13" xfId="0" applyFill="1" applyBorder="1" applyAlignment="1">
      <alignment vertical="center"/>
    </xf>
    <xf numFmtId="0" fontId="0" fillId="6" borderId="23" xfId="0" applyFill="1" applyBorder="1" applyAlignment="1">
      <alignment vertical="center"/>
    </xf>
    <xf numFmtId="49" fontId="8" fillId="6" borderId="23" xfId="0" applyNumberFormat="1" applyFont="1" applyFill="1" applyBorder="1" applyAlignment="1">
      <alignment horizontal="center" vertical="center"/>
    </xf>
    <xf numFmtId="0" fontId="0" fillId="6" borderId="7" xfId="0" applyFill="1" applyBorder="1"/>
    <xf numFmtId="0" fontId="0" fillId="6" borderId="24" xfId="0" applyFill="1" applyBorder="1"/>
    <xf numFmtId="49" fontId="0" fillId="6" borderId="7" xfId="0" applyNumberFormat="1" applyFill="1" applyBorder="1"/>
    <xf numFmtId="0" fontId="0" fillId="6" borderId="25" xfId="0" applyFill="1" applyBorder="1"/>
    <xf numFmtId="49" fontId="9" fillId="6" borderId="24" xfId="0" applyNumberFormat="1" applyFont="1" applyFill="1" applyBorder="1"/>
    <xf numFmtId="49" fontId="9" fillId="6" borderId="25" xfId="0" applyNumberFormat="1" applyFont="1" applyFill="1" applyBorder="1"/>
    <xf numFmtId="0" fontId="0" fillId="6" borderId="26" xfId="0" applyFill="1" applyBorder="1"/>
    <xf numFmtId="0" fontId="9" fillId="6" borderId="7" xfId="0" applyFont="1" applyFill="1" applyBorder="1"/>
    <xf numFmtId="49" fontId="0" fillId="8" borderId="27" xfId="0" applyNumberFormat="1" applyFill="1" applyBorder="1"/>
    <xf numFmtId="0" fontId="0" fillId="6" borderId="28" xfId="0" applyFill="1" applyBorder="1"/>
    <xf numFmtId="0" fontId="0" fillId="6" borderId="29" xfId="0" applyFill="1" applyBorder="1"/>
    <xf numFmtId="49" fontId="0" fillId="9" borderId="30" xfId="0" applyNumberFormat="1" applyFill="1" applyBorder="1"/>
    <xf numFmtId="0" fontId="0" fillId="6" borderId="31" xfId="0" applyFill="1" applyBorder="1"/>
    <xf numFmtId="49" fontId="0" fillId="10" borderId="32" xfId="0" applyNumberFormat="1" applyFill="1" applyBorder="1"/>
    <xf numFmtId="0" fontId="0" fillId="6" borderId="33" xfId="0" applyFill="1" applyBorder="1"/>
    <xf numFmtId="0" fontId="0" fillId="6" borderId="34" xfId="0" applyFill="1" applyBorder="1"/>
    <xf numFmtId="0" fontId="0" fillId="6" borderId="7" xfId="0" applyNumberFormat="1" applyFill="1" applyBorder="1"/>
    <xf numFmtId="0" fontId="0" fillId="10" borderId="7" xfId="0" applyNumberFormat="1" applyFill="1" applyBorder="1"/>
    <xf numFmtId="0" fontId="0" fillId="6" borderId="35" xfId="0" applyNumberFormat="1" applyFill="1" applyBorder="1"/>
    <xf numFmtId="0" fontId="0" fillId="6" borderId="36" xfId="0" applyNumberFormat="1" applyFill="1" applyBorder="1"/>
    <xf numFmtId="0" fontId="0" fillId="0" borderId="7" xfId="0" applyNumberFormat="1" applyBorder="1"/>
    <xf numFmtId="49" fontId="4" fillId="6" borderId="40" xfId="0" applyNumberFormat="1" applyFont="1" applyFill="1" applyBorder="1" applyAlignment="1">
      <alignment horizontal="right" vertical="center" wrapText="1"/>
    </xf>
    <xf numFmtId="1" fontId="0" fillId="6" borderId="41" xfId="0" applyNumberFormat="1" applyFill="1" applyBorder="1"/>
    <xf numFmtId="1" fontId="0" fillId="10" borderId="41" xfId="0" applyNumberFormat="1" applyFill="1" applyBorder="1"/>
    <xf numFmtId="1" fontId="11" fillId="6" borderId="41" xfId="0" applyNumberFormat="1" applyFont="1" applyFill="1" applyBorder="1" applyAlignment="1">
      <alignment horizontal="left"/>
    </xf>
    <xf numFmtId="2" fontId="0" fillId="6" borderId="41" xfId="0" applyNumberFormat="1" applyFill="1" applyBorder="1"/>
    <xf numFmtId="1" fontId="11" fillId="6" borderId="41" xfId="0" applyNumberFormat="1" applyFont="1" applyFill="1" applyBorder="1" applyAlignment="1">
      <alignment horizontal="center" vertical="center"/>
    </xf>
    <xf numFmtId="164" fontId="11" fillId="6" borderId="41" xfId="0" applyNumberFormat="1" applyFont="1" applyFill="1" applyBorder="1" applyAlignment="1">
      <alignment horizontal="center" vertical="center"/>
    </xf>
    <xf numFmtId="49" fontId="2" fillId="6" borderId="41" xfId="0" applyNumberFormat="1" applyFont="1" applyFill="1" applyBorder="1" applyAlignment="1">
      <alignment horizontal="center" vertical="center"/>
    </xf>
    <xf numFmtId="2" fontId="11" fillId="6" borderId="41" xfId="0" applyNumberFormat="1" applyFont="1" applyFill="1" applyBorder="1" applyAlignment="1">
      <alignment horizontal="center" vertical="center"/>
    </xf>
    <xf numFmtId="2" fontId="2" fillId="6" borderId="41" xfId="0" applyNumberFormat="1" applyFont="1" applyFill="1" applyBorder="1" applyAlignment="1">
      <alignment horizontal="center" vertical="center"/>
    </xf>
    <xf numFmtId="165" fontId="11" fillId="6" borderId="41" xfId="0" applyNumberFormat="1" applyFont="1" applyFill="1" applyBorder="1" applyAlignment="1">
      <alignment horizontal="center"/>
    </xf>
    <xf numFmtId="165" fontId="11" fillId="6" borderId="41" xfId="0" applyNumberFormat="1" applyFont="1" applyFill="1" applyBorder="1" applyAlignment="1">
      <alignment horizontal="center" vertical="center"/>
    </xf>
    <xf numFmtId="49" fontId="4" fillId="6" borderId="42" xfId="0" applyNumberFormat="1" applyFont="1" applyFill="1" applyBorder="1" applyAlignment="1">
      <alignment horizontal="center" vertical="center" wrapText="1"/>
    </xf>
    <xf numFmtId="1" fontId="0" fillId="6" borderId="42" xfId="0" applyNumberFormat="1" applyFill="1" applyBorder="1"/>
    <xf numFmtId="1" fontId="12" fillId="10" borderId="42" xfId="0" applyNumberFormat="1" applyFont="1" applyFill="1" applyBorder="1" applyAlignment="1">
      <alignment horizontal="center" vertical="center"/>
    </xf>
    <xf numFmtId="49" fontId="12" fillId="10" borderId="42" xfId="0" applyNumberFormat="1" applyFont="1" applyFill="1" applyBorder="1" applyAlignment="1">
      <alignment horizontal="center" vertical="center"/>
    </xf>
    <xf numFmtId="1" fontId="12" fillId="6" borderId="42" xfId="0" applyNumberFormat="1" applyFont="1" applyFill="1" applyBorder="1" applyAlignment="1">
      <alignment vertical="center" wrapText="1"/>
    </xf>
    <xf numFmtId="1" fontId="11" fillId="6" borderId="42" xfId="0" applyNumberFormat="1" applyFont="1" applyFill="1" applyBorder="1" applyAlignment="1">
      <alignment horizontal="left"/>
    </xf>
    <xf numFmtId="49" fontId="7" fillId="6" borderId="42" xfId="0" applyNumberFormat="1" applyFont="1" applyFill="1" applyBorder="1" applyAlignment="1">
      <alignment horizontal="center" vertical="center"/>
    </xf>
    <xf numFmtId="2" fontId="7" fillId="6" borderId="42" xfId="0" applyNumberFormat="1" applyFont="1" applyFill="1" applyBorder="1" applyAlignment="1">
      <alignment horizontal="center" vertical="center"/>
    </xf>
    <xf numFmtId="1" fontId="11" fillId="6" borderId="42" xfId="0" applyNumberFormat="1" applyFont="1" applyFill="1" applyBorder="1" applyAlignment="1">
      <alignment horizontal="center" vertical="center"/>
    </xf>
    <xf numFmtId="164" fontId="11" fillId="6" borderId="42" xfId="0" applyNumberFormat="1" applyFont="1" applyFill="1" applyBorder="1" applyAlignment="1">
      <alignment horizontal="center" vertical="center"/>
    </xf>
    <xf numFmtId="49" fontId="2" fillId="6" borderId="42" xfId="0" applyNumberFormat="1" applyFont="1" applyFill="1" applyBorder="1" applyAlignment="1">
      <alignment horizontal="center" vertical="center"/>
    </xf>
    <xf numFmtId="2" fontId="11" fillId="6" borderId="42" xfId="0" applyNumberFormat="1" applyFont="1" applyFill="1" applyBorder="1" applyAlignment="1">
      <alignment horizontal="center" vertical="center"/>
    </xf>
    <xf numFmtId="2" fontId="2" fillId="6" borderId="42" xfId="0" applyNumberFormat="1" applyFont="1" applyFill="1" applyBorder="1" applyAlignment="1">
      <alignment horizontal="center" vertical="center"/>
    </xf>
    <xf numFmtId="165" fontId="11" fillId="6" borderId="42" xfId="0" applyNumberFormat="1" applyFont="1" applyFill="1" applyBorder="1" applyAlignment="1">
      <alignment horizontal="center"/>
    </xf>
    <xf numFmtId="165" fontId="11" fillId="6" borderId="42" xfId="0" applyNumberFormat="1" applyFont="1" applyFill="1" applyBorder="1" applyAlignment="1">
      <alignment horizontal="center" vertical="center"/>
    </xf>
    <xf numFmtId="0" fontId="0" fillId="12" borderId="7" xfId="0" applyNumberFormat="1" applyFill="1" applyBorder="1"/>
    <xf numFmtId="0" fontId="2" fillId="6" borderId="7" xfId="0" applyNumberFormat="1" applyFont="1" applyFill="1" applyBorder="1"/>
    <xf numFmtId="49" fontId="5" fillId="6" borderId="41" xfId="0" applyNumberFormat="1" applyFont="1" applyFill="1" applyBorder="1" applyAlignment="1">
      <alignment horizontal="center" vertical="center" wrapText="1"/>
    </xf>
    <xf numFmtId="49" fontId="2" fillId="6" borderId="41" xfId="0" applyNumberFormat="1" applyFont="1" applyFill="1" applyBorder="1" applyAlignment="1">
      <alignment horizontal="center" vertical="center" wrapText="1"/>
    </xf>
    <xf numFmtId="49" fontId="2" fillId="6" borderId="46" xfId="0" applyNumberFormat="1" applyFont="1" applyFill="1" applyBorder="1" applyAlignment="1">
      <alignment horizontal="center" vertical="center" wrapText="1"/>
    </xf>
    <xf numFmtId="1" fontId="4" fillId="6" borderId="13" xfId="0" applyNumberFormat="1" applyFont="1" applyFill="1" applyBorder="1" applyAlignment="1">
      <alignment horizontal="center" vertical="center"/>
    </xf>
    <xf numFmtId="1" fontId="4" fillId="6" borderId="12" xfId="0" applyNumberFormat="1" applyFont="1" applyFill="1" applyBorder="1" applyAlignment="1">
      <alignment horizontal="center" vertical="center"/>
    </xf>
    <xf numFmtId="1" fontId="7" fillId="6" borderId="41" xfId="0" applyNumberFormat="1" applyFont="1" applyFill="1" applyBorder="1" applyAlignment="1">
      <alignment horizontal="center"/>
    </xf>
    <xf numFmtId="1" fontId="7" fillId="10" borderId="41" xfId="0" applyNumberFormat="1" applyFont="1" applyFill="1" applyBorder="1" applyAlignment="1">
      <alignment horizontal="center"/>
    </xf>
    <xf numFmtId="49" fontId="11" fillId="6" borderId="41" xfId="0" applyNumberFormat="1" applyFont="1" applyFill="1" applyBorder="1" applyAlignment="1">
      <alignment horizontal="center"/>
    </xf>
    <xf numFmtId="49" fontId="0" fillId="6" borderId="41" xfId="0" applyNumberFormat="1" applyFill="1" applyBorder="1"/>
    <xf numFmtId="1" fontId="7" fillId="6" borderId="41" xfId="0" applyNumberFormat="1" applyFont="1" applyFill="1" applyBorder="1" applyAlignment="1">
      <alignment horizontal="center" vertical="center"/>
    </xf>
    <xf numFmtId="49" fontId="5" fillId="6" borderId="41" xfId="0" applyNumberFormat="1" applyFont="1" applyFill="1" applyBorder="1" applyAlignment="1">
      <alignment horizontal="right" vertical="center"/>
    </xf>
    <xf numFmtId="49" fontId="11" fillId="6" borderId="41" xfId="0" applyNumberFormat="1" applyFont="1" applyFill="1" applyBorder="1" applyAlignment="1">
      <alignment horizontal="left" vertical="center" wrapText="1"/>
    </xf>
    <xf numFmtId="2" fontId="2" fillId="6" borderId="41" xfId="0" applyNumberFormat="1" applyFont="1" applyFill="1" applyBorder="1"/>
    <xf numFmtId="2" fontId="7" fillId="6" borderId="41" xfId="0" applyNumberFormat="1" applyFont="1" applyFill="1" applyBorder="1" applyAlignment="1">
      <alignment horizontal="center" vertical="center"/>
    </xf>
    <xf numFmtId="0" fontId="0" fillId="13" borderId="7" xfId="0" applyNumberFormat="1" applyFill="1" applyBorder="1" applyAlignment="1">
      <alignment vertical="center"/>
    </xf>
    <xf numFmtId="1" fontId="4" fillId="6" borderId="12" xfId="0" applyNumberFormat="1" applyFont="1" applyFill="1" applyBorder="1" applyAlignment="1">
      <alignment horizontal="center"/>
    </xf>
    <xf numFmtId="1" fontId="4" fillId="6" borderId="13" xfId="0" applyNumberFormat="1" applyFont="1" applyFill="1" applyBorder="1" applyAlignment="1">
      <alignment horizontal="center"/>
    </xf>
    <xf numFmtId="49" fontId="7" fillId="6" borderId="41" xfId="0" applyNumberFormat="1" applyFont="1" applyFill="1" applyBorder="1"/>
    <xf numFmtId="2" fontId="11" fillId="6" borderId="41" xfId="0" applyNumberFormat="1" applyFont="1" applyFill="1" applyBorder="1" applyAlignment="1">
      <alignment horizontal="center"/>
    </xf>
    <xf numFmtId="1" fontId="5" fillId="6" borderId="12" xfId="0" applyNumberFormat="1" applyFont="1" applyFill="1" applyBorder="1" applyAlignment="1">
      <alignment horizontal="center" vertical="center"/>
    </xf>
    <xf numFmtId="1" fontId="5" fillId="6" borderId="13" xfId="0" applyNumberFormat="1" applyFont="1" applyFill="1" applyBorder="1" applyAlignment="1">
      <alignment horizontal="center" vertical="center"/>
    </xf>
    <xf numFmtId="1" fontId="5" fillId="10" borderId="12" xfId="0" applyNumberFormat="1" applyFont="1" applyFill="1" applyBorder="1" applyAlignment="1">
      <alignment horizontal="center" vertical="center"/>
    </xf>
    <xf numFmtId="1" fontId="5" fillId="10" borderId="13" xfId="0" applyNumberFormat="1" applyFont="1" applyFill="1" applyBorder="1" applyAlignment="1">
      <alignment horizontal="center" vertical="center"/>
    </xf>
    <xf numFmtId="0" fontId="5" fillId="10" borderId="12" xfId="0" applyNumberFormat="1" applyFont="1" applyFill="1" applyBorder="1" applyAlignment="1">
      <alignment horizontal="center" vertical="center"/>
    </xf>
    <xf numFmtId="49" fontId="5" fillId="10" borderId="41" xfId="0" applyNumberFormat="1" applyFont="1" applyFill="1" applyBorder="1" applyAlignment="1">
      <alignment horizontal="right" vertical="center"/>
    </xf>
    <xf numFmtId="1" fontId="2" fillId="10" borderId="41" xfId="0" applyNumberFormat="1" applyFont="1" applyFill="1" applyBorder="1" applyAlignment="1">
      <alignment horizontal="center"/>
    </xf>
    <xf numFmtId="49" fontId="2" fillId="10" borderId="41" xfId="0" applyNumberFormat="1" applyFont="1" applyFill="1" applyBorder="1" applyAlignment="1">
      <alignment horizontal="center"/>
    </xf>
    <xf numFmtId="49" fontId="2" fillId="10" borderId="41" xfId="0" applyNumberFormat="1" applyFont="1" applyFill="1" applyBorder="1" applyAlignment="1">
      <alignment horizontal="left"/>
    </xf>
    <xf numFmtId="2" fontId="0" fillId="10" borderId="41" xfId="0" applyNumberFormat="1" applyFill="1" applyBorder="1"/>
    <xf numFmtId="165" fontId="2" fillId="6" borderId="41" xfId="0" applyNumberFormat="1" applyFont="1" applyFill="1" applyBorder="1" applyAlignment="1">
      <alignment horizontal="center"/>
    </xf>
    <xf numFmtId="164" fontId="2" fillId="6" borderId="41" xfId="0" applyNumberFormat="1" applyFont="1" applyFill="1" applyBorder="1" applyAlignment="1">
      <alignment horizontal="center" vertical="center"/>
    </xf>
    <xf numFmtId="0" fontId="2" fillId="6" borderId="41" xfId="0" applyNumberFormat="1" applyFont="1" applyFill="1" applyBorder="1" applyAlignment="1">
      <alignment horizontal="center" vertical="center"/>
    </xf>
    <xf numFmtId="0" fontId="2" fillId="6" borderId="41" xfId="0" applyFont="1" applyFill="1" applyBorder="1" applyAlignment="1">
      <alignment horizontal="center" vertical="center"/>
    </xf>
    <xf numFmtId="165" fontId="2" fillId="6" borderId="41" xfId="0" applyNumberFormat="1" applyFont="1" applyFill="1" applyBorder="1" applyAlignment="1">
      <alignment horizontal="center" vertical="center"/>
    </xf>
    <xf numFmtId="1" fontId="11" fillId="10" borderId="41" xfId="0" applyNumberFormat="1" applyFont="1" applyFill="1" applyBorder="1" applyAlignment="1">
      <alignment horizontal="center"/>
    </xf>
    <xf numFmtId="1" fontId="11" fillId="10" borderId="41" xfId="0" applyNumberFormat="1" applyFont="1" applyFill="1" applyBorder="1" applyAlignment="1">
      <alignment horizontal="left"/>
    </xf>
    <xf numFmtId="0" fontId="11" fillId="10" borderId="41" xfId="0" applyFont="1" applyFill="1" applyBorder="1" applyAlignment="1">
      <alignment horizontal="center"/>
    </xf>
    <xf numFmtId="49" fontId="4" fillId="6" borderId="41" xfId="0" applyNumberFormat="1" applyFont="1" applyFill="1" applyBorder="1" applyAlignment="1">
      <alignment horizontal="right"/>
    </xf>
    <xf numFmtId="0" fontId="7" fillId="6" borderId="41" xfId="0" applyFont="1" applyFill="1" applyBorder="1" applyAlignment="1">
      <alignment horizontal="center"/>
    </xf>
    <xf numFmtId="49" fontId="2" fillId="6" borderId="41" xfId="0" applyNumberFormat="1" applyFont="1" applyFill="1" applyBorder="1" applyAlignment="1">
      <alignment horizontal="center"/>
    </xf>
    <xf numFmtId="49" fontId="4" fillId="6" borderId="41" xfId="0" applyNumberFormat="1" applyFont="1" applyFill="1" applyBorder="1" applyAlignment="1">
      <alignment horizontal="right" vertical="center"/>
    </xf>
    <xf numFmtId="1" fontId="11" fillId="6" borderId="41" xfId="0" applyNumberFormat="1" applyFont="1" applyFill="1" applyBorder="1" applyAlignment="1">
      <alignment horizontal="center"/>
    </xf>
    <xf numFmtId="49" fontId="0" fillId="10" borderId="41" xfId="0" applyNumberFormat="1" applyFill="1" applyBorder="1"/>
    <xf numFmtId="0" fontId="13" fillId="6" borderId="7" xfId="0" applyNumberFormat="1" applyFont="1" applyFill="1" applyBorder="1"/>
    <xf numFmtId="1" fontId="14" fillId="10" borderId="12" xfId="0" applyNumberFormat="1" applyFont="1" applyFill="1" applyBorder="1" applyAlignment="1">
      <alignment horizontal="center" vertical="center"/>
    </xf>
    <xf numFmtId="1" fontId="14" fillId="10" borderId="13" xfId="0" applyNumberFormat="1" applyFont="1" applyFill="1" applyBorder="1" applyAlignment="1">
      <alignment horizontal="center" vertical="center"/>
    </xf>
    <xf numFmtId="49" fontId="14" fillId="10" borderId="41" xfId="0" applyNumberFormat="1" applyFont="1" applyFill="1" applyBorder="1" applyAlignment="1">
      <alignment horizontal="right" vertical="center"/>
    </xf>
    <xf numFmtId="1" fontId="13" fillId="10" borderId="41" xfId="0" applyNumberFormat="1" applyFont="1" applyFill="1" applyBorder="1" applyAlignment="1">
      <alignment horizontal="center"/>
    </xf>
    <xf numFmtId="49" fontId="13" fillId="10" borderId="41" xfId="0" applyNumberFormat="1" applyFont="1" applyFill="1" applyBorder="1" applyAlignment="1">
      <alignment horizontal="center"/>
    </xf>
    <xf numFmtId="49" fontId="15" fillId="10" borderId="41" xfId="0" applyNumberFormat="1" applyFont="1" applyFill="1" applyBorder="1" applyAlignment="1">
      <alignment horizontal="left"/>
    </xf>
    <xf numFmtId="49" fontId="15" fillId="10" borderId="41" xfId="0" applyNumberFormat="1" applyFont="1" applyFill="1" applyBorder="1"/>
    <xf numFmtId="0" fontId="11" fillId="6" borderId="41" xfId="0" applyFont="1" applyFill="1" applyBorder="1" applyAlignment="1">
      <alignment horizontal="center"/>
    </xf>
    <xf numFmtId="2" fontId="11" fillId="6" borderId="41" xfId="0" applyNumberFormat="1" applyFont="1" applyFill="1" applyBorder="1"/>
    <xf numFmtId="1" fontId="5" fillId="10" borderId="41" xfId="0" applyNumberFormat="1" applyFont="1" applyFill="1" applyBorder="1" applyAlignment="1">
      <alignment horizontal="center"/>
    </xf>
    <xf numFmtId="0" fontId="0" fillId="13" borderId="7" xfId="0" applyNumberFormat="1" applyFill="1" applyBorder="1" applyAlignment="1">
      <alignment horizontal="left" vertical="center"/>
    </xf>
    <xf numFmtId="1" fontId="7" fillId="6" borderId="41" xfId="0" applyNumberFormat="1" applyFont="1" applyFill="1" applyBorder="1" applyAlignment="1">
      <alignment horizontal="left"/>
    </xf>
    <xf numFmtId="49" fontId="7" fillId="6" borderId="41" xfId="0" applyNumberFormat="1" applyFont="1" applyFill="1" applyBorder="1" applyAlignment="1">
      <alignment horizontal="left"/>
    </xf>
    <xf numFmtId="49" fontId="2" fillId="6" borderId="41" xfId="0" applyNumberFormat="1" applyFont="1" applyFill="1" applyBorder="1" applyAlignment="1">
      <alignment horizontal="left"/>
    </xf>
    <xf numFmtId="2" fontId="7" fillId="6" borderId="41" xfId="0" applyNumberFormat="1" applyFont="1" applyFill="1" applyBorder="1"/>
    <xf numFmtId="1" fontId="2" fillId="6" borderId="41" xfId="0" applyNumberFormat="1" applyFont="1" applyFill="1" applyBorder="1" applyAlignment="1">
      <alignment horizontal="center"/>
    </xf>
    <xf numFmtId="1" fontId="2" fillId="6" borderId="41" xfId="0" applyNumberFormat="1" applyFont="1" applyFill="1" applyBorder="1" applyAlignment="1">
      <alignment horizontal="left"/>
    </xf>
    <xf numFmtId="0" fontId="2" fillId="6" borderId="41" xfId="0" applyFont="1" applyFill="1" applyBorder="1" applyAlignment="1">
      <alignment horizontal="left"/>
    </xf>
    <xf numFmtId="0" fontId="7" fillId="6" borderId="41" xfId="0" applyFont="1" applyFill="1" applyBorder="1"/>
    <xf numFmtId="49" fontId="11" fillId="6" borderId="41" xfId="0" applyNumberFormat="1" applyFont="1" applyFill="1" applyBorder="1" applyAlignment="1">
      <alignment horizontal="left"/>
    </xf>
    <xf numFmtId="49" fontId="17" fillId="10" borderId="41" xfId="0" applyNumberFormat="1" applyFont="1" applyFill="1" applyBorder="1" applyAlignment="1">
      <alignment horizontal="center"/>
    </xf>
    <xf numFmtId="0" fontId="0" fillId="10" borderId="41" xfId="0" applyFill="1" applyBorder="1"/>
    <xf numFmtId="2" fontId="5" fillId="6" borderId="41" xfId="0" applyNumberFormat="1" applyFont="1" applyFill="1" applyBorder="1" applyAlignment="1">
      <alignment horizontal="center" vertical="center"/>
    </xf>
    <xf numFmtId="49" fontId="15" fillId="10" borderId="41" xfId="0" applyNumberFormat="1" applyFont="1" applyFill="1" applyBorder="1" applyAlignment="1">
      <alignment horizontal="center"/>
    </xf>
    <xf numFmtId="0" fontId="13" fillId="10" borderId="41" xfId="0" applyFont="1" applyFill="1" applyBorder="1"/>
    <xf numFmtId="49" fontId="13" fillId="10" borderId="41" xfId="0" applyNumberFormat="1" applyFont="1" applyFill="1" applyBorder="1"/>
    <xf numFmtId="49" fontId="18" fillId="10" borderId="41" xfId="0" applyNumberFormat="1" applyFont="1" applyFill="1" applyBorder="1" applyAlignment="1">
      <alignment horizontal="center"/>
    </xf>
    <xf numFmtId="49" fontId="18" fillId="10" borderId="41" xfId="0" applyNumberFormat="1" applyFont="1" applyFill="1" applyBorder="1"/>
    <xf numFmtId="49" fontId="18" fillId="10" borderId="41" xfId="0" applyNumberFormat="1" applyFont="1" applyFill="1" applyBorder="1" applyAlignment="1">
      <alignment horizontal="center" vertical="center"/>
    </xf>
    <xf numFmtId="49" fontId="18" fillId="10" borderId="41" xfId="0" applyNumberFormat="1" applyFont="1" applyFill="1" applyBorder="1" applyAlignment="1">
      <alignment horizontal="left" vertical="center"/>
    </xf>
    <xf numFmtId="1" fontId="18" fillId="10" borderId="41" xfId="0" applyNumberFormat="1" applyFont="1" applyFill="1" applyBorder="1" applyAlignment="1">
      <alignment horizontal="center"/>
    </xf>
    <xf numFmtId="0" fontId="11" fillId="6" borderId="41" xfId="0" applyFont="1" applyFill="1" applyBorder="1" applyAlignment="1">
      <alignment horizontal="left"/>
    </xf>
    <xf numFmtId="2" fontId="5" fillId="10" borderId="41" xfId="0" applyNumberFormat="1" applyFont="1" applyFill="1" applyBorder="1"/>
    <xf numFmtId="1" fontId="11" fillId="6" borderId="42" xfId="0" applyNumberFormat="1" applyFont="1" applyFill="1" applyBorder="1" applyAlignment="1">
      <alignment horizontal="center"/>
    </xf>
    <xf numFmtId="0" fontId="11" fillId="6" borderId="42" xfId="0" applyFont="1" applyFill="1" applyBorder="1" applyAlignment="1">
      <alignment horizontal="left"/>
    </xf>
    <xf numFmtId="2" fontId="0" fillId="6" borderId="42" xfId="0" applyNumberFormat="1" applyFill="1" applyBorder="1"/>
    <xf numFmtId="3" fontId="11" fillId="6" borderId="42" xfId="0" applyNumberFormat="1" applyFont="1" applyFill="1" applyBorder="1" applyAlignment="1">
      <alignment horizontal="left" vertical="center"/>
    </xf>
    <xf numFmtId="0" fontId="0" fillId="6" borderId="35" xfId="0" applyFill="1" applyBorder="1"/>
    <xf numFmtId="49" fontId="5" fillId="5" borderId="46" xfId="0" applyNumberFormat="1" applyFont="1" applyFill="1" applyBorder="1" applyAlignment="1">
      <alignment horizontal="center" vertical="center" wrapText="1"/>
    </xf>
    <xf numFmtId="1" fontId="11" fillId="10" borderId="42" xfId="0" applyNumberFormat="1" applyFont="1" applyFill="1" applyBorder="1" applyAlignment="1">
      <alignment horizontal="center"/>
    </xf>
    <xf numFmtId="3" fontId="11" fillId="6" borderId="41" xfId="0" applyNumberFormat="1" applyFont="1" applyFill="1" applyBorder="1" applyAlignment="1">
      <alignment horizontal="left" vertical="center"/>
    </xf>
    <xf numFmtId="1" fontId="7" fillId="6" borderId="46" xfId="0" applyNumberFormat="1" applyFont="1" applyFill="1" applyBorder="1" applyAlignment="1">
      <alignment horizontal="center" vertical="center" wrapText="1"/>
    </xf>
    <xf numFmtId="1" fontId="7" fillId="10" borderId="46" xfId="0" applyNumberFormat="1" applyFont="1" applyFill="1" applyBorder="1" applyAlignment="1">
      <alignment horizontal="center" vertical="center" wrapText="1"/>
    </xf>
    <xf numFmtId="1" fontId="7" fillId="6" borderId="46" xfId="0" applyNumberFormat="1" applyFont="1" applyFill="1" applyBorder="1" applyAlignment="1">
      <alignment horizontal="left" vertical="center" wrapText="1"/>
    </xf>
    <xf numFmtId="2" fontId="7" fillId="6" borderId="46" xfId="0" applyNumberFormat="1" applyFont="1" applyFill="1" applyBorder="1" applyAlignment="1">
      <alignment horizontal="center" vertical="center" wrapText="1"/>
    </xf>
    <xf numFmtId="0" fontId="0" fillId="6" borderId="52" xfId="0" applyFill="1" applyBorder="1"/>
    <xf numFmtId="0" fontId="0" fillId="6" borderId="41" xfId="0" applyFill="1" applyBorder="1"/>
    <xf numFmtId="0" fontId="0" fillId="6" borderId="53" xfId="0" applyFill="1" applyBorder="1"/>
    <xf numFmtId="0" fontId="2" fillId="10" borderId="41" xfId="0" applyNumberFormat="1" applyFont="1" applyFill="1" applyBorder="1" applyAlignment="1">
      <alignment horizontal="center"/>
    </xf>
    <xf numFmtId="0" fontId="2" fillId="10" borderId="41" xfId="0" applyFont="1" applyFill="1" applyBorder="1" applyAlignment="1">
      <alignment horizontal="center"/>
    </xf>
    <xf numFmtId="49" fontId="2" fillId="5" borderId="41" xfId="0" applyNumberFormat="1" applyFont="1" applyFill="1" applyBorder="1" applyAlignment="1">
      <alignment horizontal="center"/>
    </xf>
    <xf numFmtId="49" fontId="0" fillId="5" borderId="41" xfId="0" applyNumberFormat="1" applyFill="1" applyBorder="1"/>
    <xf numFmtId="1" fontId="2" fillId="6" borderId="41" xfId="0" applyNumberFormat="1" applyFont="1" applyFill="1" applyBorder="1" applyAlignment="1">
      <alignment horizontal="center" vertical="center"/>
    </xf>
    <xf numFmtId="0" fontId="0" fillId="6" borderId="54" xfId="0" applyFill="1" applyBorder="1"/>
    <xf numFmtId="1" fontId="2" fillId="10" borderId="41" xfId="0" applyNumberFormat="1" applyFont="1" applyFill="1" applyBorder="1" applyAlignment="1">
      <alignment horizontal="left"/>
    </xf>
    <xf numFmtId="0" fontId="0" fillId="5" borderId="41" xfId="0" applyFill="1" applyBorder="1"/>
    <xf numFmtId="0" fontId="11" fillId="6" borderId="41" xfId="0" applyFont="1" applyFill="1" applyBorder="1"/>
    <xf numFmtId="165" fontId="0" fillId="6" borderId="41" xfId="0" applyNumberFormat="1" applyFill="1" applyBorder="1"/>
    <xf numFmtId="2" fontId="0" fillId="6" borderId="41" xfId="0" applyNumberFormat="1" applyFill="1" applyBorder="1" applyAlignment="1">
      <alignment vertical="center"/>
    </xf>
    <xf numFmtId="165" fontId="0" fillId="6" borderId="41" xfId="0" applyNumberFormat="1" applyFill="1" applyBorder="1" applyAlignment="1">
      <alignment vertical="center"/>
    </xf>
    <xf numFmtId="1" fontId="7" fillId="13" borderId="12" xfId="0" applyNumberFormat="1" applyFont="1" applyFill="1" applyBorder="1" applyAlignment="1">
      <alignment horizontal="center" vertical="center"/>
    </xf>
    <xf numFmtId="1" fontId="7" fillId="13" borderId="13" xfId="0" applyNumberFormat="1" applyFont="1" applyFill="1" applyBorder="1" applyAlignment="1">
      <alignment horizontal="center" vertical="center"/>
    </xf>
    <xf numFmtId="1" fontId="11" fillId="13" borderId="41" xfId="0" applyNumberFormat="1" applyFont="1" applyFill="1" applyBorder="1" applyAlignment="1">
      <alignment horizontal="center" vertical="center"/>
    </xf>
    <xf numFmtId="49" fontId="11" fillId="13" borderId="41" xfId="0" applyNumberFormat="1" applyFont="1" applyFill="1" applyBorder="1" applyAlignment="1">
      <alignment horizontal="center" vertical="center"/>
    </xf>
    <xf numFmtId="49" fontId="7" fillId="13" borderId="41" xfId="0" applyNumberFormat="1" applyFont="1" applyFill="1" applyBorder="1" applyAlignment="1">
      <alignment vertical="center"/>
    </xf>
    <xf numFmtId="0" fontId="7" fillId="13" borderId="41" xfId="0" applyFont="1" applyFill="1" applyBorder="1" applyAlignment="1">
      <alignment vertical="center"/>
    </xf>
    <xf numFmtId="164" fontId="11" fillId="13" borderId="41" xfId="0" applyNumberFormat="1" applyFont="1" applyFill="1" applyBorder="1" applyAlignment="1">
      <alignment horizontal="center" vertical="center"/>
    </xf>
    <xf numFmtId="2" fontId="11" fillId="13" borderId="41" xfId="0" applyNumberFormat="1" applyFont="1" applyFill="1" applyBorder="1" applyAlignment="1">
      <alignment horizontal="center" vertical="center"/>
    </xf>
    <xf numFmtId="0" fontId="2" fillId="5" borderId="41" xfId="0" applyFont="1" applyFill="1" applyBorder="1" applyAlignment="1">
      <alignment horizontal="left"/>
    </xf>
    <xf numFmtId="49" fontId="2" fillId="5" borderId="41" xfId="0" applyNumberFormat="1" applyFont="1" applyFill="1" applyBorder="1" applyAlignment="1">
      <alignment horizontal="left"/>
    </xf>
    <xf numFmtId="1" fontId="19" fillId="10" borderId="12" xfId="0" applyNumberFormat="1" applyFont="1" applyFill="1" applyBorder="1" applyAlignment="1">
      <alignment horizontal="center" vertical="center"/>
    </xf>
    <xf numFmtId="1" fontId="19" fillId="10" borderId="13" xfId="0" applyNumberFormat="1" applyFont="1" applyFill="1" applyBorder="1" applyAlignment="1">
      <alignment horizontal="center" vertical="center"/>
    </xf>
    <xf numFmtId="1" fontId="17" fillId="10" borderId="41" xfId="0" applyNumberFormat="1" applyFont="1" applyFill="1" applyBorder="1" applyAlignment="1">
      <alignment horizontal="center"/>
    </xf>
    <xf numFmtId="49" fontId="17" fillId="6" borderId="41" xfId="0" applyNumberFormat="1" applyFont="1" applyFill="1" applyBorder="1" applyAlignment="1">
      <alignment horizontal="center" vertical="center"/>
    </xf>
    <xf numFmtId="2" fontId="17" fillId="6" borderId="41" xfId="0" applyNumberFormat="1" applyFont="1" applyFill="1" applyBorder="1" applyAlignment="1">
      <alignment horizontal="center" vertical="center"/>
    </xf>
    <xf numFmtId="165" fontId="17" fillId="6" borderId="41" xfId="0" applyNumberFormat="1" applyFont="1" applyFill="1" applyBorder="1" applyAlignment="1">
      <alignment horizontal="center"/>
    </xf>
    <xf numFmtId="165" fontId="17" fillId="6" borderId="41" xfId="0" applyNumberFormat="1" applyFont="1" applyFill="1" applyBorder="1" applyAlignment="1">
      <alignment horizontal="center" vertical="center"/>
    </xf>
    <xf numFmtId="1" fontId="17" fillId="6" borderId="41" xfId="0" applyNumberFormat="1" applyFont="1" applyFill="1" applyBorder="1" applyAlignment="1">
      <alignment horizontal="center" vertical="center"/>
    </xf>
    <xf numFmtId="49" fontId="17" fillId="10" borderId="41" xfId="0" applyNumberFormat="1" applyFont="1" applyFill="1" applyBorder="1" applyAlignment="1">
      <alignment horizontal="left"/>
    </xf>
    <xf numFmtId="49" fontId="17" fillId="5" borderId="41" xfId="0" applyNumberFormat="1" applyFont="1" applyFill="1" applyBorder="1" applyAlignment="1">
      <alignment horizontal="left"/>
    </xf>
    <xf numFmtId="0" fontId="15" fillId="5" borderId="41" xfId="0" applyFont="1" applyFill="1" applyBorder="1" applyAlignment="1">
      <alignment horizontal="left"/>
    </xf>
    <xf numFmtId="0" fontId="20" fillId="6" borderId="41" xfId="0" applyFont="1" applyFill="1" applyBorder="1" applyAlignment="1">
      <alignment horizontal="center"/>
    </xf>
    <xf numFmtId="0" fontId="20" fillId="6" borderId="41" xfId="0" applyFont="1" applyFill="1" applyBorder="1" applyAlignment="1">
      <alignment horizontal="left"/>
    </xf>
    <xf numFmtId="165" fontId="11" fillId="13" borderId="41" xfId="0" applyNumberFormat="1" applyFont="1" applyFill="1" applyBorder="1" applyAlignment="1">
      <alignment horizontal="center" vertical="center"/>
    </xf>
    <xf numFmtId="1" fontId="4" fillId="10" borderId="12" xfId="0" applyNumberFormat="1" applyFont="1" applyFill="1" applyBorder="1" applyAlignment="1">
      <alignment horizontal="center" vertical="center"/>
    </xf>
    <xf numFmtId="1" fontId="4" fillId="10" borderId="13" xfId="0" applyNumberFormat="1" applyFont="1" applyFill="1" applyBorder="1" applyAlignment="1">
      <alignment horizontal="center" vertical="center"/>
    </xf>
    <xf numFmtId="49" fontId="11" fillId="10" borderId="41" xfId="0" applyNumberFormat="1" applyFont="1" applyFill="1" applyBorder="1" applyAlignment="1">
      <alignment horizontal="center"/>
    </xf>
    <xf numFmtId="1" fontId="5" fillId="6" borderId="41" xfId="0" applyNumberFormat="1" applyFont="1" applyFill="1" applyBorder="1" applyAlignment="1">
      <alignment horizontal="center"/>
    </xf>
    <xf numFmtId="0" fontId="5" fillId="5" borderId="41" xfId="0" applyFont="1" applyFill="1" applyBorder="1"/>
    <xf numFmtId="0" fontId="5" fillId="10" borderId="41" xfId="0" applyFont="1" applyFill="1" applyBorder="1"/>
    <xf numFmtId="49" fontId="11" fillId="10" borderId="41" xfId="0" applyNumberFormat="1" applyFont="1" applyFill="1" applyBorder="1" applyAlignment="1">
      <alignment horizontal="left"/>
    </xf>
    <xf numFmtId="49" fontId="18" fillId="5" borderId="41" xfId="0" applyNumberFormat="1" applyFont="1" applyFill="1" applyBorder="1" applyAlignment="1">
      <alignment horizontal="left"/>
    </xf>
    <xf numFmtId="49" fontId="18" fillId="5" borderId="41" xfId="0" applyNumberFormat="1" applyFont="1" applyFill="1" applyBorder="1"/>
    <xf numFmtId="49" fontId="11" fillId="6" borderId="41" xfId="0" applyNumberFormat="1" applyFont="1" applyFill="1" applyBorder="1" applyAlignment="1">
      <alignment horizontal="center" vertical="center"/>
    </xf>
    <xf numFmtId="49" fontId="24" fillId="10" borderId="41" xfId="0" applyNumberFormat="1" applyFont="1" applyFill="1" applyBorder="1" applyAlignment="1">
      <alignment horizontal="center"/>
    </xf>
    <xf numFmtId="49" fontId="24" fillId="10" borderId="41" xfId="0" applyNumberFormat="1" applyFont="1" applyFill="1" applyBorder="1"/>
    <xf numFmtId="49" fontId="24" fillId="5" borderId="41" xfId="0" applyNumberFormat="1" applyFont="1" applyFill="1" applyBorder="1"/>
    <xf numFmtId="0" fontId="2" fillId="6" borderId="41" xfId="0" applyFont="1" applyFill="1" applyBorder="1" applyAlignment="1">
      <alignment horizontal="center"/>
    </xf>
    <xf numFmtId="49" fontId="17" fillId="6" borderId="41" xfId="0" applyNumberFormat="1" applyFont="1" applyFill="1" applyBorder="1" applyAlignment="1">
      <alignment horizontal="left"/>
    </xf>
    <xf numFmtId="49" fontId="11" fillId="5" borderId="41" xfId="0" applyNumberFormat="1" applyFont="1" applyFill="1" applyBorder="1" applyAlignment="1">
      <alignment horizontal="left"/>
    </xf>
    <xf numFmtId="0" fontId="11" fillId="10" borderId="41" xfId="0" applyNumberFormat="1" applyFont="1" applyFill="1" applyBorder="1" applyAlignment="1">
      <alignment horizontal="center"/>
    </xf>
    <xf numFmtId="49" fontId="25" fillId="10" borderId="41" xfId="0" applyNumberFormat="1" applyFont="1" applyFill="1" applyBorder="1" applyAlignment="1">
      <alignment horizontal="center"/>
    </xf>
    <xf numFmtId="49" fontId="25" fillId="10" borderId="41" xfId="0" applyNumberFormat="1" applyFont="1" applyFill="1" applyBorder="1" applyAlignment="1">
      <alignment horizontal="left"/>
    </xf>
    <xf numFmtId="49" fontId="26" fillId="5" borderId="41" xfId="0" applyNumberFormat="1" applyFont="1" applyFill="1" applyBorder="1" applyAlignment="1">
      <alignment horizontal="left"/>
    </xf>
    <xf numFmtId="49" fontId="16" fillId="6" borderId="41" xfId="0" applyNumberFormat="1" applyFont="1" applyFill="1" applyBorder="1" applyAlignment="1">
      <alignment horizontal="center" vertical="center"/>
    </xf>
    <xf numFmtId="165" fontId="26" fillId="6" borderId="41" xfId="0" applyNumberFormat="1" applyFont="1" applyFill="1" applyBorder="1" applyAlignment="1">
      <alignment horizontal="center" vertical="center"/>
    </xf>
    <xf numFmtId="1" fontId="27" fillId="10" borderId="12" xfId="0" applyNumberFormat="1" applyFont="1" applyFill="1" applyBorder="1" applyAlignment="1">
      <alignment horizontal="center" vertical="center"/>
    </xf>
    <xf numFmtId="1" fontId="27" fillId="10" borderId="13" xfId="0" applyNumberFormat="1" applyFont="1" applyFill="1" applyBorder="1" applyAlignment="1">
      <alignment horizontal="center" vertical="center"/>
    </xf>
    <xf numFmtId="1" fontId="27" fillId="10" borderId="41" xfId="0" applyNumberFormat="1" applyFont="1" applyFill="1" applyBorder="1" applyAlignment="1">
      <alignment horizontal="center" vertical="center"/>
    </xf>
    <xf numFmtId="49" fontId="18" fillId="10" borderId="41" xfId="0" applyNumberFormat="1" applyFont="1" applyFill="1" applyBorder="1" applyAlignment="1">
      <alignment horizontal="left"/>
    </xf>
    <xf numFmtId="49" fontId="18" fillId="6" borderId="41" xfId="0" applyNumberFormat="1" applyFont="1" applyFill="1" applyBorder="1" applyAlignment="1">
      <alignment horizontal="center"/>
    </xf>
    <xf numFmtId="0" fontId="18" fillId="6" borderId="41" xfId="0" applyFont="1" applyFill="1" applyBorder="1" applyAlignment="1">
      <alignment horizontal="left"/>
    </xf>
    <xf numFmtId="49" fontId="18" fillId="6" borderId="41" xfId="0" applyNumberFormat="1" applyFont="1" applyFill="1" applyBorder="1" applyAlignment="1">
      <alignment horizontal="left"/>
    </xf>
    <xf numFmtId="49" fontId="11" fillId="6" borderId="41" xfId="0" applyNumberFormat="1" applyFont="1" applyFill="1" applyBorder="1" applyAlignment="1">
      <alignment horizontal="left" vertical="center"/>
    </xf>
    <xf numFmtId="49" fontId="11" fillId="10" borderId="41" xfId="0" applyNumberFormat="1" applyFont="1" applyFill="1" applyBorder="1" applyAlignment="1">
      <alignment horizontal="left" vertical="center"/>
    </xf>
    <xf numFmtId="3" fontId="7" fillId="10" borderId="41" xfId="0" applyNumberFormat="1" applyFont="1" applyFill="1" applyBorder="1" applyAlignment="1">
      <alignment horizontal="left" vertical="center"/>
    </xf>
    <xf numFmtId="49" fontId="17" fillId="10" borderId="41" xfId="0" applyNumberFormat="1" applyFont="1" applyFill="1" applyBorder="1"/>
    <xf numFmtId="0" fontId="17" fillId="5" borderId="41" xfId="0" applyFont="1" applyFill="1" applyBorder="1"/>
    <xf numFmtId="49" fontId="17" fillId="5" borderId="41" xfId="0" applyNumberFormat="1" applyFont="1" applyFill="1" applyBorder="1"/>
    <xf numFmtId="49" fontId="11" fillId="6" borderId="41" xfId="0" applyNumberFormat="1" applyFont="1" applyFill="1" applyBorder="1"/>
    <xf numFmtId="49" fontId="11" fillId="10" borderId="41" xfId="0" applyNumberFormat="1" applyFont="1" applyFill="1" applyBorder="1"/>
    <xf numFmtId="0" fontId="11" fillId="10" borderId="41" xfId="0" applyFont="1" applyFill="1" applyBorder="1"/>
    <xf numFmtId="49" fontId="26" fillId="6" borderId="41" xfId="0" applyNumberFormat="1" applyFont="1" applyFill="1" applyBorder="1"/>
    <xf numFmtId="49" fontId="2" fillId="10" borderId="41" xfId="0" applyNumberFormat="1" applyFont="1" applyFill="1" applyBorder="1" applyAlignment="1">
      <alignment horizontal="left" vertical="center"/>
    </xf>
    <xf numFmtId="49" fontId="2" fillId="5" borderId="41" xfId="0" applyNumberFormat="1" applyFont="1" applyFill="1" applyBorder="1" applyAlignment="1">
      <alignment horizontal="left" vertical="center"/>
    </xf>
    <xf numFmtId="49" fontId="16" fillId="10" borderId="41" xfId="0" applyNumberFormat="1" applyFont="1" applyFill="1" applyBorder="1" applyAlignment="1">
      <alignment horizontal="center"/>
    </xf>
    <xf numFmtId="49" fontId="28" fillId="10" borderId="41" xfId="0" applyNumberFormat="1" applyFont="1" applyFill="1" applyBorder="1" applyAlignment="1">
      <alignment horizontal="left"/>
    </xf>
    <xf numFmtId="49" fontId="28" fillId="5" borderId="41" xfId="0" applyNumberFormat="1" applyFont="1" applyFill="1" applyBorder="1" applyAlignment="1">
      <alignment horizontal="left"/>
    </xf>
    <xf numFmtId="0" fontId="13" fillId="10" borderId="41" xfId="0" applyFont="1" applyFill="1" applyBorder="1" applyAlignment="1">
      <alignment horizontal="center"/>
    </xf>
    <xf numFmtId="1" fontId="0" fillId="10" borderId="57" xfId="0" applyNumberFormat="1" applyFill="1" applyBorder="1"/>
    <xf numFmtId="1" fontId="0" fillId="10" borderId="47" xfId="0" applyNumberFormat="1" applyFill="1" applyBorder="1"/>
    <xf numFmtId="1" fontId="0" fillId="6" borderId="43" xfId="0" applyNumberFormat="1" applyFill="1" applyBorder="1"/>
    <xf numFmtId="0" fontId="20" fillId="10" borderId="59" xfId="0" applyFont="1" applyFill="1" applyBorder="1" applyAlignment="1">
      <alignment horizontal="center"/>
    </xf>
    <xf numFmtId="0" fontId="13" fillId="5" borderId="41" xfId="0" applyFont="1" applyFill="1" applyBorder="1"/>
    <xf numFmtId="0" fontId="13" fillId="6" borderId="41" xfId="0" applyFont="1" applyFill="1" applyBorder="1"/>
    <xf numFmtId="0" fontId="15" fillId="5" borderId="41" xfId="0" applyFont="1" applyFill="1" applyBorder="1"/>
    <xf numFmtId="0" fontId="20" fillId="10" borderId="60" xfId="0" applyFont="1" applyFill="1" applyBorder="1" applyAlignment="1">
      <alignment horizontal="center"/>
    </xf>
    <xf numFmtId="49" fontId="4" fillId="6" borderId="61" xfId="0" applyNumberFormat="1" applyFont="1" applyFill="1" applyBorder="1"/>
    <xf numFmtId="0" fontId="20" fillId="6" borderId="41" xfId="0" applyFont="1" applyFill="1" applyBorder="1"/>
    <xf numFmtId="0" fontId="0" fillId="6" borderId="62" xfId="0" applyFill="1" applyBorder="1"/>
    <xf numFmtId="0" fontId="0" fillId="6" borderId="63" xfId="0" applyFill="1" applyBorder="1"/>
    <xf numFmtId="49" fontId="0" fillId="6" borderId="41" xfId="0" applyNumberFormat="1" applyFill="1" applyBorder="1" applyAlignment="1">
      <alignment vertical="center" wrapText="1"/>
    </xf>
    <xf numFmtId="3" fontId="11" fillId="6" borderId="55" xfId="0" applyNumberFormat="1" applyFont="1" applyFill="1" applyBorder="1" applyAlignment="1">
      <alignment horizontal="left" vertical="center"/>
    </xf>
    <xf numFmtId="1" fontId="0" fillId="6" borderId="46" xfId="0" applyNumberFormat="1" applyFill="1" applyBorder="1"/>
    <xf numFmtId="1" fontId="0" fillId="10" borderId="46" xfId="0" applyNumberFormat="1" applyFill="1" applyBorder="1"/>
    <xf numFmtId="1" fontId="11" fillId="6" borderId="46" xfId="0" applyNumberFormat="1" applyFont="1" applyFill="1" applyBorder="1" applyAlignment="1">
      <alignment horizontal="left"/>
    </xf>
    <xf numFmtId="2" fontId="0" fillId="6" borderId="46" xfId="0" applyNumberFormat="1" applyFill="1" applyBorder="1"/>
    <xf numFmtId="3" fontId="11" fillId="6" borderId="56" xfId="0" applyNumberFormat="1" applyFont="1" applyFill="1" applyBorder="1" applyAlignment="1">
      <alignment horizontal="left" vertical="center"/>
    </xf>
    <xf numFmtId="1" fontId="4" fillId="15" borderId="12" xfId="0" applyNumberFormat="1" applyFont="1" applyFill="1" applyBorder="1" applyAlignment="1">
      <alignment horizontal="center" vertical="center"/>
    </xf>
    <xf numFmtId="1" fontId="7" fillId="15" borderId="13" xfId="0" applyNumberFormat="1" applyFont="1" applyFill="1" applyBorder="1" applyAlignment="1">
      <alignment horizontal="center" vertical="center"/>
    </xf>
    <xf numFmtId="1" fontId="7" fillId="15" borderId="12" xfId="0" applyNumberFormat="1" applyFont="1" applyFill="1" applyBorder="1" applyAlignment="1">
      <alignment horizontal="center" vertical="center"/>
    </xf>
    <xf numFmtId="49" fontId="7" fillId="15" borderId="41" xfId="0" applyNumberFormat="1" applyFont="1" applyFill="1" applyBorder="1" applyAlignment="1">
      <alignment horizontal="right" vertical="center"/>
    </xf>
    <xf numFmtId="1" fontId="11" fillId="15" borderId="41" xfId="0" applyNumberFormat="1" applyFont="1" applyFill="1" applyBorder="1" applyAlignment="1">
      <alignment vertical="center"/>
    </xf>
    <xf numFmtId="49" fontId="11" fillId="15" borderId="41" xfId="0" applyNumberFormat="1" applyFont="1" applyFill="1" applyBorder="1" applyAlignment="1">
      <alignment horizontal="center" vertical="center"/>
    </xf>
    <xf numFmtId="49" fontId="7" fillId="15" borderId="41" xfId="0" applyNumberFormat="1" applyFont="1" applyFill="1" applyBorder="1" applyAlignment="1">
      <alignment vertical="center"/>
    </xf>
    <xf numFmtId="0" fontId="7" fillId="15" borderId="41" xfId="0" applyFont="1" applyFill="1" applyBorder="1" applyAlignment="1">
      <alignment vertical="center"/>
    </xf>
    <xf numFmtId="1" fontId="11" fillId="15" borderId="41" xfId="0" applyNumberFormat="1" applyFont="1" applyFill="1" applyBorder="1" applyAlignment="1">
      <alignment horizontal="left" vertical="center"/>
    </xf>
    <xf numFmtId="164" fontId="11" fillId="15" borderId="41" xfId="0" applyNumberFormat="1" applyFont="1" applyFill="1" applyBorder="1" applyAlignment="1">
      <alignment horizontal="center" vertical="center"/>
    </xf>
    <xf numFmtId="2" fontId="11" fillId="15" borderId="41" xfId="0" applyNumberFormat="1" applyFont="1" applyFill="1" applyBorder="1" applyAlignment="1">
      <alignment horizontal="center" vertical="center"/>
    </xf>
    <xf numFmtId="165" fontId="11" fillId="15" borderId="41" xfId="0" applyNumberFormat="1" applyFont="1" applyFill="1" applyBorder="1" applyAlignment="1">
      <alignment horizontal="center" vertical="center"/>
    </xf>
    <xf numFmtId="2" fontId="5" fillId="5" borderId="41" xfId="0" applyNumberFormat="1" applyFont="1" applyFill="1" applyBorder="1"/>
    <xf numFmtId="2" fontId="5" fillId="6" borderId="41" xfId="0" applyNumberFormat="1" applyFont="1" applyFill="1" applyBorder="1"/>
    <xf numFmtId="2" fontId="0" fillId="5" borderId="41" xfId="0" applyNumberFormat="1" applyFill="1" applyBorder="1"/>
    <xf numFmtId="49" fontId="7" fillId="10" borderId="41" xfId="0" applyNumberFormat="1" applyFont="1" applyFill="1" applyBorder="1" applyAlignment="1">
      <alignment horizontal="left"/>
    </xf>
    <xf numFmtId="1" fontId="2" fillId="10" borderId="64" xfId="0" applyNumberFormat="1" applyFont="1" applyFill="1" applyBorder="1" applyAlignment="1">
      <alignment horizontal="center"/>
    </xf>
    <xf numFmtId="49" fontId="16" fillId="10" borderId="58" xfId="0" applyNumberFormat="1" applyFont="1" applyFill="1" applyBorder="1" applyAlignment="1">
      <alignment horizontal="center"/>
    </xf>
    <xf numFmtId="49" fontId="28" fillId="10" borderId="61" xfId="0" applyNumberFormat="1" applyFont="1" applyFill="1" applyBorder="1" applyAlignment="1">
      <alignment horizontal="left"/>
    </xf>
    <xf numFmtId="1" fontId="7" fillId="10" borderId="56" xfId="0" applyNumberFormat="1" applyFont="1" applyFill="1" applyBorder="1" applyAlignment="1">
      <alignment horizontal="center"/>
    </xf>
    <xf numFmtId="49" fontId="13" fillId="10" borderId="41" xfId="0" applyNumberFormat="1" applyFont="1" applyFill="1" applyBorder="1" applyAlignment="1">
      <alignment horizontal="left"/>
    </xf>
    <xf numFmtId="49" fontId="15" fillId="5" borderId="41" xfId="0" applyNumberFormat="1" applyFont="1" applyFill="1" applyBorder="1" applyAlignment="1">
      <alignment horizontal="left"/>
    </xf>
    <xf numFmtId="49" fontId="15" fillId="6" borderId="41" xfId="0" applyNumberFormat="1" applyFont="1" applyFill="1" applyBorder="1" applyAlignment="1">
      <alignment horizontal="left"/>
    </xf>
    <xf numFmtId="1" fontId="20" fillId="6" borderId="41" xfId="0" applyNumberFormat="1" applyFont="1" applyFill="1" applyBorder="1" applyAlignment="1">
      <alignment horizontal="left"/>
    </xf>
    <xf numFmtId="2" fontId="9" fillId="6" borderId="41" xfId="0" applyNumberFormat="1" applyFont="1" applyFill="1" applyBorder="1"/>
    <xf numFmtId="1" fontId="7" fillId="15" borderId="41" xfId="0" applyNumberFormat="1" applyFont="1" applyFill="1" applyBorder="1" applyAlignment="1">
      <alignment horizontal="center" vertical="center"/>
    </xf>
    <xf numFmtId="0" fontId="11" fillId="15" borderId="41" xfId="0" applyFont="1" applyFill="1" applyBorder="1" applyAlignment="1">
      <alignment vertical="center"/>
    </xf>
    <xf numFmtId="1" fontId="2" fillId="10" borderId="41" xfId="0" applyNumberFormat="1" applyFont="1" applyFill="1" applyBorder="1" applyAlignment="1">
      <alignment horizontal="left" vertical="center"/>
    </xf>
    <xf numFmtId="49" fontId="13" fillId="10" borderId="41" xfId="0" applyNumberFormat="1" applyFont="1" applyFill="1" applyBorder="1" applyAlignment="1">
      <alignment horizontal="center" vertical="center"/>
    </xf>
    <xf numFmtId="49" fontId="15" fillId="10" borderId="41" xfId="0" applyNumberFormat="1" applyFont="1" applyFill="1" applyBorder="1" applyAlignment="1">
      <alignment horizontal="left" vertical="center"/>
    </xf>
    <xf numFmtId="49" fontId="13" fillId="10" borderId="41" xfId="0" applyNumberFormat="1" applyFont="1" applyFill="1" applyBorder="1" applyAlignment="1">
      <alignment vertical="center"/>
    </xf>
    <xf numFmtId="0" fontId="15" fillId="5" borderId="41" xfId="0" applyFont="1" applyFill="1" applyBorder="1" applyAlignment="1">
      <alignment horizontal="left" vertical="center"/>
    </xf>
    <xf numFmtId="1" fontId="15" fillId="5" borderId="41" xfId="0" applyNumberFormat="1" applyFont="1" applyFill="1" applyBorder="1" applyAlignment="1">
      <alignment horizontal="left" vertical="center"/>
    </xf>
    <xf numFmtId="1" fontId="11" fillId="15" borderId="41" xfId="0" applyNumberFormat="1" applyFont="1" applyFill="1" applyBorder="1" applyAlignment="1">
      <alignment horizontal="center" vertical="center"/>
    </xf>
    <xf numFmtId="2" fontId="11" fillId="15" borderId="41" xfId="0" applyNumberFormat="1" applyFont="1" applyFill="1" applyBorder="1" applyAlignment="1">
      <alignment vertical="center"/>
    </xf>
    <xf numFmtId="1" fontId="0" fillId="10" borderId="42" xfId="0" applyNumberFormat="1" applyFill="1" applyBorder="1"/>
    <xf numFmtId="0" fontId="0" fillId="6" borderId="23" xfId="0" applyFill="1" applyBorder="1"/>
    <xf numFmtId="0" fontId="0" fillId="6" borderId="65" xfId="0" applyFill="1" applyBorder="1"/>
    <xf numFmtId="0" fontId="0" fillId="10" borderId="66" xfId="0" applyFill="1" applyBorder="1"/>
    <xf numFmtId="0" fontId="0" fillId="10" borderId="25" xfId="0" applyFill="1" applyBorder="1"/>
    <xf numFmtId="0" fontId="0" fillId="10" borderId="26" xfId="0" applyFill="1" applyBorder="1"/>
    <xf numFmtId="1" fontId="11" fillId="6" borderId="41" xfId="0" applyNumberFormat="1" applyFont="1" applyFill="1" applyBorder="1" applyAlignment="1">
      <alignment horizontal="left" vertical="center"/>
    </xf>
    <xf numFmtId="49" fontId="4" fillId="6" borderId="41" xfId="0" applyNumberFormat="1" applyFont="1" applyFill="1" applyBorder="1" applyAlignment="1">
      <alignment horizontal="center" vertical="center" wrapText="1"/>
    </xf>
    <xf numFmtId="49" fontId="4" fillId="6" borderId="41" xfId="0" applyNumberFormat="1" applyFont="1" applyFill="1" applyBorder="1" applyAlignment="1">
      <alignment horizontal="right" vertical="center" wrapText="1"/>
    </xf>
    <xf numFmtId="49" fontId="4" fillId="6" borderId="58" xfId="0" applyNumberFormat="1" applyFont="1" applyFill="1" applyBorder="1" applyAlignment="1">
      <alignment horizontal="right" vertical="center"/>
    </xf>
    <xf numFmtId="2" fontId="7" fillId="16" borderId="43" xfId="0" applyNumberFormat="1" applyFont="1" applyFill="1" applyBorder="1" applyAlignment="1">
      <alignment vertical="center" wrapText="1"/>
    </xf>
    <xf numFmtId="2" fontId="7" fillId="10" borderId="43" xfId="0" applyNumberFormat="1" applyFont="1" applyFill="1" applyBorder="1" applyAlignment="1">
      <alignment vertical="center" wrapText="1"/>
    </xf>
    <xf numFmtId="2" fontId="7" fillId="16" borderId="44" xfId="0" applyNumberFormat="1" applyFont="1" applyFill="1" applyBorder="1" applyAlignment="1">
      <alignment vertical="center" wrapText="1"/>
    </xf>
    <xf numFmtId="49" fontId="7" fillId="16" borderId="67" xfId="0" applyNumberFormat="1" applyFont="1" applyFill="1" applyBorder="1" applyAlignment="1">
      <alignment horizontal="center" vertical="center" wrapText="1"/>
    </xf>
    <xf numFmtId="49" fontId="7" fillId="16" borderId="21" xfId="0" applyNumberFormat="1" applyFont="1" applyFill="1" applyBorder="1" applyAlignment="1">
      <alignment horizontal="center" vertical="center" wrapText="1"/>
    </xf>
    <xf numFmtId="49" fontId="7" fillId="16" borderId="11" xfId="0" applyNumberFormat="1" applyFont="1" applyFill="1" applyBorder="1" applyAlignment="1">
      <alignment horizontal="center" vertical="center"/>
    </xf>
    <xf numFmtId="49" fontId="7" fillId="16" borderId="51" xfId="0" applyNumberFormat="1" applyFont="1" applyFill="1" applyBorder="1" applyAlignment="1">
      <alignment horizontal="center" vertical="center"/>
    </xf>
    <xf numFmtId="49" fontId="7" fillId="16" borderId="45" xfId="0" applyNumberFormat="1" applyFont="1" applyFill="1" applyBorder="1" applyAlignment="1">
      <alignment horizontal="center" vertical="center"/>
    </xf>
    <xf numFmtId="49" fontId="7" fillId="16" borderId="46" xfId="0" applyNumberFormat="1" applyFont="1" applyFill="1" applyBorder="1" applyAlignment="1">
      <alignment horizontal="center" vertical="center"/>
    </xf>
    <xf numFmtId="49" fontId="7" fillId="16" borderId="47" xfId="0" applyNumberFormat="1" applyFont="1" applyFill="1" applyBorder="1" applyAlignment="1">
      <alignment horizontal="center" vertical="center"/>
    </xf>
    <xf numFmtId="49" fontId="5" fillId="6" borderId="47" xfId="0" applyNumberFormat="1" applyFont="1" applyFill="1" applyBorder="1" applyAlignment="1">
      <alignment horizontal="center" vertical="center" wrapText="1"/>
    </xf>
    <xf numFmtId="49" fontId="5" fillId="10" borderId="47" xfId="0" applyNumberFormat="1" applyFont="1" applyFill="1" applyBorder="1" applyAlignment="1">
      <alignment horizontal="center" vertical="center" wrapText="1"/>
    </xf>
    <xf numFmtId="49" fontId="5" fillId="6" borderId="16" xfId="0" applyNumberFormat="1" applyFont="1" applyFill="1" applyBorder="1" applyAlignment="1">
      <alignment horizontal="center" vertical="center" wrapText="1"/>
    </xf>
    <xf numFmtId="49" fontId="5" fillId="6" borderId="17" xfId="0" applyNumberFormat="1" applyFont="1" applyFill="1" applyBorder="1" applyAlignment="1">
      <alignment horizontal="center" vertical="center" wrapText="1"/>
    </xf>
    <xf numFmtId="49" fontId="5" fillId="6" borderId="42" xfId="0" applyNumberFormat="1" applyFont="1" applyFill="1" applyBorder="1" applyAlignment="1">
      <alignment horizontal="center" vertical="center" wrapText="1"/>
    </xf>
    <xf numFmtId="0" fontId="0" fillId="6" borderId="46" xfId="0" applyFill="1" applyBorder="1"/>
    <xf numFmtId="49" fontId="2" fillId="6" borderId="41" xfId="0" applyNumberFormat="1" applyFont="1" applyFill="1" applyBorder="1"/>
    <xf numFmtId="0" fontId="0" fillId="6" borderId="68" xfId="0" applyFill="1" applyBorder="1"/>
    <xf numFmtId="165" fontId="11" fillId="13" borderId="41" xfId="0" applyNumberFormat="1" applyFont="1" applyFill="1" applyBorder="1" applyAlignment="1">
      <alignment vertical="center"/>
    </xf>
    <xf numFmtId="2" fontId="11" fillId="13" borderId="41" xfId="0" applyNumberFormat="1" applyFont="1" applyFill="1" applyBorder="1" applyAlignment="1">
      <alignment vertical="center"/>
    </xf>
    <xf numFmtId="49" fontId="26" fillId="6" borderId="41" xfId="0" applyNumberFormat="1" applyFont="1" applyFill="1" applyBorder="1" applyAlignment="1">
      <alignment horizontal="center"/>
    </xf>
    <xf numFmtId="49" fontId="26" fillId="6" borderId="41" xfId="0" applyNumberFormat="1" applyFont="1" applyFill="1" applyBorder="1" applyAlignment="1">
      <alignment horizontal="left"/>
    </xf>
    <xf numFmtId="49" fontId="29" fillId="6" borderId="41" xfId="0" applyNumberFormat="1" applyFont="1" applyFill="1" applyBorder="1"/>
    <xf numFmtId="49" fontId="7" fillId="17" borderId="41" xfId="0" applyNumberFormat="1" applyFont="1" applyFill="1" applyBorder="1"/>
    <xf numFmtId="0" fontId="0" fillId="6" borderId="55" xfId="0" applyFill="1" applyBorder="1"/>
    <xf numFmtId="2" fontId="11" fillId="6" borderId="69" xfId="0" applyNumberFormat="1" applyFont="1" applyFill="1" applyBorder="1" applyAlignment="1">
      <alignment horizontal="center" vertical="center"/>
    </xf>
    <xf numFmtId="0" fontId="0" fillId="6" borderId="56" xfId="0" applyFill="1" applyBorder="1"/>
    <xf numFmtId="2" fontId="1" fillId="6" borderId="70" xfId="0" applyNumberFormat="1" applyFont="1" applyFill="1" applyBorder="1" applyAlignment="1">
      <alignment horizontal="center" vertical="center"/>
    </xf>
    <xf numFmtId="0" fontId="7" fillId="6" borderId="42" xfId="0" applyFont="1" applyFill="1" applyBorder="1" applyAlignment="1">
      <alignment horizontal="left" vertical="center"/>
    </xf>
    <xf numFmtId="49" fontId="15" fillId="6" borderId="41" xfId="0" applyNumberFormat="1" applyFont="1" applyFill="1" applyBorder="1" applyAlignment="1">
      <alignment horizontal="center"/>
    </xf>
    <xf numFmtId="0" fontId="15" fillId="6" borderId="46" xfId="0" applyFont="1" applyFill="1" applyBorder="1"/>
    <xf numFmtId="0" fontId="2" fillId="6" borderId="46" xfId="0" applyFont="1" applyFill="1" applyBorder="1" applyAlignment="1">
      <alignment horizontal="center"/>
    </xf>
    <xf numFmtId="0" fontId="15" fillId="6" borderId="41" xfId="0" applyFont="1" applyFill="1" applyBorder="1"/>
    <xf numFmtId="1" fontId="19" fillId="6" borderId="12" xfId="0" applyNumberFormat="1" applyFont="1" applyFill="1" applyBorder="1" applyAlignment="1">
      <alignment horizontal="center" vertical="center"/>
    </xf>
    <xf numFmtId="1" fontId="19" fillId="6" borderId="13" xfId="0" applyNumberFormat="1" applyFont="1" applyFill="1" applyBorder="1" applyAlignment="1">
      <alignment horizontal="center" vertical="center"/>
    </xf>
    <xf numFmtId="49" fontId="19" fillId="6" borderId="41" xfId="0" applyNumberFormat="1" applyFont="1" applyFill="1" applyBorder="1" applyAlignment="1">
      <alignment horizontal="right" vertical="center"/>
    </xf>
    <xf numFmtId="1" fontId="17" fillId="6" borderId="41" xfId="0" applyNumberFormat="1" applyFont="1" applyFill="1" applyBorder="1" applyAlignment="1">
      <alignment horizontal="center"/>
    </xf>
    <xf numFmtId="49" fontId="17" fillId="6" borderId="41" xfId="0" applyNumberFormat="1" applyFont="1" applyFill="1" applyBorder="1" applyAlignment="1">
      <alignment horizontal="center"/>
    </xf>
    <xf numFmtId="0" fontId="17" fillId="6" borderId="41" xfId="0" applyFont="1" applyFill="1" applyBorder="1"/>
    <xf numFmtId="0" fontId="22" fillId="6" borderId="41" xfId="0" applyFont="1" applyFill="1" applyBorder="1" applyAlignment="1">
      <alignment horizontal="center"/>
    </xf>
    <xf numFmtId="0" fontId="30" fillId="6" borderId="41" xfId="0" applyFont="1" applyFill="1" applyBorder="1"/>
    <xf numFmtId="0" fontId="13" fillId="6" borderId="41" xfId="0" applyFont="1" applyFill="1" applyBorder="1" applyAlignment="1">
      <alignment horizontal="center"/>
    </xf>
    <xf numFmtId="49" fontId="13" fillId="6" borderId="41" xfId="0" applyNumberFormat="1" applyFont="1" applyFill="1" applyBorder="1" applyAlignment="1">
      <alignment horizontal="left"/>
    </xf>
    <xf numFmtId="1" fontId="7" fillId="6" borderId="12" xfId="0" applyNumberFormat="1" applyFont="1" applyFill="1" applyBorder="1" applyAlignment="1">
      <alignment horizontal="center" vertical="center"/>
    </xf>
    <xf numFmtId="1" fontId="7" fillId="6" borderId="13" xfId="0" applyNumberFormat="1" applyFont="1" applyFill="1" applyBorder="1" applyAlignment="1">
      <alignment horizontal="center" vertical="center"/>
    </xf>
    <xf numFmtId="49" fontId="7" fillId="6" borderId="41" xfId="0" applyNumberFormat="1" applyFont="1" applyFill="1" applyBorder="1" applyAlignment="1">
      <alignment horizontal="right" vertical="center"/>
    </xf>
    <xf numFmtId="49" fontId="7" fillId="6" borderId="41" xfId="0" applyNumberFormat="1" applyFont="1" applyFill="1" applyBorder="1" applyAlignment="1">
      <alignment vertical="center"/>
    </xf>
    <xf numFmtId="0" fontId="7" fillId="6" borderId="41" xfId="0" applyFont="1" applyFill="1" applyBorder="1" applyAlignment="1">
      <alignment vertical="center"/>
    </xf>
    <xf numFmtId="2" fontId="11" fillId="6" borderId="41" xfId="0" applyNumberFormat="1" applyFont="1" applyFill="1" applyBorder="1" applyAlignment="1">
      <alignment vertical="center"/>
    </xf>
    <xf numFmtId="0" fontId="0" fillId="6" borderId="71" xfId="0" applyFill="1" applyBorder="1" applyAlignment="1">
      <alignment vertical="center"/>
    </xf>
    <xf numFmtId="0" fontId="0" fillId="6" borderId="61" xfId="0" applyFill="1" applyBorder="1" applyAlignment="1">
      <alignment vertical="center"/>
    </xf>
    <xf numFmtId="2" fontId="13" fillId="6" borderId="41" xfId="0" applyNumberFormat="1" applyFont="1" applyFill="1" applyBorder="1"/>
    <xf numFmtId="49" fontId="31" fillId="6" borderId="41" xfId="0" applyNumberFormat="1" applyFont="1" applyFill="1" applyBorder="1" applyAlignment="1">
      <alignment horizontal="left"/>
    </xf>
    <xf numFmtId="0" fontId="0" fillId="6" borderId="71" xfId="0" applyFill="1" applyBorder="1"/>
    <xf numFmtId="0" fontId="0" fillId="6" borderId="59" xfId="0" applyFill="1" applyBorder="1"/>
    <xf numFmtId="0" fontId="0" fillId="6" borderId="61" xfId="0" applyFill="1" applyBorder="1"/>
    <xf numFmtId="0" fontId="17" fillId="6" borderId="41" xfId="0" applyFont="1" applyFill="1" applyBorder="1" applyAlignment="1">
      <alignment horizontal="center"/>
    </xf>
    <xf numFmtId="0" fontId="0" fillId="6" borderId="58" xfId="0" applyFill="1" applyBorder="1"/>
    <xf numFmtId="49" fontId="17" fillId="6" borderId="41" xfId="0" applyNumberFormat="1" applyFont="1" applyFill="1" applyBorder="1"/>
    <xf numFmtId="0" fontId="11" fillId="6" borderId="41" xfId="0" applyFont="1" applyFill="1" applyBorder="1" applyAlignment="1">
      <alignment vertical="center"/>
    </xf>
    <xf numFmtId="49" fontId="11" fillId="6" borderId="41" xfId="0" applyNumberFormat="1" applyFont="1" applyFill="1" applyBorder="1" applyAlignment="1">
      <alignment vertical="center"/>
    </xf>
    <xf numFmtId="0" fontId="17" fillId="6" borderId="41" xfId="0" applyFont="1" applyFill="1" applyBorder="1" applyAlignment="1">
      <alignment vertical="center"/>
    </xf>
    <xf numFmtId="0" fontId="17" fillId="6" borderId="41" xfId="0" applyFont="1" applyFill="1" applyBorder="1" applyAlignment="1">
      <alignment horizontal="center" vertical="center"/>
    </xf>
    <xf numFmtId="49" fontId="16" fillId="6" borderId="41" xfId="0" applyNumberFormat="1" applyFont="1" applyFill="1" applyBorder="1" applyAlignment="1">
      <alignment wrapText="1"/>
    </xf>
    <xf numFmtId="1" fontId="15" fillId="6" borderId="41" xfId="0" applyNumberFormat="1" applyFont="1" applyFill="1" applyBorder="1" applyAlignment="1">
      <alignment horizontal="center"/>
    </xf>
    <xf numFmtId="49" fontId="13" fillId="6" borderId="41" xfId="0" applyNumberFormat="1" applyFont="1" applyFill="1" applyBorder="1"/>
    <xf numFmtId="1" fontId="5" fillId="6" borderId="71" xfId="0" applyNumberFormat="1" applyFont="1" applyFill="1" applyBorder="1" applyAlignment="1">
      <alignment horizontal="center" vertical="center"/>
    </xf>
    <xf numFmtId="1" fontId="5" fillId="6" borderId="61" xfId="0" applyNumberFormat="1" applyFont="1" applyFill="1" applyBorder="1" applyAlignment="1">
      <alignment horizontal="center" vertical="center"/>
    </xf>
    <xf numFmtId="0" fontId="0" fillId="6" borderId="41" xfId="0" applyFill="1" applyBorder="1" applyAlignment="1">
      <alignment vertical="center"/>
    </xf>
    <xf numFmtId="49" fontId="5" fillId="6" borderId="41" xfId="0" applyNumberFormat="1" applyFont="1" applyFill="1" applyBorder="1" applyAlignment="1">
      <alignment horizontal="center" vertical="center"/>
    </xf>
    <xf numFmtId="1" fontId="2" fillId="6" borderId="42" xfId="0" applyNumberFormat="1" applyFont="1" applyFill="1" applyBorder="1" applyAlignment="1">
      <alignment horizontal="center"/>
    </xf>
    <xf numFmtId="2" fontId="17" fillId="6" borderId="41" xfId="0" applyNumberFormat="1" applyFont="1" applyFill="1" applyBorder="1"/>
    <xf numFmtId="3" fontId="2" fillId="6" borderId="55" xfId="0" applyNumberFormat="1" applyFont="1" applyFill="1" applyBorder="1" applyAlignment="1">
      <alignment horizontal="left" vertical="center"/>
    </xf>
    <xf numFmtId="2" fontId="5" fillId="6" borderId="47" xfId="0" applyNumberFormat="1" applyFont="1" applyFill="1" applyBorder="1" applyAlignment="1">
      <alignment vertical="center" wrapText="1"/>
    </xf>
    <xf numFmtId="49" fontId="5" fillId="6" borderId="64" xfId="0" applyNumberFormat="1" applyFont="1" applyFill="1" applyBorder="1" applyAlignment="1">
      <alignment horizontal="center" vertical="center"/>
    </xf>
    <xf numFmtId="2" fontId="7" fillId="6" borderId="47" xfId="0" applyNumberFormat="1" applyFont="1" applyFill="1" applyBorder="1" applyAlignment="1">
      <alignment vertical="center" wrapText="1"/>
    </xf>
    <xf numFmtId="1" fontId="11" fillId="6" borderId="41" xfId="0" applyNumberFormat="1" applyFont="1" applyFill="1" applyBorder="1" applyAlignment="1">
      <alignment vertical="center"/>
    </xf>
    <xf numFmtId="0" fontId="18" fillId="6" borderId="41" xfId="0" applyFont="1" applyFill="1" applyBorder="1" applyAlignment="1">
      <alignment vertical="center"/>
    </xf>
    <xf numFmtId="0" fontId="18" fillId="6" borderId="53" xfId="0" applyFont="1" applyFill="1" applyBorder="1" applyAlignment="1">
      <alignment vertical="center"/>
    </xf>
    <xf numFmtId="0" fontId="18" fillId="6" borderId="72" xfId="0" applyFont="1" applyFill="1" applyBorder="1" applyAlignment="1">
      <alignment vertical="center"/>
    </xf>
    <xf numFmtId="2" fontId="7" fillId="15" borderId="41" xfId="0" applyNumberFormat="1" applyFont="1" applyFill="1" applyBorder="1" applyAlignment="1">
      <alignment horizontal="center" vertical="center"/>
    </xf>
    <xf numFmtId="0" fontId="17" fillId="6" borderId="53" xfId="0" applyFont="1" applyFill="1" applyBorder="1"/>
    <xf numFmtId="0" fontId="17" fillId="6" borderId="72" xfId="0" applyFont="1" applyFill="1" applyBorder="1"/>
    <xf numFmtId="1" fontId="0" fillId="10" borderId="55" xfId="0" applyNumberFormat="1" applyFill="1" applyBorder="1"/>
    <xf numFmtId="0" fontId="0" fillId="10" borderId="73" xfId="0" applyFill="1" applyBorder="1"/>
    <xf numFmtId="0" fontId="0" fillId="6" borderId="50" xfId="0" applyFill="1" applyBorder="1"/>
    <xf numFmtId="0" fontId="0" fillId="6" borderId="74" xfId="0" applyFill="1" applyBorder="1"/>
    <xf numFmtId="2" fontId="7" fillId="6" borderId="42" xfId="0" applyNumberFormat="1" applyFont="1" applyFill="1" applyBorder="1" applyAlignment="1">
      <alignment horizontal="left" vertical="center"/>
    </xf>
    <xf numFmtId="2" fontId="0" fillId="6" borderId="56" xfId="0" applyNumberFormat="1" applyFill="1" applyBorder="1"/>
    <xf numFmtId="0" fontId="11" fillId="13" borderId="41" xfId="0" applyFont="1" applyFill="1" applyBorder="1" applyAlignment="1">
      <alignment horizontal="left" vertical="center"/>
    </xf>
    <xf numFmtId="0" fontId="0" fillId="10" borderId="71" xfId="0" applyFill="1" applyBorder="1" applyAlignment="1">
      <alignment vertical="center"/>
    </xf>
    <xf numFmtId="0" fontId="0" fillId="10" borderId="61" xfId="0" applyFill="1" applyBorder="1" applyAlignment="1">
      <alignment vertical="center"/>
    </xf>
    <xf numFmtId="49" fontId="17" fillId="10" borderId="41" xfId="0" applyNumberFormat="1" applyFont="1" applyFill="1" applyBorder="1" applyAlignment="1">
      <alignment vertical="center"/>
    </xf>
    <xf numFmtId="1" fontId="4" fillId="15" borderId="13" xfId="0" applyNumberFormat="1" applyFont="1" applyFill="1" applyBorder="1" applyAlignment="1">
      <alignment horizontal="center" vertical="center"/>
    </xf>
    <xf numFmtId="49" fontId="5" fillId="5" borderId="41" xfId="0" applyNumberFormat="1" applyFont="1" applyFill="1" applyBorder="1" applyAlignment="1">
      <alignment horizontal="center" vertical="center"/>
    </xf>
    <xf numFmtId="2" fontId="7" fillId="15" borderId="47" xfId="0" applyNumberFormat="1" applyFont="1" applyFill="1" applyBorder="1" applyAlignment="1">
      <alignment vertical="center" wrapText="1"/>
    </xf>
    <xf numFmtId="2" fontId="5" fillId="16" borderId="47" xfId="0" applyNumberFormat="1" applyFont="1" applyFill="1" applyBorder="1" applyAlignment="1">
      <alignment vertical="center" wrapText="1"/>
    </xf>
    <xf numFmtId="49" fontId="4" fillId="6" borderId="40" xfId="0" applyNumberFormat="1" applyFont="1" applyFill="1" applyBorder="1" applyAlignment="1">
      <alignment horizontal="center" vertical="center" wrapText="1"/>
    </xf>
    <xf numFmtId="2" fontId="7" fillId="16" borderId="21" xfId="0" applyNumberFormat="1" applyFont="1" applyFill="1" applyBorder="1" applyAlignment="1">
      <alignment vertical="center" wrapText="1"/>
    </xf>
    <xf numFmtId="2" fontId="7" fillId="10" borderId="21" xfId="0" applyNumberFormat="1" applyFont="1" applyFill="1" applyBorder="1" applyAlignment="1">
      <alignment vertical="center" wrapText="1"/>
    </xf>
    <xf numFmtId="49" fontId="7" fillId="16" borderId="67" xfId="0" applyNumberFormat="1" applyFont="1" applyFill="1" applyBorder="1" applyAlignment="1">
      <alignment vertical="center" wrapText="1"/>
    </xf>
    <xf numFmtId="2" fontId="7" fillId="16" borderId="22" xfId="0" applyNumberFormat="1" applyFont="1" applyFill="1" applyBorder="1" applyAlignment="1">
      <alignment vertical="center" wrapText="1"/>
    </xf>
    <xf numFmtId="1" fontId="12" fillId="10" borderId="41" xfId="0" applyNumberFormat="1" applyFont="1" applyFill="1" applyBorder="1" applyAlignment="1">
      <alignment horizontal="center" vertical="center"/>
    </xf>
    <xf numFmtId="49" fontId="12" fillId="10" borderId="41" xfId="0" applyNumberFormat="1" applyFont="1" applyFill="1" applyBorder="1" applyAlignment="1">
      <alignment horizontal="center" vertical="center"/>
    </xf>
    <xf numFmtId="1" fontId="12" fillId="6" borderId="41" xfId="0" applyNumberFormat="1" applyFont="1" applyFill="1" applyBorder="1" applyAlignment="1">
      <alignment vertical="center" wrapText="1"/>
    </xf>
    <xf numFmtId="49" fontId="4" fillId="10" borderId="42" xfId="0" applyNumberFormat="1" applyFont="1" applyFill="1" applyBorder="1" applyAlignment="1">
      <alignment horizontal="center" vertical="center" wrapText="1"/>
    </xf>
    <xf numFmtId="49" fontId="4" fillId="6" borderId="16" xfId="0" applyNumberFormat="1" applyFont="1" applyFill="1" applyBorder="1" applyAlignment="1">
      <alignment horizontal="center" vertical="center" wrapText="1"/>
    </xf>
    <xf numFmtId="49" fontId="4" fillId="6" borderId="17" xfId="0" applyNumberFormat="1" applyFont="1" applyFill="1" applyBorder="1" applyAlignment="1">
      <alignment horizontal="center" vertical="center" wrapText="1"/>
    </xf>
    <xf numFmtId="49" fontId="0" fillId="6" borderId="41" xfId="0" applyNumberFormat="1" applyFill="1" applyBorder="1" applyAlignment="1">
      <alignment horizontal="center" vertical="center" wrapText="1"/>
    </xf>
    <xf numFmtId="0" fontId="0" fillId="6" borderId="75" xfId="0" applyFill="1" applyBorder="1"/>
    <xf numFmtId="49" fontId="4" fillId="10" borderId="41" xfId="0" applyNumberFormat="1" applyFont="1" applyFill="1" applyBorder="1" applyAlignment="1">
      <alignment horizontal="center" vertical="center" wrapText="1"/>
    </xf>
    <xf numFmtId="1" fontId="18" fillId="6" borderId="41" xfId="0" applyNumberFormat="1" applyFont="1" applyFill="1" applyBorder="1" applyAlignment="1">
      <alignment horizontal="left"/>
    </xf>
    <xf numFmtId="49" fontId="18" fillId="6" borderId="41" xfId="0" applyNumberFormat="1" applyFont="1" applyFill="1" applyBorder="1"/>
    <xf numFmtId="0" fontId="11" fillId="6" borderId="53" xfId="0" applyFont="1" applyFill="1" applyBorder="1"/>
    <xf numFmtId="0" fontId="11" fillId="6" borderId="29" xfId="0" applyFont="1" applyFill="1" applyBorder="1"/>
    <xf numFmtId="1" fontId="4" fillId="6" borderId="58" xfId="0" applyNumberFormat="1" applyFont="1" applyFill="1" applyBorder="1" applyAlignment="1">
      <alignment horizontal="center" vertical="center"/>
    </xf>
    <xf numFmtId="1" fontId="4" fillId="6" borderId="61" xfId="0" applyNumberFormat="1" applyFont="1" applyFill="1" applyBorder="1" applyAlignment="1">
      <alignment horizontal="center" vertical="center"/>
    </xf>
    <xf numFmtId="1" fontId="23" fillId="6" borderId="41" xfId="0" applyNumberFormat="1" applyFont="1" applyFill="1" applyBorder="1" applyAlignment="1">
      <alignment horizontal="center"/>
    </xf>
    <xf numFmtId="1" fontId="32" fillId="6" borderId="12" xfId="0" applyNumberFormat="1" applyFont="1" applyFill="1" applyBorder="1" applyAlignment="1">
      <alignment horizontal="center" vertical="center"/>
    </xf>
    <xf numFmtId="1" fontId="32" fillId="6" borderId="13" xfId="0" applyNumberFormat="1" applyFont="1" applyFill="1" applyBorder="1" applyAlignment="1">
      <alignment horizontal="center" vertical="center"/>
    </xf>
    <xf numFmtId="1" fontId="32" fillId="6" borderId="58" xfId="0" applyNumberFormat="1" applyFont="1" applyFill="1" applyBorder="1" applyAlignment="1">
      <alignment horizontal="center" vertical="center"/>
    </xf>
    <xf numFmtId="1" fontId="32" fillId="6" borderId="61" xfId="0" applyNumberFormat="1" applyFont="1" applyFill="1" applyBorder="1" applyAlignment="1">
      <alignment horizontal="center" vertical="center"/>
    </xf>
    <xf numFmtId="1" fontId="33" fillId="6" borderId="41" xfId="0" applyNumberFormat="1" applyFont="1" applyFill="1" applyBorder="1" applyAlignment="1">
      <alignment horizontal="center"/>
    </xf>
    <xf numFmtId="1" fontId="33" fillId="10" borderId="41" xfId="0" applyNumberFormat="1" applyFont="1" applyFill="1" applyBorder="1" applyAlignment="1">
      <alignment horizontal="center"/>
    </xf>
    <xf numFmtId="1" fontId="34" fillId="6" borderId="41" xfId="0" applyNumberFormat="1" applyFont="1" applyFill="1" applyBorder="1" applyAlignment="1">
      <alignment horizontal="left"/>
    </xf>
    <xf numFmtId="49" fontId="33" fillId="6" borderId="41" xfId="0" applyNumberFormat="1" applyFont="1" applyFill="1" applyBorder="1"/>
    <xf numFmtId="0" fontId="34" fillId="6" borderId="53" xfId="0" applyFont="1" applyFill="1" applyBorder="1"/>
    <xf numFmtId="0" fontId="34" fillId="6" borderId="29" xfId="0" applyFont="1" applyFill="1" applyBorder="1"/>
    <xf numFmtId="49" fontId="18" fillId="6" borderId="41" xfId="0" applyNumberFormat="1" applyFont="1" applyFill="1" applyBorder="1" applyAlignment="1">
      <alignment horizontal="center" vertical="center"/>
    </xf>
    <xf numFmtId="2" fontId="7" fillId="6" borderId="41" xfId="0" applyNumberFormat="1" applyFont="1" applyFill="1" applyBorder="1" applyAlignment="1">
      <alignment horizontal="left" vertical="center"/>
    </xf>
    <xf numFmtId="0" fontId="18" fillId="6" borderId="41" xfId="0" applyFont="1" applyFill="1" applyBorder="1"/>
    <xf numFmtId="0" fontId="0" fillId="6" borderId="76" xfId="0" applyFill="1" applyBorder="1"/>
    <xf numFmtId="0" fontId="0" fillId="6" borderId="48" xfId="0" applyFill="1" applyBorder="1"/>
    <xf numFmtId="0" fontId="0" fillId="6" borderId="36" xfId="0" applyFill="1" applyBorder="1"/>
    <xf numFmtId="0" fontId="0" fillId="6" borderId="78" xfId="0" applyFill="1" applyBorder="1"/>
    <xf numFmtId="2" fontId="7" fillId="6" borderId="41" xfId="0" applyNumberFormat="1" applyFont="1" applyFill="1" applyBorder="1" applyAlignment="1">
      <alignment horizontal="center" vertical="center" wrapText="1"/>
    </xf>
    <xf numFmtId="164" fontId="7" fillId="6" borderId="41" xfId="0" applyNumberFormat="1" applyFont="1" applyFill="1" applyBorder="1" applyAlignment="1">
      <alignment horizontal="center" vertical="center" wrapText="1"/>
    </xf>
    <xf numFmtId="1" fontId="7" fillId="6" borderId="41" xfId="0" applyNumberFormat="1" applyFont="1" applyFill="1" applyBorder="1" applyAlignment="1">
      <alignment horizontal="center" vertical="center" wrapText="1"/>
    </xf>
    <xf numFmtId="1" fontId="7" fillId="10" borderId="41" xfId="0" applyNumberFormat="1" applyFont="1" applyFill="1" applyBorder="1" applyAlignment="1">
      <alignment horizontal="center" vertical="center" wrapText="1"/>
    </xf>
    <xf numFmtId="49" fontId="20" fillId="6" borderId="41" xfId="0" applyNumberFormat="1" applyFont="1" applyFill="1" applyBorder="1" applyAlignment="1">
      <alignment horizontal="center"/>
    </xf>
    <xf numFmtId="49" fontId="0" fillId="6" borderId="42" xfId="0" applyNumberFormat="1" applyFill="1" applyBorder="1"/>
    <xf numFmtId="1" fontId="7" fillId="6" borderId="46" xfId="0" applyNumberFormat="1" applyFont="1" applyFill="1" applyBorder="1" applyAlignment="1">
      <alignment horizontal="center" vertical="center"/>
    </xf>
    <xf numFmtId="1" fontId="7" fillId="6" borderId="41" xfId="0" applyNumberFormat="1" applyFont="1" applyFill="1" applyBorder="1"/>
    <xf numFmtId="1" fontId="7" fillId="10" borderId="41" xfId="0" applyNumberFormat="1" applyFont="1" applyFill="1" applyBorder="1"/>
    <xf numFmtId="164" fontId="7" fillId="6" borderId="41" xfId="0" applyNumberFormat="1" applyFont="1" applyFill="1" applyBorder="1"/>
    <xf numFmtId="49" fontId="20" fillId="6" borderId="41" xfId="0" applyNumberFormat="1" applyFont="1" applyFill="1" applyBorder="1"/>
    <xf numFmtId="2" fontId="20" fillId="6" borderId="41" xfId="0" applyNumberFormat="1" applyFont="1" applyFill="1" applyBorder="1" applyAlignment="1">
      <alignment horizontal="center" vertical="center"/>
    </xf>
    <xf numFmtId="0" fontId="38" fillId="6" borderId="53" xfId="0" applyFont="1" applyFill="1" applyBorder="1"/>
    <xf numFmtId="0" fontId="38" fillId="6" borderId="29" xfId="0" applyFont="1" applyFill="1" applyBorder="1"/>
    <xf numFmtId="2" fontId="20" fillId="6" borderId="41" xfId="0" applyNumberFormat="1" applyFont="1" applyFill="1" applyBorder="1"/>
    <xf numFmtId="2" fontId="11" fillId="10" borderId="41" xfId="0" applyNumberFormat="1" applyFont="1" applyFill="1" applyBorder="1"/>
    <xf numFmtId="2" fontId="7" fillId="10" borderId="41" xfId="0" applyNumberFormat="1" applyFont="1" applyFill="1" applyBorder="1"/>
    <xf numFmtId="49" fontId="7" fillId="6" borderId="41" xfId="0" applyNumberFormat="1" applyFont="1" applyFill="1" applyBorder="1" applyAlignment="1">
      <alignment horizontal="center"/>
    </xf>
    <xf numFmtId="49" fontId="20" fillId="10" borderId="41" xfId="0" applyNumberFormat="1" applyFont="1" applyFill="1" applyBorder="1" applyAlignment="1">
      <alignment horizontal="center" vertical="center"/>
    </xf>
    <xf numFmtId="0" fontId="18" fillId="10" borderId="41" xfId="0" applyFont="1" applyFill="1" applyBorder="1"/>
    <xf numFmtId="0" fontId="18" fillId="10" borderId="81" xfId="0" applyFont="1" applyFill="1" applyBorder="1"/>
    <xf numFmtId="49" fontId="9" fillId="10" borderId="41" xfId="0" applyNumberFormat="1" applyFont="1" applyFill="1" applyBorder="1"/>
    <xf numFmtId="1" fontId="41" fillId="10" borderId="12" xfId="0" applyNumberFormat="1" applyFont="1" applyFill="1" applyBorder="1" applyAlignment="1">
      <alignment horizontal="center" vertical="center"/>
    </xf>
    <xf numFmtId="1" fontId="41" fillId="10" borderId="13" xfId="0" applyNumberFormat="1" applyFont="1" applyFill="1" applyBorder="1" applyAlignment="1">
      <alignment horizontal="center" vertical="center"/>
    </xf>
    <xf numFmtId="0" fontId="43" fillId="6" borderId="12" xfId="0" applyFont="1" applyFill="1" applyBorder="1"/>
    <xf numFmtId="0" fontId="43" fillId="6" borderId="13" xfId="0" applyFont="1" applyFill="1" applyBorder="1" applyAlignment="1">
      <alignment horizontal="center" vertical="center"/>
    </xf>
    <xf numFmtId="2" fontId="11" fillId="10" borderId="41" xfId="0" applyNumberFormat="1" applyFont="1" applyFill="1" applyBorder="1" applyAlignment="1">
      <alignment horizontal="left"/>
    </xf>
    <xf numFmtId="49" fontId="21" fillId="10" borderId="41" xfId="0" applyNumberFormat="1" applyFont="1" applyFill="1" applyBorder="1" applyAlignment="1">
      <alignment horizontal="center"/>
    </xf>
    <xf numFmtId="49" fontId="21" fillId="6" borderId="41" xfId="0" applyNumberFormat="1" applyFont="1" applyFill="1" applyBorder="1"/>
    <xf numFmtId="0" fontId="0" fillId="6" borderId="83" xfId="0" applyFill="1" applyBorder="1"/>
    <xf numFmtId="1" fontId="4" fillId="10" borderId="58" xfId="0" applyNumberFormat="1" applyFont="1" applyFill="1" applyBorder="1" applyAlignment="1">
      <alignment horizontal="center" vertical="center"/>
    </xf>
    <xf numFmtId="1" fontId="4" fillId="10" borderId="61" xfId="0" applyNumberFormat="1" applyFont="1" applyFill="1" applyBorder="1" applyAlignment="1">
      <alignment horizontal="center" vertical="center"/>
    </xf>
    <xf numFmtId="49" fontId="24" fillId="10" borderId="41" xfId="0" applyNumberFormat="1" applyFont="1" applyFill="1" applyBorder="1" applyAlignment="1">
      <alignment horizontal="center" vertical="center"/>
    </xf>
    <xf numFmtId="1" fontId="24" fillId="10" borderId="41" xfId="0" applyNumberFormat="1" applyFont="1" applyFill="1" applyBorder="1" applyAlignment="1">
      <alignment horizontal="center"/>
    </xf>
    <xf numFmtId="0" fontId="24" fillId="10" borderId="58" xfId="0" applyFont="1" applyFill="1" applyBorder="1"/>
    <xf numFmtId="0" fontId="24" fillId="10" borderId="59" xfId="0" applyFont="1" applyFill="1" applyBorder="1" applyAlignment="1">
      <alignment horizontal="center" vertical="center"/>
    </xf>
    <xf numFmtId="0" fontId="24" fillId="10" borderId="59" xfId="0" applyFont="1" applyFill="1" applyBorder="1"/>
    <xf numFmtId="49" fontId="45" fillId="10" borderId="41" xfId="0" applyNumberFormat="1" applyFont="1" applyFill="1" applyBorder="1"/>
    <xf numFmtId="0" fontId="45" fillId="10" borderId="41" xfId="0" applyFont="1" applyFill="1" applyBorder="1" applyAlignment="1">
      <alignment horizontal="center" vertical="center"/>
    </xf>
    <xf numFmtId="0" fontId="24" fillId="10" borderId="41" xfId="0" applyFont="1" applyFill="1" applyBorder="1" applyAlignment="1">
      <alignment horizontal="center" vertical="center"/>
    </xf>
    <xf numFmtId="0" fontId="45" fillId="10" borderId="80" xfId="0" applyFont="1" applyFill="1" applyBorder="1" applyAlignment="1">
      <alignment horizontal="center" vertical="center"/>
    </xf>
    <xf numFmtId="0" fontId="24" fillId="10" borderId="56" xfId="0" applyFont="1" applyFill="1" applyBorder="1" applyAlignment="1">
      <alignment horizontal="center" vertical="center"/>
    </xf>
    <xf numFmtId="1" fontId="46" fillId="10" borderId="41" xfId="0" applyNumberFormat="1" applyFont="1" applyFill="1" applyBorder="1" applyAlignment="1">
      <alignment horizontal="center"/>
    </xf>
    <xf numFmtId="0" fontId="46" fillId="10" borderId="41" xfId="0" applyFont="1" applyFill="1" applyBorder="1"/>
    <xf numFmtId="0" fontId="46" fillId="10" borderId="41" xfId="0" applyFont="1" applyFill="1" applyBorder="1" applyAlignment="1">
      <alignment horizontal="center" vertical="center"/>
    </xf>
    <xf numFmtId="1" fontId="18" fillId="6" borderId="41" xfId="0" applyNumberFormat="1" applyFont="1" applyFill="1" applyBorder="1" applyAlignment="1">
      <alignment horizontal="center"/>
    </xf>
    <xf numFmtId="2" fontId="7" fillId="6" borderId="42" xfId="0" applyNumberFormat="1" applyFont="1" applyFill="1" applyBorder="1"/>
    <xf numFmtId="0" fontId="48" fillId="6" borderId="53" xfId="0" applyFont="1" applyFill="1" applyBorder="1"/>
    <xf numFmtId="0" fontId="48" fillId="6" borderId="29" xfId="0" applyFont="1" applyFill="1" applyBorder="1"/>
    <xf numFmtId="49" fontId="21" fillId="6" borderId="41" xfId="0" applyNumberFormat="1" applyFont="1" applyFill="1" applyBorder="1" applyAlignment="1">
      <alignment horizontal="left"/>
    </xf>
    <xf numFmtId="2" fontId="7" fillId="16" borderId="59" xfId="0" applyNumberFormat="1" applyFont="1" applyFill="1" applyBorder="1" applyAlignment="1">
      <alignment vertical="center" wrapText="1"/>
    </xf>
    <xf numFmtId="49" fontId="7" fillId="16" borderId="59" xfId="0" applyNumberFormat="1" applyFont="1" applyFill="1" applyBorder="1" applyAlignment="1">
      <alignment vertical="center" wrapText="1"/>
    </xf>
    <xf numFmtId="2" fontId="7" fillId="16" borderId="61" xfId="0" applyNumberFormat="1" applyFont="1" applyFill="1" applyBorder="1" applyAlignment="1">
      <alignment vertical="center" wrapText="1"/>
    </xf>
    <xf numFmtId="2" fontId="7" fillId="6" borderId="56" xfId="0" applyNumberFormat="1" applyFont="1" applyFill="1" applyBorder="1" applyAlignment="1">
      <alignment horizontal="center" vertical="center" wrapText="1"/>
    </xf>
    <xf numFmtId="164" fontId="50" fillId="6" borderId="41" xfId="0" applyNumberFormat="1" applyFont="1" applyFill="1" applyBorder="1" applyAlignment="1">
      <alignment horizontal="center" vertical="center"/>
    </xf>
    <xf numFmtId="49" fontId="51" fillId="6" borderId="41" xfId="0" applyNumberFormat="1" applyFont="1" applyFill="1" applyBorder="1" applyAlignment="1">
      <alignment horizontal="center" vertical="center"/>
    </xf>
    <xf numFmtId="165" fontId="50" fillId="6" borderId="41" xfId="0" applyNumberFormat="1" applyFont="1" applyFill="1" applyBorder="1" applyAlignment="1">
      <alignment horizontal="center"/>
    </xf>
    <xf numFmtId="165" fontId="50" fillId="6" borderId="41" xfId="0" applyNumberFormat="1" applyFont="1" applyFill="1" applyBorder="1" applyAlignment="1">
      <alignment horizontal="center" vertical="center"/>
    </xf>
    <xf numFmtId="49" fontId="17" fillId="6" borderId="13" xfId="0" applyNumberFormat="1" applyFont="1" applyFill="1" applyBorder="1"/>
    <xf numFmtId="49" fontId="0" fillId="6" borderId="41" xfId="0" applyNumberFormat="1" applyFill="1" applyBorder="1" applyAlignment="1">
      <alignment vertical="center"/>
    </xf>
    <xf numFmtId="1" fontId="0" fillId="6" borderId="41" xfId="0" applyNumberFormat="1" applyFill="1" applyBorder="1" applyAlignment="1">
      <alignment vertical="center"/>
    </xf>
    <xf numFmtId="49" fontId="11" fillId="6" borderId="55" xfId="0" applyNumberFormat="1" applyFont="1" applyFill="1" applyBorder="1" applyAlignment="1">
      <alignment horizontal="left" vertical="center" wrapText="1"/>
    </xf>
    <xf numFmtId="1" fontId="0" fillId="6" borderId="50" xfId="0" applyNumberFormat="1" applyFill="1" applyBorder="1" applyAlignment="1">
      <alignment vertical="center"/>
    </xf>
    <xf numFmtId="2" fontId="11" fillId="6" borderId="41" xfId="0" applyNumberFormat="1" applyFont="1" applyFill="1" applyBorder="1" applyAlignment="1">
      <alignment horizontal="left" vertical="center" wrapText="1"/>
    </xf>
    <xf numFmtId="2" fontId="11" fillId="6" borderId="56" xfId="0" applyNumberFormat="1" applyFont="1" applyFill="1" applyBorder="1" applyAlignment="1">
      <alignment horizontal="left" vertical="center" wrapText="1"/>
    </xf>
    <xf numFmtId="0" fontId="0" fillId="6" borderId="49" xfId="0" applyFill="1" applyBorder="1"/>
    <xf numFmtId="0" fontId="0" fillId="6" borderId="85" xfId="0" applyFill="1" applyBorder="1"/>
    <xf numFmtId="0" fontId="0" fillId="6" borderId="86" xfId="0" applyFill="1" applyBorder="1" applyAlignment="1">
      <alignment vertical="center"/>
    </xf>
    <xf numFmtId="1" fontId="11" fillId="6" borderId="84" xfId="0" applyNumberFormat="1" applyFont="1" applyFill="1" applyBorder="1" applyAlignment="1">
      <alignment horizontal="center"/>
    </xf>
    <xf numFmtId="1" fontId="11" fillId="10" borderId="84" xfId="0" applyNumberFormat="1" applyFont="1" applyFill="1" applyBorder="1" applyAlignment="1">
      <alignment horizontal="center"/>
    </xf>
    <xf numFmtId="49" fontId="4" fillId="6" borderId="87" xfId="0" applyNumberFormat="1" applyFont="1" applyFill="1" applyBorder="1" applyAlignment="1">
      <alignment horizontal="center" vertical="center"/>
    </xf>
    <xf numFmtId="49" fontId="4" fillId="6" borderId="23" xfId="0" applyNumberFormat="1" applyFont="1" applyFill="1" applyBorder="1" applyAlignment="1">
      <alignment horizontal="center" vertical="center"/>
    </xf>
    <xf numFmtId="0" fontId="11" fillId="6" borderId="73" xfId="0" applyFont="1" applyFill="1" applyBorder="1"/>
    <xf numFmtId="0" fontId="0" fillId="6" borderId="7" xfId="0" applyFill="1" applyBorder="1" applyAlignment="1">
      <alignment vertical="center"/>
    </xf>
    <xf numFmtId="0" fontId="0" fillId="10" borderId="7" xfId="0" applyFill="1" applyBorder="1"/>
    <xf numFmtId="0" fontId="11" fillId="6" borderId="7" xfId="0" applyFont="1" applyFill="1" applyBorder="1" applyAlignment="1">
      <alignment horizontal="left"/>
    </xf>
    <xf numFmtId="49" fontId="2" fillId="0" borderId="7" xfId="0" applyNumberFormat="1" applyFont="1" applyBorder="1"/>
    <xf numFmtId="0" fontId="2" fillId="0" borderId="7" xfId="0" applyFont="1" applyBorder="1"/>
    <xf numFmtId="49" fontId="0" fillId="18" borderId="41" xfId="0" applyNumberFormat="1" applyFill="1" applyBorder="1"/>
    <xf numFmtId="1" fontId="4" fillId="19" borderId="12" xfId="0" applyNumberFormat="1" applyFont="1" applyFill="1" applyBorder="1" applyAlignment="1">
      <alignment horizontal="center" vertical="center"/>
    </xf>
    <xf numFmtId="1" fontId="4" fillId="19" borderId="13" xfId="0" applyNumberFormat="1" applyFont="1" applyFill="1" applyBorder="1" applyAlignment="1">
      <alignment horizontal="center" vertical="center"/>
    </xf>
    <xf numFmtId="49" fontId="25" fillId="19" borderId="41" xfId="0" applyNumberFormat="1" applyFont="1" applyFill="1" applyBorder="1" applyAlignment="1">
      <alignment horizontal="center"/>
    </xf>
    <xf numFmtId="49" fontId="4" fillId="19" borderId="41" xfId="0" applyNumberFormat="1" applyFont="1" applyFill="1" applyBorder="1" applyAlignment="1">
      <alignment horizontal="right" vertical="center"/>
    </xf>
    <xf numFmtId="1" fontId="7" fillId="19" borderId="41" xfId="0" applyNumberFormat="1" applyFont="1" applyFill="1" applyBorder="1" applyAlignment="1">
      <alignment horizontal="center"/>
    </xf>
    <xf numFmtId="49" fontId="11" fillId="19" borderId="41" xfId="0" applyNumberFormat="1" applyFont="1" applyFill="1" applyBorder="1" applyAlignment="1">
      <alignment horizontal="center"/>
    </xf>
    <xf numFmtId="49" fontId="11" fillId="19" borderId="41" xfId="0" applyNumberFormat="1" applyFont="1" applyFill="1" applyBorder="1" applyAlignment="1">
      <alignment horizontal="left"/>
    </xf>
    <xf numFmtId="0" fontId="0" fillId="19" borderId="41" xfId="0" applyFill="1" applyBorder="1"/>
    <xf numFmtId="49" fontId="0" fillId="19" borderId="41" xfId="0" applyNumberFormat="1" applyFill="1" applyBorder="1"/>
    <xf numFmtId="2" fontId="7" fillId="20" borderId="41" xfId="0" applyNumberFormat="1" applyFont="1" applyFill="1" applyBorder="1"/>
    <xf numFmtId="49" fontId="0" fillId="20" borderId="41" xfId="0" applyNumberFormat="1" applyFill="1" applyBorder="1"/>
    <xf numFmtId="49" fontId="18" fillId="20" borderId="41" xfId="0" applyNumberFormat="1" applyFont="1" applyFill="1" applyBorder="1"/>
    <xf numFmtId="1" fontId="5" fillId="18" borderId="12" xfId="0" applyNumberFormat="1" applyFont="1" applyFill="1" applyBorder="1" applyAlignment="1">
      <alignment horizontal="center" vertical="center"/>
    </xf>
    <xf numFmtId="1" fontId="5" fillId="18" borderId="13" xfId="0" applyNumberFormat="1" applyFont="1" applyFill="1" applyBorder="1" applyAlignment="1">
      <alignment horizontal="center" vertical="center"/>
    </xf>
    <xf numFmtId="49" fontId="5" fillId="18" borderId="41" xfId="0" applyNumberFormat="1" applyFont="1" applyFill="1" applyBorder="1" applyAlignment="1">
      <alignment horizontal="right" vertical="center"/>
    </xf>
    <xf numFmtId="1" fontId="2" fillId="18" borderId="41" xfId="0" applyNumberFormat="1" applyFont="1" applyFill="1" applyBorder="1" applyAlignment="1">
      <alignment horizontal="center"/>
    </xf>
    <xf numFmtId="49" fontId="2" fillId="18" borderId="41" xfId="0" applyNumberFormat="1" applyFont="1" applyFill="1" applyBorder="1" applyAlignment="1">
      <alignment horizontal="center"/>
    </xf>
    <xf numFmtId="49" fontId="2" fillId="18" borderId="41" xfId="0" applyNumberFormat="1" applyFont="1" applyFill="1" applyBorder="1" applyAlignment="1">
      <alignment horizontal="left"/>
    </xf>
    <xf numFmtId="2" fontId="0" fillId="18" borderId="41" xfId="0" applyNumberFormat="1" applyFill="1" applyBorder="1"/>
    <xf numFmtId="49" fontId="2" fillId="18" borderId="41" xfId="0" applyNumberFormat="1" applyFont="1" applyFill="1" applyBorder="1" applyAlignment="1">
      <alignment horizontal="center" vertical="center"/>
    </xf>
    <xf numFmtId="0" fontId="2" fillId="18" borderId="7" xfId="0" applyNumberFormat="1" applyFont="1" applyFill="1" applyBorder="1"/>
    <xf numFmtId="49" fontId="55" fillId="10" borderId="41" xfId="0" applyNumberFormat="1" applyFont="1" applyFill="1" applyBorder="1" applyAlignment="1">
      <alignment horizontal="center" vertical="center"/>
    </xf>
    <xf numFmtId="49" fontId="55" fillId="10" borderId="41" xfId="0" applyNumberFormat="1" applyFont="1" applyFill="1" applyBorder="1" applyAlignment="1">
      <alignment horizontal="center"/>
    </xf>
    <xf numFmtId="0" fontId="0" fillId="18" borderId="7" xfId="0" applyNumberFormat="1" applyFill="1" applyBorder="1"/>
    <xf numFmtId="0" fontId="0" fillId="18" borderId="7" xfId="0" applyNumberFormat="1" applyFill="1" applyBorder="1" applyAlignment="1">
      <alignment vertical="center"/>
    </xf>
    <xf numFmtId="0" fontId="13" fillId="18" borderId="7" xfId="0" applyNumberFormat="1" applyFont="1" applyFill="1" applyBorder="1"/>
    <xf numFmtId="0" fontId="0" fillId="18" borderId="7" xfId="0" applyNumberFormat="1" applyFill="1" applyBorder="1" applyAlignment="1">
      <alignment horizontal="left" vertical="center"/>
    </xf>
    <xf numFmtId="0" fontId="0" fillId="18" borderId="0" xfId="0" applyNumberFormat="1" applyFill="1"/>
    <xf numFmtId="0" fontId="2" fillId="5" borderId="41" xfId="0" applyFont="1" applyFill="1" applyBorder="1" applyAlignment="1">
      <alignment horizontal="center"/>
    </xf>
    <xf numFmtId="0" fontId="0" fillId="5" borderId="41" xfId="0" applyFill="1" applyBorder="1" applyAlignment="1">
      <alignment horizontal="center"/>
    </xf>
    <xf numFmtId="49" fontId="0" fillId="5" borderId="41" xfId="0" applyNumberFormat="1" applyFill="1" applyBorder="1" applyAlignment="1">
      <alignment horizontal="center"/>
    </xf>
    <xf numFmtId="49" fontId="17" fillId="5" borderId="41" xfId="0" applyNumberFormat="1" applyFont="1" applyFill="1" applyBorder="1" applyAlignment="1">
      <alignment horizontal="center"/>
    </xf>
    <xf numFmtId="0" fontId="15" fillId="5" borderId="41" xfId="0" applyFont="1" applyFill="1" applyBorder="1" applyAlignment="1">
      <alignment horizontal="center"/>
    </xf>
    <xf numFmtId="0" fontId="5" fillId="5" borderId="41" xfId="0" applyFont="1" applyFill="1" applyBorder="1" applyAlignment="1">
      <alignment horizontal="center"/>
    </xf>
    <xf numFmtId="49" fontId="18" fillId="5" borderId="41" xfId="0" applyNumberFormat="1" applyFont="1" applyFill="1" applyBorder="1" applyAlignment="1">
      <alignment horizontal="center"/>
    </xf>
    <xf numFmtId="0" fontId="18" fillId="5" borderId="41" xfId="0" applyFont="1" applyFill="1" applyBorder="1" applyAlignment="1">
      <alignment horizontal="center"/>
    </xf>
    <xf numFmtId="0" fontId="24" fillId="5" borderId="41" xfId="0" applyFont="1" applyFill="1" applyBorder="1" applyAlignment="1">
      <alignment horizontal="center"/>
    </xf>
    <xf numFmtId="0" fontId="17" fillId="5" borderId="41" xfId="0" applyFont="1" applyFill="1" applyBorder="1" applyAlignment="1">
      <alignment horizontal="center"/>
    </xf>
    <xf numFmtId="0" fontId="11" fillId="5" borderId="41" xfId="0" applyFont="1" applyFill="1" applyBorder="1" applyAlignment="1">
      <alignment horizontal="center"/>
    </xf>
    <xf numFmtId="0" fontId="26" fillId="5" borderId="41" xfId="0" applyFont="1" applyFill="1" applyBorder="1" applyAlignment="1">
      <alignment horizontal="center"/>
    </xf>
    <xf numFmtId="0" fontId="2" fillId="5" borderId="41" xfId="0" applyFont="1" applyFill="1" applyBorder="1" applyAlignment="1">
      <alignment horizontal="center" vertical="center"/>
    </xf>
    <xf numFmtId="0" fontId="28" fillId="5" borderId="41" xfId="0" applyFont="1" applyFill="1" applyBorder="1" applyAlignment="1">
      <alignment horizontal="center"/>
    </xf>
    <xf numFmtId="49" fontId="2" fillId="5" borderId="41" xfId="0" applyNumberFormat="1" applyFont="1" applyFill="1" applyBorder="1" applyAlignment="1">
      <alignment horizontal="center" vertical="center"/>
    </xf>
    <xf numFmtId="0" fontId="13" fillId="5" borderId="41" xfId="0" applyFont="1" applyFill="1" applyBorder="1" applyAlignment="1">
      <alignment horizontal="center"/>
    </xf>
    <xf numFmtId="49" fontId="7" fillId="21" borderId="41" xfId="0" applyNumberFormat="1" applyFont="1" applyFill="1" applyBorder="1" applyAlignment="1">
      <alignment horizontal="center" vertical="center"/>
    </xf>
    <xf numFmtId="165" fontId="11" fillId="21" borderId="41" xfId="0" applyNumberFormat="1" applyFont="1" applyFill="1" applyBorder="1" applyAlignment="1">
      <alignment horizontal="center"/>
    </xf>
    <xf numFmtId="1" fontId="4" fillId="21" borderId="12" xfId="0" applyNumberFormat="1" applyFont="1" applyFill="1" applyBorder="1" applyAlignment="1">
      <alignment horizontal="center" vertical="center"/>
    </xf>
    <xf numFmtId="1" fontId="4" fillId="21" borderId="13" xfId="0" applyNumberFormat="1" applyFont="1" applyFill="1" applyBorder="1" applyAlignment="1">
      <alignment horizontal="center" vertical="center"/>
    </xf>
    <xf numFmtId="49" fontId="4" fillId="21" borderId="41" xfId="0" applyNumberFormat="1" applyFont="1" applyFill="1" applyBorder="1" applyAlignment="1">
      <alignment horizontal="right" vertical="center"/>
    </xf>
    <xf numFmtId="1" fontId="11" fillId="21" borderId="41" xfId="0" applyNumberFormat="1" applyFont="1" applyFill="1" applyBorder="1" applyAlignment="1">
      <alignment horizontal="center" vertical="center"/>
    </xf>
    <xf numFmtId="49" fontId="11" fillId="21" borderId="41" xfId="0" applyNumberFormat="1" applyFont="1" applyFill="1" applyBorder="1" applyAlignment="1">
      <alignment horizontal="center" vertical="center"/>
    </xf>
    <xf numFmtId="49" fontId="7" fillId="21" borderId="41" xfId="0" applyNumberFormat="1" applyFont="1" applyFill="1" applyBorder="1" applyAlignment="1">
      <alignment vertical="center"/>
    </xf>
    <xf numFmtId="0" fontId="0" fillId="21" borderId="41" xfId="0" applyFill="1" applyBorder="1" applyAlignment="1">
      <alignment vertical="center"/>
    </xf>
    <xf numFmtId="2" fontId="11" fillId="21" borderId="41" xfId="0" applyNumberFormat="1" applyFont="1" applyFill="1" applyBorder="1" applyAlignment="1">
      <alignment horizontal="center" vertical="center"/>
    </xf>
    <xf numFmtId="2" fontId="7" fillId="21" borderId="41" xfId="0" applyNumberFormat="1" applyFont="1" applyFill="1" applyBorder="1" applyAlignment="1">
      <alignment horizontal="center" vertical="center"/>
    </xf>
    <xf numFmtId="49" fontId="2" fillId="21" borderId="41" xfId="0" applyNumberFormat="1" applyFont="1" applyFill="1" applyBorder="1" applyAlignment="1">
      <alignment horizontal="center" vertical="center"/>
    </xf>
    <xf numFmtId="165" fontId="11" fillId="21" borderId="41" xfId="0" applyNumberFormat="1" applyFont="1" applyFill="1" applyBorder="1" applyAlignment="1">
      <alignment horizontal="center" vertical="center"/>
    </xf>
    <xf numFmtId="49" fontId="0" fillId="21" borderId="41" xfId="0" applyNumberFormat="1" applyFill="1" applyBorder="1" applyAlignment="1">
      <alignment vertical="center"/>
    </xf>
    <xf numFmtId="49" fontId="4" fillId="21" borderId="41" xfId="0" applyNumberFormat="1" applyFont="1" applyFill="1" applyBorder="1" applyAlignment="1">
      <alignment horizontal="center" vertical="center"/>
    </xf>
    <xf numFmtId="1" fontId="7" fillId="21" borderId="41" xfId="0" applyNumberFormat="1" applyFont="1" applyFill="1" applyBorder="1" applyAlignment="1">
      <alignment horizontal="center" vertical="center"/>
    </xf>
    <xf numFmtId="2" fontId="0" fillId="21" borderId="41" xfId="0" applyNumberFormat="1" applyFill="1" applyBorder="1" applyAlignment="1">
      <alignment vertical="center"/>
    </xf>
    <xf numFmtId="0" fontId="0" fillId="18" borderId="53" xfId="0" applyFill="1" applyBorder="1" applyAlignment="1">
      <alignment vertical="center"/>
    </xf>
    <xf numFmtId="0" fontId="0" fillId="18" borderId="0" xfId="0" applyNumberFormat="1" applyFill="1" applyAlignment="1">
      <alignment vertical="center"/>
    </xf>
    <xf numFmtId="0" fontId="0" fillId="6" borderId="53" xfId="0" applyFill="1" applyBorder="1" applyAlignment="1">
      <alignment vertical="center"/>
    </xf>
    <xf numFmtId="0" fontId="0" fillId="6" borderId="29" xfId="0" applyFill="1" applyBorder="1" applyAlignment="1">
      <alignment vertical="center"/>
    </xf>
    <xf numFmtId="0" fontId="0" fillId="0" borderId="0" xfId="0" applyNumberFormat="1" applyAlignment="1">
      <alignment vertical="center"/>
    </xf>
    <xf numFmtId="49" fontId="7" fillId="21" borderId="41" xfId="0" applyNumberFormat="1" applyFont="1" applyFill="1" applyBorder="1" applyAlignment="1">
      <alignment horizontal="left" vertical="center"/>
    </xf>
    <xf numFmtId="1" fontId="11" fillId="21" borderId="41" xfId="0" applyNumberFormat="1" applyFont="1" applyFill="1" applyBorder="1" applyAlignment="1">
      <alignment horizontal="left" vertical="center"/>
    </xf>
    <xf numFmtId="0" fontId="0" fillId="6" borderId="31" xfId="0" applyFill="1" applyBorder="1" applyAlignment="1">
      <alignment vertical="center"/>
    </xf>
    <xf numFmtId="49" fontId="7" fillId="21" borderId="41" xfId="0" applyNumberFormat="1" applyFont="1" applyFill="1" applyBorder="1"/>
    <xf numFmtId="0" fontId="0" fillId="21" borderId="41" xfId="0" applyFill="1" applyBorder="1"/>
    <xf numFmtId="1" fontId="11" fillId="6" borderId="31" xfId="0" applyNumberFormat="1" applyFont="1" applyFill="1" applyBorder="1" applyAlignment="1">
      <alignment horizontal="left"/>
    </xf>
    <xf numFmtId="1" fontId="11" fillId="6" borderId="31" xfId="0" applyNumberFormat="1" applyFont="1" applyFill="1" applyBorder="1" applyAlignment="1">
      <alignment horizontal="center" vertical="center"/>
    </xf>
    <xf numFmtId="2" fontId="0" fillId="6" borderId="31" xfId="0" applyNumberFormat="1" applyFill="1" applyBorder="1"/>
    <xf numFmtId="0" fontId="0" fillId="0" borderId="31" xfId="0" applyNumberFormat="1" applyBorder="1"/>
    <xf numFmtId="49" fontId="4" fillId="6" borderId="31" xfId="0" applyNumberFormat="1" applyFont="1" applyFill="1" applyBorder="1" applyAlignment="1">
      <alignment horizontal="right" vertical="center" wrapText="1"/>
    </xf>
    <xf numFmtId="1" fontId="0" fillId="6" borderId="31" xfId="0" applyNumberFormat="1" applyFill="1" applyBorder="1"/>
    <xf numFmtId="1" fontId="0" fillId="10" borderId="31" xfId="0" applyNumberFormat="1" applyFill="1" applyBorder="1"/>
    <xf numFmtId="2" fontId="11" fillId="6" borderId="31" xfId="0" applyNumberFormat="1" applyFont="1" applyFill="1" applyBorder="1" applyAlignment="1">
      <alignment horizontal="center" vertical="center"/>
    </xf>
    <xf numFmtId="164" fontId="11" fillId="6" borderId="31" xfId="0" applyNumberFormat="1" applyFont="1" applyFill="1" applyBorder="1" applyAlignment="1">
      <alignment horizontal="center" vertical="center"/>
    </xf>
    <xf numFmtId="49" fontId="2" fillId="6" borderId="31" xfId="0" applyNumberFormat="1" applyFont="1" applyFill="1" applyBorder="1" applyAlignment="1">
      <alignment horizontal="center" vertical="center"/>
    </xf>
    <xf numFmtId="2" fontId="2" fillId="6" borderId="31" xfId="0" applyNumberFormat="1" applyFont="1" applyFill="1" applyBorder="1" applyAlignment="1">
      <alignment horizontal="center" vertical="center"/>
    </xf>
    <xf numFmtId="165" fontId="11" fillId="6" borderId="31" xfId="0" applyNumberFormat="1" applyFont="1" applyFill="1" applyBorder="1" applyAlignment="1">
      <alignment horizontal="center"/>
    </xf>
    <xf numFmtId="165" fontId="11" fillId="6" borderId="31" xfId="0" applyNumberFormat="1" applyFont="1" applyFill="1" applyBorder="1" applyAlignment="1">
      <alignment horizontal="center" vertical="center"/>
    </xf>
    <xf numFmtId="1" fontId="11" fillId="6" borderId="56" xfId="0" applyNumberFormat="1" applyFont="1" applyFill="1" applyBorder="1" applyAlignment="1">
      <alignment horizontal="center" vertical="center"/>
    </xf>
    <xf numFmtId="49" fontId="7" fillId="6" borderId="56" xfId="0" applyNumberFormat="1" applyFont="1" applyFill="1" applyBorder="1" applyAlignment="1">
      <alignment horizontal="center" vertical="center"/>
    </xf>
    <xf numFmtId="2" fontId="7" fillId="6" borderId="56" xfId="0" applyNumberFormat="1" applyFont="1" applyFill="1" applyBorder="1" applyAlignment="1">
      <alignment horizontal="center" vertical="center"/>
    </xf>
    <xf numFmtId="2" fontId="11" fillId="6" borderId="56" xfId="0" applyNumberFormat="1" applyFont="1" applyFill="1" applyBorder="1" applyAlignment="1">
      <alignment horizontal="center" vertical="center"/>
    </xf>
    <xf numFmtId="164" fontId="11" fillId="6" borderId="56" xfId="0" applyNumberFormat="1" applyFont="1" applyFill="1" applyBorder="1" applyAlignment="1">
      <alignment horizontal="center" vertical="center"/>
    </xf>
    <xf numFmtId="49" fontId="2" fillId="6" borderId="56" xfId="0" applyNumberFormat="1" applyFont="1" applyFill="1" applyBorder="1" applyAlignment="1">
      <alignment horizontal="center" vertical="center"/>
    </xf>
    <xf numFmtId="2" fontId="2" fillId="6" borderId="56" xfId="0" applyNumberFormat="1" applyFont="1" applyFill="1" applyBorder="1" applyAlignment="1">
      <alignment horizontal="center" vertical="center"/>
    </xf>
    <xf numFmtId="165" fontId="11" fillId="6" borderId="56" xfId="0" applyNumberFormat="1" applyFont="1" applyFill="1" applyBorder="1" applyAlignment="1">
      <alignment horizontal="center"/>
    </xf>
    <xf numFmtId="165" fontId="11" fillId="6" borderId="56" xfId="0" applyNumberFormat="1" applyFont="1" applyFill="1" applyBorder="1" applyAlignment="1">
      <alignment horizontal="center" vertical="center"/>
    </xf>
    <xf numFmtId="1" fontId="4" fillId="14" borderId="90" xfId="0" applyNumberFormat="1" applyFont="1" applyFill="1" applyBorder="1" applyAlignment="1">
      <alignment horizontal="center" vertical="center"/>
    </xf>
    <xf numFmtId="49" fontId="4" fillId="14" borderId="90" xfId="0" applyNumberFormat="1" applyFont="1" applyFill="1" applyBorder="1" applyAlignment="1">
      <alignment horizontal="right" vertical="center"/>
    </xf>
    <xf numFmtId="2" fontId="7" fillId="14" borderId="90" xfId="0" applyNumberFormat="1" applyFont="1" applyFill="1" applyBorder="1" applyAlignment="1">
      <alignment vertical="center" wrapText="1"/>
    </xf>
    <xf numFmtId="164" fontId="11" fillId="14" borderId="90" xfId="0" applyNumberFormat="1" applyFont="1" applyFill="1" applyBorder="1" applyAlignment="1">
      <alignment horizontal="center" vertical="center"/>
    </xf>
    <xf numFmtId="2" fontId="11" fillId="14" borderId="90" xfId="0" applyNumberFormat="1" applyFont="1" applyFill="1" applyBorder="1" applyAlignment="1">
      <alignment horizontal="center" vertical="center"/>
    </xf>
    <xf numFmtId="165" fontId="11" fillId="14" borderId="90" xfId="0" applyNumberFormat="1" applyFont="1" applyFill="1" applyBorder="1" applyAlignment="1">
      <alignment horizontal="center"/>
    </xf>
    <xf numFmtId="165" fontId="11" fillId="14" borderId="90" xfId="0" applyNumberFormat="1" applyFont="1" applyFill="1" applyBorder="1" applyAlignment="1">
      <alignment horizontal="center" vertical="center"/>
    </xf>
    <xf numFmtId="0" fontId="0" fillId="0" borderId="90" xfId="0" applyNumberFormat="1" applyBorder="1"/>
    <xf numFmtId="1" fontId="4" fillId="14" borderId="91" xfId="0" applyNumberFormat="1" applyFont="1" applyFill="1" applyBorder="1" applyAlignment="1">
      <alignment horizontal="center" vertical="center"/>
    </xf>
    <xf numFmtId="49" fontId="4" fillId="14" borderId="91" xfId="0" applyNumberFormat="1" applyFont="1" applyFill="1" applyBorder="1" applyAlignment="1">
      <alignment horizontal="right" vertical="center"/>
    </xf>
    <xf numFmtId="2" fontId="7" fillId="14" borderId="91" xfId="0" applyNumberFormat="1" applyFont="1" applyFill="1" applyBorder="1" applyAlignment="1">
      <alignment vertical="center" wrapText="1"/>
    </xf>
    <xf numFmtId="164" fontId="11" fillId="14" borderId="91" xfId="0" applyNumberFormat="1" applyFont="1" applyFill="1" applyBorder="1" applyAlignment="1">
      <alignment horizontal="center" vertical="center"/>
    </xf>
    <xf numFmtId="2" fontId="11" fillId="14" borderId="91" xfId="0" applyNumberFormat="1" applyFont="1" applyFill="1" applyBorder="1" applyAlignment="1">
      <alignment horizontal="center" vertical="center"/>
    </xf>
    <xf numFmtId="165" fontId="11" fillId="14" borderId="91" xfId="0" applyNumberFormat="1" applyFont="1" applyFill="1" applyBorder="1" applyAlignment="1">
      <alignment horizontal="center"/>
    </xf>
    <xf numFmtId="165" fontId="11" fillId="14" borderId="91" xfId="0" applyNumberFormat="1" applyFont="1" applyFill="1" applyBorder="1" applyAlignment="1">
      <alignment horizontal="center" vertical="center"/>
    </xf>
    <xf numFmtId="0" fontId="0" fillId="0" borderId="91" xfId="0" applyNumberFormat="1" applyBorder="1"/>
    <xf numFmtId="49" fontId="4" fillId="6" borderId="89" xfId="0" applyNumberFormat="1" applyFont="1" applyFill="1" applyBorder="1" applyAlignment="1">
      <alignment horizontal="center" vertical="center" wrapText="1"/>
    </xf>
    <xf numFmtId="49" fontId="5" fillId="6" borderId="56" xfId="0" applyNumberFormat="1" applyFont="1" applyFill="1" applyBorder="1" applyAlignment="1">
      <alignment horizontal="center" vertical="center" wrapText="1"/>
    </xf>
    <xf numFmtId="49" fontId="5" fillId="5" borderId="56" xfId="0" applyNumberFormat="1" applyFont="1" applyFill="1" applyBorder="1" applyAlignment="1">
      <alignment horizontal="center" vertical="center" wrapText="1"/>
    </xf>
    <xf numFmtId="49" fontId="0" fillId="6" borderId="56" xfId="0" applyNumberFormat="1" applyFill="1" applyBorder="1" applyAlignment="1">
      <alignment horizontal="center" vertical="center" wrapText="1"/>
    </xf>
    <xf numFmtId="49" fontId="4" fillId="6" borderId="31" xfId="0" applyNumberFormat="1" applyFont="1" applyFill="1" applyBorder="1" applyAlignment="1">
      <alignment horizontal="center" vertical="center" wrapText="1"/>
    </xf>
    <xf numFmtId="1" fontId="12" fillId="10" borderId="31" xfId="0" applyNumberFormat="1" applyFont="1" applyFill="1" applyBorder="1" applyAlignment="1">
      <alignment horizontal="center" vertical="center"/>
    </xf>
    <xf numFmtId="49" fontId="12" fillId="10" borderId="31" xfId="0" applyNumberFormat="1" applyFont="1" applyFill="1" applyBorder="1" applyAlignment="1">
      <alignment horizontal="center" vertical="center"/>
    </xf>
    <xf numFmtId="1" fontId="12" fillId="6" borderId="31" xfId="0" applyNumberFormat="1" applyFont="1" applyFill="1" applyBorder="1" applyAlignment="1">
      <alignment vertical="center" wrapText="1"/>
    </xf>
    <xf numFmtId="2" fontId="7" fillId="6" borderId="31" xfId="0" applyNumberFormat="1" applyFont="1" applyFill="1" applyBorder="1" applyAlignment="1">
      <alignment horizontal="center" vertical="center"/>
    </xf>
    <xf numFmtId="49" fontId="4" fillId="6" borderId="90" xfId="0" applyNumberFormat="1" applyFont="1" applyFill="1" applyBorder="1" applyAlignment="1">
      <alignment horizontal="center" vertical="center" wrapText="1"/>
    </xf>
    <xf numFmtId="49" fontId="4" fillId="6" borderId="90" xfId="0" applyNumberFormat="1" applyFont="1" applyFill="1" applyBorder="1" applyAlignment="1">
      <alignment horizontal="right" vertical="center" wrapText="1"/>
    </xf>
    <xf numFmtId="1" fontId="0" fillId="6" borderId="90" xfId="0" applyNumberFormat="1" applyFill="1" applyBorder="1"/>
    <xf numFmtId="1" fontId="11" fillId="6" borderId="90" xfId="0" applyNumberFormat="1" applyFont="1" applyFill="1" applyBorder="1" applyAlignment="1">
      <alignment horizontal="left"/>
    </xf>
    <xf numFmtId="1" fontId="11" fillId="6" borderId="90" xfId="0" applyNumberFormat="1" applyFont="1" applyFill="1" applyBorder="1" applyAlignment="1">
      <alignment horizontal="center" vertical="center"/>
    </xf>
    <xf numFmtId="49" fontId="7" fillId="6" borderId="90" xfId="0" applyNumberFormat="1" applyFont="1" applyFill="1" applyBorder="1" applyAlignment="1">
      <alignment horizontal="center" vertical="center"/>
    </xf>
    <xf numFmtId="2" fontId="7" fillId="6" borderId="90" xfId="0" applyNumberFormat="1" applyFont="1" applyFill="1" applyBorder="1" applyAlignment="1">
      <alignment horizontal="center" vertical="center"/>
    </xf>
    <xf numFmtId="2" fontId="11" fillId="6" borderId="90" xfId="0" applyNumberFormat="1" applyFont="1" applyFill="1" applyBorder="1" applyAlignment="1">
      <alignment horizontal="center" vertical="center"/>
    </xf>
    <xf numFmtId="164" fontId="11" fillId="6" borderId="90" xfId="0" applyNumberFormat="1" applyFont="1" applyFill="1" applyBorder="1" applyAlignment="1">
      <alignment horizontal="center" vertical="center"/>
    </xf>
    <xf numFmtId="49" fontId="2" fillId="6" borderId="90" xfId="0" applyNumberFormat="1" applyFont="1" applyFill="1" applyBorder="1" applyAlignment="1">
      <alignment horizontal="center" vertical="center"/>
    </xf>
    <xf numFmtId="2" fontId="2" fillId="6" borderId="90" xfId="0" applyNumberFormat="1" applyFont="1" applyFill="1" applyBorder="1" applyAlignment="1">
      <alignment horizontal="center" vertical="center"/>
    </xf>
    <xf numFmtId="165" fontId="11" fillId="6" borderId="90" xfId="0" applyNumberFormat="1" applyFont="1" applyFill="1" applyBorder="1" applyAlignment="1">
      <alignment horizontal="center"/>
    </xf>
    <xf numFmtId="165" fontId="11" fillId="6" borderId="90" xfId="0" applyNumberFormat="1" applyFont="1" applyFill="1" applyBorder="1" applyAlignment="1">
      <alignment horizontal="center" vertical="center"/>
    </xf>
    <xf numFmtId="1" fontId="4" fillId="6" borderId="89" xfId="0" applyNumberFormat="1" applyFont="1" applyFill="1" applyBorder="1" applyAlignment="1">
      <alignment horizontal="center" vertical="center"/>
    </xf>
    <xf numFmtId="1" fontId="4" fillId="6" borderId="88" xfId="0" applyNumberFormat="1" applyFont="1" applyFill="1" applyBorder="1" applyAlignment="1">
      <alignment horizontal="center" vertical="center"/>
    </xf>
    <xf numFmtId="1" fontId="11" fillId="6" borderId="57" xfId="0" applyNumberFormat="1" applyFont="1" applyFill="1" applyBorder="1" applyAlignment="1">
      <alignment horizontal="center"/>
    </xf>
    <xf numFmtId="1" fontId="11" fillId="10" borderId="57" xfId="0" applyNumberFormat="1" applyFont="1" applyFill="1" applyBorder="1" applyAlignment="1">
      <alignment horizontal="center"/>
    </xf>
    <xf numFmtId="49" fontId="0" fillId="6" borderId="94" xfId="0" applyNumberFormat="1" applyFill="1" applyBorder="1" applyAlignment="1">
      <alignment vertical="center" wrapText="1"/>
    </xf>
    <xf numFmtId="49" fontId="4" fillId="6" borderId="94" xfId="0" applyNumberFormat="1" applyFont="1" applyFill="1" applyBorder="1" applyAlignment="1">
      <alignment horizontal="center" vertical="center" wrapText="1"/>
    </xf>
    <xf numFmtId="49" fontId="4" fillId="10" borderId="94" xfId="0" applyNumberFormat="1" applyFont="1" applyFill="1" applyBorder="1" applyAlignment="1">
      <alignment horizontal="center" vertical="center" wrapText="1"/>
    </xf>
    <xf numFmtId="49" fontId="5" fillId="6" borderId="94" xfId="0" applyNumberFormat="1" applyFont="1" applyFill="1" applyBorder="1" applyAlignment="1">
      <alignment horizontal="center" vertical="center" wrapText="1"/>
    </xf>
    <xf numFmtId="49" fontId="5" fillId="5" borderId="94" xfId="0" applyNumberFormat="1" applyFont="1" applyFill="1" applyBorder="1" applyAlignment="1">
      <alignment horizontal="center" vertical="center" wrapText="1"/>
    </xf>
    <xf numFmtId="49" fontId="0" fillId="6" borderId="94" xfId="0" applyNumberFormat="1" applyFill="1" applyBorder="1" applyAlignment="1">
      <alignment horizontal="center" vertical="center" wrapText="1"/>
    </xf>
    <xf numFmtId="0" fontId="0" fillId="0" borderId="95" xfId="0" applyNumberFormat="1" applyBorder="1"/>
    <xf numFmtId="49" fontId="11" fillId="6" borderId="56" xfId="0" applyNumberFormat="1" applyFont="1" applyFill="1" applyBorder="1" applyAlignment="1">
      <alignment horizontal="center"/>
    </xf>
    <xf numFmtId="49" fontId="7" fillId="6" borderId="56" xfId="0" applyNumberFormat="1" applyFont="1" applyFill="1" applyBorder="1"/>
    <xf numFmtId="1" fontId="11" fillId="6" borderId="64" xfId="0" applyNumberFormat="1" applyFont="1" applyFill="1" applyBorder="1" applyAlignment="1">
      <alignment horizontal="center" vertical="center"/>
    </xf>
    <xf numFmtId="164" fontId="11" fillId="6" borderId="64" xfId="0" applyNumberFormat="1" applyFont="1" applyFill="1" applyBorder="1" applyAlignment="1">
      <alignment horizontal="center" vertical="center"/>
    </xf>
    <xf numFmtId="2" fontId="11" fillId="6" borderId="64" xfId="0" applyNumberFormat="1" applyFont="1" applyFill="1" applyBorder="1" applyAlignment="1">
      <alignment horizontal="center" vertical="center"/>
    </xf>
    <xf numFmtId="49" fontId="5" fillId="10" borderId="56" xfId="0" applyNumberFormat="1" applyFont="1" applyFill="1" applyBorder="1" applyAlignment="1">
      <alignment horizontal="center" vertical="center" wrapText="1"/>
    </xf>
    <xf numFmtId="49" fontId="2" fillId="6" borderId="56" xfId="0" applyNumberFormat="1" applyFont="1" applyFill="1" applyBorder="1" applyAlignment="1">
      <alignment horizontal="center" vertical="center" wrapText="1"/>
    </xf>
    <xf numFmtId="49" fontId="4" fillId="6" borderId="91" xfId="0" applyNumberFormat="1" applyFont="1" applyFill="1" applyBorder="1" applyAlignment="1">
      <alignment horizontal="right" vertical="center" wrapText="1"/>
    </xf>
    <xf numFmtId="1" fontId="0" fillId="6" borderId="91" xfId="0" applyNumberFormat="1" applyFill="1" applyBorder="1"/>
    <xf numFmtId="1" fontId="0" fillId="10" borderId="91" xfId="0" applyNumberFormat="1" applyFill="1" applyBorder="1"/>
    <xf numFmtId="1" fontId="11" fillId="6" borderId="91" xfId="0" applyNumberFormat="1" applyFont="1" applyFill="1" applyBorder="1" applyAlignment="1">
      <alignment horizontal="left" vertical="center"/>
    </xf>
    <xf numFmtId="1" fontId="11" fillId="6" borderId="91" xfId="0" applyNumberFormat="1" applyFont="1" applyFill="1" applyBorder="1" applyAlignment="1">
      <alignment horizontal="left"/>
    </xf>
    <xf numFmtId="2" fontId="0" fillId="6" borderId="91" xfId="0" applyNumberFormat="1" applyFill="1" applyBorder="1"/>
    <xf numFmtId="1" fontId="11" fillId="6" borderId="91" xfId="0" applyNumberFormat="1" applyFont="1" applyFill="1" applyBorder="1" applyAlignment="1">
      <alignment horizontal="center" vertical="center"/>
    </xf>
    <xf numFmtId="2" fontId="11" fillId="6" borderId="91" xfId="0" applyNumberFormat="1" applyFont="1" applyFill="1" applyBorder="1" applyAlignment="1">
      <alignment horizontal="center" vertical="center"/>
    </xf>
    <xf numFmtId="2" fontId="2" fillId="6" borderId="91" xfId="0" applyNumberFormat="1" applyFont="1" applyFill="1" applyBorder="1" applyAlignment="1">
      <alignment horizontal="center" vertical="center"/>
    </xf>
    <xf numFmtId="165" fontId="11" fillId="6" borderId="91" xfId="0" applyNumberFormat="1" applyFont="1" applyFill="1" applyBorder="1" applyAlignment="1">
      <alignment horizontal="center"/>
    </xf>
    <xf numFmtId="165" fontId="11" fillId="6" borderId="91" xfId="0" applyNumberFormat="1" applyFont="1" applyFill="1" applyBorder="1" applyAlignment="1">
      <alignment horizontal="center" vertical="center"/>
    </xf>
    <xf numFmtId="0" fontId="0" fillId="18" borderId="78" xfId="0" applyNumberFormat="1" applyFill="1" applyBorder="1"/>
    <xf numFmtId="1" fontId="0" fillId="10" borderId="90" xfId="0" applyNumberFormat="1" applyFill="1" applyBorder="1"/>
    <xf numFmtId="2" fontId="0" fillId="6" borderId="90" xfId="0" applyNumberFormat="1" applyFill="1" applyBorder="1"/>
    <xf numFmtId="49" fontId="52" fillId="6" borderId="31" xfId="0" applyNumberFormat="1" applyFont="1" applyFill="1" applyBorder="1" applyAlignment="1">
      <alignment horizontal="center" vertical="center"/>
    </xf>
    <xf numFmtId="49" fontId="4" fillId="6" borderId="91" xfId="0" applyNumberFormat="1" applyFont="1" applyFill="1" applyBorder="1" applyAlignment="1">
      <alignment horizontal="center" vertical="center" wrapText="1"/>
    </xf>
    <xf numFmtId="1" fontId="12" fillId="10" borderId="91" xfId="0" applyNumberFormat="1" applyFont="1" applyFill="1" applyBorder="1" applyAlignment="1">
      <alignment horizontal="center" vertical="center"/>
    </xf>
    <xf numFmtId="49" fontId="12" fillId="10" borderId="91" xfId="0" applyNumberFormat="1" applyFont="1" applyFill="1" applyBorder="1" applyAlignment="1">
      <alignment horizontal="center" vertical="center"/>
    </xf>
    <xf numFmtId="1" fontId="12" fillId="6" borderId="91" xfId="0" applyNumberFormat="1" applyFont="1" applyFill="1" applyBorder="1" applyAlignment="1">
      <alignment vertical="center" wrapText="1"/>
    </xf>
    <xf numFmtId="49" fontId="52" fillId="6" borderId="91" xfId="0" applyNumberFormat="1" applyFont="1" applyFill="1" applyBorder="1" applyAlignment="1">
      <alignment horizontal="center" vertical="center"/>
    </xf>
    <xf numFmtId="2" fontId="7" fillId="6" borderId="91" xfId="0" applyNumberFormat="1" applyFont="1" applyFill="1" applyBorder="1" applyAlignment="1">
      <alignment horizontal="center" vertical="center"/>
    </xf>
    <xf numFmtId="1" fontId="4" fillId="12" borderId="90" xfId="0" applyNumberFormat="1" applyFont="1" applyFill="1" applyBorder="1" applyAlignment="1">
      <alignment horizontal="center" vertical="center"/>
    </xf>
    <xf numFmtId="49" fontId="4" fillId="12" borderId="90" xfId="0" applyNumberFormat="1" applyFont="1" applyFill="1" applyBorder="1" applyAlignment="1">
      <alignment horizontal="center" vertical="center"/>
    </xf>
    <xf numFmtId="49" fontId="4" fillId="12" borderId="90" xfId="0" applyNumberFormat="1" applyFont="1" applyFill="1" applyBorder="1" applyAlignment="1">
      <alignment horizontal="right" vertical="center"/>
    </xf>
    <xf numFmtId="2" fontId="7" fillId="12" borderId="90" xfId="0" applyNumberFormat="1" applyFont="1" applyFill="1" applyBorder="1" applyAlignment="1">
      <alignment vertical="center"/>
    </xf>
    <xf numFmtId="49" fontId="7" fillId="12" borderId="90" xfId="0" applyNumberFormat="1" applyFont="1" applyFill="1" applyBorder="1" applyAlignment="1">
      <alignment vertical="center"/>
    </xf>
    <xf numFmtId="49" fontId="0" fillId="12" borderId="90" xfId="0" applyNumberFormat="1" applyFill="1" applyBorder="1" applyAlignment="1">
      <alignment vertical="center"/>
    </xf>
    <xf numFmtId="1" fontId="11" fillId="12" borderId="90" xfId="0" applyNumberFormat="1" applyFont="1" applyFill="1" applyBorder="1" applyAlignment="1">
      <alignment horizontal="left" vertical="center" wrapText="1"/>
    </xf>
    <xf numFmtId="2" fontId="0" fillId="12" borderId="90" xfId="0" applyNumberFormat="1" applyFill="1" applyBorder="1" applyAlignment="1">
      <alignment vertical="center"/>
    </xf>
    <xf numFmtId="49" fontId="11" fillId="12" borderId="90" xfId="0" applyNumberFormat="1" applyFont="1" applyFill="1" applyBorder="1" applyAlignment="1">
      <alignment horizontal="left" vertical="center" wrapText="1"/>
    </xf>
    <xf numFmtId="49" fontId="4" fillId="6" borderId="89" xfId="0" applyNumberFormat="1" applyFont="1" applyFill="1" applyBorder="1" applyAlignment="1">
      <alignment horizontal="center" vertical="center"/>
    </xf>
    <xf numFmtId="49" fontId="4" fillId="6" borderId="88" xfId="0" applyNumberFormat="1" applyFont="1" applyFill="1" applyBorder="1" applyAlignment="1">
      <alignment horizontal="center" vertical="center"/>
    </xf>
    <xf numFmtId="49" fontId="4" fillId="6" borderId="97" xfId="0" applyNumberFormat="1" applyFont="1" applyFill="1" applyBorder="1" applyAlignment="1">
      <alignment horizontal="center" vertical="center"/>
    </xf>
    <xf numFmtId="49" fontId="4" fillId="6" borderId="88" xfId="0" applyNumberFormat="1" applyFont="1" applyFill="1" applyBorder="1" applyAlignment="1">
      <alignment horizontal="right" vertical="center"/>
    </xf>
    <xf numFmtId="1" fontId="7" fillId="6" borderId="56" xfId="0" applyNumberFormat="1" applyFont="1" applyFill="1" applyBorder="1" applyAlignment="1">
      <alignment horizontal="center"/>
    </xf>
    <xf numFmtId="49" fontId="0" fillId="6" borderId="56" xfId="0" applyNumberFormat="1" applyFill="1" applyBorder="1"/>
    <xf numFmtId="0" fontId="9" fillId="6" borderId="56" xfId="0" applyFont="1" applyFill="1" applyBorder="1" applyAlignment="1">
      <alignment horizontal="center"/>
    </xf>
    <xf numFmtId="1" fontId="7" fillId="6" borderId="56" xfId="0" applyNumberFormat="1" applyFont="1" applyFill="1" applyBorder="1" applyAlignment="1">
      <alignment horizontal="center" vertical="center"/>
    </xf>
    <xf numFmtId="164" fontId="7" fillId="6" borderId="56" xfId="0" applyNumberFormat="1" applyFont="1" applyFill="1" applyBorder="1" applyAlignment="1">
      <alignment horizontal="center" vertical="center"/>
    </xf>
    <xf numFmtId="49" fontId="5" fillId="6" borderId="56" xfId="0" applyNumberFormat="1" applyFont="1" applyFill="1" applyBorder="1" applyAlignment="1">
      <alignment horizontal="right" vertical="center"/>
    </xf>
    <xf numFmtId="49" fontId="11" fillId="6" borderId="56" xfId="0" applyNumberFormat="1" applyFont="1" applyFill="1" applyBorder="1" applyAlignment="1">
      <alignment horizontal="left" vertical="center" wrapText="1"/>
    </xf>
    <xf numFmtId="2" fontId="2" fillId="6" borderId="56" xfId="0" applyNumberFormat="1" applyFont="1" applyFill="1" applyBorder="1"/>
    <xf numFmtId="165" fontId="7" fillId="6" borderId="56" xfId="0" applyNumberFormat="1" applyFont="1" applyFill="1" applyBorder="1" applyAlignment="1">
      <alignment horizontal="center"/>
    </xf>
    <xf numFmtId="165" fontId="7" fillId="6" borderId="56" xfId="0" applyNumberFormat="1" applyFont="1" applyFill="1" applyBorder="1" applyAlignment="1">
      <alignment horizontal="center" vertical="center"/>
    </xf>
    <xf numFmtId="49" fontId="5" fillId="6" borderId="98" xfId="0" applyNumberFormat="1" applyFont="1" applyFill="1" applyBorder="1" applyAlignment="1">
      <alignment horizontal="center" vertical="center" wrapText="1"/>
    </xf>
    <xf numFmtId="49" fontId="5" fillId="10" borderId="98" xfId="0" applyNumberFormat="1" applyFont="1" applyFill="1" applyBorder="1" applyAlignment="1">
      <alignment horizontal="center" vertical="center" wrapText="1"/>
    </xf>
    <xf numFmtId="49" fontId="5" fillId="6" borderId="103" xfId="0" applyNumberFormat="1" applyFont="1" applyFill="1" applyBorder="1" applyAlignment="1">
      <alignment horizontal="center" vertical="center" wrapText="1"/>
    </xf>
    <xf numFmtId="49" fontId="5" fillId="10" borderId="103" xfId="0" applyNumberFormat="1" applyFont="1" applyFill="1" applyBorder="1" applyAlignment="1">
      <alignment horizontal="center" vertical="center" wrapText="1"/>
    </xf>
    <xf numFmtId="49" fontId="7" fillId="14" borderId="90" xfId="0" applyNumberFormat="1" applyFont="1" applyFill="1" applyBorder="1" applyAlignment="1">
      <alignment vertical="center" wrapText="1"/>
    </xf>
    <xf numFmtId="2" fontId="2" fillId="14" borderId="90" xfId="0" applyNumberFormat="1" applyFont="1" applyFill="1" applyBorder="1" applyAlignment="1">
      <alignment horizontal="center" vertical="center"/>
    </xf>
    <xf numFmtId="49" fontId="7" fillId="14" borderId="91" xfId="0" applyNumberFormat="1" applyFont="1" applyFill="1" applyBorder="1" applyAlignment="1">
      <alignment vertical="center" wrapText="1"/>
    </xf>
    <xf numFmtId="2" fontId="11" fillId="14" borderId="91" xfId="0" applyNumberFormat="1" applyFont="1" applyFill="1" applyBorder="1" applyAlignment="1">
      <alignment horizontal="center"/>
    </xf>
    <xf numFmtId="2" fontId="2" fillId="14" borderId="91" xfId="0" applyNumberFormat="1" applyFont="1" applyFill="1" applyBorder="1" applyAlignment="1">
      <alignment horizontal="center" vertical="center"/>
    </xf>
    <xf numFmtId="1" fontId="11" fillId="14" borderId="91" xfId="0" applyNumberFormat="1" applyFont="1" applyFill="1" applyBorder="1" applyAlignment="1">
      <alignment horizontal="center" vertical="center"/>
    </xf>
    <xf numFmtId="49" fontId="5" fillId="5" borderId="98" xfId="0" applyNumberFormat="1" applyFont="1" applyFill="1" applyBorder="1" applyAlignment="1">
      <alignment horizontal="center" vertical="center" wrapText="1"/>
    </xf>
    <xf numFmtId="49" fontId="2" fillId="6" borderId="98" xfId="0" applyNumberFormat="1" applyFont="1" applyFill="1" applyBorder="1" applyAlignment="1">
      <alignment horizontal="center" vertical="center" wrapText="1"/>
    </xf>
    <xf numFmtId="49" fontId="13" fillId="10" borderId="58" xfId="0" applyNumberFormat="1" applyFont="1" applyFill="1" applyBorder="1" applyAlignment="1">
      <alignment horizontal="center"/>
    </xf>
    <xf numFmtId="0" fontId="2" fillId="5" borderId="61" xfId="0" applyFont="1" applyFill="1" applyBorder="1" applyAlignment="1">
      <alignment horizontal="center" vertical="center"/>
    </xf>
    <xf numFmtId="49" fontId="15" fillId="10" borderId="55" xfId="0" applyNumberFormat="1" applyFont="1" applyFill="1" applyBorder="1"/>
    <xf numFmtId="49" fontId="13" fillId="10" borderId="55" xfId="0" applyNumberFormat="1" applyFont="1" applyFill="1" applyBorder="1" applyAlignment="1">
      <alignment horizontal="center"/>
    </xf>
    <xf numFmtId="49" fontId="15" fillId="10" borderId="96" xfId="0" applyNumberFormat="1" applyFont="1" applyFill="1" applyBorder="1" applyAlignment="1">
      <alignment horizontal="left"/>
    </xf>
    <xf numFmtId="1" fontId="15" fillId="10" borderId="96" xfId="0" applyNumberFormat="1" applyFont="1" applyFill="1" applyBorder="1" applyAlignment="1">
      <alignment horizontal="left"/>
    </xf>
    <xf numFmtId="2" fontId="0" fillId="14" borderId="90" xfId="0" applyNumberFormat="1" applyFill="1" applyBorder="1"/>
    <xf numFmtId="0" fontId="7" fillId="18" borderId="41" xfId="0" applyFont="1" applyFill="1" applyBorder="1"/>
    <xf numFmtId="49" fontId="7" fillId="18" borderId="41" xfId="0" applyNumberFormat="1" applyFont="1" applyFill="1" applyBorder="1"/>
    <xf numFmtId="2" fontId="7" fillId="16" borderId="91" xfId="0" applyNumberFormat="1" applyFont="1" applyFill="1" applyBorder="1" applyAlignment="1">
      <alignment vertical="center" wrapText="1"/>
    </xf>
    <xf numFmtId="49" fontId="7" fillId="16" borderId="91" xfId="0" applyNumberFormat="1" applyFont="1" applyFill="1" applyBorder="1" applyAlignment="1">
      <alignment horizontal="center" vertical="center" wrapText="1"/>
    </xf>
    <xf numFmtId="49" fontId="7" fillId="16" borderId="91" xfId="0" applyNumberFormat="1" applyFont="1" applyFill="1" applyBorder="1" applyAlignment="1">
      <alignment horizontal="center" vertical="center"/>
    </xf>
    <xf numFmtId="49" fontId="0" fillId="6" borderId="98" xfId="0" applyNumberFormat="1" applyFill="1" applyBorder="1" applyAlignment="1">
      <alignment vertical="center" wrapText="1"/>
    </xf>
    <xf numFmtId="0" fontId="11" fillId="18" borderId="41" xfId="0" applyFont="1" applyFill="1" applyBorder="1"/>
    <xf numFmtId="49" fontId="2" fillId="18" borderId="41" xfId="0" applyNumberFormat="1" applyFont="1" applyFill="1" applyBorder="1"/>
    <xf numFmtId="1" fontId="11" fillId="6" borderId="104" xfId="0" applyNumberFormat="1" applyFont="1" applyFill="1" applyBorder="1" applyAlignment="1">
      <alignment horizontal="center" vertical="center"/>
    </xf>
    <xf numFmtId="49" fontId="7" fillId="16" borderId="91" xfId="0" applyNumberFormat="1" applyFont="1" applyFill="1" applyBorder="1" applyAlignment="1">
      <alignment vertical="center" wrapText="1"/>
    </xf>
    <xf numFmtId="49" fontId="0" fillId="6" borderId="105" xfId="0" applyNumberFormat="1" applyFill="1" applyBorder="1" applyAlignment="1">
      <alignment vertical="center" wrapText="1"/>
    </xf>
    <xf numFmtId="49" fontId="4" fillId="10" borderId="105" xfId="0" applyNumberFormat="1" applyFont="1" applyFill="1" applyBorder="1" applyAlignment="1">
      <alignment horizontal="center" vertical="center" wrapText="1"/>
    </xf>
    <xf numFmtId="49" fontId="5" fillId="5" borderId="105" xfId="0" applyNumberFormat="1" applyFont="1" applyFill="1" applyBorder="1" applyAlignment="1">
      <alignment horizontal="center" vertical="center" wrapText="1"/>
    </xf>
    <xf numFmtId="49" fontId="0" fillId="6" borderId="105" xfId="0" applyNumberFormat="1" applyFill="1" applyBorder="1" applyAlignment="1">
      <alignment horizontal="center" vertical="center" wrapText="1"/>
    </xf>
    <xf numFmtId="2" fontId="2" fillId="21" borderId="41" xfId="0" applyNumberFormat="1" applyFont="1" applyFill="1" applyBorder="1" applyAlignment="1">
      <alignment horizontal="center" vertical="center"/>
    </xf>
    <xf numFmtId="0" fontId="11" fillId="21" borderId="41" xfId="0" applyFont="1" applyFill="1" applyBorder="1" applyAlignment="1">
      <alignment horizontal="center" vertical="center"/>
    </xf>
    <xf numFmtId="49" fontId="18" fillId="19" borderId="41" xfId="0" applyNumberFormat="1" applyFont="1" applyFill="1" applyBorder="1" applyAlignment="1">
      <alignment horizontal="center"/>
    </xf>
    <xf numFmtId="49" fontId="18" fillId="19" borderId="41" xfId="0" applyNumberFormat="1" applyFont="1" applyFill="1" applyBorder="1" applyAlignment="1">
      <alignment horizontal="left"/>
    </xf>
    <xf numFmtId="0" fontId="23" fillId="19" borderId="41" xfId="0" applyFont="1" applyFill="1" applyBorder="1"/>
    <xf numFmtId="49" fontId="57" fillId="0" borderId="7" xfId="0" applyNumberFormat="1" applyFont="1" applyBorder="1"/>
    <xf numFmtId="49" fontId="58" fillId="0" borderId="7" xfId="0" applyNumberFormat="1" applyFont="1" applyBorder="1"/>
    <xf numFmtId="1" fontId="4" fillId="22" borderId="12" xfId="0" applyNumberFormat="1" applyFont="1" applyFill="1" applyBorder="1" applyAlignment="1">
      <alignment horizontal="center" vertical="center"/>
    </xf>
    <xf numFmtId="1" fontId="4" fillId="22" borderId="13" xfId="0" applyNumberFormat="1" applyFont="1" applyFill="1" applyBorder="1" applyAlignment="1">
      <alignment horizontal="center" vertical="center"/>
    </xf>
    <xf numFmtId="49" fontId="4" fillId="22" borderId="41" xfId="0" applyNumberFormat="1" applyFont="1" applyFill="1" applyBorder="1" applyAlignment="1">
      <alignment horizontal="right" vertical="center"/>
    </xf>
    <xf numFmtId="164" fontId="11" fillId="22" borderId="41" xfId="0" applyNumberFormat="1" applyFont="1" applyFill="1" applyBorder="1" applyAlignment="1">
      <alignment horizontal="center" vertical="center"/>
    </xf>
    <xf numFmtId="2" fontId="11" fillId="22" borderId="41" xfId="0" applyNumberFormat="1" applyFont="1" applyFill="1" applyBorder="1" applyAlignment="1">
      <alignment horizontal="center" vertical="center"/>
    </xf>
    <xf numFmtId="165" fontId="11" fillId="22" borderId="41" xfId="0" applyNumberFormat="1" applyFont="1" applyFill="1" applyBorder="1" applyAlignment="1">
      <alignment horizontal="center" vertical="center"/>
    </xf>
    <xf numFmtId="1" fontId="11" fillId="22" borderId="41" xfId="0" applyNumberFormat="1" applyFont="1" applyFill="1" applyBorder="1" applyAlignment="1">
      <alignment horizontal="center" vertical="center"/>
    </xf>
    <xf numFmtId="1" fontId="11" fillId="22" borderId="41" xfId="0" applyNumberFormat="1" applyFont="1" applyFill="1" applyBorder="1" applyAlignment="1">
      <alignment horizontal="left" vertical="center"/>
    </xf>
    <xf numFmtId="2" fontId="0" fillId="22" borderId="41" xfId="0" applyNumberFormat="1" applyFill="1" applyBorder="1" applyAlignment="1">
      <alignment horizontal="left" vertical="center"/>
    </xf>
    <xf numFmtId="49" fontId="7" fillId="22" borderId="41" xfId="0" applyNumberFormat="1" applyFont="1" applyFill="1" applyBorder="1" applyAlignment="1">
      <alignment horizontal="left" vertical="center"/>
    </xf>
    <xf numFmtId="2" fontId="0" fillId="19" borderId="41" xfId="0" applyNumberFormat="1" applyFill="1" applyBorder="1"/>
    <xf numFmtId="1" fontId="11" fillId="19" borderId="41" xfId="0" applyNumberFormat="1" applyFont="1" applyFill="1" applyBorder="1" applyAlignment="1">
      <alignment horizontal="center"/>
    </xf>
    <xf numFmtId="1" fontId="11" fillId="19" borderId="41" xfId="0" applyNumberFormat="1" applyFont="1" applyFill="1" applyBorder="1" applyAlignment="1">
      <alignment horizontal="left"/>
    </xf>
    <xf numFmtId="49" fontId="11" fillId="22" borderId="41" xfId="0" applyNumberFormat="1" applyFont="1" applyFill="1" applyBorder="1" applyAlignment="1">
      <alignment horizontal="center" vertical="center"/>
    </xf>
    <xf numFmtId="49" fontId="7" fillId="22" borderId="41" xfId="0" applyNumberFormat="1" applyFont="1" applyFill="1" applyBorder="1" applyAlignment="1">
      <alignment vertical="center"/>
    </xf>
    <xf numFmtId="0" fontId="0" fillId="22" borderId="41" xfId="0" applyFill="1" applyBorder="1" applyAlignment="1">
      <alignment vertical="center"/>
    </xf>
    <xf numFmtId="1" fontId="7" fillId="22" borderId="41" xfId="0" applyNumberFormat="1" applyFont="1" applyFill="1" applyBorder="1" applyAlignment="1">
      <alignment horizontal="center" vertical="center"/>
    </xf>
    <xf numFmtId="2" fontId="7" fillId="19" borderId="41" xfId="0" applyNumberFormat="1" applyFont="1" applyFill="1" applyBorder="1"/>
    <xf numFmtId="2" fontId="11" fillId="19" borderId="41" xfId="0" applyNumberFormat="1" applyFont="1" applyFill="1" applyBorder="1"/>
    <xf numFmtId="49" fontId="18" fillId="19" borderId="41" xfId="0" applyNumberFormat="1" applyFont="1" applyFill="1" applyBorder="1"/>
    <xf numFmtId="49" fontId="18" fillId="19" borderId="41" xfId="0" applyNumberFormat="1" applyFont="1" applyFill="1" applyBorder="1" applyAlignment="1">
      <alignment horizontal="center" vertical="center"/>
    </xf>
    <xf numFmtId="49" fontId="0" fillId="23" borderId="41" xfId="0" applyNumberFormat="1" applyFill="1" applyBorder="1"/>
    <xf numFmtId="49" fontId="25" fillId="20" borderId="41" xfId="0" applyNumberFormat="1" applyFont="1" applyFill="1" applyBorder="1" applyAlignment="1">
      <alignment horizontal="center"/>
    </xf>
    <xf numFmtId="0" fontId="0" fillId="20" borderId="41" xfId="0" applyFill="1" applyBorder="1"/>
    <xf numFmtId="2" fontId="7" fillId="23" borderId="41" xfId="0" applyNumberFormat="1" applyFont="1" applyFill="1" applyBorder="1"/>
    <xf numFmtId="2" fontId="11" fillId="23" borderId="41" xfId="0" applyNumberFormat="1" applyFont="1" applyFill="1" applyBorder="1"/>
    <xf numFmtId="2" fontId="0" fillId="23" borderId="41" xfId="0" applyNumberFormat="1" applyFill="1" applyBorder="1"/>
    <xf numFmtId="49" fontId="11" fillId="23" borderId="41" xfId="0" applyNumberFormat="1" applyFont="1" applyFill="1" applyBorder="1" applyAlignment="1">
      <alignment horizontal="left"/>
    </xf>
    <xf numFmtId="49" fontId="62" fillId="10" borderId="41" xfId="0" applyNumberFormat="1" applyFont="1" applyFill="1" applyBorder="1" applyAlignment="1">
      <alignment horizontal="left"/>
    </xf>
    <xf numFmtId="49" fontId="55" fillId="19" borderId="41" xfId="0" applyNumberFormat="1" applyFont="1" applyFill="1" applyBorder="1" applyAlignment="1">
      <alignment horizontal="center"/>
    </xf>
    <xf numFmtId="49" fontId="55" fillId="19" borderId="41" xfId="0" applyNumberFormat="1" applyFont="1" applyFill="1" applyBorder="1" applyAlignment="1">
      <alignment horizontal="left"/>
    </xf>
    <xf numFmtId="49" fontId="11" fillId="19" borderId="41" xfId="0" applyNumberFormat="1" applyFont="1" applyFill="1" applyBorder="1"/>
    <xf numFmtId="2" fontId="7" fillId="22" borderId="41" xfId="0" applyNumberFormat="1" applyFont="1" applyFill="1" applyBorder="1" applyAlignment="1">
      <alignment vertical="center"/>
    </xf>
    <xf numFmtId="49" fontId="59" fillId="19" borderId="41" xfId="0" applyNumberFormat="1" applyFont="1" applyFill="1" applyBorder="1"/>
    <xf numFmtId="49" fontId="56" fillId="19" borderId="41" xfId="0" applyNumberFormat="1" applyFont="1" applyFill="1" applyBorder="1"/>
    <xf numFmtId="1" fontId="47" fillId="19" borderId="12" xfId="0" applyNumberFormat="1" applyFont="1" applyFill="1" applyBorder="1" applyAlignment="1">
      <alignment horizontal="center" vertical="center"/>
    </xf>
    <xf numFmtId="1" fontId="47" fillId="19" borderId="13" xfId="0" applyNumberFormat="1" applyFont="1" applyFill="1" applyBorder="1" applyAlignment="1">
      <alignment horizontal="center" vertical="center"/>
    </xf>
    <xf numFmtId="49" fontId="60" fillId="19" borderId="41" xfId="0" applyNumberFormat="1" applyFont="1" applyFill="1" applyBorder="1" applyAlignment="1">
      <alignment horizontal="left"/>
    </xf>
    <xf numFmtId="1" fontId="18" fillId="19" borderId="41" xfId="0" applyNumberFormat="1" applyFont="1" applyFill="1" applyBorder="1" applyAlignment="1">
      <alignment horizontal="left"/>
    </xf>
    <xf numFmtId="1" fontId="4" fillId="24" borderId="12" xfId="0" applyNumberFormat="1" applyFont="1" applyFill="1" applyBorder="1" applyAlignment="1">
      <alignment horizontal="center" vertical="center"/>
    </xf>
    <xf numFmtId="1" fontId="4" fillId="24" borderId="13" xfId="0" applyNumberFormat="1" applyFont="1" applyFill="1" applyBorder="1" applyAlignment="1">
      <alignment horizontal="center" vertical="center"/>
    </xf>
    <xf numFmtId="49" fontId="4" fillId="24" borderId="41" xfId="0" applyNumberFormat="1" applyFont="1" applyFill="1" applyBorder="1" applyAlignment="1">
      <alignment horizontal="center" vertical="center"/>
    </xf>
    <xf numFmtId="1" fontId="7" fillId="24" borderId="41" xfId="0" applyNumberFormat="1" applyFont="1" applyFill="1" applyBorder="1" applyAlignment="1">
      <alignment horizontal="center" vertical="center"/>
    </xf>
    <xf numFmtId="49" fontId="11" fillId="24" borderId="41" xfId="0" applyNumberFormat="1" applyFont="1" applyFill="1" applyBorder="1" applyAlignment="1">
      <alignment horizontal="center" vertical="center"/>
    </xf>
    <xf numFmtId="49" fontId="7" fillId="24" borderId="41" xfId="0" applyNumberFormat="1" applyFont="1" applyFill="1" applyBorder="1" applyAlignment="1">
      <alignment horizontal="center" vertical="center"/>
    </xf>
    <xf numFmtId="2" fontId="7" fillId="24" borderId="41" xfId="0" applyNumberFormat="1" applyFont="1" applyFill="1" applyBorder="1" applyAlignment="1">
      <alignment horizontal="center" vertical="center"/>
    </xf>
    <xf numFmtId="1" fontId="67" fillId="19" borderId="12" xfId="0" applyNumberFormat="1" applyFont="1" applyFill="1" applyBorder="1" applyAlignment="1">
      <alignment horizontal="center" vertical="center"/>
    </xf>
    <xf numFmtId="1" fontId="67" fillId="19" borderId="13" xfId="0" applyNumberFormat="1" applyFont="1" applyFill="1" applyBorder="1" applyAlignment="1">
      <alignment horizontal="center" vertical="center"/>
    </xf>
    <xf numFmtId="49" fontId="67" fillId="19" borderId="41" xfId="0" applyNumberFormat="1" applyFont="1" applyFill="1" applyBorder="1" applyAlignment="1">
      <alignment horizontal="right" vertical="center"/>
    </xf>
    <xf numFmtId="1" fontId="55" fillId="6" borderId="41" xfId="0" applyNumberFormat="1" applyFont="1" applyFill="1" applyBorder="1" applyAlignment="1">
      <alignment horizontal="center"/>
    </xf>
    <xf numFmtId="1" fontId="55" fillId="10" borderId="41" xfId="0" applyNumberFormat="1" applyFont="1" applyFill="1" applyBorder="1" applyAlignment="1">
      <alignment horizontal="center"/>
    </xf>
    <xf numFmtId="1" fontId="55" fillId="19" borderId="41" xfId="0" applyNumberFormat="1" applyFont="1" applyFill="1" applyBorder="1" applyAlignment="1">
      <alignment horizontal="left"/>
    </xf>
    <xf numFmtId="49" fontId="53" fillId="19" borderId="41" xfId="0" applyNumberFormat="1" applyFont="1" applyFill="1" applyBorder="1" applyAlignment="1">
      <alignment horizontal="left"/>
    </xf>
    <xf numFmtId="49" fontId="69" fillId="19" borderId="41" xfId="0" applyNumberFormat="1" applyFont="1" applyFill="1" applyBorder="1" applyAlignment="1">
      <alignment horizontal="left"/>
    </xf>
    <xf numFmtId="1" fontId="4" fillId="18" borderId="12" xfId="0" applyNumberFormat="1" applyFont="1" applyFill="1" applyBorder="1" applyAlignment="1">
      <alignment horizontal="center" vertical="center"/>
    </xf>
    <xf numFmtId="1" fontId="4" fillId="18" borderId="13" xfId="0" applyNumberFormat="1" applyFont="1" applyFill="1" applyBorder="1" applyAlignment="1">
      <alignment horizontal="center" vertical="center"/>
    </xf>
    <xf numFmtId="49" fontId="4" fillId="18" borderId="41" xfId="0" applyNumberFormat="1" applyFont="1" applyFill="1" applyBorder="1" applyAlignment="1">
      <alignment horizontal="right" vertical="center"/>
    </xf>
    <xf numFmtId="49" fontId="70" fillId="19" borderId="41" xfId="0" applyNumberFormat="1" applyFont="1" applyFill="1" applyBorder="1" applyAlignment="1">
      <alignment horizontal="left"/>
    </xf>
    <xf numFmtId="49" fontId="53" fillId="19" borderId="41" xfId="0" applyNumberFormat="1" applyFont="1" applyFill="1" applyBorder="1"/>
    <xf numFmtId="49" fontId="23" fillId="19" borderId="41" xfId="0" applyNumberFormat="1" applyFont="1" applyFill="1" applyBorder="1"/>
    <xf numFmtId="1" fontId="11" fillId="18" borderId="41" xfId="0" applyNumberFormat="1" applyFont="1" applyFill="1" applyBorder="1" applyAlignment="1">
      <alignment horizontal="center"/>
    </xf>
    <xf numFmtId="49" fontId="18" fillId="18" borderId="41" xfId="0" applyNumberFormat="1" applyFont="1" applyFill="1" applyBorder="1" applyAlignment="1">
      <alignment horizontal="center"/>
    </xf>
    <xf numFmtId="49" fontId="18" fillId="18" borderId="41" xfId="0" applyNumberFormat="1" applyFont="1" applyFill="1" applyBorder="1" applyAlignment="1">
      <alignment horizontal="left"/>
    </xf>
    <xf numFmtId="49" fontId="53" fillId="18" borderId="41" xfId="0" applyNumberFormat="1" applyFont="1" applyFill="1" applyBorder="1" applyAlignment="1">
      <alignment horizontal="left"/>
    </xf>
    <xf numFmtId="165" fontId="11" fillId="18" borderId="41" xfId="0" applyNumberFormat="1" applyFont="1" applyFill="1" applyBorder="1" applyAlignment="1">
      <alignment horizontal="center" vertical="center"/>
    </xf>
    <xf numFmtId="1" fontId="11" fillId="18" borderId="41" xfId="0" applyNumberFormat="1" applyFont="1" applyFill="1" applyBorder="1" applyAlignment="1">
      <alignment horizontal="center" vertical="center"/>
    </xf>
    <xf numFmtId="0" fontId="0" fillId="18" borderId="53" xfId="0" applyFill="1" applyBorder="1"/>
    <xf numFmtId="0" fontId="0" fillId="18" borderId="29" xfId="0" applyFill="1" applyBorder="1"/>
    <xf numFmtId="49" fontId="4" fillId="24" borderId="41" xfId="0" applyNumberFormat="1" applyFont="1" applyFill="1" applyBorder="1" applyAlignment="1">
      <alignment horizontal="right" vertical="center"/>
    </xf>
    <xf numFmtId="164" fontId="11" fillId="24" borderId="41" xfId="0" applyNumberFormat="1" applyFont="1" applyFill="1" applyBorder="1" applyAlignment="1">
      <alignment horizontal="center" vertical="center"/>
    </xf>
    <xf numFmtId="2" fontId="11" fillId="24" borderId="41" xfId="0" applyNumberFormat="1" applyFont="1" applyFill="1" applyBorder="1" applyAlignment="1">
      <alignment horizontal="center" vertical="center"/>
    </xf>
    <xf numFmtId="49" fontId="2" fillId="24" borderId="41" xfId="0" applyNumberFormat="1" applyFont="1" applyFill="1" applyBorder="1" applyAlignment="1">
      <alignment horizontal="center" vertical="center"/>
    </xf>
    <xf numFmtId="165" fontId="11" fillId="24" borderId="41" xfId="0" applyNumberFormat="1" applyFont="1" applyFill="1" applyBorder="1" applyAlignment="1">
      <alignment horizontal="center" vertical="center"/>
    </xf>
    <xf numFmtId="1" fontId="11" fillId="24" borderId="41" xfId="0" applyNumberFormat="1" applyFont="1" applyFill="1" applyBorder="1" applyAlignment="1">
      <alignment horizontal="center" vertical="center"/>
    </xf>
    <xf numFmtId="49" fontId="7" fillId="24" borderId="41" xfId="0" applyNumberFormat="1" applyFont="1" applyFill="1" applyBorder="1" applyAlignment="1">
      <alignment horizontal="left" vertical="center"/>
    </xf>
    <xf numFmtId="2" fontId="7" fillId="24" borderId="41" xfId="0" applyNumberFormat="1" applyFont="1" applyFill="1" applyBorder="1" applyAlignment="1">
      <alignment vertical="center"/>
    </xf>
    <xf numFmtId="49" fontId="7" fillId="24" borderId="41" xfId="0" applyNumberFormat="1" applyFont="1" applyFill="1" applyBorder="1" applyAlignment="1">
      <alignment vertical="center"/>
    </xf>
    <xf numFmtId="1" fontId="20" fillId="19" borderId="41" xfId="0" applyNumberFormat="1" applyFont="1" applyFill="1" applyBorder="1" applyAlignment="1">
      <alignment horizontal="center"/>
    </xf>
    <xf numFmtId="2" fontId="20" fillId="19" borderId="41" xfId="0" applyNumberFormat="1" applyFont="1" applyFill="1" applyBorder="1"/>
    <xf numFmtId="49" fontId="18" fillId="18" borderId="41" xfId="0" applyNumberFormat="1" applyFont="1" applyFill="1" applyBorder="1"/>
    <xf numFmtId="49" fontId="53" fillId="19" borderId="41" xfId="0" applyNumberFormat="1" applyFont="1" applyFill="1" applyBorder="1" applyAlignment="1">
      <alignment horizontal="center"/>
    </xf>
    <xf numFmtId="2" fontId="65" fillId="19" borderId="41" xfId="0" applyNumberFormat="1" applyFont="1" applyFill="1" applyBorder="1"/>
    <xf numFmtId="49" fontId="65" fillId="19" borderId="41" xfId="0" applyNumberFormat="1" applyFont="1" applyFill="1" applyBorder="1"/>
    <xf numFmtId="2" fontId="65" fillId="19" borderId="55" xfId="0" applyNumberFormat="1" applyFont="1" applyFill="1" applyBorder="1"/>
    <xf numFmtId="0" fontId="55" fillId="19" borderId="56" xfId="0" applyFont="1" applyFill="1" applyBorder="1"/>
    <xf numFmtId="49" fontId="55" fillId="19" borderId="41" xfId="0" applyNumberFormat="1" applyFont="1" applyFill="1" applyBorder="1"/>
    <xf numFmtId="0" fontId="55" fillId="19" borderId="41" xfId="0" applyFont="1" applyFill="1" applyBorder="1"/>
    <xf numFmtId="1" fontId="4" fillId="19" borderId="58" xfId="0" applyNumberFormat="1" applyFont="1" applyFill="1" applyBorder="1" applyAlignment="1">
      <alignment horizontal="center" vertical="center"/>
    </xf>
    <xf numFmtId="1" fontId="4" fillId="19" borderId="61" xfId="0" applyNumberFormat="1" applyFont="1" applyFill="1" applyBorder="1" applyAlignment="1">
      <alignment horizontal="center" vertical="center"/>
    </xf>
    <xf numFmtId="1" fontId="55" fillId="19" borderId="41" xfId="0" applyNumberFormat="1" applyFont="1" applyFill="1" applyBorder="1" applyAlignment="1">
      <alignment horizontal="center"/>
    </xf>
    <xf numFmtId="49" fontId="71" fillId="19" borderId="41" xfId="0" applyNumberFormat="1" applyFont="1" applyFill="1" applyBorder="1"/>
    <xf numFmtId="49" fontId="65" fillId="18" borderId="41" xfId="0" applyNumberFormat="1" applyFont="1" applyFill="1" applyBorder="1"/>
    <xf numFmtId="1" fontId="4" fillId="22" borderId="12" xfId="0" applyNumberFormat="1" applyFont="1" applyFill="1" applyBorder="1" applyAlignment="1">
      <alignment horizontal="center"/>
    </xf>
    <xf numFmtId="1" fontId="4" fillId="22" borderId="13" xfId="0" applyNumberFormat="1" applyFont="1" applyFill="1" applyBorder="1" applyAlignment="1">
      <alignment horizontal="center"/>
    </xf>
    <xf numFmtId="49" fontId="4" fillId="22" borderId="12" xfId="0" applyNumberFormat="1" applyFont="1" applyFill="1" applyBorder="1" applyAlignment="1">
      <alignment horizontal="center"/>
    </xf>
    <xf numFmtId="49" fontId="4" fillId="22" borderId="13" xfId="0" applyNumberFormat="1" applyFont="1" applyFill="1" applyBorder="1" applyAlignment="1">
      <alignment horizontal="center"/>
    </xf>
    <xf numFmtId="49" fontId="4" fillId="22" borderId="50" xfId="0" applyNumberFormat="1" applyFont="1" applyFill="1" applyBorder="1" applyAlignment="1">
      <alignment horizontal="center"/>
    </xf>
    <xf numFmtId="49" fontId="4" fillId="22" borderId="13" xfId="0" applyNumberFormat="1" applyFont="1" applyFill="1" applyBorder="1" applyAlignment="1">
      <alignment horizontal="right"/>
    </xf>
    <xf numFmtId="1" fontId="7" fillId="22" borderId="41" xfId="0" applyNumberFormat="1" applyFont="1" applyFill="1" applyBorder="1" applyAlignment="1">
      <alignment horizontal="center"/>
    </xf>
    <xf numFmtId="49" fontId="11" fillId="22" borderId="41" xfId="0" applyNumberFormat="1" applyFont="1" applyFill="1" applyBorder="1" applyAlignment="1">
      <alignment horizontal="center"/>
    </xf>
    <xf numFmtId="49" fontId="7" fillId="22" borderId="41" xfId="0" applyNumberFormat="1" applyFont="1" applyFill="1" applyBorder="1"/>
    <xf numFmtId="0" fontId="9" fillId="22" borderId="41" xfId="0" applyFont="1" applyFill="1" applyBorder="1" applyAlignment="1">
      <alignment horizontal="center"/>
    </xf>
    <xf numFmtId="2" fontId="0" fillId="22" borderId="41" xfId="0" applyNumberFormat="1" applyFill="1" applyBorder="1"/>
    <xf numFmtId="164" fontId="7" fillId="22" borderId="41" xfId="0" applyNumberFormat="1" applyFont="1" applyFill="1" applyBorder="1" applyAlignment="1">
      <alignment horizontal="center"/>
    </xf>
    <xf numFmtId="49" fontId="5" fillId="22" borderId="41" xfId="0" applyNumberFormat="1" applyFont="1" applyFill="1" applyBorder="1" applyAlignment="1">
      <alignment horizontal="right"/>
    </xf>
    <xf numFmtId="2" fontId="7" fillId="22" borderId="41" xfId="0" applyNumberFormat="1" applyFont="1" applyFill="1" applyBorder="1" applyAlignment="1">
      <alignment horizontal="center"/>
    </xf>
    <xf numFmtId="2" fontId="5" fillId="22" borderId="41" xfId="0" applyNumberFormat="1" applyFont="1" applyFill="1" applyBorder="1" applyAlignment="1">
      <alignment horizontal="right"/>
    </xf>
    <xf numFmtId="2" fontId="11" fillId="22" borderId="41" xfId="0" applyNumberFormat="1" applyFont="1" applyFill="1" applyBorder="1" applyAlignment="1">
      <alignment horizontal="center"/>
    </xf>
    <xf numFmtId="165" fontId="7" fillId="22" borderId="41" xfId="0" applyNumberFormat="1" applyFont="1" applyFill="1" applyBorder="1" applyAlignment="1">
      <alignment horizontal="center"/>
    </xf>
    <xf numFmtId="1" fontId="11" fillId="18" borderId="41" xfId="0" applyNumberFormat="1" applyFont="1" applyFill="1" applyBorder="1" applyAlignment="1">
      <alignment horizontal="left"/>
    </xf>
    <xf numFmtId="0" fontId="11" fillId="18" borderId="41" xfId="0" applyFont="1" applyFill="1" applyBorder="1" applyAlignment="1">
      <alignment horizontal="center"/>
    </xf>
    <xf numFmtId="49" fontId="0" fillId="6" borderId="56" xfId="0" applyNumberFormat="1" applyFill="1" applyBorder="1" applyAlignment="1">
      <alignment vertical="center"/>
    </xf>
    <xf numFmtId="0" fontId="9" fillId="22" borderId="41" xfId="0" applyFont="1" applyFill="1" applyBorder="1" applyAlignment="1">
      <alignment horizontal="left" vertical="center"/>
    </xf>
    <xf numFmtId="49" fontId="4" fillId="22" borderId="41" xfId="0" applyNumberFormat="1" applyFont="1" applyFill="1" applyBorder="1" applyAlignment="1">
      <alignment horizontal="right"/>
    </xf>
    <xf numFmtId="0" fontId="7" fillId="22" borderId="41" xfId="0" applyFont="1" applyFill="1" applyBorder="1" applyAlignment="1">
      <alignment horizontal="center"/>
    </xf>
    <xf numFmtId="165" fontId="11" fillId="22" borderId="41" xfId="0" applyNumberFormat="1" applyFont="1" applyFill="1" applyBorder="1" applyAlignment="1">
      <alignment horizontal="center"/>
    </xf>
    <xf numFmtId="0" fontId="7" fillId="22" borderId="41" xfId="0" applyFont="1" applyFill="1" applyBorder="1" applyAlignment="1">
      <alignment horizontal="center" vertical="center"/>
    </xf>
    <xf numFmtId="2" fontId="0" fillId="22" borderId="41" xfId="0" applyNumberFormat="1" applyFill="1" applyBorder="1" applyAlignment="1">
      <alignment vertical="center"/>
    </xf>
    <xf numFmtId="1" fontId="5" fillId="19" borderId="12" xfId="0" applyNumberFormat="1" applyFont="1" applyFill="1" applyBorder="1" applyAlignment="1">
      <alignment horizontal="center" vertical="center"/>
    </xf>
    <xf numFmtId="1" fontId="5" fillId="19" borderId="13" xfId="0" applyNumberFormat="1" applyFont="1" applyFill="1" applyBorder="1" applyAlignment="1">
      <alignment horizontal="center" vertical="center"/>
    </xf>
    <xf numFmtId="1" fontId="7" fillId="22" borderId="12" xfId="0" applyNumberFormat="1" applyFont="1" applyFill="1" applyBorder="1" applyAlignment="1">
      <alignment horizontal="center" vertical="center"/>
    </xf>
    <xf numFmtId="1" fontId="7" fillId="22" borderId="13" xfId="0" applyNumberFormat="1" applyFont="1" applyFill="1" applyBorder="1" applyAlignment="1">
      <alignment horizontal="center" vertical="center"/>
    </xf>
    <xf numFmtId="49" fontId="7" fillId="22" borderId="41" xfId="0" applyNumberFormat="1" applyFont="1" applyFill="1" applyBorder="1" applyAlignment="1">
      <alignment horizontal="center" vertical="center"/>
    </xf>
    <xf numFmtId="165" fontId="0" fillId="22" borderId="41" xfId="0" applyNumberFormat="1" applyFill="1" applyBorder="1" applyAlignment="1">
      <alignment vertical="center"/>
    </xf>
    <xf numFmtId="0" fontId="0" fillId="18" borderId="59" xfId="0" applyFill="1" applyBorder="1" applyAlignment="1">
      <alignment vertical="center"/>
    </xf>
    <xf numFmtId="0" fontId="0" fillId="18" borderId="61" xfId="0" applyFill="1" applyBorder="1" applyAlignment="1">
      <alignment vertical="center"/>
    </xf>
    <xf numFmtId="49" fontId="17" fillId="18" borderId="41" xfId="0" applyNumberFormat="1" applyFont="1" applyFill="1" applyBorder="1" applyAlignment="1">
      <alignment horizontal="center"/>
    </xf>
    <xf numFmtId="49" fontId="31" fillId="18" borderId="41" xfId="0" applyNumberFormat="1" applyFont="1" applyFill="1" applyBorder="1" applyAlignment="1">
      <alignment horizontal="left"/>
    </xf>
    <xf numFmtId="0" fontId="0" fillId="18" borderId="31" xfId="0" applyFill="1" applyBorder="1"/>
    <xf numFmtId="0" fontId="0" fillId="18" borderId="31" xfId="0" applyNumberFormat="1" applyFill="1" applyBorder="1"/>
    <xf numFmtId="1" fontId="7" fillId="19" borderId="12" xfId="0" applyNumberFormat="1" applyFont="1" applyFill="1" applyBorder="1" applyAlignment="1">
      <alignment horizontal="center" vertical="center"/>
    </xf>
    <xf numFmtId="1" fontId="7" fillId="19" borderId="13" xfId="0" applyNumberFormat="1" applyFont="1" applyFill="1" applyBorder="1" applyAlignment="1">
      <alignment horizontal="center" vertical="center"/>
    </xf>
    <xf numFmtId="49" fontId="7" fillId="14" borderId="91" xfId="0" applyNumberFormat="1" applyFont="1" applyFill="1" applyBorder="1" applyAlignment="1">
      <alignment horizontal="center" vertical="center"/>
    </xf>
    <xf numFmtId="2" fontId="11" fillId="6" borderId="55" xfId="0" applyNumberFormat="1" applyFont="1" applyFill="1" applyBorder="1"/>
    <xf numFmtId="0" fontId="0" fillId="6" borderId="106" xfId="0" applyFill="1" applyBorder="1"/>
    <xf numFmtId="49" fontId="4" fillId="6" borderId="56" xfId="0" applyNumberFormat="1" applyFont="1" applyFill="1" applyBorder="1" applyAlignment="1">
      <alignment horizontal="center" vertical="center" wrapText="1"/>
    </xf>
    <xf numFmtId="49" fontId="4" fillId="6" borderId="107" xfId="0" applyNumberFormat="1" applyFont="1" applyFill="1" applyBorder="1" applyAlignment="1">
      <alignment horizontal="right" vertical="center" wrapText="1"/>
    </xf>
    <xf numFmtId="1" fontId="0" fillId="6" borderId="55" xfId="0" applyNumberFormat="1" applyFill="1" applyBorder="1"/>
    <xf numFmtId="1" fontId="11" fillId="6" borderId="55" xfId="0" applyNumberFormat="1" applyFont="1" applyFill="1" applyBorder="1" applyAlignment="1">
      <alignment horizontal="left"/>
    </xf>
    <xf numFmtId="2" fontId="0" fillId="6" borderId="55" xfId="0" applyNumberFormat="1" applyFill="1" applyBorder="1"/>
    <xf numFmtId="1" fontId="11" fillId="6" borderId="55" xfId="0" applyNumberFormat="1" applyFont="1" applyFill="1" applyBorder="1" applyAlignment="1">
      <alignment horizontal="center" vertical="center"/>
    </xf>
    <xf numFmtId="2" fontId="11" fillId="6" borderId="55" xfId="0" applyNumberFormat="1" applyFont="1" applyFill="1" applyBorder="1" applyAlignment="1">
      <alignment horizontal="center" vertical="center"/>
    </xf>
    <xf numFmtId="49" fontId="2" fillId="6" borderId="55" xfId="0" applyNumberFormat="1" applyFont="1" applyFill="1" applyBorder="1" applyAlignment="1">
      <alignment horizontal="center" vertical="center"/>
    </xf>
    <xf numFmtId="2" fontId="2" fillId="6" borderId="55" xfId="0" applyNumberFormat="1" applyFont="1" applyFill="1" applyBorder="1" applyAlignment="1">
      <alignment horizontal="center" vertical="center"/>
    </xf>
    <xf numFmtId="165" fontId="11" fillId="6" borderId="55" xfId="0" applyNumberFormat="1" applyFont="1" applyFill="1" applyBorder="1" applyAlignment="1">
      <alignment horizontal="center"/>
    </xf>
    <xf numFmtId="49" fontId="4" fillId="25" borderId="31" xfId="0" applyNumberFormat="1" applyFont="1" applyFill="1" applyBorder="1" applyAlignment="1">
      <alignment horizontal="right" vertical="center" wrapText="1"/>
    </xf>
    <xf numFmtId="1" fontId="0" fillId="25" borderId="31" xfId="0" applyNumberFormat="1" applyFill="1" applyBorder="1"/>
    <xf numFmtId="1" fontId="12" fillId="25" borderId="31" xfId="0" applyNumberFormat="1" applyFont="1" applyFill="1" applyBorder="1" applyAlignment="1">
      <alignment horizontal="center" vertical="center"/>
    </xf>
    <xf numFmtId="49" fontId="12" fillId="25" borderId="31" xfId="0" applyNumberFormat="1" applyFont="1" applyFill="1" applyBorder="1" applyAlignment="1">
      <alignment horizontal="center" vertical="center"/>
    </xf>
    <xf numFmtId="1" fontId="12" fillId="25" borderId="31" xfId="0" applyNumberFormat="1" applyFont="1" applyFill="1" applyBorder="1" applyAlignment="1">
      <alignment vertical="center" wrapText="1"/>
    </xf>
    <xf numFmtId="49" fontId="7" fillId="25" borderId="31" xfId="0" applyNumberFormat="1" applyFont="1" applyFill="1" applyBorder="1" applyAlignment="1">
      <alignment vertical="center" wrapText="1"/>
    </xf>
    <xf numFmtId="49" fontId="7" fillId="25" borderId="31" xfId="0" applyNumberFormat="1" applyFont="1" applyFill="1" applyBorder="1" applyAlignment="1">
      <alignment horizontal="center" vertical="center"/>
    </xf>
    <xf numFmtId="2" fontId="7" fillId="25" borderId="31" xfId="0" applyNumberFormat="1" applyFont="1" applyFill="1" applyBorder="1" applyAlignment="1">
      <alignment horizontal="center" vertical="center"/>
    </xf>
    <xf numFmtId="49" fontId="52" fillId="6" borderId="108" xfId="0" applyNumberFormat="1" applyFont="1" applyFill="1" applyBorder="1" applyAlignment="1">
      <alignment horizontal="center" vertical="center"/>
    </xf>
    <xf numFmtId="2" fontId="7" fillId="6" borderId="109" xfId="0" applyNumberFormat="1" applyFont="1" applyFill="1" applyBorder="1" applyAlignment="1">
      <alignment horizontal="center" vertical="center"/>
    </xf>
    <xf numFmtId="1" fontId="11" fillId="6" borderId="109" xfId="0" applyNumberFormat="1" applyFont="1" applyFill="1" applyBorder="1" applyAlignment="1">
      <alignment horizontal="center" vertical="center"/>
    </xf>
    <xf numFmtId="2" fontId="11" fillId="6" borderId="109" xfId="0" applyNumberFormat="1" applyFont="1" applyFill="1" applyBorder="1" applyAlignment="1">
      <alignment horizontal="center" vertical="center"/>
    </xf>
    <xf numFmtId="49" fontId="2" fillId="6" borderId="109" xfId="0" applyNumberFormat="1" applyFont="1" applyFill="1" applyBorder="1" applyAlignment="1">
      <alignment horizontal="center" vertical="center"/>
    </xf>
    <xf numFmtId="2" fontId="2" fillId="6" borderId="109" xfId="0" applyNumberFormat="1" applyFont="1" applyFill="1" applyBorder="1" applyAlignment="1">
      <alignment horizontal="center" vertical="center"/>
    </xf>
    <xf numFmtId="49" fontId="4" fillId="6" borderId="108" xfId="0" applyNumberFormat="1" applyFont="1" applyFill="1" applyBorder="1" applyAlignment="1">
      <alignment horizontal="center" vertical="center" wrapText="1"/>
    </xf>
    <xf numFmtId="49" fontId="4" fillId="6" borderId="108" xfId="0" applyNumberFormat="1" applyFont="1" applyFill="1" applyBorder="1" applyAlignment="1">
      <alignment horizontal="right" vertical="center" wrapText="1"/>
    </xf>
    <xf numFmtId="1" fontId="0" fillId="6" borderId="108" xfId="0" applyNumberFormat="1" applyFill="1" applyBorder="1"/>
    <xf numFmtId="1" fontId="12" fillId="10" borderId="108" xfId="0" applyNumberFormat="1" applyFont="1" applyFill="1" applyBorder="1" applyAlignment="1">
      <alignment horizontal="center" vertical="center"/>
    </xf>
    <xf numFmtId="49" fontId="12" fillId="10" borderId="108" xfId="0" applyNumberFormat="1" applyFont="1" applyFill="1" applyBorder="1" applyAlignment="1">
      <alignment horizontal="center" vertical="center"/>
    </xf>
    <xf numFmtId="1" fontId="12" fillId="6" borderId="108" xfId="0" applyNumberFormat="1" applyFont="1" applyFill="1" applyBorder="1" applyAlignment="1">
      <alignment vertical="center" wrapText="1"/>
    </xf>
    <xf numFmtId="1" fontId="11" fillId="6" borderId="108" xfId="0" applyNumberFormat="1" applyFont="1" applyFill="1" applyBorder="1" applyAlignment="1">
      <alignment horizontal="left"/>
    </xf>
    <xf numFmtId="2" fontId="7" fillId="6" borderId="110" xfId="0" applyNumberFormat="1" applyFont="1" applyFill="1" applyBorder="1" applyAlignment="1">
      <alignment horizontal="center" vertical="center"/>
    </xf>
    <xf numFmtId="49" fontId="7" fillId="6" borderId="108" xfId="0" applyNumberFormat="1" applyFont="1" applyFill="1" applyBorder="1" applyAlignment="1">
      <alignment horizontal="center" vertical="center"/>
    </xf>
    <xf numFmtId="2" fontId="7" fillId="6" borderId="108" xfId="0" applyNumberFormat="1" applyFont="1" applyFill="1" applyBorder="1" applyAlignment="1">
      <alignment horizontal="center" vertical="center"/>
    </xf>
    <xf numFmtId="49" fontId="4" fillId="6" borderId="109" xfId="0" applyNumberFormat="1" applyFont="1" applyFill="1" applyBorder="1" applyAlignment="1">
      <alignment horizontal="center" vertical="center" wrapText="1"/>
    </xf>
    <xf numFmtId="49" fontId="4" fillId="10" borderId="109" xfId="0" applyNumberFormat="1" applyFont="1" applyFill="1" applyBorder="1" applyAlignment="1">
      <alignment horizontal="center" vertical="center" wrapText="1"/>
    </xf>
    <xf numFmtId="49" fontId="4" fillId="25" borderId="90" xfId="0" applyNumberFormat="1" applyFont="1" applyFill="1" applyBorder="1" applyAlignment="1">
      <alignment horizontal="center" vertical="center" wrapText="1"/>
    </xf>
    <xf numFmtId="49" fontId="4" fillId="6" borderId="111" xfId="0" applyNumberFormat="1" applyFont="1" applyFill="1" applyBorder="1" applyAlignment="1">
      <alignment horizontal="center" vertical="center" wrapText="1"/>
    </xf>
    <xf numFmtId="1" fontId="7" fillId="24" borderId="41" xfId="0" applyNumberFormat="1" applyFont="1" applyFill="1" applyBorder="1" applyAlignment="1">
      <alignment horizontal="center"/>
    </xf>
    <xf numFmtId="49" fontId="11" fillId="24" borderId="41" xfId="0" applyNumberFormat="1" applyFont="1" applyFill="1" applyBorder="1" applyAlignment="1">
      <alignment horizontal="center"/>
    </xf>
    <xf numFmtId="49" fontId="7" fillId="24" borderId="41" xfId="0" applyNumberFormat="1" applyFont="1" applyFill="1" applyBorder="1"/>
    <xf numFmtId="2" fontId="0" fillId="24" borderId="41" xfId="0" applyNumberFormat="1" applyFill="1" applyBorder="1"/>
    <xf numFmtId="1" fontId="11" fillId="24" borderId="41" xfId="0" applyNumberFormat="1" applyFont="1" applyFill="1" applyBorder="1" applyAlignment="1">
      <alignment horizontal="center"/>
    </xf>
    <xf numFmtId="49" fontId="18" fillId="24" borderId="41" xfId="0" applyNumberFormat="1" applyFont="1" applyFill="1" applyBorder="1" applyAlignment="1">
      <alignment horizontal="center"/>
    </xf>
    <xf numFmtId="49" fontId="18" fillId="24" borderId="41" xfId="0" applyNumberFormat="1" applyFont="1" applyFill="1" applyBorder="1" applyAlignment="1">
      <alignment horizontal="left"/>
    </xf>
    <xf numFmtId="0" fontId="0" fillId="24" borderId="41" xfId="0" applyFill="1" applyBorder="1"/>
    <xf numFmtId="49" fontId="0" fillId="24" borderId="41" xfId="0" applyNumberFormat="1" applyFill="1" applyBorder="1"/>
    <xf numFmtId="49" fontId="11" fillId="19" borderId="112" xfId="0" applyNumberFormat="1" applyFont="1" applyFill="1" applyBorder="1" applyAlignment="1">
      <alignment horizontal="left"/>
    </xf>
    <xf numFmtId="165" fontId="11" fillId="24" borderId="41" xfId="0" applyNumberFormat="1" applyFont="1" applyFill="1" applyBorder="1" applyAlignment="1">
      <alignment horizontal="center"/>
    </xf>
    <xf numFmtId="2" fontId="2" fillId="24" borderId="41" xfId="0" applyNumberFormat="1" applyFont="1" applyFill="1" applyBorder="1" applyAlignment="1">
      <alignment horizontal="center" vertical="center"/>
    </xf>
    <xf numFmtId="2" fontId="7" fillId="25" borderId="90" xfId="0" applyNumberFormat="1" applyFont="1" applyFill="1" applyBorder="1" applyAlignment="1">
      <alignment horizontal="center" vertical="center"/>
    </xf>
    <xf numFmtId="1" fontId="11" fillId="25" borderId="31" xfId="0" applyNumberFormat="1" applyFont="1" applyFill="1" applyBorder="1" applyAlignment="1">
      <alignment horizontal="center" vertical="center"/>
    </xf>
    <xf numFmtId="2" fontId="11" fillId="25" borderId="31" xfId="0" applyNumberFormat="1" applyFont="1" applyFill="1" applyBorder="1" applyAlignment="1">
      <alignment horizontal="center" vertical="center"/>
    </xf>
    <xf numFmtId="49" fontId="2" fillId="25" borderId="31" xfId="0" applyNumberFormat="1" applyFont="1" applyFill="1" applyBorder="1" applyAlignment="1">
      <alignment horizontal="center" vertical="center"/>
    </xf>
    <xf numFmtId="2" fontId="2" fillId="25" borderId="90" xfId="0" applyNumberFormat="1" applyFont="1" applyFill="1" applyBorder="1" applyAlignment="1">
      <alignment horizontal="center" vertical="center"/>
    </xf>
    <xf numFmtId="165" fontId="11" fillId="25" borderId="31" xfId="0" applyNumberFormat="1" applyFont="1" applyFill="1" applyBorder="1" applyAlignment="1">
      <alignment horizontal="center"/>
    </xf>
    <xf numFmtId="49" fontId="20" fillId="19" borderId="41" xfId="0" applyNumberFormat="1" applyFont="1" applyFill="1" applyBorder="1" applyAlignment="1">
      <alignment horizontal="center"/>
    </xf>
    <xf numFmtId="49" fontId="24" fillId="19" borderId="41" xfId="0" applyNumberFormat="1" applyFont="1" applyFill="1" applyBorder="1" applyAlignment="1">
      <alignment horizontal="left"/>
    </xf>
    <xf numFmtId="49" fontId="20" fillId="19" borderId="41" xfId="0" applyNumberFormat="1" applyFont="1" applyFill="1" applyBorder="1" applyAlignment="1">
      <alignment horizontal="left"/>
    </xf>
    <xf numFmtId="49" fontId="2" fillId="19" borderId="41" xfId="0" applyNumberFormat="1" applyFont="1" applyFill="1" applyBorder="1"/>
    <xf numFmtId="0" fontId="0" fillId="19" borderId="50" xfId="0" applyFill="1" applyBorder="1"/>
    <xf numFmtId="0" fontId="0" fillId="19" borderId="13" xfId="0" applyFill="1" applyBorder="1"/>
    <xf numFmtId="49" fontId="18" fillId="19" borderId="58" xfId="0" applyNumberFormat="1" applyFont="1" applyFill="1" applyBorder="1" applyAlignment="1">
      <alignment horizontal="left"/>
    </xf>
    <xf numFmtId="0" fontId="0" fillId="19" borderId="12" xfId="0" applyFill="1" applyBorder="1"/>
    <xf numFmtId="2" fontId="0" fillId="6" borderId="55" xfId="0" applyNumberFormat="1" applyFill="1" applyBorder="1" applyAlignment="1">
      <alignment horizontal="center"/>
    </xf>
    <xf numFmtId="49" fontId="7" fillId="25" borderId="31" xfId="0" applyNumberFormat="1" applyFont="1" applyFill="1" applyBorder="1" applyAlignment="1">
      <alignment horizontal="center" vertical="center" wrapText="1"/>
    </xf>
    <xf numFmtId="2" fontId="0" fillId="6" borderId="41" xfId="0" applyNumberFormat="1" applyFill="1" applyBorder="1" applyAlignment="1">
      <alignment horizontal="center"/>
    </xf>
    <xf numFmtId="2" fontId="0" fillId="24" borderId="41" xfId="0" applyNumberFormat="1" applyFill="1" applyBorder="1" applyAlignment="1">
      <alignment horizontal="center"/>
    </xf>
    <xf numFmtId="2" fontId="0" fillId="19" borderId="41" xfId="0" applyNumberFormat="1" applyFill="1" applyBorder="1" applyAlignment="1">
      <alignment horizontal="center"/>
    </xf>
    <xf numFmtId="49" fontId="11" fillId="19" borderId="61" xfId="0" applyNumberFormat="1" applyFont="1" applyFill="1" applyBorder="1" applyAlignment="1">
      <alignment horizontal="center"/>
    </xf>
    <xf numFmtId="0" fontId="0" fillId="24" borderId="41" xfId="0" applyFill="1" applyBorder="1" applyAlignment="1">
      <alignment horizontal="center"/>
    </xf>
    <xf numFmtId="2" fontId="7" fillId="19" borderId="41" xfId="0" applyNumberFormat="1" applyFont="1" applyFill="1" applyBorder="1" applyAlignment="1">
      <alignment horizontal="center"/>
    </xf>
    <xf numFmtId="49" fontId="24" fillId="19" borderId="41" xfId="0" applyNumberFormat="1" applyFont="1" applyFill="1" applyBorder="1" applyAlignment="1">
      <alignment horizontal="center"/>
    </xf>
    <xf numFmtId="49" fontId="0" fillId="6" borderId="55" xfId="0" applyNumberFormat="1" applyFill="1" applyBorder="1" applyAlignment="1">
      <alignment horizontal="center"/>
    </xf>
    <xf numFmtId="49" fontId="0" fillId="6" borderId="42" xfId="0" applyNumberFormat="1" applyFill="1" applyBorder="1" applyAlignment="1">
      <alignment horizontal="center"/>
    </xf>
    <xf numFmtId="0" fontId="0" fillId="0" borderId="0" xfId="0" applyNumberFormat="1" applyAlignment="1">
      <alignment horizontal="center"/>
    </xf>
    <xf numFmtId="0" fontId="78" fillId="19" borderId="41" xfId="0" applyFont="1" applyFill="1" applyBorder="1"/>
    <xf numFmtId="49" fontId="78" fillId="19" borderId="41" xfId="0" applyNumberFormat="1" applyFont="1" applyFill="1" applyBorder="1"/>
    <xf numFmtId="0" fontId="78" fillId="19" borderId="0" xfId="0" applyNumberFormat="1" applyFont="1" applyFill="1"/>
    <xf numFmtId="49" fontId="79" fillId="19" borderId="41" xfId="0" applyNumberFormat="1" applyFont="1" applyFill="1" applyBorder="1"/>
    <xf numFmtId="2" fontId="78" fillId="19" borderId="41" xfId="0" applyNumberFormat="1" applyFont="1" applyFill="1" applyBorder="1"/>
    <xf numFmtId="49" fontId="11" fillId="18" borderId="41" xfId="0" applyNumberFormat="1" applyFont="1" applyFill="1" applyBorder="1" applyAlignment="1">
      <alignment horizontal="center"/>
    </xf>
    <xf numFmtId="49" fontId="11" fillId="18" borderId="41" xfId="0" applyNumberFormat="1" applyFont="1" applyFill="1" applyBorder="1" applyAlignment="1">
      <alignment horizontal="left"/>
    </xf>
    <xf numFmtId="1" fontId="18" fillId="18" borderId="41" xfId="0" applyNumberFormat="1" applyFont="1" applyFill="1" applyBorder="1" applyAlignment="1">
      <alignment horizontal="left"/>
    </xf>
    <xf numFmtId="49" fontId="20" fillId="18" borderId="41" xfId="0" applyNumberFormat="1" applyFont="1" applyFill="1" applyBorder="1" applyAlignment="1">
      <alignment horizontal="center"/>
    </xf>
    <xf numFmtId="49" fontId="20" fillId="18" borderId="41" xfId="0" applyNumberFormat="1" applyFont="1" applyFill="1" applyBorder="1" applyAlignment="1">
      <alignment horizontal="left"/>
    </xf>
    <xf numFmtId="164" fontId="11" fillId="6" borderId="55" xfId="0" applyNumberFormat="1" applyFont="1" applyFill="1" applyBorder="1" applyAlignment="1">
      <alignment horizontal="center" vertical="center"/>
    </xf>
    <xf numFmtId="165" fontId="11" fillId="6" borderId="55" xfId="0" applyNumberFormat="1" applyFont="1" applyFill="1" applyBorder="1" applyAlignment="1">
      <alignment horizontal="center" vertical="center"/>
    </xf>
    <xf numFmtId="0" fontId="0" fillId="0" borderId="108" xfId="0" applyNumberFormat="1" applyBorder="1"/>
    <xf numFmtId="1" fontId="4" fillId="6" borderId="113" xfId="0" applyNumberFormat="1" applyFont="1" applyFill="1" applyBorder="1" applyAlignment="1">
      <alignment horizontal="center" vertical="center"/>
    </xf>
    <xf numFmtId="1" fontId="4" fillId="6" borderId="114" xfId="0" applyNumberFormat="1" applyFont="1" applyFill="1" applyBorder="1" applyAlignment="1">
      <alignment horizontal="center" vertical="center"/>
    </xf>
    <xf numFmtId="49" fontId="4" fillId="10" borderId="56" xfId="0" applyNumberFormat="1" applyFont="1" applyFill="1" applyBorder="1" applyAlignment="1">
      <alignment horizontal="center" vertical="center" wrapText="1"/>
    </xf>
    <xf numFmtId="49" fontId="4" fillId="6" borderId="98" xfId="0" applyNumberFormat="1" applyFont="1" applyFill="1" applyBorder="1" applyAlignment="1">
      <alignment horizontal="center" vertical="center" wrapText="1"/>
    </xf>
    <xf numFmtId="2" fontId="7" fillId="6" borderId="83" xfId="0" applyNumberFormat="1" applyFont="1" applyFill="1" applyBorder="1" applyAlignment="1">
      <alignment horizontal="center" vertical="center"/>
    </xf>
    <xf numFmtId="49" fontId="4" fillId="25" borderId="91" xfId="0" applyNumberFormat="1" applyFont="1" applyFill="1" applyBorder="1" applyAlignment="1">
      <alignment horizontal="center" vertical="center" wrapText="1"/>
    </xf>
    <xf numFmtId="49" fontId="4" fillId="6" borderId="103" xfId="0" applyNumberFormat="1" applyFont="1" applyFill="1" applyBorder="1" applyAlignment="1">
      <alignment horizontal="center" vertical="center" wrapText="1"/>
    </xf>
    <xf numFmtId="49" fontId="5" fillId="5" borderId="103" xfId="0" applyNumberFormat="1" applyFont="1" applyFill="1" applyBorder="1" applyAlignment="1">
      <alignment horizontal="center" vertical="center" wrapText="1"/>
    </xf>
    <xf numFmtId="1" fontId="12" fillId="10" borderId="90" xfId="0" applyNumberFormat="1" applyFont="1" applyFill="1" applyBorder="1" applyAlignment="1">
      <alignment horizontal="center" vertical="center"/>
    </xf>
    <xf numFmtId="49" fontId="12" fillId="10" borderId="90" xfId="0" applyNumberFormat="1" applyFont="1" applyFill="1" applyBorder="1" applyAlignment="1">
      <alignment horizontal="center" vertical="center"/>
    </xf>
    <xf numFmtId="1" fontId="12" fillId="6" borderId="90" xfId="0" applyNumberFormat="1" applyFont="1" applyFill="1" applyBorder="1" applyAlignment="1">
      <alignment vertical="center" wrapText="1"/>
    </xf>
    <xf numFmtId="49" fontId="52" fillId="6" borderId="90" xfId="0" applyNumberFormat="1" applyFont="1" applyFill="1" applyBorder="1" applyAlignment="1">
      <alignment horizontal="center" vertical="center"/>
    </xf>
    <xf numFmtId="49" fontId="7" fillId="24" borderId="41" xfId="0" applyNumberFormat="1" applyFont="1" applyFill="1" applyBorder="1" applyAlignment="1">
      <alignment horizontal="left"/>
    </xf>
    <xf numFmtId="2" fontId="7" fillId="22" borderId="41" xfId="0" applyNumberFormat="1" applyFont="1" applyFill="1" applyBorder="1" applyAlignment="1">
      <alignment horizontal="center" vertical="center" wrapText="1"/>
    </xf>
    <xf numFmtId="1" fontId="11" fillId="22" borderId="41" xfId="0" applyNumberFormat="1" applyFont="1" applyFill="1" applyBorder="1" applyAlignment="1">
      <alignment horizontal="center"/>
    </xf>
    <xf numFmtId="1" fontId="7" fillId="19" borderId="41" xfId="0" applyNumberFormat="1" applyFont="1" applyFill="1" applyBorder="1" applyAlignment="1">
      <alignment horizontal="center" vertical="center"/>
    </xf>
    <xf numFmtId="49" fontId="7" fillId="19" borderId="41" xfId="0" applyNumberFormat="1" applyFont="1" applyFill="1" applyBorder="1"/>
    <xf numFmtId="1" fontId="0" fillId="19" borderId="41" xfId="0" applyNumberFormat="1" applyFill="1" applyBorder="1"/>
    <xf numFmtId="1" fontId="0" fillId="22" borderId="41" xfId="0" applyNumberFormat="1" applyFill="1" applyBorder="1" applyAlignment="1">
      <alignment vertical="center"/>
    </xf>
    <xf numFmtId="1" fontId="7" fillId="22" borderId="41" xfId="0" applyNumberFormat="1" applyFont="1" applyFill="1" applyBorder="1" applyAlignment="1">
      <alignment vertical="center"/>
    </xf>
    <xf numFmtId="0" fontId="0" fillId="24" borderId="41" xfId="0" applyFill="1" applyBorder="1" applyAlignment="1">
      <alignment vertical="center"/>
    </xf>
    <xf numFmtId="2" fontId="7" fillId="24" borderId="41" xfId="0" applyNumberFormat="1" applyFont="1" applyFill="1" applyBorder="1"/>
    <xf numFmtId="1" fontId="11" fillId="6" borderId="90" xfId="0" applyNumberFormat="1" applyFont="1" applyFill="1" applyBorder="1" applyAlignment="1">
      <alignment horizontal="center"/>
    </xf>
    <xf numFmtId="1" fontId="18" fillId="19" borderId="41" xfId="0" applyNumberFormat="1" applyFont="1" applyFill="1" applyBorder="1" applyAlignment="1">
      <alignment horizontal="center"/>
    </xf>
    <xf numFmtId="1" fontId="7" fillId="18" borderId="41" xfId="0" applyNumberFormat="1" applyFont="1" applyFill="1" applyBorder="1" applyAlignment="1">
      <alignment horizontal="center"/>
    </xf>
    <xf numFmtId="49" fontId="7" fillId="24" borderId="41" xfId="0" applyNumberFormat="1" applyFont="1" applyFill="1" applyBorder="1" applyAlignment="1">
      <alignment horizontal="center"/>
    </xf>
    <xf numFmtId="1" fontId="4" fillId="24" borderId="12" xfId="0" applyNumberFormat="1" applyFont="1" applyFill="1" applyBorder="1" applyAlignment="1">
      <alignment vertical="center"/>
    </xf>
    <xf numFmtId="1" fontId="4" fillId="24" borderId="13" xfId="0" applyNumberFormat="1" applyFont="1" applyFill="1" applyBorder="1" applyAlignment="1">
      <alignment vertical="center"/>
    </xf>
    <xf numFmtId="49" fontId="11" fillId="24" borderId="41" xfId="0" applyNumberFormat="1" applyFont="1" applyFill="1" applyBorder="1"/>
    <xf numFmtId="1" fontId="11" fillId="24" borderId="41" xfId="0" applyNumberFormat="1" applyFont="1" applyFill="1" applyBorder="1" applyAlignment="1">
      <alignment vertical="center"/>
    </xf>
    <xf numFmtId="49" fontId="11" fillId="24" borderId="41" xfId="0" applyNumberFormat="1" applyFont="1" applyFill="1" applyBorder="1" applyAlignment="1">
      <alignment vertical="center"/>
    </xf>
    <xf numFmtId="2" fontId="0" fillId="24" borderId="41" xfId="0" applyNumberFormat="1" applyFill="1" applyBorder="1" applyAlignment="1">
      <alignment vertical="center"/>
    </xf>
    <xf numFmtId="1" fontId="80" fillId="6" borderId="12" xfId="0" applyNumberFormat="1" applyFont="1" applyFill="1" applyBorder="1" applyAlignment="1">
      <alignment horizontal="center" vertical="center"/>
    </xf>
    <xf numFmtId="1" fontId="80" fillId="6" borderId="13" xfId="0" applyNumberFormat="1" applyFont="1" applyFill="1" applyBorder="1" applyAlignment="1">
      <alignment horizontal="center" vertical="center"/>
    </xf>
    <xf numFmtId="2" fontId="81" fillId="6" borderId="41" xfId="0" applyNumberFormat="1" applyFont="1" applyFill="1" applyBorder="1"/>
    <xf numFmtId="1" fontId="81" fillId="6" borderId="41" xfId="0" applyNumberFormat="1" applyFont="1" applyFill="1" applyBorder="1" applyAlignment="1">
      <alignment horizontal="left"/>
    </xf>
    <xf numFmtId="1" fontId="81" fillId="6" borderId="41" xfId="0" applyNumberFormat="1" applyFont="1" applyFill="1" applyBorder="1" applyAlignment="1">
      <alignment horizontal="center"/>
    </xf>
    <xf numFmtId="2" fontId="78" fillId="6" borderId="41" xfId="0" applyNumberFormat="1" applyFont="1" applyFill="1" applyBorder="1"/>
    <xf numFmtId="1" fontId="81" fillId="10" borderId="41" xfId="0" applyNumberFormat="1" applyFont="1" applyFill="1" applyBorder="1" applyAlignment="1">
      <alignment horizontal="center"/>
    </xf>
    <xf numFmtId="1" fontId="80" fillId="19" borderId="12" xfId="0" applyNumberFormat="1" applyFont="1" applyFill="1" applyBorder="1" applyAlignment="1">
      <alignment horizontal="center" vertical="center"/>
    </xf>
    <xf numFmtId="1" fontId="80" fillId="19" borderId="13" xfId="0" applyNumberFormat="1" applyFont="1" applyFill="1" applyBorder="1" applyAlignment="1">
      <alignment horizontal="center" vertical="center"/>
    </xf>
    <xf numFmtId="2" fontId="81" fillId="19" borderId="41" xfId="0" applyNumberFormat="1" applyFont="1" applyFill="1" applyBorder="1"/>
    <xf numFmtId="1" fontId="80" fillId="24" borderId="12" xfId="0" applyNumberFormat="1" applyFont="1" applyFill="1" applyBorder="1" applyAlignment="1">
      <alignment horizontal="center" vertical="center"/>
    </xf>
    <xf numFmtId="1" fontId="80" fillId="24" borderId="13" xfId="0" applyNumberFormat="1" applyFont="1" applyFill="1" applyBorder="1" applyAlignment="1">
      <alignment horizontal="center" vertical="center"/>
    </xf>
    <xf numFmtId="49" fontId="81" fillId="24" borderId="41" xfId="0" applyNumberFormat="1" applyFont="1" applyFill="1" applyBorder="1" applyAlignment="1">
      <alignment horizontal="left"/>
    </xf>
    <xf numFmtId="2" fontId="81" fillId="24" borderId="41" xfId="0" applyNumberFormat="1" applyFont="1" applyFill="1" applyBorder="1"/>
    <xf numFmtId="49" fontId="81" fillId="24" borderId="41" xfId="0" applyNumberFormat="1" applyFont="1" applyFill="1" applyBorder="1" applyAlignment="1">
      <alignment horizontal="center"/>
    </xf>
    <xf numFmtId="49" fontId="81" fillId="24" borderId="41" xfId="0" applyNumberFormat="1" applyFont="1" applyFill="1" applyBorder="1"/>
    <xf numFmtId="1" fontId="81" fillId="24" borderId="41" xfId="0" applyNumberFormat="1" applyFont="1" applyFill="1" applyBorder="1" applyAlignment="1">
      <alignment horizontal="center"/>
    </xf>
    <xf numFmtId="1" fontId="81" fillId="19" borderId="41" xfId="0" applyNumberFormat="1" applyFont="1" applyFill="1" applyBorder="1" applyAlignment="1">
      <alignment horizontal="center"/>
    </xf>
    <xf numFmtId="0" fontId="0" fillId="24" borderId="41" xfId="0" applyFill="1" applyBorder="1" applyAlignment="1">
      <alignment horizontal="center" vertical="center"/>
    </xf>
    <xf numFmtId="49" fontId="11" fillId="20" borderId="41" xfId="0" applyNumberFormat="1" applyFont="1" applyFill="1" applyBorder="1"/>
    <xf numFmtId="49" fontId="11" fillId="19" borderId="41" xfId="0" applyNumberFormat="1" applyFont="1" applyFill="1" applyBorder="1" applyAlignment="1">
      <alignment horizontal="left" vertical="center"/>
    </xf>
    <xf numFmtId="49" fontId="82" fillId="19" borderId="41" xfId="0" applyNumberFormat="1" applyFont="1" applyFill="1" applyBorder="1"/>
    <xf numFmtId="1" fontId="53" fillId="19" borderId="41" xfId="0" applyNumberFormat="1" applyFont="1" applyFill="1" applyBorder="1" applyAlignment="1">
      <alignment horizontal="left"/>
    </xf>
    <xf numFmtId="1" fontId="53" fillId="19" borderId="41" xfId="0" applyNumberFormat="1" applyFont="1" applyFill="1" applyBorder="1" applyAlignment="1">
      <alignment horizontal="center"/>
    </xf>
    <xf numFmtId="49" fontId="83" fillId="19" borderId="41" xfId="0" applyNumberFormat="1" applyFont="1" applyFill="1" applyBorder="1" applyAlignment="1">
      <alignment horizontal="right" vertical="center"/>
    </xf>
    <xf numFmtId="1" fontId="52" fillId="19" borderId="41" xfId="0" applyNumberFormat="1" applyFont="1" applyFill="1" applyBorder="1" applyAlignment="1">
      <alignment horizontal="center"/>
    </xf>
    <xf numFmtId="2" fontId="54" fillId="19" borderId="41" xfId="0" applyNumberFormat="1" applyFont="1" applyFill="1" applyBorder="1"/>
    <xf numFmtId="2" fontId="52" fillId="19" borderId="41" xfId="0" applyNumberFormat="1" applyFont="1" applyFill="1" applyBorder="1"/>
    <xf numFmtId="1" fontId="83" fillId="6" borderId="12" xfId="0" applyNumberFormat="1" applyFont="1" applyFill="1" applyBorder="1" applyAlignment="1">
      <alignment horizontal="center" vertical="center"/>
    </xf>
    <xf numFmtId="1" fontId="83" fillId="6" borderId="13" xfId="0" applyNumberFormat="1" applyFont="1" applyFill="1" applyBorder="1" applyAlignment="1">
      <alignment horizontal="center" vertical="center"/>
    </xf>
    <xf numFmtId="49" fontId="83" fillId="6" borderId="41" xfId="0" applyNumberFormat="1" applyFont="1" applyFill="1" applyBorder="1" applyAlignment="1">
      <alignment horizontal="right" vertical="center"/>
    </xf>
    <xf numFmtId="1" fontId="53" fillId="6" borderId="41" xfId="0" applyNumberFormat="1" applyFont="1" applyFill="1" applyBorder="1" applyAlignment="1">
      <alignment horizontal="center"/>
    </xf>
    <xf numFmtId="1" fontId="53" fillId="10" borderId="41" xfId="0" applyNumberFormat="1" applyFont="1" applyFill="1" applyBorder="1" applyAlignment="1">
      <alignment horizontal="center"/>
    </xf>
    <xf numFmtId="1" fontId="53" fillId="6" borderId="41" xfId="0" applyNumberFormat="1" applyFont="1" applyFill="1" applyBorder="1" applyAlignment="1">
      <alignment horizontal="left"/>
    </xf>
    <xf numFmtId="2" fontId="53" fillId="6" borderId="41" xfId="0" applyNumberFormat="1" applyFont="1" applyFill="1" applyBorder="1"/>
    <xf numFmtId="2" fontId="82" fillId="6" borderId="41" xfId="0" applyNumberFormat="1" applyFont="1" applyFill="1" applyBorder="1"/>
    <xf numFmtId="2" fontId="55" fillId="19" borderId="41" xfId="0" applyNumberFormat="1" applyFont="1" applyFill="1" applyBorder="1"/>
    <xf numFmtId="1" fontId="37" fillId="24" borderId="12" xfId="0" applyNumberFormat="1" applyFont="1" applyFill="1" applyBorder="1" applyAlignment="1">
      <alignment horizontal="center" vertical="center"/>
    </xf>
    <xf numFmtId="1" fontId="37" fillId="24" borderId="13" xfId="0" applyNumberFormat="1" applyFont="1" applyFill="1" applyBorder="1" applyAlignment="1">
      <alignment horizontal="center" vertical="center"/>
    </xf>
    <xf numFmtId="1" fontId="37" fillId="22" borderId="12" xfId="0" applyNumberFormat="1" applyFont="1" applyFill="1" applyBorder="1" applyAlignment="1">
      <alignment horizontal="center" vertical="center"/>
    </xf>
    <xf numFmtId="1" fontId="37" fillId="22" borderId="13" xfId="0" applyNumberFormat="1" applyFont="1" applyFill="1" applyBorder="1" applyAlignment="1">
      <alignment horizontal="center" vertical="center"/>
    </xf>
    <xf numFmtId="49" fontId="20" fillId="22" borderId="41" xfId="0" applyNumberFormat="1" applyFont="1" applyFill="1" applyBorder="1" applyAlignment="1">
      <alignment vertical="center"/>
    </xf>
    <xf numFmtId="0" fontId="38" fillId="6" borderId="53" xfId="0" applyFont="1" applyFill="1" applyBorder="1" applyAlignment="1">
      <alignment vertical="center"/>
    </xf>
    <xf numFmtId="0" fontId="38" fillId="6" borderId="29" xfId="0" applyFont="1" applyFill="1" applyBorder="1" applyAlignment="1">
      <alignment vertical="center"/>
    </xf>
    <xf numFmtId="1" fontId="20" fillId="24" borderId="41" xfId="0" applyNumberFormat="1" applyFont="1" applyFill="1" applyBorder="1" applyAlignment="1">
      <alignment horizontal="center" vertical="center"/>
    </xf>
    <xf numFmtId="49" fontId="18" fillId="24" borderId="41" xfId="0" applyNumberFormat="1" applyFont="1" applyFill="1" applyBorder="1" applyAlignment="1">
      <alignment horizontal="center" vertical="center"/>
    </xf>
    <xf numFmtId="49" fontId="18" fillId="24" borderId="41" xfId="0" applyNumberFormat="1" applyFont="1" applyFill="1" applyBorder="1" applyAlignment="1">
      <alignment vertical="center"/>
    </xf>
    <xf numFmtId="2" fontId="20" fillId="24" borderId="41" xfId="0" applyNumberFormat="1" applyFont="1" applyFill="1" applyBorder="1" applyAlignment="1">
      <alignment vertical="center"/>
    </xf>
    <xf numFmtId="49" fontId="18" fillId="24" borderId="41" xfId="0" applyNumberFormat="1" applyFont="1" applyFill="1" applyBorder="1" applyAlignment="1">
      <alignment horizontal="left" vertical="center"/>
    </xf>
    <xf numFmtId="49" fontId="0" fillId="24" borderId="41" xfId="0" applyNumberFormat="1" applyFill="1" applyBorder="1" applyAlignment="1">
      <alignment vertical="center"/>
    </xf>
    <xf numFmtId="0" fontId="0" fillId="24" borderId="53" xfId="0" applyFill="1" applyBorder="1"/>
    <xf numFmtId="0" fontId="0" fillId="24" borderId="29" xfId="0" applyFill="1" applyBorder="1"/>
    <xf numFmtId="0" fontId="0" fillId="24" borderId="0" xfId="0" applyNumberFormat="1" applyFill="1"/>
    <xf numFmtId="0" fontId="40" fillId="18" borderId="53" xfId="0" applyFont="1" applyFill="1" applyBorder="1"/>
    <xf numFmtId="0" fontId="40" fillId="18" borderId="29" xfId="0" applyFont="1" applyFill="1" applyBorder="1"/>
    <xf numFmtId="2" fontId="11" fillId="24" borderId="41" xfId="0" applyNumberFormat="1" applyFont="1" applyFill="1" applyBorder="1"/>
    <xf numFmtId="2" fontId="81" fillId="6" borderId="41" xfId="0" applyNumberFormat="1" applyFont="1" applyFill="1" applyBorder="1" applyAlignment="1">
      <alignment horizontal="center"/>
    </xf>
    <xf numFmtId="2" fontId="78" fillId="24" borderId="41" xfId="0" applyNumberFormat="1" applyFont="1" applyFill="1" applyBorder="1"/>
    <xf numFmtId="0" fontId="78" fillId="24" borderId="41" xfId="0" applyFont="1" applyFill="1" applyBorder="1"/>
    <xf numFmtId="164" fontId="7" fillId="24" borderId="41" xfId="0" applyNumberFormat="1" applyFont="1" applyFill="1" applyBorder="1" applyAlignment="1">
      <alignment vertical="center"/>
    </xf>
    <xf numFmtId="49" fontId="0" fillId="6" borderId="56" xfId="0" applyNumberFormat="1" applyFill="1" applyBorder="1" applyAlignment="1">
      <alignment vertical="center" wrapText="1"/>
    </xf>
    <xf numFmtId="49" fontId="0" fillId="6" borderId="103" xfId="0" applyNumberFormat="1" applyFill="1" applyBorder="1" applyAlignment="1">
      <alignment horizontal="center" vertical="center" wrapText="1"/>
    </xf>
    <xf numFmtId="49" fontId="4" fillId="22" borderId="91" xfId="0" applyNumberFormat="1" applyFont="1" applyFill="1" applyBorder="1" applyAlignment="1">
      <alignment horizontal="center" vertical="center" wrapText="1"/>
    </xf>
    <xf numFmtId="1" fontId="0" fillId="22" borderId="91" xfId="0" applyNumberFormat="1" applyFill="1" applyBorder="1"/>
    <xf numFmtId="2" fontId="7" fillId="22" borderId="91" xfId="0" applyNumberFormat="1" applyFont="1" applyFill="1" applyBorder="1" applyAlignment="1">
      <alignment vertical="center" wrapText="1"/>
    </xf>
    <xf numFmtId="1" fontId="11" fillId="6" borderId="56" xfId="0" applyNumberFormat="1" applyFont="1" applyFill="1" applyBorder="1" applyAlignment="1">
      <alignment horizontal="center"/>
    </xf>
    <xf numFmtId="1" fontId="11" fillId="10" borderId="56" xfId="0" applyNumberFormat="1" applyFont="1" applyFill="1" applyBorder="1" applyAlignment="1">
      <alignment horizontal="center"/>
    </xf>
    <xf numFmtId="49" fontId="4" fillId="10" borderId="98" xfId="0" applyNumberFormat="1" applyFont="1" applyFill="1" applyBorder="1" applyAlignment="1">
      <alignment horizontal="center" vertical="center" wrapText="1"/>
    </xf>
    <xf numFmtId="1" fontId="11" fillId="22" borderId="41" xfId="0" applyNumberFormat="1" applyFont="1" applyFill="1" applyBorder="1" applyAlignment="1">
      <alignment horizontal="left"/>
    </xf>
    <xf numFmtId="0" fontId="0" fillId="22" borderId="53" xfId="0" applyFill="1" applyBorder="1"/>
    <xf numFmtId="0" fontId="0" fillId="22" borderId="29" xfId="0" applyFill="1" applyBorder="1"/>
    <xf numFmtId="0" fontId="0" fillId="22" borderId="0" xfId="0" applyNumberFormat="1" applyFill="1"/>
    <xf numFmtId="49" fontId="64" fillId="19" borderId="41" xfId="0" applyNumberFormat="1" applyFont="1" applyFill="1" applyBorder="1" applyAlignment="1">
      <alignment horizontal="center"/>
    </xf>
    <xf numFmtId="1" fontId="11" fillId="24" borderId="41" xfId="0" applyNumberFormat="1" applyFont="1" applyFill="1" applyBorder="1" applyAlignment="1">
      <alignment horizontal="left"/>
    </xf>
    <xf numFmtId="49" fontId="44" fillId="24" borderId="41" xfId="0" applyNumberFormat="1" applyFont="1" applyFill="1" applyBorder="1" applyAlignment="1">
      <alignment horizontal="left"/>
    </xf>
    <xf numFmtId="49" fontId="11" fillId="24" borderId="41" xfId="0" applyNumberFormat="1" applyFont="1" applyFill="1" applyBorder="1" applyAlignment="1">
      <alignment horizontal="left"/>
    </xf>
    <xf numFmtId="0" fontId="11" fillId="24" borderId="53" xfId="0" applyFont="1" applyFill="1" applyBorder="1"/>
    <xf numFmtId="0" fontId="11" fillId="24" borderId="29" xfId="0" applyFont="1" applyFill="1" applyBorder="1"/>
    <xf numFmtId="1" fontId="4" fillId="19" borderId="41" xfId="0" applyNumberFormat="1" applyFont="1" applyFill="1" applyBorder="1" applyAlignment="1">
      <alignment horizontal="right" vertical="center"/>
    </xf>
    <xf numFmtId="49" fontId="46" fillId="19" borderId="41" xfId="0" applyNumberFormat="1" applyFont="1" applyFill="1" applyBorder="1" applyAlignment="1">
      <alignment horizontal="left"/>
    </xf>
    <xf numFmtId="1" fontId="32" fillId="19" borderId="12" xfId="0" applyNumberFormat="1" applyFont="1" applyFill="1" applyBorder="1" applyAlignment="1">
      <alignment horizontal="center" vertical="center"/>
    </xf>
    <xf numFmtId="1" fontId="32" fillId="19" borderId="13" xfId="0" applyNumberFormat="1" applyFont="1" applyFill="1" applyBorder="1" applyAlignment="1">
      <alignment horizontal="center" vertical="center"/>
    </xf>
    <xf numFmtId="1" fontId="32" fillId="19" borderId="58" xfId="0" applyNumberFormat="1" applyFont="1" applyFill="1" applyBorder="1" applyAlignment="1">
      <alignment horizontal="center" vertical="center"/>
    </xf>
    <xf numFmtId="1" fontId="32" fillId="19" borderId="61" xfId="0" applyNumberFormat="1" applyFont="1" applyFill="1" applyBorder="1" applyAlignment="1">
      <alignment horizontal="center" vertical="center"/>
    </xf>
    <xf numFmtId="1" fontId="33" fillId="19" borderId="41" xfId="0" applyNumberFormat="1" applyFont="1" applyFill="1" applyBorder="1" applyAlignment="1">
      <alignment horizontal="center"/>
    </xf>
    <xf numFmtId="1" fontId="76" fillId="19" borderId="41" xfId="0" applyNumberFormat="1" applyFont="1" applyFill="1" applyBorder="1" applyAlignment="1">
      <alignment horizontal="left"/>
    </xf>
    <xf numFmtId="49" fontId="76" fillId="19" borderId="41" xfId="0" applyNumberFormat="1" applyFont="1" applyFill="1" applyBorder="1" applyAlignment="1">
      <alignment horizontal="left"/>
    </xf>
    <xf numFmtId="49" fontId="33" fillId="19" borderId="41" xfId="0" applyNumberFormat="1" applyFont="1" applyFill="1" applyBorder="1"/>
    <xf numFmtId="2" fontId="35" fillId="19" borderId="41" xfId="0" applyNumberFormat="1" applyFont="1" applyFill="1" applyBorder="1"/>
    <xf numFmtId="1" fontId="32" fillId="19" borderId="12" xfId="0" applyNumberFormat="1" applyFont="1" applyFill="1" applyBorder="1" applyAlignment="1">
      <alignment horizontal="center"/>
    </xf>
    <xf numFmtId="1" fontId="32" fillId="19" borderId="13" xfId="0" applyNumberFormat="1" applyFont="1" applyFill="1" applyBorder="1" applyAlignment="1">
      <alignment horizontal="center"/>
    </xf>
    <xf numFmtId="1" fontId="32" fillId="19" borderId="58" xfId="0" applyNumberFormat="1" applyFont="1" applyFill="1" applyBorder="1" applyAlignment="1">
      <alignment horizontal="center"/>
    </xf>
    <xf numFmtId="1" fontId="32" fillId="19" borderId="61" xfId="0" applyNumberFormat="1" applyFont="1" applyFill="1" applyBorder="1" applyAlignment="1">
      <alignment horizontal="center"/>
    </xf>
    <xf numFmtId="1" fontId="33" fillId="19" borderId="41" xfId="0" applyNumberFormat="1" applyFont="1" applyFill="1" applyBorder="1" applyAlignment="1">
      <alignment horizontal="center" vertical="center"/>
    </xf>
    <xf numFmtId="49" fontId="46" fillId="19" borderId="41" xfId="0" applyNumberFormat="1" applyFont="1" applyFill="1" applyBorder="1" applyAlignment="1">
      <alignment horizontal="left" vertical="center" wrapText="1"/>
    </xf>
    <xf numFmtId="1" fontId="4" fillId="24" borderId="58" xfId="0" applyNumberFormat="1" applyFont="1" applyFill="1" applyBorder="1" applyAlignment="1">
      <alignment horizontal="center" vertical="center"/>
    </xf>
    <xf numFmtId="1" fontId="4" fillId="24" borderId="61" xfId="0" applyNumberFormat="1" applyFont="1" applyFill="1" applyBorder="1" applyAlignment="1">
      <alignment horizontal="center" vertical="center"/>
    </xf>
    <xf numFmtId="1" fontId="11" fillId="24" borderId="41" xfId="0" applyNumberFormat="1" applyFont="1" applyFill="1" applyBorder="1" applyAlignment="1">
      <alignment horizontal="left" vertical="center"/>
    </xf>
    <xf numFmtId="49" fontId="7" fillId="24" borderId="58" xfId="0" applyNumberFormat="1" applyFont="1" applyFill="1" applyBorder="1" applyAlignment="1">
      <alignment vertical="center"/>
    </xf>
    <xf numFmtId="0" fontId="0" fillId="24" borderId="53" xfId="0" applyFill="1" applyBorder="1" applyAlignment="1">
      <alignment vertical="center"/>
    </xf>
    <xf numFmtId="0" fontId="0" fillId="24" borderId="29" xfId="0" applyFill="1" applyBorder="1" applyAlignment="1">
      <alignment vertical="center"/>
    </xf>
    <xf numFmtId="0" fontId="0" fillId="24" borderId="0" xfId="0" applyNumberFormat="1" applyFill="1" applyAlignment="1">
      <alignment vertical="center"/>
    </xf>
    <xf numFmtId="49" fontId="55" fillId="19" borderId="41" xfId="0" applyNumberFormat="1" applyFont="1" applyFill="1" applyBorder="1" applyAlignment="1">
      <alignment horizontal="center" vertical="center"/>
    </xf>
    <xf numFmtId="1" fontId="55" fillId="19" borderId="41" xfId="0" applyNumberFormat="1" applyFont="1" applyFill="1" applyBorder="1" applyAlignment="1">
      <alignment horizontal="left" vertical="center"/>
    </xf>
    <xf numFmtId="49" fontId="55" fillId="19" borderId="41" xfId="0" applyNumberFormat="1" applyFont="1" applyFill="1" applyBorder="1" applyAlignment="1">
      <alignment horizontal="left" vertical="center" wrapText="1"/>
    </xf>
    <xf numFmtId="2" fontId="7" fillId="19" borderId="41" xfId="0" applyNumberFormat="1" applyFont="1" applyFill="1" applyBorder="1" applyAlignment="1">
      <alignment horizontal="left" vertical="center"/>
    </xf>
    <xf numFmtId="49" fontId="18" fillId="19" borderId="41" xfId="0" applyNumberFormat="1" applyFont="1" applyFill="1" applyBorder="1" applyAlignment="1">
      <alignment vertical="center" wrapText="1"/>
    </xf>
    <xf numFmtId="2" fontId="23" fillId="19" borderId="41" xfId="0" applyNumberFormat="1" applyFont="1" applyFill="1" applyBorder="1"/>
    <xf numFmtId="49" fontId="55" fillId="19" borderId="41" xfId="0" applyNumberFormat="1" applyFont="1" applyFill="1" applyBorder="1" applyAlignment="1">
      <alignment vertical="center"/>
    </xf>
    <xf numFmtId="49" fontId="18" fillId="19" borderId="41" xfId="0" applyNumberFormat="1" applyFont="1" applyFill="1" applyBorder="1" applyAlignment="1">
      <alignment vertical="center"/>
    </xf>
    <xf numFmtId="49" fontId="53" fillId="26" borderId="41" xfId="0" applyNumberFormat="1" applyFont="1" applyFill="1" applyBorder="1" applyAlignment="1">
      <alignment horizontal="left"/>
    </xf>
    <xf numFmtId="1" fontId="86" fillId="10" borderId="12" xfId="0" applyNumberFormat="1" applyFont="1" applyFill="1" applyBorder="1" applyAlignment="1">
      <alignment horizontal="center" vertical="center"/>
    </xf>
    <xf numFmtId="1" fontId="86" fillId="10" borderId="13" xfId="0" applyNumberFormat="1" applyFont="1" applyFill="1" applyBorder="1" applyAlignment="1">
      <alignment horizontal="center" vertical="center"/>
    </xf>
    <xf numFmtId="165" fontId="57" fillId="6" borderId="41" xfId="0" applyNumberFormat="1" applyFont="1" applyFill="1" applyBorder="1" applyAlignment="1">
      <alignment horizontal="center"/>
    </xf>
    <xf numFmtId="164" fontId="57" fillId="6" borderId="41" xfId="0" applyNumberFormat="1" applyFont="1" applyFill="1" applyBorder="1" applyAlignment="1">
      <alignment horizontal="center" vertical="center"/>
    </xf>
    <xf numFmtId="49" fontId="57" fillId="6" borderId="41" xfId="0" applyNumberFormat="1" applyFont="1" applyFill="1" applyBorder="1" applyAlignment="1">
      <alignment horizontal="center" vertical="center"/>
    </xf>
    <xf numFmtId="0" fontId="57" fillId="6" borderId="41" xfId="0" applyFont="1" applyFill="1" applyBorder="1" applyAlignment="1">
      <alignment horizontal="center" vertical="center"/>
    </xf>
    <xf numFmtId="2" fontId="57" fillId="6" borderId="41" xfId="0" applyNumberFormat="1" applyFont="1" applyFill="1" applyBorder="1" applyAlignment="1">
      <alignment horizontal="center" vertical="center"/>
    </xf>
    <xf numFmtId="165" fontId="57" fillId="6" borderId="41" xfId="0" applyNumberFormat="1" applyFont="1" applyFill="1" applyBorder="1" applyAlignment="1">
      <alignment horizontal="center" vertical="center"/>
    </xf>
    <xf numFmtId="49" fontId="85" fillId="6" borderId="41" xfId="0" applyNumberFormat="1" applyFont="1" applyFill="1" applyBorder="1" applyAlignment="1">
      <alignment horizontal="right"/>
    </xf>
    <xf numFmtId="2" fontId="82" fillId="18" borderId="41" xfId="0" applyNumberFormat="1" applyFont="1" applyFill="1" applyBorder="1"/>
    <xf numFmtId="164" fontId="53" fillId="18" borderId="41" xfId="0" applyNumberFormat="1" applyFont="1" applyFill="1" applyBorder="1" applyAlignment="1">
      <alignment horizontal="center" vertical="center"/>
    </xf>
    <xf numFmtId="49" fontId="57" fillId="18" borderId="41" xfId="0" applyNumberFormat="1" applyFont="1" applyFill="1" applyBorder="1" applyAlignment="1">
      <alignment horizontal="center" vertical="center"/>
    </xf>
    <xf numFmtId="2" fontId="53" fillId="18" borderId="41" xfId="0" applyNumberFormat="1" applyFont="1" applyFill="1" applyBorder="1" applyAlignment="1">
      <alignment horizontal="center" vertical="center"/>
    </xf>
    <xf numFmtId="2" fontId="57" fillId="18" borderId="41" xfId="0" applyNumberFormat="1" applyFont="1" applyFill="1" applyBorder="1" applyAlignment="1">
      <alignment horizontal="center" vertical="center"/>
    </xf>
    <xf numFmtId="165" fontId="53" fillId="18" borderId="41" xfId="0" applyNumberFormat="1" applyFont="1" applyFill="1" applyBorder="1" applyAlignment="1">
      <alignment horizontal="center"/>
    </xf>
    <xf numFmtId="165" fontId="53" fillId="18" borderId="41" xfId="0" applyNumberFormat="1" applyFont="1" applyFill="1" applyBorder="1" applyAlignment="1">
      <alignment horizontal="center" vertical="center"/>
    </xf>
    <xf numFmtId="49" fontId="52" fillId="22" borderId="41" xfId="0" applyNumberFormat="1" applyFont="1" applyFill="1" applyBorder="1"/>
    <xf numFmtId="1" fontId="52" fillId="22" borderId="41" xfId="0" applyNumberFormat="1" applyFont="1" applyFill="1" applyBorder="1" applyAlignment="1">
      <alignment horizontal="center"/>
    </xf>
    <xf numFmtId="164" fontId="52" fillId="22" borderId="41" xfId="0" applyNumberFormat="1" applyFont="1" applyFill="1" applyBorder="1" applyAlignment="1">
      <alignment horizontal="center"/>
    </xf>
    <xf numFmtId="49" fontId="85" fillId="22" borderId="41" xfId="0" applyNumberFormat="1" applyFont="1" applyFill="1" applyBorder="1" applyAlignment="1">
      <alignment horizontal="right"/>
    </xf>
    <xf numFmtId="2" fontId="52" fillId="22" borderId="41" xfId="0" applyNumberFormat="1" applyFont="1" applyFill="1" applyBorder="1" applyAlignment="1">
      <alignment horizontal="center"/>
    </xf>
    <xf numFmtId="2" fontId="85" fillId="22" borderId="41" xfId="0" applyNumberFormat="1" applyFont="1" applyFill="1" applyBorder="1" applyAlignment="1">
      <alignment horizontal="right"/>
    </xf>
    <xf numFmtId="2" fontId="53" fillId="22" borderId="41" xfId="0" applyNumberFormat="1" applyFont="1" applyFill="1" applyBorder="1" applyAlignment="1">
      <alignment horizontal="center"/>
    </xf>
    <xf numFmtId="165" fontId="52" fillId="22" borderId="41" xfId="0" applyNumberFormat="1" applyFont="1" applyFill="1" applyBorder="1" applyAlignment="1">
      <alignment horizontal="center"/>
    </xf>
    <xf numFmtId="49" fontId="85" fillId="6" borderId="41" xfId="0" applyNumberFormat="1" applyFont="1" applyFill="1" applyBorder="1" applyAlignment="1">
      <alignment horizontal="right" vertical="center"/>
    </xf>
    <xf numFmtId="165" fontId="53" fillId="6" borderId="41" xfId="0" applyNumberFormat="1" applyFont="1" applyFill="1" applyBorder="1" applyAlignment="1">
      <alignment horizontal="center"/>
    </xf>
    <xf numFmtId="164" fontId="53" fillId="6" borderId="41" xfId="0" applyNumberFormat="1" applyFont="1" applyFill="1" applyBorder="1" applyAlignment="1">
      <alignment horizontal="center" vertical="center"/>
    </xf>
    <xf numFmtId="2" fontId="53" fillId="6" borderId="41" xfId="0" applyNumberFormat="1" applyFont="1" applyFill="1" applyBorder="1" applyAlignment="1">
      <alignment horizontal="center" vertical="center"/>
    </xf>
    <xf numFmtId="165" fontId="53" fillId="6" borderId="41" xfId="0" applyNumberFormat="1" applyFont="1" applyFill="1" applyBorder="1" applyAlignment="1">
      <alignment horizontal="center" vertical="center"/>
    </xf>
    <xf numFmtId="165" fontId="53" fillId="22" borderId="41" xfId="0" applyNumberFormat="1" applyFont="1" applyFill="1" applyBorder="1" applyAlignment="1">
      <alignment horizontal="center"/>
    </xf>
    <xf numFmtId="164" fontId="53" fillId="22" borderId="41" xfId="0" applyNumberFormat="1" applyFont="1" applyFill="1" applyBorder="1" applyAlignment="1">
      <alignment horizontal="center"/>
    </xf>
    <xf numFmtId="49" fontId="57" fillId="22" borderId="41" xfId="0" applyNumberFormat="1" applyFont="1" applyFill="1" applyBorder="1" applyAlignment="1">
      <alignment horizontal="center"/>
    </xf>
    <xf numFmtId="2" fontId="57" fillId="22" borderId="41" xfId="0" applyNumberFormat="1" applyFont="1" applyFill="1" applyBorder="1" applyAlignment="1">
      <alignment horizontal="center"/>
    </xf>
    <xf numFmtId="165" fontId="69" fillId="6" borderId="41" xfId="0" applyNumberFormat="1" applyFont="1" applyFill="1" applyBorder="1" applyAlignment="1">
      <alignment horizontal="center"/>
    </xf>
    <xf numFmtId="164" fontId="69" fillId="6" borderId="41" xfId="0" applyNumberFormat="1" applyFont="1" applyFill="1" applyBorder="1" applyAlignment="1">
      <alignment horizontal="center" vertical="center"/>
    </xf>
    <xf numFmtId="49" fontId="69" fillId="6" borderId="41" xfId="0" applyNumberFormat="1" applyFont="1" applyFill="1" applyBorder="1" applyAlignment="1">
      <alignment horizontal="center" vertical="center"/>
    </xf>
    <xf numFmtId="2" fontId="69" fillId="6" borderId="41" xfId="0" applyNumberFormat="1" applyFont="1" applyFill="1" applyBorder="1" applyAlignment="1">
      <alignment horizontal="center" vertical="center"/>
    </xf>
    <xf numFmtId="165" fontId="69" fillId="6" borderId="41" xfId="0" applyNumberFormat="1" applyFont="1" applyFill="1" applyBorder="1" applyAlignment="1">
      <alignment horizontal="center" vertical="center"/>
    </xf>
    <xf numFmtId="165" fontId="53" fillId="22" borderId="41" xfId="0" applyNumberFormat="1" applyFont="1" applyFill="1" applyBorder="1" applyAlignment="1">
      <alignment horizontal="center" vertical="center"/>
    </xf>
    <xf numFmtId="164" fontId="53" fillId="22" borderId="41" xfId="0" applyNumberFormat="1" applyFont="1" applyFill="1" applyBorder="1" applyAlignment="1">
      <alignment horizontal="center" vertical="center"/>
    </xf>
    <xf numFmtId="164" fontId="52" fillId="22" borderId="41" xfId="0" applyNumberFormat="1" applyFont="1" applyFill="1" applyBorder="1" applyAlignment="1">
      <alignment horizontal="center" vertical="center"/>
    </xf>
    <xf numFmtId="49" fontId="57" fillId="22" borderId="41" xfId="0" applyNumberFormat="1" applyFont="1" applyFill="1" applyBorder="1" applyAlignment="1">
      <alignment horizontal="center" vertical="center"/>
    </xf>
    <xf numFmtId="49" fontId="85" fillId="22" borderId="41" xfId="0" applyNumberFormat="1" applyFont="1" applyFill="1" applyBorder="1" applyAlignment="1">
      <alignment horizontal="right" vertical="center"/>
    </xf>
    <xf numFmtId="2" fontId="52" fillId="22" borderId="41" xfId="0" applyNumberFormat="1" applyFont="1" applyFill="1" applyBorder="1" applyAlignment="1">
      <alignment horizontal="center" vertical="center"/>
    </xf>
    <xf numFmtId="2" fontId="57" fillId="22" borderId="41" xfId="0" applyNumberFormat="1" applyFont="1" applyFill="1" applyBorder="1" applyAlignment="1">
      <alignment horizontal="center" vertical="center"/>
    </xf>
    <xf numFmtId="2" fontId="53" fillId="22" borderId="41" xfId="0" applyNumberFormat="1" applyFont="1" applyFill="1" applyBorder="1" applyAlignment="1">
      <alignment horizontal="center" vertical="center"/>
    </xf>
    <xf numFmtId="165" fontId="57" fillId="18" borderId="41" xfId="0" applyNumberFormat="1" applyFont="1" applyFill="1" applyBorder="1" applyAlignment="1">
      <alignment horizontal="center"/>
    </xf>
    <xf numFmtId="164" fontId="57" fillId="18" borderId="41" xfId="0" applyNumberFormat="1" applyFont="1" applyFill="1" applyBorder="1" applyAlignment="1">
      <alignment horizontal="center" vertical="center"/>
    </xf>
    <xf numFmtId="165" fontId="57" fillId="18" borderId="41" xfId="0" applyNumberFormat="1" applyFont="1" applyFill="1" applyBorder="1" applyAlignment="1">
      <alignment horizontal="center" vertical="center"/>
    </xf>
    <xf numFmtId="165" fontId="52" fillId="6" borderId="41" xfId="0" applyNumberFormat="1" applyFont="1" applyFill="1" applyBorder="1" applyAlignment="1">
      <alignment horizontal="center"/>
    </xf>
    <xf numFmtId="2" fontId="52" fillId="6" borderId="41" xfId="0" applyNumberFormat="1" applyFont="1" applyFill="1" applyBorder="1" applyAlignment="1">
      <alignment horizontal="center" vertical="center"/>
    </xf>
    <xf numFmtId="165" fontId="52" fillId="6" borderId="41" xfId="0" applyNumberFormat="1" applyFont="1" applyFill="1" applyBorder="1" applyAlignment="1">
      <alignment horizontal="center" vertical="center"/>
    </xf>
    <xf numFmtId="164" fontId="52" fillId="6" borderId="41" xfId="0" applyNumberFormat="1" applyFont="1" applyFill="1" applyBorder="1" applyAlignment="1">
      <alignment horizontal="center" vertical="center"/>
    </xf>
    <xf numFmtId="164" fontId="85" fillId="6" borderId="41" xfId="0" applyNumberFormat="1" applyFont="1" applyFill="1" applyBorder="1" applyAlignment="1">
      <alignment horizontal="center" vertical="center"/>
    </xf>
    <xf numFmtId="2" fontId="85" fillId="6" borderId="41" xfId="0" applyNumberFormat="1" applyFont="1" applyFill="1" applyBorder="1" applyAlignment="1">
      <alignment horizontal="center" vertical="center"/>
    </xf>
    <xf numFmtId="164" fontId="53" fillId="6" borderId="41" xfId="0" applyNumberFormat="1" applyFont="1" applyFill="1" applyBorder="1" applyAlignment="1">
      <alignment horizontal="center"/>
    </xf>
    <xf numFmtId="49" fontId="57" fillId="6" borderId="41" xfId="0" applyNumberFormat="1" applyFont="1" applyFill="1" applyBorder="1" applyAlignment="1">
      <alignment horizontal="center"/>
    </xf>
    <xf numFmtId="2" fontId="53" fillId="6" borderId="41" xfId="0" applyNumberFormat="1" applyFont="1" applyFill="1" applyBorder="1" applyAlignment="1">
      <alignment horizontal="center"/>
    </xf>
    <xf numFmtId="2" fontId="57" fillId="6" borderId="41" xfId="0" applyNumberFormat="1" applyFont="1" applyFill="1" applyBorder="1" applyAlignment="1">
      <alignment horizontal="center"/>
    </xf>
    <xf numFmtId="0" fontId="72" fillId="6" borderId="41" xfId="0" applyNumberFormat="1" applyFont="1" applyFill="1" applyBorder="1" applyAlignment="1">
      <alignment horizontal="center" vertical="center"/>
    </xf>
    <xf numFmtId="0" fontId="72" fillId="6" borderId="41" xfId="0" applyFont="1" applyFill="1" applyBorder="1" applyAlignment="1">
      <alignment horizontal="center" vertical="center"/>
    </xf>
    <xf numFmtId="1" fontId="67" fillId="10" borderId="12" xfId="0" applyNumberFormat="1" applyFont="1" applyFill="1" applyBorder="1" applyAlignment="1">
      <alignment horizontal="center" vertical="center"/>
    </xf>
    <xf numFmtId="1" fontId="67" fillId="10" borderId="13" xfId="0" applyNumberFormat="1" applyFont="1" applyFill="1" applyBorder="1" applyAlignment="1">
      <alignment horizontal="center" vertical="center"/>
    </xf>
    <xf numFmtId="1" fontId="53" fillId="6" borderId="41" xfId="0" applyNumberFormat="1" applyFont="1" applyFill="1" applyBorder="1" applyAlignment="1">
      <alignment horizontal="center" vertical="center"/>
    </xf>
    <xf numFmtId="1" fontId="57" fillId="6" borderId="41" xfId="0" applyNumberFormat="1" applyFont="1" applyFill="1" applyBorder="1" applyAlignment="1">
      <alignment horizontal="center" vertical="center"/>
    </xf>
    <xf numFmtId="0" fontId="82" fillId="6" borderId="41" xfId="0" applyFont="1" applyFill="1" applyBorder="1"/>
    <xf numFmtId="2" fontId="52" fillId="6" borderId="41" xfId="0" applyNumberFormat="1" applyFont="1" applyFill="1" applyBorder="1"/>
    <xf numFmtId="49" fontId="53" fillId="6" borderId="41" xfId="0" applyNumberFormat="1" applyFont="1" applyFill="1" applyBorder="1" applyAlignment="1">
      <alignment horizontal="center" vertical="center"/>
    </xf>
    <xf numFmtId="2" fontId="53" fillId="15" borderId="41" xfId="0" applyNumberFormat="1" applyFont="1" applyFill="1" applyBorder="1" applyAlignment="1">
      <alignment horizontal="center" vertical="center"/>
    </xf>
    <xf numFmtId="165" fontId="53" fillId="15" borderId="41" xfId="0" applyNumberFormat="1" applyFont="1" applyFill="1" applyBorder="1" applyAlignment="1">
      <alignment horizontal="center" vertical="center"/>
    </xf>
    <xf numFmtId="1" fontId="87" fillId="10" borderId="12" xfId="0" applyNumberFormat="1" applyFont="1" applyFill="1" applyBorder="1" applyAlignment="1">
      <alignment horizontal="center" vertical="center"/>
    </xf>
    <xf numFmtId="1" fontId="87" fillId="10" borderId="13" xfId="0" applyNumberFormat="1" applyFont="1" applyFill="1" applyBorder="1" applyAlignment="1">
      <alignment horizontal="center" vertical="center"/>
    </xf>
    <xf numFmtId="49" fontId="87" fillId="10" borderId="41" xfId="0" applyNumberFormat="1" applyFont="1" applyFill="1" applyBorder="1" applyAlignment="1">
      <alignment horizontal="right" vertical="center"/>
    </xf>
    <xf numFmtId="49" fontId="2" fillId="10" borderId="61" xfId="0" applyNumberFormat="1" applyFont="1" applyFill="1" applyBorder="1" applyAlignment="1">
      <alignment horizontal="left"/>
    </xf>
    <xf numFmtId="0" fontId="7" fillId="22" borderId="55" xfId="0" applyFont="1" applyFill="1" applyBorder="1" applyAlignment="1">
      <alignment horizontal="center" vertical="center"/>
    </xf>
    <xf numFmtId="0" fontId="7" fillId="22" borderId="55" xfId="0" applyFont="1" applyFill="1" applyBorder="1" applyAlignment="1">
      <alignment vertical="center"/>
    </xf>
    <xf numFmtId="164" fontId="53" fillId="21" borderId="41" xfId="0" applyNumberFormat="1" applyFont="1" applyFill="1" applyBorder="1" applyAlignment="1">
      <alignment horizontal="center" vertical="center"/>
    </xf>
    <xf numFmtId="2" fontId="53" fillId="21" borderId="41" xfId="0" applyNumberFormat="1" applyFont="1" applyFill="1" applyBorder="1" applyAlignment="1">
      <alignment horizontal="center" vertical="center"/>
    </xf>
    <xf numFmtId="2" fontId="52" fillId="21" borderId="41" xfId="0" applyNumberFormat="1" applyFont="1" applyFill="1" applyBorder="1" applyAlignment="1">
      <alignment horizontal="center" vertical="center"/>
    </xf>
    <xf numFmtId="49" fontId="57" fillId="21" borderId="41" xfId="0" applyNumberFormat="1" applyFont="1" applyFill="1" applyBorder="1" applyAlignment="1">
      <alignment horizontal="center" vertical="center"/>
    </xf>
    <xf numFmtId="165" fontId="53" fillId="21" borderId="41" xfId="0" applyNumberFormat="1" applyFont="1" applyFill="1" applyBorder="1" applyAlignment="1">
      <alignment horizontal="center"/>
    </xf>
    <xf numFmtId="165" fontId="53" fillId="21" borderId="41" xfId="0" applyNumberFormat="1" applyFont="1" applyFill="1" applyBorder="1" applyAlignment="1">
      <alignment horizontal="center" vertical="center"/>
    </xf>
    <xf numFmtId="1" fontId="53" fillId="21" borderId="41" xfId="0" applyNumberFormat="1" applyFont="1" applyFill="1" applyBorder="1" applyAlignment="1">
      <alignment horizontal="center" vertical="center"/>
    </xf>
    <xf numFmtId="1" fontId="53" fillId="22" borderId="41" xfId="0" applyNumberFormat="1" applyFont="1" applyFill="1" applyBorder="1" applyAlignment="1">
      <alignment horizontal="center" vertical="center"/>
    </xf>
    <xf numFmtId="1" fontId="53" fillId="18" borderId="41" xfId="0" applyNumberFormat="1" applyFont="1" applyFill="1" applyBorder="1" applyAlignment="1">
      <alignment horizontal="center" vertical="center"/>
    </xf>
    <xf numFmtId="164" fontId="53" fillId="24" borderId="41" xfId="0" applyNumberFormat="1" applyFont="1" applyFill="1" applyBorder="1" applyAlignment="1">
      <alignment horizontal="center" vertical="center"/>
    </xf>
    <xf numFmtId="2" fontId="53" fillId="24" borderId="41" xfId="0" applyNumberFormat="1" applyFont="1" applyFill="1" applyBorder="1" applyAlignment="1">
      <alignment horizontal="center" vertical="center"/>
    </xf>
    <xf numFmtId="165" fontId="53" fillId="24" borderId="41" xfId="0" applyNumberFormat="1" applyFont="1" applyFill="1" applyBorder="1" applyAlignment="1">
      <alignment horizontal="center" vertical="center"/>
    </xf>
    <xf numFmtId="1" fontId="53" fillId="24" borderId="41" xfId="0" applyNumberFormat="1" applyFont="1" applyFill="1" applyBorder="1" applyAlignment="1">
      <alignment horizontal="center" vertical="center"/>
    </xf>
    <xf numFmtId="2" fontId="53" fillId="22" borderId="41" xfId="0" applyNumberFormat="1" applyFont="1" applyFill="1" applyBorder="1" applyAlignment="1">
      <alignment horizontal="left" vertical="center"/>
    </xf>
    <xf numFmtId="165" fontId="53" fillId="22" borderId="41" xfId="0" applyNumberFormat="1" applyFont="1" applyFill="1" applyBorder="1" applyAlignment="1">
      <alignment horizontal="left" vertical="center"/>
    </xf>
    <xf numFmtId="1" fontId="53" fillId="22" borderId="41" xfId="0" applyNumberFormat="1" applyFont="1" applyFill="1" applyBorder="1" applyAlignment="1">
      <alignment horizontal="left" vertical="center"/>
    </xf>
    <xf numFmtId="49" fontId="52" fillId="22" borderId="41" xfId="0" applyNumberFormat="1" applyFont="1" applyFill="1" applyBorder="1" applyAlignment="1">
      <alignment vertical="center"/>
    </xf>
    <xf numFmtId="0" fontId="57" fillId="6" borderId="41" xfId="0" applyNumberFormat="1" applyFont="1" applyFill="1" applyBorder="1" applyAlignment="1">
      <alignment horizontal="center" vertical="center"/>
    </xf>
    <xf numFmtId="0" fontId="57" fillId="24" borderId="41" xfId="0" applyFont="1" applyFill="1" applyBorder="1" applyAlignment="1">
      <alignment horizontal="center" vertical="center"/>
    </xf>
    <xf numFmtId="165" fontId="53" fillId="24" borderId="41" xfId="0" applyNumberFormat="1" applyFont="1" applyFill="1" applyBorder="1" applyAlignment="1">
      <alignment horizontal="center"/>
    </xf>
    <xf numFmtId="2" fontId="53" fillId="24" borderId="41" xfId="0" applyNumberFormat="1" applyFont="1" applyFill="1" applyBorder="1" applyAlignment="1">
      <alignment horizontal="center"/>
    </xf>
    <xf numFmtId="49" fontId="57" fillId="24" borderId="41" xfId="0" applyNumberFormat="1" applyFont="1" applyFill="1" applyBorder="1" applyAlignment="1">
      <alignment horizontal="center" vertical="center"/>
    </xf>
    <xf numFmtId="2" fontId="57" fillId="24" borderId="41" xfId="0" applyNumberFormat="1" applyFont="1" applyFill="1" applyBorder="1" applyAlignment="1">
      <alignment horizontal="center" vertical="center"/>
    </xf>
    <xf numFmtId="0" fontId="82" fillId="6" borderId="50" xfId="0" applyFont="1" applyFill="1" applyBorder="1"/>
    <xf numFmtId="0" fontId="82" fillId="6" borderId="13" xfId="0" applyFont="1" applyFill="1" applyBorder="1"/>
    <xf numFmtId="0" fontId="82" fillId="6" borderId="58" xfId="0" applyFont="1" applyFill="1" applyBorder="1"/>
    <xf numFmtId="0" fontId="82" fillId="6" borderId="12" xfId="0" applyFont="1" applyFill="1" applyBorder="1"/>
    <xf numFmtId="0" fontId="57" fillId="18" borderId="41" xfId="0" applyFont="1" applyFill="1" applyBorder="1" applyAlignment="1">
      <alignment horizontal="center" vertical="center"/>
    </xf>
    <xf numFmtId="2" fontId="0" fillId="20" borderId="41" xfId="0" applyNumberFormat="1" applyFill="1" applyBorder="1"/>
    <xf numFmtId="49" fontId="11" fillId="20" borderId="41" xfId="0" applyNumberFormat="1" applyFont="1" applyFill="1" applyBorder="1" applyAlignment="1">
      <alignment horizontal="left"/>
    </xf>
    <xf numFmtId="49" fontId="11" fillId="20" borderId="41" xfId="0" applyNumberFormat="1" applyFont="1" applyFill="1" applyBorder="1" applyAlignment="1">
      <alignment horizontal="left" vertical="center"/>
    </xf>
    <xf numFmtId="164" fontId="52" fillId="6" borderId="41" xfId="0" applyNumberFormat="1" applyFont="1" applyFill="1" applyBorder="1"/>
    <xf numFmtId="4" fontId="57" fillId="18" borderId="41" xfId="0" applyNumberFormat="1" applyFont="1" applyFill="1" applyBorder="1" applyAlignment="1">
      <alignment horizontal="center" vertical="center"/>
    </xf>
    <xf numFmtId="0" fontId="53" fillId="6" borderId="41" xfId="0" applyNumberFormat="1" applyFont="1" applyFill="1" applyBorder="1" applyAlignment="1">
      <alignment horizontal="center" vertical="center"/>
    </xf>
    <xf numFmtId="0" fontId="53" fillId="6" borderId="41" xfId="0" applyFont="1" applyFill="1" applyBorder="1" applyAlignment="1">
      <alignment horizontal="center" vertical="center"/>
    </xf>
    <xf numFmtId="3" fontId="53" fillId="6" borderId="41" xfId="0" applyNumberFormat="1" applyFont="1" applyFill="1" applyBorder="1" applyAlignment="1">
      <alignment horizontal="center" vertical="center"/>
    </xf>
    <xf numFmtId="164" fontId="82" fillId="6" borderId="41" xfId="0" applyNumberFormat="1" applyFont="1" applyFill="1" applyBorder="1"/>
    <xf numFmtId="49" fontId="53" fillId="18" borderId="41" xfId="0" applyNumberFormat="1" applyFont="1" applyFill="1" applyBorder="1" applyAlignment="1">
      <alignment horizontal="center" vertical="center"/>
    </xf>
    <xf numFmtId="3" fontId="53" fillId="18" borderId="41" xfId="0" applyNumberFormat="1" applyFont="1" applyFill="1" applyBorder="1" applyAlignment="1">
      <alignment horizontal="center" vertical="center"/>
    </xf>
    <xf numFmtId="49" fontId="53" fillId="6" borderId="41" xfId="0" applyNumberFormat="1" applyFont="1" applyFill="1" applyBorder="1"/>
    <xf numFmtId="49" fontId="53" fillId="6" borderId="58" xfId="0" applyNumberFormat="1" applyFont="1" applyFill="1" applyBorder="1"/>
    <xf numFmtId="0" fontId="57" fillId="6" borderId="61" xfId="0" applyNumberFormat="1" applyFont="1" applyFill="1" applyBorder="1"/>
    <xf numFmtId="0" fontId="82" fillId="24" borderId="61" xfId="0" applyFont="1" applyFill="1" applyBorder="1" applyAlignment="1">
      <alignment vertical="center"/>
    </xf>
    <xf numFmtId="0" fontId="82" fillId="24" borderId="59" xfId="0" applyFont="1" applyFill="1" applyBorder="1" applyAlignment="1">
      <alignment vertical="center"/>
    </xf>
    <xf numFmtId="2" fontId="53" fillId="24" borderId="59" xfId="0" applyNumberFormat="1" applyFont="1" applyFill="1" applyBorder="1" applyAlignment="1">
      <alignment horizontal="center" vertical="center"/>
    </xf>
    <xf numFmtId="2" fontId="53" fillId="24" borderId="58" xfId="0" applyNumberFormat="1" applyFont="1" applyFill="1" applyBorder="1" applyAlignment="1">
      <alignment horizontal="center" vertical="center"/>
    </xf>
    <xf numFmtId="0" fontId="82" fillId="24" borderId="41" xfId="0" applyFont="1" applyFill="1" applyBorder="1" applyAlignment="1">
      <alignment vertical="center"/>
    </xf>
    <xf numFmtId="49" fontId="53" fillId="6" borderId="41" xfId="0" applyNumberFormat="1" applyFont="1" applyFill="1" applyBorder="1" applyAlignment="1">
      <alignment horizontal="center"/>
    </xf>
    <xf numFmtId="164" fontId="53" fillId="6" borderId="58" xfId="0" applyNumberFormat="1" applyFont="1" applyFill="1" applyBorder="1" applyAlignment="1">
      <alignment horizontal="center" vertical="center"/>
    </xf>
    <xf numFmtId="49" fontId="53" fillId="6" borderId="58" xfId="0" applyNumberFormat="1" applyFont="1" applyFill="1" applyBorder="1" applyAlignment="1">
      <alignment horizontal="center" vertical="center"/>
    </xf>
    <xf numFmtId="2" fontId="53" fillId="6" borderId="58" xfId="0" applyNumberFormat="1" applyFont="1" applyFill="1" applyBorder="1" applyAlignment="1">
      <alignment horizontal="center" vertical="center"/>
    </xf>
    <xf numFmtId="2" fontId="53" fillId="6" borderId="61" xfId="0" applyNumberFormat="1" applyFont="1" applyFill="1" applyBorder="1" applyAlignment="1">
      <alignment horizontal="center" vertical="center"/>
    </xf>
    <xf numFmtId="49" fontId="57" fillId="6" borderId="61" xfId="0" applyNumberFormat="1" applyFont="1" applyFill="1" applyBorder="1"/>
    <xf numFmtId="1" fontId="11" fillId="22" borderId="91" xfId="0" applyNumberFormat="1" applyFont="1" applyFill="1" applyBorder="1" applyAlignment="1">
      <alignment horizontal="center" vertical="center"/>
    </xf>
    <xf numFmtId="2" fontId="11" fillId="22" borderId="91" xfId="0" applyNumberFormat="1" applyFont="1" applyFill="1" applyBorder="1" applyAlignment="1">
      <alignment horizontal="center" vertical="center"/>
    </xf>
    <xf numFmtId="164" fontId="11" fillId="22" borderId="91" xfId="0" applyNumberFormat="1" applyFont="1" applyFill="1" applyBorder="1" applyAlignment="1">
      <alignment horizontal="center" vertical="center"/>
    </xf>
    <xf numFmtId="2" fontId="2" fillId="22" borderId="91" xfId="0" applyNumberFormat="1" applyFont="1" applyFill="1" applyBorder="1" applyAlignment="1">
      <alignment horizontal="center" vertical="center"/>
    </xf>
    <xf numFmtId="165" fontId="11" fillId="22" borderId="91" xfId="0" applyNumberFormat="1" applyFont="1" applyFill="1" applyBorder="1" applyAlignment="1">
      <alignment horizontal="center"/>
    </xf>
    <xf numFmtId="0" fontId="0" fillId="18" borderId="62" xfId="0" applyFill="1" applyBorder="1"/>
    <xf numFmtId="0" fontId="0" fillId="18" borderId="63" xfId="0" applyFill="1" applyBorder="1"/>
    <xf numFmtId="0" fontId="0" fillId="18" borderId="91" xfId="0" applyFill="1" applyBorder="1"/>
    <xf numFmtId="0" fontId="0" fillId="18" borderId="91" xfId="0" applyNumberFormat="1" applyFill="1" applyBorder="1"/>
    <xf numFmtId="0" fontId="0" fillId="18" borderId="90" xfId="0" applyFill="1" applyBorder="1"/>
    <xf numFmtId="0" fontId="0" fillId="18" borderId="90" xfId="0" applyNumberFormat="1" applyFill="1" applyBorder="1"/>
    <xf numFmtId="2" fontId="2" fillId="6" borderId="64" xfId="0" applyNumberFormat="1" applyFont="1" applyFill="1" applyBorder="1" applyAlignment="1">
      <alignment horizontal="center" vertical="center"/>
    </xf>
    <xf numFmtId="165" fontId="11" fillId="6" borderId="64" xfId="0" applyNumberFormat="1" applyFont="1" applyFill="1" applyBorder="1" applyAlignment="1">
      <alignment horizontal="center"/>
    </xf>
    <xf numFmtId="165" fontId="11" fillId="6" borderId="64" xfId="0" applyNumberFormat="1" applyFont="1" applyFill="1" applyBorder="1" applyAlignment="1">
      <alignment horizontal="center" vertical="center"/>
    </xf>
    <xf numFmtId="164" fontId="7" fillId="6" borderId="56" xfId="0" applyNumberFormat="1" applyFont="1" applyFill="1" applyBorder="1" applyAlignment="1">
      <alignment horizontal="center" vertical="center" wrapText="1"/>
    </xf>
    <xf numFmtId="49" fontId="0" fillId="6" borderId="98" xfId="0" applyNumberFormat="1" applyFill="1" applyBorder="1" applyAlignment="1">
      <alignment horizontal="center" vertical="center" wrapText="1"/>
    </xf>
    <xf numFmtId="165" fontId="82" fillId="6" borderId="41" xfId="0" applyNumberFormat="1" applyFont="1" applyFill="1" applyBorder="1"/>
    <xf numFmtId="2" fontId="82" fillId="6" borderId="41" xfId="0" applyNumberFormat="1" applyFont="1" applyFill="1" applyBorder="1" applyAlignment="1">
      <alignment vertical="center"/>
    </xf>
    <xf numFmtId="2" fontId="53" fillId="13" borderId="41" xfId="0" applyNumberFormat="1" applyFont="1" applyFill="1" applyBorder="1" applyAlignment="1">
      <alignment horizontal="center" vertical="center"/>
    </xf>
    <xf numFmtId="165" fontId="53" fillId="13" borderId="41" xfId="0" applyNumberFormat="1" applyFont="1" applyFill="1" applyBorder="1" applyAlignment="1">
      <alignment vertical="center"/>
    </xf>
    <xf numFmtId="2" fontId="53" fillId="13" borderId="41" xfId="0" applyNumberFormat="1" applyFont="1" applyFill="1" applyBorder="1" applyAlignment="1">
      <alignment vertical="center"/>
    </xf>
    <xf numFmtId="165" fontId="53" fillId="13" borderId="41" xfId="0" applyNumberFormat="1" applyFont="1" applyFill="1" applyBorder="1" applyAlignment="1">
      <alignment horizontal="center" vertical="center"/>
    </xf>
    <xf numFmtId="49" fontId="90" fillId="10" borderId="41" xfId="0" applyNumberFormat="1" applyFont="1" applyFill="1" applyBorder="1" applyAlignment="1">
      <alignment horizontal="left"/>
    </xf>
    <xf numFmtId="49" fontId="5" fillId="26" borderId="103" xfId="0" applyNumberFormat="1" applyFont="1" applyFill="1" applyBorder="1" applyAlignment="1">
      <alignment horizontal="center" vertical="center" wrapText="1"/>
    </xf>
    <xf numFmtId="164" fontId="53" fillId="6" borderId="31" xfId="0" applyNumberFormat="1" applyFont="1" applyFill="1" applyBorder="1" applyAlignment="1">
      <alignment horizontal="center" vertical="center"/>
    </xf>
    <xf numFmtId="1" fontId="57" fillId="6" borderId="31" xfId="0" applyNumberFormat="1" applyFont="1" applyFill="1" applyBorder="1" applyAlignment="1">
      <alignment horizontal="center" vertical="center"/>
    </xf>
    <xf numFmtId="2" fontId="53" fillId="6" borderId="31" xfId="0" applyNumberFormat="1" applyFont="1" applyFill="1" applyBorder="1" applyAlignment="1">
      <alignment horizontal="center" vertical="center"/>
    </xf>
    <xf numFmtId="3" fontId="53" fillId="6" borderId="31" xfId="0" applyNumberFormat="1" applyFont="1" applyFill="1" applyBorder="1" applyAlignment="1">
      <alignment horizontal="center" vertical="center"/>
    </xf>
    <xf numFmtId="165" fontId="53" fillId="6" borderId="31" xfId="0" applyNumberFormat="1" applyFont="1" applyFill="1" applyBorder="1" applyAlignment="1">
      <alignment horizontal="center" vertical="center"/>
    </xf>
    <xf numFmtId="1" fontId="53" fillId="6" borderId="31" xfId="0" applyNumberFormat="1" applyFont="1" applyFill="1" applyBorder="1" applyAlignment="1">
      <alignment horizontal="center" vertical="center"/>
    </xf>
    <xf numFmtId="49" fontId="59" fillId="26" borderId="41" xfId="0" applyNumberFormat="1" applyFont="1" applyFill="1" applyBorder="1"/>
    <xf numFmtId="2" fontId="59" fillId="6" borderId="41" xfId="0" applyNumberFormat="1" applyFont="1" applyFill="1" applyBorder="1"/>
    <xf numFmtId="0" fontId="59" fillId="24" borderId="41" xfId="0" applyFont="1" applyFill="1" applyBorder="1"/>
    <xf numFmtId="49" fontId="5" fillId="6" borderId="117" xfId="0" applyNumberFormat="1" applyFont="1" applyFill="1" applyBorder="1" applyAlignment="1">
      <alignment horizontal="center" vertical="center" wrapText="1"/>
    </xf>
    <xf numFmtId="2" fontId="59" fillId="10" borderId="41" xfId="0" applyNumberFormat="1" applyFont="1" applyFill="1" applyBorder="1"/>
    <xf numFmtId="0" fontId="59" fillId="10" borderId="41" xfId="0" applyFont="1" applyFill="1" applyBorder="1"/>
    <xf numFmtId="49" fontId="5" fillId="10" borderId="41" xfId="0" applyNumberFormat="1" applyFont="1" applyFill="1" applyBorder="1" applyAlignment="1">
      <alignment horizontal="center" vertical="center"/>
    </xf>
    <xf numFmtId="1" fontId="53" fillId="6" borderId="42" xfId="0" applyNumberFormat="1" applyFont="1" applyFill="1" applyBorder="1" applyAlignment="1">
      <alignment horizontal="center"/>
    </xf>
    <xf numFmtId="1" fontId="85" fillId="10" borderId="13" xfId="0" applyNumberFormat="1" applyFont="1" applyFill="1" applyBorder="1" applyAlignment="1">
      <alignment horizontal="center" vertical="center"/>
    </xf>
    <xf numFmtId="1" fontId="4" fillId="27" borderId="12" xfId="0" applyNumberFormat="1" applyFont="1" applyFill="1" applyBorder="1" applyAlignment="1">
      <alignment horizontal="center" vertical="center"/>
    </xf>
    <xf numFmtId="1" fontId="4" fillId="27" borderId="13" xfId="0" applyNumberFormat="1" applyFont="1" applyFill="1" applyBorder="1" applyAlignment="1">
      <alignment horizontal="center" vertical="center"/>
    </xf>
    <xf numFmtId="49" fontId="4" fillId="27" borderId="41" xfId="0" applyNumberFormat="1" applyFont="1" applyFill="1" applyBorder="1" applyAlignment="1">
      <alignment horizontal="right" vertical="center"/>
    </xf>
    <xf numFmtId="1" fontId="7" fillId="27" borderId="41" xfId="0" applyNumberFormat="1" applyFont="1" applyFill="1" applyBorder="1" applyAlignment="1">
      <alignment horizontal="center"/>
    </xf>
    <xf numFmtId="49" fontId="11" fillId="27" borderId="41" xfId="0" applyNumberFormat="1" applyFont="1" applyFill="1" applyBorder="1" applyAlignment="1">
      <alignment horizontal="center"/>
    </xf>
    <xf numFmtId="49" fontId="7" fillId="27" borderId="41" xfId="0" applyNumberFormat="1" applyFont="1" applyFill="1" applyBorder="1"/>
    <xf numFmtId="0" fontId="7" fillId="27" borderId="41" xfId="0" applyFont="1" applyFill="1" applyBorder="1"/>
    <xf numFmtId="49" fontId="4" fillId="27" borderId="41" xfId="0" applyNumberFormat="1" applyFont="1" applyFill="1" applyBorder="1" applyAlignment="1">
      <alignment horizontal="center" vertical="center"/>
    </xf>
    <xf numFmtId="49" fontId="86" fillId="27" borderId="41" xfId="0" applyNumberFormat="1" applyFont="1" applyFill="1" applyBorder="1" applyAlignment="1">
      <alignment horizontal="center" vertical="center"/>
    </xf>
    <xf numFmtId="49" fontId="7" fillId="27" borderId="41" xfId="0" applyNumberFormat="1" applyFont="1" applyFill="1" applyBorder="1" applyAlignment="1">
      <alignment horizontal="center"/>
    </xf>
    <xf numFmtId="0" fontId="0" fillId="6" borderId="7" xfId="0" applyFill="1" applyBorder="1" applyAlignment="1">
      <alignment horizontal="center"/>
    </xf>
    <xf numFmtId="1" fontId="7" fillId="27" borderId="41" xfId="0" applyNumberFormat="1" applyFont="1" applyFill="1" applyBorder="1" applyAlignment="1">
      <alignment horizontal="center" vertical="center"/>
    </xf>
    <xf numFmtId="0" fontId="7" fillId="27" borderId="41" xfId="0" applyFont="1" applyFill="1" applyBorder="1" applyAlignment="1">
      <alignment horizontal="center" vertical="center"/>
    </xf>
    <xf numFmtId="49" fontId="11" fillId="27" borderId="41" xfId="0" applyNumberFormat="1" applyFont="1" applyFill="1" applyBorder="1" applyAlignment="1">
      <alignment horizontal="center" vertical="center"/>
    </xf>
    <xf numFmtId="49" fontId="7" fillId="27" borderId="41" xfId="0" applyNumberFormat="1" applyFont="1" applyFill="1" applyBorder="1" applyAlignment="1">
      <alignment horizontal="center" vertical="center"/>
    </xf>
    <xf numFmtId="49" fontId="11" fillId="5" borderId="41" xfId="0" applyNumberFormat="1" applyFont="1" applyFill="1" applyBorder="1" applyAlignment="1">
      <alignment horizontal="center" vertical="center"/>
    </xf>
    <xf numFmtId="0" fontId="0" fillId="6" borderId="35" xfId="0" applyFill="1" applyBorder="1" applyAlignment="1">
      <alignment horizontal="center" vertical="center"/>
    </xf>
    <xf numFmtId="0" fontId="0" fillId="6" borderId="7" xfId="0" applyFill="1" applyBorder="1" applyAlignment="1">
      <alignment horizontal="center" vertical="center"/>
    </xf>
    <xf numFmtId="0" fontId="0" fillId="0" borderId="0" xfId="0" applyNumberFormat="1" applyAlignment="1">
      <alignment horizontal="center" vertical="center"/>
    </xf>
    <xf numFmtId="1" fontId="11" fillId="27" borderId="41" xfId="0" applyNumberFormat="1" applyFont="1" applyFill="1" applyBorder="1" applyAlignment="1">
      <alignment horizontal="center"/>
    </xf>
    <xf numFmtId="0" fontId="11" fillId="27" borderId="41" xfId="0" applyFont="1" applyFill="1" applyBorder="1" applyAlignment="1">
      <alignment horizontal="center"/>
    </xf>
    <xf numFmtId="0" fontId="2" fillId="27" borderId="41" xfId="0" applyFont="1" applyFill="1" applyBorder="1" applyAlignment="1">
      <alignment horizontal="center"/>
    </xf>
    <xf numFmtId="0" fontId="0" fillId="27" borderId="41" xfId="0" applyFill="1" applyBorder="1"/>
    <xf numFmtId="49" fontId="7" fillId="27" borderId="41" xfId="0" applyNumberFormat="1" applyFont="1" applyFill="1" applyBorder="1" applyAlignment="1">
      <alignment horizontal="left" vertical="center"/>
    </xf>
    <xf numFmtId="3" fontId="2" fillId="27" borderId="41" xfId="0" applyNumberFormat="1" applyFont="1" applyFill="1" applyBorder="1" applyAlignment="1">
      <alignment horizontal="left" vertical="center"/>
    </xf>
    <xf numFmtId="49" fontId="11" fillId="27" borderId="41" xfId="0" applyNumberFormat="1" applyFont="1" applyFill="1" applyBorder="1" applyAlignment="1">
      <alignment horizontal="left"/>
    </xf>
    <xf numFmtId="49" fontId="11" fillId="27" borderId="41" xfId="0" applyNumberFormat="1" applyFont="1" applyFill="1" applyBorder="1"/>
    <xf numFmtId="1" fontId="7" fillId="27" borderId="12" xfId="0" applyNumberFormat="1" applyFont="1" applyFill="1" applyBorder="1" applyAlignment="1">
      <alignment horizontal="center" vertical="center"/>
    </xf>
    <xf numFmtId="1" fontId="7" fillId="27" borderId="13" xfId="0" applyNumberFormat="1" applyFont="1" applyFill="1" applyBorder="1" applyAlignment="1">
      <alignment horizontal="center" vertical="center"/>
    </xf>
    <xf numFmtId="49" fontId="7" fillId="27" borderId="41" xfId="0" applyNumberFormat="1" applyFont="1" applyFill="1" applyBorder="1" applyAlignment="1">
      <alignment horizontal="right" vertical="center"/>
    </xf>
    <xf numFmtId="1" fontId="0" fillId="27" borderId="41" xfId="0" applyNumberFormat="1" applyFill="1" applyBorder="1"/>
    <xf numFmtId="0" fontId="7" fillId="27" borderId="41" xfId="0" applyFont="1" applyFill="1" applyBorder="1" applyAlignment="1">
      <alignment horizontal="left" vertical="center"/>
    </xf>
    <xf numFmtId="49" fontId="7" fillId="14" borderId="91" xfId="0" applyNumberFormat="1" applyFont="1" applyFill="1" applyBorder="1" applyAlignment="1">
      <alignment horizontal="center" vertical="center" wrapText="1"/>
    </xf>
    <xf numFmtId="49" fontId="4" fillId="6" borderId="64" xfId="0" applyNumberFormat="1" applyFont="1" applyFill="1" applyBorder="1" applyAlignment="1">
      <alignment horizontal="center" vertical="center"/>
    </xf>
    <xf numFmtId="49" fontId="4" fillId="6" borderId="41" xfId="0" applyNumberFormat="1" applyFont="1" applyFill="1" applyBorder="1" applyAlignment="1">
      <alignment horizontal="center" vertical="center"/>
    </xf>
    <xf numFmtId="49" fontId="4" fillId="10" borderId="41" xfId="0" applyNumberFormat="1" applyFont="1" applyFill="1" applyBorder="1" applyAlignment="1">
      <alignment horizontal="center" vertical="center"/>
    </xf>
    <xf numFmtId="1" fontId="5" fillId="10" borderId="64" xfId="0" applyNumberFormat="1" applyFont="1" applyFill="1" applyBorder="1" applyAlignment="1">
      <alignment horizontal="center" vertical="center"/>
    </xf>
    <xf numFmtId="1" fontId="4" fillId="6" borderId="31" xfId="0" applyNumberFormat="1" applyFont="1" applyFill="1" applyBorder="1" applyAlignment="1">
      <alignment horizontal="center" vertical="center"/>
    </xf>
    <xf numFmtId="1" fontId="83" fillId="27" borderId="13" xfId="0" applyNumberFormat="1" applyFont="1" applyFill="1" applyBorder="1" applyAlignment="1">
      <alignment horizontal="center" vertical="center"/>
    </xf>
    <xf numFmtId="49" fontId="2" fillId="27" borderId="41" xfId="0" applyNumberFormat="1" applyFont="1" applyFill="1" applyBorder="1" applyAlignment="1">
      <alignment horizontal="center" vertical="center"/>
    </xf>
    <xf numFmtId="1" fontId="11" fillId="27" borderId="41" xfId="0" applyNumberFormat="1" applyFont="1" applyFill="1" applyBorder="1" applyAlignment="1">
      <alignment horizontal="left"/>
    </xf>
    <xf numFmtId="1" fontId="7" fillId="27" borderId="56" xfId="0" applyNumberFormat="1" applyFont="1" applyFill="1" applyBorder="1" applyAlignment="1">
      <alignment horizontal="center"/>
    </xf>
    <xf numFmtId="1" fontId="87" fillId="18" borderId="12" xfId="0" applyNumberFormat="1" applyFont="1" applyFill="1" applyBorder="1" applyAlignment="1">
      <alignment horizontal="center" vertical="center"/>
    </xf>
    <xf numFmtId="1" fontId="87" fillId="18" borderId="13" xfId="0" applyNumberFormat="1" applyFont="1" applyFill="1" applyBorder="1" applyAlignment="1">
      <alignment horizontal="center" vertical="center"/>
    </xf>
    <xf numFmtId="49" fontId="87" fillId="18" borderId="41" xfId="0" applyNumberFormat="1" applyFont="1" applyFill="1" applyBorder="1" applyAlignment="1">
      <alignment horizontal="right" vertical="center"/>
    </xf>
    <xf numFmtId="1" fontId="2" fillId="18" borderId="64" xfId="0" applyNumberFormat="1" applyFont="1" applyFill="1" applyBorder="1" applyAlignment="1">
      <alignment horizontal="center"/>
    </xf>
    <xf numFmtId="1" fontId="17" fillId="18" borderId="41" xfId="0" applyNumberFormat="1" applyFont="1" applyFill="1" applyBorder="1" applyAlignment="1">
      <alignment horizontal="center"/>
    </xf>
    <xf numFmtId="49" fontId="16" fillId="18" borderId="41" xfId="0" applyNumberFormat="1" applyFont="1" applyFill="1" applyBorder="1" applyAlignment="1">
      <alignment horizontal="center"/>
    </xf>
    <xf numFmtId="49" fontId="28" fillId="18" borderId="41" xfId="0" applyNumberFormat="1" applyFont="1" applyFill="1" applyBorder="1" applyAlignment="1">
      <alignment horizontal="left"/>
    </xf>
    <xf numFmtId="49" fontId="16" fillId="18" borderId="58" xfId="0" applyNumberFormat="1" applyFont="1" applyFill="1" applyBorder="1" applyAlignment="1">
      <alignment horizontal="center"/>
    </xf>
    <xf numFmtId="49" fontId="28" fillId="18" borderId="61" xfId="0" applyNumberFormat="1" applyFont="1" applyFill="1" applyBorder="1" applyAlignment="1">
      <alignment horizontal="left"/>
    </xf>
    <xf numFmtId="0" fontId="28" fillId="18" borderId="56" xfId="0" applyFont="1" applyFill="1" applyBorder="1" applyAlignment="1">
      <alignment horizontal="left"/>
    </xf>
    <xf numFmtId="49" fontId="28" fillId="18" borderId="56" xfId="0" applyNumberFormat="1" applyFont="1" applyFill="1" applyBorder="1" applyAlignment="1">
      <alignment horizontal="left"/>
    </xf>
    <xf numFmtId="1" fontId="57" fillId="18" borderId="41" xfId="0" applyNumberFormat="1" applyFont="1" applyFill="1" applyBorder="1" applyAlignment="1">
      <alignment horizontal="center" vertical="center"/>
    </xf>
    <xf numFmtId="49" fontId="4" fillId="14" borderId="90" xfId="0" applyNumberFormat="1" applyFont="1" applyFill="1" applyBorder="1" applyAlignment="1">
      <alignment horizontal="center" vertical="center"/>
    </xf>
    <xf numFmtId="3" fontId="11" fillId="6" borderId="55" xfId="0" applyNumberFormat="1" applyFont="1" applyFill="1" applyBorder="1" applyAlignment="1">
      <alignment horizontal="center" vertical="center"/>
    </xf>
    <xf numFmtId="3" fontId="11" fillId="6" borderId="56" xfId="0" applyNumberFormat="1" applyFont="1" applyFill="1" applyBorder="1" applyAlignment="1">
      <alignment horizontal="center" vertical="center"/>
    </xf>
    <xf numFmtId="49" fontId="87" fillId="10" borderId="41" xfId="0" applyNumberFormat="1" applyFont="1" applyFill="1" applyBorder="1" applyAlignment="1">
      <alignment horizontal="center" vertical="center"/>
    </xf>
    <xf numFmtId="49" fontId="87" fillId="18" borderId="41" xfId="0" applyNumberFormat="1" applyFont="1" applyFill="1" applyBorder="1" applyAlignment="1">
      <alignment horizontal="center" vertical="center"/>
    </xf>
    <xf numFmtId="49" fontId="4" fillId="6" borderId="55" xfId="0" applyNumberFormat="1" applyFont="1" applyFill="1" applyBorder="1" applyAlignment="1">
      <alignment horizontal="center" vertical="center"/>
    </xf>
    <xf numFmtId="0" fontId="0" fillId="6" borderId="26" xfId="0" applyFill="1" applyBorder="1" applyAlignment="1">
      <alignment horizontal="center"/>
    </xf>
    <xf numFmtId="0" fontId="7" fillId="28" borderId="41" xfId="0" applyFont="1" applyFill="1" applyBorder="1"/>
    <xf numFmtId="49" fontId="7" fillId="28" borderId="41" xfId="0" applyNumberFormat="1" applyFont="1" applyFill="1" applyBorder="1"/>
    <xf numFmtId="2" fontId="53" fillId="28" borderId="41" xfId="0" applyNumberFormat="1" applyFont="1" applyFill="1" applyBorder="1" applyAlignment="1">
      <alignment horizontal="center" vertical="center"/>
    </xf>
    <xf numFmtId="49" fontId="57" fillId="28" borderId="41" xfId="0" applyNumberFormat="1" applyFont="1" applyFill="1" applyBorder="1" applyAlignment="1">
      <alignment horizontal="center" vertical="center"/>
    </xf>
    <xf numFmtId="49" fontId="100" fillId="27" borderId="41" xfId="0" applyNumberFormat="1" applyFont="1" applyFill="1" applyBorder="1" applyAlignment="1">
      <alignment horizontal="center" vertical="center"/>
    </xf>
    <xf numFmtId="1" fontId="4" fillId="21" borderId="61" xfId="0" applyNumberFormat="1" applyFont="1" applyFill="1" applyBorder="1" applyAlignment="1">
      <alignment horizontal="center" vertical="center"/>
    </xf>
    <xf numFmtId="49" fontId="100" fillId="21" borderId="41" xfId="0" applyNumberFormat="1" applyFont="1" applyFill="1" applyBorder="1" applyAlignment="1">
      <alignment horizontal="center" vertical="center"/>
    </xf>
    <xf numFmtId="2" fontId="7" fillId="14" borderId="91" xfId="0" applyNumberFormat="1" applyFont="1" applyFill="1" applyBorder="1" applyAlignment="1">
      <alignment horizontal="center" vertical="center" wrapText="1"/>
    </xf>
    <xf numFmtId="1" fontId="4" fillId="6" borderId="41" xfId="0" applyNumberFormat="1" applyFont="1" applyFill="1" applyBorder="1" applyAlignment="1">
      <alignment horizontal="center" vertical="center"/>
    </xf>
    <xf numFmtId="49" fontId="4" fillId="18" borderId="41" xfId="0" applyNumberFormat="1" applyFont="1" applyFill="1" applyBorder="1" applyAlignment="1">
      <alignment horizontal="center" vertical="center"/>
    </xf>
    <xf numFmtId="1" fontId="100" fillId="10" borderId="12" xfId="0" applyNumberFormat="1" applyFont="1" applyFill="1" applyBorder="1" applyAlignment="1">
      <alignment horizontal="center" vertical="center"/>
    </xf>
    <xf numFmtId="1" fontId="100" fillId="10" borderId="13" xfId="0" applyNumberFormat="1" applyFont="1" applyFill="1" applyBorder="1" applyAlignment="1">
      <alignment horizontal="center" vertical="center"/>
    </xf>
    <xf numFmtId="1" fontId="99" fillId="10" borderId="12" xfId="0" applyNumberFormat="1" applyFont="1" applyFill="1" applyBorder="1" applyAlignment="1">
      <alignment horizontal="center" vertical="center"/>
    </xf>
    <xf numFmtId="1" fontId="99" fillId="10" borderId="13" xfId="0" applyNumberFormat="1" applyFont="1" applyFill="1" applyBorder="1" applyAlignment="1">
      <alignment horizontal="center" vertical="center"/>
    </xf>
    <xf numFmtId="1" fontId="83" fillId="10" borderId="12" xfId="0" applyNumberFormat="1" applyFont="1" applyFill="1" applyBorder="1" applyAlignment="1">
      <alignment horizontal="center" vertical="center"/>
    </xf>
    <xf numFmtId="1" fontId="83" fillId="10" borderId="13" xfId="0" applyNumberFormat="1" applyFont="1" applyFill="1" applyBorder="1" applyAlignment="1">
      <alignment horizontal="center" vertical="center"/>
    </xf>
    <xf numFmtId="49" fontId="83" fillId="10" borderId="41" xfId="0" applyNumberFormat="1" applyFont="1" applyFill="1" applyBorder="1" applyAlignment="1">
      <alignment horizontal="center" vertical="center"/>
    </xf>
    <xf numFmtId="1" fontId="52" fillId="10" borderId="41" xfId="0" applyNumberFormat="1" applyFont="1" applyFill="1" applyBorder="1" applyAlignment="1">
      <alignment horizontal="center"/>
    </xf>
    <xf numFmtId="49" fontId="53" fillId="10" borderId="41" xfId="0" applyNumberFormat="1" applyFont="1" applyFill="1" applyBorder="1" applyAlignment="1">
      <alignment horizontal="center"/>
    </xf>
    <xf numFmtId="1" fontId="100" fillId="10" borderId="58" xfId="0" applyNumberFormat="1" applyFont="1" applyFill="1" applyBorder="1" applyAlignment="1">
      <alignment horizontal="center" vertical="center"/>
    </xf>
    <xf numFmtId="1" fontId="100" fillId="10" borderId="61" xfId="0" applyNumberFormat="1" applyFont="1" applyFill="1" applyBorder="1" applyAlignment="1">
      <alignment horizontal="center" vertical="center"/>
    </xf>
    <xf numFmtId="1" fontId="100" fillId="19" borderId="12" xfId="0" applyNumberFormat="1" applyFont="1" applyFill="1" applyBorder="1" applyAlignment="1">
      <alignment horizontal="center" vertical="center"/>
    </xf>
    <xf numFmtId="1" fontId="100" fillId="19" borderId="13" xfId="0" applyNumberFormat="1" applyFont="1" applyFill="1" applyBorder="1" applyAlignment="1">
      <alignment horizontal="center" vertical="center"/>
    </xf>
    <xf numFmtId="1" fontId="100" fillId="6" borderId="12" xfId="0" applyNumberFormat="1" applyFont="1" applyFill="1" applyBorder="1" applyAlignment="1">
      <alignment horizontal="center" vertical="center"/>
    </xf>
    <xf numFmtId="1" fontId="100" fillId="6" borderId="13" xfId="0" applyNumberFormat="1" applyFont="1" applyFill="1" applyBorder="1" applyAlignment="1">
      <alignment horizontal="center" vertical="center"/>
    </xf>
    <xf numFmtId="1" fontId="101" fillId="19" borderId="13" xfId="0" applyNumberFormat="1" applyFont="1" applyFill="1" applyBorder="1" applyAlignment="1">
      <alignment horizontal="center" vertical="center"/>
    </xf>
    <xf numFmtId="1" fontId="101" fillId="19" borderId="12" xfId="0" applyNumberFormat="1" applyFont="1" applyFill="1" applyBorder="1" applyAlignment="1">
      <alignment horizontal="center" vertical="center"/>
    </xf>
    <xf numFmtId="2" fontId="59" fillId="19" borderId="41" xfId="0" applyNumberFormat="1" applyFont="1" applyFill="1" applyBorder="1"/>
    <xf numFmtId="1" fontId="100" fillId="26" borderId="13" xfId="0" applyNumberFormat="1" applyFont="1" applyFill="1" applyBorder="1" applyAlignment="1">
      <alignment horizontal="center" vertical="center"/>
    </xf>
    <xf numFmtId="2" fontId="59" fillId="24" borderId="41" xfId="0" applyNumberFormat="1" applyFont="1" applyFill="1" applyBorder="1"/>
    <xf numFmtId="0" fontId="59" fillId="19" borderId="41" xfId="0" applyFont="1" applyFill="1" applyBorder="1"/>
    <xf numFmtId="1" fontId="100" fillId="24" borderId="12" xfId="0" applyNumberFormat="1" applyFont="1" applyFill="1" applyBorder="1" applyAlignment="1">
      <alignment horizontal="center" vertical="center"/>
    </xf>
    <xf numFmtId="1" fontId="100" fillId="24" borderId="13" xfId="0" applyNumberFormat="1" applyFont="1" applyFill="1" applyBorder="1" applyAlignment="1">
      <alignment horizontal="center" vertical="center"/>
    </xf>
    <xf numFmtId="49" fontId="13" fillId="10" borderId="31" xfId="0" applyNumberFormat="1" applyFont="1" applyFill="1" applyBorder="1" applyAlignment="1">
      <alignment horizontal="center"/>
    </xf>
    <xf numFmtId="49" fontId="57" fillId="6" borderId="58" xfId="0" applyNumberFormat="1" applyFont="1" applyFill="1" applyBorder="1" applyAlignment="1">
      <alignment horizontal="center" vertical="center"/>
    </xf>
    <xf numFmtId="2" fontId="53" fillId="6" borderId="59" xfId="0" applyNumberFormat="1" applyFont="1" applyFill="1" applyBorder="1" applyAlignment="1">
      <alignment horizontal="center" vertical="center"/>
    </xf>
    <xf numFmtId="165" fontId="53" fillId="6" borderId="59" xfId="0" applyNumberFormat="1" applyFont="1" applyFill="1" applyBorder="1" applyAlignment="1">
      <alignment horizontal="center"/>
    </xf>
    <xf numFmtId="165" fontId="53" fillId="6" borderId="61" xfId="0" applyNumberFormat="1" applyFont="1" applyFill="1" applyBorder="1" applyAlignment="1">
      <alignment horizontal="center" vertical="center"/>
    </xf>
    <xf numFmtId="165" fontId="53" fillId="6" borderId="58" xfId="0" applyNumberFormat="1" applyFont="1" applyFill="1" applyBorder="1" applyAlignment="1">
      <alignment horizontal="center" vertical="center"/>
    </xf>
    <xf numFmtId="1" fontId="53" fillId="6" borderId="59" xfId="0" applyNumberFormat="1" applyFont="1" applyFill="1" applyBorder="1" applyAlignment="1">
      <alignment horizontal="center" vertical="center"/>
    </xf>
    <xf numFmtId="2" fontId="53" fillId="21" borderId="58" xfId="0" applyNumberFormat="1" applyFont="1" applyFill="1" applyBorder="1" applyAlignment="1">
      <alignment horizontal="center" vertical="center"/>
    </xf>
    <xf numFmtId="2" fontId="53" fillId="21" borderId="59" xfId="0" applyNumberFormat="1" applyFont="1" applyFill="1" applyBorder="1" applyAlignment="1">
      <alignment horizontal="center" vertical="center"/>
    </xf>
    <xf numFmtId="1" fontId="83" fillId="19" borderId="12" xfId="0" applyNumberFormat="1" applyFont="1" applyFill="1" applyBorder="1" applyAlignment="1">
      <alignment horizontal="center" vertical="center"/>
    </xf>
    <xf numFmtId="1" fontId="83" fillId="19" borderId="13" xfId="0" applyNumberFormat="1" applyFont="1" applyFill="1" applyBorder="1" applyAlignment="1">
      <alignment horizontal="center" vertical="center"/>
    </xf>
    <xf numFmtId="164" fontId="53" fillId="6" borderId="59" xfId="0" applyNumberFormat="1" applyFont="1" applyFill="1" applyBorder="1" applyAlignment="1">
      <alignment horizontal="center" vertical="center"/>
    </xf>
    <xf numFmtId="164" fontId="53" fillId="6" borderId="61" xfId="0" applyNumberFormat="1" applyFont="1" applyFill="1" applyBorder="1" applyAlignment="1">
      <alignment horizontal="center" vertical="center"/>
    </xf>
    <xf numFmtId="49" fontId="103" fillId="24" borderId="41" xfId="0" applyNumberFormat="1" applyFont="1" applyFill="1" applyBorder="1" applyAlignment="1">
      <alignment horizontal="left"/>
    </xf>
    <xf numFmtId="1" fontId="39" fillId="19" borderId="13" xfId="0" applyNumberFormat="1" applyFont="1" applyFill="1" applyBorder="1" applyAlignment="1">
      <alignment horizontal="center" vertical="center"/>
    </xf>
    <xf numFmtId="1" fontId="39" fillId="19" borderId="12" xfId="0" applyNumberFormat="1" applyFont="1" applyFill="1" applyBorder="1" applyAlignment="1">
      <alignment horizontal="center" vertical="center"/>
    </xf>
    <xf numFmtId="1" fontId="0" fillId="6" borderId="61" xfId="0" applyNumberFormat="1" applyFill="1" applyBorder="1" applyAlignment="1">
      <alignment vertical="center"/>
    </xf>
    <xf numFmtId="0" fontId="0" fillId="6" borderId="84" xfId="0" applyFill="1" applyBorder="1" applyAlignment="1">
      <alignment vertical="center"/>
    </xf>
    <xf numFmtId="2" fontId="7" fillId="18" borderId="41" xfId="0" applyNumberFormat="1" applyFont="1" applyFill="1" applyBorder="1"/>
    <xf numFmtId="49" fontId="59" fillId="19" borderId="41" xfId="0" applyNumberFormat="1" applyFont="1" applyFill="1" applyBorder="1" applyAlignment="1">
      <alignment horizontal="left" vertical="top" wrapText="1"/>
    </xf>
    <xf numFmtId="49" fontId="104" fillId="19" borderId="41" xfId="0" applyNumberFormat="1" applyFont="1" applyFill="1" applyBorder="1" applyAlignment="1">
      <alignment horizontal="left" vertical="top" wrapText="1"/>
    </xf>
    <xf numFmtId="49" fontId="18" fillId="18" borderId="61" xfId="0" applyNumberFormat="1" applyFont="1" applyFill="1" applyBorder="1"/>
    <xf numFmtId="49" fontId="11" fillId="6" borderId="118" xfId="0" applyNumberFormat="1" applyFont="1" applyFill="1" applyBorder="1"/>
    <xf numFmtId="164" fontId="11" fillId="6" borderId="118" xfId="0" applyNumberFormat="1" applyFont="1" applyFill="1" applyBorder="1" applyAlignment="1">
      <alignment horizontal="center" vertical="center"/>
    </xf>
    <xf numFmtId="0" fontId="18" fillId="18" borderId="118" xfId="0" applyFont="1" applyFill="1" applyBorder="1"/>
    <xf numFmtId="2" fontId="11" fillId="6" borderId="61" xfId="0" applyNumberFormat="1" applyFont="1" applyFill="1" applyBorder="1" applyAlignment="1">
      <alignment horizontal="center" vertical="center"/>
    </xf>
    <xf numFmtId="164" fontId="11" fillId="18" borderId="61" xfId="0" applyNumberFormat="1" applyFont="1" applyFill="1" applyBorder="1" applyAlignment="1">
      <alignment horizontal="center" vertical="center"/>
    </xf>
    <xf numFmtId="49" fontId="11" fillId="18" borderId="61" xfId="0" applyNumberFormat="1" applyFont="1" applyFill="1" applyBorder="1" applyAlignment="1">
      <alignment horizontal="center" vertical="center"/>
    </xf>
    <xf numFmtId="2" fontId="0" fillId="18" borderId="56" xfId="0" applyNumberFormat="1" applyFill="1" applyBorder="1"/>
    <xf numFmtId="49" fontId="17" fillId="18" borderId="118" xfId="0" applyNumberFormat="1" applyFont="1" applyFill="1" applyBorder="1"/>
    <xf numFmtId="2" fontId="11" fillId="18" borderId="55" xfId="0" applyNumberFormat="1" applyFont="1" applyFill="1" applyBorder="1" applyAlignment="1">
      <alignment horizontal="center" vertical="center"/>
    </xf>
    <xf numFmtId="49" fontId="11" fillId="6" borderId="56" xfId="0" applyNumberFormat="1" applyFont="1" applyFill="1" applyBorder="1"/>
    <xf numFmtId="164" fontId="11" fillId="18" borderId="118" xfId="0" applyNumberFormat="1" applyFont="1" applyFill="1" applyBorder="1" applyAlignment="1">
      <alignment horizontal="center" vertical="center"/>
    </xf>
    <xf numFmtId="49" fontId="11" fillId="18" borderId="118" xfId="0" applyNumberFormat="1" applyFont="1" applyFill="1" applyBorder="1"/>
    <xf numFmtId="49" fontId="11" fillId="6" borderId="58" xfId="0" applyNumberFormat="1" applyFont="1" applyFill="1" applyBorder="1"/>
    <xf numFmtId="2" fontId="11" fillId="18" borderId="81" xfId="0" applyNumberFormat="1" applyFont="1" applyFill="1" applyBorder="1" applyAlignment="1">
      <alignment horizontal="center" vertical="center"/>
    </xf>
    <xf numFmtId="49" fontId="18" fillId="18" borderId="119" xfId="0" applyNumberFormat="1" applyFont="1" applyFill="1" applyBorder="1"/>
    <xf numFmtId="49" fontId="11" fillId="6" borderId="83" xfId="0" applyNumberFormat="1" applyFont="1" applyFill="1" applyBorder="1"/>
    <xf numFmtId="1" fontId="106" fillId="19" borderId="12" xfId="0" applyNumberFormat="1" applyFont="1" applyFill="1" applyBorder="1" applyAlignment="1">
      <alignment horizontal="center" vertical="center"/>
    </xf>
    <xf numFmtId="1" fontId="106" fillId="19" borderId="13" xfId="0" applyNumberFormat="1" applyFont="1" applyFill="1" applyBorder="1" applyAlignment="1">
      <alignment horizontal="center" vertical="center"/>
    </xf>
    <xf numFmtId="1" fontId="106" fillId="19" borderId="118" xfId="0" applyNumberFormat="1" applyFont="1" applyFill="1" applyBorder="1" applyAlignment="1">
      <alignment horizontal="center" vertical="center"/>
    </xf>
    <xf numFmtId="1" fontId="100" fillId="19" borderId="120" xfId="0" applyNumberFormat="1" applyFont="1" applyFill="1" applyBorder="1" applyAlignment="1">
      <alignment horizontal="center" vertical="center"/>
    </xf>
    <xf numFmtId="1" fontId="100" fillId="19" borderId="121" xfId="0" applyNumberFormat="1" applyFont="1" applyFill="1" applyBorder="1" applyAlignment="1">
      <alignment horizontal="center" vertical="center"/>
    </xf>
    <xf numFmtId="0" fontId="109" fillId="0" borderId="0" xfId="0" applyNumberFormat="1" applyFont="1"/>
    <xf numFmtId="1" fontId="106" fillId="10" borderId="12" xfId="0" applyNumberFormat="1" applyFont="1" applyFill="1" applyBorder="1" applyAlignment="1">
      <alignment horizontal="center" vertical="center"/>
    </xf>
    <xf numFmtId="1" fontId="106" fillId="10" borderId="13" xfId="0" applyNumberFormat="1" applyFont="1" applyFill="1" applyBorder="1" applyAlignment="1">
      <alignment horizontal="center" vertical="center"/>
    </xf>
    <xf numFmtId="49" fontId="44" fillId="19" borderId="41" xfId="0" applyNumberFormat="1" applyFont="1" applyFill="1" applyBorder="1" applyAlignment="1">
      <alignment horizontal="center"/>
    </xf>
    <xf numFmtId="1" fontId="105" fillId="10" borderId="12" xfId="0" applyNumberFormat="1" applyFont="1" applyFill="1" applyBorder="1" applyAlignment="1">
      <alignment horizontal="center" vertical="center"/>
    </xf>
    <xf numFmtId="1" fontId="105" fillId="10" borderId="13" xfId="0" applyNumberFormat="1" applyFont="1" applyFill="1" applyBorder="1" applyAlignment="1">
      <alignment horizontal="center" vertical="center"/>
    </xf>
    <xf numFmtId="1" fontId="105" fillId="10" borderId="71" xfId="0" applyNumberFormat="1" applyFont="1" applyFill="1" applyBorder="1" applyAlignment="1">
      <alignment horizontal="center" vertical="center"/>
    </xf>
    <xf numFmtId="1" fontId="105" fillId="10" borderId="61" xfId="0" applyNumberFormat="1" applyFont="1" applyFill="1" applyBorder="1" applyAlignment="1">
      <alignment horizontal="center" vertical="center"/>
    </xf>
    <xf numFmtId="0" fontId="2" fillId="18" borderId="41" xfId="0" applyNumberFormat="1" applyFont="1" applyFill="1" applyBorder="1" applyAlignment="1">
      <alignment horizontal="center" vertical="center"/>
    </xf>
    <xf numFmtId="49" fontId="11" fillId="20" borderId="41" xfId="0" applyNumberFormat="1" applyFont="1" applyFill="1" applyBorder="1" applyAlignment="1">
      <alignment horizontal="center"/>
    </xf>
    <xf numFmtId="49" fontId="5" fillId="18" borderId="41" xfId="0" applyNumberFormat="1" applyFont="1" applyFill="1" applyBorder="1" applyAlignment="1">
      <alignment horizontal="center" vertical="center"/>
    </xf>
    <xf numFmtId="49" fontId="13" fillId="18" borderId="41" xfId="0" applyNumberFormat="1" applyFont="1" applyFill="1" applyBorder="1" applyAlignment="1">
      <alignment horizontal="center" vertical="center"/>
    </xf>
    <xf numFmtId="49" fontId="15" fillId="18" borderId="41" xfId="0" applyNumberFormat="1" applyFont="1" applyFill="1" applyBorder="1" applyAlignment="1">
      <alignment horizontal="left" vertical="center"/>
    </xf>
    <xf numFmtId="49" fontId="13" fillId="18" borderId="41" xfId="0" applyNumberFormat="1" applyFont="1" applyFill="1" applyBorder="1" applyAlignment="1">
      <alignment vertical="center"/>
    </xf>
    <xf numFmtId="0" fontId="15" fillId="18" borderId="41" xfId="0" applyFont="1" applyFill="1" applyBorder="1" applyAlignment="1">
      <alignment horizontal="left" vertical="center"/>
    </xf>
    <xf numFmtId="1" fontId="15" fillId="18" borderId="41" xfId="0" applyNumberFormat="1" applyFont="1" applyFill="1" applyBorder="1" applyAlignment="1">
      <alignment horizontal="left" vertical="center"/>
    </xf>
    <xf numFmtId="49" fontId="71" fillId="5" borderId="41" xfId="0" applyNumberFormat="1" applyFont="1" applyFill="1" applyBorder="1" applyAlignment="1">
      <alignment horizontal="center" vertical="center"/>
    </xf>
    <xf numFmtId="2" fontId="58" fillId="6" borderId="41" xfId="0" applyNumberFormat="1" applyFont="1" applyFill="1" applyBorder="1" applyAlignment="1">
      <alignment horizontal="center" vertical="center"/>
    </xf>
    <xf numFmtId="165" fontId="58" fillId="6" borderId="41" xfId="0" applyNumberFormat="1" applyFont="1" applyFill="1" applyBorder="1" applyAlignment="1">
      <alignment horizontal="center"/>
    </xf>
    <xf numFmtId="0" fontId="107" fillId="0" borderId="0" xfId="0" applyNumberFormat="1" applyFont="1"/>
    <xf numFmtId="49" fontId="113" fillId="10" borderId="41" xfId="0" applyNumberFormat="1" applyFont="1" applyFill="1" applyBorder="1"/>
    <xf numFmtId="49" fontId="113" fillId="10" borderId="41" xfId="0" applyNumberFormat="1" applyFont="1" applyFill="1" applyBorder="1" applyAlignment="1">
      <alignment horizontal="center"/>
    </xf>
    <xf numFmtId="49" fontId="61" fillId="19" borderId="41" xfId="0" applyNumberFormat="1" applyFont="1" applyFill="1" applyBorder="1" applyAlignment="1">
      <alignment horizontal="left" vertical="center"/>
    </xf>
    <xf numFmtId="1" fontId="106" fillId="19" borderId="58" xfId="0" applyNumberFormat="1" applyFont="1" applyFill="1" applyBorder="1" applyAlignment="1">
      <alignment horizontal="center" vertical="center"/>
    </xf>
    <xf numFmtId="1" fontId="106" fillId="19" borderId="61" xfId="0" applyNumberFormat="1" applyFont="1" applyFill="1" applyBorder="1" applyAlignment="1">
      <alignment horizontal="center" vertical="center"/>
    </xf>
    <xf numFmtId="2" fontId="7" fillId="22" borderId="61" xfId="0" applyNumberFormat="1" applyFont="1" applyFill="1" applyBorder="1" applyAlignment="1">
      <alignment horizontal="center"/>
    </xf>
    <xf numFmtId="49" fontId="11" fillId="6" borderId="83" xfId="0" applyNumberFormat="1" applyFont="1" applyFill="1" applyBorder="1" applyAlignment="1">
      <alignment horizontal="left" vertical="center" wrapText="1"/>
    </xf>
    <xf numFmtId="2" fontId="57" fillId="6" borderId="61" xfId="0" applyNumberFormat="1" applyFont="1" applyFill="1" applyBorder="1" applyAlignment="1">
      <alignment horizontal="center" vertical="center"/>
    </xf>
    <xf numFmtId="2" fontId="53" fillId="18" borderId="61" xfId="0" applyNumberFormat="1" applyFont="1" applyFill="1" applyBorder="1" applyAlignment="1">
      <alignment horizontal="center" vertical="center"/>
    </xf>
    <xf numFmtId="2" fontId="52" fillId="22" borderId="61" xfId="0" applyNumberFormat="1" applyFont="1" applyFill="1" applyBorder="1" applyAlignment="1">
      <alignment horizontal="center"/>
    </xf>
    <xf numFmtId="49" fontId="11" fillId="6" borderId="132" xfId="0" applyNumberFormat="1" applyFont="1" applyFill="1" applyBorder="1" applyAlignment="1">
      <alignment horizontal="left" vertical="center" wrapText="1"/>
    </xf>
    <xf numFmtId="165" fontId="7" fillId="6" borderId="133" xfId="0" applyNumberFormat="1" applyFont="1" applyFill="1" applyBorder="1" applyAlignment="1">
      <alignment horizontal="center" vertical="center"/>
    </xf>
    <xf numFmtId="2" fontId="7" fillId="22" borderId="134" xfId="0" applyNumberFormat="1" applyFont="1" applyFill="1" applyBorder="1" applyAlignment="1">
      <alignment horizontal="center"/>
    </xf>
    <xf numFmtId="165" fontId="7" fillId="22" borderId="135" xfId="0" applyNumberFormat="1" applyFont="1" applyFill="1" applyBorder="1" applyAlignment="1">
      <alignment horizontal="center"/>
    </xf>
    <xf numFmtId="2" fontId="57" fillId="6" borderId="134" xfId="0" applyNumberFormat="1" applyFont="1" applyFill="1" applyBorder="1" applyAlignment="1">
      <alignment horizontal="center" vertical="center"/>
    </xf>
    <xf numFmtId="165" fontId="57" fillId="6" borderId="135" xfId="0" applyNumberFormat="1" applyFont="1" applyFill="1" applyBorder="1" applyAlignment="1">
      <alignment horizontal="center" vertical="center"/>
    </xf>
    <xf numFmtId="2" fontId="53" fillId="18" borderId="134" xfId="0" applyNumberFormat="1" applyFont="1" applyFill="1" applyBorder="1" applyAlignment="1">
      <alignment horizontal="center" vertical="center"/>
    </xf>
    <xf numFmtId="165" fontId="53" fillId="18" borderId="135" xfId="0" applyNumberFormat="1" applyFont="1" applyFill="1" applyBorder="1" applyAlignment="1">
      <alignment horizontal="center" vertical="center"/>
    </xf>
    <xf numFmtId="2" fontId="52" fillId="22" borderId="134" xfId="0" applyNumberFormat="1" applyFont="1" applyFill="1" applyBorder="1" applyAlignment="1">
      <alignment horizontal="center"/>
    </xf>
    <xf numFmtId="165" fontId="52" fillId="22" borderId="135" xfId="0" applyNumberFormat="1" applyFont="1" applyFill="1" applyBorder="1" applyAlignment="1">
      <alignment horizontal="center"/>
    </xf>
    <xf numFmtId="2" fontId="53" fillId="6" borderId="134" xfId="0" applyNumberFormat="1" applyFont="1" applyFill="1" applyBorder="1" applyAlignment="1">
      <alignment horizontal="center" vertical="center"/>
    </xf>
    <xf numFmtId="165" fontId="53" fillId="6" borderId="135" xfId="0" applyNumberFormat="1" applyFont="1" applyFill="1" applyBorder="1" applyAlignment="1">
      <alignment horizontal="center" vertical="center"/>
    </xf>
    <xf numFmtId="165" fontId="53" fillId="22" borderId="135" xfId="0" applyNumberFormat="1" applyFont="1" applyFill="1" applyBorder="1" applyAlignment="1">
      <alignment horizontal="center"/>
    </xf>
    <xf numFmtId="2" fontId="69" fillId="6" borderId="134" xfId="0" applyNumberFormat="1" applyFont="1" applyFill="1" applyBorder="1" applyAlignment="1">
      <alignment horizontal="center" vertical="center"/>
    </xf>
    <xf numFmtId="165" fontId="69" fillId="6" borderId="135" xfId="0" applyNumberFormat="1" applyFont="1" applyFill="1" applyBorder="1" applyAlignment="1">
      <alignment horizontal="center" vertical="center"/>
    </xf>
    <xf numFmtId="49" fontId="5" fillId="22" borderId="58" xfId="0" applyNumberFormat="1" applyFont="1" applyFill="1" applyBorder="1" applyAlignment="1">
      <alignment horizontal="right"/>
    </xf>
    <xf numFmtId="0" fontId="72" fillId="6" borderId="58" xfId="0" applyNumberFormat="1" applyFont="1" applyFill="1" applyBorder="1" applyAlignment="1">
      <alignment horizontal="center" vertical="center"/>
    </xf>
    <xf numFmtId="49" fontId="57" fillId="18" borderId="58" xfId="0" applyNumberFormat="1" applyFont="1" applyFill="1" applyBorder="1" applyAlignment="1">
      <alignment horizontal="center" vertical="center"/>
    </xf>
    <xf numFmtId="49" fontId="85" fillId="22" borderId="58" xfId="0" applyNumberFormat="1" applyFont="1" applyFill="1" applyBorder="1" applyAlignment="1">
      <alignment horizontal="right"/>
    </xf>
    <xf numFmtId="49" fontId="57" fillId="22" borderId="58" xfId="0" applyNumberFormat="1" applyFont="1" applyFill="1" applyBorder="1" applyAlignment="1">
      <alignment horizontal="center"/>
    </xf>
    <xf numFmtId="2" fontId="69" fillId="6" borderId="61" xfId="0" applyNumberFormat="1" applyFont="1" applyFill="1" applyBorder="1" applyAlignment="1">
      <alignment horizontal="center" vertical="center"/>
    </xf>
    <xf numFmtId="2" fontId="52" fillId="22" borderId="134" xfId="0" applyNumberFormat="1" applyFont="1" applyFill="1" applyBorder="1" applyAlignment="1">
      <alignment horizontal="center" vertical="center"/>
    </xf>
    <xf numFmtId="165" fontId="53" fillId="22" borderId="135" xfId="0" applyNumberFormat="1" applyFont="1" applyFill="1" applyBorder="1" applyAlignment="1">
      <alignment horizontal="center" vertical="center"/>
    </xf>
    <xf numFmtId="2" fontId="57" fillId="18" borderId="134" xfId="0" applyNumberFormat="1" applyFont="1" applyFill="1" applyBorder="1" applyAlignment="1">
      <alignment horizontal="center" vertical="center"/>
    </xf>
    <xf numFmtId="165" fontId="57" fillId="18" borderId="135" xfId="0" applyNumberFormat="1" applyFont="1" applyFill="1" applyBorder="1" applyAlignment="1">
      <alignment horizontal="center" vertical="center"/>
    </xf>
    <xf numFmtId="165" fontId="52" fillId="6" borderId="135" xfId="0" applyNumberFormat="1" applyFont="1" applyFill="1" applyBorder="1" applyAlignment="1">
      <alignment horizontal="center" vertical="center"/>
    </xf>
    <xf numFmtId="2" fontId="52" fillId="6" borderId="134" xfId="0" applyNumberFormat="1" applyFont="1" applyFill="1" applyBorder="1" applyAlignment="1">
      <alignment horizontal="center" vertical="center"/>
    </xf>
    <xf numFmtId="2" fontId="85" fillId="6" borderId="134" xfId="0" applyNumberFormat="1" applyFont="1" applyFill="1" applyBorder="1" applyAlignment="1">
      <alignment horizontal="center" vertical="center"/>
    </xf>
    <xf numFmtId="2" fontId="53" fillId="6" borderId="134" xfId="0" applyNumberFormat="1" applyFont="1" applyFill="1" applyBorder="1" applyAlignment="1">
      <alignment horizontal="center"/>
    </xf>
    <xf numFmtId="165" fontId="53" fillId="6" borderId="135" xfId="0" applyNumberFormat="1" applyFont="1" applyFill="1" applyBorder="1" applyAlignment="1">
      <alignment horizontal="center"/>
    </xf>
    <xf numFmtId="49" fontId="57" fillId="22" borderId="58" xfId="0" applyNumberFormat="1" applyFont="1" applyFill="1" applyBorder="1" applyAlignment="1">
      <alignment horizontal="center" vertical="center"/>
    </xf>
    <xf numFmtId="49" fontId="85" fillId="6" borderId="58" xfId="0" applyNumberFormat="1" applyFont="1" applyFill="1" applyBorder="1" applyAlignment="1">
      <alignment horizontal="right" vertical="center"/>
    </xf>
    <xf numFmtId="49" fontId="85" fillId="22" borderId="58" xfId="0" applyNumberFormat="1" applyFont="1" applyFill="1" applyBorder="1" applyAlignment="1">
      <alignment horizontal="right" vertical="center"/>
    </xf>
    <xf numFmtId="49" fontId="57" fillId="6" borderId="58" xfId="0" applyNumberFormat="1" applyFont="1" applyFill="1" applyBorder="1" applyAlignment="1">
      <alignment horizontal="center"/>
    </xf>
    <xf numFmtId="2" fontId="52" fillId="22" borderId="61" xfId="0" applyNumberFormat="1" applyFont="1" applyFill="1" applyBorder="1" applyAlignment="1">
      <alignment horizontal="center" vertical="center"/>
    </xf>
    <xf numFmtId="2" fontId="57" fillId="18" borderId="61" xfId="0" applyNumberFormat="1" applyFont="1" applyFill="1" applyBorder="1" applyAlignment="1">
      <alignment horizontal="center" vertical="center"/>
    </xf>
    <xf numFmtId="2" fontId="52" fillId="6" borderId="61" xfId="0" applyNumberFormat="1" applyFont="1" applyFill="1" applyBorder="1" applyAlignment="1">
      <alignment horizontal="center" vertical="center"/>
    </xf>
    <xf numFmtId="2" fontId="85" fillId="6" borderId="61" xfId="0" applyNumberFormat="1" applyFont="1" applyFill="1" applyBorder="1" applyAlignment="1">
      <alignment horizontal="center" vertical="center"/>
    </xf>
    <xf numFmtId="2" fontId="53" fillId="6" borderId="61" xfId="0" applyNumberFormat="1" applyFont="1" applyFill="1" applyBorder="1" applyAlignment="1">
      <alignment horizontal="center"/>
    </xf>
    <xf numFmtId="0" fontId="0" fillId="6" borderId="77" xfId="0" applyNumberFormat="1" applyFill="1" applyBorder="1"/>
    <xf numFmtId="0" fontId="0" fillId="6" borderId="78" xfId="0" applyNumberFormat="1" applyFill="1" applyBorder="1"/>
    <xf numFmtId="0" fontId="0" fillId="6" borderId="24" xfId="0" applyNumberFormat="1" applyFill="1" applyBorder="1"/>
    <xf numFmtId="0" fontId="0" fillId="6" borderId="26" xfId="0" applyNumberFormat="1" applyFill="1" applyBorder="1"/>
    <xf numFmtId="3" fontId="11" fillId="6" borderId="124" xfId="0" applyNumberFormat="1" applyFont="1" applyFill="1" applyBorder="1" applyAlignment="1">
      <alignment horizontal="left" vertical="center"/>
    </xf>
    <xf numFmtId="3" fontId="11" fillId="6" borderId="137" xfId="0" applyNumberFormat="1" applyFont="1" applyFill="1" applyBorder="1" applyAlignment="1">
      <alignment horizontal="left" vertical="center"/>
    </xf>
    <xf numFmtId="3" fontId="11" fillId="6" borderId="125" xfId="0" applyNumberFormat="1" applyFont="1" applyFill="1" applyBorder="1" applyAlignment="1">
      <alignment horizontal="left" vertical="center"/>
    </xf>
    <xf numFmtId="3" fontId="11" fillId="6" borderId="138" xfId="0" applyNumberFormat="1" applyFont="1" applyFill="1" applyBorder="1" applyAlignment="1">
      <alignment horizontal="left" vertical="center"/>
    </xf>
    <xf numFmtId="3" fontId="11" fillId="6" borderId="122" xfId="0" applyNumberFormat="1" applyFont="1" applyFill="1" applyBorder="1" applyAlignment="1">
      <alignment horizontal="left" vertical="center"/>
    </xf>
    <xf numFmtId="2" fontId="57" fillId="6" borderId="55" xfId="0" applyNumberFormat="1" applyFont="1" applyFill="1" applyBorder="1" applyAlignment="1">
      <alignment horizontal="center" vertical="center"/>
    </xf>
    <xf numFmtId="165" fontId="57" fillId="6" borderId="55" xfId="0" applyNumberFormat="1" applyFont="1" applyFill="1" applyBorder="1" applyAlignment="1">
      <alignment horizontal="center"/>
    </xf>
    <xf numFmtId="2" fontId="57" fillId="6" borderId="139" xfId="0" applyNumberFormat="1" applyFont="1" applyFill="1" applyBorder="1" applyAlignment="1">
      <alignment horizontal="center" vertical="center"/>
    </xf>
    <xf numFmtId="165" fontId="57" fillId="6" borderId="140" xfId="0" applyNumberFormat="1" applyFont="1" applyFill="1" applyBorder="1" applyAlignment="1">
      <alignment horizontal="center" vertical="center"/>
    </xf>
    <xf numFmtId="2" fontId="57" fillId="27" borderId="134" xfId="0" applyNumberFormat="1" applyFont="1" applyFill="1" applyBorder="1" applyAlignment="1">
      <alignment horizontal="center" vertical="center"/>
    </xf>
    <xf numFmtId="2" fontId="57" fillId="27" borderId="41" xfId="0" applyNumberFormat="1" applyFont="1" applyFill="1" applyBorder="1" applyAlignment="1">
      <alignment horizontal="center" vertical="center"/>
    </xf>
    <xf numFmtId="165" fontId="57" fillId="27" borderId="41" xfId="0" applyNumberFormat="1" applyFont="1" applyFill="1" applyBorder="1" applyAlignment="1">
      <alignment horizontal="center"/>
    </xf>
    <xf numFmtId="165" fontId="57" fillId="27" borderId="135" xfId="0" applyNumberFormat="1" applyFont="1" applyFill="1" applyBorder="1" applyAlignment="1">
      <alignment horizontal="center" vertical="center"/>
    </xf>
    <xf numFmtId="49" fontId="11" fillId="10" borderId="41" xfId="0" applyNumberFormat="1" applyFont="1" applyFill="1" applyBorder="1" applyAlignment="1">
      <alignment horizontal="left" vertical="top" wrapText="1"/>
    </xf>
    <xf numFmtId="49" fontId="64" fillId="19" borderId="41" xfId="0" applyNumberFormat="1" applyFont="1" applyFill="1" applyBorder="1" applyAlignment="1">
      <alignment horizontal="left" vertical="center"/>
    </xf>
    <xf numFmtId="49" fontId="18" fillId="19" borderId="41" xfId="0" applyNumberFormat="1" applyFont="1" applyFill="1" applyBorder="1" applyAlignment="1">
      <alignment horizontal="left" vertical="center"/>
    </xf>
    <xf numFmtId="49" fontId="11" fillId="19" borderId="41" xfId="0" applyNumberFormat="1" applyFont="1" applyFill="1" applyBorder="1" applyAlignment="1">
      <alignment horizontal="center" vertical="center"/>
    </xf>
    <xf numFmtId="49" fontId="66" fillId="19" borderId="41" xfId="0" applyNumberFormat="1" applyFont="1" applyFill="1" applyBorder="1" applyAlignment="1">
      <alignment horizontal="left" vertical="center" wrapText="1"/>
    </xf>
    <xf numFmtId="49" fontId="7" fillId="14" borderId="91" xfId="0" applyNumberFormat="1" applyFont="1" applyFill="1" applyBorder="1" applyAlignment="1">
      <alignment vertical="center"/>
    </xf>
    <xf numFmtId="1" fontId="4" fillId="32" borderId="13" xfId="0" applyNumberFormat="1" applyFont="1" applyFill="1" applyBorder="1" applyAlignment="1">
      <alignment horizontal="center" vertical="center"/>
    </xf>
    <xf numFmtId="1" fontId="4" fillId="32" borderId="12" xfId="0" applyNumberFormat="1" applyFont="1" applyFill="1" applyBorder="1" applyAlignment="1">
      <alignment horizontal="center" vertical="center"/>
    </xf>
    <xf numFmtId="1" fontId="11" fillId="32" borderId="41" xfId="0" applyNumberFormat="1" applyFont="1" applyFill="1" applyBorder="1" applyAlignment="1">
      <alignment horizontal="center"/>
    </xf>
    <xf numFmtId="2" fontId="11" fillId="32" borderId="41" xfId="0" applyNumberFormat="1" applyFont="1" applyFill="1" applyBorder="1"/>
    <xf numFmtId="2" fontId="0" fillId="32" borderId="41" xfId="0" applyNumberFormat="1" applyFill="1" applyBorder="1"/>
    <xf numFmtId="1" fontId="119" fillId="32" borderId="41" xfId="0" applyNumberFormat="1" applyFont="1" applyFill="1" applyBorder="1" applyAlignment="1">
      <alignment horizontal="left" vertical="center"/>
    </xf>
    <xf numFmtId="1" fontId="106" fillId="24" borderId="12" xfId="0" applyNumberFormat="1" applyFont="1" applyFill="1" applyBorder="1" applyAlignment="1">
      <alignment horizontal="center" vertical="center"/>
    </xf>
    <xf numFmtId="1" fontId="106" fillId="24" borderId="13" xfId="0" applyNumberFormat="1" applyFont="1" applyFill="1" applyBorder="1" applyAlignment="1">
      <alignment horizontal="center" vertical="center"/>
    </xf>
    <xf numFmtId="1" fontId="106" fillId="18" borderId="12" xfId="0" applyNumberFormat="1" applyFont="1" applyFill="1" applyBorder="1" applyAlignment="1">
      <alignment horizontal="center" vertical="center"/>
    </xf>
    <xf numFmtId="1" fontId="106" fillId="18" borderId="59" xfId="0" applyNumberFormat="1" applyFont="1" applyFill="1" applyBorder="1" applyAlignment="1">
      <alignment horizontal="center" vertical="center"/>
    </xf>
    <xf numFmtId="1" fontId="20" fillId="18" borderId="41" xfId="0" applyNumberFormat="1" applyFont="1" applyFill="1" applyBorder="1" applyAlignment="1">
      <alignment horizontal="center"/>
    </xf>
    <xf numFmtId="1" fontId="18" fillId="18" borderId="41" xfId="0" applyNumberFormat="1" applyFont="1" applyFill="1" applyBorder="1" applyAlignment="1">
      <alignment horizontal="center"/>
    </xf>
    <xf numFmtId="49" fontId="53" fillId="18" borderId="41" xfId="0" applyNumberFormat="1" applyFont="1" applyFill="1" applyBorder="1"/>
    <xf numFmtId="49" fontId="53" fillId="18" borderId="58" xfId="0" applyNumberFormat="1" applyFont="1" applyFill="1" applyBorder="1"/>
    <xf numFmtId="0" fontId="57" fillId="18" borderId="61" xfId="0" applyNumberFormat="1" applyFont="1" applyFill="1" applyBorder="1"/>
    <xf numFmtId="1" fontId="106" fillId="19" borderId="71" xfId="0" applyNumberFormat="1" applyFont="1" applyFill="1" applyBorder="1" applyAlignment="1">
      <alignment horizontal="center" vertical="center"/>
    </xf>
    <xf numFmtId="164" fontId="53" fillId="18" borderId="142" xfId="0" applyNumberFormat="1" applyFont="1" applyFill="1" applyBorder="1" applyAlignment="1">
      <alignment horizontal="center" vertical="center"/>
    </xf>
    <xf numFmtId="164" fontId="57" fillId="6" borderId="142" xfId="0" applyNumberFormat="1" applyFont="1" applyFill="1" applyBorder="1" applyAlignment="1">
      <alignment horizontal="center" vertical="center"/>
    </xf>
    <xf numFmtId="164" fontId="53" fillId="6" borderId="142" xfId="0" applyNumberFormat="1" applyFont="1" applyFill="1" applyBorder="1" applyAlignment="1">
      <alignment horizontal="center" vertical="center"/>
    </xf>
    <xf numFmtId="164" fontId="57" fillId="18" borderId="142" xfId="0" applyNumberFormat="1" applyFont="1" applyFill="1" applyBorder="1" applyAlignment="1">
      <alignment horizontal="center" vertical="center"/>
    </xf>
    <xf numFmtId="164" fontId="53" fillId="18" borderId="61" xfId="0" applyNumberFormat="1" applyFont="1" applyFill="1" applyBorder="1" applyAlignment="1">
      <alignment horizontal="center" vertical="center"/>
    </xf>
    <xf numFmtId="49" fontId="57" fillId="6" borderId="61" xfId="0" applyNumberFormat="1" applyFont="1" applyFill="1" applyBorder="1" applyAlignment="1">
      <alignment horizontal="center" vertical="center"/>
    </xf>
    <xf numFmtId="164" fontId="7" fillId="6" borderId="82" xfId="0" applyNumberFormat="1" applyFont="1" applyFill="1" applyBorder="1" applyAlignment="1">
      <alignment horizontal="center" vertical="center"/>
    </xf>
    <xf numFmtId="164" fontId="7" fillId="22" borderId="58" xfId="0" applyNumberFormat="1" applyFont="1" applyFill="1" applyBorder="1" applyAlignment="1">
      <alignment horizontal="center"/>
    </xf>
    <xf numFmtId="164" fontId="53" fillId="18" borderId="58" xfId="0" applyNumberFormat="1" applyFont="1" applyFill="1" applyBorder="1" applyAlignment="1">
      <alignment horizontal="center" vertical="center"/>
    </xf>
    <xf numFmtId="49" fontId="5" fillId="22" borderId="61" xfId="0" applyNumberFormat="1" applyFont="1" applyFill="1" applyBorder="1" applyAlignment="1">
      <alignment horizontal="right"/>
    </xf>
    <xf numFmtId="49" fontId="57" fillId="18" borderId="61" xfId="0" applyNumberFormat="1" applyFont="1" applyFill="1" applyBorder="1" applyAlignment="1">
      <alignment horizontal="center" vertical="center"/>
    </xf>
    <xf numFmtId="49" fontId="57" fillId="22" borderId="61" xfId="0" applyNumberFormat="1" applyFont="1" applyFill="1" applyBorder="1" applyAlignment="1">
      <alignment horizontal="center"/>
    </xf>
    <xf numFmtId="49" fontId="57" fillId="22" borderId="61" xfId="0" applyNumberFormat="1" applyFont="1" applyFill="1" applyBorder="1" applyAlignment="1">
      <alignment horizontal="center" vertical="center"/>
    </xf>
    <xf numFmtId="49" fontId="72" fillId="6" borderId="61" xfId="0" applyNumberFormat="1" applyFont="1" applyFill="1" applyBorder="1" applyAlignment="1">
      <alignment horizontal="center" vertical="center"/>
    </xf>
    <xf numFmtId="49" fontId="57" fillId="6" borderId="61" xfId="0" applyNumberFormat="1" applyFont="1" applyFill="1" applyBorder="1" applyAlignment="1">
      <alignment horizontal="center"/>
    </xf>
    <xf numFmtId="2" fontId="0" fillId="12" borderId="91" xfId="0" applyNumberFormat="1" applyFill="1" applyBorder="1" applyAlignment="1">
      <alignment vertical="center"/>
    </xf>
    <xf numFmtId="0" fontId="0" fillId="6" borderId="34" xfId="0" applyNumberFormat="1" applyFill="1" applyBorder="1"/>
    <xf numFmtId="164" fontId="11" fillId="6" borderId="142" xfId="0" applyNumberFormat="1" applyFont="1" applyFill="1" applyBorder="1" applyAlignment="1">
      <alignment horizontal="center" vertical="center"/>
    </xf>
    <xf numFmtId="164" fontId="11" fillId="22" borderId="142" xfId="0" applyNumberFormat="1" applyFont="1" applyFill="1" applyBorder="1" applyAlignment="1">
      <alignment horizontal="center" vertical="center"/>
    </xf>
    <xf numFmtId="164" fontId="0" fillId="6" borderId="142" xfId="0" applyNumberFormat="1" applyFill="1" applyBorder="1"/>
    <xf numFmtId="164" fontId="11" fillId="6" borderId="82" xfId="0" applyNumberFormat="1" applyFont="1" applyFill="1" applyBorder="1" applyAlignment="1">
      <alignment horizontal="center" vertical="center"/>
    </xf>
    <xf numFmtId="164" fontId="11" fillId="6" borderId="58" xfId="0" applyNumberFormat="1" applyFont="1" applyFill="1" applyBorder="1" applyAlignment="1">
      <alignment horizontal="center" vertical="center"/>
    </xf>
    <xf numFmtId="164" fontId="11" fillId="22" borderId="58" xfId="0" applyNumberFormat="1" applyFont="1" applyFill="1" applyBorder="1" applyAlignment="1">
      <alignment horizontal="center" vertical="center"/>
    </xf>
    <xf numFmtId="164" fontId="11" fillId="18" borderId="58" xfId="0" applyNumberFormat="1" applyFont="1" applyFill="1" applyBorder="1" applyAlignment="1">
      <alignment horizontal="center" vertical="center"/>
    </xf>
    <xf numFmtId="164" fontId="0" fillId="6" borderId="58" xfId="0" applyNumberFormat="1" applyFill="1" applyBorder="1"/>
    <xf numFmtId="49" fontId="2" fillId="6" borderId="83" xfId="0" applyNumberFormat="1" applyFont="1" applyFill="1" applyBorder="1" applyAlignment="1">
      <alignment horizontal="center" vertical="center"/>
    </xf>
    <xf numFmtId="49" fontId="2" fillId="6" borderId="61" xfId="0" applyNumberFormat="1" applyFont="1" applyFill="1" applyBorder="1" applyAlignment="1">
      <alignment horizontal="center" vertical="center"/>
    </xf>
    <xf numFmtId="49" fontId="11" fillId="22" borderId="61" xfId="0" applyNumberFormat="1" applyFont="1" applyFill="1" applyBorder="1" applyAlignment="1">
      <alignment horizontal="center" vertical="center"/>
    </xf>
    <xf numFmtId="0" fontId="2" fillId="6" borderId="61" xfId="0" applyNumberFormat="1" applyFont="1" applyFill="1" applyBorder="1" applyAlignment="1">
      <alignment horizontal="center" vertical="center"/>
    </xf>
    <xf numFmtId="49" fontId="17" fillId="6" borderId="61" xfId="0" applyNumberFormat="1" applyFont="1" applyFill="1" applyBorder="1" applyAlignment="1">
      <alignment horizontal="center" vertical="center"/>
    </xf>
    <xf numFmtId="49" fontId="2" fillId="27" borderId="61" xfId="0" applyNumberFormat="1" applyFont="1" applyFill="1" applyBorder="1" applyAlignment="1">
      <alignment horizontal="center" vertical="center"/>
    </xf>
    <xf numFmtId="0" fontId="2" fillId="18" borderId="61" xfId="0" applyNumberFormat="1" applyFont="1" applyFill="1" applyBorder="1" applyAlignment="1">
      <alignment horizontal="center" vertical="center"/>
    </xf>
    <xf numFmtId="49" fontId="11" fillId="27" borderId="61" xfId="0" applyNumberFormat="1" applyFont="1" applyFill="1" applyBorder="1" applyAlignment="1">
      <alignment horizontal="center" vertical="center"/>
    </xf>
    <xf numFmtId="3" fontId="11" fillId="6" borderId="144" xfId="0" applyNumberFormat="1" applyFont="1" applyFill="1" applyBorder="1" applyAlignment="1">
      <alignment horizontal="left" vertical="center"/>
    </xf>
    <xf numFmtId="3" fontId="11" fillId="6" borderId="141" xfId="0" applyNumberFormat="1" applyFont="1" applyFill="1" applyBorder="1" applyAlignment="1">
      <alignment horizontal="left" vertical="center"/>
    </xf>
    <xf numFmtId="164" fontId="11" fillId="15" borderId="142" xfId="0" applyNumberFormat="1" applyFont="1" applyFill="1" applyBorder="1" applyAlignment="1">
      <alignment horizontal="center" vertical="center"/>
    </xf>
    <xf numFmtId="164" fontId="53" fillId="28" borderId="142" xfId="0" applyNumberFormat="1" applyFont="1" applyFill="1" applyBorder="1" applyAlignment="1">
      <alignment horizontal="center" vertical="center"/>
    </xf>
    <xf numFmtId="164" fontId="53" fillId="15" borderId="142" xfId="0" applyNumberFormat="1" applyFont="1" applyFill="1" applyBorder="1" applyAlignment="1">
      <alignment horizontal="center" vertical="center"/>
    </xf>
    <xf numFmtId="3" fontId="11" fillId="6" borderId="82" xfId="0" applyNumberFormat="1" applyFont="1" applyFill="1" applyBorder="1" applyAlignment="1">
      <alignment horizontal="left" vertical="center"/>
    </xf>
    <xf numFmtId="49" fontId="5" fillId="6" borderId="83" xfId="0" applyNumberFormat="1" applyFont="1" applyFill="1" applyBorder="1" applyAlignment="1">
      <alignment horizontal="center" vertical="center" wrapText="1"/>
    </xf>
    <xf numFmtId="3" fontId="11" fillId="6" borderId="81" xfId="0" applyNumberFormat="1" applyFont="1" applyFill="1" applyBorder="1" applyAlignment="1">
      <alignment horizontal="left" vertical="center"/>
    </xf>
    <xf numFmtId="3" fontId="11" fillId="6" borderId="83" xfId="0" applyNumberFormat="1" applyFont="1" applyFill="1" applyBorder="1" applyAlignment="1">
      <alignment horizontal="left" vertical="center"/>
    </xf>
    <xf numFmtId="49" fontId="11" fillId="15" borderId="61" xfId="0" applyNumberFormat="1" applyFont="1" applyFill="1" applyBorder="1" applyAlignment="1">
      <alignment horizontal="center" vertical="center"/>
    </xf>
    <xf numFmtId="49" fontId="57" fillId="28" borderId="61" xfId="0" applyNumberFormat="1" applyFont="1" applyFill="1" applyBorder="1" applyAlignment="1">
      <alignment horizontal="center" vertical="center"/>
    </xf>
    <xf numFmtId="2" fontId="5" fillId="6" borderId="58" xfId="0" applyNumberFormat="1" applyFont="1" applyFill="1" applyBorder="1"/>
    <xf numFmtId="49" fontId="53" fillId="6" borderId="142" xfId="0" applyNumberFormat="1" applyFont="1" applyFill="1" applyBorder="1" applyAlignment="1">
      <alignment horizontal="center" vertical="center"/>
    </xf>
    <xf numFmtId="164" fontId="11" fillId="6" borderId="83" xfId="0" applyNumberFormat="1" applyFont="1" applyFill="1" applyBorder="1" applyAlignment="1">
      <alignment horizontal="center" vertical="center"/>
    </xf>
    <xf numFmtId="164" fontId="11" fillId="6" borderId="61" xfId="0" applyNumberFormat="1" applyFont="1" applyFill="1" applyBorder="1" applyAlignment="1">
      <alignment horizontal="center" vertical="center"/>
    </xf>
    <xf numFmtId="49" fontId="53" fillId="6" borderId="61" xfId="0" applyNumberFormat="1" applyFont="1" applyFill="1" applyBorder="1" applyAlignment="1">
      <alignment horizontal="center" vertical="center"/>
    </xf>
    <xf numFmtId="164" fontId="53" fillId="24" borderId="142" xfId="0" applyNumberFormat="1" applyFont="1" applyFill="1" applyBorder="1" applyAlignment="1">
      <alignment horizontal="center" vertical="center"/>
    </xf>
    <xf numFmtId="0" fontId="82" fillId="24" borderId="147" xfId="0" applyFont="1" applyFill="1" applyBorder="1" applyAlignment="1">
      <alignment vertical="center"/>
    </xf>
    <xf numFmtId="49" fontId="53" fillId="6" borderId="142" xfId="0" applyNumberFormat="1" applyFont="1" applyFill="1" applyBorder="1" applyAlignment="1">
      <alignment horizontal="center"/>
    </xf>
    <xf numFmtId="49" fontId="53" fillId="6" borderId="142" xfId="0" applyNumberFormat="1" applyFont="1" applyFill="1" applyBorder="1"/>
    <xf numFmtId="164" fontId="82" fillId="6" borderId="142" xfId="0" applyNumberFormat="1" applyFont="1" applyFill="1" applyBorder="1"/>
    <xf numFmtId="49" fontId="7" fillId="24" borderId="142" xfId="0" applyNumberFormat="1" applyFont="1" applyFill="1" applyBorder="1"/>
    <xf numFmtId="2" fontId="0" fillId="24" borderId="142" xfId="0" applyNumberFormat="1" applyFill="1" applyBorder="1"/>
    <xf numFmtId="49" fontId="53" fillId="18" borderId="58" xfId="0" applyNumberFormat="1" applyFont="1" applyFill="1" applyBorder="1" applyAlignment="1">
      <alignment horizontal="center" vertical="center"/>
    </xf>
    <xf numFmtId="49" fontId="7" fillId="24" borderId="58" xfId="0" applyNumberFormat="1" applyFont="1" applyFill="1" applyBorder="1"/>
    <xf numFmtId="2" fontId="0" fillId="24" borderId="58" xfId="0" applyNumberFormat="1" applyFill="1" applyBorder="1"/>
    <xf numFmtId="164" fontId="11" fillId="22" borderId="61" xfId="0" applyNumberFormat="1" applyFont="1" applyFill="1" applyBorder="1" applyAlignment="1">
      <alignment horizontal="center" vertical="center"/>
    </xf>
    <xf numFmtId="164" fontId="53" fillId="24" borderId="61" xfId="0" applyNumberFormat="1" applyFont="1" applyFill="1" applyBorder="1" applyAlignment="1">
      <alignment horizontal="center" vertical="center"/>
    </xf>
    <xf numFmtId="49" fontId="53" fillId="6" borderId="61" xfId="0" applyNumberFormat="1" applyFont="1" applyFill="1" applyBorder="1" applyAlignment="1">
      <alignment horizontal="center"/>
    </xf>
    <xf numFmtId="49" fontId="53" fillId="6" borderId="59" xfId="0" applyNumberFormat="1" applyFont="1" applyFill="1" applyBorder="1"/>
    <xf numFmtId="0" fontId="57" fillId="18" borderId="61" xfId="0" applyFont="1" applyFill="1" applyBorder="1" applyAlignment="1">
      <alignment horizontal="center" vertical="center"/>
    </xf>
    <xf numFmtId="49" fontId="7" fillId="24" borderId="61" xfId="0" applyNumberFormat="1" applyFont="1" applyFill="1" applyBorder="1"/>
    <xf numFmtId="0" fontId="57" fillId="6" borderId="61" xfId="0" applyNumberFormat="1" applyFont="1" applyFill="1" applyBorder="1" applyAlignment="1">
      <alignment horizontal="center" vertical="center"/>
    </xf>
    <xf numFmtId="1" fontId="57" fillId="6" borderId="61" xfId="0" applyNumberFormat="1" applyFont="1" applyFill="1" applyBorder="1" applyAlignment="1">
      <alignment horizontal="center" vertical="center"/>
    </xf>
    <xf numFmtId="2" fontId="0" fillId="24" borderId="61" xfId="0" applyNumberFormat="1" applyFill="1" applyBorder="1"/>
    <xf numFmtId="164" fontId="7" fillId="6" borderId="141" xfId="0" applyNumberFormat="1" applyFont="1" applyFill="1" applyBorder="1" applyAlignment="1">
      <alignment horizontal="center" vertical="center" wrapText="1"/>
    </xf>
    <xf numFmtId="164" fontId="7" fillId="6" borderId="142" xfId="0" applyNumberFormat="1" applyFont="1" applyFill="1" applyBorder="1" applyAlignment="1">
      <alignment horizontal="center" vertical="center" wrapText="1"/>
    </xf>
    <xf numFmtId="164" fontId="7" fillId="22" borderId="142" xfId="0" applyNumberFormat="1" applyFont="1" applyFill="1" applyBorder="1" applyAlignment="1">
      <alignment vertical="center"/>
    </xf>
    <xf numFmtId="164" fontId="7" fillId="6" borderId="142" xfId="0" applyNumberFormat="1" applyFont="1" applyFill="1" applyBorder="1"/>
    <xf numFmtId="164" fontId="7" fillId="24" borderId="142" xfId="0" applyNumberFormat="1" applyFont="1" applyFill="1" applyBorder="1" applyAlignment="1">
      <alignment vertical="center"/>
    </xf>
    <xf numFmtId="164" fontId="52" fillId="6" borderId="142" xfId="0" applyNumberFormat="1" applyFont="1" applyFill="1" applyBorder="1"/>
    <xf numFmtId="49" fontId="53" fillId="18" borderId="142" xfId="0" applyNumberFormat="1" applyFont="1" applyFill="1" applyBorder="1"/>
    <xf numFmtId="49" fontId="2" fillId="22" borderId="61" xfId="0" applyNumberFormat="1" applyFont="1" applyFill="1" applyBorder="1" applyAlignment="1">
      <alignment horizontal="center" vertical="center"/>
    </xf>
    <xf numFmtId="49" fontId="2" fillId="24" borderId="61" xfId="0" applyNumberFormat="1" applyFont="1" applyFill="1" applyBorder="1" applyAlignment="1">
      <alignment horizontal="center" vertical="center"/>
    </xf>
    <xf numFmtId="49" fontId="57" fillId="24" borderId="61" xfId="0" applyNumberFormat="1" applyFont="1" applyFill="1" applyBorder="1" applyAlignment="1">
      <alignment horizontal="center" vertical="center"/>
    </xf>
    <xf numFmtId="0" fontId="57" fillId="6" borderId="61" xfId="0" applyFont="1" applyFill="1" applyBorder="1" applyAlignment="1">
      <alignment horizontal="center" vertical="center"/>
    </xf>
    <xf numFmtId="164" fontId="53" fillId="6" borderId="56" xfId="0" applyNumberFormat="1" applyFont="1" applyFill="1" applyBorder="1" applyAlignment="1">
      <alignment horizontal="center" vertical="center"/>
    </xf>
    <xf numFmtId="164" fontId="11" fillId="24" borderId="58" xfId="0" applyNumberFormat="1" applyFont="1" applyFill="1" applyBorder="1" applyAlignment="1">
      <alignment horizontal="center" vertical="center"/>
    </xf>
    <xf numFmtId="0" fontId="82" fillId="6" borderId="106" xfId="0" applyFont="1" applyFill="1" applyBorder="1"/>
    <xf numFmtId="49" fontId="4" fillId="10" borderId="138" xfId="0" applyNumberFormat="1" applyFont="1" applyFill="1" applyBorder="1" applyAlignment="1">
      <alignment horizontal="center" vertical="center" wrapText="1"/>
    </xf>
    <xf numFmtId="49" fontId="7" fillId="16" borderId="56" xfId="0" applyNumberFormat="1" applyFont="1" applyFill="1" applyBorder="1" applyAlignment="1">
      <alignment horizontal="center" vertical="center"/>
    </xf>
    <xf numFmtId="3" fontId="11" fillId="18" borderId="55" xfId="0" applyNumberFormat="1" applyFont="1" applyFill="1" applyBorder="1" applyAlignment="1">
      <alignment horizontal="left" vertical="center"/>
    </xf>
    <xf numFmtId="2" fontId="0" fillId="18" borderId="141" xfId="0" applyNumberFormat="1" applyFill="1" applyBorder="1"/>
    <xf numFmtId="2" fontId="0" fillId="18" borderId="82" xfId="0" applyNumberFormat="1" applyFill="1" applyBorder="1"/>
    <xf numFmtId="2" fontId="7" fillId="18" borderId="58" xfId="0" applyNumberFormat="1" applyFont="1" applyFill="1" applyBorder="1"/>
    <xf numFmtId="2" fontId="0" fillId="18" borderId="83" xfId="0" applyNumberFormat="1" applyFill="1" applyBorder="1"/>
    <xf numFmtId="2" fontId="7" fillId="18" borderId="61" xfId="0" applyNumberFormat="1" applyFont="1" applyFill="1" applyBorder="1"/>
    <xf numFmtId="49" fontId="0" fillId="18" borderId="61" xfId="0" applyNumberFormat="1" applyFill="1" applyBorder="1"/>
    <xf numFmtId="2" fontId="7" fillId="6" borderId="55" xfId="0" applyNumberFormat="1" applyFont="1" applyFill="1" applyBorder="1" applyAlignment="1">
      <alignment horizontal="center" vertical="center"/>
    </xf>
    <xf numFmtId="3" fontId="11" fillId="18" borderId="64" xfId="0" applyNumberFormat="1" applyFont="1" applyFill="1" applyBorder="1" applyAlignment="1">
      <alignment horizontal="left" vertical="center"/>
    </xf>
    <xf numFmtId="2" fontId="106" fillId="19" borderId="41" xfId="0" applyNumberFormat="1" applyFont="1" applyFill="1" applyBorder="1" applyAlignment="1">
      <alignment horizontal="right" vertical="center"/>
    </xf>
    <xf numFmtId="1" fontId="73" fillId="6" borderId="41" xfId="0" applyNumberFormat="1" applyFont="1" applyFill="1" applyBorder="1" applyAlignment="1">
      <alignment horizontal="center"/>
    </xf>
    <xf numFmtId="49" fontId="117" fillId="6" borderId="91" xfId="0" applyNumberFormat="1" applyFont="1" applyFill="1" applyBorder="1" applyAlignment="1">
      <alignment horizontal="center" vertical="center"/>
    </xf>
    <xf numFmtId="49" fontId="64" fillId="6" borderId="41" xfId="0" applyNumberFormat="1" applyFont="1" applyFill="1" applyBorder="1" applyAlignment="1">
      <alignment horizontal="left"/>
    </xf>
    <xf numFmtId="164" fontId="55" fillId="6" borderId="41" xfId="0" applyNumberFormat="1" applyFont="1" applyFill="1" applyBorder="1" applyAlignment="1">
      <alignment horizontal="center" vertical="center"/>
    </xf>
    <xf numFmtId="49" fontId="55" fillId="6" borderId="41" xfId="0" applyNumberFormat="1" applyFont="1" applyFill="1" applyBorder="1"/>
    <xf numFmtId="49" fontId="55" fillId="6" borderId="58" xfId="0" applyNumberFormat="1" applyFont="1" applyFill="1" applyBorder="1"/>
    <xf numFmtId="49" fontId="69" fillId="6" borderId="61" xfId="0" applyNumberFormat="1" applyFont="1" applyFill="1" applyBorder="1"/>
    <xf numFmtId="2" fontId="55" fillId="6" borderId="41" xfId="0" applyNumberFormat="1" applyFont="1" applyFill="1" applyBorder="1" applyAlignment="1">
      <alignment horizontal="center" vertical="center"/>
    </xf>
    <xf numFmtId="165" fontId="55" fillId="6" borderId="41" xfId="0" applyNumberFormat="1" applyFont="1" applyFill="1" applyBorder="1" applyAlignment="1">
      <alignment horizontal="center"/>
    </xf>
    <xf numFmtId="165" fontId="55" fillId="6" borderId="41" xfId="0" applyNumberFormat="1" applyFont="1" applyFill="1" applyBorder="1" applyAlignment="1">
      <alignment horizontal="center" vertical="center"/>
    </xf>
    <xf numFmtId="1" fontId="55" fillId="6" borderId="41" xfId="0" applyNumberFormat="1" applyFont="1" applyFill="1" applyBorder="1" applyAlignment="1">
      <alignment horizontal="center" vertical="center"/>
    </xf>
    <xf numFmtId="0" fontId="65" fillId="0" borderId="0" xfId="0" applyNumberFormat="1" applyFont="1"/>
    <xf numFmtId="49" fontId="55" fillId="18" borderId="118" xfId="0" applyNumberFormat="1" applyFont="1" applyFill="1" applyBorder="1"/>
    <xf numFmtId="49" fontId="55" fillId="18" borderId="119" xfId="0" applyNumberFormat="1" applyFont="1" applyFill="1" applyBorder="1"/>
    <xf numFmtId="49" fontId="69" fillId="18" borderId="118" xfId="0" applyNumberFormat="1" applyFont="1" applyFill="1" applyBorder="1"/>
    <xf numFmtId="49" fontId="49" fillId="19" borderId="41" xfId="0" applyNumberFormat="1" applyFont="1" applyFill="1" applyBorder="1" applyAlignment="1">
      <alignment horizontal="right" vertical="center"/>
    </xf>
    <xf numFmtId="49" fontId="18" fillId="19" borderId="58" xfId="0" applyNumberFormat="1" applyFont="1" applyFill="1" applyBorder="1" applyAlignment="1">
      <alignment horizontal="center"/>
    </xf>
    <xf numFmtId="49" fontId="7" fillId="19" borderId="41" xfId="0" applyNumberFormat="1" applyFont="1" applyFill="1" applyBorder="1" applyAlignment="1">
      <alignment horizontal="center"/>
    </xf>
    <xf numFmtId="49" fontId="7" fillId="19" borderId="41" xfId="0" applyNumberFormat="1" applyFont="1" applyFill="1" applyBorder="1" applyAlignment="1">
      <alignment horizontal="left"/>
    </xf>
    <xf numFmtId="49" fontId="71" fillId="19" borderId="41" xfId="0" applyNumberFormat="1" applyFont="1" applyFill="1" applyBorder="1" applyAlignment="1">
      <alignment horizontal="center" vertical="center"/>
    </xf>
    <xf numFmtId="1" fontId="106" fillId="26" borderId="13" xfId="0" applyNumberFormat="1" applyFont="1" applyFill="1" applyBorder="1" applyAlignment="1">
      <alignment horizontal="center" vertical="center"/>
    </xf>
    <xf numFmtId="49" fontId="104" fillId="19" borderId="41" xfId="0" applyNumberFormat="1" applyFont="1" applyFill="1" applyBorder="1" applyAlignment="1">
      <alignment horizontal="left"/>
    </xf>
    <xf numFmtId="2" fontId="71" fillId="19" borderId="41" xfId="0" applyNumberFormat="1" applyFont="1" applyFill="1" applyBorder="1"/>
    <xf numFmtId="2" fontId="68" fillId="19" borderId="41" xfId="0" applyNumberFormat="1" applyFont="1" applyFill="1" applyBorder="1"/>
    <xf numFmtId="2" fontId="67" fillId="19" borderId="41" xfId="0" applyNumberFormat="1" applyFont="1" applyFill="1" applyBorder="1"/>
    <xf numFmtId="0" fontId="68" fillId="19" borderId="119" xfId="0" applyFont="1" applyFill="1" applyBorder="1"/>
    <xf numFmtId="49" fontId="68" fillId="19" borderId="119" xfId="0" applyNumberFormat="1" applyFont="1" applyFill="1" applyBorder="1"/>
    <xf numFmtId="0" fontId="60" fillId="19" borderId="119" xfId="0" applyFont="1" applyFill="1" applyBorder="1"/>
    <xf numFmtId="49" fontId="127" fillId="19" borderId="72" xfId="0" applyNumberFormat="1" applyFont="1" applyFill="1" applyBorder="1" applyAlignment="1">
      <alignment horizontal="left"/>
    </xf>
    <xf numFmtId="0" fontId="67" fillId="19" borderId="119" xfId="0" applyFont="1" applyFill="1" applyBorder="1"/>
    <xf numFmtId="0" fontId="68" fillId="19" borderId="119" xfId="0" applyNumberFormat="1" applyFont="1" applyFill="1" applyBorder="1"/>
    <xf numFmtId="49" fontId="68" fillId="19" borderId="118" xfId="0" applyNumberFormat="1" applyFont="1" applyFill="1" applyBorder="1" applyAlignment="1">
      <alignment horizontal="center" vertical="center"/>
    </xf>
    <xf numFmtId="0" fontId="68" fillId="19" borderId="118" xfId="0" applyNumberFormat="1" applyFont="1" applyFill="1" applyBorder="1"/>
    <xf numFmtId="2" fontId="104" fillId="19" borderId="41" xfId="0" applyNumberFormat="1" applyFont="1" applyFill="1" applyBorder="1"/>
    <xf numFmtId="49" fontId="0" fillId="6" borderId="31" xfId="0" applyNumberFormat="1" applyFill="1" applyBorder="1" applyAlignment="1">
      <alignment vertical="center" wrapText="1"/>
    </xf>
    <xf numFmtId="1" fontId="55" fillId="6" borderId="31" xfId="0" applyNumberFormat="1" applyFont="1" applyFill="1" applyBorder="1" applyAlignment="1">
      <alignment horizontal="center" vertical="center"/>
    </xf>
    <xf numFmtId="0" fontId="0" fillId="6" borderId="86" xfId="0" applyFill="1" applyBorder="1"/>
    <xf numFmtId="0" fontId="0" fillId="6" borderId="150" xfId="0" applyFill="1" applyBorder="1"/>
    <xf numFmtId="0" fontId="0" fillId="6" borderId="77" xfId="0" applyFill="1" applyBorder="1"/>
    <xf numFmtId="49" fontId="0" fillId="6" borderId="58" xfId="0" applyNumberFormat="1" applyFill="1" applyBorder="1" applyAlignment="1">
      <alignment horizontal="center" vertical="center" wrapText="1"/>
    </xf>
    <xf numFmtId="164" fontId="11" fillId="31" borderId="58" xfId="0" applyNumberFormat="1" applyFont="1" applyFill="1" applyBorder="1" applyAlignment="1">
      <alignment horizontal="center" vertical="center"/>
    </xf>
    <xf numFmtId="164" fontId="64" fillId="6" borderId="58" xfId="0" applyNumberFormat="1" applyFont="1" applyFill="1" applyBorder="1" applyAlignment="1">
      <alignment horizontal="left" vertical="center"/>
    </xf>
    <xf numFmtId="49" fontId="55" fillId="18" borderId="59" xfId="0" applyNumberFormat="1" applyFont="1" applyFill="1" applyBorder="1"/>
    <xf numFmtId="49" fontId="18" fillId="18" borderId="59" xfId="0" applyNumberFormat="1" applyFont="1" applyFill="1" applyBorder="1"/>
    <xf numFmtId="49" fontId="11" fillId="6" borderId="58" xfId="0" applyNumberFormat="1" applyFont="1" applyFill="1" applyBorder="1" applyAlignment="1">
      <alignment horizontal="center" vertical="center"/>
    </xf>
    <xf numFmtId="49" fontId="18" fillId="18" borderId="58" xfId="0" applyNumberFormat="1" applyFont="1" applyFill="1" applyBorder="1"/>
    <xf numFmtId="49" fontId="0" fillId="6" borderId="61" xfId="0" applyNumberFormat="1" applyFill="1" applyBorder="1" applyAlignment="1">
      <alignment horizontal="center" vertical="center" wrapText="1"/>
    </xf>
    <xf numFmtId="2" fontId="20" fillId="6" borderId="61" xfId="0" applyNumberFormat="1" applyFont="1" applyFill="1" applyBorder="1" applyAlignment="1">
      <alignment horizontal="center" vertical="center"/>
    </xf>
    <xf numFmtId="49" fontId="18" fillId="6" borderId="106" xfId="0" applyNumberFormat="1" applyFont="1" applyFill="1" applyBorder="1"/>
    <xf numFmtId="49" fontId="55" fillId="6" borderId="59" xfId="0" applyNumberFormat="1" applyFont="1" applyFill="1" applyBorder="1"/>
    <xf numFmtId="0" fontId="0" fillId="6" borderId="32" xfId="0" applyFill="1" applyBorder="1"/>
    <xf numFmtId="49" fontId="125" fillId="6" borderId="151" xfId="0" applyNumberFormat="1" applyFont="1" applyFill="1" applyBorder="1" applyAlignment="1">
      <alignment horizontal="center" vertical="center" wrapText="1"/>
    </xf>
    <xf numFmtId="49" fontId="125" fillId="6" borderId="152" xfId="0" applyNumberFormat="1" applyFont="1" applyFill="1" applyBorder="1" applyAlignment="1">
      <alignment horizontal="center" vertical="center" wrapText="1"/>
    </xf>
    <xf numFmtId="164" fontId="11" fillId="6" borderId="153" xfId="0" applyNumberFormat="1" applyFont="1" applyFill="1" applyBorder="1" applyAlignment="1">
      <alignment horizontal="center" vertical="center"/>
    </xf>
    <xf numFmtId="164" fontId="11" fillId="6" borderId="154" xfId="0" applyNumberFormat="1" applyFont="1" applyFill="1" applyBorder="1" applyAlignment="1">
      <alignment horizontal="center" vertical="center"/>
    </xf>
    <xf numFmtId="2" fontId="7" fillId="16" borderId="153" xfId="0" applyNumberFormat="1" applyFont="1" applyFill="1" applyBorder="1" applyAlignment="1">
      <alignment vertical="center" wrapText="1"/>
    </xf>
    <xf numFmtId="2" fontId="7" fillId="16" borderId="155" xfId="0" applyNumberFormat="1" applyFont="1" applyFill="1" applyBorder="1" applyAlignment="1">
      <alignment vertical="center" wrapText="1"/>
    </xf>
    <xf numFmtId="164" fontId="64" fillId="6" borderId="153" xfId="0" applyNumberFormat="1" applyFont="1" applyFill="1" applyBorder="1" applyAlignment="1">
      <alignment horizontal="left" vertical="center"/>
    </xf>
    <xf numFmtId="164" fontId="64" fillId="6" borderId="154" xfId="0" applyNumberFormat="1" applyFont="1" applyFill="1" applyBorder="1" applyAlignment="1">
      <alignment horizontal="left" vertical="center"/>
    </xf>
    <xf numFmtId="49" fontId="11" fillId="6" borderId="153" xfId="0" applyNumberFormat="1" applyFont="1" applyFill="1" applyBorder="1" applyAlignment="1">
      <alignment horizontal="center" vertical="center"/>
    </xf>
    <xf numFmtId="49" fontId="11" fillId="6" borderId="155" xfId="0" applyNumberFormat="1" applyFont="1" applyFill="1" applyBorder="1" applyAlignment="1">
      <alignment horizontal="center" vertical="center"/>
    </xf>
    <xf numFmtId="164" fontId="11" fillId="6" borderId="155" xfId="0" applyNumberFormat="1" applyFont="1" applyFill="1" applyBorder="1" applyAlignment="1">
      <alignment horizontal="center" vertical="center"/>
    </xf>
    <xf numFmtId="49" fontId="18" fillId="18" borderId="153" xfId="0" applyNumberFormat="1" applyFont="1" applyFill="1" applyBorder="1"/>
    <xf numFmtId="49" fontId="18" fillId="18" borderId="154" xfId="0" applyNumberFormat="1" applyFont="1" applyFill="1" applyBorder="1"/>
    <xf numFmtId="164" fontId="11" fillId="6" borderId="156" xfId="0" applyNumberFormat="1" applyFont="1" applyFill="1" applyBorder="1" applyAlignment="1">
      <alignment horizontal="center" vertical="center"/>
    </xf>
    <xf numFmtId="164" fontId="11" fillId="6" borderId="157" xfId="0" applyNumberFormat="1" applyFont="1" applyFill="1" applyBorder="1" applyAlignment="1">
      <alignment horizontal="center" vertical="center"/>
    </xf>
    <xf numFmtId="164" fontId="121" fillId="18" borderId="58" xfId="0" applyNumberFormat="1" applyFont="1" applyFill="1" applyBorder="1" applyAlignment="1">
      <alignment horizontal="center" vertical="center"/>
    </xf>
    <xf numFmtId="164" fontId="122" fillId="22" borderId="58" xfId="0" applyNumberFormat="1" applyFont="1" applyFill="1" applyBorder="1" applyAlignment="1">
      <alignment horizontal="center"/>
    </xf>
    <xf numFmtId="2" fontId="121" fillId="6" borderId="58" xfId="0" applyNumberFormat="1" applyFont="1" applyFill="1" applyBorder="1" applyAlignment="1">
      <alignment horizontal="center" vertical="center"/>
    </xf>
    <xf numFmtId="2" fontId="122" fillId="22" borderId="58" xfId="0" applyNumberFormat="1" applyFont="1" applyFill="1" applyBorder="1" applyAlignment="1">
      <alignment horizontal="center"/>
    </xf>
    <xf numFmtId="2" fontId="123" fillId="6" borderId="58" xfId="0" applyNumberFormat="1" applyFont="1" applyFill="1" applyBorder="1" applyAlignment="1">
      <alignment horizontal="center" vertical="center"/>
    </xf>
    <xf numFmtId="164" fontId="122" fillId="22" borderId="58" xfId="0" applyNumberFormat="1" applyFont="1" applyFill="1" applyBorder="1" applyAlignment="1">
      <alignment horizontal="center" vertical="center"/>
    </xf>
    <xf numFmtId="164" fontId="121" fillId="6" borderId="58" xfId="0" applyNumberFormat="1" applyFont="1" applyFill="1" applyBorder="1" applyAlignment="1">
      <alignment horizontal="center" vertical="center"/>
    </xf>
    <xf numFmtId="164" fontId="122" fillId="6" borderId="58" xfId="0" applyNumberFormat="1" applyFont="1" applyFill="1" applyBorder="1" applyAlignment="1">
      <alignment horizontal="center" vertical="center"/>
    </xf>
    <xf numFmtId="2" fontId="124" fillId="6" borderId="58" xfId="0" applyNumberFormat="1" applyFont="1" applyFill="1" applyBorder="1" applyAlignment="1">
      <alignment horizontal="center" vertical="center"/>
    </xf>
    <xf numFmtId="164" fontId="121" fillId="6" borderId="58" xfId="0" applyNumberFormat="1" applyFont="1" applyFill="1" applyBorder="1" applyAlignment="1">
      <alignment horizontal="center"/>
    </xf>
    <xf numFmtId="164" fontId="11" fillId="22" borderId="118" xfId="0" applyNumberFormat="1" applyFont="1" applyFill="1" applyBorder="1" applyAlignment="1">
      <alignment horizontal="center" vertical="center"/>
    </xf>
    <xf numFmtId="49" fontId="0" fillId="10" borderId="61" xfId="0" applyNumberFormat="1" applyFill="1" applyBorder="1"/>
    <xf numFmtId="49" fontId="17" fillId="10" borderId="61" xfId="0" applyNumberFormat="1" applyFont="1" applyFill="1" applyBorder="1"/>
    <xf numFmtId="164" fontId="7" fillId="6" borderId="79" xfId="0" applyNumberFormat="1" applyFont="1" applyFill="1" applyBorder="1" applyAlignment="1">
      <alignment horizontal="center" vertical="center"/>
    </xf>
    <xf numFmtId="164" fontId="7" fillId="22" borderId="59" xfId="0" applyNumberFormat="1" applyFont="1" applyFill="1" applyBorder="1" applyAlignment="1">
      <alignment horizontal="center"/>
    </xf>
    <xf numFmtId="164" fontId="7" fillId="18" borderId="59" xfId="0" applyNumberFormat="1" applyFont="1" applyFill="1" applyBorder="1" applyAlignment="1">
      <alignment horizontal="center"/>
    </xf>
    <xf numFmtId="164" fontId="53" fillId="18" borderId="59" xfId="0" applyNumberFormat="1" applyFont="1" applyFill="1" applyBorder="1" applyAlignment="1">
      <alignment horizontal="center" vertical="center"/>
    </xf>
    <xf numFmtId="164" fontId="52" fillId="22" borderId="59" xfId="0" applyNumberFormat="1" applyFont="1" applyFill="1" applyBorder="1" applyAlignment="1">
      <alignment horizontal="center"/>
    </xf>
    <xf numFmtId="164" fontId="57" fillId="6" borderId="59" xfId="0" applyNumberFormat="1" applyFont="1" applyFill="1" applyBorder="1" applyAlignment="1">
      <alignment horizontal="center" vertical="center"/>
    </xf>
    <xf numFmtId="164" fontId="72" fillId="6" borderId="59" xfId="0" applyNumberFormat="1" applyFont="1" applyFill="1" applyBorder="1" applyAlignment="1">
      <alignment horizontal="center" vertical="center"/>
    </xf>
    <xf numFmtId="164" fontId="116" fillId="6" borderId="59" xfId="0" applyNumberFormat="1" applyFont="1" applyFill="1" applyBorder="1" applyAlignment="1">
      <alignment horizontal="center" vertical="center"/>
    </xf>
    <xf numFmtId="164" fontId="61" fillId="6" borderId="59" xfId="0" applyNumberFormat="1" applyFont="1" applyFill="1" applyBorder="1" applyAlignment="1">
      <alignment horizontal="center" vertical="center"/>
    </xf>
    <xf numFmtId="164" fontId="117" fillId="22" borderId="59" xfId="0" applyNumberFormat="1" applyFont="1" applyFill="1" applyBorder="1" applyAlignment="1">
      <alignment horizontal="center" vertical="center"/>
    </xf>
    <xf numFmtId="164" fontId="57" fillId="18" borderId="59" xfId="0" applyNumberFormat="1" applyFont="1" applyFill="1" applyBorder="1" applyAlignment="1">
      <alignment horizontal="center" vertical="center"/>
    </xf>
    <xf numFmtId="164" fontId="52" fillId="22" borderId="59" xfId="0" applyNumberFormat="1" applyFont="1" applyFill="1" applyBorder="1" applyAlignment="1">
      <alignment horizontal="center" vertical="center"/>
    </xf>
    <xf numFmtId="164" fontId="53" fillId="22" borderId="59" xfId="0" applyNumberFormat="1" applyFont="1" applyFill="1" applyBorder="1" applyAlignment="1">
      <alignment horizontal="center"/>
    </xf>
    <xf numFmtId="164" fontId="85" fillId="6" borderId="59" xfId="0" applyNumberFormat="1" applyFont="1" applyFill="1" applyBorder="1" applyAlignment="1">
      <alignment horizontal="center" vertical="center"/>
    </xf>
    <xf numFmtId="164" fontId="53" fillId="6" borderId="59" xfId="0" applyNumberFormat="1" applyFont="1" applyFill="1" applyBorder="1" applyAlignment="1">
      <alignment horizontal="center"/>
    </xf>
    <xf numFmtId="1" fontId="11" fillId="12" borderId="91" xfId="0" applyNumberFormat="1" applyFont="1" applyFill="1" applyBorder="1" applyAlignment="1">
      <alignment horizontal="left" vertical="center" wrapText="1"/>
    </xf>
    <xf numFmtId="49" fontId="128" fillId="18" borderId="158" xfId="0" applyNumberFormat="1" applyFont="1" applyFill="1" applyBorder="1" applyAlignment="1">
      <alignment horizontal="center" vertical="center" wrapText="1"/>
    </xf>
    <xf numFmtId="164" fontId="72" fillId="18" borderId="59" xfId="0" applyNumberFormat="1" applyFont="1" applyFill="1" applyBorder="1" applyAlignment="1">
      <alignment horizontal="center" vertical="center"/>
    </xf>
    <xf numFmtId="164" fontId="61" fillId="18" borderId="59" xfId="0" applyNumberFormat="1" applyFont="1" applyFill="1" applyBorder="1" applyAlignment="1">
      <alignment horizontal="center" vertical="center"/>
    </xf>
    <xf numFmtId="3" fontId="11" fillId="6" borderId="84" xfId="0" applyNumberFormat="1" applyFont="1" applyFill="1" applyBorder="1" applyAlignment="1">
      <alignment horizontal="left" vertical="center"/>
    </xf>
    <xf numFmtId="164" fontId="7" fillId="6" borderId="159" xfId="0" applyNumberFormat="1" applyFont="1" applyFill="1" applyBorder="1" applyAlignment="1">
      <alignment horizontal="center" vertical="center"/>
    </xf>
    <xf numFmtId="164" fontId="7" fillId="22" borderId="160" xfId="0" applyNumberFormat="1" applyFont="1" applyFill="1" applyBorder="1" applyAlignment="1">
      <alignment horizontal="center"/>
    </xf>
    <xf numFmtId="164" fontId="52" fillId="22" borderId="160" xfId="0" applyNumberFormat="1" applyFont="1" applyFill="1" applyBorder="1" applyAlignment="1">
      <alignment horizontal="center"/>
    </xf>
    <xf numFmtId="164" fontId="53" fillId="6" borderId="160" xfId="0" applyNumberFormat="1" applyFont="1" applyFill="1" applyBorder="1" applyAlignment="1">
      <alignment horizontal="center" vertical="center"/>
    </xf>
    <xf numFmtId="164" fontId="72" fillId="6" borderId="160" xfId="0" applyNumberFormat="1" applyFont="1" applyFill="1" applyBorder="1" applyAlignment="1">
      <alignment horizontal="center" vertical="center"/>
    </xf>
    <xf numFmtId="164" fontId="116" fillId="6" borderId="160" xfId="0" applyNumberFormat="1" applyFont="1" applyFill="1" applyBorder="1" applyAlignment="1">
      <alignment horizontal="center" vertical="center"/>
    </xf>
    <xf numFmtId="164" fontId="57" fillId="18" borderId="160" xfId="0" applyNumberFormat="1" applyFont="1" applyFill="1" applyBorder="1" applyAlignment="1">
      <alignment horizontal="center" vertical="center"/>
    </xf>
    <xf numFmtId="164" fontId="53" fillId="22" borderId="160" xfId="0" applyNumberFormat="1" applyFont="1" applyFill="1" applyBorder="1" applyAlignment="1">
      <alignment horizontal="center"/>
    </xf>
    <xf numFmtId="3" fontId="11" fillId="6" borderId="161" xfId="0" applyNumberFormat="1" applyFont="1" applyFill="1" applyBorder="1" applyAlignment="1">
      <alignment horizontal="left" vertical="center"/>
    </xf>
    <xf numFmtId="49" fontId="125" fillId="6" borderId="162" xfId="0" applyNumberFormat="1" applyFont="1" applyFill="1" applyBorder="1" applyAlignment="1">
      <alignment horizontal="center" vertical="center" wrapText="1"/>
    </xf>
    <xf numFmtId="49" fontId="125" fillId="6" borderId="163" xfId="0" applyNumberFormat="1" applyFont="1" applyFill="1" applyBorder="1" applyAlignment="1">
      <alignment horizontal="center" vertical="center" wrapText="1"/>
    </xf>
    <xf numFmtId="49" fontId="125" fillId="6" borderId="164" xfId="0" applyNumberFormat="1" applyFont="1" applyFill="1" applyBorder="1" applyAlignment="1">
      <alignment horizontal="center" vertical="center" wrapText="1"/>
    </xf>
    <xf numFmtId="164" fontId="6" fillId="6" borderId="165" xfId="0" applyNumberFormat="1" applyFont="1" applyFill="1" applyBorder="1" applyAlignment="1">
      <alignment horizontal="center" vertical="center"/>
    </xf>
    <xf numFmtId="164" fontId="7" fillId="6" borderId="166" xfId="0" applyNumberFormat="1" applyFont="1" applyFill="1" applyBorder="1" applyAlignment="1">
      <alignment horizontal="center" vertical="center"/>
    </xf>
    <xf numFmtId="164" fontId="7" fillId="22" borderId="167" xfId="0" applyNumberFormat="1" applyFont="1" applyFill="1" applyBorder="1" applyAlignment="1">
      <alignment horizontal="center"/>
    </xf>
    <xf numFmtId="164" fontId="7" fillId="22" borderId="166" xfId="0" applyNumberFormat="1" applyFont="1" applyFill="1" applyBorder="1" applyAlignment="1">
      <alignment horizontal="center"/>
    </xf>
    <xf numFmtId="164" fontId="121" fillId="18" borderId="167" xfId="0" applyNumberFormat="1" applyFont="1" applyFill="1" applyBorder="1" applyAlignment="1">
      <alignment horizontal="center" vertical="center"/>
    </xf>
    <xf numFmtId="164" fontId="121" fillId="18" borderId="166" xfId="0" applyNumberFormat="1" applyFont="1" applyFill="1" applyBorder="1" applyAlignment="1">
      <alignment horizontal="center" vertical="center"/>
    </xf>
    <xf numFmtId="164" fontId="122" fillId="22" borderId="167" xfId="0" applyNumberFormat="1" applyFont="1" applyFill="1" applyBorder="1" applyAlignment="1">
      <alignment horizontal="center"/>
    </xf>
    <xf numFmtId="164" fontId="122" fillId="22" borderId="166" xfId="0" applyNumberFormat="1" applyFont="1" applyFill="1" applyBorder="1" applyAlignment="1">
      <alignment horizontal="center"/>
    </xf>
    <xf numFmtId="2" fontId="121" fillId="6" borderId="167" xfId="0" applyNumberFormat="1" applyFont="1" applyFill="1" applyBorder="1" applyAlignment="1">
      <alignment horizontal="center" vertical="center"/>
    </xf>
    <xf numFmtId="2" fontId="121" fillId="6" borderId="166" xfId="0" applyNumberFormat="1" applyFont="1" applyFill="1" applyBorder="1" applyAlignment="1">
      <alignment horizontal="center" vertical="center"/>
    </xf>
    <xf numFmtId="2" fontId="122" fillId="22" borderId="167" xfId="0" applyNumberFormat="1" applyFont="1" applyFill="1" applyBorder="1" applyAlignment="1">
      <alignment horizontal="center"/>
    </xf>
    <xf numFmtId="2" fontId="122" fillId="22" borderId="166" xfId="0" applyNumberFormat="1" applyFont="1" applyFill="1" applyBorder="1" applyAlignment="1">
      <alignment horizontal="center"/>
    </xf>
    <xf numFmtId="2" fontId="123" fillId="6" borderId="166" xfId="0" applyNumberFormat="1" applyFont="1" applyFill="1" applyBorder="1" applyAlignment="1">
      <alignment horizontal="center" vertical="center"/>
    </xf>
    <xf numFmtId="164" fontId="122" fillId="22" borderId="167" xfId="0" applyNumberFormat="1" applyFont="1" applyFill="1" applyBorder="1" applyAlignment="1">
      <alignment horizontal="center" vertical="center"/>
    </xf>
    <xf numFmtId="164" fontId="122" fillId="22" borderId="166" xfId="0" applyNumberFormat="1" applyFont="1" applyFill="1" applyBorder="1" applyAlignment="1">
      <alignment horizontal="center" vertical="center"/>
    </xf>
    <xf numFmtId="164" fontId="121" fillId="6" borderId="167" xfId="0" applyNumberFormat="1" applyFont="1" applyFill="1" applyBorder="1" applyAlignment="1">
      <alignment horizontal="center" vertical="center"/>
    </xf>
    <xf numFmtId="164" fontId="121" fillId="6" borderId="166" xfId="0" applyNumberFormat="1" applyFont="1" applyFill="1" applyBorder="1" applyAlignment="1">
      <alignment horizontal="center" vertical="center"/>
    </xf>
    <xf numFmtId="164" fontId="122" fillId="6" borderId="167" xfId="0" applyNumberFormat="1" applyFont="1" applyFill="1" applyBorder="1" applyAlignment="1">
      <alignment horizontal="center" vertical="center"/>
    </xf>
    <xf numFmtId="164" fontId="122" fillId="6" borderId="166" xfId="0" applyNumberFormat="1" applyFont="1" applyFill="1" applyBorder="1" applyAlignment="1">
      <alignment horizontal="center" vertical="center"/>
    </xf>
    <xf numFmtId="164" fontId="121" fillId="22" borderId="167" xfId="0" applyNumberFormat="1" applyFont="1" applyFill="1" applyBorder="1" applyAlignment="1">
      <alignment horizontal="center"/>
    </xf>
    <xf numFmtId="2" fontId="124" fillId="6" borderId="166" xfId="0" applyNumberFormat="1" applyFont="1" applyFill="1" applyBorder="1" applyAlignment="1">
      <alignment horizontal="center" vertical="center"/>
    </xf>
    <xf numFmtId="164" fontId="121" fillId="6" borderId="167" xfId="0" applyNumberFormat="1" applyFont="1" applyFill="1" applyBorder="1" applyAlignment="1">
      <alignment horizontal="center"/>
    </xf>
    <xf numFmtId="164" fontId="121" fillId="6" borderId="166" xfId="0" applyNumberFormat="1" applyFont="1" applyFill="1" applyBorder="1" applyAlignment="1">
      <alignment horizontal="center"/>
    </xf>
    <xf numFmtId="3" fontId="11" fillId="6" borderId="168" xfId="0" applyNumberFormat="1" applyFont="1" applyFill="1" applyBorder="1" applyAlignment="1">
      <alignment horizontal="left" vertical="center"/>
    </xf>
    <xf numFmtId="3" fontId="11" fillId="6" borderId="169" xfId="0" applyNumberFormat="1" applyFont="1" applyFill="1" applyBorder="1" applyAlignment="1">
      <alignment horizontal="left" vertical="center"/>
    </xf>
    <xf numFmtId="3" fontId="11" fillId="6" borderId="170" xfId="0" applyNumberFormat="1" applyFont="1" applyFill="1" applyBorder="1" applyAlignment="1">
      <alignment horizontal="left" vertical="center"/>
    </xf>
    <xf numFmtId="164" fontId="7" fillId="18" borderId="118" xfId="0" applyNumberFormat="1" applyFont="1" applyFill="1" applyBorder="1" applyAlignment="1">
      <alignment horizontal="center"/>
    </xf>
    <xf numFmtId="164" fontId="53" fillId="18" borderId="118" xfId="0" applyNumberFormat="1" applyFont="1" applyFill="1" applyBorder="1" applyAlignment="1">
      <alignment horizontal="center" vertical="center"/>
    </xf>
    <xf numFmtId="164" fontId="52" fillId="22" borderId="118" xfId="0" applyNumberFormat="1" applyFont="1" applyFill="1" applyBorder="1" applyAlignment="1">
      <alignment horizontal="center"/>
    </xf>
    <xf numFmtId="164" fontId="53" fillId="6" borderId="118" xfId="0" applyNumberFormat="1" applyFont="1" applyFill="1" applyBorder="1" applyAlignment="1">
      <alignment horizontal="center" vertical="center"/>
    </xf>
    <xf numFmtId="164" fontId="72" fillId="6" borderId="118" xfId="0" applyNumberFormat="1" applyFont="1" applyFill="1" applyBorder="1" applyAlignment="1">
      <alignment horizontal="center" vertical="center"/>
    </xf>
    <xf numFmtId="164" fontId="116" fillId="6" borderId="118" xfId="0" applyNumberFormat="1" applyFont="1" applyFill="1" applyBorder="1" applyAlignment="1">
      <alignment horizontal="center" vertical="center"/>
    </xf>
    <xf numFmtId="164" fontId="61" fillId="6" borderId="118" xfId="0" applyNumberFormat="1" applyFont="1" applyFill="1" applyBorder="1" applyAlignment="1">
      <alignment horizontal="center" vertical="center"/>
    </xf>
    <xf numFmtId="164" fontId="117" fillId="22" borderId="118" xfId="0" applyNumberFormat="1" applyFont="1" applyFill="1" applyBorder="1" applyAlignment="1">
      <alignment horizontal="center" vertical="center"/>
    </xf>
    <xf numFmtId="164" fontId="57" fillId="18" borderId="118" xfId="0" applyNumberFormat="1" applyFont="1" applyFill="1" applyBorder="1" applyAlignment="1">
      <alignment horizontal="center" vertical="center"/>
    </xf>
    <xf numFmtId="164" fontId="52" fillId="22" borderId="118" xfId="0" applyNumberFormat="1" applyFont="1" applyFill="1" applyBorder="1" applyAlignment="1">
      <alignment horizontal="center" vertical="center"/>
    </xf>
    <xf numFmtId="164" fontId="53" fillId="22" borderId="118" xfId="0" applyNumberFormat="1" applyFont="1" applyFill="1" applyBorder="1" applyAlignment="1">
      <alignment horizontal="center"/>
    </xf>
    <xf numFmtId="164" fontId="7" fillId="22" borderId="84" xfId="0" applyNumberFormat="1" applyFont="1" applyFill="1" applyBorder="1" applyAlignment="1">
      <alignment horizontal="center"/>
    </xf>
    <xf numFmtId="3" fontId="11" fillId="6" borderId="171" xfId="0" applyNumberFormat="1" applyFont="1" applyFill="1" applyBorder="1" applyAlignment="1">
      <alignment horizontal="left" vertical="center"/>
    </xf>
    <xf numFmtId="49" fontId="129" fillId="6" borderId="172" xfId="0" applyNumberFormat="1" applyFont="1" applyFill="1" applyBorder="1" applyAlignment="1">
      <alignment horizontal="center" vertical="center" wrapText="1"/>
    </xf>
    <xf numFmtId="49" fontId="129" fillId="6" borderId="173" xfId="0" applyNumberFormat="1" applyFont="1" applyFill="1" applyBorder="1" applyAlignment="1">
      <alignment horizontal="center" vertical="center" wrapText="1"/>
    </xf>
    <xf numFmtId="49" fontId="129" fillId="6" borderId="174" xfId="0" applyNumberFormat="1" applyFont="1" applyFill="1" applyBorder="1" applyAlignment="1">
      <alignment horizontal="center" vertical="center" wrapText="1"/>
    </xf>
    <xf numFmtId="0" fontId="0" fillId="6" borderId="31" xfId="0" applyNumberFormat="1" applyFill="1" applyBorder="1"/>
    <xf numFmtId="164" fontId="72" fillId="6" borderId="84" xfId="0" applyNumberFormat="1" applyFont="1" applyFill="1" applyBorder="1" applyAlignment="1">
      <alignment horizontal="center" vertical="center"/>
    </xf>
    <xf numFmtId="2" fontId="0" fillId="25" borderId="91" xfId="0" applyNumberFormat="1" applyFill="1" applyBorder="1" applyAlignment="1">
      <alignment vertical="center"/>
    </xf>
    <xf numFmtId="164" fontId="72" fillId="6" borderId="179" xfId="0" applyNumberFormat="1" applyFont="1" applyFill="1" applyBorder="1" applyAlignment="1">
      <alignment horizontal="center" vertical="center"/>
    </xf>
    <xf numFmtId="164" fontId="72" fillId="6" borderId="180" xfId="0" applyNumberFormat="1" applyFont="1" applyFill="1" applyBorder="1" applyAlignment="1">
      <alignment horizontal="center" vertical="center"/>
    </xf>
    <xf numFmtId="164" fontId="72" fillId="6" borderId="181" xfId="0" applyNumberFormat="1" applyFont="1" applyFill="1" applyBorder="1" applyAlignment="1">
      <alignment horizontal="center" vertical="center"/>
    </xf>
    <xf numFmtId="164" fontId="11" fillId="6" borderId="165" xfId="0" applyNumberFormat="1" applyFont="1" applyFill="1" applyBorder="1" applyAlignment="1">
      <alignment horizontal="center" vertical="center"/>
    </xf>
    <xf numFmtId="164" fontId="11" fillId="6" borderId="166" xfId="0" applyNumberFormat="1" applyFont="1" applyFill="1" applyBorder="1" applyAlignment="1">
      <alignment horizontal="center" vertical="center"/>
    </xf>
    <xf numFmtId="164" fontId="11" fillId="6" borderId="167" xfId="0" applyNumberFormat="1" applyFont="1" applyFill="1" applyBorder="1" applyAlignment="1">
      <alignment horizontal="center" vertical="center"/>
    </xf>
    <xf numFmtId="164" fontId="11" fillId="22" borderId="167" xfId="0" applyNumberFormat="1" applyFont="1" applyFill="1" applyBorder="1" applyAlignment="1">
      <alignment horizontal="center" vertical="center"/>
    </xf>
    <xf numFmtId="2" fontId="120" fillId="6" borderId="166" xfId="0" applyNumberFormat="1" applyFont="1" applyFill="1" applyBorder="1" applyAlignment="1">
      <alignment horizontal="center" vertical="center"/>
    </xf>
    <xf numFmtId="164" fontId="120" fillId="6" borderId="166" xfId="0" applyNumberFormat="1" applyFont="1" applyFill="1" applyBorder="1" applyAlignment="1">
      <alignment horizontal="center" vertical="center"/>
    </xf>
    <xf numFmtId="164" fontId="0" fillId="6" borderId="167" xfId="0" applyNumberFormat="1" applyFill="1" applyBorder="1"/>
    <xf numFmtId="164" fontId="0" fillId="6" borderId="166" xfId="0" applyNumberFormat="1" applyFill="1" applyBorder="1"/>
    <xf numFmtId="164" fontId="0" fillId="6" borderId="168" xfId="0" applyNumberFormat="1" applyFill="1" applyBorder="1"/>
    <xf numFmtId="164" fontId="0" fillId="6" borderId="169" xfId="0" applyNumberFormat="1" applyFill="1" applyBorder="1"/>
    <xf numFmtId="164" fontId="0" fillId="6" borderId="170" xfId="0" applyNumberFormat="1" applyFill="1" applyBorder="1"/>
    <xf numFmtId="49" fontId="130" fillId="6" borderId="182" xfId="0" applyNumberFormat="1" applyFont="1" applyFill="1" applyBorder="1" applyAlignment="1">
      <alignment horizontal="center" vertical="center" wrapText="1"/>
    </xf>
    <xf numFmtId="49" fontId="5" fillId="6" borderId="31" xfId="0" applyNumberFormat="1" applyFont="1" applyFill="1" applyBorder="1" applyAlignment="1">
      <alignment horizontal="center" vertical="center" wrapText="1"/>
    </xf>
    <xf numFmtId="3" fontId="11" fillId="6" borderId="79" xfId="0" applyNumberFormat="1" applyFont="1" applyFill="1" applyBorder="1" applyAlignment="1">
      <alignment horizontal="left" vertical="center"/>
    </xf>
    <xf numFmtId="164" fontId="0" fillId="6" borderId="59" xfId="0" applyNumberFormat="1" applyFill="1" applyBorder="1"/>
    <xf numFmtId="164" fontId="11" fillId="15" borderId="59" xfId="0" applyNumberFormat="1" applyFont="1" applyFill="1" applyBorder="1" applyAlignment="1">
      <alignment horizontal="center" vertical="center"/>
    </xf>
    <xf numFmtId="164" fontId="53" fillId="28" borderId="59" xfId="0" applyNumberFormat="1" applyFont="1" applyFill="1" applyBorder="1" applyAlignment="1">
      <alignment horizontal="center" vertical="center"/>
    </xf>
    <xf numFmtId="164" fontId="61" fillId="15" borderId="59" xfId="0" applyNumberFormat="1" applyFont="1" applyFill="1" applyBorder="1" applyAlignment="1">
      <alignment horizontal="center" vertical="center"/>
    </xf>
    <xf numFmtId="164" fontId="53" fillId="15" borderId="59" xfId="0" applyNumberFormat="1" applyFont="1" applyFill="1" applyBorder="1" applyAlignment="1">
      <alignment horizontal="center" vertical="center"/>
    </xf>
    <xf numFmtId="2" fontId="7" fillId="6" borderId="58" xfId="0" applyNumberFormat="1" applyFont="1" applyFill="1" applyBorder="1"/>
    <xf numFmtId="49" fontId="7" fillId="15" borderId="58" xfId="0" applyNumberFormat="1" applyFont="1" applyFill="1" applyBorder="1" applyAlignment="1">
      <alignment vertical="center"/>
    </xf>
    <xf numFmtId="2" fontId="11" fillId="6" borderId="138" xfId="0" applyNumberFormat="1" applyFont="1" applyFill="1" applyBorder="1" applyAlignment="1">
      <alignment horizontal="left" vertical="center"/>
    </xf>
    <xf numFmtId="164" fontId="11" fillId="6" borderId="59" xfId="0" applyNumberFormat="1" applyFont="1" applyFill="1" applyBorder="1" applyAlignment="1">
      <alignment horizontal="center" vertical="center"/>
    </xf>
    <xf numFmtId="3" fontId="11" fillId="6" borderId="190" xfId="0" applyNumberFormat="1" applyFont="1" applyFill="1" applyBorder="1" applyAlignment="1">
      <alignment horizontal="left" vertical="center"/>
    </xf>
    <xf numFmtId="3" fontId="11" fillId="6" borderId="191" xfId="0" applyNumberFormat="1" applyFont="1" applyFill="1" applyBorder="1" applyAlignment="1">
      <alignment horizontal="left" vertical="center"/>
    </xf>
    <xf numFmtId="49" fontId="129" fillId="6" borderId="193" xfId="0" applyNumberFormat="1" applyFont="1" applyFill="1" applyBorder="1" applyAlignment="1">
      <alignment horizontal="center" vertical="center" wrapText="1"/>
    </xf>
    <xf numFmtId="49" fontId="129" fillId="6" borderId="194" xfId="0" applyNumberFormat="1" applyFont="1" applyFill="1" applyBorder="1" applyAlignment="1">
      <alignment horizontal="center" vertical="center" wrapText="1"/>
    </xf>
    <xf numFmtId="164" fontId="72" fillId="18" borderId="118" xfId="0" applyNumberFormat="1" applyFont="1" applyFill="1" applyBorder="1" applyAlignment="1">
      <alignment horizontal="center" vertical="center"/>
    </xf>
    <xf numFmtId="164" fontId="61" fillId="18" borderId="118" xfId="0" applyNumberFormat="1" applyFont="1" applyFill="1" applyBorder="1" applyAlignment="1">
      <alignment horizontal="center" vertical="center"/>
    </xf>
    <xf numFmtId="164" fontId="61" fillId="18" borderId="196" xfId="0" applyNumberFormat="1" applyFont="1" applyFill="1" applyBorder="1" applyAlignment="1">
      <alignment horizontal="center" vertical="center"/>
    </xf>
    <xf numFmtId="164" fontId="53" fillId="18" borderId="196" xfId="0" applyNumberFormat="1" applyFont="1" applyFill="1" applyBorder="1" applyAlignment="1">
      <alignment horizontal="center" vertical="center"/>
    </xf>
    <xf numFmtId="164" fontId="61" fillId="6" borderId="196" xfId="0" applyNumberFormat="1" applyFont="1" applyFill="1" applyBorder="1" applyAlignment="1">
      <alignment horizontal="center" vertical="center"/>
    </xf>
    <xf numFmtId="49" fontId="125" fillId="6" borderId="200" xfId="0" applyNumberFormat="1" applyFont="1" applyFill="1" applyBorder="1" applyAlignment="1">
      <alignment horizontal="center" vertical="center" wrapText="1"/>
    </xf>
    <xf numFmtId="49" fontId="125" fillId="6" borderId="201" xfId="0" applyNumberFormat="1" applyFont="1" applyFill="1" applyBorder="1" applyAlignment="1">
      <alignment horizontal="center" vertical="center" wrapText="1"/>
    </xf>
    <xf numFmtId="3" fontId="11" fillId="6" borderId="202" xfId="0" applyNumberFormat="1" applyFont="1" applyFill="1" applyBorder="1" applyAlignment="1">
      <alignment horizontal="left" vertical="center"/>
    </xf>
    <xf numFmtId="3" fontId="11" fillId="6" borderId="203" xfId="0" applyNumberFormat="1" applyFont="1" applyFill="1" applyBorder="1" applyAlignment="1">
      <alignment horizontal="left" vertical="center"/>
    </xf>
    <xf numFmtId="3" fontId="11" fillId="6" borderId="165" xfId="0" applyNumberFormat="1" applyFont="1" applyFill="1" applyBorder="1" applyAlignment="1">
      <alignment horizontal="left" vertical="center"/>
    </xf>
    <xf numFmtId="3" fontId="11" fillId="6" borderId="204" xfId="0" applyNumberFormat="1" applyFont="1" applyFill="1" applyBorder="1" applyAlignment="1">
      <alignment horizontal="left" vertical="center"/>
    </xf>
    <xf numFmtId="164" fontId="0" fillId="6" borderId="205" xfId="0" applyNumberFormat="1" applyFill="1" applyBorder="1"/>
    <xf numFmtId="164" fontId="11" fillId="15" borderId="167" xfId="0" applyNumberFormat="1" applyFont="1" applyFill="1" applyBorder="1" applyAlignment="1">
      <alignment horizontal="center" vertical="center"/>
    </xf>
    <xf numFmtId="164" fontId="11" fillId="15" borderId="205" xfId="0" applyNumberFormat="1" applyFont="1" applyFill="1" applyBorder="1" applyAlignment="1">
      <alignment horizontal="center" vertical="center"/>
    </xf>
    <xf numFmtId="164" fontId="53" fillId="28" borderId="167" xfId="0" applyNumberFormat="1" applyFont="1" applyFill="1" applyBorder="1" applyAlignment="1">
      <alignment horizontal="center" vertical="center"/>
    </xf>
    <xf numFmtId="164" fontId="53" fillId="28" borderId="205" xfId="0" applyNumberFormat="1" applyFont="1" applyFill="1" applyBorder="1" applyAlignment="1">
      <alignment horizontal="center" vertical="center"/>
    </xf>
    <xf numFmtId="164" fontId="57" fillId="6" borderId="167" xfId="0" applyNumberFormat="1" applyFont="1" applyFill="1" applyBorder="1" applyAlignment="1">
      <alignment horizontal="center" vertical="center"/>
    </xf>
    <xf numFmtId="164" fontId="57" fillId="6" borderId="205" xfId="0" applyNumberFormat="1" applyFont="1" applyFill="1" applyBorder="1" applyAlignment="1">
      <alignment horizontal="center" vertical="center"/>
    </xf>
    <xf numFmtId="164" fontId="57" fillId="18" borderId="167" xfId="0" applyNumberFormat="1" applyFont="1" applyFill="1" applyBorder="1" applyAlignment="1">
      <alignment horizontal="center" vertical="center"/>
    </xf>
    <xf numFmtId="164" fontId="57" fillId="18" borderId="205" xfId="0" applyNumberFormat="1" applyFont="1" applyFill="1" applyBorder="1" applyAlignment="1">
      <alignment horizontal="center" vertical="center"/>
    </xf>
    <xf numFmtId="164" fontId="53" fillId="6" borderId="167" xfId="0" applyNumberFormat="1" applyFont="1" applyFill="1" applyBorder="1" applyAlignment="1">
      <alignment horizontal="center" vertical="center"/>
    </xf>
    <xf numFmtId="164" fontId="53" fillId="6" borderId="205" xfId="0" applyNumberFormat="1" applyFont="1" applyFill="1" applyBorder="1" applyAlignment="1">
      <alignment horizontal="center" vertical="center"/>
    </xf>
    <xf numFmtId="164" fontId="53" fillId="15" borderId="167" xfId="0" applyNumberFormat="1" applyFont="1" applyFill="1" applyBorder="1" applyAlignment="1">
      <alignment horizontal="center" vertical="center"/>
    </xf>
    <xf numFmtId="164" fontId="53" fillId="15" borderId="205" xfId="0" applyNumberFormat="1" applyFont="1" applyFill="1" applyBorder="1" applyAlignment="1">
      <alignment horizontal="center" vertical="center"/>
    </xf>
    <xf numFmtId="49" fontId="129" fillId="6" borderId="209" xfId="0" applyNumberFormat="1" applyFont="1" applyFill="1" applyBorder="1" applyAlignment="1">
      <alignment horizontal="center" vertical="center" wrapText="1"/>
    </xf>
    <xf numFmtId="49" fontId="129" fillId="6" borderId="212" xfId="0" applyNumberFormat="1" applyFont="1" applyFill="1" applyBorder="1" applyAlignment="1">
      <alignment horizontal="center" vertical="center" wrapText="1"/>
    </xf>
    <xf numFmtId="3" fontId="11" fillId="6" borderId="213" xfId="0" applyNumberFormat="1" applyFont="1" applyFill="1" applyBorder="1" applyAlignment="1">
      <alignment horizontal="left" vertical="center"/>
    </xf>
    <xf numFmtId="3" fontId="11" fillId="6" borderId="214" xfId="0" applyNumberFormat="1" applyFont="1" applyFill="1" applyBorder="1" applyAlignment="1">
      <alignment horizontal="left" vertical="center"/>
    </xf>
    <xf numFmtId="164" fontId="0" fillId="6" borderId="211" xfId="0" applyNumberFormat="1" applyFill="1" applyBorder="1"/>
    <xf numFmtId="164" fontId="0" fillId="6" borderId="215" xfId="0" applyNumberFormat="1" applyFill="1" applyBorder="1"/>
    <xf numFmtId="164" fontId="11" fillId="15" borderId="211" xfId="0" applyNumberFormat="1" applyFont="1" applyFill="1" applyBorder="1" applyAlignment="1">
      <alignment horizontal="center" vertical="center"/>
    </xf>
    <xf numFmtId="164" fontId="11" fillId="15" borderId="215" xfId="0" applyNumberFormat="1" applyFont="1" applyFill="1" applyBorder="1" applyAlignment="1">
      <alignment horizontal="center" vertical="center"/>
    </xf>
    <xf numFmtId="164" fontId="53" fillId="28" borderId="211" xfId="0" applyNumberFormat="1" applyFont="1" applyFill="1" applyBorder="1" applyAlignment="1">
      <alignment horizontal="center" vertical="center"/>
    </xf>
    <xf numFmtId="164" fontId="53" fillId="28" borderId="215" xfId="0" applyNumberFormat="1" applyFont="1" applyFill="1" applyBorder="1" applyAlignment="1">
      <alignment horizontal="center" vertical="center"/>
    </xf>
    <xf numFmtId="164" fontId="57" fillId="6" borderId="211" xfId="0" applyNumberFormat="1" applyFont="1" applyFill="1" applyBorder="1" applyAlignment="1">
      <alignment horizontal="center" vertical="center"/>
    </xf>
    <xf numFmtId="164" fontId="57" fillId="6" borderId="215" xfId="0" applyNumberFormat="1" applyFont="1" applyFill="1" applyBorder="1" applyAlignment="1">
      <alignment horizontal="center" vertical="center"/>
    </xf>
    <xf numFmtId="164" fontId="72" fillId="18" borderId="211" xfId="0" applyNumberFormat="1" applyFont="1" applyFill="1" applyBorder="1" applyAlignment="1">
      <alignment horizontal="center" vertical="center"/>
    </xf>
    <xf numFmtId="164" fontId="72" fillId="18" borderId="215" xfId="0" applyNumberFormat="1" applyFont="1" applyFill="1" applyBorder="1" applyAlignment="1">
      <alignment horizontal="center" vertical="center"/>
    </xf>
    <xf numFmtId="164" fontId="61" fillId="18" borderId="211" xfId="0" applyNumberFormat="1" applyFont="1" applyFill="1" applyBorder="1" applyAlignment="1">
      <alignment horizontal="center" vertical="center"/>
    </xf>
    <xf numFmtId="164" fontId="61" fillId="18" borderId="215" xfId="0" applyNumberFormat="1" applyFont="1" applyFill="1" applyBorder="1" applyAlignment="1">
      <alignment horizontal="center" vertical="center"/>
    </xf>
    <xf numFmtId="164" fontId="57" fillId="18" borderId="211" xfId="0" applyNumberFormat="1" applyFont="1" applyFill="1" applyBorder="1" applyAlignment="1">
      <alignment horizontal="center" vertical="center"/>
    </xf>
    <xf numFmtId="164" fontId="57" fillId="18" borderId="215" xfId="0" applyNumberFormat="1" applyFont="1" applyFill="1" applyBorder="1" applyAlignment="1">
      <alignment horizontal="center" vertical="center"/>
    </xf>
    <xf numFmtId="164" fontId="72" fillId="6" borderId="211" xfId="0" applyNumberFormat="1" applyFont="1" applyFill="1" applyBorder="1" applyAlignment="1">
      <alignment horizontal="center" vertical="center"/>
    </xf>
    <xf numFmtId="164" fontId="72" fillId="6" borderId="215" xfId="0" applyNumberFormat="1" applyFont="1" applyFill="1" applyBorder="1" applyAlignment="1">
      <alignment horizontal="center" vertical="center"/>
    </xf>
    <xf numFmtId="164" fontId="61" fillId="6" borderId="211" xfId="0" applyNumberFormat="1" applyFont="1" applyFill="1" applyBorder="1" applyAlignment="1">
      <alignment horizontal="center" vertical="center"/>
    </xf>
    <xf numFmtId="164" fontId="61" fillId="6" borderId="215" xfId="0" applyNumberFormat="1" applyFont="1" applyFill="1" applyBorder="1" applyAlignment="1">
      <alignment horizontal="center" vertical="center"/>
    </xf>
    <xf numFmtId="164" fontId="61" fillId="15" borderId="211" xfId="0" applyNumberFormat="1" applyFont="1" applyFill="1" applyBorder="1" applyAlignment="1">
      <alignment horizontal="center" vertical="center"/>
    </xf>
    <xf numFmtId="164" fontId="61" fillId="15" borderId="215" xfId="0" applyNumberFormat="1" applyFont="1" applyFill="1" applyBorder="1" applyAlignment="1">
      <alignment horizontal="center" vertical="center"/>
    </xf>
    <xf numFmtId="164" fontId="53" fillId="15" borderId="211" xfId="0" applyNumberFormat="1" applyFont="1" applyFill="1" applyBorder="1" applyAlignment="1">
      <alignment horizontal="center" vertical="center"/>
    </xf>
    <xf numFmtId="164" fontId="53" fillId="15" borderId="215" xfId="0" applyNumberFormat="1" applyFont="1" applyFill="1" applyBorder="1" applyAlignment="1">
      <alignment horizontal="center" vertical="center"/>
    </xf>
    <xf numFmtId="49" fontId="129" fillId="6" borderId="216" xfId="0" applyNumberFormat="1" applyFont="1" applyFill="1" applyBorder="1" applyAlignment="1">
      <alignment horizontal="center" vertical="center" wrapText="1"/>
    </xf>
    <xf numFmtId="49" fontId="129" fillId="6" borderId="217" xfId="0" applyNumberFormat="1" applyFont="1" applyFill="1" applyBorder="1" applyAlignment="1">
      <alignment horizontal="center" vertical="center" wrapText="1"/>
    </xf>
    <xf numFmtId="49" fontId="7" fillId="6" borderId="58" xfId="0" applyNumberFormat="1" applyFont="1" applyFill="1" applyBorder="1"/>
    <xf numFmtId="49" fontId="7" fillId="13" borderId="58" xfId="0" applyNumberFormat="1" applyFont="1" applyFill="1" applyBorder="1" applyAlignment="1">
      <alignment vertical="center"/>
    </xf>
    <xf numFmtId="49" fontId="0" fillId="6" borderId="58" xfId="0" applyNumberFormat="1" applyFill="1" applyBorder="1"/>
    <xf numFmtId="2" fontId="0" fillId="6" borderId="58" xfId="0" applyNumberFormat="1" applyFill="1" applyBorder="1"/>
    <xf numFmtId="2" fontId="0" fillId="18" borderId="58" xfId="0" applyNumberFormat="1" applyFill="1" applyBorder="1"/>
    <xf numFmtId="164" fontId="11" fillId="6" borderId="196" xfId="0" applyNumberFormat="1" applyFont="1" applyFill="1" applyBorder="1" applyAlignment="1">
      <alignment horizontal="center" vertical="center"/>
    </xf>
    <xf numFmtId="164" fontId="11" fillId="6" borderId="219" xfId="0" applyNumberFormat="1" applyFont="1" applyFill="1" applyBorder="1" applyAlignment="1">
      <alignment horizontal="center" vertical="center"/>
    </xf>
    <xf numFmtId="164" fontId="72" fillId="18" borderId="219" xfId="0" applyNumberFormat="1" applyFont="1" applyFill="1" applyBorder="1" applyAlignment="1">
      <alignment horizontal="center" vertical="center"/>
    </xf>
    <xf numFmtId="164" fontId="72" fillId="6" borderId="219" xfId="0" applyNumberFormat="1" applyFont="1" applyFill="1" applyBorder="1" applyAlignment="1">
      <alignment horizontal="center" vertical="center"/>
    </xf>
    <xf numFmtId="164" fontId="11" fillId="6" borderId="205" xfId="0" applyNumberFormat="1" applyFont="1" applyFill="1" applyBorder="1" applyAlignment="1">
      <alignment horizontal="center" vertical="center"/>
    </xf>
    <xf numFmtId="164" fontId="11" fillId="6" borderId="79" xfId="0" applyNumberFormat="1" applyFont="1" applyFill="1" applyBorder="1" applyAlignment="1">
      <alignment horizontal="center" vertical="center"/>
    </xf>
    <xf numFmtId="49" fontId="53" fillId="6" borderId="59" xfId="0" applyNumberFormat="1" applyFont="1" applyFill="1" applyBorder="1" applyAlignment="1">
      <alignment horizontal="center" vertical="center"/>
    </xf>
    <xf numFmtId="164" fontId="11" fillId="6" borderId="84" xfId="0" applyNumberFormat="1" applyFont="1" applyFill="1" applyBorder="1" applyAlignment="1">
      <alignment horizontal="center" vertical="center"/>
    </xf>
    <xf numFmtId="49" fontId="61" fillId="18" borderId="59" xfId="0" applyNumberFormat="1" applyFont="1" applyFill="1" applyBorder="1" applyAlignment="1">
      <alignment horizontal="center" vertical="center"/>
    </xf>
    <xf numFmtId="164" fontId="53" fillId="6" borderId="185" xfId="0" applyNumberFormat="1" applyFont="1" applyFill="1" applyBorder="1" applyAlignment="1">
      <alignment horizontal="center" vertical="center"/>
    </xf>
    <xf numFmtId="164" fontId="53" fillId="6" borderId="186" xfId="0" applyNumberFormat="1" applyFont="1" applyFill="1" applyBorder="1" applyAlignment="1">
      <alignment horizontal="center" vertical="center"/>
    </xf>
    <xf numFmtId="164" fontId="11" fillId="6" borderId="187" xfId="0" applyNumberFormat="1" applyFont="1" applyFill="1" applyBorder="1" applyAlignment="1">
      <alignment horizontal="center" vertical="center"/>
    </xf>
    <xf numFmtId="164" fontId="11" fillId="6" borderId="188" xfId="0" applyNumberFormat="1" applyFont="1" applyFill="1" applyBorder="1" applyAlignment="1">
      <alignment horizontal="center" vertical="center"/>
    </xf>
    <xf numFmtId="164" fontId="11" fillId="6" borderId="189" xfId="0" applyNumberFormat="1" applyFont="1" applyFill="1" applyBorder="1" applyAlignment="1">
      <alignment horizontal="center" vertical="center"/>
    </xf>
    <xf numFmtId="164" fontId="26" fillId="6" borderId="58" xfId="0" applyNumberFormat="1" applyFont="1" applyFill="1" applyBorder="1" applyAlignment="1">
      <alignment horizontal="center" vertical="center"/>
    </xf>
    <xf numFmtId="49" fontId="4" fillId="6" borderId="95" xfId="0" applyNumberFormat="1" applyFont="1" applyFill="1" applyBorder="1" applyAlignment="1">
      <alignment horizontal="center" vertical="center" wrapText="1"/>
    </xf>
    <xf numFmtId="49" fontId="53" fillId="18" borderId="59" xfId="0" applyNumberFormat="1" applyFont="1" applyFill="1" applyBorder="1" applyAlignment="1">
      <alignment horizontal="center" vertical="center"/>
    </xf>
    <xf numFmtId="164" fontId="11" fillId="21" borderId="118" xfId="0" applyNumberFormat="1" applyFont="1" applyFill="1" applyBorder="1" applyAlignment="1">
      <alignment horizontal="center" vertical="center"/>
    </xf>
    <xf numFmtId="164" fontId="11" fillId="21" borderId="196" xfId="0" applyNumberFormat="1" applyFont="1" applyFill="1" applyBorder="1" applyAlignment="1">
      <alignment horizontal="center" vertical="center"/>
    </xf>
    <xf numFmtId="164" fontId="53" fillId="6" borderId="195" xfId="0" applyNumberFormat="1" applyFont="1" applyFill="1" applyBorder="1" applyAlignment="1">
      <alignment horizontal="center" vertical="center"/>
    </xf>
    <xf numFmtId="164" fontId="53" fillId="6" borderId="196" xfId="0" applyNumberFormat="1" applyFont="1" applyFill="1" applyBorder="1" applyAlignment="1">
      <alignment horizontal="center" vertical="center"/>
    </xf>
    <xf numFmtId="49" fontId="61" fillId="18" borderId="118" xfId="0" applyNumberFormat="1" applyFont="1" applyFill="1" applyBorder="1" applyAlignment="1">
      <alignment horizontal="center" vertical="center"/>
    </xf>
    <xf numFmtId="49" fontId="61" fillId="18" borderId="196" xfId="0" applyNumberFormat="1" applyFont="1" applyFill="1" applyBorder="1" applyAlignment="1">
      <alignment horizontal="center" vertical="center"/>
    </xf>
    <xf numFmtId="49" fontId="53" fillId="6" borderId="118" xfId="0" applyNumberFormat="1" applyFont="1" applyFill="1" applyBorder="1" applyAlignment="1">
      <alignment horizontal="center" vertical="center"/>
    </xf>
    <xf numFmtId="49" fontId="53" fillId="6" borderId="196" xfId="0" applyNumberFormat="1" applyFont="1" applyFill="1" applyBorder="1" applyAlignment="1">
      <alignment horizontal="center" vertical="center"/>
    </xf>
    <xf numFmtId="164" fontId="11" fillId="6" borderId="197" xfId="0" applyNumberFormat="1" applyFont="1" applyFill="1" applyBorder="1" applyAlignment="1">
      <alignment horizontal="center" vertical="center"/>
    </xf>
    <xf numFmtId="164" fontId="11" fillId="6" borderId="198" xfId="0" applyNumberFormat="1" applyFont="1" applyFill="1" applyBorder="1" applyAlignment="1">
      <alignment horizontal="center" vertical="center"/>
    </xf>
    <xf numFmtId="164" fontId="11" fillId="6" borderId="199" xfId="0" applyNumberFormat="1" applyFont="1" applyFill="1" applyBorder="1" applyAlignment="1">
      <alignment horizontal="center" vertical="center"/>
    </xf>
    <xf numFmtId="164" fontId="11" fillId="6" borderId="204" xfId="0" applyNumberFormat="1" applyFont="1" applyFill="1" applyBorder="1" applyAlignment="1">
      <alignment horizontal="center" vertical="center"/>
    </xf>
    <xf numFmtId="164" fontId="11" fillId="21" borderId="167" xfId="0" applyNumberFormat="1" applyFont="1" applyFill="1" applyBorder="1" applyAlignment="1">
      <alignment horizontal="center" vertical="center"/>
    </xf>
    <xf numFmtId="164" fontId="11" fillId="21" borderId="205" xfId="0" applyNumberFormat="1" applyFont="1" applyFill="1" applyBorder="1" applyAlignment="1">
      <alignment horizontal="center" vertical="center"/>
    </xf>
    <xf numFmtId="164" fontId="53" fillId="21" borderId="205" xfId="0" applyNumberFormat="1" applyFont="1" applyFill="1" applyBorder="1" applyAlignment="1">
      <alignment horizontal="center" vertical="center"/>
    </xf>
    <xf numFmtId="164" fontId="53" fillId="18" borderId="167" xfId="0" applyNumberFormat="1" applyFont="1" applyFill="1" applyBorder="1" applyAlignment="1">
      <alignment horizontal="center" vertical="center"/>
    </xf>
    <xf numFmtId="164" fontId="53" fillId="18" borderId="205" xfId="0" applyNumberFormat="1" applyFont="1" applyFill="1" applyBorder="1" applyAlignment="1">
      <alignment horizontal="center" vertical="center"/>
    </xf>
    <xf numFmtId="164" fontId="11" fillId="6" borderId="168" xfId="0" applyNumberFormat="1" applyFont="1" applyFill="1" applyBorder="1" applyAlignment="1">
      <alignment horizontal="center" vertical="center"/>
    </xf>
    <xf numFmtId="164" fontId="11" fillId="6" borderId="207" xfId="0" applyNumberFormat="1" applyFont="1" applyFill="1" applyBorder="1" applyAlignment="1">
      <alignment horizontal="center" vertical="center"/>
    </xf>
    <xf numFmtId="49" fontId="4" fillId="6" borderId="167" xfId="0" applyNumberFormat="1" applyFont="1" applyFill="1" applyBorder="1" applyAlignment="1">
      <alignment horizontal="right" vertical="center"/>
    </xf>
    <xf numFmtId="49" fontId="4" fillId="6" borderId="205" xfId="0" applyNumberFormat="1" applyFont="1" applyFill="1" applyBorder="1" applyAlignment="1">
      <alignment horizontal="right" vertical="center"/>
    </xf>
    <xf numFmtId="164" fontId="53" fillId="22" borderId="167" xfId="0" applyNumberFormat="1" applyFont="1" applyFill="1" applyBorder="1" applyAlignment="1">
      <alignment horizontal="left" vertical="center"/>
    </xf>
    <xf numFmtId="164" fontId="53" fillId="22" borderId="205" xfId="0" applyNumberFormat="1" applyFont="1" applyFill="1" applyBorder="1" applyAlignment="1">
      <alignment horizontal="left" vertical="center"/>
    </xf>
    <xf numFmtId="164" fontId="53" fillId="22" borderId="167" xfId="0" applyNumberFormat="1" applyFont="1" applyFill="1" applyBorder="1" applyAlignment="1">
      <alignment horizontal="center" vertical="center"/>
    </xf>
    <xf numFmtId="164" fontId="53" fillId="22" borderId="205" xfId="0" applyNumberFormat="1" applyFont="1" applyFill="1" applyBorder="1" applyAlignment="1">
      <alignment horizontal="center" vertical="center"/>
    </xf>
    <xf numFmtId="49" fontId="53" fillId="6" borderId="167" xfId="0" applyNumberFormat="1" applyFont="1" applyFill="1" applyBorder="1" applyAlignment="1">
      <alignment horizontal="center" vertical="center"/>
    </xf>
    <xf numFmtId="49" fontId="53" fillId="6" borderId="205" xfId="0" applyNumberFormat="1" applyFont="1" applyFill="1" applyBorder="1" applyAlignment="1">
      <alignment horizontal="center" vertical="center"/>
    </xf>
    <xf numFmtId="49" fontId="52" fillId="22" borderId="167" xfId="0" applyNumberFormat="1" applyFont="1" applyFill="1" applyBorder="1" applyAlignment="1">
      <alignment vertical="center"/>
    </xf>
    <xf numFmtId="49" fontId="52" fillId="22" borderId="205" xfId="0" applyNumberFormat="1" applyFont="1" applyFill="1" applyBorder="1" applyAlignment="1">
      <alignment vertical="center"/>
    </xf>
    <xf numFmtId="2" fontId="7" fillId="24" borderId="167" xfId="0" applyNumberFormat="1" applyFont="1" applyFill="1" applyBorder="1" applyAlignment="1">
      <alignment horizontal="center" vertical="center"/>
    </xf>
    <xf numFmtId="2" fontId="7" fillId="24" borderId="205" xfId="0" applyNumberFormat="1" applyFont="1" applyFill="1" applyBorder="1" applyAlignment="1">
      <alignment horizontal="center" vertical="center"/>
    </xf>
    <xf numFmtId="164" fontId="53" fillId="24" borderId="167" xfId="0" applyNumberFormat="1" applyFont="1" applyFill="1" applyBorder="1" applyAlignment="1">
      <alignment horizontal="center" vertical="center"/>
    </xf>
    <xf numFmtId="164" fontId="53" fillId="24" borderId="205" xfId="0" applyNumberFormat="1" applyFont="1" applyFill="1" applyBorder="1" applyAlignment="1">
      <alignment horizontal="center" vertical="center"/>
    </xf>
    <xf numFmtId="164" fontId="11" fillId="6" borderId="221" xfId="0" applyNumberFormat="1" applyFont="1" applyFill="1" applyBorder="1" applyAlignment="1">
      <alignment horizontal="center" vertical="center"/>
    </xf>
    <xf numFmtId="2" fontId="7" fillId="24" borderId="58" xfId="0" applyNumberFormat="1" applyFont="1" applyFill="1" applyBorder="1" applyAlignment="1">
      <alignment horizontal="center" vertical="center"/>
    </xf>
    <xf numFmtId="164" fontId="7" fillId="6" borderId="118" xfId="0" applyNumberFormat="1" applyFont="1" applyFill="1" applyBorder="1" applyAlignment="1">
      <alignment horizontal="center" vertical="center"/>
    </xf>
    <xf numFmtId="164" fontId="7" fillId="6" borderId="179" xfId="0" applyNumberFormat="1" applyFont="1" applyFill="1" applyBorder="1" applyAlignment="1">
      <alignment horizontal="center" vertical="center"/>
    </xf>
    <xf numFmtId="0" fontId="53" fillId="18" borderId="145" xfId="0" applyFont="1" applyFill="1" applyBorder="1" applyAlignment="1">
      <alignment horizontal="center" vertical="center"/>
    </xf>
    <xf numFmtId="0" fontId="53" fillId="18" borderId="219" xfId="0" applyFont="1" applyFill="1" applyBorder="1" applyAlignment="1">
      <alignment horizontal="center" vertical="center"/>
    </xf>
    <xf numFmtId="164" fontId="61" fillId="18" borderId="219" xfId="0" applyNumberFormat="1" applyFont="1" applyFill="1" applyBorder="1" applyAlignment="1">
      <alignment horizontal="center" vertical="center"/>
    </xf>
    <xf numFmtId="49" fontId="4" fillId="6" borderId="59" xfId="0" applyNumberFormat="1" applyFont="1" applyFill="1" applyBorder="1" applyAlignment="1">
      <alignment horizontal="right" vertical="center"/>
    </xf>
    <xf numFmtId="164" fontId="53" fillId="24" borderId="59" xfId="0" applyNumberFormat="1" applyFont="1" applyFill="1" applyBorder="1" applyAlignment="1">
      <alignment horizontal="center" vertical="center"/>
    </xf>
    <xf numFmtId="0" fontId="53" fillId="18" borderId="118" xfId="0" applyFont="1" applyFill="1" applyBorder="1" applyAlignment="1">
      <alignment horizontal="center" vertical="center"/>
    </xf>
    <xf numFmtId="164" fontId="61" fillId="18" borderId="119" xfId="0" applyNumberFormat="1" applyFont="1" applyFill="1" applyBorder="1" applyAlignment="1">
      <alignment horizontal="center" vertical="center"/>
    </xf>
    <xf numFmtId="49" fontId="4" fillId="6" borderId="119" xfId="0" applyNumberFormat="1" applyFont="1" applyFill="1" applyBorder="1" applyAlignment="1">
      <alignment horizontal="right" vertical="center"/>
    </xf>
    <xf numFmtId="49" fontId="4" fillId="6" borderId="118" xfId="0" applyNumberFormat="1" applyFont="1" applyFill="1" applyBorder="1" applyAlignment="1">
      <alignment horizontal="right" vertical="center"/>
    </xf>
    <xf numFmtId="164" fontId="53" fillId="22" borderId="118" xfId="0" applyNumberFormat="1" applyFont="1" applyFill="1" applyBorder="1" applyAlignment="1">
      <alignment horizontal="left" vertical="center"/>
    </xf>
    <xf numFmtId="164" fontId="53" fillId="22" borderId="118" xfId="0" applyNumberFormat="1" applyFont="1" applyFill="1" applyBorder="1" applyAlignment="1">
      <alignment horizontal="center" vertical="center"/>
    </xf>
    <xf numFmtId="164" fontId="114" fillId="18" borderId="118" xfId="0" applyNumberFormat="1" applyFont="1" applyFill="1" applyBorder="1" applyAlignment="1">
      <alignment horizontal="center" vertical="center"/>
    </xf>
    <xf numFmtId="164" fontId="61" fillId="18" borderId="118" xfId="0" applyNumberFormat="1" applyFont="1" applyFill="1" applyBorder="1" applyAlignment="1">
      <alignment horizontal="center" vertical="center" wrapText="1"/>
    </xf>
    <xf numFmtId="49" fontId="53" fillId="18" borderId="118" xfId="0" applyNumberFormat="1" applyFont="1" applyFill="1" applyBorder="1" applyAlignment="1">
      <alignment horizontal="center" vertical="center"/>
    </xf>
    <xf numFmtId="49" fontId="52" fillId="22" borderId="118" xfId="0" applyNumberFormat="1" applyFont="1" applyFill="1" applyBorder="1" applyAlignment="1">
      <alignment vertical="center"/>
    </xf>
    <xf numFmtId="2" fontId="7" fillId="24" borderId="118" xfId="0" applyNumberFormat="1" applyFont="1" applyFill="1" applyBorder="1" applyAlignment="1">
      <alignment horizontal="center" vertical="center"/>
    </xf>
    <xf numFmtId="164" fontId="53" fillId="24" borderId="118" xfId="0" applyNumberFormat="1" applyFont="1" applyFill="1" applyBorder="1" applyAlignment="1">
      <alignment horizontal="center" vertical="center"/>
    </xf>
    <xf numFmtId="49" fontId="4" fillId="6" borderId="185" xfId="0" applyNumberFormat="1" applyFont="1" applyFill="1" applyBorder="1" applyAlignment="1">
      <alignment horizontal="right" vertical="center"/>
    </xf>
    <xf numFmtId="49" fontId="4" fillId="6" borderId="186" xfId="0" applyNumberFormat="1" applyFont="1" applyFill="1" applyBorder="1" applyAlignment="1">
      <alignment horizontal="right" vertical="center"/>
    </xf>
    <xf numFmtId="164" fontId="11" fillId="22" borderId="58" xfId="0" applyNumberFormat="1" applyFont="1" applyFill="1" applyBorder="1" applyAlignment="1">
      <alignment horizontal="left" vertical="center"/>
    </xf>
    <xf numFmtId="49" fontId="7" fillId="22" borderId="58" xfId="0" applyNumberFormat="1" applyFont="1" applyFill="1" applyBorder="1" applyAlignment="1">
      <alignment vertical="center"/>
    </xf>
    <xf numFmtId="164" fontId="63" fillId="6" borderId="58" xfId="0" applyNumberFormat="1" applyFont="1" applyFill="1" applyBorder="1" applyAlignment="1">
      <alignment horizontal="center" vertical="center"/>
    </xf>
    <xf numFmtId="49" fontId="4" fillId="6" borderId="196" xfId="0" applyNumberFormat="1" applyFont="1" applyFill="1" applyBorder="1" applyAlignment="1">
      <alignment horizontal="right" vertical="center"/>
    </xf>
    <xf numFmtId="49" fontId="4" fillId="6" borderId="192" xfId="0" applyNumberFormat="1" applyFont="1" applyFill="1" applyBorder="1" applyAlignment="1">
      <alignment horizontal="right" vertical="center"/>
    </xf>
    <xf numFmtId="164" fontId="53" fillId="22" borderId="196" xfId="0" applyNumberFormat="1" applyFont="1" applyFill="1" applyBorder="1" applyAlignment="1">
      <alignment horizontal="left" vertical="center"/>
    </xf>
    <xf numFmtId="164" fontId="53" fillId="22" borderId="196" xfId="0" applyNumberFormat="1" applyFont="1" applyFill="1" applyBorder="1" applyAlignment="1">
      <alignment horizontal="center" vertical="center"/>
    </xf>
    <xf numFmtId="164" fontId="114" fillId="18" borderId="196" xfId="0" applyNumberFormat="1" applyFont="1" applyFill="1" applyBorder="1" applyAlignment="1">
      <alignment horizontal="center" vertical="center"/>
    </xf>
    <xf numFmtId="164" fontId="61" fillId="18" borderId="196" xfId="0" applyNumberFormat="1" applyFont="1" applyFill="1" applyBorder="1" applyAlignment="1">
      <alignment horizontal="center" vertical="center" wrapText="1"/>
    </xf>
    <xf numFmtId="49" fontId="53" fillId="18" borderId="196" xfId="0" applyNumberFormat="1" applyFont="1" applyFill="1" applyBorder="1" applyAlignment="1">
      <alignment horizontal="center" vertical="center"/>
    </xf>
    <xf numFmtId="49" fontId="52" fillId="22" borderId="196" xfId="0" applyNumberFormat="1" applyFont="1" applyFill="1" applyBorder="1" applyAlignment="1">
      <alignment vertical="center"/>
    </xf>
    <xf numFmtId="0" fontId="53" fillId="18" borderId="196" xfId="0" applyFont="1" applyFill="1" applyBorder="1" applyAlignment="1">
      <alignment horizontal="center" vertical="center"/>
    </xf>
    <xf numFmtId="2" fontId="7" fillId="24" borderId="196" xfId="0" applyNumberFormat="1" applyFont="1" applyFill="1" applyBorder="1" applyAlignment="1">
      <alignment horizontal="center" vertical="center"/>
    </xf>
    <xf numFmtId="164" fontId="53" fillId="24" borderId="196" xfId="0" applyNumberFormat="1" applyFont="1" applyFill="1" applyBorder="1" applyAlignment="1">
      <alignment horizontal="center" vertical="center"/>
    </xf>
    <xf numFmtId="49" fontId="4" fillId="6" borderId="219" xfId="0" applyNumberFormat="1" applyFont="1" applyFill="1" applyBorder="1" applyAlignment="1">
      <alignment horizontal="right" vertical="center"/>
    </xf>
    <xf numFmtId="164" fontId="11" fillId="21" borderId="219" xfId="0" applyNumberFormat="1" applyFont="1" applyFill="1" applyBorder="1" applyAlignment="1">
      <alignment horizontal="center" vertical="center"/>
    </xf>
    <xf numFmtId="164" fontId="53" fillId="22" borderId="219" xfId="0" applyNumberFormat="1" applyFont="1" applyFill="1" applyBorder="1" applyAlignment="1">
      <alignment horizontal="left" vertical="center"/>
    </xf>
    <xf numFmtId="164" fontId="53" fillId="6" borderId="219" xfId="0" applyNumberFormat="1" applyFont="1" applyFill="1" applyBorder="1" applyAlignment="1">
      <alignment horizontal="center" vertical="center"/>
    </xf>
    <xf numFmtId="164" fontId="53" fillId="22" borderId="219" xfId="0" applyNumberFormat="1" applyFont="1" applyFill="1" applyBorder="1" applyAlignment="1">
      <alignment horizontal="center" vertical="center"/>
    </xf>
    <xf numFmtId="164" fontId="61" fillId="6" borderId="219" xfId="0" applyNumberFormat="1" applyFont="1" applyFill="1" applyBorder="1" applyAlignment="1">
      <alignment horizontal="center" vertical="center"/>
    </xf>
    <xf numFmtId="164" fontId="53" fillId="18" borderId="219" xfId="0" applyNumberFormat="1" applyFont="1" applyFill="1" applyBorder="1" applyAlignment="1">
      <alignment horizontal="center" vertical="center"/>
    </xf>
    <xf numFmtId="164" fontId="114" fillId="18" borderId="219" xfId="0" applyNumberFormat="1" applyFont="1" applyFill="1" applyBorder="1" applyAlignment="1">
      <alignment horizontal="center" vertical="center"/>
    </xf>
    <xf numFmtId="164" fontId="61" fillId="18" borderId="219" xfId="0" applyNumberFormat="1" applyFont="1" applyFill="1" applyBorder="1" applyAlignment="1">
      <alignment horizontal="center" vertical="center" wrapText="1"/>
    </xf>
    <xf numFmtId="0" fontId="126" fillId="18" borderId="219" xfId="0" applyFont="1" applyFill="1" applyBorder="1" applyAlignment="1">
      <alignment horizontal="center" vertical="center" wrapText="1"/>
    </xf>
    <xf numFmtId="49" fontId="53" fillId="18" borderId="219" xfId="0" applyNumberFormat="1" applyFont="1" applyFill="1" applyBorder="1" applyAlignment="1">
      <alignment horizontal="center" vertical="center"/>
    </xf>
    <xf numFmtId="49" fontId="52" fillId="22" borderId="219" xfId="0" applyNumberFormat="1" applyFont="1" applyFill="1" applyBorder="1" applyAlignment="1">
      <alignment vertical="center"/>
    </xf>
    <xf numFmtId="2" fontId="7" fillId="24" borderId="219" xfId="0" applyNumberFormat="1" applyFont="1" applyFill="1" applyBorder="1" applyAlignment="1">
      <alignment horizontal="center" vertical="center"/>
    </xf>
    <xf numFmtId="49" fontId="53" fillId="6" borderId="219" xfId="0" applyNumberFormat="1" applyFont="1" applyFill="1" applyBorder="1" applyAlignment="1">
      <alignment horizontal="center" vertical="center"/>
    </xf>
    <xf numFmtId="164" fontId="53" fillId="24" borderId="219" xfId="0" applyNumberFormat="1" applyFont="1" applyFill="1" applyBorder="1" applyAlignment="1">
      <alignment horizontal="center" vertical="center"/>
    </xf>
    <xf numFmtId="164" fontId="11" fillId="6" borderId="223" xfId="0" applyNumberFormat="1" applyFont="1" applyFill="1" applyBorder="1" applyAlignment="1">
      <alignment horizontal="center" vertical="center"/>
    </xf>
    <xf numFmtId="164" fontId="11" fillId="22" borderId="59" xfId="0" applyNumberFormat="1" applyFont="1" applyFill="1" applyBorder="1" applyAlignment="1">
      <alignment horizontal="center" vertical="center"/>
    </xf>
    <xf numFmtId="49" fontId="53" fillId="6" borderId="59" xfId="0" applyNumberFormat="1" applyFont="1" applyFill="1" applyBorder="1" applyAlignment="1">
      <alignment horizontal="center"/>
    </xf>
    <xf numFmtId="164" fontId="82" fillId="6" borderId="59" xfId="0" applyNumberFormat="1" applyFont="1" applyFill="1" applyBorder="1"/>
    <xf numFmtId="49" fontId="7" fillId="24" borderId="59" xfId="0" applyNumberFormat="1" applyFont="1" applyFill="1" applyBorder="1"/>
    <xf numFmtId="2" fontId="0" fillId="24" borderId="59" xfId="0" applyNumberFormat="1" applyFill="1" applyBorder="1"/>
    <xf numFmtId="164" fontId="11" fillId="6" borderId="193" xfId="0" applyNumberFormat="1" applyFont="1" applyFill="1" applyBorder="1" applyAlignment="1">
      <alignment horizontal="center" vertical="center"/>
    </xf>
    <xf numFmtId="164" fontId="11" fillId="6" borderId="194" xfId="0" applyNumberFormat="1" applyFont="1" applyFill="1" applyBorder="1" applyAlignment="1">
      <alignment horizontal="center" vertical="center"/>
    </xf>
    <xf numFmtId="164" fontId="11" fillId="22" borderId="196" xfId="0" applyNumberFormat="1" applyFont="1" applyFill="1" applyBorder="1" applyAlignment="1">
      <alignment horizontal="center" vertical="center"/>
    </xf>
    <xf numFmtId="0" fontId="82" fillId="24" borderId="118" xfId="0" applyFont="1" applyFill="1" applyBorder="1" applyAlignment="1">
      <alignment vertical="center"/>
    </xf>
    <xf numFmtId="0" fontId="82" fillId="24" borderId="196" xfId="0" applyFont="1" applyFill="1" applyBorder="1" applyAlignment="1">
      <alignment vertical="center"/>
    </xf>
    <xf numFmtId="49" fontId="53" fillId="6" borderId="118" xfId="0" applyNumberFormat="1" applyFont="1" applyFill="1" applyBorder="1" applyAlignment="1">
      <alignment horizontal="center"/>
    </xf>
    <xf numFmtId="49" fontId="53" fillId="6" borderId="196" xfId="0" applyNumberFormat="1" applyFont="1" applyFill="1" applyBorder="1" applyAlignment="1">
      <alignment horizontal="center"/>
    </xf>
    <xf numFmtId="49" fontId="53" fillId="6" borderId="118" xfId="0" applyNumberFormat="1" applyFont="1" applyFill="1" applyBorder="1"/>
    <xf numFmtId="49" fontId="53" fillId="6" borderId="196" xfId="0" applyNumberFormat="1" applyFont="1" applyFill="1" applyBorder="1"/>
    <xf numFmtId="49" fontId="7" fillId="24" borderId="118" xfId="0" applyNumberFormat="1" applyFont="1" applyFill="1" applyBorder="1"/>
    <xf numFmtId="49" fontId="7" fillId="24" borderId="196" xfId="0" applyNumberFormat="1" applyFont="1" applyFill="1" applyBorder="1"/>
    <xf numFmtId="164" fontId="82" fillId="6" borderId="118" xfId="0" applyNumberFormat="1" applyFont="1" applyFill="1" applyBorder="1"/>
    <xf numFmtId="164" fontId="82" fillId="6" borderId="196" xfId="0" applyNumberFormat="1" applyFont="1" applyFill="1" applyBorder="1"/>
    <xf numFmtId="2" fontId="0" fillId="24" borderId="118" xfId="0" applyNumberFormat="1" applyFill="1" applyBorder="1"/>
    <xf numFmtId="2" fontId="0" fillId="24" borderId="196" xfId="0" applyNumberFormat="1" applyFill="1" applyBorder="1"/>
    <xf numFmtId="164" fontId="61" fillId="18" borderId="198" xfId="0" applyNumberFormat="1" applyFont="1" applyFill="1" applyBorder="1" applyAlignment="1">
      <alignment horizontal="center" vertical="center"/>
    </xf>
    <xf numFmtId="164" fontId="61" fillId="18" borderId="199" xfId="0" applyNumberFormat="1" applyFont="1" applyFill="1" applyBorder="1" applyAlignment="1">
      <alignment horizontal="center" vertical="center"/>
    </xf>
    <xf numFmtId="49" fontId="129" fillId="6" borderId="225" xfId="0" applyNumberFormat="1" applyFont="1" applyFill="1" applyBorder="1" applyAlignment="1">
      <alignment horizontal="center" vertical="center" wrapText="1"/>
    </xf>
    <xf numFmtId="164" fontId="53" fillId="6" borderId="119" xfId="0" applyNumberFormat="1" applyFont="1" applyFill="1" applyBorder="1" applyAlignment="1">
      <alignment horizontal="center" vertical="center"/>
    </xf>
    <xf numFmtId="164" fontId="11" fillId="22" borderId="205" xfId="0" applyNumberFormat="1" applyFont="1" applyFill="1" applyBorder="1" applyAlignment="1">
      <alignment horizontal="center" vertical="center"/>
    </xf>
    <xf numFmtId="0" fontId="82" fillId="24" borderId="226" xfId="0" applyFont="1" applyFill="1" applyBorder="1" applyAlignment="1">
      <alignment vertical="center"/>
    </xf>
    <xf numFmtId="0" fontId="82" fillId="24" borderId="227" xfId="0" applyFont="1" applyFill="1" applyBorder="1" applyAlignment="1">
      <alignment vertical="center"/>
    </xf>
    <xf numFmtId="49" fontId="53" fillId="6" borderId="167" xfId="0" applyNumberFormat="1" applyFont="1" applyFill="1" applyBorder="1" applyAlignment="1">
      <alignment horizontal="center"/>
    </xf>
    <xf numFmtId="49" fontId="53" fillId="6" borderId="205" xfId="0" applyNumberFormat="1" applyFont="1" applyFill="1" applyBorder="1" applyAlignment="1">
      <alignment horizontal="center"/>
    </xf>
    <xf numFmtId="49" fontId="53" fillId="6" borderId="226" xfId="0" applyNumberFormat="1" applyFont="1" applyFill="1" applyBorder="1"/>
    <xf numFmtId="49" fontId="53" fillId="6" borderId="205" xfId="0" applyNumberFormat="1" applyFont="1" applyFill="1" applyBorder="1"/>
    <xf numFmtId="49" fontId="7" fillId="24" borderId="167" xfId="0" applyNumberFormat="1" applyFont="1" applyFill="1" applyBorder="1"/>
    <xf numFmtId="49" fontId="7" fillId="24" borderId="205" xfId="0" applyNumberFormat="1" applyFont="1" applyFill="1" applyBorder="1"/>
    <xf numFmtId="164" fontId="82" fillId="6" borderId="167" xfId="0" applyNumberFormat="1" applyFont="1" applyFill="1" applyBorder="1"/>
    <xf numFmtId="164" fontId="82" fillId="6" borderId="205" xfId="0" applyNumberFormat="1" applyFont="1" applyFill="1" applyBorder="1"/>
    <xf numFmtId="2" fontId="0" fillId="24" borderId="167" xfId="0" applyNumberFormat="1" applyFill="1" applyBorder="1"/>
    <xf numFmtId="2" fontId="0" fillId="24" borderId="205" xfId="0" applyNumberFormat="1" applyFill="1" applyBorder="1"/>
    <xf numFmtId="164" fontId="7" fillId="6" borderId="79" xfId="0" applyNumberFormat="1" applyFont="1" applyFill="1" applyBorder="1" applyAlignment="1">
      <alignment horizontal="center" vertical="center" wrapText="1"/>
    </xf>
    <xf numFmtId="164" fontId="7" fillId="6" borderId="59" xfId="0" applyNumberFormat="1" applyFont="1" applyFill="1" applyBorder="1" applyAlignment="1">
      <alignment horizontal="center" vertical="center" wrapText="1"/>
    </xf>
    <xf numFmtId="164" fontId="7" fillId="22" borderId="59" xfId="0" applyNumberFormat="1" applyFont="1" applyFill="1" applyBorder="1" applyAlignment="1">
      <alignment vertical="center"/>
    </xf>
    <xf numFmtId="164" fontId="7" fillId="6" borderId="59" xfId="0" applyNumberFormat="1" applyFont="1" applyFill="1" applyBorder="1"/>
    <xf numFmtId="164" fontId="7" fillId="24" borderId="59" xfId="0" applyNumberFormat="1" applyFont="1" applyFill="1" applyBorder="1" applyAlignment="1">
      <alignment vertical="center"/>
    </xf>
    <xf numFmtId="164" fontId="52" fillId="6" borderId="59" xfId="0" applyNumberFormat="1" applyFont="1" applyFill="1" applyBorder="1"/>
    <xf numFmtId="49" fontId="53" fillId="18" borderId="59" xfId="0" applyNumberFormat="1" applyFont="1" applyFill="1" applyBorder="1"/>
    <xf numFmtId="49" fontId="7" fillId="22" borderId="58" xfId="0" applyNumberFormat="1" applyFont="1" applyFill="1" applyBorder="1" applyAlignment="1">
      <alignment horizontal="left" vertical="center"/>
    </xf>
    <xf numFmtId="2" fontId="11" fillId="6" borderId="58" xfId="0" applyNumberFormat="1" applyFont="1" applyFill="1" applyBorder="1"/>
    <xf numFmtId="49" fontId="11" fillId="18" borderId="58" xfId="0" applyNumberFormat="1" applyFont="1" applyFill="1" applyBorder="1"/>
    <xf numFmtId="2" fontId="0" fillId="32" borderId="58" xfId="0" applyNumberFormat="1" applyFill="1" applyBorder="1"/>
    <xf numFmtId="164" fontId="11" fillId="6" borderId="220" xfId="0" applyNumberFormat="1" applyFont="1" applyFill="1" applyBorder="1" applyAlignment="1">
      <alignment horizontal="center" vertical="center"/>
    </xf>
    <xf numFmtId="164" fontId="11" fillId="6" borderId="224" xfId="0" applyNumberFormat="1" applyFont="1" applyFill="1" applyBorder="1" applyAlignment="1">
      <alignment horizontal="center" vertical="center"/>
    </xf>
    <xf numFmtId="164" fontId="11" fillId="6" borderId="228" xfId="0" applyNumberFormat="1" applyFont="1" applyFill="1" applyBorder="1" applyAlignment="1">
      <alignment horizontal="center" vertical="center"/>
    </xf>
    <xf numFmtId="164" fontId="11" fillId="6" borderId="229" xfId="0" applyNumberFormat="1" applyFont="1" applyFill="1" applyBorder="1" applyAlignment="1">
      <alignment horizontal="center" vertical="center"/>
    </xf>
    <xf numFmtId="164" fontId="11" fillId="6" borderId="230" xfId="0" applyNumberFormat="1" applyFont="1" applyFill="1" applyBorder="1" applyAlignment="1">
      <alignment horizontal="center" vertical="center"/>
    </xf>
    <xf numFmtId="49" fontId="7" fillId="24" borderId="59" xfId="0" applyNumberFormat="1" applyFont="1" applyFill="1" applyBorder="1" applyAlignment="1">
      <alignment vertical="center"/>
    </xf>
    <xf numFmtId="2" fontId="0" fillId="32" borderId="59" xfId="0" applyNumberFormat="1" applyFill="1" applyBorder="1"/>
    <xf numFmtId="164" fontId="7" fillId="6" borderId="148" xfId="0" applyNumberFormat="1" applyFont="1" applyFill="1" applyBorder="1" applyAlignment="1">
      <alignment horizontal="center" vertical="center" wrapText="1"/>
    </xf>
    <xf numFmtId="164" fontId="7" fillId="6" borderId="210" xfId="0" applyNumberFormat="1" applyFont="1" applyFill="1" applyBorder="1" applyAlignment="1">
      <alignment horizontal="center" vertical="center" wrapText="1"/>
    </xf>
    <xf numFmtId="164" fontId="7" fillId="6" borderId="118" xfId="0" applyNumberFormat="1" applyFont="1" applyFill="1" applyBorder="1" applyAlignment="1">
      <alignment horizontal="center" vertical="center" wrapText="1"/>
    </xf>
    <xf numFmtId="164" fontId="7" fillId="6" borderId="196" xfId="0" applyNumberFormat="1" applyFont="1" applyFill="1" applyBorder="1" applyAlignment="1">
      <alignment horizontal="center" vertical="center" wrapText="1"/>
    </xf>
    <xf numFmtId="164" fontId="7" fillId="22" borderId="118" xfId="0" applyNumberFormat="1" applyFont="1" applyFill="1" applyBorder="1" applyAlignment="1">
      <alignment vertical="center"/>
    </xf>
    <xf numFmtId="164" fontId="7" fillId="22" borderId="196" xfId="0" applyNumberFormat="1" applyFont="1" applyFill="1" applyBorder="1" applyAlignment="1">
      <alignment vertical="center"/>
    </xf>
    <xf numFmtId="164" fontId="7" fillId="6" borderId="118" xfId="0" applyNumberFormat="1" applyFont="1" applyFill="1" applyBorder="1"/>
    <xf numFmtId="164" fontId="7" fillId="6" borderId="196" xfId="0" applyNumberFormat="1" applyFont="1" applyFill="1" applyBorder="1"/>
    <xf numFmtId="164" fontId="7" fillId="24" borderId="118" xfId="0" applyNumberFormat="1" applyFont="1" applyFill="1" applyBorder="1" applyAlignment="1">
      <alignment vertical="center"/>
    </xf>
    <xf numFmtId="164" fontId="7" fillId="24" borderId="196" xfId="0" applyNumberFormat="1" applyFont="1" applyFill="1" applyBorder="1" applyAlignment="1">
      <alignment vertical="center"/>
    </xf>
    <xf numFmtId="164" fontId="52" fillId="6" borderId="118" xfId="0" applyNumberFormat="1" applyFont="1" applyFill="1" applyBorder="1"/>
    <xf numFmtId="164" fontId="52" fillId="6" borderId="196" xfId="0" applyNumberFormat="1" applyFont="1" applyFill="1" applyBorder="1"/>
    <xf numFmtId="49" fontId="7" fillId="24" borderId="118" xfId="0" applyNumberFormat="1" applyFont="1" applyFill="1" applyBorder="1" applyAlignment="1">
      <alignment vertical="center"/>
    </xf>
    <xf numFmtId="49" fontId="7" fillId="24" borderId="196" xfId="0" applyNumberFormat="1" applyFont="1" applyFill="1" applyBorder="1" applyAlignment="1">
      <alignment vertical="center"/>
    </xf>
    <xf numFmtId="49" fontId="53" fillId="18" borderId="118" xfId="0" applyNumberFormat="1" applyFont="1" applyFill="1" applyBorder="1"/>
    <xf numFmtId="49" fontId="53" fillId="18" borderId="196" xfId="0" applyNumberFormat="1" applyFont="1" applyFill="1" applyBorder="1"/>
    <xf numFmtId="2" fontId="0" fillId="32" borderId="118" xfId="0" applyNumberFormat="1" applyFill="1" applyBorder="1"/>
    <xf numFmtId="2" fontId="0" fillId="32" borderId="196" xfId="0" applyNumberFormat="1" applyFill="1" applyBorder="1"/>
    <xf numFmtId="164" fontId="11" fillId="6" borderId="231" xfId="0" applyNumberFormat="1" applyFont="1" applyFill="1" applyBorder="1" applyAlignment="1">
      <alignment horizontal="center" vertical="center"/>
    </xf>
    <xf numFmtId="164" fontId="11" fillId="6" borderId="177" xfId="0" applyNumberFormat="1" applyFont="1" applyFill="1" applyBorder="1" applyAlignment="1">
      <alignment horizontal="center" vertical="center"/>
    </xf>
    <xf numFmtId="164" fontId="11" fillId="6" borderId="232" xfId="0" applyNumberFormat="1" applyFont="1" applyFill="1" applyBorder="1" applyAlignment="1">
      <alignment horizontal="center" vertical="center"/>
    </xf>
    <xf numFmtId="164" fontId="7" fillId="6" borderId="165" xfId="0" applyNumberFormat="1" applyFont="1" applyFill="1" applyBorder="1" applyAlignment="1">
      <alignment horizontal="center" vertical="center" wrapText="1"/>
    </xf>
    <xf numFmtId="164" fontId="7" fillId="6" borderId="204" xfId="0" applyNumberFormat="1" applyFont="1" applyFill="1" applyBorder="1" applyAlignment="1">
      <alignment horizontal="center" vertical="center" wrapText="1"/>
    </xf>
    <xf numFmtId="164" fontId="7" fillId="6" borderId="167" xfId="0" applyNumberFormat="1" applyFont="1" applyFill="1" applyBorder="1" applyAlignment="1">
      <alignment horizontal="center" vertical="center" wrapText="1"/>
    </xf>
    <xf numFmtId="164" fontId="7" fillId="6" borderId="205" xfId="0" applyNumberFormat="1" applyFont="1" applyFill="1" applyBorder="1" applyAlignment="1">
      <alignment horizontal="center" vertical="center" wrapText="1"/>
    </xf>
    <xf numFmtId="164" fontId="7" fillId="22" borderId="167" xfId="0" applyNumberFormat="1" applyFont="1" applyFill="1" applyBorder="1" applyAlignment="1">
      <alignment vertical="center"/>
    </xf>
    <xf numFmtId="164" fontId="7" fillId="22" borderId="205" xfId="0" applyNumberFormat="1" applyFont="1" applyFill="1" applyBorder="1" applyAlignment="1">
      <alignment vertical="center"/>
    </xf>
    <xf numFmtId="164" fontId="7" fillId="6" borderId="167" xfId="0" applyNumberFormat="1" applyFont="1" applyFill="1" applyBorder="1"/>
    <xf numFmtId="164" fontId="7" fillId="6" borderId="205" xfId="0" applyNumberFormat="1" applyFont="1" applyFill="1" applyBorder="1"/>
    <xf numFmtId="164" fontId="7" fillId="24" borderId="167" xfId="0" applyNumberFormat="1" applyFont="1" applyFill="1" applyBorder="1" applyAlignment="1">
      <alignment vertical="center"/>
    </xf>
    <xf numFmtId="164" fontId="7" fillId="24" borderId="205" xfId="0" applyNumberFormat="1" applyFont="1" applyFill="1" applyBorder="1" applyAlignment="1">
      <alignment vertical="center"/>
    </xf>
    <xf numFmtId="164" fontId="52" fillId="6" borderId="167" xfId="0" applyNumberFormat="1" applyFont="1" applyFill="1" applyBorder="1"/>
    <xf numFmtId="164" fontId="52" fillId="6" borderId="205" xfId="0" applyNumberFormat="1" applyFont="1" applyFill="1" applyBorder="1"/>
    <xf numFmtId="49" fontId="7" fillId="24" borderId="167" xfId="0" applyNumberFormat="1" applyFont="1" applyFill="1" applyBorder="1" applyAlignment="1">
      <alignment vertical="center"/>
    </xf>
    <xf numFmtId="49" fontId="7" fillId="24" borderId="205" xfId="0" applyNumberFormat="1" applyFont="1" applyFill="1" applyBorder="1" applyAlignment="1">
      <alignment vertical="center"/>
    </xf>
    <xf numFmtId="49" fontId="53" fillId="18" borderId="167" xfId="0" applyNumberFormat="1" applyFont="1" applyFill="1" applyBorder="1"/>
    <xf numFmtId="49" fontId="53" fillId="18" borderId="205" xfId="0" applyNumberFormat="1" applyFont="1" applyFill="1" applyBorder="1"/>
    <xf numFmtId="2" fontId="0" fillId="32" borderId="167" xfId="0" applyNumberFormat="1" applyFill="1" applyBorder="1"/>
    <xf numFmtId="2" fontId="0" fillId="32" borderId="205" xfId="0" applyNumberFormat="1" applyFill="1" applyBorder="1"/>
    <xf numFmtId="164" fontId="53" fillId="6" borderId="165" xfId="0" applyNumberFormat="1" applyFont="1" applyFill="1" applyBorder="1" applyAlignment="1">
      <alignment horizontal="center" vertical="center"/>
    </xf>
    <xf numFmtId="164" fontId="53" fillId="6" borderId="204" xfId="0" applyNumberFormat="1" applyFont="1" applyFill="1" applyBorder="1" applyAlignment="1">
      <alignment horizontal="center" vertical="center"/>
    </xf>
    <xf numFmtId="164" fontId="53" fillId="6" borderId="79" xfId="0" applyNumberFormat="1" applyFont="1" applyFill="1" applyBorder="1" applyAlignment="1">
      <alignment horizontal="center" vertical="center"/>
    </xf>
    <xf numFmtId="2" fontId="0" fillId="18" borderId="79" xfId="0" applyNumberFormat="1" applyFill="1" applyBorder="1"/>
    <xf numFmtId="2" fontId="7" fillId="18" borderId="59" xfId="0" applyNumberFormat="1" applyFont="1" applyFill="1" applyBorder="1"/>
    <xf numFmtId="49" fontId="0" fillId="18" borderId="59" xfId="0" applyNumberFormat="1" applyFill="1" applyBorder="1"/>
    <xf numFmtId="2" fontId="0" fillId="18" borderId="118" xfId="0" applyNumberFormat="1" applyFill="1" applyBorder="1"/>
    <xf numFmtId="2" fontId="7" fillId="18" borderId="118" xfId="0" applyNumberFormat="1" applyFont="1" applyFill="1" applyBorder="1"/>
    <xf numFmtId="49" fontId="0" fillId="18" borderId="118" xfId="0" applyNumberFormat="1" applyFill="1" applyBorder="1"/>
    <xf numFmtId="49" fontId="0" fillId="20" borderId="58" xfId="0" applyNumberFormat="1" applyFill="1" applyBorder="1"/>
    <xf numFmtId="2" fontId="0" fillId="18" borderId="195" xfId="0" applyNumberFormat="1" applyFill="1" applyBorder="1"/>
    <xf numFmtId="2" fontId="0" fillId="18" borderId="196" xfId="0" applyNumberFormat="1" applyFill="1" applyBorder="1"/>
    <xf numFmtId="2" fontId="7" fillId="18" borderId="195" xfId="0" applyNumberFormat="1" applyFont="1" applyFill="1" applyBorder="1"/>
    <xf numFmtId="2" fontId="7" fillId="18" borderId="196" xfId="0" applyNumberFormat="1" applyFont="1" applyFill="1" applyBorder="1"/>
    <xf numFmtId="49" fontId="0" fillId="18" borderId="196" xfId="0" applyNumberFormat="1" applyFill="1" applyBorder="1"/>
    <xf numFmtId="49" fontId="0" fillId="18" borderId="198" xfId="0" applyNumberFormat="1" applyFill="1" applyBorder="1"/>
    <xf numFmtId="49" fontId="0" fillId="18" borderId="199" xfId="0" applyNumberFormat="1" applyFill="1" applyBorder="1"/>
    <xf numFmtId="2" fontId="0" fillId="18" borderId="165" xfId="0" applyNumberFormat="1" applyFill="1" applyBorder="1"/>
    <xf numFmtId="2" fontId="0" fillId="18" borderId="235" xfId="0" applyNumberFormat="1" applyFill="1" applyBorder="1"/>
    <xf numFmtId="2" fontId="7" fillId="18" borderId="227" xfId="0" applyNumberFormat="1" applyFont="1" applyFill="1" applyBorder="1"/>
    <xf numFmtId="164" fontId="52" fillId="18" borderId="118" xfId="0" applyNumberFormat="1" applyFont="1" applyFill="1" applyBorder="1" applyAlignment="1">
      <alignment horizontal="center" vertical="center"/>
    </xf>
    <xf numFmtId="164" fontId="52" fillId="18" borderId="160" xfId="0" applyNumberFormat="1" applyFont="1" applyFill="1" applyBorder="1" applyAlignment="1">
      <alignment horizontal="center" vertical="center"/>
    </xf>
    <xf numFmtId="164" fontId="52" fillId="18" borderId="59" xfId="0" applyNumberFormat="1" applyFont="1" applyFill="1" applyBorder="1" applyAlignment="1">
      <alignment horizontal="center" vertical="center"/>
    </xf>
    <xf numFmtId="164" fontId="72" fillId="18" borderId="118" xfId="0" applyNumberFormat="1" applyFont="1" applyFill="1" applyBorder="1" applyAlignment="1">
      <alignment horizontal="center" vertical="center" wrapText="1"/>
    </xf>
    <xf numFmtId="164" fontId="72" fillId="18" borderId="59" xfId="0" applyNumberFormat="1" applyFont="1" applyFill="1" applyBorder="1" applyAlignment="1">
      <alignment horizontal="center" vertical="center" wrapText="1"/>
    </xf>
    <xf numFmtId="164" fontId="7" fillId="6" borderId="148" xfId="0" applyNumberFormat="1" applyFont="1" applyFill="1" applyBorder="1" applyAlignment="1">
      <alignment horizontal="center" vertical="center"/>
    </xf>
    <xf numFmtId="49" fontId="129" fillId="6" borderId="237" xfId="0" applyNumberFormat="1" applyFont="1" applyFill="1" applyBorder="1" applyAlignment="1">
      <alignment horizontal="center" vertical="center" wrapText="1"/>
    </xf>
    <xf numFmtId="49" fontId="129" fillId="6" borderId="239" xfId="0" applyNumberFormat="1" applyFont="1" applyFill="1" applyBorder="1" applyAlignment="1">
      <alignment horizontal="center" vertical="center" wrapText="1"/>
    </xf>
    <xf numFmtId="164" fontId="7" fillId="6" borderId="238" xfId="0" applyNumberFormat="1" applyFont="1" applyFill="1" applyBorder="1" applyAlignment="1">
      <alignment horizontal="center" vertical="center"/>
    </xf>
    <xf numFmtId="49" fontId="129" fillId="6" borderId="241" xfId="0" applyNumberFormat="1" applyFont="1" applyFill="1" applyBorder="1" applyAlignment="1">
      <alignment horizontal="center" vertical="center" wrapText="1"/>
    </xf>
    <xf numFmtId="164" fontId="7" fillId="6" borderId="240" xfId="0" applyNumberFormat="1" applyFont="1" applyFill="1" applyBorder="1" applyAlignment="1">
      <alignment horizontal="center" vertical="center"/>
    </xf>
    <xf numFmtId="49" fontId="125" fillId="6" borderId="242" xfId="0" applyNumberFormat="1" applyFont="1" applyFill="1" applyBorder="1" applyAlignment="1">
      <alignment horizontal="center" vertical="center" wrapText="1"/>
    </xf>
    <xf numFmtId="49" fontId="125" fillId="6" borderId="244" xfId="0" applyNumberFormat="1" applyFont="1" applyFill="1" applyBorder="1" applyAlignment="1">
      <alignment horizontal="center" vertical="center" wrapText="1"/>
    </xf>
    <xf numFmtId="164" fontId="11" fillId="6" borderId="243" xfId="0" applyNumberFormat="1" applyFont="1" applyFill="1" applyBorder="1" applyAlignment="1">
      <alignment horizontal="center" vertical="center"/>
    </xf>
    <xf numFmtId="164" fontId="11" fillId="6" borderId="245" xfId="0" applyNumberFormat="1" applyFont="1" applyFill="1" applyBorder="1" applyAlignment="1">
      <alignment horizontal="center" vertical="center"/>
    </xf>
    <xf numFmtId="3" fontId="11" fillId="6" borderId="246" xfId="0" applyNumberFormat="1" applyFont="1" applyFill="1" applyBorder="1" applyAlignment="1">
      <alignment horizontal="left" vertical="center"/>
    </xf>
    <xf numFmtId="164" fontId="0" fillId="6" borderId="247" xfId="0" applyNumberFormat="1" applyFill="1" applyBorder="1"/>
    <xf numFmtId="164" fontId="11" fillId="15" borderId="247" xfId="0" applyNumberFormat="1" applyFont="1" applyFill="1" applyBorder="1" applyAlignment="1">
      <alignment horizontal="center" vertical="center"/>
    </xf>
    <xf numFmtId="164" fontId="53" fillId="28" borderId="247" xfId="0" applyNumberFormat="1" applyFont="1" applyFill="1" applyBorder="1" applyAlignment="1">
      <alignment horizontal="center" vertical="center"/>
    </xf>
    <xf numFmtId="164" fontId="57" fillId="6" borderId="247" xfId="0" applyNumberFormat="1" applyFont="1" applyFill="1" applyBorder="1" applyAlignment="1">
      <alignment horizontal="center" vertical="center"/>
    </xf>
    <xf numFmtId="164" fontId="72" fillId="6" borderId="247" xfId="0" applyNumberFormat="1" applyFont="1" applyFill="1" applyBorder="1" applyAlignment="1">
      <alignment horizontal="center" vertical="center"/>
    </xf>
    <xf numFmtId="164" fontId="61" fillId="6" borderId="247" xfId="0" applyNumberFormat="1" applyFont="1" applyFill="1" applyBorder="1" applyAlignment="1">
      <alignment horizontal="center" vertical="center"/>
    </xf>
    <xf numFmtId="164" fontId="57" fillId="18" borderId="247" xfId="0" applyNumberFormat="1" applyFont="1" applyFill="1" applyBorder="1" applyAlignment="1">
      <alignment horizontal="center" vertical="center"/>
    </xf>
    <xf numFmtId="164" fontId="61" fillId="15" borderId="247" xfId="0" applyNumberFormat="1" applyFont="1" applyFill="1" applyBorder="1" applyAlignment="1">
      <alignment horizontal="center" vertical="center"/>
    </xf>
    <xf numFmtId="164" fontId="7" fillId="6" borderId="248" xfId="0" applyNumberFormat="1" applyFont="1" applyFill="1" applyBorder="1" applyAlignment="1">
      <alignment horizontal="center" vertical="center"/>
    </xf>
    <xf numFmtId="164" fontId="7" fillId="6" borderId="119" xfId="0" applyNumberFormat="1" applyFont="1" applyFill="1" applyBorder="1" applyAlignment="1">
      <alignment horizontal="center" vertical="center"/>
    </xf>
    <xf numFmtId="164" fontId="72" fillId="6" borderId="119" xfId="0" applyNumberFormat="1" applyFont="1" applyFill="1" applyBorder="1" applyAlignment="1">
      <alignment horizontal="center" vertical="center"/>
    </xf>
    <xf numFmtId="164" fontId="11" fillId="6" borderId="119" xfId="0" applyNumberFormat="1" applyFont="1" applyFill="1" applyBorder="1" applyAlignment="1">
      <alignment horizontal="center" vertical="center"/>
    </xf>
    <xf numFmtId="164" fontId="11" fillId="22" borderId="119" xfId="0" applyNumberFormat="1" applyFont="1" applyFill="1" applyBorder="1" applyAlignment="1">
      <alignment horizontal="center" vertical="center"/>
    </xf>
    <xf numFmtId="164" fontId="11" fillId="21" borderId="119" xfId="0" applyNumberFormat="1" applyFont="1" applyFill="1" applyBorder="1" applyAlignment="1">
      <alignment horizontal="center" vertical="center"/>
    </xf>
    <xf numFmtId="164" fontId="72" fillId="6" borderId="249" xfId="0" applyNumberFormat="1" applyFont="1" applyFill="1" applyBorder="1" applyAlignment="1">
      <alignment horizontal="center" vertical="center"/>
    </xf>
    <xf numFmtId="164" fontId="72" fillId="18" borderId="247" xfId="0" applyNumberFormat="1" applyFont="1" applyFill="1" applyBorder="1" applyAlignment="1">
      <alignment horizontal="center" vertical="center"/>
    </xf>
    <xf numFmtId="164" fontId="53" fillId="24" borderId="247" xfId="0" applyNumberFormat="1" applyFont="1" applyFill="1" applyBorder="1" applyAlignment="1">
      <alignment horizontal="center" vertical="center"/>
    </xf>
    <xf numFmtId="164" fontId="53" fillId="24" borderId="211" xfId="0" applyNumberFormat="1" applyFont="1" applyFill="1" applyBorder="1" applyAlignment="1">
      <alignment horizontal="center" vertical="center"/>
    </xf>
    <xf numFmtId="164" fontId="53" fillId="24" borderId="215" xfId="0" applyNumberFormat="1" applyFont="1" applyFill="1" applyBorder="1" applyAlignment="1">
      <alignment horizontal="center" vertical="center"/>
    </xf>
    <xf numFmtId="164" fontId="11" fillId="6" borderId="250" xfId="0" applyNumberFormat="1" applyFont="1" applyFill="1" applyBorder="1" applyAlignment="1">
      <alignment horizontal="center" vertical="center"/>
    </xf>
    <xf numFmtId="164" fontId="61" fillId="6" borderId="119" xfId="0" applyNumberFormat="1" applyFont="1" applyFill="1" applyBorder="1" applyAlignment="1">
      <alignment horizontal="center" vertical="center"/>
    </xf>
    <xf numFmtId="164" fontId="53" fillId="18" borderId="119" xfId="0" applyNumberFormat="1" applyFont="1" applyFill="1" applyBorder="1" applyAlignment="1">
      <alignment horizontal="center" vertical="center"/>
    </xf>
    <xf numFmtId="49" fontId="53" fillId="6" borderId="119" xfId="0" applyNumberFormat="1" applyFont="1" applyFill="1" applyBorder="1" applyAlignment="1">
      <alignment horizontal="center" vertical="center"/>
    </xf>
    <xf numFmtId="164" fontId="11" fillId="6" borderId="252" xfId="0" applyNumberFormat="1" applyFont="1" applyFill="1" applyBorder="1" applyAlignment="1">
      <alignment horizontal="center" vertical="center"/>
    </xf>
    <xf numFmtId="164" fontId="53" fillId="22" borderId="119" xfId="0" applyNumberFormat="1" applyFont="1" applyFill="1" applyBorder="1" applyAlignment="1">
      <alignment horizontal="left" vertical="center"/>
    </xf>
    <xf numFmtId="164" fontId="53" fillId="22" borderId="119" xfId="0" applyNumberFormat="1" applyFont="1" applyFill="1" applyBorder="1" applyAlignment="1">
      <alignment horizontal="center" vertical="center"/>
    </xf>
    <xf numFmtId="49" fontId="52" fillId="22" borderId="119" xfId="0" applyNumberFormat="1" applyFont="1" applyFill="1" applyBorder="1" applyAlignment="1">
      <alignment vertical="center"/>
    </xf>
    <xf numFmtId="2" fontId="7" fillId="24" borderId="119" xfId="0" applyNumberFormat="1" applyFont="1" applyFill="1" applyBorder="1" applyAlignment="1">
      <alignment horizontal="center" vertical="center"/>
    </xf>
    <xf numFmtId="164" fontId="53" fillId="24" borderId="119" xfId="0" applyNumberFormat="1" applyFont="1" applyFill="1" applyBorder="1" applyAlignment="1">
      <alignment horizontal="center" vertical="center"/>
    </xf>
    <xf numFmtId="0" fontId="82" fillId="24" borderId="119" xfId="0" applyFont="1" applyFill="1" applyBorder="1" applyAlignment="1">
      <alignment vertical="center"/>
    </xf>
    <xf numFmtId="49" fontId="53" fillId="6" borderId="119" xfId="0" applyNumberFormat="1" applyFont="1" applyFill="1" applyBorder="1" applyAlignment="1">
      <alignment horizontal="center"/>
    </xf>
    <xf numFmtId="49" fontId="53" fillId="6" borderId="119" xfId="0" applyNumberFormat="1" applyFont="1" applyFill="1" applyBorder="1"/>
    <xf numFmtId="49" fontId="53" fillId="18" borderId="119" xfId="0" applyNumberFormat="1" applyFont="1" applyFill="1" applyBorder="1" applyAlignment="1">
      <alignment horizontal="center" vertical="center"/>
    </xf>
    <xf numFmtId="49" fontId="7" fillId="24" borderId="119" xfId="0" applyNumberFormat="1" applyFont="1" applyFill="1" applyBorder="1"/>
    <xf numFmtId="164" fontId="82" fillId="6" borderId="119" xfId="0" applyNumberFormat="1" applyFont="1" applyFill="1" applyBorder="1"/>
    <xf numFmtId="2" fontId="0" fillId="24" borderId="119" xfId="0" applyNumberFormat="1" applyFill="1" applyBorder="1"/>
    <xf numFmtId="164" fontId="7" fillId="6" borderId="119" xfId="0" applyNumberFormat="1" applyFont="1" applyFill="1" applyBorder="1" applyAlignment="1">
      <alignment horizontal="center" vertical="center" wrapText="1"/>
    </xf>
    <xf numFmtId="164" fontId="7" fillId="22" borderId="119" xfId="0" applyNumberFormat="1" applyFont="1" applyFill="1" applyBorder="1" applyAlignment="1">
      <alignment vertical="center"/>
    </xf>
    <xf numFmtId="164" fontId="7" fillId="6" borderId="119" xfId="0" applyNumberFormat="1" applyFont="1" applyFill="1" applyBorder="1"/>
    <xf numFmtId="164" fontId="7" fillId="24" borderId="119" xfId="0" applyNumberFormat="1" applyFont="1" applyFill="1" applyBorder="1" applyAlignment="1">
      <alignment vertical="center"/>
    </xf>
    <xf numFmtId="164" fontId="52" fillId="6" borderId="119" xfId="0" applyNumberFormat="1" applyFont="1" applyFill="1" applyBorder="1"/>
    <xf numFmtId="49" fontId="7" fillId="24" borderId="119" xfId="0" applyNumberFormat="1" applyFont="1" applyFill="1" applyBorder="1" applyAlignment="1">
      <alignment vertical="center"/>
    </xf>
    <xf numFmtId="49" fontId="53" fillId="18" borderId="119" xfId="0" applyNumberFormat="1" applyFont="1" applyFill="1" applyBorder="1"/>
    <xf numFmtId="2" fontId="0" fillId="32" borderId="119" xfId="0" applyNumberFormat="1" applyFill="1" applyBorder="1"/>
    <xf numFmtId="164" fontId="11" fillId="6" borderId="253" xfId="0" applyNumberFormat="1" applyFont="1" applyFill="1" applyBorder="1" applyAlignment="1">
      <alignment horizontal="center" vertical="center"/>
    </xf>
    <xf numFmtId="164" fontId="11" fillId="6" borderId="254" xfId="0" applyNumberFormat="1" applyFont="1" applyFill="1" applyBorder="1" applyAlignment="1">
      <alignment horizontal="center" vertical="center"/>
    </xf>
    <xf numFmtId="2" fontId="0" fillId="18" borderId="119" xfId="0" applyNumberFormat="1" applyFill="1" applyBorder="1"/>
    <xf numFmtId="2" fontId="0" fillId="18" borderId="148" xfId="0" applyNumberFormat="1" applyFill="1" applyBorder="1"/>
    <xf numFmtId="2" fontId="0" fillId="18" borderId="255" xfId="0" applyNumberFormat="1" applyFill="1" applyBorder="1"/>
    <xf numFmtId="2" fontId="7" fillId="18" borderId="145" xfId="0" applyNumberFormat="1" applyFont="1" applyFill="1" applyBorder="1"/>
    <xf numFmtId="164" fontId="11" fillId="6" borderId="145" xfId="0" applyNumberFormat="1" applyFont="1" applyFill="1" applyBorder="1" applyAlignment="1">
      <alignment horizontal="center" vertical="center"/>
    </xf>
    <xf numFmtId="49" fontId="128" fillId="18" borderId="256" xfId="0" applyNumberFormat="1" applyFont="1" applyFill="1" applyBorder="1" applyAlignment="1">
      <alignment horizontal="center" vertical="center" wrapText="1"/>
    </xf>
    <xf numFmtId="49" fontId="128" fillId="18" borderId="257" xfId="0" applyNumberFormat="1" applyFont="1" applyFill="1" applyBorder="1" applyAlignment="1">
      <alignment horizontal="center" vertical="center" wrapText="1"/>
    </xf>
    <xf numFmtId="49" fontId="128" fillId="18" borderId="258" xfId="0" applyNumberFormat="1" applyFont="1" applyFill="1" applyBorder="1" applyAlignment="1">
      <alignment horizontal="center" vertical="center" wrapText="1"/>
    </xf>
    <xf numFmtId="2" fontId="0" fillId="18" borderId="259" xfId="0" applyNumberFormat="1" applyFill="1" applyBorder="1"/>
    <xf numFmtId="2" fontId="0" fillId="18" borderId="260" xfId="0" applyNumberFormat="1" applyFill="1" applyBorder="1"/>
    <xf numFmtId="2" fontId="7" fillId="18" borderId="261" xfId="0" applyNumberFormat="1" applyFont="1" applyFill="1" applyBorder="1"/>
    <xf numFmtId="2" fontId="7" fillId="18" borderId="262" xfId="0" applyNumberFormat="1" applyFont="1" applyFill="1" applyBorder="1"/>
    <xf numFmtId="164" fontId="11" fillId="6" borderId="261" xfId="0" applyNumberFormat="1" applyFont="1" applyFill="1" applyBorder="1" applyAlignment="1">
      <alignment horizontal="center" vertical="center"/>
    </xf>
    <xf numFmtId="164" fontId="11" fillId="6" borderId="262" xfId="0" applyNumberFormat="1" applyFont="1" applyFill="1" applyBorder="1" applyAlignment="1">
      <alignment horizontal="center" vertical="center"/>
    </xf>
    <xf numFmtId="164" fontId="11" fillId="6" borderId="263" xfId="0" applyNumberFormat="1" applyFont="1" applyFill="1" applyBorder="1" applyAlignment="1">
      <alignment horizontal="center" vertical="center"/>
    </xf>
    <xf numFmtId="164" fontId="11" fillId="6" borderId="264" xfId="0" applyNumberFormat="1" applyFont="1" applyFill="1" applyBorder="1" applyAlignment="1">
      <alignment horizontal="center" vertical="center"/>
    </xf>
    <xf numFmtId="164" fontId="11" fillId="6" borderId="265" xfId="0" applyNumberFormat="1" applyFont="1" applyFill="1" applyBorder="1" applyAlignment="1">
      <alignment horizontal="center" vertical="center"/>
    </xf>
    <xf numFmtId="164" fontId="11" fillId="6" borderId="266" xfId="0" applyNumberFormat="1" applyFont="1" applyFill="1" applyBorder="1" applyAlignment="1">
      <alignment horizontal="center" vertical="center"/>
    </xf>
    <xf numFmtId="164" fontId="11" fillId="6" borderId="267" xfId="0" applyNumberFormat="1" applyFont="1" applyFill="1" applyBorder="1" applyAlignment="1">
      <alignment horizontal="center" vertical="center"/>
    </xf>
    <xf numFmtId="2" fontId="7" fillId="18" borderId="118" xfId="0" applyNumberFormat="1" applyFont="1" applyFill="1" applyBorder="1" applyAlignment="1">
      <alignment horizontal="center" vertical="top"/>
    </xf>
    <xf numFmtId="2" fontId="7" fillId="18" borderId="119" xfId="0" applyNumberFormat="1" applyFont="1" applyFill="1" applyBorder="1" applyAlignment="1">
      <alignment horizontal="center" vertical="center"/>
    </xf>
    <xf numFmtId="49" fontId="129" fillId="6" borderId="268" xfId="0" applyNumberFormat="1" applyFont="1" applyFill="1" applyBorder="1" applyAlignment="1">
      <alignment horizontal="center" vertical="center" wrapText="1"/>
    </xf>
    <xf numFmtId="164" fontId="52" fillId="22" borderId="31" xfId="0" applyNumberFormat="1" applyFont="1" applyFill="1" applyBorder="1" applyAlignment="1">
      <alignment horizontal="center"/>
    </xf>
    <xf numFmtId="49" fontId="129" fillId="6" borderId="269" xfId="0" applyNumberFormat="1" applyFont="1" applyFill="1" applyBorder="1" applyAlignment="1">
      <alignment horizontal="center" vertical="center" wrapText="1"/>
    </xf>
    <xf numFmtId="3" fontId="11" fillId="6" borderId="270" xfId="0" applyNumberFormat="1" applyFont="1" applyFill="1" applyBorder="1" applyAlignment="1">
      <alignment horizontal="left" vertical="center"/>
    </xf>
    <xf numFmtId="164" fontId="0" fillId="6" borderId="271" xfId="0" applyNumberFormat="1" applyFill="1" applyBorder="1"/>
    <xf numFmtId="164" fontId="11" fillId="15" borderId="271" xfId="0" applyNumberFormat="1" applyFont="1" applyFill="1" applyBorder="1" applyAlignment="1">
      <alignment horizontal="center" vertical="center"/>
    </xf>
    <xf numFmtId="164" fontId="53" fillId="28" borderId="271" xfId="0" applyNumberFormat="1" applyFont="1" applyFill="1" applyBorder="1" applyAlignment="1">
      <alignment horizontal="center" vertical="center"/>
    </xf>
    <xf numFmtId="164" fontId="57" fillId="6" borderId="271" xfId="0" applyNumberFormat="1" applyFont="1" applyFill="1" applyBorder="1" applyAlignment="1">
      <alignment horizontal="center" vertical="center"/>
    </xf>
    <xf numFmtId="164" fontId="72" fillId="18" borderId="271" xfId="0" applyNumberFormat="1" applyFont="1" applyFill="1" applyBorder="1" applyAlignment="1">
      <alignment horizontal="center" vertical="center"/>
    </xf>
    <xf numFmtId="164" fontId="61" fillId="18" borderId="271" xfId="0" applyNumberFormat="1" applyFont="1" applyFill="1" applyBorder="1" applyAlignment="1">
      <alignment horizontal="center" vertical="center"/>
    </xf>
    <xf numFmtId="164" fontId="57" fillId="18" borderId="271" xfId="0" applyNumberFormat="1" applyFont="1" applyFill="1" applyBorder="1" applyAlignment="1">
      <alignment horizontal="center" vertical="center"/>
    </xf>
    <xf numFmtId="164" fontId="53" fillId="24" borderId="271" xfId="0" applyNumberFormat="1" applyFont="1" applyFill="1" applyBorder="1" applyAlignment="1">
      <alignment horizontal="center" vertical="center"/>
    </xf>
    <xf numFmtId="164" fontId="72" fillId="6" borderId="271" xfId="0" applyNumberFormat="1" applyFont="1" applyFill="1" applyBorder="1" applyAlignment="1">
      <alignment horizontal="center" vertical="center"/>
    </xf>
    <xf numFmtId="164" fontId="61" fillId="6" borderId="271" xfId="0" applyNumberFormat="1" applyFont="1" applyFill="1" applyBorder="1" applyAlignment="1">
      <alignment horizontal="center" vertical="center"/>
    </xf>
    <xf numFmtId="164" fontId="61" fillId="15" borderId="271" xfId="0" applyNumberFormat="1" applyFont="1" applyFill="1" applyBorder="1" applyAlignment="1">
      <alignment horizontal="center" vertical="center"/>
    </xf>
    <xf numFmtId="164" fontId="53" fillId="15" borderId="271" xfId="0" applyNumberFormat="1" applyFont="1" applyFill="1" applyBorder="1" applyAlignment="1">
      <alignment horizontal="center" vertical="center"/>
    </xf>
    <xf numFmtId="164" fontId="72" fillId="6" borderId="145" xfId="0" applyNumberFormat="1" applyFont="1" applyFill="1" applyBorder="1" applyAlignment="1">
      <alignment horizontal="center" vertical="center"/>
    </xf>
    <xf numFmtId="164" fontId="11" fillId="21" borderId="145" xfId="0" applyNumberFormat="1" applyFont="1" applyFill="1" applyBorder="1" applyAlignment="1">
      <alignment horizontal="center" vertical="center"/>
    </xf>
    <xf numFmtId="164" fontId="61" fillId="18" borderId="145" xfId="0" applyNumberFormat="1" applyFont="1" applyFill="1" applyBorder="1" applyAlignment="1">
      <alignment horizontal="center" vertical="center"/>
    </xf>
    <xf numFmtId="164" fontId="53" fillId="6" borderId="145" xfId="0" applyNumberFormat="1" applyFont="1" applyFill="1" applyBorder="1" applyAlignment="1">
      <alignment horizontal="center" vertical="center"/>
    </xf>
    <xf numFmtId="164" fontId="53" fillId="18" borderId="145" xfId="0" applyNumberFormat="1" applyFont="1" applyFill="1" applyBorder="1" applyAlignment="1">
      <alignment horizontal="center" vertical="center"/>
    </xf>
    <xf numFmtId="49" fontId="61" fillId="18" borderId="145" xfId="0" applyNumberFormat="1" applyFont="1" applyFill="1" applyBorder="1" applyAlignment="1">
      <alignment horizontal="center" vertical="center"/>
    </xf>
    <xf numFmtId="164" fontId="61" fillId="6" borderId="145" xfId="0" applyNumberFormat="1" applyFont="1" applyFill="1" applyBorder="1" applyAlignment="1">
      <alignment horizontal="center" vertical="center"/>
    </xf>
    <xf numFmtId="164" fontId="11" fillId="6" borderId="272" xfId="0" applyNumberFormat="1" applyFont="1" applyFill="1" applyBorder="1" applyAlignment="1">
      <alignment horizontal="center" vertical="center"/>
    </xf>
    <xf numFmtId="49" fontId="4" fillId="6" borderId="145" xfId="0" applyNumberFormat="1" applyFont="1" applyFill="1" applyBorder="1" applyAlignment="1">
      <alignment horizontal="right" vertical="center"/>
    </xf>
    <xf numFmtId="164" fontId="53" fillId="22" borderId="145" xfId="0" applyNumberFormat="1" applyFont="1" applyFill="1" applyBorder="1" applyAlignment="1">
      <alignment horizontal="left" vertical="center"/>
    </xf>
    <xf numFmtId="164" fontId="53" fillId="22" borderId="145" xfId="0" applyNumberFormat="1" applyFont="1" applyFill="1" applyBorder="1" applyAlignment="1">
      <alignment horizontal="center" vertical="center"/>
    </xf>
    <xf numFmtId="164" fontId="114" fillId="18" borderId="145" xfId="0" applyNumberFormat="1" applyFont="1" applyFill="1" applyBorder="1" applyAlignment="1">
      <alignment horizontal="center" vertical="center"/>
    </xf>
    <xf numFmtId="164" fontId="61" fillId="18" borderId="145" xfId="0" applyNumberFormat="1" applyFont="1" applyFill="1" applyBorder="1" applyAlignment="1">
      <alignment horizontal="center" vertical="center" wrapText="1"/>
    </xf>
    <xf numFmtId="49" fontId="53" fillId="18" borderId="145" xfId="0" applyNumberFormat="1" applyFont="1" applyFill="1" applyBorder="1" applyAlignment="1">
      <alignment horizontal="center" vertical="center"/>
    </xf>
    <xf numFmtId="49" fontId="52" fillId="22" borderId="145" xfId="0" applyNumberFormat="1" applyFont="1" applyFill="1" applyBorder="1" applyAlignment="1">
      <alignment vertical="center"/>
    </xf>
    <xf numFmtId="2" fontId="7" fillId="24" borderId="145" xfId="0" applyNumberFormat="1" applyFont="1" applyFill="1" applyBorder="1" applyAlignment="1">
      <alignment horizontal="center" vertical="center"/>
    </xf>
    <xf numFmtId="164" fontId="53" fillId="24" borderId="145" xfId="0" applyNumberFormat="1" applyFont="1" applyFill="1" applyBorder="1" applyAlignment="1">
      <alignment horizontal="center" vertical="center"/>
    </xf>
    <xf numFmtId="164" fontId="52" fillId="18" borderId="223" xfId="0" applyNumberFormat="1" applyFont="1" applyFill="1" applyBorder="1" applyAlignment="1">
      <alignment horizontal="center" vertical="center"/>
    </xf>
    <xf numFmtId="164" fontId="72" fillId="6" borderId="273" xfId="0" applyNumberFormat="1" applyFont="1" applyFill="1" applyBorder="1" applyAlignment="1">
      <alignment horizontal="center" vertical="center"/>
    </xf>
    <xf numFmtId="164" fontId="72" fillId="6" borderId="274" xfId="0" applyNumberFormat="1" applyFont="1" applyFill="1" applyBorder="1" applyAlignment="1">
      <alignment horizontal="center" vertical="center"/>
    </xf>
    <xf numFmtId="164" fontId="53" fillId="6" borderId="276" xfId="0" applyNumberFormat="1" applyFont="1" applyFill="1" applyBorder="1" applyAlignment="1">
      <alignment horizontal="center" vertical="center"/>
    </xf>
    <xf numFmtId="164" fontId="53" fillId="6" borderId="275" xfId="0" applyNumberFormat="1" applyFont="1" applyFill="1" applyBorder="1" applyAlignment="1">
      <alignment horizontal="center" vertical="center"/>
    </xf>
    <xf numFmtId="164" fontId="52" fillId="22" borderId="277" xfId="0" applyNumberFormat="1" applyFont="1" applyFill="1" applyBorder="1" applyAlignment="1">
      <alignment horizontal="center" vertical="center"/>
    </xf>
    <xf numFmtId="49" fontId="0" fillId="12" borderId="91" xfId="0" applyNumberFormat="1" applyFill="1" applyBorder="1" applyAlignment="1">
      <alignment vertical="center"/>
    </xf>
    <xf numFmtId="164" fontId="57" fillId="18" borderId="31" xfId="0" applyNumberFormat="1" applyFont="1" applyFill="1" applyBorder="1" applyAlignment="1">
      <alignment horizontal="center" vertical="center"/>
    </xf>
    <xf numFmtId="164" fontId="72" fillId="6" borderId="178" xfId="0" applyNumberFormat="1" applyFont="1" applyFill="1" applyBorder="1" applyAlignment="1">
      <alignment horizontal="center" vertical="center"/>
    </xf>
    <xf numFmtId="164" fontId="53" fillId="6" borderId="223" xfId="0" applyNumberFormat="1" applyFont="1" applyFill="1" applyBorder="1" applyAlignment="1">
      <alignment horizontal="center" vertical="center"/>
    </xf>
    <xf numFmtId="164" fontId="53" fillId="22" borderId="31" xfId="0" applyNumberFormat="1" applyFont="1" applyFill="1" applyBorder="1" applyAlignment="1">
      <alignment horizontal="center"/>
    </xf>
    <xf numFmtId="164" fontId="7" fillId="6" borderId="282" xfId="0" applyNumberFormat="1" applyFont="1" applyFill="1" applyBorder="1" applyAlignment="1">
      <alignment horizontal="center" vertical="center"/>
    </xf>
    <xf numFmtId="164" fontId="7" fillId="6" borderId="145" xfId="0" applyNumberFormat="1" applyFont="1" applyFill="1" applyBorder="1" applyAlignment="1">
      <alignment horizontal="center" vertical="center"/>
    </xf>
    <xf numFmtId="164" fontId="72" fillId="6" borderId="283" xfId="0" applyNumberFormat="1" applyFont="1" applyFill="1" applyBorder="1" applyAlignment="1">
      <alignment horizontal="center" vertical="center"/>
    </xf>
    <xf numFmtId="2" fontId="11" fillId="6" borderId="90" xfId="0" applyNumberFormat="1" applyFont="1" applyFill="1" applyBorder="1" applyAlignment="1">
      <alignment horizontal="left"/>
    </xf>
    <xf numFmtId="2" fontId="7" fillId="22" borderId="58" xfId="0" applyNumberFormat="1" applyFont="1" applyFill="1" applyBorder="1"/>
    <xf numFmtId="2" fontId="52" fillId="22" borderId="58" xfId="0" applyNumberFormat="1" applyFont="1" applyFill="1" applyBorder="1"/>
    <xf numFmtId="2" fontId="53" fillId="6" borderId="58" xfId="0" applyNumberFormat="1" applyFont="1" applyFill="1" applyBorder="1" applyAlignment="1">
      <alignment horizontal="center"/>
    </xf>
    <xf numFmtId="2" fontId="53" fillId="22" borderId="58" xfId="0" applyNumberFormat="1" applyFont="1" applyFill="1" applyBorder="1" applyAlignment="1">
      <alignment horizontal="center"/>
    </xf>
    <xf numFmtId="2" fontId="53" fillId="22" borderId="58" xfId="0" applyNumberFormat="1" applyFont="1" applyFill="1" applyBorder="1" applyAlignment="1">
      <alignment horizontal="center" vertical="center"/>
    </xf>
    <xf numFmtId="2" fontId="0" fillId="6" borderId="7" xfId="0" applyNumberFormat="1" applyFill="1" applyBorder="1"/>
    <xf numFmtId="0" fontId="9" fillId="18" borderId="41" xfId="0" applyFont="1" applyFill="1" applyBorder="1" applyAlignment="1">
      <alignment horizontal="center"/>
    </xf>
    <xf numFmtId="49" fontId="5" fillId="18" borderId="102" xfId="0" applyNumberFormat="1" applyFont="1" applyFill="1" applyBorder="1" applyAlignment="1">
      <alignment horizontal="center" vertical="center" wrapText="1"/>
    </xf>
    <xf numFmtId="49" fontId="5" fillId="18" borderId="103" xfId="0" applyNumberFormat="1" applyFont="1" applyFill="1" applyBorder="1" applyAlignment="1">
      <alignment horizontal="center" vertical="center" wrapText="1"/>
    </xf>
    <xf numFmtId="49" fontId="83" fillId="6" borderId="58" xfId="0" applyNumberFormat="1" applyFont="1" applyFill="1" applyBorder="1" applyAlignment="1">
      <alignment vertical="center"/>
    </xf>
    <xf numFmtId="49" fontId="83" fillId="6" borderId="59" xfId="0" applyNumberFormat="1" applyFont="1" applyFill="1" applyBorder="1" applyAlignment="1">
      <alignment vertical="center"/>
    </xf>
    <xf numFmtId="49" fontId="83" fillId="6" borderId="61" xfId="0" applyNumberFormat="1" applyFont="1" applyFill="1" applyBorder="1" applyAlignment="1">
      <alignment vertical="center"/>
    </xf>
    <xf numFmtId="165" fontId="125" fillId="6" borderId="163" xfId="0" applyNumberFormat="1" applyFont="1" applyFill="1" applyBorder="1" applyAlignment="1">
      <alignment horizontal="center" vertical="center" wrapText="1"/>
    </xf>
    <xf numFmtId="165" fontId="5" fillId="6" borderId="127" xfId="0" applyNumberFormat="1" applyFont="1" applyFill="1" applyBorder="1" applyAlignment="1">
      <alignment horizontal="center" vertical="center" wrapText="1"/>
    </xf>
    <xf numFmtId="2" fontId="57" fillId="18" borderId="58" xfId="0" applyNumberFormat="1" applyFont="1" applyFill="1" applyBorder="1" applyAlignment="1">
      <alignment horizontal="center" vertical="center"/>
    </xf>
    <xf numFmtId="49" fontId="0" fillId="6" borderId="58" xfId="0" applyNumberFormat="1" applyFill="1" applyBorder="1" applyAlignment="1">
      <alignment vertical="center"/>
    </xf>
    <xf numFmtId="3" fontId="11" fillId="6" borderId="58" xfId="0" applyNumberFormat="1" applyFont="1" applyFill="1" applyBorder="1" applyAlignment="1">
      <alignment horizontal="left" vertical="center"/>
    </xf>
    <xf numFmtId="49" fontId="11" fillId="6" borderId="58" xfId="0" applyNumberFormat="1" applyFont="1" applyFill="1" applyBorder="1" applyAlignment="1">
      <alignment vertical="center"/>
    </xf>
    <xf numFmtId="49" fontId="7" fillId="27" borderId="58" xfId="0" applyNumberFormat="1" applyFont="1" applyFill="1" applyBorder="1" applyAlignment="1">
      <alignment horizontal="left" vertical="center"/>
    </xf>
    <xf numFmtId="165" fontId="11" fillId="6" borderId="138" xfId="0" applyNumberFormat="1" applyFont="1" applyFill="1" applyBorder="1" applyAlignment="1">
      <alignment horizontal="center" vertical="center"/>
    </xf>
    <xf numFmtId="2" fontId="7" fillId="18" borderId="284" xfId="0" applyNumberFormat="1" applyFont="1" applyFill="1" applyBorder="1"/>
    <xf numFmtId="2" fontId="7" fillId="18" borderId="175" xfId="0" applyNumberFormat="1" applyFont="1" applyFill="1" applyBorder="1"/>
    <xf numFmtId="165" fontId="2" fillId="18" borderId="176" xfId="0" applyNumberFormat="1" applyFont="1" applyFill="1" applyBorder="1" applyAlignment="1">
      <alignment horizontal="center" vertical="center"/>
    </xf>
    <xf numFmtId="165" fontId="2" fillId="18" borderId="118" xfId="0" applyNumberFormat="1" applyFont="1" applyFill="1" applyBorder="1" applyAlignment="1">
      <alignment horizontal="center" vertical="center"/>
    </xf>
    <xf numFmtId="165" fontId="2" fillId="18" borderId="145" xfId="0" applyNumberFormat="1" applyFont="1" applyFill="1" applyBorder="1" applyAlignment="1">
      <alignment horizontal="center" vertical="center"/>
    </xf>
    <xf numFmtId="165" fontId="2" fillId="18" borderId="285" xfId="0" applyNumberFormat="1" applyFont="1" applyFill="1" applyBorder="1" applyAlignment="1">
      <alignment horizontal="center" vertical="center"/>
    </xf>
    <xf numFmtId="3" fontId="11" fillId="18" borderId="286" xfId="0" applyNumberFormat="1" applyFont="1" applyFill="1" applyBorder="1" applyAlignment="1">
      <alignment horizontal="left" vertical="center"/>
    </xf>
    <xf numFmtId="3" fontId="11" fillId="18" borderId="149" xfId="0" applyNumberFormat="1" applyFont="1" applyFill="1" applyBorder="1" applyAlignment="1">
      <alignment horizontal="left" vertical="center"/>
    </xf>
    <xf numFmtId="3" fontId="11" fillId="18" borderId="287" xfId="0" applyNumberFormat="1" applyFont="1" applyFill="1" applyBorder="1" applyAlignment="1">
      <alignment horizontal="left" vertical="center"/>
    </xf>
    <xf numFmtId="0" fontId="0" fillId="0" borderId="178" xfId="0" applyNumberFormat="1" applyBorder="1"/>
    <xf numFmtId="2" fontId="0" fillId="18" borderId="223" xfId="0" applyNumberFormat="1" applyFill="1" applyBorder="1"/>
    <xf numFmtId="1" fontId="2" fillId="18" borderId="195" xfId="0" applyNumberFormat="1" applyFont="1" applyFill="1" applyBorder="1" applyAlignment="1">
      <alignment horizontal="center" vertical="center"/>
    </xf>
    <xf numFmtId="1" fontId="2" fillId="18" borderId="197" xfId="0" applyNumberFormat="1" applyFont="1" applyFill="1" applyBorder="1" applyAlignment="1">
      <alignment horizontal="center" vertical="center"/>
    </xf>
    <xf numFmtId="49" fontId="2" fillId="10" borderId="41" xfId="0" applyNumberFormat="1" applyFont="1" applyFill="1" applyBorder="1" applyAlignment="1">
      <alignment horizontal="left" wrapText="1"/>
    </xf>
    <xf numFmtId="49" fontId="53" fillId="19" borderId="41" xfId="0" applyNumberFormat="1" applyFont="1" applyFill="1" applyBorder="1" applyAlignment="1">
      <alignment vertical="top" wrapText="1"/>
    </xf>
    <xf numFmtId="49" fontId="72" fillId="18" borderId="61" xfId="0" applyNumberFormat="1" applyFont="1" applyFill="1" applyBorder="1" applyAlignment="1">
      <alignment horizontal="center" vertical="center"/>
    </xf>
    <xf numFmtId="49" fontId="98" fillId="22" borderId="61" xfId="0" applyNumberFormat="1" applyFont="1" applyFill="1" applyBorder="1" applyAlignment="1">
      <alignment horizontal="right"/>
    </xf>
    <xf numFmtId="49" fontId="72" fillId="22" borderId="61" xfId="0" applyNumberFormat="1" applyFont="1" applyFill="1" applyBorder="1" applyAlignment="1">
      <alignment horizontal="center"/>
    </xf>
    <xf numFmtId="49" fontId="116" fillId="6" borderId="61" xfId="0" applyNumberFormat="1" applyFont="1" applyFill="1" applyBorder="1" applyAlignment="1">
      <alignment horizontal="center" vertical="center"/>
    </xf>
    <xf numFmtId="49" fontId="72" fillId="22" borderId="61" xfId="0" applyNumberFormat="1" applyFont="1" applyFill="1" applyBorder="1" applyAlignment="1">
      <alignment horizontal="center" vertical="center"/>
    </xf>
    <xf numFmtId="49" fontId="95" fillId="6" borderId="61" xfId="0" applyNumberFormat="1" applyFont="1" applyFill="1" applyBorder="1" applyAlignment="1">
      <alignment horizontal="center" vertical="center"/>
    </xf>
    <xf numFmtId="49" fontId="95" fillId="22" borderId="61" xfId="0" applyNumberFormat="1" applyFont="1" applyFill="1" applyBorder="1" applyAlignment="1">
      <alignment horizontal="center" vertical="center"/>
    </xf>
    <xf numFmtId="49" fontId="95" fillId="6" borderId="41" xfId="0" applyNumberFormat="1" applyFont="1" applyFill="1" applyBorder="1" applyAlignment="1">
      <alignment horizontal="center" vertical="center"/>
    </xf>
    <xf numFmtId="49" fontId="95" fillId="6" borderId="58" xfId="0" applyNumberFormat="1" applyFont="1" applyFill="1" applyBorder="1" applyAlignment="1">
      <alignment horizontal="center" vertical="center"/>
    </xf>
    <xf numFmtId="49" fontId="17" fillId="10" borderId="41" xfId="0" applyNumberFormat="1" applyFont="1" applyFill="1" applyBorder="1" applyAlignment="1">
      <alignment horizontal="left" wrapText="1"/>
    </xf>
    <xf numFmtId="49" fontId="21" fillId="10" borderId="41" xfId="0" applyNumberFormat="1" applyFont="1" applyFill="1" applyBorder="1" applyAlignment="1">
      <alignment horizontal="left" wrapText="1"/>
    </xf>
    <xf numFmtId="49" fontId="18" fillId="10" borderId="41" xfId="0" applyNumberFormat="1" applyFont="1" applyFill="1" applyBorder="1" applyAlignment="1">
      <alignment horizontal="left" wrapText="1"/>
    </xf>
    <xf numFmtId="49" fontId="11" fillId="10" borderId="41" xfId="0" applyNumberFormat="1" applyFont="1" applyFill="1" applyBorder="1" applyAlignment="1">
      <alignment horizontal="left" wrapText="1"/>
    </xf>
    <xf numFmtId="49" fontId="17" fillId="10" borderId="41" xfId="0" applyNumberFormat="1" applyFont="1" applyFill="1" applyBorder="1" applyAlignment="1">
      <alignment wrapText="1"/>
    </xf>
    <xf numFmtId="0" fontId="0" fillId="6" borderId="41" xfId="0" applyFill="1" applyBorder="1" applyAlignment="1">
      <alignment wrapText="1"/>
    </xf>
    <xf numFmtId="49" fontId="2" fillId="10" borderId="41" xfId="0" applyNumberFormat="1" applyFont="1" applyFill="1" applyBorder="1" applyAlignment="1">
      <alignment horizontal="left" vertical="center" wrapText="1"/>
    </xf>
    <xf numFmtId="49" fontId="0" fillId="10" borderId="41" xfId="0" applyNumberFormat="1" applyFill="1" applyBorder="1" applyAlignment="1">
      <alignment wrapText="1"/>
    </xf>
    <xf numFmtId="49" fontId="5" fillId="18" borderId="101" xfId="0" applyNumberFormat="1" applyFont="1" applyFill="1" applyBorder="1" applyAlignment="1">
      <alignment horizontal="center" vertical="center" wrapText="1"/>
    </xf>
    <xf numFmtId="164" fontId="95" fillId="6" borderId="118" xfId="0" applyNumberFormat="1" applyFont="1" applyFill="1" applyBorder="1" applyAlignment="1">
      <alignment horizontal="center" vertical="center"/>
    </xf>
    <xf numFmtId="164" fontId="103" fillId="22" borderId="118" xfId="0" applyNumberFormat="1" applyFont="1" applyFill="1" applyBorder="1" applyAlignment="1">
      <alignment horizontal="center"/>
    </xf>
    <xf numFmtId="164" fontId="94" fillId="6" borderId="118" xfId="0" applyNumberFormat="1" applyFont="1" applyFill="1" applyBorder="1" applyAlignment="1">
      <alignment horizontal="center" vertical="center"/>
    </xf>
    <xf numFmtId="164" fontId="95" fillId="6" borderId="160" xfId="0" applyNumberFormat="1" applyFont="1" applyFill="1" applyBorder="1" applyAlignment="1">
      <alignment horizontal="center" vertical="center"/>
    </xf>
    <xf numFmtId="164" fontId="103" fillId="22" borderId="31" xfId="0" applyNumberFormat="1" applyFont="1" applyFill="1" applyBorder="1" applyAlignment="1">
      <alignment horizontal="center"/>
    </xf>
    <xf numFmtId="164" fontId="103" fillId="22" borderId="160" xfId="0" applyNumberFormat="1" applyFont="1" applyFill="1" applyBorder="1" applyAlignment="1">
      <alignment horizontal="center"/>
    </xf>
    <xf numFmtId="164" fontId="95" fillId="6" borderId="148" xfId="0" applyNumberFormat="1" applyFont="1" applyFill="1" applyBorder="1" applyAlignment="1">
      <alignment horizontal="center" vertical="center"/>
    </xf>
    <xf numFmtId="164" fontId="95" fillId="6" borderId="255" xfId="0" applyNumberFormat="1" applyFont="1" applyFill="1" applyBorder="1" applyAlignment="1">
      <alignment horizontal="center" vertical="center"/>
    </xf>
    <xf numFmtId="164" fontId="95" fillId="6" borderId="273" xfId="0" applyNumberFormat="1" applyFont="1" applyFill="1" applyBorder="1" applyAlignment="1">
      <alignment horizontal="center" vertical="center"/>
    </xf>
    <xf numFmtId="164" fontId="95" fillId="6" borderId="145" xfId="0" applyNumberFormat="1" applyFont="1" applyFill="1" applyBorder="1" applyAlignment="1">
      <alignment horizontal="center" vertical="center"/>
    </xf>
    <xf numFmtId="164" fontId="95" fillId="6" borderId="274" xfId="0" applyNumberFormat="1" applyFont="1" applyFill="1" applyBorder="1" applyAlignment="1">
      <alignment horizontal="center" vertical="center"/>
    </xf>
    <xf numFmtId="49" fontId="5" fillId="18" borderId="136" xfId="0" applyNumberFormat="1" applyFont="1" applyFill="1" applyBorder="1" applyAlignment="1">
      <alignment horizontal="center" vertical="center" wrapText="1"/>
    </xf>
    <xf numFmtId="49" fontId="5" fillId="18" borderId="127" xfId="0" applyNumberFormat="1" applyFont="1" applyFill="1" applyBorder="1" applyAlignment="1">
      <alignment horizontal="center" vertical="center" wrapText="1"/>
    </xf>
    <xf numFmtId="0" fontId="0" fillId="37" borderId="118" xfId="0" applyFill="1" applyBorder="1"/>
    <xf numFmtId="0" fontId="0" fillId="0" borderId="31" xfId="0" applyBorder="1"/>
    <xf numFmtId="0" fontId="36" fillId="0" borderId="0" xfId="0" applyFont="1"/>
    <xf numFmtId="2" fontId="133" fillId="36" borderId="118" xfId="0" applyNumberFormat="1" applyFont="1" applyFill="1" applyBorder="1" applyAlignment="1">
      <alignment horizontal="center"/>
    </xf>
    <xf numFmtId="49" fontId="0" fillId="10" borderId="41" xfId="0" applyNumberFormat="1" applyFill="1" applyBorder="1" applyAlignment="1">
      <alignment vertical="center"/>
    </xf>
    <xf numFmtId="0" fontId="11" fillId="6" borderId="41" xfId="0" applyFont="1" applyFill="1" applyBorder="1" applyAlignment="1">
      <alignment horizontal="center" vertical="center"/>
    </xf>
    <xf numFmtId="1" fontId="2" fillId="6" borderId="41" xfId="0" applyNumberFormat="1" applyFont="1" applyFill="1" applyBorder="1" applyAlignment="1">
      <alignment horizontal="left" vertical="center"/>
    </xf>
    <xf numFmtId="0" fontId="2" fillId="6" borderId="41" xfId="0" applyFont="1" applyFill="1" applyBorder="1" applyAlignment="1">
      <alignment horizontal="left" vertical="center"/>
    </xf>
    <xf numFmtId="2" fontId="57" fillId="6" borderId="58" xfId="0" applyNumberFormat="1" applyFont="1" applyFill="1" applyBorder="1" applyAlignment="1">
      <alignment horizontal="center" vertical="center"/>
    </xf>
    <xf numFmtId="49" fontId="15" fillId="10" borderId="41" xfId="0" applyNumberFormat="1" applyFont="1" applyFill="1" applyBorder="1" applyAlignment="1">
      <alignment vertical="center"/>
    </xf>
    <xf numFmtId="1" fontId="18" fillId="10" borderId="41" xfId="0" applyNumberFormat="1" applyFont="1" applyFill="1" applyBorder="1" applyAlignment="1">
      <alignment horizontal="center" vertical="center"/>
    </xf>
    <xf numFmtId="2" fontId="5" fillId="10" borderId="41" xfId="0" applyNumberFormat="1" applyFont="1" applyFill="1" applyBorder="1" applyAlignment="1">
      <alignment vertical="center"/>
    </xf>
    <xf numFmtId="49" fontId="72" fillId="6" borderId="41" xfId="0" applyNumberFormat="1" applyFont="1" applyFill="1" applyBorder="1" applyAlignment="1">
      <alignment horizontal="center" vertical="center"/>
    </xf>
    <xf numFmtId="49" fontId="72" fillId="18" borderId="41" xfId="0" applyNumberFormat="1" applyFont="1" applyFill="1" applyBorder="1" applyAlignment="1">
      <alignment horizontal="center" vertical="center"/>
    </xf>
    <xf numFmtId="49" fontId="72" fillId="24" borderId="61" xfId="0" applyNumberFormat="1" applyFont="1" applyFill="1" applyBorder="1" applyAlignment="1">
      <alignment horizontal="center" vertical="center"/>
    </xf>
    <xf numFmtId="49" fontId="72" fillId="24" borderId="41" xfId="0" applyNumberFormat="1" applyFont="1" applyFill="1" applyBorder="1" applyAlignment="1">
      <alignment horizontal="center" vertical="center"/>
    </xf>
    <xf numFmtId="49" fontId="61" fillId="24" borderId="41" xfId="0" applyNumberFormat="1" applyFont="1" applyFill="1" applyBorder="1" applyAlignment="1">
      <alignment horizontal="center" vertical="center"/>
    </xf>
    <xf numFmtId="164" fontId="61" fillId="15" borderId="205" xfId="0" applyNumberFormat="1" applyFont="1" applyFill="1" applyBorder="1" applyAlignment="1">
      <alignment horizontal="center" vertical="center"/>
    </xf>
    <xf numFmtId="49" fontId="61" fillId="15" borderId="41" xfId="0" applyNumberFormat="1" applyFont="1" applyFill="1" applyBorder="1" applyAlignment="1">
      <alignment horizontal="center" vertical="center"/>
    </xf>
    <xf numFmtId="49" fontId="15" fillId="10" borderId="41" xfId="0" applyNumberFormat="1" applyFont="1" applyFill="1" applyBorder="1" applyAlignment="1">
      <alignment horizontal="left" wrapText="1"/>
    </xf>
    <xf numFmtId="49" fontId="24" fillId="10" borderId="41" xfId="0" applyNumberFormat="1" applyFont="1" applyFill="1" applyBorder="1" applyAlignment="1">
      <alignment vertical="center"/>
    </xf>
    <xf numFmtId="49" fontId="1" fillId="10" borderId="41" xfId="0" applyNumberFormat="1" applyFont="1" applyFill="1" applyBorder="1" applyAlignment="1">
      <alignment horizontal="left" vertical="center" wrapText="1"/>
    </xf>
    <xf numFmtId="49" fontId="20" fillId="10" borderId="41" xfId="0" applyNumberFormat="1" applyFont="1" applyFill="1" applyBorder="1" applyAlignment="1">
      <alignment vertical="center" wrapText="1"/>
    </xf>
    <xf numFmtId="49" fontId="25" fillId="10" borderId="41" xfId="0" applyNumberFormat="1" applyFont="1" applyFill="1" applyBorder="1" applyAlignment="1">
      <alignment horizontal="center" vertical="center"/>
    </xf>
    <xf numFmtId="49" fontId="25" fillId="10" borderId="41" xfId="0" applyNumberFormat="1" applyFont="1" applyFill="1" applyBorder="1" applyAlignment="1">
      <alignment horizontal="left" vertical="center"/>
    </xf>
    <xf numFmtId="0" fontId="11" fillId="6" borderId="41" xfId="0" applyFont="1" applyFill="1" applyBorder="1" applyAlignment="1">
      <alignment horizontal="left" vertical="center"/>
    </xf>
    <xf numFmtId="49" fontId="16" fillId="10" borderId="41" xfId="0" applyNumberFormat="1" applyFont="1" applyFill="1" applyBorder="1" applyAlignment="1">
      <alignment horizontal="center" vertical="center"/>
    </xf>
    <xf numFmtId="49" fontId="28" fillId="10" borderId="41" xfId="0" applyNumberFormat="1" applyFont="1" applyFill="1" applyBorder="1" applyAlignment="1">
      <alignment horizontal="left" vertical="center"/>
    </xf>
    <xf numFmtId="3" fontId="134" fillId="10" borderId="41" xfId="0" applyNumberFormat="1" applyFont="1" applyFill="1" applyBorder="1" applyAlignment="1">
      <alignment horizontal="left" vertical="center" wrapText="1"/>
    </xf>
    <xf numFmtId="49" fontId="15" fillId="10" borderId="55" xfId="0" applyNumberFormat="1" applyFont="1" applyFill="1" applyBorder="1" applyAlignment="1">
      <alignment vertical="center"/>
    </xf>
    <xf numFmtId="49" fontId="13" fillId="10" borderId="55" xfId="0" applyNumberFormat="1" applyFont="1" applyFill="1" applyBorder="1" applyAlignment="1">
      <alignment horizontal="center" vertical="center"/>
    </xf>
    <xf numFmtId="49" fontId="15" fillId="10" borderId="96" xfId="0" applyNumberFormat="1" applyFont="1" applyFill="1" applyBorder="1" applyAlignment="1">
      <alignment horizontal="left" vertical="center"/>
    </xf>
    <xf numFmtId="49" fontId="13" fillId="10" borderId="96" xfId="0" applyNumberFormat="1" applyFont="1" applyFill="1" applyBorder="1" applyAlignment="1">
      <alignment horizontal="center" vertical="center"/>
    </xf>
    <xf numFmtId="49" fontId="64" fillId="19" borderId="41" xfId="0" applyNumberFormat="1" applyFont="1" applyFill="1" applyBorder="1" applyAlignment="1">
      <alignment vertical="center"/>
    </xf>
    <xf numFmtId="49" fontId="13" fillId="10" borderId="41" xfId="0" applyNumberFormat="1" applyFont="1" applyFill="1" applyBorder="1" applyAlignment="1">
      <alignment horizontal="left" vertical="center" wrapText="1"/>
    </xf>
    <xf numFmtId="49" fontId="13" fillId="10" borderId="41" xfId="0" applyNumberFormat="1" applyFont="1" applyFill="1" applyBorder="1" applyAlignment="1">
      <alignment horizontal="left" vertical="center"/>
    </xf>
    <xf numFmtId="49" fontId="13" fillId="10" borderId="41" xfId="0" applyNumberFormat="1" applyFont="1" applyFill="1" applyBorder="1" applyAlignment="1">
      <alignment vertical="center" wrapText="1"/>
    </xf>
    <xf numFmtId="49" fontId="60" fillId="10" borderId="41" xfId="0" applyNumberFormat="1" applyFont="1" applyFill="1" applyBorder="1" applyAlignment="1">
      <alignment vertical="center" wrapText="1"/>
    </xf>
    <xf numFmtId="1" fontId="11" fillId="13" borderId="41" xfId="0" applyNumberFormat="1" applyFont="1" applyFill="1" applyBorder="1" applyAlignment="1">
      <alignment horizontal="left" vertical="center" wrapText="1"/>
    </xf>
    <xf numFmtId="1" fontId="2" fillId="6" borderId="41" xfId="0" applyNumberFormat="1" applyFont="1" applyFill="1" applyBorder="1" applyAlignment="1">
      <alignment horizontal="left" vertical="center" wrapText="1"/>
    </xf>
    <xf numFmtId="49" fontId="17" fillId="10" borderId="41" xfId="0" applyNumberFormat="1" applyFont="1" applyFill="1" applyBorder="1" applyAlignment="1">
      <alignment vertical="center" wrapText="1"/>
    </xf>
    <xf numFmtId="49" fontId="17" fillId="19" borderId="41" xfId="0" applyNumberFormat="1" applyFont="1" applyFill="1" applyBorder="1" applyAlignment="1">
      <alignment vertical="center" wrapText="1"/>
    </xf>
    <xf numFmtId="2" fontId="0" fillId="6" borderId="41" xfId="0" applyNumberFormat="1" applyFill="1" applyBorder="1" applyAlignment="1">
      <alignment vertical="center" wrapText="1"/>
    </xf>
    <xf numFmtId="2" fontId="0" fillId="18" borderId="41" xfId="0" applyNumberFormat="1" applyFill="1" applyBorder="1" applyAlignment="1">
      <alignment vertical="center" wrapText="1"/>
    </xf>
    <xf numFmtId="2" fontId="11" fillId="10" borderId="41" xfId="0" applyNumberFormat="1" applyFont="1" applyFill="1" applyBorder="1" applyAlignment="1">
      <alignment horizontal="left" vertical="center" wrapText="1"/>
    </xf>
    <xf numFmtId="2" fontId="0" fillId="10" borderId="41" xfId="0" applyNumberFormat="1" applyFill="1" applyBorder="1" applyAlignment="1">
      <alignment vertical="center" wrapText="1"/>
    </xf>
    <xf numFmtId="0" fontId="0" fillId="10" borderId="41" xfId="0" applyFill="1" applyBorder="1" applyAlignment="1">
      <alignment horizontal="left" vertical="center" wrapText="1"/>
    </xf>
    <xf numFmtId="0" fontId="0" fillId="6" borderId="41" xfId="0" applyFill="1" applyBorder="1" applyAlignment="1">
      <alignment horizontal="left" vertical="center" wrapText="1"/>
    </xf>
    <xf numFmtId="0" fontId="11" fillId="13" borderId="41" xfId="0" applyFont="1" applyFill="1" applyBorder="1" applyAlignment="1">
      <alignment horizontal="left" vertical="center" wrapText="1"/>
    </xf>
    <xf numFmtId="49" fontId="17" fillId="10" borderId="41" xfId="0" applyNumberFormat="1" applyFont="1" applyFill="1" applyBorder="1" applyAlignment="1">
      <alignment horizontal="left" vertical="center" wrapText="1"/>
    </xf>
    <xf numFmtId="49" fontId="17" fillId="19" borderId="41" xfId="0" applyNumberFormat="1" applyFont="1" applyFill="1" applyBorder="1" applyAlignment="1">
      <alignment horizontal="left" vertical="center" wrapText="1"/>
    </xf>
    <xf numFmtId="0" fontId="17" fillId="6" borderId="41" xfId="0" applyFont="1" applyFill="1" applyBorder="1" applyAlignment="1">
      <alignment horizontal="left" vertical="center" wrapText="1"/>
    </xf>
    <xf numFmtId="2" fontId="11" fillId="13" borderId="41" xfId="0" applyNumberFormat="1" applyFont="1" applyFill="1" applyBorder="1" applyAlignment="1">
      <alignment horizontal="left" vertical="center" wrapText="1"/>
    </xf>
    <xf numFmtId="2" fontId="0" fillId="6" borderId="41" xfId="0" applyNumberFormat="1" applyFill="1" applyBorder="1" applyAlignment="1">
      <alignment horizontal="left" vertical="center" wrapText="1"/>
    </xf>
    <xf numFmtId="2" fontId="0" fillId="18" borderId="41" xfId="0" applyNumberFormat="1" applyFill="1" applyBorder="1" applyAlignment="1">
      <alignment horizontal="left" vertical="center" wrapText="1"/>
    </xf>
    <xf numFmtId="0" fontId="11" fillId="15" borderId="41" xfId="0" applyFont="1" applyFill="1" applyBorder="1" applyAlignment="1">
      <alignment horizontal="left" vertical="center" wrapText="1"/>
    </xf>
    <xf numFmtId="49" fontId="4" fillId="6" borderId="41" xfId="0" applyNumberFormat="1" applyFont="1" applyFill="1" applyBorder="1" applyAlignment="1">
      <alignment horizontal="left" vertical="center" wrapText="1"/>
    </xf>
    <xf numFmtId="2" fontId="0" fillId="10" borderId="41" xfId="0" applyNumberFormat="1" applyFill="1" applyBorder="1" applyAlignment="1">
      <alignment horizontal="left" vertical="center" wrapText="1"/>
    </xf>
    <xf numFmtId="0" fontId="0" fillId="15" borderId="41" xfId="0" applyFill="1" applyBorder="1" applyAlignment="1">
      <alignment horizontal="left" vertical="center" wrapText="1"/>
    </xf>
    <xf numFmtId="2" fontId="2" fillId="6" borderId="41" xfId="0" applyNumberFormat="1" applyFont="1" applyFill="1" applyBorder="1" applyAlignment="1">
      <alignment horizontal="left" vertical="center" wrapText="1"/>
    </xf>
    <xf numFmtId="49" fontId="15" fillId="10" borderId="41" xfId="0" applyNumberFormat="1" applyFont="1" applyFill="1" applyBorder="1" applyAlignment="1">
      <alignment horizontal="left" vertical="center" wrapText="1"/>
    </xf>
    <xf numFmtId="1" fontId="15" fillId="10" borderId="41" xfId="0" applyNumberFormat="1" applyFont="1" applyFill="1" applyBorder="1" applyAlignment="1">
      <alignment horizontal="left" vertical="center" wrapText="1"/>
    </xf>
    <xf numFmtId="49" fontId="7" fillId="13" borderId="41" xfId="0" applyNumberFormat="1" applyFont="1" applyFill="1" applyBorder="1" applyAlignment="1">
      <alignment vertical="center" wrapText="1"/>
    </xf>
    <xf numFmtId="49" fontId="7" fillId="15" borderId="41" xfId="0" applyNumberFormat="1" applyFont="1" applyFill="1" applyBorder="1" applyAlignment="1">
      <alignment vertical="center" wrapText="1"/>
    </xf>
    <xf numFmtId="0" fontId="17" fillId="10" borderId="41" xfId="0" applyFont="1" applyFill="1" applyBorder="1" applyAlignment="1">
      <alignment vertical="center" wrapText="1"/>
    </xf>
    <xf numFmtId="2" fontId="5" fillId="6" borderId="41" xfId="0" applyNumberFormat="1" applyFont="1" applyFill="1" applyBorder="1" applyAlignment="1">
      <alignment vertical="center" wrapText="1"/>
    </xf>
    <xf numFmtId="49" fontId="0" fillId="10" borderId="41" xfId="0" applyNumberFormat="1" applyFill="1" applyBorder="1" applyAlignment="1">
      <alignment vertical="center" wrapText="1"/>
    </xf>
    <xf numFmtId="2" fontId="5" fillId="10" borderId="41" xfId="0" applyNumberFormat="1" applyFont="1" applyFill="1" applyBorder="1" applyAlignment="1">
      <alignment vertical="center" wrapText="1"/>
    </xf>
    <xf numFmtId="49" fontId="90" fillId="10" borderId="41" xfId="0" applyNumberFormat="1" applyFont="1" applyFill="1" applyBorder="1" applyAlignment="1">
      <alignment horizontal="left" vertical="center" wrapText="1"/>
    </xf>
    <xf numFmtId="0" fontId="13" fillId="10" borderId="41" xfId="0" applyFont="1" applyFill="1" applyBorder="1" applyAlignment="1">
      <alignment vertical="center" wrapText="1"/>
    </xf>
    <xf numFmtId="49" fontId="16" fillId="10" borderId="41" xfId="0" applyNumberFormat="1" applyFont="1" applyFill="1" applyBorder="1" applyAlignment="1">
      <alignment vertical="center" wrapText="1"/>
    </xf>
    <xf numFmtId="2" fontId="0" fillId="6" borderId="91" xfId="0" applyNumberFormat="1" applyFill="1" applyBorder="1" applyAlignment="1">
      <alignment vertical="center"/>
    </xf>
    <xf numFmtId="49" fontId="58" fillId="19" borderId="41" xfId="0" applyNumberFormat="1" applyFont="1" applyFill="1" applyBorder="1" applyAlignment="1">
      <alignment vertical="center"/>
    </xf>
    <xf numFmtId="2" fontId="1" fillId="10" borderId="41" xfId="0" applyNumberFormat="1" applyFont="1" applyFill="1" applyBorder="1" applyAlignment="1">
      <alignment horizontal="left" vertical="center" wrapText="1"/>
    </xf>
    <xf numFmtId="49" fontId="135" fillId="10" borderId="41" xfId="0" applyNumberFormat="1" applyFont="1" applyFill="1" applyBorder="1" applyAlignment="1">
      <alignment horizontal="left" vertical="center" wrapText="1"/>
    </xf>
    <xf numFmtId="1" fontId="135" fillId="10" borderId="41" xfId="0" applyNumberFormat="1" applyFont="1" applyFill="1" applyBorder="1" applyAlignment="1">
      <alignment horizontal="left" vertical="center" wrapText="1"/>
    </xf>
    <xf numFmtId="49" fontId="108" fillId="10" borderId="41" xfId="0" applyNumberFormat="1" applyFont="1" applyFill="1" applyBorder="1" applyAlignment="1">
      <alignment horizontal="left" vertical="center" wrapText="1"/>
    </xf>
    <xf numFmtId="1" fontId="11" fillId="21" borderId="41" xfId="0" applyNumberFormat="1" applyFont="1" applyFill="1" applyBorder="1" applyAlignment="1">
      <alignment horizontal="left" vertical="center" wrapText="1"/>
    </xf>
    <xf numFmtId="49" fontId="108" fillId="10" borderId="61" xfId="0" applyNumberFormat="1" applyFont="1" applyFill="1" applyBorder="1" applyAlignment="1">
      <alignment horizontal="left" vertical="center" wrapText="1"/>
    </xf>
    <xf numFmtId="49" fontId="11" fillId="10" borderId="41" xfId="0" applyNumberFormat="1" applyFont="1" applyFill="1" applyBorder="1" applyAlignment="1">
      <alignment horizontal="left" vertical="center" wrapText="1"/>
    </xf>
    <xf numFmtId="1" fontId="11" fillId="6" borderId="41" xfId="0" applyNumberFormat="1" applyFont="1" applyFill="1" applyBorder="1" applyAlignment="1">
      <alignment horizontal="left" vertical="center" wrapText="1"/>
    </xf>
    <xf numFmtId="1" fontId="11" fillId="10" borderId="41" xfId="0" applyNumberFormat="1" applyFont="1" applyFill="1" applyBorder="1" applyAlignment="1">
      <alignment horizontal="left" vertical="center" wrapText="1"/>
    </xf>
    <xf numFmtId="1" fontId="11" fillId="18" borderId="41" xfId="0" applyNumberFormat="1" applyFont="1" applyFill="1" applyBorder="1" applyAlignment="1">
      <alignment horizontal="left" vertical="center" wrapText="1"/>
    </xf>
    <xf numFmtId="49" fontId="20" fillId="10" borderId="41" xfId="0" applyNumberFormat="1" applyFont="1" applyFill="1" applyBorder="1" applyAlignment="1">
      <alignment horizontal="left" vertical="center" wrapText="1"/>
    </xf>
    <xf numFmtId="49" fontId="18" fillId="10" borderId="41" xfId="0" applyNumberFormat="1" applyFont="1" applyFill="1" applyBorder="1" applyAlignment="1">
      <alignment horizontal="left" vertical="center" wrapText="1"/>
    </xf>
    <xf numFmtId="1" fontId="20" fillId="10" borderId="41" xfId="0" applyNumberFormat="1" applyFont="1" applyFill="1" applyBorder="1" applyAlignment="1">
      <alignment horizontal="left" vertical="center" wrapText="1"/>
    </xf>
    <xf numFmtId="1" fontId="18" fillId="10" borderId="41" xfId="0" applyNumberFormat="1" applyFont="1" applyFill="1" applyBorder="1" applyAlignment="1">
      <alignment horizontal="left" vertical="center" wrapText="1"/>
    </xf>
    <xf numFmtId="49" fontId="18" fillId="6" borderId="41" xfId="0" applyNumberFormat="1" applyFont="1" applyFill="1" applyBorder="1" applyAlignment="1">
      <alignment horizontal="left" vertical="center" wrapText="1"/>
    </xf>
    <xf numFmtId="2" fontId="0" fillId="6" borderId="31" xfId="0" applyNumberFormat="1" applyFill="1" applyBorder="1" applyAlignment="1">
      <alignment horizontal="left" vertical="center" wrapText="1"/>
    </xf>
    <xf numFmtId="49" fontId="7" fillId="6" borderId="90" xfId="0" applyNumberFormat="1" applyFont="1" applyFill="1" applyBorder="1" applyAlignment="1">
      <alignment horizontal="left" vertical="center" wrapText="1"/>
    </xf>
    <xf numFmtId="0" fontId="0" fillId="6" borderId="56" xfId="0" applyFill="1" applyBorder="1" applyAlignment="1">
      <alignment horizontal="left" vertical="center" wrapText="1"/>
    </xf>
    <xf numFmtId="2" fontId="0" fillId="21" borderId="41" xfId="0" applyNumberFormat="1" applyFill="1" applyBorder="1" applyAlignment="1">
      <alignment horizontal="left" vertical="center" wrapText="1"/>
    </xf>
    <xf numFmtId="0" fontId="18" fillId="10" borderId="41" xfId="0" applyFont="1" applyFill="1" applyBorder="1" applyAlignment="1">
      <alignment horizontal="left" vertical="center" wrapText="1"/>
    </xf>
    <xf numFmtId="0" fontId="0" fillId="21" borderId="41" xfId="0" applyFill="1" applyBorder="1" applyAlignment="1">
      <alignment horizontal="left" vertical="center" wrapText="1"/>
    </xf>
    <xf numFmtId="2" fontId="23" fillId="10" borderId="41" xfId="0" applyNumberFormat="1" applyFont="1" applyFill="1" applyBorder="1" applyAlignment="1">
      <alignment horizontal="left" vertical="center" wrapText="1"/>
    </xf>
    <xf numFmtId="49" fontId="42" fillId="10" borderId="41" xfId="0" applyNumberFormat="1" applyFont="1" applyFill="1" applyBorder="1" applyAlignment="1">
      <alignment horizontal="left" vertical="center" wrapText="1"/>
    </xf>
    <xf numFmtId="2" fontId="108" fillId="10" borderId="41" xfId="0" applyNumberFormat="1" applyFont="1" applyFill="1" applyBorder="1" applyAlignment="1">
      <alignment horizontal="left" vertical="center" wrapText="1"/>
    </xf>
    <xf numFmtId="2" fontId="0" fillId="19" borderId="41" xfId="0" applyNumberFormat="1" applyFill="1" applyBorder="1" applyAlignment="1">
      <alignment horizontal="left" vertical="center" wrapText="1"/>
    </xf>
    <xf numFmtId="2" fontId="7" fillId="10" borderId="41" xfId="0" applyNumberFormat="1" applyFont="1" applyFill="1" applyBorder="1" applyAlignment="1">
      <alignment horizontal="left" vertical="center" wrapText="1"/>
    </xf>
    <xf numFmtId="49" fontId="18" fillId="6" borderId="82" xfId="0" applyNumberFormat="1" applyFont="1" applyFill="1" applyBorder="1" applyAlignment="1">
      <alignment horizontal="left" vertical="center" wrapText="1"/>
    </xf>
    <xf numFmtId="49" fontId="0" fillId="10" borderId="41" xfId="0" applyNumberFormat="1" applyFill="1" applyBorder="1" applyAlignment="1">
      <alignment horizontal="left" vertical="center" wrapText="1"/>
    </xf>
    <xf numFmtId="0" fontId="11" fillId="10" borderId="41" xfId="0" applyFont="1" applyFill="1" applyBorder="1" applyAlignment="1">
      <alignment horizontal="left" vertical="center" wrapText="1"/>
    </xf>
    <xf numFmtId="0" fontId="18" fillId="10" borderId="59" xfId="0" applyFont="1" applyFill="1" applyBorder="1" applyAlignment="1">
      <alignment horizontal="left" vertical="center" wrapText="1"/>
    </xf>
    <xf numFmtId="0" fontId="18" fillId="10" borderId="81" xfId="0" applyFont="1" applyFill="1" applyBorder="1" applyAlignment="1">
      <alignment horizontal="left" vertical="center" wrapText="1"/>
    </xf>
    <xf numFmtId="0" fontId="18" fillId="10" borderId="56" xfId="0" applyFont="1" applyFill="1" applyBorder="1" applyAlignment="1">
      <alignment horizontal="left" vertical="center" wrapText="1"/>
    </xf>
    <xf numFmtId="0" fontId="18" fillId="6" borderId="41" xfId="0" applyFont="1" applyFill="1" applyBorder="1" applyAlignment="1">
      <alignment horizontal="left" vertical="center" wrapText="1"/>
    </xf>
    <xf numFmtId="2" fontId="7" fillId="6" borderId="42" xfId="0" applyNumberFormat="1" applyFont="1" applyFill="1" applyBorder="1" applyAlignment="1">
      <alignment horizontal="left" vertical="center" wrapText="1"/>
    </xf>
    <xf numFmtId="0" fontId="0" fillId="0" borderId="0" xfId="0" applyNumberFormat="1" applyAlignment="1">
      <alignment horizontal="left" vertical="center" wrapText="1"/>
    </xf>
    <xf numFmtId="1" fontId="1" fillId="6" borderId="31" xfId="0" applyNumberFormat="1" applyFont="1" applyFill="1" applyBorder="1" applyAlignment="1">
      <alignment horizontal="left" vertical="center" wrapText="1"/>
    </xf>
    <xf numFmtId="1" fontId="1" fillId="6" borderId="91" xfId="0" applyNumberFormat="1" applyFont="1" applyFill="1" applyBorder="1" applyAlignment="1">
      <alignment horizontal="left" vertical="center" wrapText="1"/>
    </xf>
    <xf numFmtId="49" fontId="4" fillId="6" borderId="56" xfId="0" applyNumberFormat="1" applyFont="1" applyFill="1" applyBorder="1" applyAlignment="1">
      <alignment horizontal="left" vertical="center" wrapText="1"/>
    </xf>
    <xf numFmtId="1" fontId="1" fillId="6" borderId="41" xfId="0" applyNumberFormat="1" applyFont="1" applyFill="1" applyBorder="1" applyAlignment="1">
      <alignment horizontal="left" vertical="center" wrapText="1"/>
    </xf>
    <xf numFmtId="49" fontId="4" fillId="21" borderId="41" xfId="0" applyNumberFormat="1" applyFont="1" applyFill="1" applyBorder="1" applyAlignment="1">
      <alignment horizontal="left" vertical="center" wrapText="1"/>
    </xf>
    <xf numFmtId="49" fontId="134" fillId="10" borderId="41" xfId="0" applyNumberFormat="1" applyFont="1" applyFill="1" applyBorder="1" applyAlignment="1">
      <alignment horizontal="left" wrapText="1"/>
    </xf>
    <xf numFmtId="1" fontId="1" fillId="18" borderId="41" xfId="0" applyNumberFormat="1" applyFont="1" applyFill="1" applyBorder="1" applyAlignment="1">
      <alignment horizontal="left" vertical="center" wrapText="1"/>
    </xf>
    <xf numFmtId="0" fontId="137" fillId="6" borderId="61" xfId="0" applyFont="1" applyFill="1" applyBorder="1" applyAlignment="1">
      <alignment horizontal="left" vertical="center" wrapText="1"/>
    </xf>
    <xf numFmtId="49" fontId="68" fillId="10" borderId="41" xfId="0" applyNumberFormat="1" applyFont="1" applyFill="1" applyBorder="1" applyAlignment="1">
      <alignment horizontal="left" vertical="center" wrapText="1"/>
    </xf>
    <xf numFmtId="49" fontId="1" fillId="6" borderId="41" xfId="0" applyNumberFormat="1" applyFont="1" applyFill="1" applyBorder="1" applyAlignment="1">
      <alignment horizontal="left" vertical="center" wrapText="1"/>
    </xf>
    <xf numFmtId="0" fontId="135" fillId="10" borderId="59" xfId="0" applyFont="1" applyFill="1" applyBorder="1" applyAlignment="1">
      <alignment horizontal="left" vertical="center" wrapText="1"/>
    </xf>
    <xf numFmtId="0" fontId="138" fillId="10" borderId="41" xfId="0" applyFont="1" applyFill="1" applyBorder="1" applyAlignment="1">
      <alignment horizontal="left" vertical="center" wrapText="1"/>
    </xf>
    <xf numFmtId="0" fontId="135" fillId="10" borderId="41" xfId="0" applyFont="1" applyFill="1" applyBorder="1" applyAlignment="1">
      <alignment horizontal="left" vertical="center" wrapText="1"/>
    </xf>
    <xf numFmtId="0" fontId="138" fillId="10" borderId="84" xfId="0" applyFont="1" applyFill="1" applyBorder="1" applyAlignment="1">
      <alignment horizontal="left" vertical="center" wrapText="1"/>
    </xf>
    <xf numFmtId="0" fontId="135" fillId="10" borderId="56" xfId="0" applyFont="1" applyFill="1" applyBorder="1" applyAlignment="1">
      <alignment horizontal="left" vertical="center" wrapText="1"/>
    </xf>
    <xf numFmtId="0" fontId="139" fillId="10" borderId="41" xfId="0" applyFont="1" applyFill="1" applyBorder="1" applyAlignment="1">
      <alignment horizontal="left" vertical="center" wrapText="1"/>
    </xf>
    <xf numFmtId="1" fontId="1" fillId="6" borderId="42" xfId="0" applyNumberFormat="1" applyFont="1" applyFill="1" applyBorder="1" applyAlignment="1">
      <alignment horizontal="left" vertical="center" wrapText="1"/>
    </xf>
    <xf numFmtId="0" fontId="1" fillId="0" borderId="0" xfId="0" applyNumberFormat="1" applyFont="1" applyAlignment="1">
      <alignment horizontal="left" wrapText="1"/>
    </xf>
    <xf numFmtId="165" fontId="0" fillId="0" borderId="0" xfId="0" applyNumberFormat="1"/>
    <xf numFmtId="165" fontId="125" fillId="6" borderId="200" xfId="0" applyNumberFormat="1" applyFont="1" applyFill="1" applyBorder="1" applyAlignment="1">
      <alignment horizontal="center" vertical="center" wrapText="1"/>
    </xf>
    <xf numFmtId="165" fontId="11" fillId="6" borderId="141" xfId="0" applyNumberFormat="1" applyFont="1" applyFill="1" applyBorder="1" applyAlignment="1">
      <alignment horizontal="center" vertical="center"/>
    </xf>
    <xf numFmtId="165" fontId="11" fillId="6" borderId="142" xfId="0" applyNumberFormat="1" applyFont="1" applyFill="1" applyBorder="1" applyAlignment="1">
      <alignment horizontal="center" vertical="center"/>
    </xf>
    <xf numFmtId="165" fontId="0" fillId="0" borderId="31" xfId="0" applyNumberFormat="1" applyBorder="1"/>
    <xf numFmtId="2" fontId="0" fillId="10" borderId="41" xfId="0" applyNumberFormat="1" applyFill="1" applyBorder="1" applyAlignment="1">
      <alignment vertical="center"/>
    </xf>
    <xf numFmtId="49" fontId="25" fillId="10" borderId="41" xfId="0" applyNumberFormat="1" applyFont="1" applyFill="1" applyBorder="1" applyAlignment="1">
      <alignment horizontal="left" vertical="center" wrapText="1"/>
    </xf>
    <xf numFmtId="49" fontId="26" fillId="10" borderId="41" xfId="0" applyNumberFormat="1" applyFont="1" applyFill="1" applyBorder="1" applyAlignment="1">
      <alignment horizontal="center" vertical="center"/>
    </xf>
    <xf numFmtId="1" fontId="11" fillId="18" borderId="41" xfId="0" applyNumberFormat="1" applyFont="1" applyFill="1" applyBorder="1" applyAlignment="1">
      <alignment horizontal="left" vertical="center"/>
    </xf>
    <xf numFmtId="49" fontId="7" fillId="19" borderId="41" xfId="0" applyNumberFormat="1" applyFont="1" applyFill="1" applyBorder="1" applyAlignment="1">
      <alignment horizontal="left" vertical="center" wrapText="1"/>
    </xf>
    <xf numFmtId="49" fontId="18" fillId="19" borderId="41" xfId="0" applyNumberFormat="1" applyFont="1" applyFill="1" applyBorder="1" applyAlignment="1">
      <alignment horizontal="left" vertical="center" wrapText="1"/>
    </xf>
    <xf numFmtId="49" fontId="4" fillId="19" borderId="41" xfId="0" applyNumberFormat="1" applyFont="1" applyFill="1" applyBorder="1" applyAlignment="1">
      <alignment horizontal="center" vertical="center"/>
    </xf>
    <xf numFmtId="2" fontId="0" fillId="19" borderId="41" xfId="0" applyNumberFormat="1" applyFill="1" applyBorder="1" applyAlignment="1">
      <alignment vertical="center"/>
    </xf>
    <xf numFmtId="49" fontId="55" fillId="10" borderId="41" xfId="0" applyNumberFormat="1" applyFont="1" applyFill="1" applyBorder="1" applyAlignment="1">
      <alignment horizontal="left" vertical="center"/>
    </xf>
    <xf numFmtId="49" fontId="55" fillId="19" borderId="41" xfId="0" applyNumberFormat="1" applyFont="1" applyFill="1" applyBorder="1" applyAlignment="1">
      <alignment horizontal="left" vertical="center"/>
    </xf>
    <xf numFmtId="2" fontId="66" fillId="10" borderId="41" xfId="0" applyNumberFormat="1" applyFont="1" applyFill="1" applyBorder="1" applyAlignment="1">
      <alignment horizontal="left" vertical="center" wrapText="1"/>
    </xf>
    <xf numFmtId="49" fontId="53" fillId="10" borderId="41" xfId="0" applyNumberFormat="1" applyFont="1" applyFill="1" applyBorder="1" applyAlignment="1">
      <alignment horizontal="left" vertical="center"/>
    </xf>
    <xf numFmtId="2" fontId="11" fillId="6" borderId="58" xfId="0" applyNumberFormat="1" applyFont="1" applyFill="1" applyBorder="1" applyAlignment="1">
      <alignment horizontal="center" vertical="center"/>
    </xf>
    <xf numFmtId="164" fontId="53" fillId="6" borderId="61" xfId="0" applyNumberFormat="1" applyFont="1" applyFill="1" applyBorder="1" applyAlignment="1">
      <alignment vertical="center"/>
    </xf>
    <xf numFmtId="164" fontId="53" fillId="6" borderId="41" xfId="0" applyNumberFormat="1" applyFont="1" applyFill="1" applyBorder="1" applyAlignment="1">
      <alignment vertical="center"/>
    </xf>
    <xf numFmtId="1" fontId="53" fillId="6" borderId="41" xfId="0" applyNumberFormat="1" applyFont="1" applyFill="1" applyBorder="1" applyAlignment="1">
      <alignment vertical="center"/>
    </xf>
    <xf numFmtId="0" fontId="142" fillId="18" borderId="118" xfId="0" applyFont="1" applyFill="1" applyBorder="1" applyAlignment="1">
      <alignment horizontal="center" vertical="center"/>
    </xf>
    <xf numFmtId="2" fontId="52" fillId="22" borderId="41" xfId="0" applyNumberFormat="1" applyFont="1" applyFill="1" applyBorder="1" applyAlignment="1">
      <alignment vertical="center"/>
    </xf>
    <xf numFmtId="0" fontId="0" fillId="21" borderId="41" xfId="0" applyFill="1" applyBorder="1" applyAlignment="1">
      <alignment horizontal="center" vertical="center"/>
    </xf>
    <xf numFmtId="2" fontId="0" fillId="22" borderId="41" xfId="0" applyNumberFormat="1" applyFill="1" applyBorder="1" applyAlignment="1">
      <alignment horizontal="center" vertical="center"/>
    </xf>
    <xf numFmtId="49" fontId="11" fillId="21" borderId="41" xfId="0" applyNumberFormat="1" applyFont="1" applyFill="1" applyBorder="1" applyAlignment="1">
      <alignment horizontal="left" vertical="center"/>
    </xf>
    <xf numFmtId="0" fontId="0" fillId="21" borderId="41" xfId="0" applyFill="1" applyBorder="1" applyAlignment="1">
      <alignment horizontal="left" vertical="center"/>
    </xf>
    <xf numFmtId="0" fontId="0" fillId="19" borderId="41" xfId="0" applyFill="1" applyBorder="1" applyAlignment="1">
      <alignment horizontal="left" vertical="center"/>
    </xf>
    <xf numFmtId="0" fontId="29" fillId="19" borderId="41" xfId="0" applyFont="1" applyFill="1" applyBorder="1" applyAlignment="1">
      <alignment horizontal="left" vertical="center"/>
    </xf>
    <xf numFmtId="0" fontId="23" fillId="19" borderId="41" xfId="0" applyFont="1" applyFill="1" applyBorder="1" applyAlignment="1">
      <alignment horizontal="left" vertical="center"/>
    </xf>
    <xf numFmtId="1" fontId="7" fillId="6" borderId="41" xfId="0" applyNumberFormat="1" applyFont="1" applyFill="1" applyBorder="1" applyAlignment="1">
      <alignment horizontal="left" vertical="center"/>
    </xf>
    <xf numFmtId="0" fontId="11" fillId="10" borderId="41" xfId="0" applyFont="1" applyFill="1" applyBorder="1" applyAlignment="1">
      <alignment horizontal="left" vertical="center"/>
    </xf>
    <xf numFmtId="0" fontId="0" fillId="6" borderId="41" xfId="0" applyFill="1" applyBorder="1" applyAlignment="1">
      <alignment horizontal="left" vertical="center"/>
    </xf>
    <xf numFmtId="1" fontId="7" fillId="10" borderId="41" xfId="0" applyNumberFormat="1" applyFont="1" applyFill="1" applyBorder="1" applyAlignment="1">
      <alignment horizontal="left" vertical="center"/>
    </xf>
    <xf numFmtId="49" fontId="64" fillId="10" borderId="41" xfId="0" applyNumberFormat="1" applyFont="1" applyFill="1" applyBorder="1" applyAlignment="1">
      <alignment horizontal="left" vertical="center"/>
    </xf>
    <xf numFmtId="2" fontId="0" fillId="6" borderId="91" xfId="0" applyNumberFormat="1" applyFill="1" applyBorder="1" applyAlignment="1">
      <alignment horizontal="center" vertical="center"/>
    </xf>
    <xf numFmtId="2" fontId="7" fillId="16" borderId="91" xfId="0" applyNumberFormat="1" applyFont="1" applyFill="1" applyBorder="1" applyAlignment="1">
      <alignment horizontal="center" vertical="center" wrapText="1"/>
    </xf>
    <xf numFmtId="2" fontId="0" fillId="6" borderId="41" xfId="0" applyNumberFormat="1" applyFill="1" applyBorder="1" applyAlignment="1">
      <alignment horizontal="center" vertical="center"/>
    </xf>
    <xf numFmtId="0" fontId="0" fillId="6" borderId="41" xfId="0" applyFill="1" applyBorder="1" applyAlignment="1">
      <alignment horizontal="center" vertical="center"/>
    </xf>
    <xf numFmtId="0" fontId="61" fillId="19" borderId="41" xfId="0" applyFont="1" applyFill="1" applyBorder="1" applyAlignment="1">
      <alignment horizontal="center" vertical="center"/>
    </xf>
    <xf numFmtId="0" fontId="0" fillId="22" borderId="41" xfId="0" applyFill="1" applyBorder="1" applyAlignment="1">
      <alignment horizontal="center" vertical="center"/>
    </xf>
    <xf numFmtId="0" fontId="64" fillId="19" borderId="41" xfId="0" applyFont="1" applyFill="1" applyBorder="1" applyAlignment="1">
      <alignment horizontal="center" vertical="center"/>
    </xf>
    <xf numFmtId="2" fontId="7" fillId="22" borderId="41" xfId="0" applyNumberFormat="1" applyFont="1" applyFill="1" applyBorder="1" applyAlignment="1">
      <alignment horizontal="center" vertical="center"/>
    </xf>
    <xf numFmtId="0" fontId="53" fillId="19" borderId="41" xfId="0" applyFont="1" applyFill="1" applyBorder="1" applyAlignment="1">
      <alignment horizontal="center" vertical="center"/>
    </xf>
    <xf numFmtId="2" fontId="0" fillId="18" borderId="41" xfId="0" applyNumberFormat="1" applyFill="1" applyBorder="1" applyAlignment="1">
      <alignment horizontal="center" vertical="center"/>
    </xf>
    <xf numFmtId="1" fontId="18" fillId="6" borderId="41" xfId="0" applyNumberFormat="1" applyFont="1" applyFill="1" applyBorder="1" applyAlignment="1">
      <alignment horizontal="center" vertical="center"/>
    </xf>
    <xf numFmtId="49" fontId="64" fillId="10" borderId="41" xfId="0" applyNumberFormat="1" applyFont="1" applyFill="1" applyBorder="1" applyAlignment="1">
      <alignment horizontal="center" vertical="center"/>
    </xf>
    <xf numFmtId="49" fontId="25" fillId="20" borderId="58" xfId="0" applyNumberFormat="1" applyFont="1" applyFill="1" applyBorder="1" applyAlignment="1">
      <alignment horizontal="center"/>
    </xf>
    <xf numFmtId="0" fontId="0" fillId="20" borderId="58" xfId="0" applyFill="1" applyBorder="1"/>
    <xf numFmtId="164" fontId="11" fillId="21" borderId="80" xfId="0" applyNumberFormat="1" applyFont="1" applyFill="1" applyBorder="1" applyAlignment="1">
      <alignment horizontal="center" vertical="center"/>
    </xf>
    <xf numFmtId="164" fontId="11" fillId="21" borderId="84" xfId="0" applyNumberFormat="1" applyFont="1" applyFill="1" applyBorder="1" applyAlignment="1">
      <alignment horizontal="center" vertical="center"/>
    </xf>
    <xf numFmtId="2" fontId="7" fillId="16" borderId="91" xfId="0" applyNumberFormat="1" applyFont="1" applyFill="1" applyBorder="1" applyAlignment="1">
      <alignment horizontal="center" vertical="center"/>
    </xf>
    <xf numFmtId="2" fontId="125" fillId="6" borderId="200" xfId="0" applyNumberFormat="1" applyFont="1" applyFill="1" applyBorder="1" applyAlignment="1">
      <alignment horizontal="center" vertical="center" wrapText="1"/>
    </xf>
    <xf numFmtId="2" fontId="4" fillId="6" borderId="41" xfId="0" applyNumberFormat="1" applyFont="1" applyFill="1" applyBorder="1" applyAlignment="1">
      <alignment horizontal="right" vertical="center"/>
    </xf>
    <xf numFmtId="2" fontId="11" fillId="6" borderId="221" xfId="0" applyNumberFormat="1" applyFont="1" applyFill="1" applyBorder="1" applyAlignment="1">
      <alignment horizontal="center" vertical="center"/>
    </xf>
    <xf numFmtId="2" fontId="0" fillId="0" borderId="31" xfId="0" applyNumberFormat="1" applyBorder="1"/>
    <xf numFmtId="2" fontId="0" fillId="0" borderId="0" xfId="0" applyNumberFormat="1"/>
    <xf numFmtId="1" fontId="11" fillId="19" borderId="41" xfId="0" applyNumberFormat="1" applyFont="1" applyFill="1" applyBorder="1" applyAlignment="1">
      <alignment horizontal="left" vertical="center"/>
    </xf>
    <xf numFmtId="2" fontId="11" fillId="6" borderId="145" xfId="0" applyNumberFormat="1" applyFont="1" applyFill="1" applyBorder="1" applyAlignment="1">
      <alignment horizontal="center" vertical="center"/>
    </xf>
    <xf numFmtId="164" fontId="11" fillId="6" borderId="176" xfId="0" applyNumberFormat="1" applyFont="1" applyFill="1" applyBorder="1" applyAlignment="1">
      <alignment horizontal="center" vertical="center"/>
    </xf>
    <xf numFmtId="2" fontId="7" fillId="19" borderId="41" xfId="0" applyNumberFormat="1" applyFont="1" applyFill="1" applyBorder="1" applyAlignment="1">
      <alignment vertical="center"/>
    </xf>
    <xf numFmtId="2" fontId="11" fillId="19" borderId="41" xfId="0" applyNumberFormat="1" applyFont="1" applyFill="1" applyBorder="1" applyAlignment="1">
      <alignment vertical="center"/>
    </xf>
    <xf numFmtId="49" fontId="44" fillId="19" borderId="41" xfId="0" applyNumberFormat="1" applyFont="1" applyFill="1" applyBorder="1" applyAlignment="1">
      <alignment horizontal="left" vertical="center"/>
    </xf>
    <xf numFmtId="49" fontId="62" fillId="10" borderId="41" xfId="0" applyNumberFormat="1" applyFont="1" applyFill="1" applyBorder="1" applyAlignment="1">
      <alignment horizontal="left" vertical="center"/>
    </xf>
    <xf numFmtId="49" fontId="53" fillId="19" borderId="41" xfId="0" applyNumberFormat="1" applyFont="1" applyFill="1" applyBorder="1" applyAlignment="1">
      <alignment horizontal="left" vertical="center"/>
    </xf>
    <xf numFmtId="0" fontId="96" fillId="29" borderId="118" xfId="0" applyFont="1" applyFill="1" applyBorder="1" applyAlignment="1">
      <alignment vertical="center"/>
    </xf>
    <xf numFmtId="1" fontId="18" fillId="19" borderId="41" xfId="0" applyNumberFormat="1" applyFont="1" applyFill="1" applyBorder="1" applyAlignment="1">
      <alignment horizontal="left" vertical="center"/>
    </xf>
    <xf numFmtId="49" fontId="53" fillId="19" borderId="41" xfId="0" applyNumberFormat="1" applyFont="1" applyFill="1" applyBorder="1" applyAlignment="1">
      <alignment horizontal="center" vertical="center"/>
    </xf>
    <xf numFmtId="0" fontId="0" fillId="0" borderId="276" xfId="0" applyNumberFormat="1" applyBorder="1"/>
    <xf numFmtId="0" fontId="0" fillId="0" borderId="278" xfId="0" applyNumberFormat="1" applyBorder="1"/>
    <xf numFmtId="49" fontId="61" fillId="6" borderId="118" xfId="0" applyNumberFormat="1" applyFont="1" applyFill="1" applyBorder="1" applyAlignment="1">
      <alignment horizontal="center" vertical="center"/>
    </xf>
    <xf numFmtId="49" fontId="61" fillId="6" borderId="145" xfId="0" applyNumberFormat="1" applyFont="1" applyFill="1" applyBorder="1" applyAlignment="1">
      <alignment horizontal="center" vertical="center"/>
    </xf>
    <xf numFmtId="49" fontId="61" fillId="6" borderId="196" xfId="0" applyNumberFormat="1" applyFont="1" applyFill="1" applyBorder="1" applyAlignment="1">
      <alignment horizontal="center" vertical="center"/>
    </xf>
    <xf numFmtId="0" fontId="61" fillId="30" borderId="118" xfId="0" applyFont="1" applyFill="1" applyBorder="1" applyAlignment="1">
      <alignment horizontal="center" vertical="center"/>
    </xf>
    <xf numFmtId="0" fontId="61" fillId="30" borderId="145" xfId="0" applyFont="1" applyFill="1" applyBorder="1" applyAlignment="1">
      <alignment horizontal="center" vertical="center"/>
    </xf>
    <xf numFmtId="0" fontId="61" fillId="30" borderId="196" xfId="0" applyFont="1" applyFill="1" applyBorder="1" applyAlignment="1">
      <alignment horizontal="center" vertical="center"/>
    </xf>
    <xf numFmtId="49" fontId="0" fillId="19" borderId="41" xfId="0" applyNumberFormat="1" applyFill="1" applyBorder="1" applyAlignment="1">
      <alignment vertical="center"/>
    </xf>
    <xf numFmtId="49" fontId="53" fillId="19" borderId="41" xfId="0" applyNumberFormat="1" applyFont="1" applyFill="1" applyBorder="1" applyAlignment="1">
      <alignment vertical="center"/>
    </xf>
    <xf numFmtId="0" fontId="18" fillId="19" borderId="56" xfId="0" applyFont="1" applyFill="1" applyBorder="1" applyAlignment="1">
      <alignment vertical="center"/>
    </xf>
    <xf numFmtId="164" fontId="53" fillId="26" borderId="119" xfId="0" applyNumberFormat="1" applyFont="1" applyFill="1" applyBorder="1" applyAlignment="1">
      <alignment horizontal="center" vertical="center"/>
    </xf>
    <xf numFmtId="0" fontId="36" fillId="0" borderId="31" xfId="0" applyFont="1" applyBorder="1"/>
    <xf numFmtId="0" fontId="146" fillId="0" borderId="0" xfId="0" applyFont="1"/>
    <xf numFmtId="49" fontId="0" fillId="5" borderId="1" xfId="0" applyNumberFormat="1" applyFill="1" applyBorder="1" applyAlignment="1">
      <alignment horizontal="left"/>
    </xf>
    <xf numFmtId="0" fontId="0" fillId="5" borderId="2" xfId="0" applyFill="1" applyBorder="1"/>
    <xf numFmtId="49" fontId="0" fillId="5" borderId="2" xfId="0" applyNumberFormat="1" applyFill="1" applyBorder="1"/>
    <xf numFmtId="0" fontId="0" fillId="5" borderId="2" xfId="0" applyFill="1" applyBorder="1" applyAlignment="1">
      <alignment horizontal="center"/>
    </xf>
    <xf numFmtId="49" fontId="0" fillId="5" borderId="3" xfId="0" applyNumberFormat="1" applyFill="1" applyBorder="1"/>
    <xf numFmtId="0" fontId="0" fillId="0" borderId="5" xfId="0" applyBorder="1"/>
    <xf numFmtId="49" fontId="0" fillId="0" borderId="5" xfId="0" applyNumberFormat="1" applyBorder="1"/>
    <xf numFmtId="0" fontId="0" fillId="6" borderId="5" xfId="0" applyFill="1" applyBorder="1" applyAlignment="1">
      <alignment horizontal="center"/>
    </xf>
    <xf numFmtId="0" fontId="0" fillId="0" borderId="6" xfId="0" applyBorder="1"/>
    <xf numFmtId="0" fontId="0" fillId="5" borderId="3" xfId="0" applyFill="1" applyBorder="1"/>
    <xf numFmtId="49" fontId="4" fillId="4" borderId="2" xfId="0" applyNumberFormat="1" applyFont="1" applyFill="1" applyBorder="1" applyAlignment="1">
      <alignment horizontal="center" vertical="center" wrapText="1"/>
    </xf>
    <xf numFmtId="49" fontId="0" fillId="5" borderId="2" xfId="0" applyNumberFormat="1" applyFill="1" applyBorder="1" applyAlignment="1">
      <alignment horizontal="center" wrapText="1"/>
    </xf>
    <xf numFmtId="49" fontId="0" fillId="0" borderId="5" xfId="0" applyNumberFormat="1" applyBorder="1" applyAlignment="1">
      <alignment horizontal="center" wrapText="1"/>
    </xf>
    <xf numFmtId="49" fontId="0" fillId="5" borderId="1" xfId="0" applyNumberFormat="1" applyFill="1" applyBorder="1" applyAlignment="1">
      <alignment horizontal="center" wrapText="1"/>
    </xf>
    <xf numFmtId="49" fontId="0" fillId="6" borderId="4" xfId="0" applyNumberFormat="1" applyFill="1" applyBorder="1" applyAlignment="1">
      <alignment horizontal="center" wrapText="1"/>
    </xf>
    <xf numFmtId="0" fontId="0" fillId="6" borderId="4" xfId="0" applyFill="1" applyBorder="1" applyAlignment="1">
      <alignment horizontal="center" wrapText="1"/>
    </xf>
    <xf numFmtId="0" fontId="0" fillId="0" borderId="0" xfId="0" applyNumberFormat="1" applyAlignment="1">
      <alignment horizontal="center" wrapText="1"/>
    </xf>
    <xf numFmtId="0" fontId="36" fillId="26" borderId="0" xfId="0" applyFont="1" applyFill="1"/>
    <xf numFmtId="0" fontId="146" fillId="26" borderId="0" xfId="0" applyFont="1" applyFill="1"/>
    <xf numFmtId="0" fontId="0" fillId="26" borderId="0" xfId="0" applyFill="1"/>
    <xf numFmtId="49" fontId="17" fillId="18" borderId="31" xfId="0" applyNumberFormat="1" applyFont="1" applyFill="1" applyBorder="1" applyAlignment="1">
      <alignment horizontal="left"/>
    </xf>
    <xf numFmtId="49" fontId="15" fillId="18" borderId="31" xfId="0" applyNumberFormat="1" applyFont="1" applyFill="1" applyBorder="1" applyAlignment="1">
      <alignment horizontal="left"/>
    </xf>
    <xf numFmtId="49" fontId="147" fillId="10" borderId="41" xfId="0" applyNumberFormat="1" applyFont="1" applyFill="1" applyBorder="1" applyAlignment="1">
      <alignment horizontal="left" vertical="center" wrapText="1"/>
    </xf>
    <xf numFmtId="49" fontId="147" fillId="5" borderId="41" xfId="0" applyNumberFormat="1" applyFont="1" applyFill="1" applyBorder="1" applyAlignment="1">
      <alignment horizontal="center" vertical="center"/>
    </xf>
    <xf numFmtId="49" fontId="147" fillId="5" borderId="41" xfId="0" applyNumberFormat="1" applyFont="1" applyFill="1" applyBorder="1" applyAlignment="1">
      <alignment horizontal="left" vertical="center"/>
    </xf>
    <xf numFmtId="1" fontId="18" fillId="19" borderId="41" xfId="0" applyNumberFormat="1" applyFont="1" applyFill="1" applyBorder="1" applyAlignment="1">
      <alignment horizontal="center" vertical="center"/>
    </xf>
    <xf numFmtId="49" fontId="118" fillId="19" borderId="41" xfId="0" applyNumberFormat="1" applyFont="1" applyFill="1" applyBorder="1" applyAlignment="1">
      <alignment horizontal="left" vertical="center"/>
    </xf>
    <xf numFmtId="1" fontId="44" fillId="19" borderId="41" xfId="0" applyNumberFormat="1" applyFont="1" applyFill="1" applyBorder="1" applyAlignment="1">
      <alignment horizontal="left" vertical="center"/>
    </xf>
    <xf numFmtId="49" fontId="46" fillId="19" borderId="41" xfId="0" applyNumberFormat="1" applyFont="1" applyFill="1" applyBorder="1" applyAlignment="1">
      <alignment horizontal="left" vertical="center"/>
    </xf>
    <xf numFmtId="1" fontId="46" fillId="19" borderId="41" xfId="0" applyNumberFormat="1" applyFont="1" applyFill="1" applyBorder="1" applyAlignment="1">
      <alignment horizontal="left" vertical="center"/>
    </xf>
    <xf numFmtId="0" fontId="46" fillId="19" borderId="41" xfId="0" applyFont="1" applyFill="1" applyBorder="1" applyAlignment="1">
      <alignment vertical="center"/>
    </xf>
    <xf numFmtId="2" fontId="78" fillId="19" borderId="41" xfId="0" applyNumberFormat="1" applyFont="1" applyFill="1" applyBorder="1" applyAlignment="1">
      <alignment vertical="center"/>
    </xf>
    <xf numFmtId="2" fontId="59" fillId="19" borderId="41" xfId="0" applyNumberFormat="1" applyFont="1" applyFill="1" applyBorder="1" applyAlignment="1">
      <alignment vertical="center"/>
    </xf>
    <xf numFmtId="2" fontId="59" fillId="6" borderId="41" xfId="0" applyNumberFormat="1" applyFont="1" applyFill="1" applyBorder="1" applyAlignment="1">
      <alignment vertical="center"/>
    </xf>
    <xf numFmtId="49" fontId="0" fillId="20" borderId="41" xfId="0" applyNumberFormat="1" applyFill="1" applyBorder="1" applyAlignment="1">
      <alignment vertical="center"/>
    </xf>
    <xf numFmtId="0" fontId="0" fillId="18" borderId="29" xfId="0" applyFill="1" applyBorder="1" applyAlignment="1">
      <alignment vertical="center"/>
    </xf>
    <xf numFmtId="49" fontId="59" fillId="19" borderId="41" xfId="0" applyNumberFormat="1" applyFont="1" applyFill="1" applyBorder="1" applyAlignment="1">
      <alignment vertical="center"/>
    </xf>
    <xf numFmtId="49" fontId="18" fillId="20" borderId="41" xfId="0" applyNumberFormat="1" applyFont="1" applyFill="1" applyBorder="1" applyAlignment="1">
      <alignment vertical="center"/>
    </xf>
    <xf numFmtId="0" fontId="0" fillId="0" borderId="0" xfId="0" applyNumberFormat="1" applyAlignment="1">
      <alignment vertical="top" wrapText="1"/>
    </xf>
    <xf numFmtId="165" fontId="7" fillId="16" borderId="91" xfId="0" applyNumberFormat="1" applyFont="1" applyFill="1" applyBorder="1" applyAlignment="1">
      <alignment horizontal="center" vertical="center"/>
    </xf>
    <xf numFmtId="165" fontId="53" fillId="6" borderId="58" xfId="0" applyNumberFormat="1" applyFont="1" applyFill="1" applyBorder="1" applyAlignment="1">
      <alignment horizontal="center"/>
    </xf>
    <xf numFmtId="49" fontId="1" fillId="6" borderId="58" xfId="0" applyNumberFormat="1" applyFont="1" applyFill="1" applyBorder="1" applyAlignment="1">
      <alignment horizontal="center" vertical="center"/>
    </xf>
    <xf numFmtId="2" fontId="11" fillId="22" borderId="58" xfId="0" applyNumberFormat="1" applyFont="1" applyFill="1" applyBorder="1" applyAlignment="1">
      <alignment horizontal="center" vertical="center"/>
    </xf>
    <xf numFmtId="49" fontId="7" fillId="24" borderId="290" xfId="0" applyNumberFormat="1" applyFont="1" applyFill="1" applyBorder="1"/>
    <xf numFmtId="2" fontId="0" fillId="6" borderId="290" xfId="0" applyNumberFormat="1" applyFill="1" applyBorder="1"/>
    <xf numFmtId="164" fontId="53" fillId="28" borderId="118" xfId="0" applyNumberFormat="1" applyFont="1" applyFill="1" applyBorder="1" applyAlignment="1">
      <alignment horizontal="center" vertical="center"/>
    </xf>
    <xf numFmtId="164" fontId="72" fillId="6" borderId="79" xfId="0" applyNumberFormat="1" applyFont="1" applyFill="1" applyBorder="1" applyAlignment="1">
      <alignment horizontal="center" vertical="center"/>
    </xf>
    <xf numFmtId="0" fontId="68" fillId="10" borderId="41" xfId="0" applyFont="1" applyFill="1" applyBorder="1" applyAlignment="1">
      <alignment vertical="center" wrapText="1"/>
    </xf>
    <xf numFmtId="0" fontId="65" fillId="10" borderId="41" xfId="0" applyFont="1" applyFill="1" applyBorder="1" applyAlignment="1">
      <alignment vertical="center" wrapText="1"/>
    </xf>
    <xf numFmtId="49" fontId="2" fillId="19" borderId="41" xfId="0" applyNumberFormat="1" applyFont="1" applyFill="1" applyBorder="1" applyAlignment="1">
      <alignment horizontal="left"/>
    </xf>
    <xf numFmtId="49" fontId="2" fillId="19" borderId="41" xfId="0" applyNumberFormat="1" applyFont="1" applyFill="1" applyBorder="1" applyAlignment="1">
      <alignment horizontal="left" vertical="center" wrapText="1"/>
    </xf>
    <xf numFmtId="49" fontId="17" fillId="19" borderId="41" xfId="0" applyNumberFormat="1" applyFont="1" applyFill="1" applyBorder="1" applyAlignment="1">
      <alignment horizontal="left"/>
    </xf>
    <xf numFmtId="0" fontId="0" fillId="19" borderId="41" xfId="0" applyFill="1" applyBorder="1" applyAlignment="1">
      <alignment vertical="center" wrapText="1"/>
    </xf>
    <xf numFmtId="49" fontId="15" fillId="19" borderId="41" xfId="0" applyNumberFormat="1" applyFont="1" applyFill="1" applyBorder="1" applyAlignment="1">
      <alignment horizontal="left"/>
    </xf>
    <xf numFmtId="49" fontId="13" fillId="19" borderId="41" xfId="0" applyNumberFormat="1" applyFont="1" applyFill="1" applyBorder="1" applyAlignment="1">
      <alignment horizontal="left" vertical="center" wrapText="1"/>
    </xf>
    <xf numFmtId="49" fontId="13" fillId="19" borderId="41" xfId="0" applyNumberFormat="1" applyFont="1" applyFill="1" applyBorder="1" applyAlignment="1">
      <alignment vertical="center" wrapText="1"/>
    </xf>
    <xf numFmtId="49" fontId="69" fillId="19" borderId="41" xfId="0" applyNumberFormat="1" applyFont="1" applyFill="1" applyBorder="1" applyAlignment="1">
      <alignment vertical="center"/>
    </xf>
    <xf numFmtId="1" fontId="11" fillId="10" borderId="292" xfId="0" applyNumberFormat="1" applyFont="1" applyFill="1" applyBorder="1" applyAlignment="1">
      <alignment horizontal="center"/>
    </xf>
    <xf numFmtId="0" fontId="11" fillId="10" borderId="292" xfId="0" applyFont="1" applyFill="1" applyBorder="1" applyAlignment="1">
      <alignment horizontal="center"/>
    </xf>
    <xf numFmtId="49" fontId="18" fillId="10" borderId="292" xfId="0" applyNumberFormat="1" applyFont="1" applyFill="1" applyBorder="1" applyAlignment="1">
      <alignment horizontal="center"/>
    </xf>
    <xf numFmtId="0" fontId="144" fillId="18" borderId="118" xfId="0" applyFont="1" applyFill="1" applyBorder="1" applyAlignment="1">
      <alignment horizontal="center" vertical="center"/>
    </xf>
    <xf numFmtId="0" fontId="142" fillId="18" borderId="118" xfId="0" applyFont="1" applyFill="1" applyBorder="1"/>
    <xf numFmtId="0" fontId="144" fillId="18" borderId="118" xfId="0" applyFont="1" applyFill="1" applyBorder="1"/>
    <xf numFmtId="0" fontId="144" fillId="18" borderId="145" xfId="0" applyFont="1" applyFill="1" applyBorder="1"/>
    <xf numFmtId="0" fontId="142" fillId="18" borderId="118" xfId="0" applyFont="1" applyFill="1" applyBorder="1" applyAlignment="1">
      <alignment vertical="center"/>
    </xf>
    <xf numFmtId="0" fontId="144" fillId="18" borderId="118" xfId="0" applyFont="1" applyFill="1" applyBorder="1" applyAlignment="1">
      <alignment vertical="center"/>
    </xf>
    <xf numFmtId="0" fontId="144" fillId="18" borderId="145" xfId="0" applyFont="1" applyFill="1" applyBorder="1" applyAlignment="1">
      <alignment vertical="center"/>
    </xf>
    <xf numFmtId="1" fontId="57" fillId="18" borderId="61" xfId="0" applyNumberFormat="1" applyFont="1" applyFill="1" applyBorder="1" applyAlignment="1">
      <alignment horizontal="center" vertical="center"/>
    </xf>
    <xf numFmtId="0" fontId="55" fillId="33" borderId="118" xfId="0" applyFont="1" applyFill="1" applyBorder="1" applyAlignment="1">
      <alignment horizontal="left" vertical="center" wrapText="1"/>
    </xf>
    <xf numFmtId="2" fontId="65" fillId="26" borderId="41" xfId="0" applyNumberFormat="1" applyFont="1" applyFill="1" applyBorder="1" applyAlignment="1">
      <alignment vertical="center"/>
    </xf>
    <xf numFmtId="2" fontId="72" fillId="6" borderId="58" xfId="0" applyNumberFormat="1" applyFont="1" applyFill="1" applyBorder="1" applyAlignment="1">
      <alignment horizontal="center" vertical="center"/>
    </xf>
    <xf numFmtId="165" fontId="72" fillId="6" borderId="58" xfId="0" applyNumberFormat="1" applyFont="1" applyFill="1" applyBorder="1" applyAlignment="1">
      <alignment horizontal="center" vertical="center"/>
    </xf>
    <xf numFmtId="164" fontId="95" fillId="6" borderId="119" xfId="0" applyNumberFormat="1" applyFont="1" applyFill="1" applyBorder="1" applyAlignment="1">
      <alignment horizontal="center" vertical="center"/>
    </xf>
    <xf numFmtId="2" fontId="116" fillId="6" borderId="58" xfId="0" applyNumberFormat="1" applyFont="1" applyFill="1" applyBorder="1" applyAlignment="1">
      <alignment horizontal="center" vertical="center"/>
    </xf>
    <xf numFmtId="2" fontId="0" fillId="6" borderId="53" xfId="0" applyNumberFormat="1" applyFill="1" applyBorder="1"/>
    <xf numFmtId="49" fontId="0" fillId="6" borderId="295" xfId="0" applyNumberFormat="1" applyFill="1" applyBorder="1"/>
    <xf numFmtId="49" fontId="0" fillId="6" borderId="296" xfId="0" applyNumberFormat="1" applyFill="1" applyBorder="1"/>
    <xf numFmtId="1" fontId="7" fillId="18" borderId="297" xfId="0" applyNumberFormat="1" applyFont="1" applyFill="1" applyBorder="1" applyAlignment="1">
      <alignment horizontal="center" vertical="center"/>
    </xf>
    <xf numFmtId="1" fontId="7" fillId="18" borderId="31" xfId="0" applyNumberFormat="1" applyFont="1" applyFill="1" applyBorder="1" applyAlignment="1">
      <alignment horizontal="center" vertical="center"/>
    </xf>
    <xf numFmtId="1" fontId="7" fillId="18" borderId="53" xfId="0" applyNumberFormat="1" applyFont="1" applyFill="1" applyBorder="1" applyAlignment="1">
      <alignment horizontal="center" vertical="center"/>
    </xf>
    <xf numFmtId="1" fontId="7" fillId="18" borderId="298" xfId="0" applyNumberFormat="1" applyFont="1" applyFill="1" applyBorder="1" applyAlignment="1">
      <alignment horizontal="center" vertical="center"/>
    </xf>
    <xf numFmtId="164" fontId="7" fillId="6" borderId="299" xfId="0" applyNumberFormat="1" applyFont="1" applyFill="1" applyBorder="1" applyAlignment="1">
      <alignment horizontal="center" vertical="center"/>
    </xf>
    <xf numFmtId="164" fontId="7" fillId="6" borderId="31" xfId="0" applyNumberFormat="1" applyFont="1" applyFill="1" applyBorder="1" applyAlignment="1">
      <alignment horizontal="center" vertical="center"/>
    </xf>
    <xf numFmtId="2" fontId="7" fillId="22" borderId="211" xfId="0" applyNumberFormat="1" applyFont="1" applyFill="1" applyBorder="1"/>
    <xf numFmtId="49" fontId="7" fillId="22" borderId="211" xfId="0" applyNumberFormat="1" applyFont="1" applyFill="1" applyBorder="1"/>
    <xf numFmtId="1" fontId="7" fillId="22" borderId="211" xfId="0" applyNumberFormat="1" applyFont="1" applyFill="1" applyBorder="1" applyAlignment="1">
      <alignment horizontal="center"/>
    </xf>
    <xf numFmtId="164" fontId="7" fillId="22" borderId="211" xfId="0" applyNumberFormat="1" applyFont="1" applyFill="1" applyBorder="1" applyAlignment="1">
      <alignment horizontal="center"/>
    </xf>
    <xf numFmtId="2" fontId="57" fillId="18" borderId="211" xfId="0" applyNumberFormat="1" applyFont="1" applyFill="1" applyBorder="1" applyAlignment="1">
      <alignment horizontal="center" vertical="center"/>
    </xf>
    <xf numFmtId="165" fontId="72" fillId="6" borderId="211" xfId="0" applyNumberFormat="1" applyFont="1" applyFill="1" applyBorder="1" applyAlignment="1">
      <alignment horizontal="center" vertical="center"/>
    </xf>
    <xf numFmtId="165" fontId="57" fillId="6" borderId="211" xfId="0" applyNumberFormat="1" applyFont="1" applyFill="1" applyBorder="1" applyAlignment="1">
      <alignment horizontal="center"/>
    </xf>
    <xf numFmtId="2" fontId="95" fillId="18" borderId="211" xfId="0" applyNumberFormat="1" applyFont="1" applyFill="1" applyBorder="1" applyAlignment="1">
      <alignment horizontal="center" vertical="center"/>
    </xf>
    <xf numFmtId="2" fontId="61" fillId="6" borderId="58" xfId="0" applyNumberFormat="1" applyFont="1" applyFill="1" applyBorder="1" applyAlignment="1">
      <alignment horizontal="center"/>
    </xf>
    <xf numFmtId="2" fontId="61" fillId="22" borderId="58" xfId="0" applyNumberFormat="1" applyFont="1" applyFill="1" applyBorder="1" applyAlignment="1">
      <alignment horizontal="center"/>
    </xf>
    <xf numFmtId="164" fontId="52" fillId="22" borderId="119" xfId="0" applyNumberFormat="1" applyFont="1" applyFill="1" applyBorder="1" applyAlignment="1">
      <alignment horizontal="center"/>
    </xf>
    <xf numFmtId="164" fontId="7" fillId="18" borderId="119" xfId="0" applyNumberFormat="1" applyFont="1" applyFill="1" applyBorder="1" applyAlignment="1">
      <alignment horizontal="center"/>
    </xf>
    <xf numFmtId="164" fontId="117" fillId="22" borderId="119" xfId="0" applyNumberFormat="1" applyFont="1" applyFill="1" applyBorder="1" applyAlignment="1">
      <alignment horizontal="center" vertical="center"/>
    </xf>
    <xf numFmtId="164" fontId="57" fillId="18" borderId="119" xfId="0" applyNumberFormat="1" applyFont="1" applyFill="1" applyBorder="1" applyAlignment="1">
      <alignment horizontal="center" vertical="center"/>
    </xf>
    <xf numFmtId="164" fontId="52" fillId="22" borderId="119" xfId="0" applyNumberFormat="1" applyFont="1" applyFill="1" applyBorder="1" applyAlignment="1">
      <alignment horizontal="center" vertical="center"/>
    </xf>
    <xf numFmtId="164" fontId="72" fillId="18" borderId="119" xfId="0" applyNumberFormat="1" applyFont="1" applyFill="1" applyBorder="1" applyAlignment="1">
      <alignment horizontal="center" vertical="center"/>
    </xf>
    <xf numFmtId="164" fontId="52" fillId="18" borderId="119" xfId="0" applyNumberFormat="1" applyFont="1" applyFill="1" applyBorder="1" applyAlignment="1">
      <alignment horizontal="center" vertical="center"/>
    </xf>
    <xf numFmtId="164" fontId="53" fillId="22" borderId="119" xfId="0" applyNumberFormat="1" applyFont="1" applyFill="1" applyBorder="1" applyAlignment="1">
      <alignment horizontal="center"/>
    </xf>
    <xf numFmtId="164" fontId="72" fillId="18" borderId="119" xfId="0" applyNumberFormat="1" applyFont="1" applyFill="1" applyBorder="1" applyAlignment="1">
      <alignment horizontal="center" vertical="center" wrapText="1"/>
    </xf>
    <xf numFmtId="164" fontId="103" fillId="22" borderId="119" xfId="0" applyNumberFormat="1" applyFont="1" applyFill="1" applyBorder="1" applyAlignment="1">
      <alignment horizontal="center"/>
    </xf>
    <xf numFmtId="164" fontId="94" fillId="6" borderId="119" xfId="0" applyNumberFormat="1" applyFont="1" applyFill="1" applyBorder="1" applyAlignment="1">
      <alignment horizontal="center" vertical="center"/>
    </xf>
    <xf numFmtId="2" fontId="0" fillId="6" borderId="26" xfId="0" applyNumberFormat="1" applyFill="1" applyBorder="1"/>
    <xf numFmtId="2" fontId="0" fillId="18" borderId="211" xfId="0" applyNumberFormat="1" applyFill="1" applyBorder="1"/>
    <xf numFmtId="2" fontId="82" fillId="18" borderId="211" xfId="0" applyNumberFormat="1" applyFont="1" applyFill="1" applyBorder="1"/>
    <xf numFmtId="164" fontId="53" fillId="18" borderId="211" xfId="0" applyNumberFormat="1" applyFont="1" applyFill="1" applyBorder="1" applyAlignment="1">
      <alignment horizontal="center" vertical="center"/>
    </xf>
    <xf numFmtId="2" fontId="52" fillId="22" borderId="211" xfId="0" applyNumberFormat="1" applyFont="1" applyFill="1" applyBorder="1"/>
    <xf numFmtId="49" fontId="52" fillId="22" borderId="211" xfId="0" applyNumberFormat="1" applyFont="1" applyFill="1" applyBorder="1"/>
    <xf numFmtId="1" fontId="52" fillId="22" borderId="211" xfId="0" applyNumberFormat="1" applyFont="1" applyFill="1" applyBorder="1" applyAlignment="1">
      <alignment horizontal="center"/>
    </xf>
    <xf numFmtId="164" fontId="52" fillId="22" borderId="211" xfId="0" applyNumberFormat="1" applyFont="1" applyFill="1" applyBorder="1" applyAlignment="1">
      <alignment horizontal="center"/>
    </xf>
    <xf numFmtId="164" fontId="95" fillId="18" borderId="211" xfId="0" applyNumberFormat="1" applyFont="1" applyFill="1" applyBorder="1" applyAlignment="1">
      <alignment horizontal="center" vertical="center"/>
    </xf>
    <xf numFmtId="164" fontId="95" fillId="6" borderId="211" xfId="0" applyNumberFormat="1" applyFont="1" applyFill="1" applyBorder="1" applyAlignment="1">
      <alignment horizontal="center" vertical="center"/>
    </xf>
    <xf numFmtId="2" fontId="57" fillId="18" borderId="211" xfId="0" applyNumberFormat="1" applyFont="1" applyFill="1" applyBorder="1" applyAlignment="1">
      <alignment horizontal="center"/>
    </xf>
    <xf numFmtId="165" fontId="61" fillId="6" borderId="211" xfId="0" applyNumberFormat="1" applyFont="1" applyFill="1" applyBorder="1" applyAlignment="1">
      <alignment horizontal="center"/>
    </xf>
    <xf numFmtId="165" fontId="53" fillId="6" borderId="211" xfId="0" applyNumberFormat="1" applyFont="1" applyFill="1" applyBorder="1" applyAlignment="1">
      <alignment horizontal="center"/>
    </xf>
    <xf numFmtId="164" fontId="53" fillId="6" borderId="211" xfId="0" applyNumberFormat="1" applyFont="1" applyFill="1" applyBorder="1" applyAlignment="1">
      <alignment horizontal="center" vertical="center"/>
    </xf>
    <xf numFmtId="2" fontId="53" fillId="22" borderId="211" xfId="0" applyNumberFormat="1" applyFont="1" applyFill="1" applyBorder="1" applyAlignment="1">
      <alignment horizontal="center"/>
    </xf>
    <xf numFmtId="165" fontId="61" fillId="22" borderId="211" xfId="0" applyNumberFormat="1" applyFont="1" applyFill="1" applyBorder="1" applyAlignment="1">
      <alignment horizontal="center"/>
    </xf>
    <xf numFmtId="165" fontId="53" fillId="22" borderId="211" xfId="0" applyNumberFormat="1" applyFont="1" applyFill="1" applyBorder="1" applyAlignment="1">
      <alignment horizontal="center"/>
    </xf>
    <xf numFmtId="164" fontId="53" fillId="22" borderId="211" xfId="0" applyNumberFormat="1" applyFont="1" applyFill="1" applyBorder="1" applyAlignment="1">
      <alignment horizontal="center"/>
    </xf>
    <xf numFmtId="165" fontId="116" fillId="6" borderId="211" xfId="0" applyNumberFormat="1" applyFont="1" applyFill="1" applyBorder="1" applyAlignment="1">
      <alignment horizontal="center" vertical="center"/>
    </xf>
    <xf numFmtId="165" fontId="69" fillId="6" borderId="211" xfId="0" applyNumberFormat="1" applyFont="1" applyFill="1" applyBorder="1" applyAlignment="1">
      <alignment horizontal="center"/>
    </xf>
    <xf numFmtId="164" fontId="116" fillId="18" borderId="211" xfId="0" applyNumberFormat="1" applyFont="1" applyFill="1" applyBorder="1" applyAlignment="1">
      <alignment horizontal="center" vertical="center"/>
    </xf>
    <xf numFmtId="164" fontId="116" fillId="6" borderId="211" xfId="0" applyNumberFormat="1" applyFont="1" applyFill="1" applyBorder="1" applyAlignment="1">
      <alignment horizontal="center" vertical="center"/>
    </xf>
    <xf numFmtId="164" fontId="7" fillId="18" borderId="211" xfId="0" applyNumberFormat="1" applyFont="1" applyFill="1" applyBorder="1" applyAlignment="1">
      <alignment horizontal="center"/>
    </xf>
    <xf numFmtId="2" fontId="53" fillId="22" borderId="211" xfId="0" applyNumberFormat="1" applyFont="1" applyFill="1" applyBorder="1" applyAlignment="1">
      <alignment horizontal="center" vertical="center"/>
    </xf>
    <xf numFmtId="165" fontId="53" fillId="22" borderId="211" xfId="0" applyNumberFormat="1" applyFont="1" applyFill="1" applyBorder="1" applyAlignment="1">
      <alignment horizontal="center" vertical="center"/>
    </xf>
    <xf numFmtId="164" fontId="61" fillId="22" borderId="211" xfId="0" applyNumberFormat="1" applyFont="1" applyFill="1" applyBorder="1" applyAlignment="1">
      <alignment horizontal="center" vertical="center"/>
    </xf>
    <xf numFmtId="164" fontId="117" fillId="22" borderId="211" xfId="0" applyNumberFormat="1" applyFont="1" applyFill="1" applyBorder="1" applyAlignment="1">
      <alignment horizontal="center" vertical="center"/>
    </xf>
    <xf numFmtId="2" fontId="57" fillId="6" borderId="211" xfId="0" applyNumberFormat="1" applyFont="1" applyFill="1" applyBorder="1" applyAlignment="1">
      <alignment horizontal="center"/>
    </xf>
    <xf numFmtId="165" fontId="57" fillId="18" borderId="211" xfId="0" applyNumberFormat="1" applyFont="1" applyFill="1" applyBorder="1" applyAlignment="1">
      <alignment horizontal="center"/>
    </xf>
    <xf numFmtId="165" fontId="57" fillId="6" borderId="211" xfId="0" applyNumberFormat="1" applyFont="1" applyFill="1" applyBorder="1" applyAlignment="1">
      <alignment horizontal="center" vertical="center"/>
    </xf>
    <xf numFmtId="164" fontId="53" fillId="21" borderId="211" xfId="0" applyNumberFormat="1" applyFont="1" applyFill="1" applyBorder="1" applyAlignment="1">
      <alignment horizontal="center" vertical="center"/>
    </xf>
    <xf numFmtId="164" fontId="52" fillId="22" borderId="211" xfId="0" applyNumberFormat="1" applyFont="1" applyFill="1" applyBorder="1" applyAlignment="1">
      <alignment horizontal="center" vertical="center"/>
    </xf>
    <xf numFmtId="2" fontId="72" fillId="18" borderId="211" xfId="0" applyNumberFormat="1" applyFont="1" applyFill="1" applyBorder="1" applyAlignment="1">
      <alignment horizontal="center" vertical="center"/>
    </xf>
    <xf numFmtId="2" fontId="53" fillId="6" borderId="211" xfId="0" applyNumberFormat="1" applyFont="1" applyFill="1" applyBorder="1" applyAlignment="1">
      <alignment horizontal="center"/>
    </xf>
    <xf numFmtId="164" fontId="53" fillId="22" borderId="211" xfId="0" applyNumberFormat="1" applyFont="1" applyFill="1" applyBorder="1" applyAlignment="1">
      <alignment horizontal="center" vertical="center"/>
    </xf>
    <xf numFmtId="164" fontId="52" fillId="6" borderId="211" xfId="0" applyNumberFormat="1" applyFont="1" applyFill="1" applyBorder="1" applyAlignment="1">
      <alignment horizontal="center" vertical="center"/>
    </xf>
    <xf numFmtId="164" fontId="52" fillId="18" borderId="211" xfId="0" applyNumberFormat="1" applyFont="1" applyFill="1" applyBorder="1" applyAlignment="1">
      <alignment horizontal="center" vertical="center"/>
    </xf>
    <xf numFmtId="2" fontId="53" fillId="6" borderId="211" xfId="0" applyNumberFormat="1" applyFont="1" applyFill="1" applyBorder="1" applyAlignment="1">
      <alignment horizontal="center" vertical="center"/>
    </xf>
    <xf numFmtId="165" fontId="53" fillId="6" borderId="211" xfId="0" applyNumberFormat="1" applyFont="1" applyFill="1" applyBorder="1" applyAlignment="1">
      <alignment horizontal="center" vertical="center"/>
    </xf>
    <xf numFmtId="164" fontId="72" fillId="18" borderId="211" xfId="0" applyNumberFormat="1" applyFont="1" applyFill="1" applyBorder="1" applyAlignment="1">
      <alignment horizontal="center" vertical="center" wrapText="1"/>
    </xf>
    <xf numFmtId="2" fontId="57" fillId="6" borderId="211" xfId="0" applyNumberFormat="1" applyFont="1" applyFill="1" applyBorder="1" applyAlignment="1">
      <alignment horizontal="center" vertical="center"/>
    </xf>
    <xf numFmtId="164" fontId="103" fillId="22" borderId="211" xfId="0" applyNumberFormat="1" applyFont="1" applyFill="1" applyBorder="1" applyAlignment="1">
      <alignment horizontal="center"/>
    </xf>
    <xf numFmtId="164" fontId="94" fillId="6" borderId="211" xfId="0" applyNumberFormat="1" applyFont="1" applyFill="1" applyBorder="1" applyAlignment="1">
      <alignment horizontal="center" vertical="center"/>
    </xf>
    <xf numFmtId="164" fontId="95" fillId="26" borderId="211" xfId="0" applyNumberFormat="1" applyFont="1" applyFill="1" applyBorder="1" applyAlignment="1">
      <alignment horizontal="center" vertical="center"/>
    </xf>
    <xf numFmtId="165" fontId="57" fillId="18" borderId="211" xfId="0" applyNumberFormat="1" applyFont="1" applyFill="1" applyBorder="1" applyAlignment="1">
      <alignment horizontal="center" vertical="center"/>
    </xf>
    <xf numFmtId="164" fontId="57" fillId="26" borderId="211" xfId="0" applyNumberFormat="1" applyFont="1" applyFill="1" applyBorder="1" applyAlignment="1">
      <alignment horizontal="center" vertical="center"/>
    </xf>
    <xf numFmtId="164" fontId="53" fillId="18" borderId="211" xfId="0" applyNumberFormat="1" applyFont="1" applyFill="1" applyBorder="1" applyAlignment="1">
      <alignment horizontal="center"/>
    </xf>
    <xf numFmtId="2" fontId="11" fillId="6" borderId="211" xfId="0" applyNumberFormat="1" applyFont="1" applyFill="1" applyBorder="1" applyAlignment="1">
      <alignment horizontal="left" vertical="center"/>
    </xf>
    <xf numFmtId="3" fontId="11" fillId="6" borderId="211" xfId="0" applyNumberFormat="1" applyFont="1" applyFill="1" applyBorder="1" applyAlignment="1">
      <alignment horizontal="left" vertical="center"/>
    </xf>
    <xf numFmtId="3" fontId="11" fillId="18" borderId="211" xfId="0" applyNumberFormat="1" applyFont="1" applyFill="1" applyBorder="1" applyAlignment="1">
      <alignment horizontal="left" vertical="center"/>
    </xf>
    <xf numFmtId="49" fontId="2" fillId="18" borderId="41" xfId="0" applyNumberFormat="1" applyFont="1" applyFill="1" applyBorder="1" applyAlignment="1">
      <alignment horizontal="left" vertical="center"/>
    </xf>
    <xf numFmtId="2" fontId="1" fillId="18" borderId="41" xfId="0" applyNumberFormat="1" applyFont="1" applyFill="1" applyBorder="1" applyAlignment="1">
      <alignment vertical="center" wrapText="1"/>
    </xf>
    <xf numFmtId="49" fontId="13" fillId="18" borderId="41" xfId="0" applyNumberFormat="1" applyFont="1" applyFill="1" applyBorder="1" applyAlignment="1">
      <alignment horizontal="center"/>
    </xf>
    <xf numFmtId="49" fontId="105" fillId="18" borderId="41" xfId="0" applyNumberFormat="1" applyFont="1" applyFill="1" applyBorder="1" applyAlignment="1">
      <alignment horizontal="center" vertical="center"/>
    </xf>
    <xf numFmtId="49" fontId="21" fillId="18" borderId="41" xfId="0" applyNumberFormat="1" applyFont="1" applyFill="1" applyBorder="1" applyAlignment="1">
      <alignment horizontal="center"/>
    </xf>
    <xf numFmtId="49" fontId="18" fillId="18" borderId="41" xfId="0" applyNumberFormat="1" applyFont="1" applyFill="1" applyBorder="1" applyAlignment="1">
      <alignment horizontal="left" vertical="center"/>
    </xf>
    <xf numFmtId="49" fontId="18" fillId="18" borderId="41" xfId="0" applyNumberFormat="1" applyFont="1" applyFill="1" applyBorder="1" applyAlignment="1">
      <alignment horizontal="center" vertical="center"/>
    </xf>
    <xf numFmtId="49" fontId="2" fillId="18" borderId="41" xfId="0" applyNumberFormat="1" applyFont="1" applyFill="1" applyBorder="1" applyAlignment="1">
      <alignment horizontal="left" vertical="center" wrapText="1"/>
    </xf>
    <xf numFmtId="49" fontId="18" fillId="18" borderId="41" xfId="0" applyNumberFormat="1" applyFont="1" applyFill="1" applyBorder="1" applyAlignment="1">
      <alignment vertical="center"/>
    </xf>
    <xf numFmtId="49" fontId="15" fillId="18" borderId="41" xfId="0" applyNumberFormat="1" applyFont="1" applyFill="1" applyBorder="1" applyAlignment="1">
      <alignment horizontal="center"/>
    </xf>
    <xf numFmtId="49" fontId="15" fillId="18" borderId="41" xfId="0" applyNumberFormat="1" applyFont="1" applyFill="1" applyBorder="1" applyAlignment="1">
      <alignment vertical="center"/>
    </xf>
    <xf numFmtId="49" fontId="64" fillId="18" borderId="41" xfId="0" applyNumberFormat="1" applyFont="1" applyFill="1" applyBorder="1" applyAlignment="1">
      <alignment vertical="center"/>
    </xf>
    <xf numFmtId="49" fontId="4" fillId="18" borderId="41" xfId="0" applyNumberFormat="1" applyFont="1" applyFill="1" applyBorder="1" applyAlignment="1">
      <alignment horizontal="right"/>
    </xf>
    <xf numFmtId="49" fontId="0" fillId="18" borderId="41" xfId="0" applyNumberFormat="1" applyFill="1" applyBorder="1" applyAlignment="1">
      <alignment vertical="center"/>
    </xf>
    <xf numFmtId="0" fontId="0" fillId="18" borderId="41" xfId="0" applyFill="1" applyBorder="1" applyAlignment="1">
      <alignment vertical="center"/>
    </xf>
    <xf numFmtId="1" fontId="5" fillId="18" borderId="41" xfId="0" applyNumberFormat="1" applyFont="1" applyFill="1" applyBorder="1" applyAlignment="1">
      <alignment horizontal="center"/>
    </xf>
    <xf numFmtId="0" fontId="0" fillId="18" borderId="41" xfId="0" applyFill="1" applyBorder="1"/>
    <xf numFmtId="49" fontId="22" fillId="18" borderId="41" xfId="0" applyNumberFormat="1" applyFont="1" applyFill="1" applyBorder="1" applyAlignment="1">
      <alignment horizontal="center" vertical="center"/>
    </xf>
    <xf numFmtId="1" fontId="11" fillId="18" borderId="55" xfId="0" applyNumberFormat="1" applyFont="1" applyFill="1" applyBorder="1" applyAlignment="1">
      <alignment horizontal="center"/>
    </xf>
    <xf numFmtId="49" fontId="7" fillId="18" borderId="41" xfId="0" applyNumberFormat="1" applyFont="1" applyFill="1" applyBorder="1" applyAlignment="1">
      <alignment horizontal="left"/>
    </xf>
    <xf numFmtId="0" fontId="11" fillId="18" borderId="41" xfId="0" applyFont="1" applyFill="1" applyBorder="1" applyAlignment="1">
      <alignment horizontal="left"/>
    </xf>
    <xf numFmtId="1" fontId="2" fillId="18" borderId="41" xfId="0" applyNumberFormat="1" applyFont="1" applyFill="1" applyBorder="1" applyAlignment="1">
      <alignment horizontal="left"/>
    </xf>
    <xf numFmtId="49" fontId="17" fillId="18" borderId="41" xfId="0" applyNumberFormat="1" applyFont="1" applyFill="1" applyBorder="1" applyAlignment="1">
      <alignment horizontal="left" vertical="center"/>
    </xf>
    <xf numFmtId="49" fontId="17" fillId="18" borderId="41" xfId="0" applyNumberFormat="1" applyFont="1" applyFill="1" applyBorder="1" applyAlignment="1">
      <alignment horizontal="center" vertical="center"/>
    </xf>
    <xf numFmtId="49" fontId="129" fillId="6" borderId="300" xfId="0" applyNumberFormat="1" applyFont="1" applyFill="1" applyBorder="1" applyAlignment="1">
      <alignment horizontal="center" vertical="center" wrapText="1"/>
    </xf>
    <xf numFmtId="49" fontId="129" fillId="6" borderId="301" xfId="0" applyNumberFormat="1" applyFont="1" applyFill="1" applyBorder="1" applyAlignment="1">
      <alignment horizontal="center" vertical="center" wrapText="1"/>
    </xf>
    <xf numFmtId="0" fontId="2" fillId="18" borderId="41" xfId="0" applyNumberFormat="1" applyFont="1" applyFill="1" applyBorder="1" applyAlignment="1">
      <alignment horizontal="center"/>
    </xf>
    <xf numFmtId="0" fontId="2" fillId="18" borderId="41" xfId="0" applyFont="1" applyFill="1" applyBorder="1" applyAlignment="1">
      <alignment horizontal="center"/>
    </xf>
    <xf numFmtId="0" fontId="1" fillId="18" borderId="41" xfId="0" applyFont="1" applyFill="1" applyBorder="1" applyAlignment="1">
      <alignment vertical="center" wrapText="1"/>
    </xf>
    <xf numFmtId="49" fontId="2" fillId="18" borderId="58" xfId="0" applyNumberFormat="1" applyFont="1" applyFill="1" applyBorder="1" applyAlignment="1">
      <alignment horizontal="left" vertical="center"/>
    </xf>
    <xf numFmtId="49" fontId="2" fillId="18" borderId="96" xfId="0" applyNumberFormat="1" applyFont="1" applyFill="1" applyBorder="1" applyAlignment="1">
      <alignment horizontal="center" vertical="center"/>
    </xf>
    <xf numFmtId="0" fontId="1" fillId="18" borderId="96" xfId="0" applyFont="1" applyFill="1" applyBorder="1" applyAlignment="1">
      <alignment vertical="center" wrapText="1"/>
    </xf>
    <xf numFmtId="49" fontId="2" fillId="18" borderId="56" xfId="0" applyNumberFormat="1" applyFont="1" applyFill="1" applyBorder="1" applyAlignment="1">
      <alignment horizontal="center" vertical="center"/>
    </xf>
    <xf numFmtId="0" fontId="17" fillId="18" borderId="41" xfId="0" applyFont="1" applyFill="1" applyBorder="1" applyAlignment="1">
      <alignment horizontal="center"/>
    </xf>
    <xf numFmtId="0" fontId="4" fillId="18" borderId="41" xfId="0" applyFont="1" applyFill="1" applyBorder="1" applyAlignment="1">
      <alignment vertical="center" wrapText="1"/>
    </xf>
    <xf numFmtId="49" fontId="2" fillId="18" borderId="41" xfId="0" applyNumberFormat="1" applyFont="1" applyFill="1" applyBorder="1" applyAlignment="1">
      <alignment vertical="center"/>
    </xf>
    <xf numFmtId="49" fontId="1" fillId="18" borderId="41" xfId="0" applyNumberFormat="1" applyFont="1" applyFill="1" applyBorder="1" applyAlignment="1">
      <alignment horizontal="left" vertical="center" wrapText="1"/>
    </xf>
    <xf numFmtId="49" fontId="11" fillId="18" borderId="41" xfId="0" applyNumberFormat="1" applyFont="1" applyFill="1" applyBorder="1" applyAlignment="1">
      <alignment horizontal="left" vertical="center"/>
    </xf>
    <xf numFmtId="0" fontId="2" fillId="18" borderId="41" xfId="0" applyFont="1" applyFill="1" applyBorder="1" applyAlignment="1">
      <alignment horizontal="center" vertical="center"/>
    </xf>
    <xf numFmtId="0" fontId="7" fillId="18" borderId="41" xfId="0" applyFont="1" applyFill="1" applyBorder="1" applyAlignment="1">
      <alignment vertical="center"/>
    </xf>
    <xf numFmtId="49" fontId="11" fillId="18" borderId="41" xfId="0" applyNumberFormat="1" applyFont="1" applyFill="1" applyBorder="1" applyAlignment="1">
      <alignment horizontal="center" vertical="center"/>
    </xf>
    <xf numFmtId="49" fontId="1" fillId="18" borderId="41" xfId="0" applyNumberFormat="1" applyFont="1" applyFill="1" applyBorder="1" applyAlignment="1">
      <alignment horizontal="left" vertical="center"/>
    </xf>
    <xf numFmtId="49" fontId="25" fillId="18" borderId="41" xfId="0" applyNumberFormat="1" applyFont="1" applyFill="1" applyBorder="1" applyAlignment="1">
      <alignment horizontal="left" vertical="center"/>
    </xf>
    <xf numFmtId="0" fontId="11" fillId="18" borderId="41" xfId="0" applyNumberFormat="1" applyFont="1" applyFill="1" applyBorder="1" applyAlignment="1">
      <alignment horizontal="center"/>
    </xf>
    <xf numFmtId="3" fontId="11" fillId="18" borderId="41" xfId="0" applyNumberFormat="1" applyFont="1" applyFill="1" applyBorder="1" applyAlignment="1">
      <alignment horizontal="left" vertical="center"/>
    </xf>
    <xf numFmtId="49" fontId="17" fillId="18" borderId="41" xfId="0" applyNumberFormat="1" applyFont="1" applyFill="1" applyBorder="1" applyAlignment="1">
      <alignment vertical="center"/>
    </xf>
    <xf numFmtId="165" fontId="0" fillId="18" borderId="41" xfId="0" applyNumberFormat="1" applyFill="1" applyBorder="1" applyAlignment="1">
      <alignment vertical="center"/>
    </xf>
    <xf numFmtId="1" fontId="0" fillId="18" borderId="41" xfId="0" applyNumberFormat="1" applyFill="1" applyBorder="1"/>
    <xf numFmtId="49" fontId="98" fillId="18" borderId="41" xfId="0" applyNumberFormat="1" applyFont="1" applyFill="1" applyBorder="1" applyAlignment="1">
      <alignment horizontal="center" vertical="center"/>
    </xf>
    <xf numFmtId="0" fontId="0" fillId="18" borderId="41" xfId="0" applyFill="1" applyBorder="1" applyAlignment="1">
      <alignment horizontal="left" vertical="center"/>
    </xf>
    <xf numFmtId="3" fontId="1" fillId="18" borderId="41" xfId="0" applyNumberFormat="1" applyFont="1" applyFill="1" applyBorder="1" applyAlignment="1">
      <alignment horizontal="left" vertical="center" wrapText="1"/>
    </xf>
    <xf numFmtId="1" fontId="15" fillId="18" borderId="41" xfId="0" applyNumberFormat="1" applyFont="1" applyFill="1" applyBorder="1" applyAlignment="1">
      <alignment horizontal="center"/>
    </xf>
    <xf numFmtId="0" fontId="15" fillId="18" borderId="41" xfId="0" applyFont="1" applyFill="1" applyBorder="1" applyAlignment="1">
      <alignment horizontal="center"/>
    </xf>
    <xf numFmtId="49" fontId="147" fillId="18" borderId="41" xfId="0" applyNumberFormat="1" applyFont="1" applyFill="1" applyBorder="1" applyAlignment="1">
      <alignment horizontal="center"/>
    </xf>
    <xf numFmtId="49" fontId="147" fillId="18" borderId="41" xfId="0" applyNumberFormat="1" applyFont="1" applyFill="1" applyBorder="1" applyAlignment="1">
      <alignment horizontal="left" vertical="center"/>
    </xf>
    <xf numFmtId="1" fontId="13" fillId="18" borderId="41" xfId="0" applyNumberFormat="1" applyFont="1" applyFill="1" applyBorder="1" applyAlignment="1">
      <alignment horizontal="center"/>
    </xf>
    <xf numFmtId="0" fontId="13" fillId="18" borderId="41" xfId="0" applyFont="1" applyFill="1" applyBorder="1" applyAlignment="1">
      <alignment horizontal="center"/>
    </xf>
    <xf numFmtId="1" fontId="13" fillId="18" borderId="55" xfId="0" applyNumberFormat="1" applyFont="1" applyFill="1" applyBorder="1" applyAlignment="1">
      <alignment horizontal="center"/>
    </xf>
    <xf numFmtId="0" fontId="13" fillId="18" borderId="55" xfId="0" applyFont="1" applyFill="1" applyBorder="1" applyAlignment="1">
      <alignment horizontal="center"/>
    </xf>
    <xf numFmtId="49" fontId="1" fillId="18" borderId="41" xfId="0" applyNumberFormat="1" applyFont="1" applyFill="1" applyBorder="1" applyAlignment="1">
      <alignment vertical="center" wrapText="1"/>
    </xf>
    <xf numFmtId="0" fontId="11" fillId="18" borderId="41" xfId="0" applyFont="1" applyFill="1" applyBorder="1" applyAlignment="1">
      <alignment horizontal="center" vertical="center"/>
    </xf>
    <xf numFmtId="0" fontId="11" fillId="18" borderId="41" xfId="0" applyFont="1" applyFill="1" applyBorder="1" applyAlignment="1">
      <alignment vertical="center"/>
    </xf>
    <xf numFmtId="0" fontId="1" fillId="18" borderId="41" xfId="0" applyFont="1" applyFill="1" applyBorder="1" applyAlignment="1">
      <alignment horizontal="left" vertical="center" wrapText="1"/>
    </xf>
    <xf numFmtId="1" fontId="19" fillId="18" borderId="41" xfId="0" applyNumberFormat="1" applyFont="1" applyFill="1" applyBorder="1" applyAlignment="1">
      <alignment horizontal="center"/>
    </xf>
    <xf numFmtId="49" fontId="105" fillId="18" borderId="288" xfId="0" applyNumberFormat="1" applyFont="1" applyFill="1" applyBorder="1" applyAlignment="1">
      <alignment horizontal="center" vertical="center"/>
    </xf>
    <xf numFmtId="0" fontId="97" fillId="18" borderId="118" xfId="0" applyFont="1" applyFill="1" applyBorder="1" applyAlignment="1">
      <alignment horizontal="left" vertical="center" wrapText="1"/>
    </xf>
    <xf numFmtId="0" fontId="115" fillId="18" borderId="118" xfId="0" applyFont="1" applyFill="1" applyBorder="1" applyAlignment="1">
      <alignment horizontal="left" vertical="center" wrapText="1"/>
    </xf>
    <xf numFmtId="49" fontId="17" fillId="18" borderId="41" xfId="0" applyNumberFormat="1" applyFont="1" applyFill="1" applyBorder="1" applyAlignment="1">
      <alignment horizontal="left" vertical="center" wrapText="1"/>
    </xf>
    <xf numFmtId="49" fontId="110" fillId="18" borderId="41" xfId="0" applyNumberFormat="1" applyFont="1" applyFill="1" applyBorder="1" applyAlignment="1">
      <alignment horizontal="center"/>
    </xf>
    <xf numFmtId="49" fontId="58" fillId="18" borderId="41" xfId="0" applyNumberFormat="1" applyFont="1" applyFill="1" applyBorder="1" applyAlignment="1">
      <alignment vertical="center"/>
    </xf>
    <xf numFmtId="49" fontId="2" fillId="18" borderId="58" xfId="0" applyNumberFormat="1" applyFont="1" applyFill="1" applyBorder="1" applyAlignment="1">
      <alignment horizontal="center"/>
    </xf>
    <xf numFmtId="49" fontId="17" fillId="18" borderId="58" xfId="0" applyNumberFormat="1" applyFont="1" applyFill="1" applyBorder="1" applyAlignment="1">
      <alignment horizontal="center"/>
    </xf>
    <xf numFmtId="49" fontId="2" fillId="18" borderId="61" xfId="0" applyNumberFormat="1" applyFont="1" applyFill="1" applyBorder="1" applyAlignment="1">
      <alignment horizontal="left" vertical="center"/>
    </xf>
    <xf numFmtId="49" fontId="17" fillId="18" borderId="61" xfId="0" applyNumberFormat="1" applyFont="1" applyFill="1" applyBorder="1" applyAlignment="1">
      <alignment horizontal="left" vertical="center"/>
    </xf>
    <xf numFmtId="49" fontId="17" fillId="18" borderId="55" xfId="0" applyNumberFormat="1" applyFont="1" applyFill="1" applyBorder="1" applyAlignment="1">
      <alignment horizontal="center"/>
    </xf>
    <xf numFmtId="2" fontId="1" fillId="18" borderId="55" xfId="0" applyNumberFormat="1" applyFont="1" applyFill="1" applyBorder="1" applyAlignment="1">
      <alignment horizontal="left" vertical="center" wrapText="1"/>
    </xf>
    <xf numFmtId="49" fontId="2" fillId="18" borderId="58" xfId="0" applyNumberFormat="1" applyFont="1" applyFill="1" applyBorder="1" applyAlignment="1">
      <alignment horizontal="center" vertical="center"/>
    </xf>
    <xf numFmtId="49" fontId="15" fillId="18" borderId="41" xfId="0" applyNumberFormat="1" applyFont="1" applyFill="1" applyBorder="1" applyAlignment="1">
      <alignment horizontal="center" vertical="center"/>
    </xf>
    <xf numFmtId="49" fontId="4" fillId="6" borderId="56" xfId="0" applyNumberFormat="1" applyFont="1" applyFill="1" applyBorder="1" applyAlignment="1">
      <alignment horizontal="center" vertical="center"/>
    </xf>
    <xf numFmtId="49" fontId="19" fillId="18" borderId="41" xfId="0" applyNumberFormat="1" applyFont="1" applyFill="1" applyBorder="1" applyAlignment="1">
      <alignment horizontal="center" vertical="center"/>
    </xf>
    <xf numFmtId="49" fontId="7" fillId="19" borderId="64" xfId="0" applyNumberFormat="1" applyFont="1" applyFill="1" applyBorder="1" applyAlignment="1">
      <alignment horizontal="center" vertical="center"/>
    </xf>
    <xf numFmtId="49" fontId="5" fillId="19" borderId="64" xfId="0" applyNumberFormat="1" applyFont="1" applyFill="1" applyBorder="1" applyAlignment="1">
      <alignment horizontal="center" vertical="center"/>
    </xf>
    <xf numFmtId="0" fontId="2" fillId="18" borderId="41" xfId="0" applyFont="1" applyFill="1" applyBorder="1" applyAlignment="1">
      <alignment horizontal="left" vertical="center"/>
    </xf>
    <xf numFmtId="49" fontId="17" fillId="18" borderId="58" xfId="0" applyNumberFormat="1" applyFont="1" applyFill="1" applyBorder="1" applyAlignment="1">
      <alignment horizontal="center" vertical="center"/>
    </xf>
    <xf numFmtId="2" fontId="1" fillId="18" borderId="41" xfId="0" applyNumberFormat="1" applyFont="1" applyFill="1" applyBorder="1" applyAlignment="1">
      <alignment horizontal="left" vertical="center" wrapText="1"/>
    </xf>
    <xf numFmtId="49" fontId="105" fillId="18" borderId="55" xfId="0" applyNumberFormat="1" applyFont="1" applyFill="1" applyBorder="1" applyAlignment="1">
      <alignment horizontal="center" vertical="center"/>
    </xf>
    <xf numFmtId="49" fontId="105" fillId="18" borderId="118" xfId="0" applyNumberFormat="1" applyFont="1" applyFill="1" applyBorder="1" applyAlignment="1">
      <alignment horizontal="center" vertical="center"/>
    </xf>
    <xf numFmtId="1" fontId="2" fillId="18" borderId="122" xfId="0" applyNumberFormat="1" applyFont="1" applyFill="1" applyBorder="1" applyAlignment="1">
      <alignment horizontal="center"/>
    </xf>
    <xf numFmtId="1" fontId="0" fillId="18" borderId="42" xfId="0" applyNumberFormat="1" applyFill="1" applyBorder="1"/>
    <xf numFmtId="2" fontId="5" fillId="18" borderId="123" xfId="0" applyNumberFormat="1" applyFont="1" applyFill="1" applyBorder="1" applyAlignment="1">
      <alignment vertical="center" wrapText="1"/>
    </xf>
    <xf numFmtId="2" fontId="5" fillId="18" borderId="47" xfId="0" applyNumberFormat="1" applyFont="1" applyFill="1" applyBorder="1" applyAlignment="1">
      <alignment vertical="center" wrapText="1"/>
    </xf>
    <xf numFmtId="49" fontId="4" fillId="35" borderId="41" xfId="0" applyNumberFormat="1" applyFont="1" applyFill="1" applyBorder="1" applyAlignment="1">
      <alignment horizontal="center" vertical="center"/>
    </xf>
    <xf numFmtId="1" fontId="7" fillId="35" borderId="41" xfId="0" applyNumberFormat="1" applyFont="1" applyFill="1" applyBorder="1" applyAlignment="1">
      <alignment horizontal="center"/>
    </xf>
    <xf numFmtId="49" fontId="11" fillId="35" borderId="41" xfId="0" applyNumberFormat="1" applyFont="1" applyFill="1" applyBorder="1" applyAlignment="1">
      <alignment horizontal="center"/>
    </xf>
    <xf numFmtId="49" fontId="11" fillId="35" borderId="41" xfId="0" applyNumberFormat="1" applyFont="1" applyFill="1" applyBorder="1" applyAlignment="1">
      <alignment horizontal="center" vertical="center"/>
    </xf>
    <xf numFmtId="49" fontId="1" fillId="35" borderId="41" xfId="0" applyNumberFormat="1" applyFont="1" applyFill="1" applyBorder="1" applyAlignment="1">
      <alignment horizontal="left" vertical="center" wrapText="1"/>
    </xf>
    <xf numFmtId="1" fontId="11" fillId="35" borderId="41" xfId="0" applyNumberFormat="1" applyFont="1" applyFill="1" applyBorder="1" applyAlignment="1">
      <alignment horizontal="center"/>
    </xf>
    <xf numFmtId="1" fontId="106" fillId="35" borderId="41" xfId="0" applyNumberFormat="1" applyFont="1" applyFill="1" applyBorder="1" applyAlignment="1">
      <alignment horizontal="center" vertical="center"/>
    </xf>
    <xf numFmtId="49" fontId="18" fillId="35" borderId="41" xfId="0" applyNumberFormat="1" applyFont="1" applyFill="1" applyBorder="1" applyAlignment="1">
      <alignment horizontal="center"/>
    </xf>
    <xf numFmtId="0" fontId="64" fillId="39" borderId="118" xfId="0" applyFont="1" applyFill="1" applyBorder="1" applyAlignment="1">
      <alignment horizontal="center"/>
    </xf>
    <xf numFmtId="49" fontId="136" fillId="35" borderId="41" xfId="0" applyNumberFormat="1" applyFont="1" applyFill="1" applyBorder="1" applyAlignment="1">
      <alignment horizontal="left" vertical="center" wrapText="1"/>
    </xf>
    <xf numFmtId="0" fontId="64" fillId="39" borderId="31" xfId="0" applyFont="1" applyFill="1" applyBorder="1" applyAlignment="1">
      <alignment horizontal="center"/>
    </xf>
    <xf numFmtId="2" fontId="0" fillId="18" borderId="41" xfId="0" applyNumberFormat="1" applyFill="1" applyBorder="1" applyAlignment="1">
      <alignment vertical="center"/>
    </xf>
    <xf numFmtId="49" fontId="106" fillId="18" borderId="41" xfId="0" applyNumberFormat="1" applyFont="1" applyFill="1" applyBorder="1" applyAlignment="1">
      <alignment horizontal="center" vertical="center"/>
    </xf>
    <xf numFmtId="49" fontId="25" fillId="18" borderId="41" xfId="0" applyNumberFormat="1" applyFont="1" applyFill="1" applyBorder="1" applyAlignment="1">
      <alignment horizontal="center"/>
    </xf>
    <xf numFmtId="0" fontId="18" fillId="18" borderId="41" xfId="0" applyFont="1" applyFill="1" applyBorder="1" applyAlignment="1">
      <alignment horizontal="center" vertical="center"/>
    </xf>
    <xf numFmtId="0" fontId="60" fillId="18" borderId="41" xfId="0" applyFont="1" applyFill="1" applyBorder="1" applyAlignment="1">
      <alignment horizontal="left" vertical="center" wrapText="1"/>
    </xf>
    <xf numFmtId="2" fontId="11" fillId="18" borderId="41" xfId="0" applyNumberFormat="1" applyFont="1" applyFill="1" applyBorder="1" applyAlignment="1">
      <alignment vertical="center"/>
    </xf>
    <xf numFmtId="49" fontId="108" fillId="18" borderId="41" xfId="0" applyNumberFormat="1" applyFont="1" applyFill="1" applyBorder="1" applyAlignment="1">
      <alignment horizontal="center"/>
    </xf>
    <xf numFmtId="49" fontId="26" fillId="18" borderId="41" xfId="0" applyNumberFormat="1" applyFont="1" applyFill="1" applyBorder="1" applyAlignment="1">
      <alignment horizontal="center" vertical="center"/>
    </xf>
    <xf numFmtId="49" fontId="134" fillId="18" borderId="41" xfId="0" applyNumberFormat="1" applyFont="1" applyFill="1" applyBorder="1" applyAlignment="1">
      <alignment horizontal="left" vertical="center" wrapText="1"/>
    </xf>
    <xf numFmtId="49" fontId="24" fillId="18" borderId="41" xfId="0" applyNumberFormat="1" applyFont="1" applyFill="1" applyBorder="1" applyAlignment="1">
      <alignment horizontal="left" vertical="center"/>
    </xf>
    <xf numFmtId="49" fontId="20" fillId="18" borderId="41" xfId="0" applyNumberFormat="1" applyFont="1" applyFill="1" applyBorder="1" applyAlignment="1">
      <alignment horizontal="center" vertical="center"/>
    </xf>
    <xf numFmtId="49" fontId="20" fillId="18" borderId="61" xfId="0" applyNumberFormat="1" applyFont="1" applyFill="1" applyBorder="1" applyAlignment="1">
      <alignment horizontal="center" vertical="center"/>
    </xf>
    <xf numFmtId="2" fontId="17" fillId="18" borderId="41" xfId="0" applyNumberFormat="1" applyFont="1" applyFill="1" applyBorder="1" applyAlignment="1">
      <alignment vertical="center"/>
    </xf>
    <xf numFmtId="49" fontId="68" fillId="18" borderId="41" xfId="0" applyNumberFormat="1" applyFont="1" applyFill="1" applyBorder="1" applyAlignment="1">
      <alignment horizontal="left" vertical="center" wrapText="1"/>
    </xf>
    <xf numFmtId="49" fontId="54" fillId="18" borderId="41" xfId="0" applyNumberFormat="1" applyFont="1" applyFill="1" applyBorder="1" applyAlignment="1">
      <alignment horizontal="center"/>
    </xf>
    <xf numFmtId="49" fontId="54" fillId="18" borderId="41" xfId="0" applyNumberFormat="1" applyFont="1" applyFill="1" applyBorder="1" applyAlignment="1">
      <alignment horizontal="center" vertical="center"/>
    </xf>
    <xf numFmtId="49" fontId="67" fillId="18" borderId="41" xfId="0" applyNumberFormat="1" applyFont="1" applyFill="1" applyBorder="1" applyAlignment="1">
      <alignment horizontal="left" vertical="center" wrapText="1"/>
    </xf>
    <xf numFmtId="49" fontId="55" fillId="18" borderId="41" xfId="0" applyNumberFormat="1" applyFont="1" applyFill="1" applyBorder="1" applyAlignment="1">
      <alignment horizontal="left" vertical="center"/>
    </xf>
    <xf numFmtId="49" fontId="55" fillId="18" borderId="41" xfId="0" applyNumberFormat="1" applyFont="1" applyFill="1" applyBorder="1" applyAlignment="1">
      <alignment horizontal="center" vertical="center"/>
    </xf>
    <xf numFmtId="49" fontId="55" fillId="18" borderId="41" xfId="0" applyNumberFormat="1" applyFont="1" applyFill="1" applyBorder="1" applyAlignment="1">
      <alignment horizontal="center"/>
    </xf>
    <xf numFmtId="49" fontId="55" fillId="18" borderId="41" xfId="0" applyNumberFormat="1" applyFont="1" applyFill="1" applyBorder="1" applyAlignment="1">
      <alignment vertical="center"/>
    </xf>
    <xf numFmtId="49" fontId="52" fillId="18" borderId="41" xfId="0" applyNumberFormat="1" applyFont="1" applyFill="1" applyBorder="1" applyAlignment="1">
      <alignment horizontal="center"/>
    </xf>
    <xf numFmtId="1" fontId="20" fillId="18" borderId="41" xfId="0" applyNumberFormat="1" applyFont="1" applyFill="1" applyBorder="1" applyAlignment="1">
      <alignment horizontal="left" vertical="center"/>
    </xf>
    <xf numFmtId="49" fontId="45" fillId="18" borderId="41" xfId="0" applyNumberFormat="1" applyFont="1" applyFill="1" applyBorder="1" applyAlignment="1">
      <alignment horizontal="center"/>
    </xf>
    <xf numFmtId="0" fontId="0" fillId="18" borderId="12" xfId="0" applyFill="1" applyBorder="1"/>
    <xf numFmtId="0" fontId="0" fillId="18" borderId="50" xfId="0" applyFill="1" applyBorder="1"/>
    <xf numFmtId="0" fontId="0" fillId="18" borderId="13" xfId="0" applyFill="1" applyBorder="1" applyAlignment="1">
      <alignment vertical="center"/>
    </xf>
    <xf numFmtId="0" fontId="1" fillId="18" borderId="61" xfId="0" applyFont="1" applyFill="1" applyBorder="1" applyAlignment="1">
      <alignment horizontal="left" vertical="center" wrapText="1"/>
    </xf>
    <xf numFmtId="2" fontId="7" fillId="18" borderId="41" xfId="0" applyNumberFormat="1" applyFont="1" applyFill="1" applyBorder="1" applyAlignment="1">
      <alignment vertical="center"/>
    </xf>
    <xf numFmtId="0" fontId="97" fillId="18" borderId="148" xfId="0" applyFont="1" applyFill="1" applyBorder="1" applyAlignment="1">
      <alignment horizontal="left" vertical="top" wrapText="1"/>
    </xf>
    <xf numFmtId="1" fontId="18" fillId="18" borderId="41" xfId="0" applyNumberFormat="1" applyFont="1" applyFill="1" applyBorder="1" applyAlignment="1">
      <alignment horizontal="left" vertical="center"/>
    </xf>
    <xf numFmtId="0" fontId="97" fillId="18" borderId="148" xfId="0" applyFont="1" applyFill="1" applyBorder="1" applyAlignment="1">
      <alignment horizontal="left" vertical="center" wrapText="1"/>
    </xf>
    <xf numFmtId="49" fontId="104" fillId="18" borderId="41" xfId="0" applyNumberFormat="1" applyFont="1" applyFill="1" applyBorder="1" applyAlignment="1">
      <alignment horizontal="left" vertical="center" wrapText="1"/>
    </xf>
    <xf numFmtId="49" fontId="24" fillId="18" borderId="41" xfId="0" applyNumberFormat="1" applyFont="1" applyFill="1" applyBorder="1" applyAlignment="1">
      <alignment horizontal="center"/>
    </xf>
    <xf numFmtId="49" fontId="106" fillId="19" borderId="41" xfId="0" applyNumberFormat="1" applyFont="1" applyFill="1" applyBorder="1" applyAlignment="1">
      <alignment horizontal="center" vertical="center"/>
    </xf>
    <xf numFmtId="49" fontId="4" fillId="22" borderId="41" xfId="0" applyNumberFormat="1" applyFont="1" applyFill="1" applyBorder="1" applyAlignment="1">
      <alignment horizontal="center" vertical="center"/>
    </xf>
    <xf numFmtId="49" fontId="67" fillId="19" borderId="41" xfId="0" applyNumberFormat="1" applyFont="1" applyFill="1" applyBorder="1" applyAlignment="1">
      <alignment horizontal="center" vertical="center"/>
    </xf>
    <xf numFmtId="49" fontId="100" fillId="19" borderId="41" xfId="0" applyNumberFormat="1" applyFont="1" applyFill="1" applyBorder="1" applyAlignment="1">
      <alignment horizontal="center" vertical="center"/>
    </xf>
    <xf numFmtId="49" fontId="83" fillId="19" borderId="41" xfId="0" applyNumberFormat="1" applyFont="1" applyFill="1" applyBorder="1" applyAlignment="1">
      <alignment horizontal="center" vertical="center"/>
    </xf>
    <xf numFmtId="49" fontId="100" fillId="6" borderId="41" xfId="0" applyNumberFormat="1" applyFont="1" applyFill="1" applyBorder="1" applyAlignment="1">
      <alignment horizontal="center" vertical="center"/>
    </xf>
    <xf numFmtId="1" fontId="7" fillId="18" borderId="41" xfId="0" applyNumberFormat="1" applyFont="1" applyFill="1" applyBorder="1" applyAlignment="1">
      <alignment horizontal="left" vertical="center"/>
    </xf>
    <xf numFmtId="0" fontId="11" fillId="18" borderId="41" xfId="0" applyNumberFormat="1" applyFont="1" applyFill="1" applyBorder="1" applyAlignment="1">
      <alignment horizontal="left" vertical="center"/>
    </xf>
    <xf numFmtId="0" fontId="11" fillId="18" borderId="41" xfId="0" applyFont="1" applyFill="1" applyBorder="1" applyAlignment="1">
      <alignment horizontal="left" vertical="center"/>
    </xf>
    <xf numFmtId="49" fontId="4" fillId="18" borderId="41" xfId="0" applyNumberFormat="1" applyFont="1" applyFill="1" applyBorder="1" applyAlignment="1">
      <alignment horizontal="left" vertical="center"/>
    </xf>
    <xf numFmtId="0" fontId="0" fillId="18" borderId="41" xfId="0" applyFill="1" applyBorder="1" applyAlignment="1">
      <alignment horizontal="left" vertical="center" wrapText="1"/>
    </xf>
    <xf numFmtId="49" fontId="25" fillId="18" borderId="41" xfId="0" applyNumberFormat="1" applyFont="1" applyFill="1" applyBorder="1" applyAlignment="1">
      <alignment horizontal="left" vertical="center" wrapText="1"/>
    </xf>
    <xf numFmtId="1" fontId="4" fillId="18" borderId="12" xfId="0" applyNumberFormat="1" applyFont="1" applyFill="1" applyBorder="1" applyAlignment="1">
      <alignment horizontal="left" vertical="center"/>
    </xf>
    <xf numFmtId="0" fontId="23" fillId="18" borderId="41" xfId="0" applyFont="1" applyFill="1" applyBorder="1" applyAlignment="1">
      <alignment horizontal="left" vertical="center"/>
    </xf>
    <xf numFmtId="49" fontId="11" fillId="18" borderId="41" xfId="0" applyNumberFormat="1" applyFont="1" applyFill="1" applyBorder="1" applyAlignment="1">
      <alignment horizontal="left" vertical="top" wrapText="1"/>
    </xf>
    <xf numFmtId="49" fontId="44" fillId="18" borderId="41" xfId="0" applyNumberFormat="1" applyFont="1" applyFill="1" applyBorder="1" applyAlignment="1">
      <alignment horizontal="center"/>
    </xf>
    <xf numFmtId="49" fontId="11" fillId="18" borderId="55" xfId="0" applyNumberFormat="1" applyFont="1" applyFill="1" applyBorder="1" applyAlignment="1">
      <alignment horizontal="center"/>
    </xf>
    <xf numFmtId="1" fontId="11" fillId="18" borderId="58" xfId="0" applyNumberFormat="1" applyFont="1" applyFill="1" applyBorder="1" applyAlignment="1">
      <alignment horizontal="center"/>
    </xf>
    <xf numFmtId="1" fontId="11" fillId="18" borderId="118" xfId="0" applyNumberFormat="1" applyFont="1" applyFill="1" applyBorder="1" applyAlignment="1">
      <alignment horizontal="center"/>
    </xf>
    <xf numFmtId="1" fontId="11" fillId="18" borderId="56" xfId="0" applyNumberFormat="1" applyFont="1" applyFill="1" applyBorder="1" applyAlignment="1">
      <alignment horizontal="center"/>
    </xf>
    <xf numFmtId="49" fontId="44" fillId="18" borderId="41" xfId="0" applyNumberFormat="1" applyFont="1" applyFill="1" applyBorder="1" applyAlignment="1">
      <alignment horizontal="left" vertical="center"/>
    </xf>
    <xf numFmtId="49" fontId="99" fillId="18" borderId="41" xfId="0" applyNumberFormat="1" applyFont="1" applyFill="1" applyBorder="1" applyAlignment="1">
      <alignment horizontal="center" vertical="center"/>
    </xf>
    <xf numFmtId="49" fontId="61" fillId="18" borderId="41" xfId="0" applyNumberFormat="1" applyFont="1" applyFill="1" applyBorder="1" applyAlignment="1">
      <alignment horizontal="left" vertical="center"/>
    </xf>
    <xf numFmtId="49" fontId="62" fillId="18" borderId="41" xfId="0" applyNumberFormat="1" applyFont="1" applyFill="1" applyBorder="1" applyAlignment="1">
      <alignment horizontal="left" vertical="center"/>
    </xf>
    <xf numFmtId="1" fontId="4" fillId="18" borderId="41" xfId="0" applyNumberFormat="1" applyFont="1" applyFill="1" applyBorder="1" applyAlignment="1">
      <alignment horizontal="center"/>
    </xf>
    <xf numFmtId="49" fontId="1" fillId="18" borderId="41" xfId="0" applyNumberFormat="1" applyFont="1" applyFill="1" applyBorder="1" applyAlignment="1">
      <alignment horizontal="left"/>
    </xf>
    <xf numFmtId="49" fontId="62" fillId="18" borderId="41" xfId="0" applyNumberFormat="1" applyFont="1" applyFill="1" applyBorder="1" applyAlignment="1">
      <alignment horizontal="center"/>
    </xf>
    <xf numFmtId="49" fontId="67" fillId="18" borderId="41" xfId="0" applyNumberFormat="1" applyFont="1" applyFill="1" applyBorder="1" applyAlignment="1">
      <alignment horizontal="center" vertical="center"/>
    </xf>
    <xf numFmtId="1" fontId="54" fillId="18" borderId="41" xfId="0" applyNumberFormat="1" applyFont="1" applyFill="1" applyBorder="1" applyAlignment="1">
      <alignment horizontal="center"/>
    </xf>
    <xf numFmtId="1" fontId="55" fillId="18" borderId="41" xfId="0" applyNumberFormat="1" applyFont="1" applyFill="1" applyBorder="1" applyAlignment="1">
      <alignment horizontal="center"/>
    </xf>
    <xf numFmtId="49" fontId="64" fillId="18" borderId="41" xfId="0" applyNumberFormat="1" applyFont="1" applyFill="1" applyBorder="1" applyAlignment="1">
      <alignment horizontal="left" vertical="center"/>
    </xf>
    <xf numFmtId="0" fontId="96" fillId="18" borderId="118" xfId="0" applyFont="1" applyFill="1" applyBorder="1" applyAlignment="1">
      <alignment vertical="center"/>
    </xf>
    <xf numFmtId="2" fontId="0" fillId="18" borderId="118" xfId="0" applyNumberFormat="1" applyFill="1" applyBorder="1" applyAlignment="1">
      <alignment vertical="center"/>
    </xf>
    <xf numFmtId="49" fontId="18" fillId="18" borderId="58" xfId="0" applyNumberFormat="1" applyFont="1" applyFill="1" applyBorder="1" applyAlignment="1">
      <alignment horizontal="center"/>
    </xf>
    <xf numFmtId="49" fontId="11" fillId="18" borderId="58" xfId="0" applyNumberFormat="1" applyFont="1" applyFill="1" applyBorder="1" applyAlignment="1">
      <alignment horizontal="center"/>
    </xf>
    <xf numFmtId="2" fontId="0" fillId="19" borderId="61" xfId="0" applyNumberFormat="1" applyFill="1" applyBorder="1" applyAlignment="1">
      <alignment vertical="center"/>
    </xf>
    <xf numFmtId="2" fontId="0" fillId="18" borderId="148" xfId="0" applyNumberFormat="1" applyFill="1" applyBorder="1" applyAlignment="1">
      <alignment vertical="center"/>
    </xf>
    <xf numFmtId="1" fontId="67" fillId="18" borderId="41" xfId="0" applyNumberFormat="1" applyFont="1" applyFill="1" applyBorder="1" applyAlignment="1">
      <alignment horizontal="center"/>
    </xf>
    <xf numFmtId="49" fontId="68" fillId="18" borderId="41" xfId="0" applyNumberFormat="1" applyFont="1" applyFill="1" applyBorder="1" applyAlignment="1">
      <alignment horizontal="left"/>
    </xf>
    <xf numFmtId="1" fontId="100" fillId="18" borderId="41" xfId="0" applyNumberFormat="1" applyFont="1" applyFill="1" applyBorder="1" applyAlignment="1">
      <alignment horizontal="center"/>
    </xf>
    <xf numFmtId="49" fontId="102" fillId="18" borderId="41" xfId="0" applyNumberFormat="1" applyFont="1" applyFill="1" applyBorder="1" applyAlignment="1">
      <alignment horizontal="left"/>
    </xf>
    <xf numFmtId="49" fontId="64" fillId="18" borderId="41" xfId="0" applyNumberFormat="1" applyFont="1" applyFill="1" applyBorder="1" applyAlignment="1">
      <alignment horizontal="center"/>
    </xf>
    <xf numFmtId="49" fontId="100" fillId="18" borderId="41" xfId="0" applyNumberFormat="1" applyFont="1" applyFill="1" applyBorder="1" applyAlignment="1">
      <alignment horizontal="center" vertical="center"/>
    </xf>
    <xf numFmtId="49" fontId="83" fillId="18" borderId="41" xfId="0" applyNumberFormat="1" applyFont="1" applyFill="1" applyBorder="1" applyAlignment="1">
      <alignment horizontal="center" vertical="center"/>
    </xf>
    <xf numFmtId="49" fontId="106" fillId="18" borderId="61" xfId="0" applyNumberFormat="1" applyFont="1" applyFill="1" applyBorder="1" applyAlignment="1">
      <alignment horizontal="center" vertical="center"/>
    </xf>
    <xf numFmtId="1" fontId="106" fillId="18" borderId="13" xfId="0" applyNumberFormat="1" applyFont="1" applyFill="1" applyBorder="1" applyAlignment="1">
      <alignment horizontal="center" vertical="center"/>
    </xf>
    <xf numFmtId="1" fontId="64" fillId="18" borderId="41" xfId="0" applyNumberFormat="1" applyFont="1" applyFill="1" applyBorder="1" applyAlignment="1">
      <alignment horizontal="center"/>
    </xf>
    <xf numFmtId="1" fontId="73" fillId="18" borderId="41" xfId="0" applyNumberFormat="1" applyFont="1" applyFill="1" applyBorder="1" applyAlignment="1">
      <alignment horizontal="center"/>
    </xf>
    <xf numFmtId="2" fontId="65" fillId="18" borderId="41" xfId="0" applyNumberFormat="1" applyFont="1" applyFill="1" applyBorder="1"/>
    <xf numFmtId="2" fontId="65" fillId="18" borderId="55" xfId="0" applyNumberFormat="1" applyFont="1" applyFill="1" applyBorder="1"/>
    <xf numFmtId="0" fontId="55" fillId="18" borderId="56" xfId="0" applyFont="1" applyFill="1" applyBorder="1"/>
    <xf numFmtId="49" fontId="55" fillId="18" borderId="41" xfId="0" applyNumberFormat="1" applyFont="1" applyFill="1" applyBorder="1"/>
    <xf numFmtId="0" fontId="55" fillId="18" borderId="41" xfId="0" applyFont="1" applyFill="1" applyBorder="1"/>
    <xf numFmtId="49" fontId="101" fillId="18" borderId="41" xfId="0" applyNumberFormat="1" applyFont="1" applyFill="1" applyBorder="1" applyAlignment="1">
      <alignment horizontal="center" vertical="center"/>
    </xf>
    <xf numFmtId="0" fontId="18" fillId="18" borderId="56" xfId="0" applyFont="1" applyFill="1" applyBorder="1" applyAlignment="1">
      <alignment vertical="center"/>
    </xf>
    <xf numFmtId="49" fontId="64" fillId="18" borderId="41" xfId="0" applyNumberFormat="1" applyFont="1" applyFill="1" applyBorder="1" applyAlignment="1">
      <alignment horizontal="center" vertical="center"/>
    </xf>
    <xf numFmtId="1" fontId="11" fillId="18" borderId="41" xfId="0" applyNumberFormat="1" applyFont="1" applyFill="1" applyBorder="1" applyAlignment="1">
      <alignment horizontal="left" vertical="top" wrapText="1"/>
    </xf>
    <xf numFmtId="1" fontId="4" fillId="24" borderId="41" xfId="0" applyNumberFormat="1" applyFont="1" applyFill="1" applyBorder="1" applyAlignment="1">
      <alignment horizontal="center" vertical="center"/>
    </xf>
    <xf numFmtId="49" fontId="32" fillId="19" borderId="41" xfId="0" applyNumberFormat="1" applyFont="1" applyFill="1" applyBorder="1" applyAlignment="1">
      <alignment horizontal="center" vertical="center"/>
    </xf>
    <xf numFmtId="49" fontId="32" fillId="19" borderId="41" xfId="0" applyNumberFormat="1" applyFont="1" applyFill="1" applyBorder="1" applyAlignment="1">
      <alignment horizontal="center"/>
    </xf>
    <xf numFmtId="49" fontId="32" fillId="6" borderId="41" xfId="0" applyNumberFormat="1" applyFont="1" applyFill="1" applyBorder="1" applyAlignment="1">
      <alignment horizontal="center" vertical="center"/>
    </xf>
    <xf numFmtId="49" fontId="80" fillId="24" borderId="41" xfId="0" applyNumberFormat="1" applyFont="1" applyFill="1" applyBorder="1" applyAlignment="1">
      <alignment horizontal="center" vertical="center"/>
    </xf>
    <xf numFmtId="49" fontId="80" fillId="6" borderId="41" xfId="0" applyNumberFormat="1" applyFont="1" applyFill="1" applyBorder="1" applyAlignment="1">
      <alignment horizontal="center" vertical="center"/>
    </xf>
    <xf numFmtId="49" fontId="100" fillId="24" borderId="41" xfId="0" applyNumberFormat="1" applyFont="1" applyFill="1" applyBorder="1" applyAlignment="1">
      <alignment horizontal="center" vertical="center"/>
    </xf>
    <xf numFmtId="1" fontId="11" fillId="18" borderId="41" xfId="0" applyNumberFormat="1" applyFont="1" applyFill="1" applyBorder="1" applyAlignment="1">
      <alignment horizontal="left" wrapText="1"/>
    </xf>
    <xf numFmtId="49" fontId="18" fillId="18" borderId="41" xfId="0" applyNumberFormat="1" applyFont="1" applyFill="1" applyBorder="1" applyAlignment="1">
      <alignment vertical="center" wrapText="1"/>
    </xf>
    <xf numFmtId="1" fontId="4" fillId="18" borderId="41" xfId="0" applyNumberFormat="1" applyFont="1" applyFill="1" applyBorder="1" applyAlignment="1">
      <alignment horizontal="center" vertical="center"/>
    </xf>
    <xf numFmtId="2" fontId="23" fillId="18" borderId="41" xfId="0" applyNumberFormat="1" applyFont="1" applyFill="1" applyBorder="1"/>
    <xf numFmtId="49" fontId="115" fillId="18" borderId="41" xfId="0" applyNumberFormat="1" applyFont="1" applyFill="1" applyBorder="1" applyAlignment="1">
      <alignment horizontal="left" vertical="top" wrapText="1"/>
    </xf>
    <xf numFmtId="0" fontId="11" fillId="18" borderId="41" xfId="0" applyFont="1" applyFill="1" applyBorder="1" applyAlignment="1">
      <alignment vertical="top" wrapText="1"/>
    </xf>
    <xf numFmtId="2" fontId="78" fillId="18" borderId="41" xfId="0" applyNumberFormat="1" applyFont="1" applyFill="1" applyBorder="1" applyAlignment="1">
      <alignment vertical="center"/>
    </xf>
    <xf numFmtId="1" fontId="18" fillId="18" borderId="41" xfId="0" applyNumberFormat="1" applyFont="1" applyFill="1" applyBorder="1" applyAlignment="1">
      <alignment horizontal="center" vertical="center"/>
    </xf>
    <xf numFmtId="2" fontId="59" fillId="18" borderId="41" xfId="0" applyNumberFormat="1" applyFont="1" applyFill="1" applyBorder="1" applyAlignment="1">
      <alignment vertical="center"/>
    </xf>
    <xf numFmtId="2" fontId="65" fillId="18" borderId="41" xfId="0" applyNumberFormat="1" applyFont="1" applyFill="1" applyBorder="1" applyAlignment="1">
      <alignment vertical="center"/>
    </xf>
    <xf numFmtId="1" fontId="55" fillId="18" borderId="41" xfId="0" applyNumberFormat="1" applyFont="1" applyFill="1" applyBorder="1" applyAlignment="1">
      <alignment horizontal="center" vertical="center"/>
    </xf>
    <xf numFmtId="1" fontId="11" fillId="6" borderId="31" xfId="0" applyNumberFormat="1" applyFont="1" applyFill="1" applyBorder="1" applyAlignment="1">
      <alignment horizontal="left" vertical="center"/>
    </xf>
    <xf numFmtId="165" fontId="11" fillId="6" borderId="31" xfId="0" applyNumberFormat="1" applyFont="1" applyFill="1" applyBorder="1" applyAlignment="1">
      <alignment horizontal="left"/>
    </xf>
    <xf numFmtId="1" fontId="11" fillId="6" borderId="81" xfId="0" applyNumberFormat="1" applyFont="1" applyFill="1" applyBorder="1" applyAlignment="1">
      <alignment horizontal="center" vertical="center"/>
    </xf>
    <xf numFmtId="49" fontId="80" fillId="19" borderId="41" xfId="0" applyNumberFormat="1" applyFont="1" applyFill="1" applyBorder="1" applyAlignment="1">
      <alignment horizontal="center" vertical="center"/>
    </xf>
    <xf numFmtId="49" fontId="83" fillId="6" borderId="41" xfId="0" applyNumberFormat="1" applyFont="1" applyFill="1" applyBorder="1" applyAlignment="1">
      <alignment horizontal="center" vertical="center"/>
    </xf>
    <xf numFmtId="49" fontId="37" fillId="24" borderId="41" xfId="0" applyNumberFormat="1" applyFont="1" applyFill="1" applyBorder="1" applyAlignment="1">
      <alignment horizontal="center" vertical="center"/>
    </xf>
    <xf numFmtId="49" fontId="106" fillId="24" borderId="41" xfId="0" applyNumberFormat="1" applyFont="1" applyFill="1" applyBorder="1" applyAlignment="1">
      <alignment horizontal="center" vertical="center"/>
    </xf>
    <xf numFmtId="1" fontId="80" fillId="6" borderId="41" xfId="0" applyNumberFormat="1" applyFont="1" applyFill="1" applyBorder="1" applyAlignment="1">
      <alignment horizontal="center" vertical="center"/>
    </xf>
    <xf numFmtId="49" fontId="4" fillId="32" borderId="41" xfId="0" applyNumberFormat="1" applyFont="1" applyFill="1" applyBorder="1" applyAlignment="1">
      <alignment horizontal="center" vertical="center"/>
    </xf>
    <xf numFmtId="0" fontId="146" fillId="0" borderId="31" xfId="0" applyFont="1" applyBorder="1"/>
    <xf numFmtId="2" fontId="146" fillId="6" borderId="31" xfId="0" applyNumberFormat="1" applyFont="1" applyFill="1" applyBorder="1"/>
    <xf numFmtId="0" fontId="2" fillId="26" borderId="7" xfId="0" applyNumberFormat="1" applyFont="1" applyFill="1" applyBorder="1"/>
    <xf numFmtId="49" fontId="5" fillId="18" borderId="117" xfId="0" applyNumberFormat="1" applyFont="1" applyFill="1" applyBorder="1" applyAlignment="1">
      <alignment horizontal="center" vertical="center" wrapText="1"/>
    </xf>
    <xf numFmtId="2" fontId="5" fillId="6" borderId="103" xfId="0" applyNumberFormat="1" applyFont="1" applyFill="1" applyBorder="1" applyAlignment="1">
      <alignment horizontal="center" vertical="center" wrapText="1"/>
    </xf>
    <xf numFmtId="49" fontId="5" fillId="6" borderId="126" xfId="0" applyNumberFormat="1" applyFont="1" applyFill="1" applyBorder="1" applyAlignment="1">
      <alignment horizontal="center" vertical="center" wrapText="1"/>
    </xf>
    <xf numFmtId="49" fontId="5" fillId="6" borderId="131" xfId="0" applyNumberFormat="1" applyFont="1" applyFill="1" applyBorder="1" applyAlignment="1">
      <alignment horizontal="center" vertical="center" wrapText="1"/>
    </xf>
    <xf numFmtId="49" fontId="5" fillId="6" borderId="136" xfId="0" applyNumberFormat="1" applyFont="1" applyFill="1" applyBorder="1" applyAlignment="1">
      <alignment horizontal="center" vertical="center" wrapText="1"/>
    </xf>
    <xf numFmtId="49" fontId="77" fillId="22" borderId="41" xfId="0" applyNumberFormat="1" applyFont="1" applyFill="1" applyBorder="1" applyAlignment="1">
      <alignment horizontal="center" vertical="center"/>
    </xf>
    <xf numFmtId="2" fontId="120" fillId="6" borderId="167" xfId="0" applyNumberFormat="1" applyFont="1" applyFill="1" applyBorder="1" applyAlignment="1">
      <alignment horizontal="center" vertical="center"/>
    </xf>
    <xf numFmtId="2" fontId="120" fillId="18" borderId="58" xfId="0" applyNumberFormat="1" applyFont="1" applyFill="1" applyBorder="1" applyAlignment="1">
      <alignment horizontal="center" vertical="center"/>
    </xf>
    <xf numFmtId="2" fontId="120" fillId="26" borderId="166" xfId="0" applyNumberFormat="1" applyFont="1" applyFill="1" applyBorder="1" applyAlignment="1">
      <alignment horizontal="center" vertical="center"/>
    </xf>
    <xf numFmtId="1" fontId="64" fillId="18" borderId="41" xfId="0" applyNumberFormat="1" applyFont="1" applyFill="1" applyBorder="1" applyAlignment="1">
      <alignment horizontal="left"/>
    </xf>
    <xf numFmtId="2" fontId="66" fillId="18" borderId="41" xfId="0" applyNumberFormat="1" applyFont="1" applyFill="1" applyBorder="1"/>
    <xf numFmtId="2" fontId="120" fillId="6" borderId="58" xfId="0" applyNumberFormat="1" applyFont="1" applyFill="1" applyBorder="1" applyAlignment="1">
      <alignment horizontal="center" vertical="center"/>
    </xf>
    <xf numFmtId="164" fontId="120" fillId="18" borderId="167" xfId="0" applyNumberFormat="1" applyFont="1" applyFill="1" applyBorder="1" applyAlignment="1">
      <alignment horizontal="center" vertical="center"/>
    </xf>
    <xf numFmtId="164" fontId="120" fillId="18" borderId="58" xfId="0" applyNumberFormat="1" applyFont="1" applyFill="1" applyBorder="1" applyAlignment="1">
      <alignment horizontal="center" vertical="center"/>
    </xf>
    <xf numFmtId="164" fontId="120" fillId="18" borderId="166" xfId="0" applyNumberFormat="1" applyFont="1" applyFill="1" applyBorder="1" applyAlignment="1">
      <alignment horizontal="center" vertical="center"/>
    </xf>
    <xf numFmtId="164" fontId="75" fillId="22" borderId="211" xfId="0" applyNumberFormat="1" applyFont="1" applyFill="1" applyBorder="1" applyAlignment="1">
      <alignment horizontal="center"/>
    </xf>
    <xf numFmtId="164" fontId="75" fillId="18" borderId="211" xfId="0" applyNumberFormat="1" applyFont="1" applyFill="1" applyBorder="1" applyAlignment="1">
      <alignment horizontal="center" vertical="center"/>
    </xf>
    <xf numFmtId="164" fontId="75" fillId="6" borderId="211" xfId="0" applyNumberFormat="1" applyFont="1" applyFill="1" applyBorder="1" applyAlignment="1">
      <alignment horizontal="center" vertical="center"/>
    </xf>
    <xf numFmtId="164" fontId="75" fillId="6" borderId="119" xfId="0" applyNumberFormat="1" applyFont="1" applyFill="1" applyBorder="1" applyAlignment="1">
      <alignment horizontal="center" vertical="center"/>
    </xf>
    <xf numFmtId="164" fontId="75" fillId="6" borderId="118" xfId="0" applyNumberFormat="1" applyFont="1" applyFill="1" applyBorder="1" applyAlignment="1">
      <alignment horizontal="center" vertical="center"/>
    </xf>
    <xf numFmtId="49" fontId="85" fillId="10" borderId="41" xfId="0" applyNumberFormat="1" applyFont="1" applyFill="1" applyBorder="1" applyAlignment="1">
      <alignment horizontal="center" vertical="center"/>
    </xf>
    <xf numFmtId="49" fontId="65" fillId="10" borderId="41" xfId="0" applyNumberFormat="1" applyFont="1" applyFill="1" applyBorder="1" applyAlignment="1">
      <alignment vertical="center"/>
    </xf>
    <xf numFmtId="49" fontId="69" fillId="10" borderId="41" xfId="0" applyNumberFormat="1" applyFont="1" applyFill="1" applyBorder="1" applyAlignment="1">
      <alignment horizontal="center" vertical="center"/>
    </xf>
    <xf numFmtId="164" fontId="75" fillId="18" borderId="211" xfId="0" applyNumberFormat="1" applyFont="1" applyFill="1" applyBorder="1" applyAlignment="1">
      <alignment horizontal="center"/>
    </xf>
    <xf numFmtId="49" fontId="69" fillId="10" borderId="41" xfId="0" applyNumberFormat="1" applyFont="1" applyFill="1" applyBorder="1" applyAlignment="1">
      <alignment horizontal="left" vertical="center"/>
    </xf>
    <xf numFmtId="164" fontId="75" fillId="6" borderId="211" xfId="0" applyNumberFormat="1" applyFont="1" applyFill="1" applyBorder="1" applyAlignment="1">
      <alignment horizontal="center"/>
    </xf>
    <xf numFmtId="164" fontId="75" fillId="6" borderId="119" xfId="0" applyNumberFormat="1" applyFont="1" applyFill="1" applyBorder="1" applyAlignment="1">
      <alignment horizontal="center"/>
    </xf>
    <xf numFmtId="164" fontId="75" fillId="6" borderId="118" xfId="0" applyNumberFormat="1" applyFont="1" applyFill="1" applyBorder="1" applyAlignment="1">
      <alignment horizontal="center"/>
    </xf>
    <xf numFmtId="164" fontId="75" fillId="6" borderId="31" xfId="0" applyNumberFormat="1" applyFont="1" applyFill="1" applyBorder="1" applyAlignment="1">
      <alignment horizontal="center"/>
    </xf>
    <xf numFmtId="164" fontId="75" fillId="6" borderId="160" xfId="0" applyNumberFormat="1" applyFont="1" applyFill="1" applyBorder="1" applyAlignment="1">
      <alignment horizontal="center"/>
    </xf>
    <xf numFmtId="164" fontId="120" fillId="6" borderId="167" xfId="0" applyNumberFormat="1" applyFont="1" applyFill="1" applyBorder="1" applyAlignment="1">
      <alignment horizontal="center" vertical="center"/>
    </xf>
    <xf numFmtId="164" fontId="120" fillId="6" borderId="58" xfId="0" applyNumberFormat="1" applyFont="1" applyFill="1" applyBorder="1" applyAlignment="1">
      <alignment horizontal="center" vertical="center"/>
    </xf>
    <xf numFmtId="49" fontId="5" fillId="6" borderId="79" xfId="0" applyNumberFormat="1" applyFont="1" applyFill="1" applyBorder="1" applyAlignment="1">
      <alignment horizontal="center" vertical="center" wrapText="1"/>
    </xf>
    <xf numFmtId="49" fontId="77" fillId="15" borderId="41" xfId="0" applyNumberFormat="1" applyFont="1" applyFill="1" applyBorder="1" applyAlignment="1">
      <alignment horizontal="center" vertical="center"/>
    </xf>
    <xf numFmtId="2" fontId="120" fillId="18" borderId="135" xfId="0" applyNumberFormat="1" applyFont="1" applyFill="1" applyBorder="1" applyAlignment="1">
      <alignment horizontal="center" vertical="center"/>
    </xf>
    <xf numFmtId="164" fontId="120" fillId="6" borderId="205" xfId="0" applyNumberFormat="1" applyFont="1" applyFill="1" applyBorder="1" applyAlignment="1">
      <alignment horizontal="center" vertical="center"/>
    </xf>
    <xf numFmtId="49" fontId="28" fillId="10" borderId="41" xfId="0" applyNumberFormat="1" applyFont="1" applyFill="1" applyBorder="1" applyAlignment="1">
      <alignment horizontal="center"/>
    </xf>
    <xf numFmtId="49" fontId="77" fillId="27" borderId="41" xfId="0" applyNumberFormat="1" applyFont="1" applyFill="1" applyBorder="1" applyAlignment="1">
      <alignment horizontal="center" vertical="center"/>
    </xf>
    <xf numFmtId="49" fontId="57" fillId="10" borderId="41" xfId="0" applyNumberFormat="1" applyFont="1" applyFill="1" applyBorder="1" applyAlignment="1">
      <alignment horizontal="left"/>
    </xf>
    <xf numFmtId="49" fontId="127" fillId="10" borderId="41" xfId="0" applyNumberFormat="1" applyFont="1" applyFill="1" applyBorder="1" applyAlignment="1">
      <alignment horizontal="left" vertical="center" wrapText="1"/>
    </xf>
    <xf numFmtId="49" fontId="15" fillId="10" borderId="41" xfId="0" applyNumberFormat="1" applyFont="1" applyFill="1" applyBorder="1" applyAlignment="1">
      <alignment horizontal="center" vertical="center"/>
    </xf>
    <xf numFmtId="165" fontId="82" fillId="6" borderId="41" xfId="0" applyNumberFormat="1" applyFont="1" applyFill="1" applyBorder="1" applyAlignment="1">
      <alignment vertical="center"/>
    </xf>
    <xf numFmtId="2" fontId="82" fillId="22" borderId="41" xfId="0" applyNumberFormat="1" applyFont="1" applyFill="1" applyBorder="1" applyAlignment="1">
      <alignment vertical="center"/>
    </xf>
    <xf numFmtId="165" fontId="82" fillId="22" borderId="41" xfId="0" applyNumberFormat="1" applyFont="1" applyFill="1" applyBorder="1" applyAlignment="1">
      <alignment vertical="center"/>
    </xf>
    <xf numFmtId="0" fontId="115" fillId="18" borderId="41" xfId="0" applyFont="1" applyFill="1" applyBorder="1" applyAlignment="1">
      <alignment vertical="center" wrapText="1"/>
    </xf>
    <xf numFmtId="0" fontId="60" fillId="10" borderId="41" xfId="0" applyFont="1" applyFill="1" applyBorder="1" applyAlignment="1">
      <alignment vertical="center" wrapText="1"/>
    </xf>
    <xf numFmtId="0" fontId="55" fillId="10" borderId="41" xfId="0" applyFont="1" applyFill="1" applyBorder="1" applyAlignment="1">
      <alignment horizontal="center"/>
    </xf>
    <xf numFmtId="49" fontId="55" fillId="10" borderId="41" xfId="0" applyNumberFormat="1" applyFont="1" applyFill="1" applyBorder="1" applyAlignment="1">
      <alignment vertical="center"/>
    </xf>
    <xf numFmtId="2" fontId="53" fillId="27" borderId="41" xfId="0" applyNumberFormat="1" applyFont="1" applyFill="1" applyBorder="1" applyAlignment="1">
      <alignment horizontal="center" vertical="center"/>
    </xf>
    <xf numFmtId="49" fontId="58" fillId="18" borderId="41" xfId="0" applyNumberFormat="1" applyFont="1" applyFill="1" applyBorder="1" applyAlignment="1">
      <alignment horizontal="center" vertical="center"/>
    </xf>
    <xf numFmtId="0" fontId="95" fillId="6" borderId="61" xfId="0" applyNumberFormat="1" applyFont="1" applyFill="1" applyBorder="1" applyAlignment="1">
      <alignment horizontal="center" vertical="center"/>
    </xf>
    <xf numFmtId="0" fontId="95" fillId="6" borderId="41" xfId="0" applyNumberFormat="1" applyFont="1" applyFill="1" applyBorder="1" applyAlignment="1">
      <alignment horizontal="center" vertical="center"/>
    </xf>
    <xf numFmtId="49" fontId="58" fillId="18" borderId="293" xfId="0" applyNumberFormat="1" applyFont="1" applyFill="1" applyBorder="1" applyAlignment="1">
      <alignment horizontal="center" vertical="center"/>
    </xf>
    <xf numFmtId="49" fontId="97" fillId="18" borderId="41" xfId="0" applyNumberFormat="1" applyFont="1" applyFill="1" applyBorder="1" applyAlignment="1">
      <alignment horizontal="left" vertical="center" wrapText="1"/>
    </xf>
    <xf numFmtId="0" fontId="72" fillId="5" borderId="41" xfId="0" applyFont="1" applyFill="1" applyBorder="1" applyAlignment="1">
      <alignment horizontal="center"/>
    </xf>
    <xf numFmtId="0" fontId="72" fillId="5" borderId="41" xfId="0" applyFont="1" applyFill="1" applyBorder="1" applyAlignment="1">
      <alignment horizontal="left"/>
    </xf>
    <xf numFmtId="49" fontId="97" fillId="18" borderId="41" xfId="0" applyNumberFormat="1" applyFont="1" applyFill="1" applyBorder="1" applyAlignment="1">
      <alignment vertical="center" wrapText="1"/>
    </xf>
    <xf numFmtId="1" fontId="57" fillId="10" borderId="41" xfId="0" applyNumberFormat="1" applyFont="1" applyFill="1" applyBorder="1" applyAlignment="1">
      <alignment horizontal="center"/>
    </xf>
    <xf numFmtId="49" fontId="57" fillId="10" borderId="41" xfId="0" applyNumberFormat="1" applyFont="1" applyFill="1" applyBorder="1" applyAlignment="1">
      <alignment horizontal="center"/>
    </xf>
    <xf numFmtId="49" fontId="57" fillId="19" borderId="41" xfId="0" applyNumberFormat="1" applyFont="1" applyFill="1" applyBorder="1" applyAlignment="1">
      <alignment horizontal="left" vertical="center"/>
    </xf>
    <xf numFmtId="49" fontId="69" fillId="19" borderId="41" xfId="0" applyNumberFormat="1" applyFont="1" applyFill="1" applyBorder="1" applyAlignment="1">
      <alignment horizontal="left" vertical="center"/>
    </xf>
    <xf numFmtId="49" fontId="58" fillId="18" borderId="41" xfId="0" applyNumberFormat="1" applyFont="1" applyFill="1" applyBorder="1" applyAlignment="1">
      <alignment horizontal="left" vertical="center"/>
    </xf>
    <xf numFmtId="49" fontId="36" fillId="6" borderId="98" xfId="0" applyNumberFormat="1" applyFont="1" applyFill="1" applyBorder="1" applyAlignment="1">
      <alignment horizontal="center" vertical="center" wrapText="1"/>
    </xf>
    <xf numFmtId="49" fontId="5" fillId="6" borderId="90" xfId="0" applyNumberFormat="1" applyFont="1" applyFill="1" applyBorder="1" applyAlignment="1">
      <alignment horizontal="center" vertical="center" wrapText="1"/>
    </xf>
    <xf numFmtId="165" fontId="5" fillId="6" borderId="103" xfId="0" applyNumberFormat="1" applyFont="1" applyFill="1" applyBorder="1" applyAlignment="1">
      <alignment horizontal="center" vertical="center" wrapText="1"/>
    </xf>
    <xf numFmtId="49" fontId="1" fillId="5" borderId="41" xfId="0" applyNumberFormat="1" applyFont="1" applyFill="1" applyBorder="1" applyAlignment="1">
      <alignment horizontal="center" vertical="center"/>
    </xf>
    <xf numFmtId="1" fontId="72" fillId="6" borderId="61" xfId="0" applyNumberFormat="1" applyFont="1" applyFill="1" applyBorder="1" applyAlignment="1">
      <alignment horizontal="center" vertical="center"/>
    </xf>
    <xf numFmtId="1" fontId="72" fillId="6" borderId="41" xfId="0" applyNumberFormat="1" applyFont="1" applyFill="1" applyBorder="1" applyAlignment="1">
      <alignment horizontal="center" vertical="center"/>
    </xf>
    <xf numFmtId="0" fontId="96" fillId="18" borderId="0" xfId="0" applyFont="1" applyFill="1" applyAlignment="1">
      <alignment vertical="center" wrapText="1"/>
    </xf>
    <xf numFmtId="0" fontId="56" fillId="0" borderId="178" xfId="0" applyNumberFormat="1" applyFont="1" applyBorder="1" applyAlignment="1">
      <alignment horizontal="center" vertical="center"/>
    </xf>
    <xf numFmtId="49" fontId="127" fillId="18" borderId="41" xfId="0" applyNumberFormat="1" applyFont="1" applyFill="1" applyBorder="1" applyAlignment="1">
      <alignment horizontal="left" vertical="center" wrapText="1"/>
    </xf>
    <xf numFmtId="0" fontId="56" fillId="0" borderId="219" xfId="0" applyNumberFormat="1" applyFont="1" applyBorder="1" applyAlignment="1">
      <alignment horizontal="center" vertical="center"/>
    </xf>
    <xf numFmtId="0" fontId="115" fillId="18" borderId="41" xfId="0" applyFont="1" applyFill="1" applyBorder="1" applyAlignment="1">
      <alignment horizontal="left" vertical="center" wrapText="1"/>
    </xf>
    <xf numFmtId="0" fontId="56" fillId="0" borderId="219" xfId="0" applyNumberFormat="1" applyFont="1" applyBorder="1" applyAlignment="1">
      <alignment vertical="center"/>
    </xf>
    <xf numFmtId="1" fontId="72" fillId="6" borderId="41" xfId="0" applyNumberFormat="1" applyFont="1" applyFill="1" applyBorder="1" applyAlignment="1">
      <alignment vertical="center"/>
    </xf>
    <xf numFmtId="49" fontId="77" fillId="13" borderId="41" xfId="0" applyNumberFormat="1" applyFont="1" applyFill="1" applyBorder="1" applyAlignment="1">
      <alignment horizontal="center" vertical="center"/>
    </xf>
    <xf numFmtId="49" fontId="61" fillId="13" borderId="61" xfId="0" applyNumberFormat="1" applyFont="1" applyFill="1" applyBorder="1" applyAlignment="1">
      <alignment vertical="center"/>
    </xf>
    <xf numFmtId="49" fontId="61" fillId="13" borderId="61" xfId="0" applyNumberFormat="1" applyFont="1" applyFill="1" applyBorder="1" applyAlignment="1">
      <alignment horizontal="center" vertical="center"/>
    </xf>
    <xf numFmtId="49" fontId="57" fillId="18" borderId="41" xfId="0" applyNumberFormat="1" applyFont="1" applyFill="1" applyBorder="1" applyAlignment="1">
      <alignment vertical="center"/>
    </xf>
    <xf numFmtId="49" fontId="115" fillId="18" borderId="41" xfId="0" applyNumberFormat="1" applyFont="1" applyFill="1" applyBorder="1" applyAlignment="1">
      <alignment horizontal="left" vertical="center" wrapText="1"/>
    </xf>
    <xf numFmtId="0" fontId="56" fillId="18" borderId="31" xfId="0" applyFont="1" applyFill="1" applyBorder="1" applyAlignment="1">
      <alignment vertical="center" wrapText="1"/>
    </xf>
    <xf numFmtId="1" fontId="58" fillId="18" borderId="41" xfId="0" applyNumberFormat="1" applyFont="1" applyFill="1" applyBorder="1" applyAlignment="1">
      <alignment horizontal="center"/>
    </xf>
    <xf numFmtId="49" fontId="58" fillId="18" borderId="41" xfId="0" applyNumberFormat="1" applyFont="1" applyFill="1" applyBorder="1" applyAlignment="1">
      <alignment horizontal="center"/>
    </xf>
    <xf numFmtId="49" fontId="69" fillId="18" borderId="41" xfId="0" applyNumberFormat="1" applyFont="1" applyFill="1" applyBorder="1" applyAlignment="1">
      <alignment horizontal="left" vertical="center"/>
    </xf>
    <xf numFmtId="49" fontId="69" fillId="18" borderId="41" xfId="0" applyNumberFormat="1" applyFont="1" applyFill="1" applyBorder="1" applyAlignment="1">
      <alignment horizontal="center" vertical="center"/>
    </xf>
    <xf numFmtId="49" fontId="58" fillId="10" borderId="41" xfId="0" applyNumberFormat="1" applyFont="1" applyFill="1" applyBorder="1" applyAlignment="1">
      <alignment horizontal="left"/>
    </xf>
    <xf numFmtId="49" fontId="58" fillId="10" borderId="41" xfId="0" applyNumberFormat="1" applyFont="1" applyFill="1" applyBorder="1" applyAlignment="1">
      <alignment horizontal="left" vertical="center" wrapText="1"/>
    </xf>
    <xf numFmtId="49" fontId="66" fillId="5" borderId="41" xfId="0" applyNumberFormat="1" applyFont="1" applyFill="1" applyBorder="1"/>
    <xf numFmtId="165" fontId="58" fillId="6" borderId="41" xfId="0" applyNumberFormat="1" applyFont="1" applyFill="1" applyBorder="1" applyAlignment="1">
      <alignment horizontal="center" vertical="center"/>
    </xf>
    <xf numFmtId="1" fontId="58" fillId="6" borderId="41" xfId="0" applyNumberFormat="1" applyFont="1" applyFill="1" applyBorder="1" applyAlignment="1">
      <alignment horizontal="center" vertical="center"/>
    </xf>
    <xf numFmtId="0" fontId="66" fillId="6" borderId="53" xfId="0" applyFont="1" applyFill="1" applyBorder="1"/>
    <xf numFmtId="0" fontId="66" fillId="6" borderId="31" xfId="0" applyFont="1" applyFill="1" applyBorder="1"/>
    <xf numFmtId="0" fontId="66" fillId="0" borderId="31" xfId="0" applyNumberFormat="1" applyFont="1" applyBorder="1"/>
    <xf numFmtId="49" fontId="69" fillId="18" borderId="41" xfId="0" applyNumberFormat="1" applyFont="1" applyFill="1" applyBorder="1" applyAlignment="1">
      <alignment vertical="center"/>
    </xf>
    <xf numFmtId="49" fontId="105" fillId="26" borderId="41" xfId="0" applyNumberFormat="1" applyFont="1" applyFill="1" applyBorder="1" applyAlignment="1">
      <alignment horizontal="center" vertical="center"/>
    </xf>
    <xf numFmtId="1" fontId="58" fillId="26" borderId="41" xfId="0" applyNumberFormat="1" applyFont="1" applyFill="1" applyBorder="1" applyAlignment="1">
      <alignment horizontal="center"/>
    </xf>
    <xf numFmtId="49" fontId="58" fillId="26" borderId="41" xfId="0" applyNumberFormat="1" applyFont="1" applyFill="1" applyBorder="1" applyAlignment="1">
      <alignment horizontal="center"/>
    </xf>
    <xf numFmtId="49" fontId="58" fillId="19" borderId="41" xfId="0" applyNumberFormat="1" applyFont="1" applyFill="1" applyBorder="1" applyAlignment="1">
      <alignment horizontal="center"/>
    </xf>
    <xf numFmtId="49" fontId="69" fillId="19" borderId="41" xfId="0" applyNumberFormat="1" applyFont="1" applyFill="1" applyBorder="1" applyAlignment="1">
      <alignment horizontal="center" vertical="center"/>
    </xf>
    <xf numFmtId="49" fontId="115" fillId="10" borderId="41" xfId="0" applyNumberFormat="1" applyFont="1" applyFill="1" applyBorder="1" applyAlignment="1">
      <alignment horizontal="left" vertical="center" wrapText="1"/>
    </xf>
    <xf numFmtId="49" fontId="58" fillId="26" borderId="41" xfId="0" applyNumberFormat="1" applyFont="1" applyFill="1" applyBorder="1"/>
    <xf numFmtId="49" fontId="58" fillId="19" borderId="41" xfId="0" applyNumberFormat="1" applyFont="1" applyFill="1" applyBorder="1" applyAlignment="1">
      <alignment horizontal="left" vertical="center" wrapText="1"/>
    </xf>
    <xf numFmtId="49" fontId="105" fillId="10" borderId="41" xfId="0" applyNumberFormat="1" applyFont="1" applyFill="1" applyBorder="1" applyAlignment="1">
      <alignment horizontal="center" vertical="center"/>
    </xf>
    <xf numFmtId="49" fontId="69" fillId="10" borderId="41" xfId="0" applyNumberFormat="1" applyFont="1" applyFill="1" applyBorder="1" applyAlignment="1">
      <alignment vertical="center"/>
    </xf>
    <xf numFmtId="0" fontId="56" fillId="24" borderId="219" xfId="0" applyNumberFormat="1" applyFont="1" applyFill="1" applyBorder="1" applyAlignment="1">
      <alignment vertical="center"/>
    </xf>
    <xf numFmtId="1" fontId="72" fillId="24" borderId="41" xfId="0" applyNumberFormat="1" applyFont="1" applyFill="1" applyBorder="1" applyAlignment="1">
      <alignment vertical="center"/>
    </xf>
    <xf numFmtId="49" fontId="7" fillId="6" borderId="94" xfId="0" applyNumberFormat="1" applyFont="1" applyFill="1" applyBorder="1" applyAlignment="1">
      <alignment horizontal="center" vertical="center" wrapText="1"/>
    </xf>
    <xf numFmtId="49" fontId="5" fillId="6" borderId="146" xfId="0" applyNumberFormat="1" applyFont="1" applyFill="1" applyBorder="1" applyAlignment="1">
      <alignment horizontal="center" vertical="center" wrapText="1"/>
    </xf>
    <xf numFmtId="49" fontId="64" fillId="35" borderId="41" xfId="0" applyNumberFormat="1" applyFont="1" applyFill="1" applyBorder="1" applyAlignment="1">
      <alignment horizontal="center" vertical="center"/>
    </xf>
    <xf numFmtId="49" fontId="115" fillId="35" borderId="41" xfId="0" applyNumberFormat="1" applyFont="1" applyFill="1" applyBorder="1" applyAlignment="1">
      <alignment horizontal="left" vertical="center" wrapText="1"/>
    </xf>
    <xf numFmtId="49" fontId="1" fillId="18" borderId="41" xfId="0" applyNumberFormat="1" applyFont="1" applyFill="1" applyBorder="1" applyAlignment="1">
      <alignment horizontal="left" vertical="top" wrapText="1"/>
    </xf>
    <xf numFmtId="49" fontId="64" fillId="10" borderId="41" xfId="0" applyNumberFormat="1" applyFont="1" applyFill="1" applyBorder="1" applyAlignment="1">
      <alignment horizontal="left" vertical="center" wrapText="1"/>
    </xf>
    <xf numFmtId="49" fontId="60" fillId="18" borderId="41" xfId="0" applyNumberFormat="1" applyFont="1" applyFill="1" applyBorder="1" applyAlignment="1">
      <alignment horizontal="left" vertical="center" wrapText="1"/>
    </xf>
    <xf numFmtId="49" fontId="70" fillId="10" borderId="41" xfId="0" applyNumberFormat="1" applyFont="1" applyFill="1" applyBorder="1" applyAlignment="1">
      <alignment horizontal="left" wrapText="1"/>
    </xf>
    <xf numFmtId="0" fontId="75" fillId="18" borderId="118" xfId="0" applyFont="1" applyFill="1" applyBorder="1" applyAlignment="1">
      <alignment horizontal="center" vertical="center"/>
    </xf>
    <xf numFmtId="0" fontId="75" fillId="18" borderId="145" xfId="0" applyFont="1" applyFill="1" applyBorder="1" applyAlignment="1">
      <alignment horizontal="center" vertical="center"/>
    </xf>
    <xf numFmtId="0" fontId="75" fillId="18" borderId="196" xfId="0" applyFont="1" applyFill="1" applyBorder="1" applyAlignment="1">
      <alignment horizontal="center" vertical="center"/>
    </xf>
    <xf numFmtId="2" fontId="55" fillId="10" borderId="41" xfId="0" applyNumberFormat="1" applyFont="1" applyFill="1" applyBorder="1" applyAlignment="1">
      <alignment horizontal="left" vertical="center" wrapText="1"/>
    </xf>
    <xf numFmtId="49" fontId="64" fillId="18" borderId="61" xfId="0" applyNumberFormat="1" applyFont="1" applyFill="1" applyBorder="1" applyAlignment="1">
      <alignment horizontal="center" vertical="center"/>
    </xf>
    <xf numFmtId="0" fontId="75" fillId="18" borderId="219" xfId="0" applyFont="1" applyFill="1" applyBorder="1" applyAlignment="1">
      <alignment horizontal="center" vertical="center"/>
    </xf>
    <xf numFmtId="49" fontId="24" fillId="18" borderId="41" xfId="0" applyNumberFormat="1" applyFont="1" applyFill="1" applyBorder="1" applyAlignment="1">
      <alignment horizontal="center" vertical="center"/>
    </xf>
    <xf numFmtId="49" fontId="135" fillId="18" borderId="41" xfId="0" applyNumberFormat="1" applyFont="1" applyFill="1" applyBorder="1" applyAlignment="1">
      <alignment horizontal="left" vertical="center" wrapText="1"/>
    </xf>
    <xf numFmtId="1" fontId="64" fillId="10" borderId="41" xfId="0" applyNumberFormat="1" applyFont="1" applyFill="1" applyBorder="1" applyAlignment="1">
      <alignment horizontal="left" vertical="center" wrapText="1"/>
    </xf>
    <xf numFmtId="49" fontId="60" fillId="6" borderId="82" xfId="0" applyNumberFormat="1" applyFont="1" applyFill="1" applyBorder="1" applyAlignment="1">
      <alignment horizontal="left" vertical="center" wrapText="1"/>
    </xf>
    <xf numFmtId="2" fontId="82" fillId="10" borderId="41" xfId="0" applyNumberFormat="1" applyFont="1" applyFill="1" applyBorder="1" applyAlignment="1">
      <alignment horizontal="left" vertical="center" wrapText="1"/>
    </xf>
    <xf numFmtId="49" fontId="60" fillId="6" borderId="41" xfId="0" applyNumberFormat="1" applyFont="1" applyFill="1" applyBorder="1" applyAlignment="1">
      <alignment horizontal="left" wrapText="1"/>
    </xf>
    <xf numFmtId="49" fontId="36" fillId="6" borderId="105" xfId="0" applyNumberFormat="1" applyFont="1" applyFill="1" applyBorder="1" applyAlignment="1">
      <alignment horizontal="center" vertical="center" wrapText="1"/>
    </xf>
    <xf numFmtId="49" fontId="5" fillId="6" borderId="178" xfId="0" applyNumberFormat="1" applyFont="1" applyFill="1" applyBorder="1" applyAlignment="1">
      <alignment horizontal="center" vertical="center" wrapText="1"/>
    </xf>
    <xf numFmtId="49" fontId="2" fillId="6" borderId="105" xfId="0" applyNumberFormat="1" applyFont="1" applyFill="1" applyBorder="1" applyAlignment="1">
      <alignment horizontal="center" vertical="center" wrapText="1"/>
    </xf>
    <xf numFmtId="49" fontId="83" fillId="26" borderId="41" xfId="0" applyNumberFormat="1" applyFont="1" applyFill="1" applyBorder="1" applyAlignment="1">
      <alignment horizontal="right" vertical="center"/>
    </xf>
    <xf numFmtId="0" fontId="11" fillId="19" borderId="41" xfId="0" applyFont="1" applyFill="1" applyBorder="1" applyAlignment="1">
      <alignment horizontal="center" vertical="center"/>
    </xf>
    <xf numFmtId="2" fontId="120" fillId="6" borderId="142" xfId="0" applyNumberFormat="1" applyFont="1" applyFill="1" applyBorder="1" applyAlignment="1">
      <alignment horizontal="center" vertical="center"/>
    </xf>
    <xf numFmtId="49" fontId="26" fillId="18" borderId="41" xfId="0" applyNumberFormat="1" applyFont="1" applyFill="1" applyBorder="1" applyAlignment="1">
      <alignment horizontal="left" vertical="center" wrapText="1"/>
    </xf>
    <xf numFmtId="49" fontId="26" fillId="10" borderId="41" xfId="0" applyNumberFormat="1" applyFont="1" applyFill="1" applyBorder="1" applyAlignment="1">
      <alignment horizontal="left" vertical="center"/>
    </xf>
    <xf numFmtId="0" fontId="18" fillId="19" borderId="41" xfId="0" applyFont="1" applyFill="1" applyBorder="1" applyAlignment="1">
      <alignment horizontal="center" vertical="center"/>
    </xf>
    <xf numFmtId="0" fontId="73" fillId="19" borderId="41" xfId="0" applyFont="1" applyFill="1" applyBorder="1" applyAlignment="1">
      <alignment horizontal="center" vertical="center"/>
    </xf>
    <xf numFmtId="0" fontId="61" fillId="18" borderId="118" xfId="0" applyFont="1" applyFill="1" applyBorder="1" applyAlignment="1">
      <alignment horizontal="center" vertical="center" wrapText="1"/>
    </xf>
    <xf numFmtId="0" fontId="61" fillId="18" borderId="145" xfId="0" applyFont="1" applyFill="1" applyBorder="1" applyAlignment="1">
      <alignment horizontal="center" vertical="center" wrapText="1"/>
    </xf>
    <xf numFmtId="0" fontId="61" fillId="18" borderId="196" xfId="0" applyFont="1" applyFill="1" applyBorder="1" applyAlignment="1">
      <alignment horizontal="center" vertical="center" wrapText="1"/>
    </xf>
    <xf numFmtId="2" fontId="66" fillId="18" borderId="41" xfId="0" applyNumberFormat="1" applyFont="1" applyFill="1" applyBorder="1" applyAlignment="1">
      <alignment vertical="center"/>
    </xf>
    <xf numFmtId="2" fontId="66" fillId="19" borderId="41" xfId="0" applyNumberFormat="1" applyFont="1" applyFill="1" applyBorder="1" applyAlignment="1">
      <alignment vertical="center"/>
    </xf>
    <xf numFmtId="1" fontId="61" fillId="18" borderId="41" xfId="0" applyNumberFormat="1" applyFont="1" applyFill="1" applyBorder="1" applyAlignment="1">
      <alignment horizontal="center"/>
    </xf>
    <xf numFmtId="49" fontId="61" fillId="18" borderId="41" xfId="0" applyNumberFormat="1" applyFont="1" applyFill="1" applyBorder="1" applyAlignment="1">
      <alignment horizontal="center"/>
    </xf>
    <xf numFmtId="49" fontId="61" fillId="18" borderId="41" xfId="0" applyNumberFormat="1" applyFont="1" applyFill="1" applyBorder="1" applyAlignment="1">
      <alignment vertical="center"/>
    </xf>
    <xf numFmtId="49" fontId="61" fillId="19" borderId="41" xfId="0" applyNumberFormat="1" applyFont="1" applyFill="1" applyBorder="1" applyAlignment="1">
      <alignment vertical="center"/>
    </xf>
    <xf numFmtId="49" fontId="18" fillId="19" borderId="61" xfId="0" applyNumberFormat="1" applyFont="1" applyFill="1" applyBorder="1" applyAlignment="1">
      <alignment vertical="center"/>
    </xf>
    <xf numFmtId="49" fontId="17" fillId="18" borderId="56" xfId="0" applyNumberFormat="1" applyFont="1" applyFill="1" applyBorder="1" applyAlignment="1">
      <alignment vertical="center"/>
    </xf>
    <xf numFmtId="49" fontId="17" fillId="19" borderId="41" xfId="0" applyNumberFormat="1" applyFont="1" applyFill="1" applyBorder="1" applyAlignment="1">
      <alignment vertical="center"/>
    </xf>
    <xf numFmtId="49" fontId="23" fillId="19" borderId="41" xfId="0" applyNumberFormat="1" applyFont="1" applyFill="1" applyBorder="1" applyAlignment="1">
      <alignment horizontal="left"/>
    </xf>
    <xf numFmtId="0" fontId="75" fillId="18" borderId="118" xfId="0" applyFont="1" applyFill="1" applyBorder="1" applyAlignment="1">
      <alignment vertical="center"/>
    </xf>
    <xf numFmtId="0" fontId="75" fillId="18" borderId="145" xfId="0" applyFont="1" applyFill="1" applyBorder="1" applyAlignment="1">
      <alignment vertical="center"/>
    </xf>
    <xf numFmtId="0" fontId="75" fillId="18" borderId="196" xfId="0" applyFont="1" applyFill="1" applyBorder="1" applyAlignment="1">
      <alignment vertical="center"/>
    </xf>
    <xf numFmtId="0" fontId="75" fillId="18" borderId="219" xfId="0" applyFont="1" applyFill="1" applyBorder="1" applyAlignment="1">
      <alignment vertical="center"/>
    </xf>
    <xf numFmtId="0" fontId="75" fillId="30" borderId="219" xfId="0" applyFont="1" applyFill="1" applyBorder="1" applyAlignment="1">
      <alignment horizontal="center" vertical="center"/>
    </xf>
    <xf numFmtId="49" fontId="25" fillId="19" borderId="41" xfId="0" applyNumberFormat="1" applyFont="1" applyFill="1" applyBorder="1" applyAlignment="1">
      <alignment horizontal="center" vertical="center"/>
    </xf>
    <xf numFmtId="49" fontId="61" fillId="20" borderId="41" xfId="0" applyNumberFormat="1" applyFont="1" applyFill="1" applyBorder="1"/>
    <xf numFmtId="164" fontId="120" fillId="6" borderId="142" xfId="0" applyNumberFormat="1" applyFont="1" applyFill="1" applyBorder="1" applyAlignment="1">
      <alignment horizontal="center" vertical="center"/>
    </xf>
    <xf numFmtId="49" fontId="1" fillId="19" borderId="41" xfId="0" applyNumberFormat="1" applyFont="1" applyFill="1" applyBorder="1" applyAlignment="1">
      <alignment horizontal="left" vertical="top" wrapText="1"/>
    </xf>
    <xf numFmtId="49" fontId="73" fillId="19" borderId="41" xfId="0" applyNumberFormat="1" applyFont="1" applyFill="1" applyBorder="1" applyAlignment="1">
      <alignment horizontal="left" vertical="top" wrapText="1"/>
    </xf>
    <xf numFmtId="49" fontId="53" fillId="10" borderId="41" xfId="0" applyNumberFormat="1" applyFont="1" applyFill="1" applyBorder="1" applyAlignment="1">
      <alignment horizontal="left"/>
    </xf>
    <xf numFmtId="0" fontId="11" fillId="10" borderId="41" xfId="0" applyFont="1" applyFill="1" applyBorder="1" applyAlignment="1">
      <alignment horizontal="center" vertical="center"/>
    </xf>
    <xf numFmtId="49" fontId="36" fillId="19" borderId="41" xfId="0" applyNumberFormat="1" applyFont="1" applyFill="1" applyBorder="1"/>
    <xf numFmtId="1" fontId="44" fillId="24" borderId="41" xfId="0" applyNumberFormat="1" applyFont="1" applyFill="1" applyBorder="1" applyAlignment="1">
      <alignment horizontal="center"/>
    </xf>
    <xf numFmtId="1" fontId="44" fillId="6" borderId="41" xfId="0" applyNumberFormat="1" applyFont="1" applyFill="1" applyBorder="1" applyAlignment="1">
      <alignment horizontal="center"/>
    </xf>
    <xf numFmtId="1" fontId="44" fillId="10" borderId="41" xfId="0" applyNumberFormat="1" applyFont="1" applyFill="1" applyBorder="1" applyAlignment="1">
      <alignment horizontal="center"/>
    </xf>
    <xf numFmtId="2" fontId="7" fillId="6" borderId="41" xfId="0" applyNumberFormat="1" applyFont="1" applyFill="1" applyBorder="1" applyAlignment="1">
      <alignment horizontal="center"/>
    </xf>
    <xf numFmtId="1" fontId="7" fillId="18" borderId="41" xfId="0" applyNumberFormat="1" applyFont="1" applyFill="1" applyBorder="1" applyAlignment="1">
      <alignment horizontal="center" vertical="center"/>
    </xf>
    <xf numFmtId="49" fontId="61" fillId="20" borderId="41" xfId="0" applyNumberFormat="1" applyFont="1" applyFill="1" applyBorder="1" applyAlignment="1">
      <alignment vertical="center"/>
    </xf>
    <xf numFmtId="49" fontId="36" fillId="19" borderId="41" xfId="0" applyNumberFormat="1" applyFont="1" applyFill="1" applyBorder="1" applyAlignment="1">
      <alignment vertical="center"/>
    </xf>
    <xf numFmtId="2" fontId="11" fillId="18" borderId="41" xfId="0" applyNumberFormat="1" applyFont="1" applyFill="1" applyBorder="1"/>
    <xf numFmtId="49" fontId="11" fillId="26" borderId="41" xfId="0" applyNumberFormat="1" applyFont="1" applyFill="1" applyBorder="1" applyAlignment="1">
      <alignment horizontal="left"/>
    </xf>
    <xf numFmtId="49" fontId="44" fillId="18" borderId="41" xfId="0" applyNumberFormat="1" applyFont="1" applyFill="1" applyBorder="1" applyAlignment="1">
      <alignment horizontal="left"/>
    </xf>
    <xf numFmtId="49" fontId="18" fillId="26" borderId="41" xfId="0" applyNumberFormat="1" applyFont="1" applyFill="1" applyBorder="1" applyAlignment="1">
      <alignment horizontal="left"/>
    </xf>
    <xf numFmtId="49" fontId="46" fillId="18" borderId="41" xfId="0" applyNumberFormat="1" applyFont="1" applyFill="1" applyBorder="1" applyAlignment="1">
      <alignment horizontal="left"/>
    </xf>
    <xf numFmtId="49" fontId="44" fillId="19" borderId="41" xfId="0" applyNumberFormat="1" applyFont="1" applyFill="1" applyBorder="1" applyAlignment="1">
      <alignment horizontal="left"/>
    </xf>
    <xf numFmtId="1" fontId="44" fillId="19" borderId="41" xfId="0" applyNumberFormat="1" applyFont="1" applyFill="1" applyBorder="1" applyAlignment="1">
      <alignment horizontal="left"/>
    </xf>
    <xf numFmtId="1" fontId="44" fillId="19" borderId="41" xfId="0" applyNumberFormat="1" applyFont="1" applyFill="1" applyBorder="1" applyAlignment="1">
      <alignment horizontal="center"/>
    </xf>
    <xf numFmtId="49" fontId="46" fillId="19" borderId="41" xfId="0" applyNumberFormat="1" applyFont="1" applyFill="1" applyBorder="1" applyAlignment="1">
      <alignment horizontal="center"/>
    </xf>
    <xf numFmtId="1" fontId="46" fillId="19" borderId="41" xfId="0" applyNumberFormat="1" applyFont="1" applyFill="1" applyBorder="1" applyAlignment="1">
      <alignment horizontal="left"/>
    </xf>
    <xf numFmtId="49" fontId="44" fillId="19" borderId="41" xfId="0" applyNumberFormat="1" applyFont="1" applyFill="1" applyBorder="1"/>
    <xf numFmtId="2" fontId="77" fillId="24" borderId="41" xfId="0" applyNumberFormat="1" applyFont="1" applyFill="1" applyBorder="1" applyAlignment="1">
      <alignment vertical="center"/>
    </xf>
    <xf numFmtId="49" fontId="77" fillId="24" borderId="41" xfId="0" applyNumberFormat="1" applyFont="1" applyFill="1" applyBorder="1" applyAlignment="1">
      <alignment horizontal="center" vertical="center"/>
    </xf>
    <xf numFmtId="49" fontId="44" fillId="24" borderId="41" xfId="0" applyNumberFormat="1" applyFont="1" applyFill="1" applyBorder="1" applyAlignment="1">
      <alignment horizontal="center"/>
    </xf>
    <xf numFmtId="1" fontId="44" fillId="6" borderId="41" xfId="0" applyNumberFormat="1" applyFont="1" applyFill="1" applyBorder="1" applyAlignment="1">
      <alignment horizontal="left"/>
    </xf>
    <xf numFmtId="2" fontId="44" fillId="19" borderId="41" xfId="0" applyNumberFormat="1" applyFont="1" applyFill="1" applyBorder="1"/>
    <xf numFmtId="49" fontId="20" fillId="6" borderId="41" xfId="0" applyNumberFormat="1" applyFont="1" applyFill="1" applyBorder="1" applyAlignment="1">
      <alignment horizontal="left" vertical="center"/>
    </xf>
    <xf numFmtId="49" fontId="115" fillId="6" borderId="58" xfId="0" applyNumberFormat="1" applyFont="1" applyFill="1" applyBorder="1" applyAlignment="1">
      <alignment horizontal="center" vertical="center"/>
    </xf>
    <xf numFmtId="2" fontId="44" fillId="24" borderId="41" xfId="0" applyNumberFormat="1" applyFont="1" applyFill="1" applyBorder="1"/>
    <xf numFmtId="2" fontId="44" fillId="6" borderId="41" xfId="0" applyNumberFormat="1" applyFont="1" applyFill="1" applyBorder="1"/>
    <xf numFmtId="49" fontId="46" fillId="19" borderId="41" xfId="0" applyNumberFormat="1" applyFont="1" applyFill="1" applyBorder="1"/>
    <xf numFmtId="1" fontId="46" fillId="19" borderId="41" xfId="0" applyNumberFormat="1" applyFont="1" applyFill="1" applyBorder="1" applyAlignment="1">
      <alignment horizontal="center"/>
    </xf>
    <xf numFmtId="1" fontId="64" fillId="32" borderId="41" xfId="0" applyNumberFormat="1" applyFont="1" applyFill="1" applyBorder="1" applyAlignment="1">
      <alignment horizontal="center"/>
    </xf>
    <xf numFmtId="1" fontId="64" fillId="6" borderId="41" xfId="0" applyNumberFormat="1" applyFont="1" applyFill="1" applyBorder="1" applyAlignment="1">
      <alignment horizontal="center"/>
    </xf>
    <xf numFmtId="1" fontId="64" fillId="6" borderId="41" xfId="0" applyNumberFormat="1" applyFont="1" applyFill="1" applyBorder="1" applyAlignment="1">
      <alignment horizontal="left"/>
    </xf>
    <xf numFmtId="164" fontId="120" fillId="6" borderId="227" xfId="0" applyNumberFormat="1" applyFont="1" applyFill="1" applyBorder="1" applyAlignment="1">
      <alignment horizontal="center" vertical="center"/>
    </xf>
    <xf numFmtId="164" fontId="120" fillId="6" borderId="236" xfId="0" applyNumberFormat="1" applyFont="1" applyFill="1" applyBorder="1" applyAlignment="1">
      <alignment horizontal="center" vertical="center"/>
    </xf>
    <xf numFmtId="49" fontId="36" fillId="6" borderId="41" xfId="0" applyNumberFormat="1" applyFont="1" applyFill="1" applyBorder="1" applyAlignment="1">
      <alignment horizontal="center" vertical="center" wrapText="1"/>
    </xf>
    <xf numFmtId="49" fontId="1" fillId="19" borderId="41" xfId="0" applyNumberFormat="1" applyFont="1" applyFill="1" applyBorder="1"/>
    <xf numFmtId="49" fontId="1" fillId="19" borderId="41" xfId="0" applyNumberFormat="1" applyFont="1" applyFill="1" applyBorder="1" applyAlignment="1">
      <alignment horizontal="left"/>
    </xf>
    <xf numFmtId="2" fontId="4" fillId="19" borderId="41" xfId="0" applyNumberFormat="1" applyFont="1" applyFill="1" applyBorder="1"/>
    <xf numFmtId="2" fontId="1" fillId="19" borderId="41" xfId="0" applyNumberFormat="1" applyFont="1" applyFill="1" applyBorder="1" applyAlignment="1">
      <alignment wrapText="1"/>
    </xf>
    <xf numFmtId="2" fontId="1" fillId="19" borderId="41" xfId="0" applyNumberFormat="1" applyFont="1" applyFill="1" applyBorder="1"/>
    <xf numFmtId="49" fontId="4" fillId="19" borderId="41" xfId="0" applyNumberFormat="1" applyFont="1" applyFill="1" applyBorder="1"/>
    <xf numFmtId="49" fontId="1" fillId="19" borderId="41" xfId="0" applyNumberFormat="1" applyFont="1" applyFill="1" applyBorder="1" applyAlignment="1">
      <alignment wrapText="1"/>
    </xf>
    <xf numFmtId="49" fontId="1" fillId="19" borderId="81" xfId="0" applyNumberFormat="1" applyFont="1" applyFill="1" applyBorder="1"/>
    <xf numFmtId="2" fontId="1" fillId="19" borderId="119" xfId="0" applyNumberFormat="1" applyFont="1" applyFill="1" applyBorder="1"/>
    <xf numFmtId="49" fontId="1" fillId="19" borderId="119" xfId="0" applyNumberFormat="1" applyFont="1" applyFill="1" applyBorder="1"/>
    <xf numFmtId="0" fontId="1" fillId="19" borderId="118" xfId="0" applyNumberFormat="1" applyFont="1" applyFill="1" applyBorder="1"/>
    <xf numFmtId="0" fontId="1" fillId="19" borderId="149" xfId="0" applyNumberFormat="1" applyFont="1" applyFill="1" applyBorder="1"/>
    <xf numFmtId="0" fontId="1" fillId="19" borderId="96" xfId="0" applyNumberFormat="1" applyFont="1" applyFill="1" applyBorder="1"/>
    <xf numFmtId="2" fontId="1" fillId="19" borderId="96" xfId="0" applyNumberFormat="1" applyFont="1" applyFill="1" applyBorder="1"/>
    <xf numFmtId="49" fontId="4" fillId="19" borderId="56" xfId="0" applyNumberFormat="1" applyFont="1" applyFill="1" applyBorder="1"/>
    <xf numFmtId="49" fontId="1" fillId="19" borderId="41" xfId="0" applyNumberFormat="1" applyFont="1" applyFill="1" applyBorder="1" applyAlignment="1">
      <alignment horizontal="right" vertical="center"/>
    </xf>
    <xf numFmtId="49" fontId="77" fillId="6" borderId="41" xfId="0" applyNumberFormat="1" applyFont="1" applyFill="1" applyBorder="1" applyAlignment="1">
      <alignment horizontal="left"/>
    </xf>
    <xf numFmtId="49" fontId="53" fillId="18" borderId="41" xfId="0" applyNumberFormat="1" applyFont="1" applyFill="1" applyBorder="1" applyAlignment="1">
      <alignment horizontal="center"/>
    </xf>
    <xf numFmtId="2" fontId="4" fillId="24" borderId="41" xfId="0" applyNumberFormat="1" applyFont="1" applyFill="1" applyBorder="1" applyAlignment="1">
      <alignment vertical="center"/>
    </xf>
    <xf numFmtId="2" fontId="4" fillId="18" borderId="41" xfId="0" applyNumberFormat="1" applyFont="1" applyFill="1" applyBorder="1"/>
    <xf numFmtId="2" fontId="4" fillId="24" borderId="41" xfId="0" applyNumberFormat="1" applyFont="1" applyFill="1" applyBorder="1"/>
    <xf numFmtId="1" fontId="1" fillId="18" borderId="41" xfId="0" applyNumberFormat="1" applyFont="1" applyFill="1" applyBorder="1" applyAlignment="1">
      <alignment horizontal="left" vertical="top" wrapText="1"/>
    </xf>
    <xf numFmtId="49" fontId="4" fillId="24" borderId="41" xfId="0" applyNumberFormat="1" applyFont="1" applyFill="1" applyBorder="1" applyAlignment="1">
      <alignment vertical="center"/>
    </xf>
    <xf numFmtId="1" fontId="149" fillId="24" borderId="41" xfId="0" applyNumberFormat="1" applyFont="1" applyFill="1" applyBorder="1" applyAlignment="1">
      <alignment horizontal="left"/>
    </xf>
    <xf numFmtId="1" fontId="80" fillId="6" borderId="41" xfId="0" applyNumberFormat="1" applyFont="1" applyFill="1" applyBorder="1" applyAlignment="1">
      <alignment horizontal="center"/>
    </xf>
    <xf numFmtId="2" fontId="80" fillId="24" borderId="41" xfId="0" applyNumberFormat="1" applyFont="1" applyFill="1" applyBorder="1"/>
    <xf numFmtId="1" fontId="149" fillId="19" borderId="41" xfId="0" applyNumberFormat="1" applyFont="1" applyFill="1" applyBorder="1" applyAlignment="1">
      <alignment horizontal="left"/>
    </xf>
    <xf numFmtId="1" fontId="149" fillId="6" borderId="41" xfId="0" applyNumberFormat="1" applyFont="1" applyFill="1" applyBorder="1" applyAlignment="1">
      <alignment horizontal="center"/>
    </xf>
    <xf numFmtId="2" fontId="4" fillId="6" borderId="41" xfId="0" applyNumberFormat="1" applyFont="1" applyFill="1" applyBorder="1"/>
    <xf numFmtId="2" fontId="1" fillId="6" borderId="41" xfId="0" applyNumberFormat="1" applyFont="1" applyFill="1" applyBorder="1"/>
    <xf numFmtId="2" fontId="1" fillId="6" borderId="41" xfId="0" applyNumberFormat="1" applyFont="1" applyFill="1" applyBorder="1" applyAlignment="1">
      <alignment vertical="top" wrapText="1"/>
    </xf>
    <xf numFmtId="2" fontId="4" fillId="24" borderId="41" xfId="0" applyNumberFormat="1" applyFont="1" applyFill="1" applyBorder="1" applyAlignment="1">
      <alignment vertical="top" wrapText="1"/>
    </xf>
    <xf numFmtId="49" fontId="1" fillId="6" borderId="41" xfId="0" applyNumberFormat="1" applyFont="1" applyFill="1" applyBorder="1"/>
    <xf numFmtId="49" fontId="60" fillId="18" borderId="41" xfId="0" applyNumberFormat="1" applyFont="1" applyFill="1" applyBorder="1"/>
    <xf numFmtId="49" fontId="1" fillId="24" borderId="41" xfId="0" applyNumberFormat="1" applyFont="1" applyFill="1" applyBorder="1"/>
    <xf numFmtId="2" fontId="83" fillId="19" borderId="41" xfId="0" applyNumberFormat="1" applyFont="1" applyFill="1" applyBorder="1"/>
    <xf numFmtId="49" fontId="104" fillId="19" borderId="41" xfId="0" applyNumberFormat="1" applyFont="1" applyFill="1" applyBorder="1"/>
    <xf numFmtId="2" fontId="104" fillId="6" borderId="41" xfId="0" applyNumberFormat="1" applyFont="1" applyFill="1" applyBorder="1"/>
    <xf numFmtId="2" fontId="80" fillId="19" borderId="41" xfId="0" applyNumberFormat="1" applyFont="1" applyFill="1" applyBorder="1"/>
    <xf numFmtId="49" fontId="149" fillId="19" borderId="41" xfId="0" applyNumberFormat="1" applyFont="1" applyFill="1" applyBorder="1"/>
    <xf numFmtId="49" fontId="100" fillId="6" borderId="41" xfId="0" applyNumberFormat="1" applyFont="1" applyFill="1" applyBorder="1" applyAlignment="1">
      <alignment horizontal="left" vertical="center"/>
    </xf>
    <xf numFmtId="49" fontId="60" fillId="19" borderId="41" xfId="0" applyNumberFormat="1" applyFont="1" applyFill="1" applyBorder="1" applyAlignment="1">
      <alignment vertical="top" wrapText="1"/>
    </xf>
    <xf numFmtId="49" fontId="127" fillId="6" borderId="41" xfId="0" applyNumberFormat="1" applyFont="1" applyFill="1" applyBorder="1" applyAlignment="1">
      <alignment vertical="top" wrapText="1"/>
    </xf>
    <xf numFmtId="49" fontId="60" fillId="19" borderId="41" xfId="0" applyNumberFormat="1" applyFont="1" applyFill="1" applyBorder="1"/>
    <xf numFmtId="49" fontId="4" fillId="24" borderId="41" xfId="0" applyNumberFormat="1" applyFont="1" applyFill="1" applyBorder="1"/>
    <xf numFmtId="49" fontId="1" fillId="24" borderId="41" xfId="0" applyNumberFormat="1" applyFont="1" applyFill="1" applyBorder="1" applyAlignment="1">
      <alignment vertical="center"/>
    </xf>
    <xf numFmtId="2" fontId="149" fillId="24" borderId="41" xfId="0" applyNumberFormat="1" applyFont="1" applyFill="1" applyBorder="1"/>
    <xf numFmtId="2" fontId="80" fillId="6" borderId="41" xfId="0" applyNumberFormat="1" applyFont="1" applyFill="1" applyBorder="1" applyAlignment="1">
      <alignment horizontal="center"/>
    </xf>
    <xf numFmtId="2" fontId="149" fillId="18" borderId="41" xfId="0" applyNumberFormat="1" applyFont="1" applyFill="1" applyBorder="1"/>
    <xf numFmtId="0" fontId="149" fillId="24" borderId="41" xfId="0" applyFont="1" applyFill="1" applyBorder="1"/>
    <xf numFmtId="2" fontId="1" fillId="24" borderId="41" xfId="0" applyNumberFormat="1" applyFont="1" applyFill="1" applyBorder="1"/>
    <xf numFmtId="2" fontId="1" fillId="6" borderId="41" xfId="0" applyNumberFormat="1" applyFont="1" applyFill="1" applyBorder="1" applyAlignment="1">
      <alignment horizontal="center"/>
    </xf>
    <xf numFmtId="1" fontId="1" fillId="6" borderId="41" xfId="0" applyNumberFormat="1" applyFont="1" applyFill="1" applyBorder="1" applyAlignment="1">
      <alignment horizontal="center"/>
    </xf>
    <xf numFmtId="1" fontId="1" fillId="32" borderId="41" xfId="0" applyNumberFormat="1" applyFont="1" applyFill="1" applyBorder="1" applyAlignment="1">
      <alignment horizontal="center"/>
    </xf>
    <xf numFmtId="1" fontId="64" fillId="18" borderId="41" xfId="0" applyNumberFormat="1" applyFont="1" applyFill="1" applyBorder="1" applyAlignment="1">
      <alignment horizontal="center" vertical="center"/>
    </xf>
    <xf numFmtId="49" fontId="71" fillId="18" borderId="41" xfId="0" applyNumberFormat="1" applyFont="1" applyFill="1" applyBorder="1" applyAlignment="1">
      <alignment horizontal="center" vertical="center"/>
    </xf>
    <xf numFmtId="1" fontId="20" fillId="18" borderId="41" xfId="0" applyNumberFormat="1" applyFont="1" applyFill="1" applyBorder="1" applyAlignment="1">
      <alignment horizontal="left"/>
    </xf>
    <xf numFmtId="2" fontId="54" fillId="18" borderId="41" xfId="0" applyNumberFormat="1" applyFont="1" applyFill="1" applyBorder="1"/>
    <xf numFmtId="2" fontId="52" fillId="18" borderId="41" xfId="0" applyNumberFormat="1" applyFont="1" applyFill="1" applyBorder="1" applyAlignment="1">
      <alignment horizontal="left" vertical="top" wrapText="1"/>
    </xf>
    <xf numFmtId="49" fontId="7" fillId="18" borderId="55" xfId="0" applyNumberFormat="1" applyFont="1" applyFill="1" applyBorder="1"/>
    <xf numFmtId="49" fontId="7" fillId="18" borderId="58" xfId="0" applyNumberFormat="1" applyFont="1" applyFill="1" applyBorder="1"/>
    <xf numFmtId="49" fontId="7" fillId="18" borderId="96" xfId="0" applyNumberFormat="1" applyFont="1" applyFill="1" applyBorder="1"/>
    <xf numFmtId="1" fontId="11" fillId="18" borderId="41" xfId="0" applyNumberFormat="1" applyFont="1" applyFill="1" applyBorder="1"/>
    <xf numFmtId="2" fontId="11" fillId="18" borderId="58" xfId="0" applyNumberFormat="1" applyFont="1" applyFill="1" applyBorder="1"/>
    <xf numFmtId="1" fontId="55" fillId="18" borderId="41" xfId="0" applyNumberFormat="1" applyFont="1" applyFill="1" applyBorder="1"/>
    <xf numFmtId="49" fontId="55" fillId="18" borderId="58" xfId="0" applyNumberFormat="1" applyFont="1" applyFill="1" applyBorder="1"/>
    <xf numFmtId="49" fontId="54" fillId="18" borderId="58" xfId="0" applyNumberFormat="1" applyFont="1" applyFill="1" applyBorder="1"/>
    <xf numFmtId="49" fontId="54" fillId="18" borderId="96" xfId="0" applyNumberFormat="1" applyFont="1" applyFill="1" applyBorder="1"/>
    <xf numFmtId="49" fontId="18" fillId="18" borderId="55" xfId="0" applyNumberFormat="1" applyFont="1" applyFill="1" applyBorder="1"/>
    <xf numFmtId="2" fontId="11" fillId="18" borderId="118" xfId="0" applyNumberFormat="1" applyFont="1" applyFill="1" applyBorder="1"/>
    <xf numFmtId="49" fontId="55" fillId="18" borderId="58" xfId="0" applyNumberFormat="1" applyFont="1" applyFill="1" applyBorder="1" applyAlignment="1">
      <alignment horizontal="center"/>
    </xf>
    <xf numFmtId="49" fontId="54" fillId="18" borderId="118" xfId="0" applyNumberFormat="1" applyFont="1" applyFill="1" applyBorder="1"/>
    <xf numFmtId="49" fontId="55" fillId="18" borderId="148" xfId="0" applyNumberFormat="1" applyFont="1" applyFill="1" applyBorder="1"/>
    <xf numFmtId="49" fontId="18" fillId="18" borderId="118" xfId="0" applyNumberFormat="1" applyFont="1" applyFill="1" applyBorder="1"/>
    <xf numFmtId="49" fontId="18" fillId="18" borderId="149" xfId="0" applyNumberFormat="1" applyFont="1" applyFill="1" applyBorder="1"/>
    <xf numFmtId="2" fontId="11" fillId="18" borderId="31" xfId="0" applyNumberFormat="1" applyFont="1" applyFill="1" applyBorder="1"/>
    <xf numFmtId="49" fontId="18" fillId="18" borderId="145" xfId="0" applyNumberFormat="1" applyFont="1" applyFill="1" applyBorder="1"/>
    <xf numFmtId="49" fontId="18" fillId="18" borderId="96" xfId="0" applyNumberFormat="1" applyFont="1" applyFill="1" applyBorder="1"/>
    <xf numFmtId="49" fontId="7" fillId="18" borderId="56" xfId="0" applyNumberFormat="1" applyFont="1" applyFill="1" applyBorder="1"/>
    <xf numFmtId="1" fontId="150" fillId="6" borderId="91" xfId="0" applyNumberFormat="1" applyFont="1" applyFill="1" applyBorder="1" applyAlignment="1">
      <alignment horizontal="left" vertical="center"/>
    </xf>
    <xf numFmtId="49" fontId="2" fillId="18" borderId="41" xfId="0" applyNumberFormat="1" applyFont="1" applyFill="1" applyBorder="1" applyAlignment="1">
      <alignment vertical="center" wrapText="1"/>
    </xf>
    <xf numFmtId="49" fontId="28" fillId="18" borderId="41" xfId="0" applyNumberFormat="1" applyFont="1" applyFill="1" applyBorder="1" applyAlignment="1">
      <alignment horizontal="center" vertical="center"/>
    </xf>
    <xf numFmtId="49" fontId="28" fillId="18" borderId="41" xfId="0" applyNumberFormat="1" applyFont="1" applyFill="1" applyBorder="1" applyAlignment="1">
      <alignment horizontal="left" vertical="center"/>
    </xf>
    <xf numFmtId="49" fontId="17" fillId="18" borderId="292" xfId="0" applyNumberFormat="1" applyFont="1" applyFill="1" applyBorder="1" applyAlignment="1">
      <alignment horizontal="center" vertical="center"/>
    </xf>
    <xf numFmtId="49" fontId="17" fillId="18" borderId="292" xfId="0" applyNumberFormat="1" applyFont="1" applyFill="1" applyBorder="1" applyAlignment="1">
      <alignment horizontal="left" vertical="center"/>
    </xf>
    <xf numFmtId="49" fontId="17" fillId="18" borderId="41" xfId="0" applyNumberFormat="1" applyFont="1" applyFill="1" applyBorder="1" applyAlignment="1">
      <alignment horizontal="left"/>
    </xf>
    <xf numFmtId="49" fontId="17" fillId="18" borderId="41" xfId="0" applyNumberFormat="1" applyFont="1" applyFill="1" applyBorder="1" applyAlignment="1">
      <alignment vertical="center" wrapText="1"/>
    </xf>
    <xf numFmtId="49" fontId="58" fillId="18" borderId="41" xfId="0" applyNumberFormat="1" applyFont="1" applyFill="1" applyBorder="1" applyAlignment="1">
      <alignment horizontal="left" vertical="center" wrapText="1"/>
    </xf>
    <xf numFmtId="49" fontId="2" fillId="35" borderId="41" xfId="0" applyNumberFormat="1" applyFont="1" applyFill="1" applyBorder="1" applyAlignment="1">
      <alignment horizontal="left" vertical="center"/>
    </xf>
    <xf numFmtId="49" fontId="17" fillId="35" borderId="41" xfId="0" applyNumberFormat="1" applyFont="1" applyFill="1" applyBorder="1" applyAlignment="1">
      <alignment vertical="center"/>
    </xf>
    <xf numFmtId="49" fontId="151" fillId="35" borderId="41" xfId="0" applyNumberFormat="1" applyFont="1" applyFill="1" applyBorder="1" applyAlignment="1">
      <alignment vertical="center"/>
    </xf>
    <xf numFmtId="49" fontId="58" fillId="35" borderId="41" xfId="0" applyNumberFormat="1" applyFont="1" applyFill="1" applyBorder="1" applyAlignment="1">
      <alignment vertical="center"/>
    </xf>
    <xf numFmtId="49" fontId="151" fillId="18" borderId="41" xfId="0" applyNumberFormat="1" applyFont="1" applyFill="1" applyBorder="1" applyAlignment="1">
      <alignment vertical="center"/>
    </xf>
    <xf numFmtId="49" fontId="151" fillId="18" borderId="41" xfId="0" applyNumberFormat="1" applyFont="1" applyFill="1" applyBorder="1" applyAlignment="1">
      <alignment horizontal="left" vertical="center"/>
    </xf>
    <xf numFmtId="2" fontId="2" fillId="18" borderId="41" xfId="0" applyNumberFormat="1" applyFont="1" applyFill="1" applyBorder="1" applyAlignment="1">
      <alignment vertical="center"/>
    </xf>
    <xf numFmtId="2" fontId="58" fillId="18" borderId="41" xfId="0" applyNumberFormat="1" applyFont="1" applyFill="1" applyBorder="1" applyAlignment="1">
      <alignment horizontal="left" vertical="center" wrapText="1"/>
    </xf>
    <xf numFmtId="2" fontId="152" fillId="18" borderId="41" xfId="0" applyNumberFormat="1" applyFont="1" applyFill="1" applyBorder="1" applyAlignment="1">
      <alignment horizontal="left" vertical="center" wrapText="1"/>
    </xf>
    <xf numFmtId="2" fontId="13" fillId="18" borderId="41" xfId="0" applyNumberFormat="1" applyFont="1" applyFill="1" applyBorder="1" applyAlignment="1">
      <alignment vertical="center"/>
    </xf>
    <xf numFmtId="2" fontId="152" fillId="18" borderId="41" xfId="0" applyNumberFormat="1" applyFont="1" applyFill="1" applyBorder="1" applyAlignment="1">
      <alignment vertical="center"/>
    </xf>
    <xf numFmtId="49" fontId="13" fillId="18" borderId="41" xfId="0" applyNumberFormat="1" applyFont="1" applyFill="1" applyBorder="1" applyAlignment="1">
      <alignment horizontal="left" vertical="center"/>
    </xf>
    <xf numFmtId="49" fontId="58" fillId="18" borderId="58" xfId="0" applyNumberFormat="1" applyFont="1" applyFill="1" applyBorder="1" applyAlignment="1">
      <alignment horizontal="left" vertical="center"/>
    </xf>
    <xf numFmtId="2" fontId="13" fillId="18" borderId="41" xfId="0" applyNumberFormat="1" applyFont="1" applyFill="1" applyBorder="1" applyAlignment="1">
      <alignment horizontal="left" vertical="center"/>
    </xf>
    <xf numFmtId="1" fontId="2" fillId="18" borderId="41" xfId="0" applyNumberFormat="1" applyFont="1" applyFill="1" applyBorder="1" applyAlignment="1">
      <alignment horizontal="left" vertical="center"/>
    </xf>
    <xf numFmtId="1" fontId="69" fillId="18" borderId="41" xfId="0" applyNumberFormat="1" applyFont="1" applyFill="1" applyBorder="1" applyAlignment="1">
      <alignment horizontal="left" vertical="center"/>
    </xf>
    <xf numFmtId="2" fontId="69" fillId="18" borderId="41" xfId="0" applyNumberFormat="1" applyFont="1" applyFill="1" applyBorder="1" applyAlignment="1">
      <alignment vertical="center"/>
    </xf>
    <xf numFmtId="2" fontId="57" fillId="18" borderId="41" xfId="0" applyNumberFormat="1" applyFont="1" applyFill="1" applyBorder="1" applyAlignment="1">
      <alignment vertical="center"/>
    </xf>
    <xf numFmtId="49" fontId="87" fillId="18" borderId="41" xfId="0" applyNumberFormat="1" applyFont="1" applyFill="1" applyBorder="1" applyAlignment="1">
      <alignment horizontal="left" vertical="center"/>
    </xf>
    <xf numFmtId="2" fontId="5" fillId="18" borderId="41" xfId="0" applyNumberFormat="1" applyFont="1" applyFill="1" applyBorder="1" applyAlignment="1">
      <alignment vertical="center"/>
    </xf>
    <xf numFmtId="1" fontId="17" fillId="18" borderId="41" xfId="0" applyNumberFormat="1" applyFont="1" applyFill="1" applyBorder="1" applyAlignment="1">
      <alignment horizontal="left" vertical="center"/>
    </xf>
    <xf numFmtId="0" fontId="111" fillId="18" borderId="118" xfId="0" applyFont="1" applyFill="1" applyBorder="1" applyAlignment="1">
      <alignment vertical="center"/>
    </xf>
    <xf numFmtId="0" fontId="111" fillId="18" borderId="148" xfId="0" applyFont="1" applyFill="1" applyBorder="1" applyAlignment="1">
      <alignment vertical="center"/>
    </xf>
    <xf numFmtId="0" fontId="58" fillId="18" borderId="118" xfId="0" applyFont="1" applyFill="1" applyBorder="1" applyAlignment="1">
      <alignment vertical="center"/>
    </xf>
    <xf numFmtId="0" fontId="58" fillId="18" borderId="148" xfId="0" applyFont="1" applyFill="1" applyBorder="1" applyAlignment="1">
      <alignment vertical="center"/>
    </xf>
    <xf numFmtId="0" fontId="2" fillId="18" borderId="41" xfId="0" applyFont="1" applyFill="1" applyBorder="1" applyAlignment="1">
      <alignment vertical="center"/>
    </xf>
    <xf numFmtId="1" fontId="2" fillId="18" borderId="41" xfId="0" applyNumberFormat="1" applyFont="1" applyFill="1" applyBorder="1" applyAlignment="1">
      <alignment horizontal="left" vertical="center" wrapText="1"/>
    </xf>
    <xf numFmtId="49" fontId="2" fillId="18" borderId="55" xfId="0" applyNumberFormat="1" applyFont="1" applyFill="1" applyBorder="1" applyAlignment="1">
      <alignment horizontal="left" vertical="center"/>
    </xf>
    <xf numFmtId="1" fontId="2" fillId="18" borderId="56" xfId="0" applyNumberFormat="1" applyFont="1" applyFill="1" applyBorder="1" applyAlignment="1">
      <alignment horizontal="left" vertical="center"/>
    </xf>
    <xf numFmtId="1" fontId="1" fillId="18" borderId="41" xfId="0" applyNumberFormat="1" applyFont="1" applyFill="1" applyBorder="1" applyAlignment="1">
      <alignment horizontal="left" vertical="center"/>
    </xf>
    <xf numFmtId="49" fontId="60" fillId="18" borderId="41" xfId="0" applyNumberFormat="1" applyFont="1" applyFill="1" applyBorder="1" applyAlignment="1">
      <alignment horizontal="left" vertical="center"/>
    </xf>
    <xf numFmtId="49" fontId="95" fillId="18" borderId="41" xfId="0" applyNumberFormat="1" applyFont="1" applyFill="1" applyBorder="1" applyAlignment="1">
      <alignment horizontal="left" vertical="center"/>
    </xf>
    <xf numFmtId="49" fontId="72" fillId="18" borderId="41" xfId="0" applyNumberFormat="1" applyFont="1" applyFill="1" applyBorder="1" applyAlignment="1">
      <alignment vertical="center"/>
    </xf>
    <xf numFmtId="49" fontId="72" fillId="18" borderId="41" xfId="0" applyNumberFormat="1" applyFont="1" applyFill="1" applyBorder="1" applyAlignment="1">
      <alignment horizontal="left" vertical="center"/>
    </xf>
    <xf numFmtId="1" fontId="2" fillId="18" borderId="55" xfId="0" applyNumberFormat="1" applyFont="1" applyFill="1" applyBorder="1" applyAlignment="1">
      <alignment horizontal="left" vertical="center"/>
    </xf>
    <xf numFmtId="49" fontId="58" fillId="18" borderId="55" xfId="0" applyNumberFormat="1" applyFont="1" applyFill="1" applyBorder="1" applyAlignment="1">
      <alignment vertical="center"/>
    </xf>
    <xf numFmtId="1" fontId="2" fillId="18" borderId="145" xfId="0" applyNumberFormat="1" applyFont="1" applyFill="1" applyBorder="1" applyAlignment="1">
      <alignment horizontal="left" vertical="center"/>
    </xf>
    <xf numFmtId="49" fontId="17" fillId="18" borderId="118" xfId="0" applyNumberFormat="1" applyFont="1" applyFill="1" applyBorder="1" applyAlignment="1">
      <alignment vertical="center"/>
    </xf>
    <xf numFmtId="0" fontId="97" fillId="18" borderId="289" xfId="0" applyFont="1" applyFill="1" applyBorder="1" applyAlignment="1">
      <alignment horizontal="left" vertical="center" wrapText="1"/>
    </xf>
    <xf numFmtId="0" fontId="97" fillId="18" borderId="119" xfId="0" applyFont="1" applyFill="1" applyBorder="1" applyAlignment="1">
      <alignment horizontal="left" vertical="center" wrapText="1"/>
    </xf>
    <xf numFmtId="49" fontId="2" fillId="18" borderId="148" xfId="0" applyNumberFormat="1" applyFont="1" applyFill="1" applyBorder="1" applyAlignment="1">
      <alignment horizontal="left" vertical="center"/>
    </xf>
    <xf numFmtId="49" fontId="69" fillId="18" borderId="56" xfId="0" applyNumberFormat="1" applyFont="1" applyFill="1" applyBorder="1" applyAlignment="1">
      <alignment vertical="center"/>
    </xf>
    <xf numFmtId="1" fontId="5" fillId="18" borderId="41" xfId="0" applyNumberFormat="1" applyFont="1" applyFill="1" applyBorder="1" applyAlignment="1">
      <alignment horizontal="left" vertical="center"/>
    </xf>
    <xf numFmtId="49" fontId="2" fillId="19" borderId="41" xfId="0" applyNumberFormat="1" applyFont="1" applyFill="1" applyBorder="1" applyAlignment="1">
      <alignment horizontal="left" vertical="center"/>
    </xf>
    <xf numFmtId="49" fontId="17" fillId="19" borderId="41" xfId="0" applyNumberFormat="1" applyFont="1" applyFill="1" applyBorder="1" applyAlignment="1">
      <alignment horizontal="left" vertical="center"/>
    </xf>
    <xf numFmtId="0" fontId="58" fillId="18" borderId="118" xfId="0" applyFont="1" applyFill="1" applyBorder="1" applyAlignment="1">
      <alignment horizontal="left" vertical="center"/>
    </xf>
    <xf numFmtId="49" fontId="60" fillId="19" borderId="41" xfId="0" applyNumberFormat="1" applyFont="1" applyFill="1" applyBorder="1" applyAlignment="1">
      <alignment horizontal="left" vertical="center"/>
    </xf>
    <xf numFmtId="49" fontId="104" fillId="19" borderId="41" xfId="0" applyNumberFormat="1" applyFont="1" applyFill="1" applyBorder="1" applyAlignment="1">
      <alignment horizontal="left" vertical="center"/>
    </xf>
    <xf numFmtId="0" fontId="115" fillId="18" borderId="118" xfId="0" applyFont="1" applyFill="1" applyBorder="1" applyAlignment="1">
      <alignment vertical="center" wrapText="1"/>
    </xf>
    <xf numFmtId="0" fontId="115" fillId="18" borderId="148" xfId="0" applyFont="1" applyFill="1" applyBorder="1" applyAlignment="1">
      <alignment horizontal="left" vertical="center" wrapText="1"/>
    </xf>
    <xf numFmtId="49" fontId="16" fillId="18" borderId="41" xfId="0" applyNumberFormat="1" applyFont="1" applyFill="1" applyBorder="1" applyAlignment="1">
      <alignment horizontal="left" vertical="center"/>
    </xf>
    <xf numFmtId="49" fontId="57" fillId="19" borderId="41" xfId="0" applyNumberFormat="1" applyFont="1" applyFill="1" applyBorder="1" applyAlignment="1">
      <alignment vertical="center"/>
    </xf>
    <xf numFmtId="49" fontId="89" fillId="18" borderId="41" xfId="0" applyNumberFormat="1" applyFont="1" applyFill="1" applyBorder="1" applyAlignment="1">
      <alignment horizontal="left" vertical="center"/>
    </xf>
    <xf numFmtId="49" fontId="69" fillId="18" borderId="41" xfId="0" applyNumberFormat="1" applyFont="1" applyFill="1" applyBorder="1" applyAlignment="1">
      <alignment horizontal="left"/>
    </xf>
    <xf numFmtId="49" fontId="87" fillId="18" borderId="41" xfId="0" applyNumberFormat="1" applyFont="1" applyFill="1" applyBorder="1"/>
    <xf numFmtId="49" fontId="69" fillId="18" borderId="41" xfId="0" applyNumberFormat="1" applyFont="1" applyFill="1" applyBorder="1"/>
    <xf numFmtId="49" fontId="57" fillId="18" borderId="41" xfId="0" applyNumberFormat="1" applyFont="1" applyFill="1" applyBorder="1"/>
    <xf numFmtId="1" fontId="2" fillId="18" borderId="41" xfId="0" applyNumberFormat="1" applyFont="1" applyFill="1" applyBorder="1" applyAlignment="1">
      <alignment horizontal="left" vertical="top" wrapText="1"/>
    </xf>
    <xf numFmtId="49" fontId="2" fillId="18" borderId="41" xfId="0" applyNumberFormat="1" applyFont="1" applyFill="1" applyBorder="1" applyAlignment="1">
      <alignment horizontal="left" wrapText="1"/>
    </xf>
    <xf numFmtId="1" fontId="58" fillId="18" borderId="41" xfId="0" applyNumberFormat="1" applyFont="1" applyFill="1" applyBorder="1" applyAlignment="1">
      <alignment horizontal="left" vertical="center"/>
    </xf>
    <xf numFmtId="0" fontId="2" fillId="18" borderId="0" xfId="0" applyNumberFormat="1" applyFont="1" applyFill="1" applyAlignment="1">
      <alignment vertical="center"/>
    </xf>
    <xf numFmtId="49" fontId="68" fillId="18" borderId="41" xfId="0" applyNumberFormat="1" applyFont="1" applyFill="1" applyBorder="1" applyAlignment="1">
      <alignment horizontal="center" vertical="center" wrapText="1"/>
    </xf>
    <xf numFmtId="1" fontId="60" fillId="18" borderId="41" xfId="0" applyNumberFormat="1" applyFont="1" applyFill="1" applyBorder="1" applyAlignment="1">
      <alignment horizontal="center" vertical="center" wrapText="1"/>
    </xf>
    <xf numFmtId="1" fontId="69" fillId="18" borderId="41" xfId="0" applyNumberFormat="1" applyFont="1" applyFill="1" applyBorder="1" applyAlignment="1">
      <alignment horizontal="left" vertical="top" wrapText="1"/>
    </xf>
    <xf numFmtId="2" fontId="5" fillId="18" borderId="41" xfId="0" applyNumberFormat="1" applyFont="1" applyFill="1" applyBorder="1"/>
    <xf numFmtId="1" fontId="17" fillId="18" borderId="41" xfId="0" applyNumberFormat="1" applyFont="1" applyFill="1" applyBorder="1" applyAlignment="1">
      <alignment horizontal="left"/>
    </xf>
    <xf numFmtId="49" fontId="17" fillId="18" borderId="41" xfId="0" applyNumberFormat="1" applyFont="1" applyFill="1" applyBorder="1"/>
    <xf numFmtId="49" fontId="58" fillId="18" borderId="41" xfId="0" applyNumberFormat="1" applyFont="1" applyFill="1" applyBorder="1"/>
    <xf numFmtId="1" fontId="69" fillId="18" borderId="41" xfId="0" applyNumberFormat="1" applyFont="1" applyFill="1" applyBorder="1" applyAlignment="1">
      <alignment horizontal="left"/>
    </xf>
    <xf numFmtId="49" fontId="58" fillId="18" borderId="41" xfId="0" applyNumberFormat="1" applyFont="1" applyFill="1" applyBorder="1" applyAlignment="1">
      <alignment horizontal="left"/>
    </xf>
    <xf numFmtId="49" fontId="5" fillId="18" borderId="41" xfId="0" applyNumberFormat="1" applyFont="1" applyFill="1" applyBorder="1"/>
    <xf numFmtId="2" fontId="69" fillId="18" borderId="41" xfId="0" applyNumberFormat="1" applyFont="1" applyFill="1" applyBorder="1"/>
    <xf numFmtId="49" fontId="69" fillId="18" borderId="41" xfId="0" applyNumberFormat="1" applyFont="1" applyFill="1" applyBorder="1" applyAlignment="1">
      <alignment horizontal="center"/>
    </xf>
    <xf numFmtId="49" fontId="85" fillId="18" borderId="41" xfId="0" applyNumberFormat="1" applyFont="1" applyFill="1" applyBorder="1" applyAlignment="1">
      <alignment horizontal="left"/>
    </xf>
    <xf numFmtId="49" fontId="69" fillId="18" borderId="55" xfId="0" applyNumberFormat="1" applyFont="1" applyFill="1" applyBorder="1"/>
    <xf numFmtId="49" fontId="2" fillId="18" borderId="118" xfId="0" applyNumberFormat="1" applyFont="1" applyFill="1" applyBorder="1"/>
    <xf numFmtId="49" fontId="87" fillId="18" borderId="118" xfId="0" applyNumberFormat="1" applyFont="1" applyFill="1" applyBorder="1"/>
    <xf numFmtId="0" fontId="69" fillId="18" borderId="118" xfId="0" applyFont="1" applyFill="1" applyBorder="1"/>
    <xf numFmtId="0" fontId="153" fillId="18" borderId="118" xfId="0" applyFont="1" applyFill="1" applyBorder="1"/>
    <xf numFmtId="49" fontId="58" fillId="18" borderId="56" xfId="0" applyNumberFormat="1" applyFont="1" applyFill="1" applyBorder="1"/>
    <xf numFmtId="49" fontId="69" fillId="18" borderId="56" xfId="0" applyNumberFormat="1" applyFont="1" applyFill="1" applyBorder="1"/>
    <xf numFmtId="49" fontId="28" fillId="18" borderId="41" xfId="0" applyNumberFormat="1" applyFont="1" applyFill="1" applyBorder="1"/>
    <xf numFmtId="49" fontId="71" fillId="18" borderId="41" xfId="0" applyNumberFormat="1" applyFont="1" applyFill="1" applyBorder="1" applyAlignment="1">
      <alignment wrapText="1"/>
    </xf>
    <xf numFmtId="49" fontId="58" fillId="18" borderId="41" xfId="0" applyNumberFormat="1" applyFont="1" applyFill="1" applyBorder="1" applyAlignment="1">
      <alignment horizontal="left" wrapText="1"/>
    </xf>
    <xf numFmtId="1" fontId="5" fillId="6" borderId="146" xfId="0" applyNumberFormat="1" applyFont="1" applyFill="1" applyBorder="1" applyAlignment="1">
      <alignment horizontal="center" vertical="center" wrapText="1"/>
    </xf>
    <xf numFmtId="1" fontId="5" fillId="6" borderId="94" xfId="0" applyNumberFormat="1" applyFont="1" applyFill="1" applyBorder="1" applyAlignment="1">
      <alignment horizontal="center" vertical="center" wrapText="1"/>
    </xf>
    <xf numFmtId="1" fontId="11" fillId="6" borderId="83" xfId="0" applyNumberFormat="1" applyFont="1" applyFill="1" applyBorder="1" applyAlignment="1">
      <alignment horizontal="center" vertical="center"/>
    </xf>
    <xf numFmtId="1" fontId="11" fillId="6" borderId="61" xfId="0" applyNumberFormat="1" applyFont="1" applyFill="1" applyBorder="1" applyAlignment="1">
      <alignment horizontal="center" vertical="center"/>
    </xf>
    <xf numFmtId="1" fontId="11" fillId="21" borderId="61" xfId="0" applyNumberFormat="1" applyFont="1" applyFill="1" applyBorder="1" applyAlignment="1">
      <alignment horizontal="center" vertical="center"/>
    </xf>
    <xf numFmtId="1" fontId="61" fillId="6" borderId="61" xfId="0" applyNumberFormat="1" applyFont="1" applyFill="1" applyBorder="1" applyAlignment="1">
      <alignment horizontal="center" vertical="center"/>
    </xf>
    <xf numFmtId="1" fontId="61" fillId="6" borderId="41" xfId="0" applyNumberFormat="1" applyFont="1" applyFill="1" applyBorder="1" applyAlignment="1">
      <alignment horizontal="center" vertical="center"/>
    </xf>
    <xf numFmtId="1" fontId="61" fillId="22" borderId="61" xfId="0" applyNumberFormat="1" applyFont="1" applyFill="1" applyBorder="1" applyAlignment="1">
      <alignment horizontal="center" vertical="center"/>
    </xf>
    <xf numFmtId="1" fontId="61" fillId="22" borderId="41" xfId="0" applyNumberFormat="1" applyFont="1" applyFill="1" applyBorder="1" applyAlignment="1">
      <alignment horizontal="center" vertical="center"/>
    </xf>
    <xf numFmtId="1" fontId="53" fillId="6" borderId="61" xfId="0" applyNumberFormat="1" applyFont="1" applyFill="1" applyBorder="1" applyAlignment="1">
      <alignment horizontal="center" vertical="center"/>
    </xf>
    <xf numFmtId="1" fontId="53" fillId="21" borderId="205" xfId="0" applyNumberFormat="1" applyFont="1" applyFill="1" applyBorder="1" applyAlignment="1">
      <alignment horizontal="center" vertical="center"/>
    </xf>
    <xf numFmtId="1" fontId="53" fillId="21" borderId="118" xfId="0" applyNumberFormat="1" applyFont="1" applyFill="1" applyBorder="1" applyAlignment="1">
      <alignment horizontal="center" vertical="center"/>
    </xf>
    <xf numFmtId="1" fontId="75" fillId="6" borderId="61" xfId="0" applyNumberFormat="1" applyFont="1" applyFill="1" applyBorder="1" applyAlignment="1">
      <alignment horizontal="center" vertical="center"/>
    </xf>
    <xf numFmtId="1" fontId="75" fillId="6" borderId="41" xfId="0" applyNumberFormat="1" applyFont="1" applyFill="1" applyBorder="1" applyAlignment="1">
      <alignment horizontal="center" vertical="center"/>
    </xf>
    <xf numFmtId="1" fontId="11" fillId="21" borderId="205" xfId="0" applyNumberFormat="1" applyFont="1" applyFill="1" applyBorder="1" applyAlignment="1">
      <alignment horizontal="center" vertical="center"/>
    </xf>
    <xf numFmtId="1" fontId="52" fillId="21" borderId="205" xfId="0" applyNumberFormat="1" applyFont="1" applyFill="1" applyBorder="1" applyAlignment="1">
      <alignment horizontal="center" vertical="center"/>
    </xf>
    <xf numFmtId="1" fontId="61" fillId="21" borderId="205" xfId="0" applyNumberFormat="1" applyFont="1" applyFill="1" applyBorder="1" applyAlignment="1">
      <alignment horizontal="center" vertical="center"/>
    </xf>
    <xf numFmtId="1" fontId="53" fillId="22" borderId="61" xfId="0" applyNumberFormat="1" applyFont="1" applyFill="1" applyBorder="1" applyAlignment="1">
      <alignment horizontal="center" vertical="center"/>
    </xf>
    <xf numFmtId="1" fontId="0" fillId="0" borderId="0" xfId="0" applyNumberFormat="1"/>
    <xf numFmtId="1" fontId="7" fillId="16" borderId="91" xfId="0" applyNumberFormat="1" applyFont="1" applyFill="1" applyBorder="1" applyAlignment="1">
      <alignment horizontal="center" vertical="center"/>
    </xf>
    <xf numFmtId="1" fontId="5" fillId="6" borderId="222" xfId="0" applyNumberFormat="1" applyFont="1" applyFill="1" applyBorder="1" applyAlignment="1">
      <alignment horizontal="center" vertical="center" wrapText="1"/>
    </xf>
    <xf numFmtId="1" fontId="5" fillId="6" borderId="105" xfId="0" applyNumberFormat="1" applyFont="1" applyFill="1" applyBorder="1" applyAlignment="1">
      <alignment horizontal="center" vertical="center" wrapText="1"/>
    </xf>
    <xf numFmtId="1" fontId="4" fillId="6" borderId="61" xfId="0" applyNumberFormat="1" applyFont="1" applyFill="1" applyBorder="1" applyAlignment="1">
      <alignment horizontal="right" vertical="center"/>
    </xf>
    <xf numFmtId="1" fontId="61" fillId="22" borderId="61" xfId="0" applyNumberFormat="1" applyFont="1" applyFill="1" applyBorder="1" applyAlignment="1">
      <alignment horizontal="left" vertical="center"/>
    </xf>
    <xf numFmtId="1" fontId="61" fillId="22" borderId="41" xfId="0" applyNumberFormat="1" applyFont="1" applyFill="1" applyBorder="1" applyAlignment="1">
      <alignment horizontal="left" vertical="center"/>
    </xf>
    <xf numFmtId="1" fontId="52" fillId="22" borderId="61" xfId="0" applyNumberFormat="1" applyFont="1" applyFill="1" applyBorder="1" applyAlignment="1">
      <alignment vertical="center"/>
    </xf>
    <xf numFmtId="1" fontId="52" fillId="22" borderId="41" xfId="0" applyNumberFormat="1" applyFont="1" applyFill="1" applyBorder="1" applyAlignment="1">
      <alignment vertical="center"/>
    </xf>
    <xf numFmtId="1" fontId="53" fillId="18" borderId="61" xfId="0" applyNumberFormat="1" applyFont="1" applyFill="1" applyBorder="1" applyAlignment="1">
      <alignment horizontal="center" vertical="center"/>
    </xf>
    <xf numFmtId="1" fontId="7" fillId="24" borderId="61" xfId="0" applyNumberFormat="1" applyFont="1" applyFill="1" applyBorder="1" applyAlignment="1">
      <alignment horizontal="center" vertical="center"/>
    </xf>
    <xf numFmtId="1" fontId="61" fillId="24" borderId="61" xfId="0" applyNumberFormat="1" applyFont="1" applyFill="1" applyBorder="1" applyAlignment="1">
      <alignment horizontal="center" vertical="center"/>
    </xf>
    <xf numFmtId="1" fontId="61" fillId="24" borderId="41" xfId="0" applyNumberFormat="1" applyFont="1" applyFill="1" applyBorder="1" applyAlignment="1">
      <alignment horizontal="center" vertical="center"/>
    </xf>
    <xf numFmtId="49" fontId="60" fillId="18" borderId="41" xfId="0" applyNumberFormat="1" applyFont="1" applyFill="1" applyBorder="1" applyAlignment="1">
      <alignment vertical="center" wrapText="1"/>
    </xf>
    <xf numFmtId="0" fontId="57" fillId="6" borderId="61" xfId="0" applyNumberFormat="1" applyFont="1" applyFill="1" applyBorder="1" applyAlignment="1">
      <alignment vertical="center"/>
    </xf>
    <xf numFmtId="49" fontId="53" fillId="6" borderId="41" xfId="0" applyNumberFormat="1" applyFont="1" applyFill="1" applyBorder="1" applyAlignment="1">
      <alignment vertical="center"/>
    </xf>
    <xf numFmtId="0" fontId="145" fillId="18" borderId="118" xfId="0" applyFont="1" applyFill="1" applyBorder="1" applyAlignment="1">
      <alignment horizontal="center"/>
    </xf>
    <xf numFmtId="49" fontId="7" fillId="24" borderId="61" xfId="0" applyNumberFormat="1" applyFont="1" applyFill="1" applyBorder="1" applyAlignment="1">
      <alignment horizontal="center" vertical="center"/>
    </xf>
    <xf numFmtId="49" fontId="7" fillId="24" borderId="61" xfId="0" applyNumberFormat="1" applyFont="1" applyFill="1" applyBorder="1" applyAlignment="1">
      <alignment horizontal="center"/>
    </xf>
    <xf numFmtId="49" fontId="53" fillId="18" borderId="61" xfId="0" applyNumberFormat="1" applyFont="1" applyFill="1" applyBorder="1" applyAlignment="1">
      <alignment horizontal="center"/>
    </xf>
    <xf numFmtId="49" fontId="53" fillId="18" borderId="58" xfId="0" applyNumberFormat="1" applyFont="1" applyFill="1" applyBorder="1" applyAlignment="1">
      <alignment horizontal="center"/>
    </xf>
    <xf numFmtId="2" fontId="0" fillId="32" borderId="61" xfId="0" applyNumberFormat="1" applyFill="1" applyBorder="1" applyAlignment="1">
      <alignment horizontal="center"/>
    </xf>
    <xf numFmtId="2" fontId="0" fillId="32" borderId="41" xfId="0" applyNumberFormat="1" applyFill="1" applyBorder="1" applyAlignment="1">
      <alignment horizontal="center"/>
    </xf>
    <xf numFmtId="2" fontId="7" fillId="20" borderId="41" xfId="0" applyNumberFormat="1" applyFont="1" applyFill="1" applyBorder="1" applyAlignment="1">
      <alignment vertical="center"/>
    </xf>
    <xf numFmtId="0" fontId="145" fillId="18" borderId="118" xfId="0" applyFont="1" applyFill="1" applyBorder="1" applyAlignment="1">
      <alignment horizontal="center" vertical="center"/>
    </xf>
    <xf numFmtId="2" fontId="4" fillId="18" borderId="41" xfId="0" applyNumberFormat="1" applyFont="1" applyFill="1" applyBorder="1" applyAlignment="1">
      <alignment vertical="center"/>
    </xf>
    <xf numFmtId="49" fontId="23" fillId="19" borderId="41" xfId="0" applyNumberFormat="1" applyFont="1" applyFill="1" applyBorder="1" applyAlignment="1">
      <alignment horizontal="left" vertical="center"/>
    </xf>
    <xf numFmtId="2" fontId="0" fillId="20" borderId="41" xfId="0" applyNumberFormat="1" applyFill="1" applyBorder="1" applyAlignment="1">
      <alignment vertical="center"/>
    </xf>
    <xf numFmtId="2" fontId="0" fillId="6" borderId="58" xfId="0" applyNumberFormat="1" applyFill="1" applyBorder="1" applyAlignment="1">
      <alignment vertical="center"/>
    </xf>
    <xf numFmtId="49" fontId="73" fillId="18" borderId="41" xfId="0" applyNumberFormat="1" applyFont="1" applyFill="1" applyBorder="1" applyAlignment="1">
      <alignment horizontal="center" vertical="center"/>
    </xf>
    <xf numFmtId="49" fontId="0" fillId="18" borderId="58" xfId="0" applyNumberFormat="1" applyFill="1" applyBorder="1" applyAlignment="1">
      <alignment vertical="center"/>
    </xf>
    <xf numFmtId="1" fontId="11" fillId="10" borderId="41" xfId="0" applyNumberFormat="1" applyFont="1" applyFill="1" applyBorder="1" applyAlignment="1">
      <alignment horizontal="center" vertical="center"/>
    </xf>
    <xf numFmtId="2" fontId="7" fillId="6" borderId="291" xfId="0" applyNumberFormat="1" applyFont="1" applyFill="1" applyBorder="1" applyAlignment="1">
      <alignment vertical="center"/>
    </xf>
    <xf numFmtId="49" fontId="11" fillId="20" borderId="41" xfId="0" applyNumberFormat="1" applyFont="1" applyFill="1" applyBorder="1" applyAlignment="1">
      <alignment vertical="center"/>
    </xf>
    <xf numFmtId="2" fontId="4" fillId="18" borderId="41" xfId="0" applyNumberFormat="1" applyFont="1" applyFill="1" applyBorder="1" applyAlignment="1">
      <alignment vertical="center" wrapText="1"/>
    </xf>
    <xf numFmtId="49" fontId="66" fillId="19" borderId="41" xfId="0" applyNumberFormat="1" applyFont="1" applyFill="1" applyBorder="1" applyAlignment="1">
      <alignment vertical="center"/>
    </xf>
    <xf numFmtId="2" fontId="7" fillId="6" borderId="58" xfId="0" applyNumberFormat="1" applyFont="1" applyFill="1" applyBorder="1" applyAlignment="1">
      <alignment vertical="center"/>
    </xf>
    <xf numFmtId="49" fontId="115" fillId="18" borderId="41" xfId="0" applyNumberFormat="1" applyFont="1" applyFill="1" applyBorder="1" applyAlignment="1">
      <alignment vertical="center" wrapText="1"/>
    </xf>
    <xf numFmtId="49" fontId="11" fillId="19" borderId="41" xfId="0" applyNumberFormat="1" applyFont="1" applyFill="1" applyBorder="1" applyAlignment="1">
      <alignment vertical="center"/>
    </xf>
    <xf numFmtId="1" fontId="53" fillId="18" borderId="41" xfId="0" applyNumberFormat="1" applyFont="1" applyFill="1" applyBorder="1" applyAlignment="1">
      <alignment horizontal="left" vertical="center"/>
    </xf>
    <xf numFmtId="1" fontId="17" fillId="18" borderId="31" xfId="0" applyNumberFormat="1" applyFont="1" applyFill="1" applyBorder="1" applyAlignment="1">
      <alignment horizontal="left" vertical="center"/>
    </xf>
    <xf numFmtId="49" fontId="0" fillId="19" borderId="31" xfId="0" applyNumberFormat="1" applyFill="1" applyBorder="1" applyAlignment="1">
      <alignment vertical="center"/>
    </xf>
    <xf numFmtId="0" fontId="66" fillId="19" borderId="0" xfId="0" applyNumberFormat="1" applyFont="1" applyFill="1" applyAlignment="1">
      <alignment vertical="center"/>
    </xf>
    <xf numFmtId="0" fontId="0" fillId="18" borderId="0" xfId="0" applyNumberFormat="1" applyFill="1" applyAlignment="1">
      <alignment horizontal="center" vertical="center"/>
    </xf>
    <xf numFmtId="49" fontId="60" fillId="18" borderId="41" xfId="0" applyNumberFormat="1" applyFont="1" applyFill="1" applyBorder="1" applyAlignment="1">
      <alignment vertical="center"/>
    </xf>
    <xf numFmtId="0" fontId="0" fillId="0" borderId="119" xfId="0" applyNumberFormat="1" applyBorder="1" applyAlignment="1">
      <alignment vertical="center"/>
    </xf>
    <xf numFmtId="0" fontId="0" fillId="0" borderId="118" xfId="0" applyNumberFormat="1" applyBorder="1" applyAlignment="1">
      <alignment vertical="center"/>
    </xf>
    <xf numFmtId="0" fontId="0" fillId="0" borderId="196" xfId="0" applyNumberFormat="1" applyBorder="1" applyAlignment="1">
      <alignment vertical="center"/>
    </xf>
    <xf numFmtId="0" fontId="0" fillId="0" borderId="31" xfId="0" applyNumberFormat="1" applyBorder="1" applyAlignment="1">
      <alignment vertical="center"/>
    </xf>
    <xf numFmtId="0" fontId="0" fillId="0" borderId="31" xfId="0" applyNumberFormat="1" applyBorder="1" applyAlignment="1">
      <alignment horizontal="center" vertical="center"/>
    </xf>
    <xf numFmtId="1" fontId="57" fillId="18" borderId="41" xfId="0" applyNumberFormat="1" applyFont="1" applyFill="1" applyBorder="1" applyAlignment="1">
      <alignment horizontal="left" vertical="center"/>
    </xf>
    <xf numFmtId="49" fontId="104" fillId="18" borderId="41" xfId="0" applyNumberFormat="1" applyFont="1" applyFill="1" applyBorder="1" applyAlignment="1">
      <alignment vertical="center" wrapText="1"/>
    </xf>
    <xf numFmtId="49" fontId="1" fillId="18" borderId="41" xfId="0" applyNumberFormat="1" applyFont="1" applyFill="1" applyBorder="1" applyAlignment="1">
      <alignment vertical="center"/>
    </xf>
    <xf numFmtId="1" fontId="20" fillId="18" borderId="41" xfId="0" applyNumberFormat="1" applyFont="1" applyFill="1" applyBorder="1" applyAlignment="1">
      <alignment horizontal="center" vertical="center"/>
    </xf>
    <xf numFmtId="2" fontId="20" fillId="19" borderId="41" xfId="0" applyNumberFormat="1" applyFont="1" applyFill="1" applyBorder="1" applyAlignment="1">
      <alignment vertical="center"/>
    </xf>
    <xf numFmtId="0" fontId="140" fillId="18" borderId="118" xfId="0" applyFont="1" applyFill="1" applyBorder="1" applyAlignment="1">
      <alignment horizontal="center" vertical="center"/>
    </xf>
    <xf numFmtId="2" fontId="20" fillId="6" borderId="58" xfId="0" applyNumberFormat="1" applyFont="1" applyFill="1" applyBorder="1" applyAlignment="1">
      <alignment vertical="center"/>
    </xf>
    <xf numFmtId="0" fontId="143" fillId="18" borderId="118" xfId="0" applyFont="1" applyFill="1" applyBorder="1" applyAlignment="1">
      <alignment horizontal="center" vertical="center"/>
    </xf>
    <xf numFmtId="49" fontId="115" fillId="24" borderId="41" xfId="0" applyNumberFormat="1" applyFont="1" applyFill="1" applyBorder="1" applyAlignment="1">
      <alignment vertical="center" wrapText="1"/>
    </xf>
    <xf numFmtId="49" fontId="68" fillId="18" borderId="41" xfId="0" applyNumberFormat="1" applyFont="1" applyFill="1" applyBorder="1" applyAlignment="1">
      <alignment vertical="center" wrapText="1"/>
    </xf>
    <xf numFmtId="49" fontId="65" fillId="19" borderId="41" xfId="0" applyNumberFormat="1" applyFont="1" applyFill="1" applyBorder="1" applyAlignment="1">
      <alignment vertical="center"/>
    </xf>
    <xf numFmtId="49" fontId="75" fillId="18" borderId="41" xfId="0" applyNumberFormat="1" applyFont="1" applyFill="1" applyBorder="1" applyAlignment="1">
      <alignment horizontal="center" vertical="center"/>
    </xf>
    <xf numFmtId="49" fontId="68" fillId="18" borderId="41" xfId="0" applyNumberFormat="1" applyFont="1" applyFill="1" applyBorder="1" applyAlignment="1">
      <alignment vertical="center"/>
    </xf>
    <xf numFmtId="49" fontId="95" fillId="18" borderId="41" xfId="0" applyNumberFormat="1" applyFont="1" applyFill="1" applyBorder="1" applyAlignment="1">
      <alignment vertical="center"/>
    </xf>
    <xf numFmtId="2" fontId="11" fillId="6" borderId="58" xfId="0" applyNumberFormat="1" applyFont="1" applyFill="1" applyBorder="1" applyAlignment="1">
      <alignment vertical="center"/>
    </xf>
    <xf numFmtId="0" fontId="11" fillId="6" borderId="53" xfId="0" applyFont="1" applyFill="1" applyBorder="1" applyAlignment="1">
      <alignment vertical="center"/>
    </xf>
    <xf numFmtId="0" fontId="11" fillId="6" borderId="29" xfId="0" applyFont="1" applyFill="1" applyBorder="1" applyAlignment="1">
      <alignment vertical="center"/>
    </xf>
    <xf numFmtId="0" fontId="40" fillId="6" borderId="53" xfId="0" applyFont="1" applyFill="1" applyBorder="1" applyAlignment="1">
      <alignment vertical="center"/>
    </xf>
    <xf numFmtId="0" fontId="40" fillId="6" borderId="29" xfId="0" applyFont="1" applyFill="1" applyBorder="1" applyAlignment="1">
      <alignment vertical="center"/>
    </xf>
    <xf numFmtId="49" fontId="11" fillId="18" borderId="58" xfId="0" applyNumberFormat="1" applyFont="1" applyFill="1" applyBorder="1" applyAlignment="1">
      <alignment vertical="center"/>
    </xf>
    <xf numFmtId="49" fontId="18" fillId="6" borderId="58" xfId="0" applyNumberFormat="1" applyFont="1" applyFill="1" applyBorder="1" applyAlignment="1">
      <alignment vertical="center"/>
    </xf>
    <xf numFmtId="49" fontId="53" fillId="6" borderId="58" xfId="0" applyNumberFormat="1" applyFont="1" applyFill="1" applyBorder="1" applyAlignment="1">
      <alignment vertical="center"/>
    </xf>
    <xf numFmtId="2" fontId="1" fillId="18" borderId="41" xfId="0" applyNumberFormat="1" applyFont="1" applyFill="1" applyBorder="1" applyAlignment="1">
      <alignment vertical="center"/>
    </xf>
    <xf numFmtId="49" fontId="1" fillId="18" borderId="41" xfId="0" applyNumberFormat="1" applyFont="1" applyFill="1" applyBorder="1" applyAlignment="1">
      <alignment horizontal="center" vertical="center"/>
    </xf>
    <xf numFmtId="164" fontId="61" fillId="18" borderId="247" xfId="0" applyNumberFormat="1" applyFont="1" applyFill="1" applyBorder="1" applyAlignment="1">
      <alignment horizontal="center" vertical="center"/>
    </xf>
    <xf numFmtId="2" fontId="2" fillId="35" borderId="41" xfId="0" applyNumberFormat="1" applyFont="1" applyFill="1" applyBorder="1" applyAlignment="1">
      <alignment vertical="center"/>
    </xf>
    <xf numFmtId="0" fontId="2" fillId="18" borderId="118" xfId="0" applyFont="1" applyFill="1" applyBorder="1" applyAlignment="1">
      <alignment vertical="center"/>
    </xf>
    <xf numFmtId="0" fontId="2" fillId="18" borderId="178" xfId="0" applyNumberFormat="1" applyFont="1" applyFill="1" applyBorder="1" applyAlignment="1">
      <alignment vertical="center"/>
    </xf>
    <xf numFmtId="0" fontId="2" fillId="18" borderId="219" xfId="0" applyNumberFormat="1" applyFont="1" applyFill="1" applyBorder="1" applyAlignment="1">
      <alignment vertical="center"/>
    </xf>
    <xf numFmtId="0" fontId="2" fillId="18" borderId="223" xfId="0" applyNumberFormat="1" applyFont="1" applyFill="1" applyBorder="1" applyAlignment="1">
      <alignment vertical="center"/>
    </xf>
    <xf numFmtId="2" fontId="1" fillId="18" borderId="41" xfId="0" applyNumberFormat="1" applyFont="1" applyFill="1" applyBorder="1"/>
    <xf numFmtId="0" fontId="1" fillId="24" borderId="41" xfId="0" applyFont="1" applyFill="1" applyBorder="1" applyAlignment="1">
      <alignment vertical="center"/>
    </xf>
    <xf numFmtId="2" fontId="1" fillId="6" borderId="41" xfId="0" applyNumberFormat="1" applyFont="1" applyFill="1" applyBorder="1" applyAlignment="1">
      <alignment vertical="center"/>
    </xf>
    <xf numFmtId="2" fontId="1" fillId="24" borderId="41" xfId="0" applyNumberFormat="1" applyFont="1" applyFill="1" applyBorder="1" applyAlignment="1">
      <alignment vertical="center"/>
    </xf>
    <xf numFmtId="0" fontId="1" fillId="24" borderId="41" xfId="0" applyFont="1" applyFill="1" applyBorder="1" applyAlignment="1">
      <alignment horizontal="center" vertical="center"/>
    </xf>
    <xf numFmtId="2" fontId="2" fillId="18" borderId="41" xfId="0" applyNumberFormat="1" applyFont="1" applyFill="1" applyBorder="1"/>
    <xf numFmtId="0" fontId="2" fillId="18" borderId="41" xfId="0" applyFont="1" applyFill="1" applyBorder="1"/>
    <xf numFmtId="165" fontId="0" fillId="6" borderId="58" xfId="0" applyNumberFormat="1" applyFill="1" applyBorder="1" applyAlignment="1">
      <alignment vertical="center"/>
    </xf>
    <xf numFmtId="49" fontId="2" fillId="18" borderId="61" xfId="0" applyNumberFormat="1" applyFont="1" applyFill="1" applyBorder="1" applyAlignment="1">
      <alignment horizontal="center" vertical="center"/>
    </xf>
    <xf numFmtId="165" fontId="0" fillId="6" borderId="61" xfId="0" applyNumberFormat="1" applyFill="1" applyBorder="1" applyAlignment="1">
      <alignment vertical="center"/>
    </xf>
    <xf numFmtId="0" fontId="0" fillId="22" borderId="55" xfId="0" applyFill="1" applyBorder="1" applyAlignment="1">
      <alignment vertical="center"/>
    </xf>
    <xf numFmtId="164" fontId="72" fillId="6" borderId="148" xfId="0" applyNumberFormat="1" applyFont="1" applyFill="1" applyBorder="1" applyAlignment="1">
      <alignment horizontal="center" vertical="center"/>
    </xf>
    <xf numFmtId="164" fontId="72" fillId="6" borderId="255" xfId="0" applyNumberFormat="1" applyFont="1" applyFill="1" applyBorder="1" applyAlignment="1">
      <alignment horizontal="center" vertical="center"/>
    </xf>
    <xf numFmtId="164" fontId="72" fillId="6" borderId="302" xfId="0" applyNumberFormat="1" applyFont="1" applyFill="1" applyBorder="1" applyAlignment="1">
      <alignment horizontal="center" vertical="center"/>
    </xf>
    <xf numFmtId="164" fontId="0" fillId="6" borderId="165" xfId="0" applyNumberFormat="1" applyFill="1" applyBorder="1"/>
    <xf numFmtId="164" fontId="0" fillId="6" borderId="82" xfId="0" applyNumberFormat="1" applyFill="1" applyBorder="1"/>
    <xf numFmtId="164" fontId="0" fillId="6" borderId="303" xfId="0" applyNumberFormat="1" applyFill="1" applyBorder="1"/>
    <xf numFmtId="164" fontId="72" fillId="18" borderId="96" xfId="0" applyNumberFormat="1" applyFont="1" applyFill="1" applyBorder="1" applyAlignment="1">
      <alignment horizontal="center" vertical="center"/>
    </xf>
    <xf numFmtId="164" fontId="11" fillId="18" borderId="96" xfId="0" applyNumberFormat="1" applyFont="1" applyFill="1" applyBorder="1" applyAlignment="1">
      <alignment horizontal="center"/>
    </xf>
    <xf numFmtId="164" fontId="7" fillId="18" borderId="96" xfId="0" applyNumberFormat="1" applyFont="1" applyFill="1" applyBorder="1" applyAlignment="1">
      <alignment horizontal="center"/>
    </xf>
    <xf numFmtId="2" fontId="120" fillId="6" borderId="96" xfId="0" applyNumberFormat="1" applyFont="1" applyFill="1" applyBorder="1" applyAlignment="1">
      <alignment horizontal="center" vertical="center"/>
    </xf>
    <xf numFmtId="2" fontId="120" fillId="18" borderId="96" xfId="0" applyNumberFormat="1" applyFont="1" applyFill="1" applyBorder="1" applyAlignment="1">
      <alignment horizontal="center" vertical="center"/>
    </xf>
    <xf numFmtId="0" fontId="2" fillId="6" borderId="96" xfId="0" applyNumberFormat="1" applyFont="1" applyFill="1" applyBorder="1" applyAlignment="1">
      <alignment horizontal="center" vertical="center"/>
    </xf>
    <xf numFmtId="0" fontId="0" fillId="6" borderId="96" xfId="0" applyNumberFormat="1" applyFill="1" applyBorder="1"/>
    <xf numFmtId="49" fontId="2" fillId="6" borderId="96" xfId="0" applyNumberFormat="1" applyFont="1" applyFill="1" applyBorder="1" applyAlignment="1">
      <alignment horizontal="center" vertical="center"/>
    </xf>
    <xf numFmtId="164" fontId="11" fillId="6" borderId="96" xfId="0" applyNumberFormat="1" applyFont="1" applyFill="1" applyBorder="1" applyAlignment="1">
      <alignment horizontal="center" vertical="center"/>
    </xf>
    <xf numFmtId="164" fontId="53" fillId="18" borderId="96" xfId="0" applyNumberFormat="1" applyFont="1" applyFill="1" applyBorder="1" applyAlignment="1">
      <alignment horizontal="center" vertical="center"/>
    </xf>
    <xf numFmtId="164" fontId="11" fillId="22" borderId="96" xfId="0" applyNumberFormat="1" applyFont="1" applyFill="1" applyBorder="1" applyAlignment="1">
      <alignment horizontal="center" vertical="center"/>
    </xf>
    <xf numFmtId="164" fontId="52" fillId="22" borderId="96" xfId="0" applyNumberFormat="1" applyFont="1" applyFill="1" applyBorder="1" applyAlignment="1">
      <alignment horizontal="center"/>
    </xf>
    <xf numFmtId="49" fontId="11" fillId="22" borderId="96" xfId="0" applyNumberFormat="1" applyFont="1" applyFill="1" applyBorder="1" applyAlignment="1">
      <alignment horizontal="center" vertical="center"/>
    </xf>
    <xf numFmtId="164" fontId="57" fillId="6" borderId="96" xfId="0" applyNumberFormat="1" applyFont="1" applyFill="1" applyBorder="1" applyAlignment="1">
      <alignment horizontal="center" vertical="center"/>
    </xf>
    <xf numFmtId="164" fontId="53" fillId="6" borderId="96" xfId="0" applyNumberFormat="1" applyFont="1" applyFill="1" applyBorder="1" applyAlignment="1">
      <alignment horizontal="center" vertical="center"/>
    </xf>
    <xf numFmtId="49" fontId="17" fillId="18" borderId="96" xfId="0" applyNumberFormat="1" applyFont="1" applyFill="1" applyBorder="1" applyAlignment="1">
      <alignment horizontal="center" vertical="center"/>
    </xf>
    <xf numFmtId="164" fontId="53" fillId="18" borderId="96" xfId="0" applyNumberFormat="1" applyFont="1" applyFill="1" applyBorder="1" applyAlignment="1">
      <alignment horizontal="center"/>
    </xf>
    <xf numFmtId="164" fontId="52" fillId="18" borderId="96" xfId="0" applyNumberFormat="1" applyFont="1" applyFill="1" applyBorder="1" applyAlignment="1">
      <alignment horizontal="center"/>
    </xf>
    <xf numFmtId="49" fontId="17" fillId="6" borderId="96" xfId="0" applyNumberFormat="1" applyFont="1" applyFill="1" applyBorder="1" applyAlignment="1">
      <alignment horizontal="center" vertical="center"/>
    </xf>
    <xf numFmtId="164" fontId="72" fillId="6" borderId="96" xfId="0" applyNumberFormat="1" applyFont="1" applyFill="1" applyBorder="1" applyAlignment="1">
      <alignment horizontal="center" vertical="center"/>
    </xf>
    <xf numFmtId="1" fontId="2" fillId="6" borderId="96" xfId="0" applyNumberFormat="1" applyFont="1" applyFill="1" applyBorder="1" applyAlignment="1">
      <alignment horizontal="center" vertical="center"/>
    </xf>
    <xf numFmtId="164" fontId="2" fillId="6" borderId="96" xfId="0" applyNumberFormat="1" applyFont="1" applyFill="1" applyBorder="1" applyAlignment="1">
      <alignment horizontal="center" vertical="center"/>
    </xf>
    <xf numFmtId="164" fontId="116" fillId="6" borderId="96" xfId="0" applyNumberFormat="1" applyFont="1" applyFill="1" applyBorder="1" applyAlignment="1">
      <alignment horizontal="center" vertical="center"/>
    </xf>
    <xf numFmtId="164" fontId="11" fillId="21" borderId="96" xfId="0" applyNumberFormat="1" applyFont="1" applyFill="1" applyBorder="1" applyAlignment="1">
      <alignment horizontal="center" vertical="center"/>
    </xf>
    <xf numFmtId="164" fontId="72" fillId="21" borderId="96" xfId="0" applyNumberFormat="1" applyFont="1" applyFill="1" applyBorder="1" applyAlignment="1">
      <alignment horizontal="center" vertical="center"/>
    </xf>
    <xf numFmtId="164" fontId="11" fillId="27" borderId="96" xfId="0" applyNumberFormat="1" applyFont="1" applyFill="1" applyBorder="1" applyAlignment="1">
      <alignment horizontal="center" vertical="center"/>
    </xf>
    <xf numFmtId="164" fontId="72" fillId="27" borderId="96" xfId="0" applyNumberFormat="1" applyFont="1" applyFill="1" applyBorder="1" applyAlignment="1">
      <alignment horizontal="center" vertical="center"/>
    </xf>
    <xf numFmtId="49" fontId="2" fillId="27" borderId="96" xfId="0" applyNumberFormat="1" applyFont="1" applyFill="1" applyBorder="1" applyAlignment="1">
      <alignment horizontal="center" vertical="center"/>
    </xf>
    <xf numFmtId="164" fontId="61" fillId="6" borderId="96" xfId="0" applyNumberFormat="1" applyFont="1" applyFill="1" applyBorder="1" applyAlignment="1">
      <alignment horizontal="center" vertical="center"/>
    </xf>
    <xf numFmtId="164" fontId="117" fillId="18" borderId="96" xfId="0" applyNumberFormat="1" applyFont="1" applyFill="1" applyBorder="1" applyAlignment="1">
      <alignment horizontal="center" vertical="center"/>
    </xf>
    <xf numFmtId="164" fontId="57" fillId="18" borderId="96" xfId="0" applyNumberFormat="1" applyFont="1" applyFill="1" applyBorder="1" applyAlignment="1">
      <alignment horizontal="center" vertical="center"/>
    </xf>
    <xf numFmtId="164" fontId="11" fillId="18" borderId="96" xfId="0" applyNumberFormat="1" applyFont="1" applyFill="1" applyBorder="1" applyAlignment="1">
      <alignment horizontal="center" vertical="center"/>
    </xf>
    <xf numFmtId="164" fontId="52" fillId="27" borderId="96" xfId="0" applyNumberFormat="1" applyFont="1" applyFill="1" applyBorder="1" applyAlignment="1">
      <alignment horizontal="center" vertical="center"/>
    </xf>
    <xf numFmtId="0" fontId="95" fillId="6" borderId="96" xfId="0" applyNumberFormat="1" applyFont="1" applyFill="1" applyBorder="1" applyAlignment="1">
      <alignment horizontal="center" vertical="center"/>
    </xf>
    <xf numFmtId="164" fontId="120" fillId="6" borderId="96" xfId="0" applyNumberFormat="1" applyFont="1" applyFill="1" applyBorder="1" applyAlignment="1">
      <alignment horizontal="center" vertical="center"/>
    </xf>
    <xf numFmtId="2" fontId="120" fillId="26" borderId="96" xfId="0" applyNumberFormat="1" applyFont="1" applyFill="1" applyBorder="1" applyAlignment="1">
      <alignment horizontal="center" vertical="center"/>
    </xf>
    <xf numFmtId="164" fontId="95" fillId="18" borderId="96" xfId="0" applyNumberFormat="1" applyFont="1" applyFill="1" applyBorder="1" applyAlignment="1">
      <alignment horizontal="center" vertical="center"/>
    </xf>
    <xf numFmtId="164" fontId="75" fillId="6" borderId="96" xfId="0" applyNumberFormat="1" applyFont="1" applyFill="1" applyBorder="1" applyAlignment="1">
      <alignment horizontal="center" vertical="center"/>
    </xf>
    <xf numFmtId="164" fontId="103" fillId="6" borderId="96" xfId="0" applyNumberFormat="1" applyFont="1" applyFill="1" applyBorder="1" applyAlignment="1">
      <alignment horizontal="center" vertical="center"/>
    </xf>
    <xf numFmtId="164" fontId="52" fillId="6" borderId="96" xfId="0" applyNumberFormat="1" applyFont="1" applyFill="1" applyBorder="1" applyAlignment="1">
      <alignment horizontal="center" vertical="center"/>
    </xf>
    <xf numFmtId="0" fontId="2" fillId="18" borderId="96" xfId="0" applyNumberFormat="1" applyFont="1" applyFill="1" applyBorder="1" applyAlignment="1">
      <alignment horizontal="center" vertical="center"/>
    </xf>
    <xf numFmtId="3" fontId="2" fillId="27" borderId="96" xfId="0" applyNumberFormat="1" applyFont="1" applyFill="1" applyBorder="1" applyAlignment="1">
      <alignment horizontal="left" vertical="center"/>
    </xf>
    <xf numFmtId="2" fontId="120" fillId="0" borderId="96" xfId="0" applyNumberFormat="1" applyFont="1" applyFill="1" applyBorder="1" applyAlignment="1">
      <alignment horizontal="center" vertical="center"/>
    </xf>
    <xf numFmtId="165" fontId="0" fillId="6" borderId="96" xfId="0" applyNumberFormat="1" applyFill="1" applyBorder="1" applyAlignment="1">
      <alignment vertical="center"/>
    </xf>
    <xf numFmtId="49" fontId="11" fillId="27" borderId="96" xfId="0" applyNumberFormat="1" applyFont="1" applyFill="1" applyBorder="1" applyAlignment="1">
      <alignment horizontal="center" vertical="center"/>
    </xf>
    <xf numFmtId="164" fontId="13" fillId="6" borderId="96" xfId="0" applyNumberFormat="1" applyFont="1" applyFill="1" applyBorder="1" applyAlignment="1">
      <alignment horizontal="center" vertical="center"/>
    </xf>
    <xf numFmtId="164" fontId="53" fillId="18" borderId="82" xfId="0" applyNumberFormat="1" applyFont="1" applyFill="1" applyBorder="1" applyAlignment="1">
      <alignment horizontal="center" vertical="center"/>
    </xf>
    <xf numFmtId="164" fontId="53" fillId="18" borderId="79" xfId="0" applyNumberFormat="1" applyFont="1" applyFill="1" applyBorder="1" applyAlignment="1">
      <alignment horizontal="center" vertical="center"/>
    </xf>
    <xf numFmtId="2" fontId="72" fillId="18" borderId="96" xfId="0" applyNumberFormat="1" applyFont="1" applyFill="1" applyBorder="1" applyAlignment="1">
      <alignment horizontal="center" vertical="center"/>
    </xf>
    <xf numFmtId="165" fontId="72" fillId="6" borderId="96" xfId="0" applyNumberFormat="1" applyFont="1" applyFill="1" applyBorder="1" applyAlignment="1">
      <alignment horizontal="center" vertical="center"/>
    </xf>
    <xf numFmtId="49" fontId="11" fillId="18" borderId="96" xfId="0" applyNumberFormat="1" applyFont="1" applyFill="1" applyBorder="1" applyAlignment="1">
      <alignment horizontal="left" vertical="center"/>
    </xf>
    <xf numFmtId="164" fontId="75" fillId="18" borderId="96" xfId="0" applyNumberFormat="1" applyFont="1" applyFill="1" applyBorder="1" applyAlignment="1">
      <alignment horizontal="center" vertical="center"/>
    </xf>
    <xf numFmtId="165" fontId="17" fillId="6" borderId="96" xfId="0" applyNumberFormat="1" applyFont="1" applyFill="1" applyBorder="1" applyAlignment="1">
      <alignment horizontal="left" vertical="center"/>
    </xf>
    <xf numFmtId="165" fontId="57" fillId="6" borderId="96" xfId="0" applyNumberFormat="1" applyFont="1" applyFill="1" applyBorder="1" applyAlignment="1">
      <alignment horizontal="center" vertical="center"/>
    </xf>
    <xf numFmtId="49" fontId="2" fillId="18" borderId="58" xfId="0" applyNumberFormat="1" applyFont="1" applyFill="1" applyBorder="1" applyAlignment="1">
      <alignment horizontal="left" vertical="center" wrapText="1"/>
    </xf>
    <xf numFmtId="0" fontId="0" fillId="6" borderId="96" xfId="0" applyFill="1" applyBorder="1" applyAlignment="1">
      <alignment vertical="center"/>
    </xf>
    <xf numFmtId="2" fontId="11" fillId="6" borderId="96" xfId="0" applyNumberFormat="1" applyFont="1" applyFill="1" applyBorder="1" applyAlignment="1">
      <alignment horizontal="center" vertical="center"/>
    </xf>
    <xf numFmtId="0" fontId="0" fillId="0" borderId="96" xfId="0" applyNumberFormat="1" applyBorder="1"/>
    <xf numFmtId="1" fontId="0" fillId="6" borderId="96" xfId="0" applyNumberFormat="1" applyFill="1" applyBorder="1"/>
    <xf numFmtId="49" fontId="2" fillId="6" borderId="96" xfId="0" applyNumberFormat="1" applyFont="1" applyFill="1" applyBorder="1"/>
    <xf numFmtId="164" fontId="11" fillId="6" borderId="72" xfId="0" applyNumberFormat="1" applyFont="1" applyFill="1" applyBorder="1" applyAlignment="1">
      <alignment horizontal="center" vertical="center"/>
    </xf>
    <xf numFmtId="164" fontId="61" fillId="15" borderId="61" xfId="0" applyNumberFormat="1" applyFont="1" applyFill="1" applyBorder="1" applyAlignment="1">
      <alignment vertical="center"/>
    </xf>
    <xf numFmtId="164" fontId="61" fillId="6" borderId="61" xfId="0" applyNumberFormat="1" applyFont="1" applyFill="1" applyBorder="1" applyAlignment="1">
      <alignment vertical="center"/>
    </xf>
    <xf numFmtId="164" fontId="61" fillId="13" borderId="61" xfId="0" applyNumberFormat="1" applyFont="1" applyFill="1" applyBorder="1" applyAlignment="1">
      <alignment vertical="center"/>
    </xf>
    <xf numFmtId="164" fontId="72" fillId="6" borderId="61" xfId="0" applyNumberFormat="1" applyFont="1" applyFill="1" applyBorder="1" applyAlignment="1">
      <alignment horizontal="center" vertical="center"/>
    </xf>
    <xf numFmtId="164" fontId="72" fillId="6" borderId="61" xfId="0" applyNumberFormat="1" applyFont="1" applyFill="1" applyBorder="1" applyAlignment="1">
      <alignment vertical="center"/>
    </xf>
    <xf numFmtId="164" fontId="11" fillId="13" borderId="306" xfId="0" applyNumberFormat="1" applyFont="1" applyFill="1" applyBorder="1" applyAlignment="1">
      <alignment horizontal="center" vertical="center"/>
    </xf>
    <xf numFmtId="164" fontId="11" fillId="13" borderId="289" xfId="0" applyNumberFormat="1" applyFont="1" applyFill="1" applyBorder="1" applyAlignment="1">
      <alignment horizontal="center" vertical="center"/>
    </xf>
    <xf numFmtId="164" fontId="11" fillId="13" borderId="296" xfId="0" applyNumberFormat="1" applyFont="1" applyFill="1" applyBorder="1" applyAlignment="1">
      <alignment horizontal="center" vertical="center"/>
    </xf>
    <xf numFmtId="164" fontId="11" fillId="13" borderId="307" xfId="0" applyNumberFormat="1" applyFont="1" applyFill="1" applyBorder="1" applyAlignment="1">
      <alignment horizontal="center" vertical="center"/>
    </xf>
    <xf numFmtId="164" fontId="11" fillId="13" borderId="31" xfId="0" applyNumberFormat="1" applyFont="1" applyFill="1" applyBorder="1" applyAlignment="1">
      <alignment horizontal="center" vertical="center"/>
    </xf>
    <xf numFmtId="164" fontId="11" fillId="13" borderId="308" xfId="0" applyNumberFormat="1" applyFont="1" applyFill="1" applyBorder="1" applyAlignment="1">
      <alignment horizontal="center" vertical="center"/>
    </xf>
    <xf numFmtId="164" fontId="11" fillId="13" borderId="309" xfId="0" applyNumberFormat="1" applyFont="1" applyFill="1" applyBorder="1" applyAlignment="1">
      <alignment horizontal="center" vertical="center"/>
    </xf>
    <xf numFmtId="164" fontId="11" fillId="13" borderId="310" xfId="0" applyNumberFormat="1" applyFont="1" applyFill="1" applyBorder="1" applyAlignment="1">
      <alignment horizontal="center" vertical="center"/>
    </xf>
    <xf numFmtId="49" fontId="11" fillId="13" borderId="72" xfId="0" applyNumberFormat="1" applyFont="1" applyFill="1" applyBorder="1" applyAlignment="1">
      <alignment horizontal="center" vertical="center"/>
    </xf>
    <xf numFmtId="1" fontId="72" fillId="6" borderId="96" xfId="0" applyNumberFormat="1" applyFont="1" applyFill="1" applyBorder="1" applyAlignment="1">
      <alignment horizontal="center" vertical="center"/>
    </xf>
    <xf numFmtId="2" fontId="5" fillId="6" borderId="96" xfId="0" applyNumberFormat="1" applyFont="1" applyFill="1" applyBorder="1"/>
    <xf numFmtId="49" fontId="72" fillId="6" borderId="96" xfId="0" applyNumberFormat="1" applyFont="1" applyFill="1" applyBorder="1" applyAlignment="1">
      <alignment vertical="center"/>
    </xf>
    <xf numFmtId="164" fontId="11" fillId="13" borderId="96" xfId="0" applyNumberFormat="1" applyFont="1" applyFill="1" applyBorder="1" applyAlignment="1">
      <alignment horizontal="center" vertical="center"/>
    </xf>
    <xf numFmtId="164" fontId="2" fillId="24" borderId="96" xfId="0" applyNumberFormat="1" applyFont="1" applyFill="1" applyBorder="1" applyAlignment="1">
      <alignment horizontal="center" vertical="center"/>
    </xf>
    <xf numFmtId="49" fontId="61" fillId="13" borderId="96" xfId="0" applyNumberFormat="1" applyFont="1" applyFill="1" applyBorder="1" applyAlignment="1">
      <alignment vertical="center"/>
    </xf>
    <xf numFmtId="49" fontId="72" fillId="6" borderId="96" xfId="0" applyNumberFormat="1" applyFont="1" applyFill="1" applyBorder="1" applyAlignment="1">
      <alignment horizontal="center" vertical="center"/>
    </xf>
    <xf numFmtId="164" fontId="11" fillId="24" borderId="96" xfId="0" applyNumberFormat="1" applyFont="1" applyFill="1" applyBorder="1" applyAlignment="1">
      <alignment horizontal="center" vertical="center"/>
    </xf>
    <xf numFmtId="0" fontId="0" fillId="24" borderId="96" xfId="0" applyNumberFormat="1" applyFill="1" applyBorder="1"/>
    <xf numFmtId="49" fontId="61" fillId="13" borderId="96" xfId="0" applyNumberFormat="1" applyFont="1" applyFill="1" applyBorder="1" applyAlignment="1">
      <alignment horizontal="center" vertical="center"/>
    </xf>
    <xf numFmtId="164" fontId="2" fillId="18" borderId="96" xfId="0" applyNumberFormat="1" applyFont="1" applyFill="1" applyBorder="1" applyAlignment="1">
      <alignment horizontal="center" vertical="center"/>
    </xf>
    <xf numFmtId="49" fontId="16" fillId="6" borderId="96" xfId="0" applyNumberFormat="1" applyFont="1" applyFill="1" applyBorder="1" applyAlignment="1">
      <alignment horizontal="center" vertical="center"/>
    </xf>
    <xf numFmtId="49" fontId="72" fillId="18" borderId="96" xfId="0" applyNumberFormat="1" applyFont="1" applyFill="1" applyBorder="1" applyAlignment="1">
      <alignment vertical="center"/>
    </xf>
    <xf numFmtId="0" fontId="56" fillId="6" borderId="96" xfId="0" applyFont="1" applyFill="1" applyBorder="1" applyAlignment="1">
      <alignment horizontal="center" vertical="center"/>
    </xf>
    <xf numFmtId="164" fontId="11" fillId="15" borderId="96" xfId="0" applyNumberFormat="1" applyFont="1" applyFill="1" applyBorder="1" applyAlignment="1">
      <alignment horizontal="center" vertical="center"/>
    </xf>
    <xf numFmtId="49" fontId="61" fillId="15" borderId="96" xfId="0" applyNumberFormat="1" applyFont="1" applyFill="1" applyBorder="1" applyAlignment="1">
      <alignment vertical="center"/>
    </xf>
    <xf numFmtId="164" fontId="89" fillId="6" borderId="96" xfId="0" applyNumberFormat="1" applyFont="1" applyFill="1" applyBorder="1" applyAlignment="1">
      <alignment horizontal="center" vertical="center"/>
    </xf>
    <xf numFmtId="49" fontId="56" fillId="6" borderId="96" xfId="0" applyNumberFormat="1" applyFont="1" applyFill="1" applyBorder="1" applyAlignment="1">
      <alignment vertical="center"/>
    </xf>
    <xf numFmtId="49" fontId="56" fillId="6" borderId="96" xfId="0" applyNumberFormat="1" applyFont="1" applyFill="1" applyBorder="1" applyAlignment="1">
      <alignment horizontal="center" vertical="center"/>
    </xf>
    <xf numFmtId="49" fontId="7" fillId="13" borderId="96" xfId="0" applyNumberFormat="1" applyFont="1" applyFill="1" applyBorder="1" applyAlignment="1">
      <alignment vertical="center"/>
    </xf>
    <xf numFmtId="49" fontId="11" fillId="13" borderId="96" xfId="0" applyNumberFormat="1" applyFont="1" applyFill="1" applyBorder="1" applyAlignment="1">
      <alignment vertical="center"/>
    </xf>
    <xf numFmtId="49" fontId="5" fillId="18" borderId="55" xfId="0" applyNumberFormat="1" applyFont="1" applyFill="1" applyBorder="1" applyAlignment="1">
      <alignment horizontal="center" vertical="center"/>
    </xf>
    <xf numFmtId="1" fontId="2" fillId="18" borderId="55" xfId="0" applyNumberFormat="1" applyFont="1" applyFill="1" applyBorder="1" applyAlignment="1">
      <alignment horizontal="center"/>
    </xf>
    <xf numFmtId="49" fontId="2" fillId="18" borderId="55" xfId="0" applyNumberFormat="1" applyFont="1" applyFill="1" applyBorder="1" applyAlignment="1">
      <alignment horizontal="center"/>
    </xf>
    <xf numFmtId="49" fontId="2" fillId="18" borderId="55" xfId="0" applyNumberFormat="1" applyFont="1" applyFill="1" applyBorder="1" applyAlignment="1">
      <alignment horizontal="center" vertical="center"/>
    </xf>
    <xf numFmtId="49" fontId="2" fillId="18" borderId="80" xfId="0" applyNumberFormat="1" applyFont="1" applyFill="1" applyBorder="1" applyAlignment="1">
      <alignment horizontal="center" vertical="center"/>
    </xf>
    <xf numFmtId="0" fontId="97" fillId="18" borderId="149" xfId="0" applyFont="1" applyFill="1" applyBorder="1" applyAlignment="1">
      <alignment horizontal="left" vertical="center" wrapText="1"/>
    </xf>
    <xf numFmtId="49" fontId="0" fillId="10" borderId="81" xfId="0" applyNumberFormat="1" applyFill="1" applyBorder="1"/>
    <xf numFmtId="49" fontId="0" fillId="10" borderId="55" xfId="0" applyNumberFormat="1" applyFill="1" applyBorder="1" applyAlignment="1">
      <alignment vertical="center" wrapText="1"/>
    </xf>
    <xf numFmtId="49" fontId="1" fillId="5" borderId="55" xfId="0" applyNumberFormat="1" applyFont="1" applyFill="1" applyBorder="1" applyAlignment="1">
      <alignment horizontal="center" vertical="center"/>
    </xf>
    <xf numFmtId="49" fontId="0" fillId="5" borderId="55" xfId="0" applyNumberFormat="1" applyFill="1" applyBorder="1"/>
    <xf numFmtId="164" fontId="2" fillId="6" borderId="304" xfId="0" applyNumberFormat="1" applyFont="1" applyFill="1" applyBorder="1" applyAlignment="1">
      <alignment horizontal="center" vertical="center"/>
    </xf>
    <xf numFmtId="2" fontId="120" fillId="6" borderId="304" xfId="0" applyNumberFormat="1" applyFont="1" applyFill="1" applyBorder="1" applyAlignment="1">
      <alignment horizontal="center" vertical="center"/>
    </xf>
    <xf numFmtId="2" fontId="120" fillId="18" borderId="304" xfId="0" applyNumberFormat="1" applyFont="1" applyFill="1" applyBorder="1" applyAlignment="1">
      <alignment horizontal="center" vertical="center"/>
    </xf>
    <xf numFmtId="49" fontId="72" fillId="6" borderId="304" xfId="0" applyNumberFormat="1" applyFont="1" applyFill="1" applyBorder="1" applyAlignment="1">
      <alignment horizontal="center" vertical="center"/>
    </xf>
    <xf numFmtId="0" fontId="56" fillId="0" borderId="223" xfId="0" applyNumberFormat="1" applyFont="1" applyBorder="1" applyAlignment="1">
      <alignment horizontal="center" vertical="center"/>
    </xf>
    <xf numFmtId="1" fontId="72" fillId="6" borderId="55" xfId="0" applyNumberFormat="1" applyFont="1" applyFill="1" applyBorder="1" applyAlignment="1">
      <alignment horizontal="center" vertical="center"/>
    </xf>
    <xf numFmtId="49" fontId="5" fillId="18" borderId="56" xfId="0" applyNumberFormat="1" applyFont="1" applyFill="1" applyBorder="1" applyAlignment="1">
      <alignment horizontal="center" vertical="center"/>
    </xf>
    <xf numFmtId="1" fontId="2" fillId="18" borderId="56" xfId="0" applyNumberFormat="1" applyFont="1" applyFill="1" applyBorder="1" applyAlignment="1">
      <alignment horizontal="center"/>
    </xf>
    <xf numFmtId="49" fontId="15" fillId="18" borderId="56" xfId="0" applyNumberFormat="1" applyFont="1" applyFill="1" applyBorder="1" applyAlignment="1">
      <alignment horizontal="center"/>
    </xf>
    <xf numFmtId="49" fontId="15" fillId="18" borderId="56" xfId="0" applyNumberFormat="1" applyFont="1" applyFill="1" applyBorder="1" applyAlignment="1">
      <alignment horizontal="center" vertical="center"/>
    </xf>
    <xf numFmtId="49" fontId="15" fillId="18" borderId="56" xfId="0" applyNumberFormat="1" applyFont="1" applyFill="1" applyBorder="1" applyAlignment="1">
      <alignment vertical="center"/>
    </xf>
    <xf numFmtId="49" fontId="13" fillId="18" borderId="56" xfId="0" applyNumberFormat="1" applyFont="1" applyFill="1" applyBorder="1" applyAlignment="1">
      <alignment horizontal="center" vertical="center"/>
    </xf>
    <xf numFmtId="49" fontId="127" fillId="18" borderId="56" xfId="0" applyNumberFormat="1" applyFont="1" applyFill="1" applyBorder="1" applyAlignment="1">
      <alignment horizontal="left" vertical="center" wrapText="1"/>
    </xf>
    <xf numFmtId="49" fontId="17" fillId="10" borderId="56" xfId="0" applyNumberFormat="1" applyFont="1" applyFill="1" applyBorder="1" applyAlignment="1">
      <alignment horizontal="left"/>
    </xf>
    <xf numFmtId="49" fontId="17" fillId="10" borderId="56" xfId="0" applyNumberFormat="1" applyFont="1" applyFill="1" applyBorder="1" applyAlignment="1">
      <alignment horizontal="left" vertical="center" wrapText="1"/>
    </xf>
    <xf numFmtId="49" fontId="0" fillId="5" borderId="56" xfId="0" applyNumberFormat="1" applyFill="1" applyBorder="1"/>
    <xf numFmtId="49" fontId="0" fillId="6" borderId="82" xfId="0" applyNumberFormat="1" applyFill="1" applyBorder="1"/>
    <xf numFmtId="49" fontId="16" fillId="6" borderId="305" xfId="0" applyNumberFormat="1" applyFont="1" applyFill="1" applyBorder="1" applyAlignment="1">
      <alignment horizontal="center" vertical="center"/>
    </xf>
    <xf numFmtId="164" fontId="2" fillId="6" borderId="305" xfId="0" applyNumberFormat="1" applyFont="1" applyFill="1" applyBorder="1" applyAlignment="1">
      <alignment horizontal="center" vertical="center"/>
    </xf>
    <xf numFmtId="49" fontId="72" fillId="6" borderId="305" xfId="0" applyNumberFormat="1" applyFont="1" applyFill="1" applyBorder="1" applyAlignment="1">
      <alignment horizontal="center" vertical="center"/>
    </xf>
    <xf numFmtId="49" fontId="72" fillId="6" borderId="83" xfId="0" applyNumberFormat="1" applyFont="1" applyFill="1" applyBorder="1" applyAlignment="1">
      <alignment horizontal="center" vertical="center"/>
    </xf>
    <xf numFmtId="1" fontId="72" fillId="6" borderId="56" xfId="0" applyNumberFormat="1" applyFont="1" applyFill="1" applyBorder="1" applyAlignment="1">
      <alignment horizontal="center" vertical="center"/>
    </xf>
    <xf numFmtId="49" fontId="105" fillId="18" borderId="96" xfId="0" applyNumberFormat="1" applyFont="1" applyFill="1" applyBorder="1" applyAlignment="1">
      <alignment horizontal="center" vertical="center"/>
    </xf>
    <xf numFmtId="0" fontId="0" fillId="18" borderId="96" xfId="0" applyFill="1" applyBorder="1" applyAlignment="1">
      <alignment vertical="center"/>
    </xf>
    <xf numFmtId="49" fontId="17" fillId="18" borderId="96" xfId="0" applyNumberFormat="1" applyFont="1" applyFill="1" applyBorder="1" applyAlignment="1">
      <alignment vertical="center" wrapText="1"/>
    </xf>
    <xf numFmtId="0" fontId="97" fillId="18" borderId="96" xfId="0" applyFont="1" applyFill="1" applyBorder="1" applyAlignment="1">
      <alignment horizontal="left" vertical="center" wrapText="1"/>
    </xf>
    <xf numFmtId="49" fontId="60" fillId="10" borderId="96" xfId="0" applyNumberFormat="1" applyFont="1" applyFill="1" applyBorder="1" applyAlignment="1">
      <alignment vertical="center"/>
    </xf>
    <xf numFmtId="49" fontId="60" fillId="10" borderId="96" xfId="0" applyNumberFormat="1" applyFont="1" applyFill="1" applyBorder="1" applyAlignment="1">
      <alignment vertical="center" wrapText="1"/>
    </xf>
    <xf numFmtId="49" fontId="1" fillId="5" borderId="96" xfId="0" applyNumberFormat="1" applyFont="1" applyFill="1" applyBorder="1" applyAlignment="1">
      <alignment horizontal="center" vertical="center"/>
    </xf>
    <xf numFmtId="49" fontId="0" fillId="5" borderId="96" xfId="0" applyNumberFormat="1" applyFill="1" applyBorder="1"/>
    <xf numFmtId="49" fontId="0" fillId="6" borderId="96" xfId="0" applyNumberFormat="1" applyFill="1" applyBorder="1"/>
    <xf numFmtId="2" fontId="57" fillId="18" borderId="96" xfId="0" applyNumberFormat="1" applyFont="1" applyFill="1" applyBorder="1" applyAlignment="1">
      <alignment horizontal="center" vertical="center"/>
    </xf>
    <xf numFmtId="0" fontId="56" fillId="0" borderId="96" xfId="0" applyNumberFormat="1" applyFont="1" applyBorder="1" applyAlignment="1">
      <alignment horizontal="center" vertical="center"/>
    </xf>
    <xf numFmtId="49" fontId="15" fillId="18" borderId="58" xfId="0" applyNumberFormat="1" applyFont="1" applyFill="1" applyBorder="1" applyAlignment="1">
      <alignment horizontal="center" vertical="center"/>
    </xf>
    <xf numFmtId="49" fontId="15" fillId="18" borderId="55" xfId="0" applyNumberFormat="1" applyFont="1" applyFill="1" applyBorder="1" applyAlignment="1">
      <alignment vertical="center"/>
    </xf>
    <xf numFmtId="49" fontId="13" fillId="18" borderId="55" xfId="0" applyNumberFormat="1" applyFont="1" applyFill="1" applyBorder="1" applyAlignment="1">
      <alignment horizontal="center" vertical="center"/>
    </xf>
    <xf numFmtId="49" fontId="127" fillId="18" borderId="55" xfId="0" applyNumberFormat="1" applyFont="1" applyFill="1" applyBorder="1" applyAlignment="1">
      <alignment horizontal="left" vertical="center" wrapText="1"/>
    </xf>
    <xf numFmtId="49" fontId="17" fillId="9" borderId="55" xfId="0" applyNumberFormat="1" applyFont="1" applyFill="1" applyBorder="1" applyAlignment="1">
      <alignment horizontal="left"/>
    </xf>
    <xf numFmtId="49" fontId="17" fillId="10" borderId="55" xfId="0" applyNumberFormat="1" applyFont="1" applyFill="1" applyBorder="1" applyAlignment="1">
      <alignment horizontal="left" vertical="center" wrapText="1"/>
    </xf>
    <xf numFmtId="49" fontId="16" fillId="6" borderId="304" xfId="0" applyNumberFormat="1" applyFont="1" applyFill="1" applyBorder="1" applyAlignment="1">
      <alignment horizontal="center" vertical="center"/>
    </xf>
    <xf numFmtId="49" fontId="72" fillId="6" borderId="81" xfId="0" applyNumberFormat="1" applyFont="1" applyFill="1" applyBorder="1" applyAlignment="1">
      <alignment horizontal="center" vertical="center"/>
    </xf>
    <xf numFmtId="49" fontId="17" fillId="6" borderId="56" xfId="0" applyNumberFormat="1" applyFont="1" applyFill="1" applyBorder="1"/>
    <xf numFmtId="0" fontId="17" fillId="6" borderId="56" xfId="0" applyFont="1" applyFill="1" applyBorder="1"/>
    <xf numFmtId="2" fontId="0" fillId="6" borderId="56" xfId="0" applyNumberFormat="1" applyFill="1" applyBorder="1" applyAlignment="1">
      <alignment horizontal="left" vertical="center" wrapText="1"/>
    </xf>
    <xf numFmtId="2" fontId="0" fillId="6" borderId="56" xfId="0" applyNumberFormat="1" applyFill="1" applyBorder="1" applyAlignment="1">
      <alignment vertical="center" wrapText="1"/>
    </xf>
    <xf numFmtId="49" fontId="72" fillId="6" borderId="305" xfId="0" applyNumberFormat="1" applyFont="1" applyFill="1" applyBorder="1" applyAlignment="1">
      <alignment vertical="center"/>
    </xf>
    <xf numFmtId="49" fontId="72" fillId="6" borderId="83" xfId="0" applyNumberFormat="1" applyFont="1" applyFill="1" applyBorder="1" applyAlignment="1">
      <alignment vertical="center"/>
    </xf>
    <xf numFmtId="1" fontId="72" fillId="6" borderId="56" xfId="0" applyNumberFormat="1" applyFont="1" applyFill="1" applyBorder="1" applyAlignment="1">
      <alignment vertical="center"/>
    </xf>
    <xf numFmtId="49" fontId="17" fillId="18" borderId="96" xfId="0" applyNumberFormat="1" applyFont="1" applyFill="1" applyBorder="1" applyAlignment="1">
      <alignment vertical="center"/>
    </xf>
    <xf numFmtId="49" fontId="127" fillId="18" borderId="96" xfId="0" applyNumberFormat="1" applyFont="1" applyFill="1" applyBorder="1" applyAlignment="1">
      <alignment horizontal="left" vertical="center" wrapText="1"/>
    </xf>
    <xf numFmtId="49" fontId="0" fillId="10" borderId="96" xfId="0" applyNumberFormat="1" applyFill="1" applyBorder="1"/>
    <xf numFmtId="49" fontId="66" fillId="10" borderId="96" xfId="0" applyNumberFormat="1" applyFont="1" applyFill="1" applyBorder="1" applyAlignment="1">
      <alignment vertical="center" wrapText="1"/>
    </xf>
    <xf numFmtId="2" fontId="0" fillId="6" borderId="96" xfId="0" applyNumberFormat="1" applyFill="1" applyBorder="1"/>
    <xf numFmtId="165" fontId="11" fillId="6" borderId="96" xfId="0" applyNumberFormat="1" applyFont="1" applyFill="1" applyBorder="1" applyAlignment="1">
      <alignment horizontal="center" vertical="center"/>
    </xf>
    <xf numFmtId="165" fontId="11" fillId="21" borderId="96" xfId="0" applyNumberFormat="1" applyFont="1" applyFill="1" applyBorder="1" applyAlignment="1">
      <alignment horizontal="center" vertical="center"/>
    </xf>
    <xf numFmtId="1" fontId="53" fillId="21" borderId="227" xfId="0" applyNumberFormat="1" applyFont="1" applyFill="1" applyBorder="1" applyAlignment="1">
      <alignment horizontal="center" vertical="center"/>
    </xf>
    <xf numFmtId="1" fontId="53" fillId="21" borderId="119" xfId="0" applyNumberFormat="1" applyFont="1" applyFill="1" applyBorder="1" applyAlignment="1">
      <alignment horizontal="center" vertical="center"/>
    </xf>
    <xf numFmtId="1" fontId="11" fillId="21" borderId="227" xfId="0" applyNumberFormat="1" applyFont="1" applyFill="1" applyBorder="1" applyAlignment="1">
      <alignment horizontal="center" vertical="center"/>
    </xf>
    <xf numFmtId="1" fontId="52" fillId="21" borderId="227" xfId="0" applyNumberFormat="1" applyFont="1" applyFill="1" applyBorder="1" applyAlignment="1">
      <alignment horizontal="center" vertical="center"/>
    </xf>
    <xf numFmtId="1" fontId="61" fillId="21" borderId="227" xfId="0" applyNumberFormat="1" applyFont="1" applyFill="1" applyBorder="1" applyAlignment="1">
      <alignment horizontal="center" vertical="center"/>
    </xf>
    <xf numFmtId="164" fontId="11" fillId="21" borderId="276" xfId="0" applyNumberFormat="1" applyFont="1" applyFill="1" applyBorder="1" applyAlignment="1">
      <alignment horizontal="center" vertical="center"/>
    </xf>
    <xf numFmtId="164" fontId="11" fillId="21" borderId="149" xfId="0" applyNumberFormat="1" applyFont="1" applyFill="1" applyBorder="1" applyAlignment="1">
      <alignment horizontal="center" vertical="center"/>
    </xf>
    <xf numFmtId="164" fontId="11" fillId="21" borderId="278" xfId="0" applyNumberFormat="1" applyFont="1" applyFill="1" applyBorder="1" applyAlignment="1">
      <alignment horizontal="center" vertical="center"/>
    </xf>
    <xf numFmtId="164" fontId="11" fillId="21" borderId="314" xfId="0" applyNumberFormat="1" applyFont="1" applyFill="1" applyBorder="1" applyAlignment="1">
      <alignment horizontal="center" vertical="center"/>
    </xf>
    <xf numFmtId="164" fontId="11" fillId="21" borderId="202" xfId="0" applyNumberFormat="1" applyFont="1" applyFill="1" applyBorder="1" applyAlignment="1">
      <alignment horizontal="center" vertical="center"/>
    </xf>
    <xf numFmtId="165" fontId="11" fillId="21" borderId="144" xfId="0" applyNumberFormat="1" applyFont="1" applyFill="1" applyBorder="1" applyAlignment="1">
      <alignment horizontal="center" vertical="center"/>
    </xf>
    <xf numFmtId="164" fontId="11" fillId="21" borderId="203" xfId="0" applyNumberFormat="1" applyFont="1" applyFill="1" applyBorder="1" applyAlignment="1">
      <alignment horizontal="center" vertical="center"/>
    </xf>
    <xf numFmtId="1" fontId="11" fillId="21" borderId="81" xfId="0" applyNumberFormat="1" applyFont="1" applyFill="1" applyBorder="1" applyAlignment="1">
      <alignment horizontal="center" vertical="center"/>
    </xf>
    <xf numFmtId="1" fontId="11" fillId="6" borderId="96" xfId="0" applyNumberFormat="1" applyFont="1" applyFill="1" applyBorder="1" applyAlignment="1">
      <alignment horizontal="center" vertical="center"/>
    </xf>
    <xf numFmtId="164" fontId="61" fillId="18" borderId="96" xfId="0" applyNumberFormat="1" applyFont="1" applyFill="1" applyBorder="1" applyAlignment="1">
      <alignment horizontal="center" vertical="center"/>
    </xf>
    <xf numFmtId="165" fontId="120" fillId="6" borderId="96" xfId="0" applyNumberFormat="1" applyFont="1" applyFill="1" applyBorder="1" applyAlignment="1">
      <alignment horizontal="center" vertical="center"/>
    </xf>
    <xf numFmtId="1" fontId="61" fillId="6" borderId="96" xfId="0" applyNumberFormat="1" applyFont="1" applyFill="1" applyBorder="1" applyAlignment="1">
      <alignment horizontal="center" vertical="center"/>
    </xf>
    <xf numFmtId="165" fontId="53" fillId="6" borderId="96" xfId="0" applyNumberFormat="1" applyFont="1" applyFill="1" applyBorder="1" applyAlignment="1">
      <alignment horizontal="center" vertical="center"/>
    </xf>
    <xf numFmtId="164" fontId="53" fillId="21" borderId="96" xfId="0" applyNumberFormat="1" applyFont="1" applyFill="1" applyBorder="1" applyAlignment="1">
      <alignment horizontal="center" vertical="center"/>
    </xf>
    <xf numFmtId="165" fontId="53" fillId="21" borderId="96" xfId="0" applyNumberFormat="1" applyFont="1" applyFill="1" applyBorder="1" applyAlignment="1">
      <alignment horizontal="center" vertical="center"/>
    </xf>
    <xf numFmtId="1" fontId="61" fillId="22" borderId="96" xfId="0" applyNumberFormat="1" applyFont="1" applyFill="1" applyBorder="1" applyAlignment="1">
      <alignment horizontal="center" vertical="center"/>
    </xf>
    <xf numFmtId="164" fontId="61" fillId="0" borderId="96" xfId="0" applyNumberFormat="1" applyFont="1" applyFill="1" applyBorder="1" applyAlignment="1">
      <alignment horizontal="center" vertical="center"/>
    </xf>
    <xf numFmtId="1" fontId="53" fillId="6" borderId="96" xfId="0" applyNumberFormat="1" applyFont="1" applyFill="1" applyBorder="1" applyAlignment="1">
      <alignment horizontal="center" vertical="center"/>
    </xf>
    <xf numFmtId="1" fontId="53" fillId="21" borderId="96" xfId="0" applyNumberFormat="1" applyFont="1" applyFill="1" applyBorder="1" applyAlignment="1">
      <alignment horizontal="center" vertical="center"/>
    </xf>
    <xf numFmtId="49" fontId="53" fillId="8" borderId="96" xfId="0" applyNumberFormat="1" applyFont="1" applyFill="1" applyBorder="1" applyAlignment="1">
      <alignment horizontal="left" vertical="center"/>
    </xf>
    <xf numFmtId="165" fontId="53" fillId="18" borderId="96" xfId="0" applyNumberFormat="1" applyFont="1" applyFill="1" applyBorder="1" applyAlignment="1">
      <alignment horizontal="center" vertical="center"/>
    </xf>
    <xf numFmtId="1" fontId="75" fillId="6" borderId="96" xfId="0" applyNumberFormat="1" applyFont="1" applyFill="1" applyBorder="1" applyAlignment="1">
      <alignment horizontal="center" vertical="center"/>
    </xf>
    <xf numFmtId="0" fontId="75" fillId="18" borderId="96" xfId="0" applyFont="1" applyFill="1" applyBorder="1" applyAlignment="1">
      <alignment horizontal="center" vertical="center"/>
    </xf>
    <xf numFmtId="49" fontId="61" fillId="6" borderId="96" xfId="0" applyNumberFormat="1" applyFont="1" applyFill="1" applyBorder="1" applyAlignment="1">
      <alignment horizontal="center" vertical="center"/>
    </xf>
    <xf numFmtId="49" fontId="61" fillId="18" borderId="96" xfId="0" applyNumberFormat="1" applyFont="1" applyFill="1" applyBorder="1" applyAlignment="1">
      <alignment horizontal="center" vertical="center"/>
    </xf>
    <xf numFmtId="1" fontId="11" fillId="21" borderId="96" xfId="0" applyNumberFormat="1" applyFont="1" applyFill="1" applyBorder="1" applyAlignment="1">
      <alignment horizontal="center" vertical="center"/>
    </xf>
    <xf numFmtId="164" fontId="53" fillId="35" borderId="96" xfId="0" applyNumberFormat="1" applyFont="1" applyFill="1" applyBorder="1" applyAlignment="1">
      <alignment horizontal="center" vertical="center"/>
    </xf>
    <xf numFmtId="49" fontId="52" fillId="21" borderId="96" xfId="0" applyNumberFormat="1" applyFont="1" applyFill="1" applyBorder="1" applyAlignment="1">
      <alignment vertical="center"/>
    </xf>
    <xf numFmtId="2" fontId="52" fillId="21" borderId="96" xfId="0" applyNumberFormat="1" applyFont="1" applyFill="1" applyBorder="1" applyAlignment="1">
      <alignment horizontal="center" vertical="center"/>
    </xf>
    <xf numFmtId="165" fontId="52" fillId="21" borderId="96" xfId="0" applyNumberFormat="1" applyFont="1" applyFill="1" applyBorder="1" applyAlignment="1">
      <alignment horizontal="center" vertical="center"/>
    </xf>
    <xf numFmtId="1" fontId="52" fillId="21" borderId="96" xfId="0" applyNumberFormat="1" applyFont="1" applyFill="1" applyBorder="1" applyAlignment="1">
      <alignment horizontal="center" vertical="center"/>
    </xf>
    <xf numFmtId="49" fontId="20" fillId="6" borderId="96" xfId="0" applyNumberFormat="1" applyFont="1" applyFill="1" applyBorder="1" applyAlignment="1">
      <alignment horizontal="center" vertical="center"/>
    </xf>
    <xf numFmtId="164" fontId="20" fillId="6" borderId="96" xfId="0" applyNumberFormat="1" applyFont="1" applyFill="1" applyBorder="1" applyAlignment="1">
      <alignment horizontal="center" vertical="center"/>
    </xf>
    <xf numFmtId="49" fontId="26" fillId="18" borderId="96" xfId="0" applyNumberFormat="1" applyFont="1" applyFill="1" applyBorder="1" applyAlignment="1">
      <alignment horizontal="center" vertical="center"/>
    </xf>
    <xf numFmtId="49" fontId="26" fillId="6" borderId="96" xfId="0" applyNumberFormat="1" applyFont="1" applyFill="1" applyBorder="1" applyAlignment="1">
      <alignment horizontal="center" vertical="center"/>
    </xf>
    <xf numFmtId="49" fontId="53" fillId="18" borderId="96" xfId="0" applyNumberFormat="1" applyFont="1" applyFill="1" applyBorder="1" applyAlignment="1">
      <alignment horizontal="center" vertical="center"/>
    </xf>
    <xf numFmtId="49" fontId="53" fillId="6" borderId="96" xfId="0" applyNumberFormat="1" applyFont="1" applyFill="1" applyBorder="1" applyAlignment="1">
      <alignment horizontal="center" vertical="center"/>
    </xf>
    <xf numFmtId="1" fontId="61" fillId="21" borderId="96" xfId="0" applyNumberFormat="1" applyFont="1" applyFill="1" applyBorder="1" applyAlignment="1">
      <alignment horizontal="center" vertical="center"/>
    </xf>
    <xf numFmtId="164" fontId="61" fillId="21" borderId="96" xfId="0" applyNumberFormat="1" applyFont="1" applyFill="1" applyBorder="1" applyAlignment="1">
      <alignment horizontal="center" vertical="center"/>
    </xf>
    <xf numFmtId="165" fontId="120" fillId="18" borderId="96" xfId="0" applyNumberFormat="1" applyFont="1" applyFill="1" applyBorder="1" applyAlignment="1">
      <alignment horizontal="center" vertical="center"/>
    </xf>
    <xf numFmtId="1" fontId="53" fillId="22" borderId="96" xfId="0" applyNumberFormat="1" applyFont="1" applyFill="1" applyBorder="1" applyAlignment="1">
      <alignment horizontal="center" vertical="center"/>
    </xf>
    <xf numFmtId="49" fontId="2" fillId="18" borderId="41" xfId="0" applyNumberFormat="1" applyFont="1" applyFill="1" applyBorder="1" applyAlignment="1">
      <alignment horizontal="center" vertical="center" wrapText="1"/>
    </xf>
    <xf numFmtId="164" fontId="61" fillId="18" borderId="119" xfId="0" applyNumberFormat="1" applyFont="1" applyFill="1" applyBorder="1" applyAlignment="1">
      <alignment horizontal="center" vertical="center" wrapText="1"/>
    </xf>
    <xf numFmtId="0" fontId="61" fillId="18" borderId="119" xfId="0" applyFont="1" applyFill="1" applyBorder="1" applyAlignment="1">
      <alignment horizontal="center" vertical="center" wrapText="1"/>
    </xf>
    <xf numFmtId="49" fontId="61" fillId="18" borderId="119" xfId="0" applyNumberFormat="1" applyFont="1" applyFill="1" applyBorder="1" applyAlignment="1">
      <alignment horizontal="center" vertical="center"/>
    </xf>
    <xf numFmtId="0" fontId="53" fillId="18" borderId="119" xfId="0" applyFont="1" applyFill="1" applyBorder="1" applyAlignment="1">
      <alignment horizontal="center" vertical="center"/>
    </xf>
    <xf numFmtId="164" fontId="114" fillId="18" borderId="119" xfId="0" applyNumberFormat="1" applyFont="1" applyFill="1" applyBorder="1" applyAlignment="1">
      <alignment horizontal="center" vertical="center"/>
    </xf>
    <xf numFmtId="0" fontId="75" fillId="18" borderId="119" xfId="0" applyFont="1" applyFill="1" applyBorder="1" applyAlignment="1">
      <alignment horizontal="center" vertical="center"/>
    </xf>
    <xf numFmtId="0" fontId="75" fillId="18" borderId="119" xfId="0" applyFont="1" applyFill="1" applyBorder="1" applyAlignment="1">
      <alignment vertical="center"/>
    </xf>
    <xf numFmtId="49" fontId="61" fillId="6" borderId="119" xfId="0" applyNumberFormat="1" applyFont="1" applyFill="1" applyBorder="1" applyAlignment="1">
      <alignment horizontal="center" vertical="center"/>
    </xf>
    <xf numFmtId="0" fontId="61" fillId="30" borderId="119" xfId="0" applyFont="1" applyFill="1" applyBorder="1" applyAlignment="1">
      <alignment horizontal="center" vertical="center"/>
    </xf>
    <xf numFmtId="164" fontId="11" fillId="6" borderId="80" xfId="0" applyNumberFormat="1" applyFont="1" applyFill="1" applyBorder="1" applyAlignment="1">
      <alignment horizontal="center" vertical="center"/>
    </xf>
    <xf numFmtId="164" fontId="11" fillId="6" borderId="311" xfId="0" applyNumberFormat="1" applyFont="1" applyFill="1" applyBorder="1" applyAlignment="1">
      <alignment horizontal="center" vertical="center"/>
    </xf>
    <xf numFmtId="164" fontId="11" fillId="6" borderId="312" xfId="0" applyNumberFormat="1" applyFont="1" applyFill="1" applyBorder="1" applyAlignment="1">
      <alignment horizontal="center" vertical="center"/>
    </xf>
    <xf numFmtId="164" fontId="11" fillId="6" borderId="315" xfId="0" applyNumberFormat="1" applyFont="1" applyFill="1" applyBorder="1" applyAlignment="1">
      <alignment horizontal="center" vertical="center"/>
    </xf>
    <xf numFmtId="164" fontId="11" fillId="6" borderId="149" xfId="0" applyNumberFormat="1" applyFont="1" applyFill="1" applyBorder="1" applyAlignment="1">
      <alignment horizontal="center" vertical="center"/>
    </xf>
    <xf numFmtId="164" fontId="11" fillId="6" borderId="313" xfId="0" applyNumberFormat="1" applyFont="1" applyFill="1" applyBorder="1" applyAlignment="1">
      <alignment horizontal="center" vertical="center"/>
    </xf>
    <xf numFmtId="164" fontId="11" fillId="6" borderId="255" xfId="0" applyNumberFormat="1" applyFont="1" applyFill="1" applyBorder="1" applyAlignment="1">
      <alignment horizontal="center" vertical="center"/>
    </xf>
    <xf numFmtId="164" fontId="53" fillId="6" borderId="183" xfId="0" applyNumberFormat="1" applyFont="1" applyFill="1" applyBorder="1" applyAlignment="1">
      <alignment horizontal="center" vertical="center"/>
    </xf>
    <xf numFmtId="164" fontId="53" fillId="6" borderId="82" xfId="0" applyNumberFormat="1" applyFont="1" applyFill="1" applyBorder="1" applyAlignment="1">
      <alignment horizontal="center" vertical="center"/>
    </xf>
    <xf numFmtId="164" fontId="53" fillId="6" borderId="184" xfId="0" applyNumberFormat="1" applyFont="1" applyFill="1" applyBorder="1" applyAlignment="1">
      <alignment horizontal="center" vertical="center"/>
    </xf>
    <xf numFmtId="164" fontId="53" fillId="6" borderId="208" xfId="0" applyNumberFormat="1" applyFont="1" applyFill="1" applyBorder="1" applyAlignment="1">
      <alignment horizontal="center" vertical="center"/>
    </xf>
    <xf numFmtId="164" fontId="61" fillId="18" borderId="248" xfId="0" applyNumberFormat="1" applyFont="1" applyFill="1" applyBorder="1" applyAlignment="1">
      <alignment horizontal="center" vertical="center"/>
    </xf>
    <xf numFmtId="164" fontId="11" fillId="22" borderId="96" xfId="0" applyNumberFormat="1" applyFont="1" applyFill="1" applyBorder="1" applyAlignment="1">
      <alignment horizontal="left" vertical="center"/>
    </xf>
    <xf numFmtId="164" fontId="53" fillId="22" borderId="96" xfId="0" applyNumberFormat="1" applyFont="1" applyFill="1" applyBorder="1" applyAlignment="1">
      <alignment horizontal="left" vertical="center"/>
    </xf>
    <xf numFmtId="164" fontId="61" fillId="22" borderId="96" xfId="0" applyNumberFormat="1" applyFont="1" applyFill="1" applyBorder="1" applyAlignment="1">
      <alignment horizontal="left" vertical="center"/>
    </xf>
    <xf numFmtId="164" fontId="53" fillId="22" borderId="96" xfId="0" applyNumberFormat="1" applyFont="1" applyFill="1" applyBorder="1" applyAlignment="1">
      <alignment horizontal="center" vertical="center"/>
    </xf>
    <xf numFmtId="164" fontId="114" fillId="18" borderId="96" xfId="0" applyNumberFormat="1" applyFont="1" applyFill="1" applyBorder="1" applyAlignment="1">
      <alignment horizontal="center" vertical="center"/>
    </xf>
    <xf numFmtId="164" fontId="114" fillId="6" borderId="96" xfId="0" applyNumberFormat="1" applyFont="1" applyFill="1" applyBorder="1" applyAlignment="1">
      <alignment horizontal="center" vertical="center"/>
    </xf>
    <xf numFmtId="164" fontId="61" fillId="18" borderId="96" xfId="0" applyNumberFormat="1" applyFont="1" applyFill="1" applyBorder="1" applyAlignment="1">
      <alignment horizontal="center" vertical="center" wrapText="1"/>
    </xf>
    <xf numFmtId="0" fontId="126" fillId="18" borderId="96" xfId="0" applyFont="1" applyFill="1" applyBorder="1" applyAlignment="1">
      <alignment horizontal="center" vertical="center" wrapText="1"/>
    </xf>
    <xf numFmtId="49" fontId="7" fillId="22" borderId="96" xfId="0" applyNumberFormat="1" applyFont="1" applyFill="1" applyBorder="1" applyAlignment="1">
      <alignment vertical="center"/>
    </xf>
    <xf numFmtId="49" fontId="52" fillId="22" borderId="96" xfId="0" applyNumberFormat="1" applyFont="1" applyFill="1" applyBorder="1" applyAlignment="1">
      <alignment vertical="center"/>
    </xf>
    <xf numFmtId="0" fontId="53" fillId="30" borderId="96" xfId="0" applyFont="1" applyFill="1" applyBorder="1" applyAlignment="1">
      <alignment horizontal="center" vertical="center"/>
    </xf>
    <xf numFmtId="0" fontId="53" fillId="18" borderId="96" xfId="0" applyFont="1" applyFill="1" applyBorder="1" applyAlignment="1">
      <alignment horizontal="center" vertical="center"/>
    </xf>
    <xf numFmtId="164" fontId="63" fillId="6" borderId="96" xfId="0" applyNumberFormat="1" applyFont="1" applyFill="1" applyBorder="1" applyAlignment="1">
      <alignment horizontal="center" vertical="center"/>
    </xf>
    <xf numFmtId="164" fontId="140" fillId="18" borderId="96" xfId="0" applyNumberFormat="1" applyFont="1" applyFill="1" applyBorder="1" applyAlignment="1">
      <alignment horizontal="center" vertical="center"/>
    </xf>
    <xf numFmtId="164" fontId="141" fillId="18" borderId="96" xfId="0" applyNumberFormat="1" applyFont="1" applyFill="1" applyBorder="1" applyAlignment="1">
      <alignment horizontal="center" vertical="center"/>
    </xf>
    <xf numFmtId="0" fontId="75" fillId="30" borderId="96" xfId="0" applyFont="1" applyFill="1" applyBorder="1" applyAlignment="1">
      <alignment horizontal="center" vertical="center"/>
    </xf>
    <xf numFmtId="0" fontId="75" fillId="34" borderId="96" xfId="0" applyFont="1" applyFill="1" applyBorder="1" applyAlignment="1">
      <alignment horizontal="center" vertical="center"/>
    </xf>
    <xf numFmtId="0" fontId="53" fillId="34" borderId="96" xfId="0" applyFont="1" applyFill="1" applyBorder="1" applyAlignment="1">
      <alignment horizontal="center" vertical="center"/>
    </xf>
    <xf numFmtId="164" fontId="61" fillId="26" borderId="96" xfId="0" applyNumberFormat="1" applyFont="1" applyFill="1" applyBorder="1" applyAlignment="1">
      <alignment horizontal="center" vertical="center"/>
    </xf>
    <xf numFmtId="2" fontId="7" fillId="24" borderId="96" xfId="0" applyNumberFormat="1" applyFont="1" applyFill="1" applyBorder="1" applyAlignment="1">
      <alignment horizontal="center" vertical="center"/>
    </xf>
    <xf numFmtId="164" fontId="26" fillId="6" borderId="96" xfId="0" applyNumberFormat="1" applyFont="1" applyFill="1" applyBorder="1" applyAlignment="1">
      <alignment horizontal="center" vertical="center"/>
    </xf>
    <xf numFmtId="164" fontId="53" fillId="24" borderId="96" xfId="0" applyNumberFormat="1" applyFont="1" applyFill="1" applyBorder="1" applyAlignment="1">
      <alignment horizontal="center" vertical="center"/>
    </xf>
    <xf numFmtId="164" fontId="72" fillId="26" borderId="96" xfId="0" applyNumberFormat="1" applyFont="1" applyFill="1" applyBorder="1" applyAlignment="1">
      <alignment horizontal="center" vertical="center"/>
    </xf>
    <xf numFmtId="164" fontId="53" fillId="26" borderId="96" xfId="0" applyNumberFormat="1" applyFont="1" applyFill="1" applyBorder="1" applyAlignment="1">
      <alignment horizontal="center" vertical="center"/>
    </xf>
    <xf numFmtId="49" fontId="58" fillId="18" borderId="41" xfId="0" applyNumberFormat="1" applyFont="1" applyFill="1" applyBorder="1" applyAlignment="1">
      <alignment vertical="center" wrapText="1"/>
    </xf>
    <xf numFmtId="49" fontId="95" fillId="18" borderId="41" xfId="0" applyNumberFormat="1" applyFont="1" applyFill="1" applyBorder="1" applyAlignment="1">
      <alignment horizontal="left" vertical="center" wrapText="1"/>
    </xf>
    <xf numFmtId="49" fontId="7" fillId="25" borderId="316" xfId="0" applyNumberFormat="1" applyFont="1" applyFill="1" applyBorder="1" applyAlignment="1">
      <alignment horizontal="center" vertical="center"/>
    </xf>
    <xf numFmtId="0" fontId="0" fillId="6" borderId="316" xfId="0" applyFill="1" applyBorder="1"/>
    <xf numFmtId="49" fontId="0" fillId="6" borderId="178" xfId="0" applyNumberFormat="1" applyFill="1" applyBorder="1" applyAlignment="1">
      <alignment vertical="center"/>
    </xf>
    <xf numFmtId="0" fontId="0" fillId="0" borderId="219" xfId="0" applyNumberFormat="1" applyBorder="1" applyAlignment="1">
      <alignment vertical="center"/>
    </xf>
    <xf numFmtId="49" fontId="0" fillId="6" borderId="290" xfId="0" applyNumberFormat="1" applyFill="1" applyBorder="1" applyAlignment="1">
      <alignment vertical="center"/>
    </xf>
    <xf numFmtId="2" fontId="0" fillId="6" borderId="290" xfId="0" applyNumberFormat="1" applyFill="1" applyBorder="1" applyAlignment="1">
      <alignment vertical="center"/>
    </xf>
    <xf numFmtId="2" fontId="20" fillId="6" borderId="58" xfId="0" applyNumberFormat="1" applyFont="1" applyFill="1" applyBorder="1"/>
    <xf numFmtId="2" fontId="7" fillId="6" borderId="53" xfId="0" applyNumberFormat="1" applyFont="1" applyFill="1" applyBorder="1" applyAlignment="1">
      <alignment horizontal="center" vertical="center" wrapText="1"/>
    </xf>
    <xf numFmtId="2" fontId="7" fillId="6" borderId="31" xfId="0" applyNumberFormat="1" applyFont="1" applyFill="1" applyBorder="1" applyAlignment="1">
      <alignment horizontal="center" vertical="center" wrapText="1"/>
    </xf>
    <xf numFmtId="164" fontId="11" fillId="6" borderId="317" xfId="0" applyNumberFormat="1" applyFont="1" applyFill="1" applyBorder="1" applyAlignment="1">
      <alignment horizontal="center" vertical="center"/>
    </xf>
    <xf numFmtId="164" fontId="11" fillId="6" borderId="53" xfId="0" applyNumberFormat="1" applyFont="1" applyFill="1" applyBorder="1" applyAlignment="1">
      <alignment horizontal="center" vertical="center"/>
    </xf>
    <xf numFmtId="164" fontId="11" fillId="6" borderId="318" xfId="0" applyNumberFormat="1" applyFont="1" applyFill="1" applyBorder="1" applyAlignment="1">
      <alignment horizontal="center" vertical="center"/>
    </xf>
    <xf numFmtId="164" fontId="7" fillId="6" borderId="319" xfId="0" applyNumberFormat="1" applyFont="1" applyFill="1" applyBorder="1" applyAlignment="1">
      <alignment horizontal="center" vertical="center" wrapText="1"/>
    </xf>
    <xf numFmtId="164" fontId="7" fillId="6" borderId="306" xfId="0" applyNumberFormat="1" applyFont="1" applyFill="1" applyBorder="1" applyAlignment="1">
      <alignment horizontal="center" vertical="center" wrapText="1"/>
    </xf>
    <xf numFmtId="2" fontId="0" fillId="6" borderId="82" xfId="0" applyNumberFormat="1" applyFill="1" applyBorder="1"/>
    <xf numFmtId="164" fontId="53" fillId="6" borderId="320" xfId="0" applyNumberFormat="1" applyFont="1" applyFill="1" applyBorder="1" applyAlignment="1">
      <alignment horizontal="center" vertical="center"/>
    </xf>
    <xf numFmtId="164" fontId="53" fillId="6" borderId="321" xfId="0" applyNumberFormat="1" applyFont="1" applyFill="1" applyBorder="1" applyAlignment="1">
      <alignment horizontal="center" vertical="center"/>
    </xf>
    <xf numFmtId="164" fontId="53" fillId="6" borderId="322" xfId="0" applyNumberFormat="1" applyFont="1" applyFill="1" applyBorder="1" applyAlignment="1">
      <alignment horizontal="center" vertical="center"/>
    </xf>
    <xf numFmtId="164" fontId="53" fillId="6" borderId="323" xfId="0" applyNumberFormat="1" applyFont="1" applyFill="1" applyBorder="1" applyAlignment="1">
      <alignment horizontal="center" vertical="center"/>
    </xf>
    <xf numFmtId="164" fontId="53" fillId="6" borderId="248" xfId="0" applyNumberFormat="1" applyFont="1" applyFill="1" applyBorder="1" applyAlignment="1">
      <alignment horizontal="center" vertical="center"/>
    </xf>
    <xf numFmtId="49" fontId="7" fillId="6" borderId="96" xfId="0" applyNumberFormat="1" applyFont="1" applyFill="1" applyBorder="1"/>
    <xf numFmtId="164" fontId="7" fillId="6" borderId="96" xfId="0" applyNumberFormat="1" applyFont="1" applyFill="1" applyBorder="1" applyAlignment="1">
      <alignment horizontal="center" vertical="center" wrapText="1"/>
    </xf>
    <xf numFmtId="49" fontId="7" fillId="22" borderId="96" xfId="0" applyNumberFormat="1" applyFont="1" applyFill="1" applyBorder="1" applyAlignment="1">
      <alignment horizontal="left" vertical="center"/>
    </xf>
    <xf numFmtId="164" fontId="7" fillId="22" borderId="96" xfId="0" applyNumberFormat="1" applyFont="1" applyFill="1" applyBorder="1" applyAlignment="1">
      <alignment vertical="center"/>
    </xf>
    <xf numFmtId="2" fontId="7" fillId="6" borderId="96" xfId="0" applyNumberFormat="1" applyFont="1" applyFill="1" applyBorder="1"/>
    <xf numFmtId="164" fontId="7" fillId="6" borderId="96" xfId="0" applyNumberFormat="1" applyFont="1" applyFill="1" applyBorder="1"/>
    <xf numFmtId="49" fontId="7" fillId="24" borderId="96" xfId="0" applyNumberFormat="1" applyFont="1" applyFill="1" applyBorder="1" applyAlignment="1">
      <alignment vertical="center"/>
    </xf>
    <xf numFmtId="164" fontId="7" fillId="24" borderId="96" xfId="0" applyNumberFormat="1" applyFont="1" applyFill="1" applyBorder="1" applyAlignment="1">
      <alignment vertical="center"/>
    </xf>
    <xf numFmtId="164" fontId="52" fillId="6" borderId="96" xfId="0" applyNumberFormat="1" applyFont="1" applyFill="1" applyBorder="1"/>
    <xf numFmtId="49" fontId="1" fillId="6" borderId="96" xfId="0" applyNumberFormat="1" applyFont="1" applyFill="1" applyBorder="1" applyAlignment="1">
      <alignment horizontal="center" vertical="center"/>
    </xf>
    <xf numFmtId="2" fontId="0" fillId="18" borderId="96" xfId="0" applyNumberFormat="1" applyFill="1" applyBorder="1"/>
    <xf numFmtId="2" fontId="0" fillId="6" borderId="96" xfId="0" applyNumberFormat="1" applyFill="1" applyBorder="1" applyAlignment="1">
      <alignment vertical="center"/>
    </xf>
    <xf numFmtId="49" fontId="0" fillId="18" borderId="96" xfId="0" applyNumberFormat="1" applyFill="1" applyBorder="1" applyAlignment="1">
      <alignment vertical="center"/>
    </xf>
    <xf numFmtId="49" fontId="7" fillId="24" borderId="96" xfId="0" applyNumberFormat="1" applyFont="1" applyFill="1" applyBorder="1"/>
    <xf numFmtId="49" fontId="0" fillId="6" borderId="96" xfId="0" applyNumberFormat="1" applyFill="1" applyBorder="1" applyAlignment="1">
      <alignment vertical="center"/>
    </xf>
    <xf numFmtId="164" fontId="82" fillId="6" borderId="96" xfId="0" applyNumberFormat="1" applyFont="1" applyFill="1" applyBorder="1"/>
    <xf numFmtId="2" fontId="7" fillId="6" borderId="96" xfId="0" applyNumberFormat="1" applyFont="1" applyFill="1" applyBorder="1" applyAlignment="1">
      <alignment vertical="center"/>
    </xf>
    <xf numFmtId="164" fontId="61" fillId="24" borderId="96" xfId="0" applyNumberFormat="1" applyFont="1" applyFill="1" applyBorder="1" applyAlignment="1">
      <alignment horizontal="center" vertical="center"/>
    </xf>
    <xf numFmtId="0" fontId="0" fillId="0" borderId="96" xfId="0" applyNumberFormat="1" applyBorder="1" applyAlignment="1">
      <alignment vertical="center"/>
    </xf>
    <xf numFmtId="2" fontId="11" fillId="6" borderId="96" xfId="0" applyNumberFormat="1" applyFont="1" applyFill="1" applyBorder="1"/>
    <xf numFmtId="2" fontId="20" fillId="6" borderId="96" xfId="0" applyNumberFormat="1" applyFont="1" applyFill="1" applyBorder="1" applyAlignment="1">
      <alignment vertical="center"/>
    </xf>
    <xf numFmtId="49" fontId="115" fillId="6" borderId="96" xfId="0" applyNumberFormat="1" applyFont="1" applyFill="1" applyBorder="1" applyAlignment="1">
      <alignment horizontal="center" vertical="center"/>
    </xf>
    <xf numFmtId="2" fontId="20" fillId="6" borderId="96" xfId="0" applyNumberFormat="1" applyFont="1" applyFill="1" applyBorder="1"/>
    <xf numFmtId="2" fontId="11" fillId="6" borderId="96" xfId="0" applyNumberFormat="1" applyFont="1" applyFill="1" applyBorder="1" applyAlignment="1">
      <alignment vertical="center"/>
    </xf>
    <xf numFmtId="49" fontId="11" fillId="18" borderId="96" xfId="0" applyNumberFormat="1" applyFont="1" applyFill="1" applyBorder="1" applyAlignment="1">
      <alignment vertical="center"/>
    </xf>
    <xf numFmtId="49" fontId="18" fillId="6" borderId="96" xfId="0" applyNumberFormat="1" applyFont="1" applyFill="1" applyBorder="1" applyAlignment="1">
      <alignment vertical="center"/>
    </xf>
    <xf numFmtId="49" fontId="53" fillId="18" borderId="96" xfId="0" applyNumberFormat="1" applyFont="1" applyFill="1" applyBorder="1"/>
    <xf numFmtId="49" fontId="11" fillId="6" borderId="96" xfId="0" applyNumberFormat="1" applyFont="1" applyFill="1" applyBorder="1" applyAlignment="1">
      <alignment vertical="center"/>
    </xf>
    <xf numFmtId="0" fontId="0" fillId="6" borderId="96" xfId="0" applyFill="1" applyBorder="1"/>
    <xf numFmtId="2" fontId="0" fillId="32" borderId="96" xfId="0" applyNumberFormat="1" applyFill="1" applyBorder="1"/>
    <xf numFmtId="49" fontId="17" fillId="18" borderId="41" xfId="0" applyNumberFormat="1" applyFont="1" applyFill="1" applyBorder="1" applyAlignment="1">
      <alignment horizontal="center" vertical="center" wrapText="1"/>
    </xf>
    <xf numFmtId="49" fontId="18" fillId="24" borderId="41" xfId="0" applyNumberFormat="1" applyFont="1" applyFill="1" applyBorder="1" applyAlignment="1">
      <alignment horizontal="left" vertical="center" wrapText="1"/>
    </xf>
    <xf numFmtId="49" fontId="18" fillId="24" borderId="41" xfId="0" applyNumberFormat="1" applyFont="1" applyFill="1" applyBorder="1" applyAlignment="1">
      <alignment vertical="center" wrapText="1"/>
    </xf>
    <xf numFmtId="0" fontId="59" fillId="24" borderId="41" xfId="0" applyFont="1" applyFill="1" applyBorder="1" applyAlignment="1">
      <alignment vertical="center"/>
    </xf>
    <xf numFmtId="2" fontId="61" fillId="6" borderId="58" xfId="0" applyNumberFormat="1" applyFont="1" applyFill="1" applyBorder="1" applyAlignment="1">
      <alignment horizontal="center" vertical="center"/>
    </xf>
    <xf numFmtId="165" fontId="53" fillId="18" borderId="58" xfId="0" applyNumberFormat="1" applyFont="1" applyFill="1" applyBorder="1" applyAlignment="1">
      <alignment horizontal="center"/>
    </xf>
    <xf numFmtId="164" fontId="11" fillId="6" borderId="324" xfId="0" applyNumberFormat="1" applyFont="1" applyFill="1" applyBorder="1" applyAlignment="1">
      <alignment horizontal="center" vertical="center"/>
    </xf>
    <xf numFmtId="164" fontId="61" fillId="18" borderId="252" xfId="0" applyNumberFormat="1" applyFont="1" applyFill="1" applyBorder="1" applyAlignment="1">
      <alignment horizontal="center" vertical="center"/>
    </xf>
    <xf numFmtId="2" fontId="11" fillId="22" borderId="96" xfId="0" applyNumberFormat="1" applyFont="1" applyFill="1" applyBorder="1" applyAlignment="1">
      <alignment horizontal="center" vertical="center"/>
    </xf>
    <xf numFmtId="165" fontId="11" fillId="22" borderId="96" xfId="0" applyNumberFormat="1" applyFont="1" applyFill="1" applyBorder="1" applyAlignment="1">
      <alignment horizontal="center" vertical="center"/>
    </xf>
    <xf numFmtId="2" fontId="53" fillId="6" borderId="96" xfId="0" applyNumberFormat="1" applyFont="1" applyFill="1" applyBorder="1" applyAlignment="1">
      <alignment horizontal="center" vertical="center"/>
    </xf>
    <xf numFmtId="165" fontId="61" fillId="6" borderId="96" xfId="0" applyNumberFormat="1" applyFont="1" applyFill="1" applyBorder="1" applyAlignment="1">
      <alignment horizontal="center" vertical="center"/>
    </xf>
    <xf numFmtId="2" fontId="53" fillId="24" borderId="96" xfId="0" applyNumberFormat="1" applyFont="1" applyFill="1" applyBorder="1" applyAlignment="1">
      <alignment horizontal="center" vertical="center"/>
    </xf>
    <xf numFmtId="165" fontId="53" fillId="24" borderId="96" xfId="0" applyNumberFormat="1" applyFont="1" applyFill="1" applyBorder="1" applyAlignment="1">
      <alignment horizontal="center" vertical="center"/>
    </xf>
    <xf numFmtId="0" fontId="82" fillId="24" borderId="96" xfId="0" applyFont="1" applyFill="1" applyBorder="1" applyAlignment="1">
      <alignment vertical="center"/>
    </xf>
    <xf numFmtId="165" fontId="82" fillId="24" borderId="96" xfId="0" applyNumberFormat="1" applyFont="1" applyFill="1" applyBorder="1" applyAlignment="1">
      <alignment vertical="center"/>
    </xf>
    <xf numFmtId="2" fontId="53" fillId="6" borderId="96" xfId="0" applyNumberFormat="1" applyFont="1" applyFill="1" applyBorder="1" applyAlignment="1">
      <alignment horizontal="center"/>
    </xf>
    <xf numFmtId="165" fontId="53" fillId="6" borderId="96" xfId="0" applyNumberFormat="1" applyFont="1" applyFill="1" applyBorder="1" applyAlignment="1">
      <alignment horizontal="center"/>
    </xf>
    <xf numFmtId="49" fontId="53" fillId="6" borderId="96" xfId="0" applyNumberFormat="1" applyFont="1" applyFill="1" applyBorder="1" applyAlignment="1">
      <alignment horizontal="center"/>
    </xf>
    <xf numFmtId="165" fontId="53" fillId="6" borderId="96" xfId="0" applyNumberFormat="1" applyFont="1" applyFill="1" applyBorder="1"/>
    <xf numFmtId="49" fontId="53" fillId="6" borderId="96" xfId="0" applyNumberFormat="1" applyFont="1" applyFill="1" applyBorder="1"/>
    <xf numFmtId="165" fontId="20" fillId="18" borderId="96" xfId="0" applyNumberFormat="1" applyFont="1" applyFill="1" applyBorder="1"/>
    <xf numFmtId="165" fontId="82" fillId="6" borderId="96" xfId="0" applyNumberFormat="1" applyFont="1" applyFill="1" applyBorder="1"/>
    <xf numFmtId="2" fontId="61" fillId="6" borderId="96" xfId="0" applyNumberFormat="1" applyFont="1" applyFill="1" applyBorder="1" applyAlignment="1">
      <alignment horizontal="center" vertical="center"/>
    </xf>
    <xf numFmtId="165" fontId="7" fillId="24" borderId="96" xfId="0" applyNumberFormat="1" applyFont="1" applyFill="1" applyBorder="1"/>
    <xf numFmtId="165" fontId="52" fillId="6" borderId="96" xfId="0" applyNumberFormat="1" applyFont="1" applyFill="1" applyBorder="1"/>
    <xf numFmtId="165" fontId="52" fillId="6" borderId="96" xfId="0" applyNumberFormat="1" applyFont="1" applyFill="1" applyBorder="1" applyAlignment="1">
      <alignment vertical="center"/>
    </xf>
    <xf numFmtId="165" fontId="88" fillId="18" borderId="96" xfId="0" applyNumberFormat="1" applyFont="1" applyFill="1" applyBorder="1" applyAlignment="1">
      <alignment vertical="center"/>
    </xf>
    <xf numFmtId="2" fontId="0" fillId="24" borderId="96" xfId="0" applyNumberFormat="1" applyFill="1" applyBorder="1"/>
    <xf numFmtId="165" fontId="0" fillId="24" borderId="96" xfId="0" applyNumberFormat="1" applyFill="1" applyBorder="1"/>
    <xf numFmtId="0" fontId="142" fillId="18" borderId="96" xfId="0" applyFont="1" applyFill="1" applyBorder="1" applyAlignment="1">
      <alignment horizontal="center" vertical="center"/>
    </xf>
    <xf numFmtId="1" fontId="58" fillId="18" borderId="41" xfId="0" applyNumberFormat="1" applyFont="1" applyFill="1" applyBorder="1" applyAlignment="1">
      <alignment horizontal="left" vertical="center" wrapText="1"/>
    </xf>
    <xf numFmtId="49" fontId="4" fillId="6" borderId="62" xfId="0" applyNumberFormat="1" applyFont="1" applyFill="1" applyBorder="1" applyAlignment="1">
      <alignment horizontal="center" vertical="center" wrapText="1"/>
    </xf>
    <xf numFmtId="49" fontId="39" fillId="19" borderId="41" xfId="0" applyNumberFormat="1" applyFont="1" applyFill="1" applyBorder="1" applyAlignment="1">
      <alignment horizontal="center" vertical="center"/>
    </xf>
    <xf numFmtId="1" fontId="83" fillId="6" borderId="41" xfId="0" applyNumberFormat="1" applyFont="1" applyFill="1" applyBorder="1" applyAlignment="1">
      <alignment horizontal="center" vertical="center"/>
    </xf>
    <xf numFmtId="49" fontId="4" fillId="22" borderId="41" xfId="0" applyNumberFormat="1" applyFont="1" applyFill="1" applyBorder="1" applyAlignment="1">
      <alignment horizontal="center"/>
    </xf>
    <xf numFmtId="49" fontId="4" fillId="6" borderId="41" xfId="0" applyNumberFormat="1" applyFont="1" applyFill="1" applyBorder="1" applyAlignment="1">
      <alignment horizontal="center"/>
    </xf>
    <xf numFmtId="0" fontId="0" fillId="6" borderId="7" xfId="0" applyNumberFormat="1" applyFill="1" applyBorder="1" applyAlignment="1">
      <alignment horizontal="center"/>
    </xf>
    <xf numFmtId="49" fontId="14" fillId="18" borderId="41" xfId="0" applyNumberFormat="1" applyFont="1" applyFill="1" applyBorder="1" applyAlignment="1">
      <alignment horizontal="center" vertical="center"/>
    </xf>
    <xf numFmtId="0" fontId="75" fillId="30" borderId="90" xfId="0" applyFont="1" applyFill="1" applyBorder="1" applyAlignment="1">
      <alignment horizontal="center" vertical="center"/>
    </xf>
    <xf numFmtId="0" fontId="75" fillId="40" borderId="91" xfId="0" applyFont="1" applyFill="1" applyBorder="1" applyAlignment="1">
      <alignment horizontal="left" vertical="center" wrapText="1"/>
    </xf>
    <xf numFmtId="0" fontId="94" fillId="30" borderId="325" xfId="0" applyFont="1" applyFill="1" applyBorder="1" applyAlignment="1">
      <alignment horizontal="center" vertical="center" wrapText="1"/>
    </xf>
    <xf numFmtId="0" fontId="103" fillId="30" borderId="326" xfId="0" applyFont="1" applyFill="1" applyBorder="1" applyAlignment="1">
      <alignment horizontal="center" vertical="center"/>
    </xf>
    <xf numFmtId="0" fontId="103" fillId="40" borderId="118" xfId="0" applyFont="1" applyFill="1" applyBorder="1" applyAlignment="1">
      <alignment horizontal="center"/>
    </xf>
    <xf numFmtId="0" fontId="95" fillId="30" borderId="118" xfId="0" applyFont="1" applyFill="1" applyBorder="1" applyAlignment="1">
      <alignment horizontal="center" vertical="center"/>
    </xf>
    <xf numFmtId="0" fontId="53" fillId="30" borderId="118" xfId="0" applyFont="1" applyFill="1" applyBorder="1" applyAlignment="1">
      <alignment horizontal="center" vertical="center"/>
    </xf>
    <xf numFmtId="0" fontId="52" fillId="40" borderId="118" xfId="0" applyFont="1" applyFill="1" applyBorder="1" applyAlignment="1">
      <alignment horizontal="center"/>
    </xf>
    <xf numFmtId="0" fontId="53" fillId="40" borderId="118" xfId="0" applyFont="1" applyFill="1" applyBorder="1" applyAlignment="1">
      <alignment horizontal="center"/>
    </xf>
    <xf numFmtId="0" fontId="75" fillId="30" borderId="118" xfId="0" applyFont="1" applyFill="1" applyBorder="1" applyAlignment="1">
      <alignment horizontal="center" vertical="center"/>
    </xf>
    <xf numFmtId="0" fontId="75" fillId="40" borderId="118" xfId="0" applyFont="1" applyFill="1" applyBorder="1" applyAlignment="1">
      <alignment horizontal="center" vertical="center"/>
    </xf>
    <xf numFmtId="0" fontId="57" fillId="30" borderId="118" xfId="0" applyFont="1" applyFill="1" applyBorder="1" applyAlignment="1">
      <alignment horizontal="center" vertical="center"/>
    </xf>
    <xf numFmtId="0" fontId="53" fillId="41" borderId="118" xfId="0" applyFont="1" applyFill="1" applyBorder="1" applyAlignment="1">
      <alignment horizontal="center" vertical="center"/>
    </xf>
    <xf numFmtId="0" fontId="53" fillId="40" borderId="118" xfId="0" applyFont="1" applyFill="1" applyBorder="1" applyAlignment="1">
      <alignment horizontal="center" vertical="center"/>
    </xf>
    <xf numFmtId="0" fontId="53" fillId="30" borderId="118" xfId="0" applyFont="1" applyFill="1" applyBorder="1" applyAlignment="1">
      <alignment horizontal="center"/>
    </xf>
    <xf numFmtId="0" fontId="75" fillId="30" borderId="118" xfId="0" applyFont="1" applyFill="1" applyBorder="1" applyAlignment="1">
      <alignment horizontal="left" vertical="center"/>
    </xf>
    <xf numFmtId="0" fontId="155" fillId="30" borderId="327" xfId="0" applyFont="1" applyFill="1" applyBorder="1"/>
    <xf numFmtId="0" fontId="155" fillId="30" borderId="328" xfId="0" applyFont="1" applyFill="1" applyBorder="1"/>
    <xf numFmtId="49" fontId="67" fillId="10" borderId="41" xfId="0" applyNumberFormat="1" applyFont="1" applyFill="1" applyBorder="1" applyAlignment="1">
      <alignment horizontal="center" vertical="center"/>
    </xf>
    <xf numFmtId="49" fontId="19" fillId="10" borderId="41" xfId="0" applyNumberFormat="1" applyFont="1" applyFill="1" applyBorder="1" applyAlignment="1">
      <alignment horizontal="center" vertical="center"/>
    </xf>
    <xf numFmtId="1" fontId="5" fillId="10" borderId="41" xfId="0" applyNumberFormat="1" applyFont="1" applyFill="1" applyBorder="1" applyAlignment="1">
      <alignment horizontal="center" vertical="center"/>
    </xf>
    <xf numFmtId="0" fontId="0" fillId="22" borderId="58" xfId="0" applyFill="1" applyBorder="1" applyAlignment="1">
      <alignment vertical="center"/>
    </xf>
    <xf numFmtId="49" fontId="0" fillId="5" borderId="58" xfId="0" applyNumberFormat="1" applyFill="1" applyBorder="1"/>
    <xf numFmtId="0" fontId="11" fillId="6" borderId="58" xfId="0" applyFont="1" applyFill="1" applyBorder="1"/>
    <xf numFmtId="49" fontId="2" fillId="5" borderId="58" xfId="0" applyNumberFormat="1" applyFont="1" applyFill="1" applyBorder="1" applyAlignment="1">
      <alignment horizontal="left"/>
    </xf>
    <xf numFmtId="49" fontId="17" fillId="5" borderId="58" xfId="0" applyNumberFormat="1" applyFont="1" applyFill="1" applyBorder="1" applyAlignment="1">
      <alignment vertical="top" wrapText="1"/>
    </xf>
    <xf numFmtId="0" fontId="15" fillId="5" borderId="58" xfId="0" applyFont="1" applyFill="1" applyBorder="1" applyAlignment="1">
      <alignment horizontal="left"/>
    </xf>
    <xf numFmtId="49" fontId="11" fillId="27" borderId="58" xfId="0" applyNumberFormat="1" applyFont="1" applyFill="1" applyBorder="1" applyAlignment="1">
      <alignment horizontal="center" vertical="center"/>
    </xf>
    <xf numFmtId="49" fontId="11" fillId="5" borderId="58" xfId="0" applyNumberFormat="1" applyFont="1" applyFill="1" applyBorder="1" applyAlignment="1">
      <alignment horizontal="left" vertical="top" wrapText="1"/>
    </xf>
    <xf numFmtId="49" fontId="0" fillId="5" borderId="58" xfId="0" applyNumberFormat="1" applyFill="1" applyBorder="1" applyAlignment="1">
      <alignment vertical="top" wrapText="1"/>
    </xf>
    <xf numFmtId="49" fontId="18" fillId="5" borderId="58" xfId="0" applyNumberFormat="1" applyFont="1" applyFill="1" applyBorder="1" applyAlignment="1">
      <alignment horizontal="left" vertical="top" wrapText="1"/>
    </xf>
    <xf numFmtId="49" fontId="18" fillId="5" borderId="58" xfId="0" applyNumberFormat="1" applyFont="1" applyFill="1" applyBorder="1" applyAlignment="1">
      <alignment vertical="top" wrapText="1"/>
    </xf>
    <xf numFmtId="49" fontId="24" fillId="5" borderId="58" xfId="0" applyNumberFormat="1" applyFont="1" applyFill="1" applyBorder="1" applyAlignment="1">
      <alignment vertical="top" wrapText="1"/>
    </xf>
    <xf numFmtId="0" fontId="0" fillId="6" borderId="58" xfId="0" applyFill="1" applyBorder="1" applyAlignment="1">
      <alignment vertical="top" wrapText="1"/>
    </xf>
    <xf numFmtId="49" fontId="11" fillId="27" borderId="58" xfId="0" applyNumberFormat="1" applyFont="1" applyFill="1" applyBorder="1" applyAlignment="1">
      <alignment vertical="top" wrapText="1"/>
    </xf>
    <xf numFmtId="49" fontId="17" fillId="5" borderId="58" xfId="0" applyNumberFormat="1" applyFont="1" applyFill="1" applyBorder="1" applyAlignment="1">
      <alignment horizontal="left" vertical="top" wrapText="1"/>
    </xf>
    <xf numFmtId="49" fontId="26" fillId="5" borderId="58" xfId="0" applyNumberFormat="1" applyFont="1" applyFill="1" applyBorder="1" applyAlignment="1">
      <alignment horizontal="left" vertical="top" wrapText="1"/>
    </xf>
    <xf numFmtId="49" fontId="2" fillId="5" borderId="58" xfId="0" applyNumberFormat="1" applyFont="1" applyFill="1" applyBorder="1" applyAlignment="1">
      <alignment horizontal="left" vertical="top" wrapText="1"/>
    </xf>
    <xf numFmtId="49" fontId="17" fillId="5" borderId="58" xfId="0" applyNumberFormat="1" applyFont="1" applyFill="1" applyBorder="1" applyAlignment="1">
      <alignment horizontal="left"/>
    </xf>
    <xf numFmtId="49" fontId="11" fillId="6" borderId="58" xfId="0" applyNumberFormat="1" applyFont="1" applyFill="1" applyBorder="1" applyAlignment="1">
      <alignment horizontal="left" vertical="center"/>
    </xf>
    <xf numFmtId="0" fontId="72" fillId="5" borderId="58" xfId="0" applyFont="1" applyFill="1" applyBorder="1" applyAlignment="1">
      <alignment horizontal="center" vertical="top" wrapText="1"/>
    </xf>
    <xf numFmtId="3" fontId="11" fillId="6" borderId="58" xfId="0" applyNumberFormat="1" applyFont="1" applyFill="1" applyBorder="1" applyAlignment="1">
      <alignment horizontal="left" vertical="top" wrapText="1"/>
    </xf>
    <xf numFmtId="3" fontId="2" fillId="27" borderId="58" xfId="0" applyNumberFormat="1" applyFont="1" applyFill="1" applyBorder="1" applyAlignment="1">
      <alignment horizontal="left" vertical="top" wrapText="1"/>
    </xf>
    <xf numFmtId="49" fontId="11" fillId="20" borderId="58" xfId="0" applyNumberFormat="1" applyFont="1" applyFill="1" applyBorder="1" applyAlignment="1">
      <alignment vertical="top" wrapText="1"/>
    </xf>
    <xf numFmtId="49" fontId="17" fillId="5" borderId="58" xfId="0" applyNumberFormat="1" applyFont="1" applyFill="1" applyBorder="1"/>
    <xf numFmtId="49" fontId="11" fillId="27" borderId="58" xfId="0" applyNumberFormat="1" applyFont="1" applyFill="1" applyBorder="1"/>
    <xf numFmtId="49" fontId="7" fillId="27" borderId="58" xfId="0" applyNumberFormat="1" applyFont="1" applyFill="1" applyBorder="1"/>
    <xf numFmtId="0" fontId="5" fillId="5" borderId="58" xfId="0" applyFont="1" applyFill="1" applyBorder="1"/>
    <xf numFmtId="49" fontId="2" fillId="5" borderId="58" xfId="0" applyNumberFormat="1" applyFont="1" applyFill="1" applyBorder="1" applyAlignment="1">
      <alignment horizontal="left" vertical="center"/>
    </xf>
    <xf numFmtId="49" fontId="28" fillId="5" borderId="58" xfId="0" applyNumberFormat="1" applyFont="1" applyFill="1" applyBorder="1" applyAlignment="1">
      <alignment horizontal="left"/>
    </xf>
    <xf numFmtId="49" fontId="147" fillId="5" borderId="58" xfId="0" applyNumberFormat="1" applyFont="1" applyFill="1" applyBorder="1" applyAlignment="1">
      <alignment horizontal="left" vertical="center"/>
    </xf>
    <xf numFmtId="0" fontId="13" fillId="5" borderId="58" xfId="0" applyFont="1" applyFill="1" applyBorder="1"/>
    <xf numFmtId="0" fontId="15" fillId="5" borderId="58" xfId="0" applyFont="1" applyFill="1" applyBorder="1"/>
    <xf numFmtId="0" fontId="0" fillId="22" borderId="81" xfId="0" applyFill="1" applyBorder="1" applyAlignment="1">
      <alignment vertical="center"/>
    </xf>
    <xf numFmtId="164" fontId="11" fillId="18" borderId="330" xfId="0" applyNumberFormat="1" applyFont="1" applyFill="1" applyBorder="1" applyAlignment="1">
      <alignment horizontal="center"/>
    </xf>
    <xf numFmtId="164" fontId="53" fillId="18" borderId="330" xfId="0" applyNumberFormat="1" applyFont="1" applyFill="1" applyBorder="1" applyAlignment="1">
      <alignment horizontal="center" vertical="center"/>
    </xf>
    <xf numFmtId="164" fontId="52" fillId="22" borderId="330" xfId="0" applyNumberFormat="1" applyFont="1" applyFill="1" applyBorder="1" applyAlignment="1">
      <alignment horizontal="center"/>
    </xf>
    <xf numFmtId="164" fontId="53" fillId="18" borderId="330" xfId="0" applyNumberFormat="1" applyFont="1" applyFill="1" applyBorder="1" applyAlignment="1">
      <alignment horizontal="center"/>
    </xf>
    <xf numFmtId="164" fontId="72" fillId="6" borderId="330" xfId="0" applyNumberFormat="1" applyFont="1" applyFill="1" applyBorder="1" applyAlignment="1">
      <alignment horizontal="center" vertical="center"/>
    </xf>
    <xf numFmtId="164" fontId="116" fillId="6" borderId="330" xfId="0" applyNumberFormat="1" applyFont="1" applyFill="1" applyBorder="1" applyAlignment="1">
      <alignment horizontal="center" vertical="center"/>
    </xf>
    <xf numFmtId="164" fontId="72" fillId="21" borderId="330" xfId="0" applyNumberFormat="1" applyFont="1" applyFill="1" applyBorder="1" applyAlignment="1">
      <alignment horizontal="center" vertical="center"/>
    </xf>
    <xf numFmtId="164" fontId="72" fillId="27" borderId="330" xfId="0" applyNumberFormat="1" applyFont="1" applyFill="1" applyBorder="1" applyAlignment="1">
      <alignment horizontal="center" vertical="center"/>
    </xf>
    <xf numFmtId="164" fontId="61" fillId="6" borderId="330" xfId="0" applyNumberFormat="1" applyFont="1" applyFill="1" applyBorder="1" applyAlignment="1">
      <alignment horizontal="center" vertical="center"/>
    </xf>
    <xf numFmtId="164" fontId="117" fillId="18" borderId="330" xfId="0" applyNumberFormat="1" applyFont="1" applyFill="1" applyBorder="1" applyAlignment="1">
      <alignment horizontal="center" vertical="center"/>
    </xf>
    <xf numFmtId="164" fontId="57" fillId="18" borderId="330" xfId="0" applyNumberFormat="1" applyFont="1" applyFill="1" applyBorder="1" applyAlignment="1">
      <alignment horizontal="center" vertical="center"/>
    </xf>
    <xf numFmtId="164" fontId="52" fillId="18" borderId="330" xfId="0" applyNumberFormat="1" applyFont="1" applyFill="1" applyBorder="1" applyAlignment="1">
      <alignment horizontal="center"/>
    </xf>
    <xf numFmtId="164" fontId="53" fillId="6" borderId="330" xfId="0" applyNumberFormat="1" applyFont="1" applyFill="1" applyBorder="1" applyAlignment="1">
      <alignment horizontal="center" vertical="center"/>
    </xf>
    <xf numFmtId="164" fontId="52" fillId="27" borderId="330" xfId="0" applyNumberFormat="1" applyFont="1" applyFill="1" applyBorder="1" applyAlignment="1">
      <alignment horizontal="center" vertical="center"/>
    </xf>
    <xf numFmtId="164" fontId="75" fillId="6" borderId="330" xfId="0" applyNumberFormat="1" applyFont="1" applyFill="1" applyBorder="1" applyAlignment="1">
      <alignment horizontal="center" vertical="center"/>
    </xf>
    <xf numFmtId="164" fontId="103" fillId="6" borderId="330" xfId="0" applyNumberFormat="1" applyFont="1" applyFill="1" applyBorder="1" applyAlignment="1">
      <alignment horizontal="center" vertical="center"/>
    </xf>
    <xf numFmtId="164" fontId="52" fillId="6" borderId="330" xfId="0" applyNumberFormat="1" applyFont="1" applyFill="1" applyBorder="1" applyAlignment="1">
      <alignment horizontal="center" vertical="center"/>
    </xf>
    <xf numFmtId="165" fontId="0" fillId="6" borderId="330" xfId="0" applyNumberFormat="1" applyFill="1" applyBorder="1" applyAlignment="1">
      <alignment vertical="center"/>
    </xf>
    <xf numFmtId="164" fontId="72" fillId="6" borderId="248" xfId="0" applyNumberFormat="1" applyFont="1" applyFill="1" applyBorder="1" applyAlignment="1">
      <alignment horizontal="center" vertical="center"/>
    </xf>
    <xf numFmtId="165" fontId="11" fillId="6" borderId="96" xfId="0" applyNumberFormat="1" applyFont="1" applyFill="1" applyBorder="1" applyAlignment="1">
      <alignment horizontal="left" vertical="center"/>
    </xf>
    <xf numFmtId="3" fontId="11" fillId="6" borderId="96" xfId="0" applyNumberFormat="1" applyFont="1" applyFill="1" applyBorder="1" applyAlignment="1">
      <alignment horizontal="left" vertical="center"/>
    </xf>
    <xf numFmtId="1" fontId="7" fillId="18" borderId="96" xfId="0" applyNumberFormat="1" applyFont="1" applyFill="1" applyBorder="1" applyAlignment="1">
      <alignment horizontal="center" vertical="center"/>
    </xf>
    <xf numFmtId="164" fontId="7" fillId="6" borderId="96" xfId="0" applyNumberFormat="1" applyFont="1" applyFill="1" applyBorder="1" applyAlignment="1">
      <alignment horizontal="center" vertical="center"/>
    </xf>
    <xf numFmtId="0" fontId="0" fillId="22" borderId="96" xfId="0" applyFill="1" applyBorder="1" applyAlignment="1">
      <alignment vertical="center"/>
    </xf>
    <xf numFmtId="1" fontId="4" fillId="18" borderId="96" xfId="0" applyNumberFormat="1" applyFont="1" applyFill="1" applyBorder="1" applyAlignment="1">
      <alignment horizontal="center" vertical="center"/>
    </xf>
    <xf numFmtId="2" fontId="95" fillId="18" borderId="96" xfId="0" applyNumberFormat="1" applyFont="1" applyFill="1" applyBorder="1" applyAlignment="1">
      <alignment horizontal="center" vertical="center"/>
    </xf>
    <xf numFmtId="165" fontId="53" fillId="6" borderId="96" xfId="0" applyNumberFormat="1" applyFont="1" applyFill="1" applyBorder="1" applyAlignment="1">
      <alignment vertical="center"/>
    </xf>
    <xf numFmtId="0" fontId="53" fillId="6" borderId="96" xfId="0" applyFont="1" applyFill="1" applyBorder="1" applyAlignment="1">
      <alignment vertical="center"/>
    </xf>
    <xf numFmtId="165" fontId="52" fillId="22" borderId="96" xfId="0" applyNumberFormat="1" applyFont="1" applyFill="1" applyBorder="1" applyAlignment="1">
      <alignment vertical="center"/>
    </xf>
    <xf numFmtId="1" fontId="52" fillId="21" borderId="96" xfId="0" applyNumberFormat="1" applyFont="1" applyFill="1" applyBorder="1" applyAlignment="1">
      <alignment horizontal="center"/>
    </xf>
    <xf numFmtId="165" fontId="2" fillId="6" borderId="96" xfId="0" applyNumberFormat="1" applyFont="1" applyFill="1" applyBorder="1" applyAlignment="1">
      <alignment horizontal="center" vertical="center"/>
    </xf>
    <xf numFmtId="2" fontId="2" fillId="6" borderId="96" xfId="0" applyNumberFormat="1" applyFont="1" applyFill="1" applyBorder="1" applyAlignment="1">
      <alignment horizontal="center" vertical="center"/>
    </xf>
    <xf numFmtId="164" fontId="116" fillId="18" borderId="96" xfId="0" applyNumberFormat="1" applyFont="1" applyFill="1" applyBorder="1" applyAlignment="1">
      <alignment horizontal="center" vertical="center"/>
    </xf>
    <xf numFmtId="165" fontId="7" fillId="22" borderId="96" xfId="0" applyNumberFormat="1" applyFont="1" applyFill="1" applyBorder="1" applyAlignment="1">
      <alignment vertical="center"/>
    </xf>
    <xf numFmtId="165" fontId="7" fillId="27" borderId="96" xfId="0" applyNumberFormat="1" applyFont="1" applyFill="1" applyBorder="1" applyAlignment="1">
      <alignment horizontal="center" vertical="center"/>
    </xf>
    <xf numFmtId="49" fontId="7" fillId="27" borderId="96" xfId="0" applyNumberFormat="1" applyFont="1" applyFill="1" applyBorder="1" applyAlignment="1">
      <alignment horizontal="center" vertical="center"/>
    </xf>
    <xf numFmtId="165" fontId="5" fillId="6" borderId="96" xfId="0" applyNumberFormat="1" applyFont="1" applyFill="1" applyBorder="1" applyAlignment="1">
      <alignment vertical="center"/>
    </xf>
    <xf numFmtId="0" fontId="5" fillId="6" borderId="96" xfId="0" applyFont="1" applyFill="1" applyBorder="1" applyAlignment="1">
      <alignment vertical="center"/>
    </xf>
    <xf numFmtId="49" fontId="11" fillId="6" borderId="96" xfId="0" applyNumberFormat="1" applyFont="1" applyFill="1" applyBorder="1" applyAlignment="1">
      <alignment horizontal="center" vertical="center"/>
    </xf>
    <xf numFmtId="165" fontId="7" fillId="27" borderId="96" xfId="0" applyNumberFormat="1" applyFont="1" applyFill="1" applyBorder="1" applyAlignment="1">
      <alignment vertical="center"/>
    </xf>
    <xf numFmtId="49" fontId="7" fillId="27" borderId="96" xfId="0" applyNumberFormat="1" applyFont="1" applyFill="1" applyBorder="1" applyAlignment="1">
      <alignment vertical="center"/>
    </xf>
    <xf numFmtId="164" fontId="53" fillId="27" borderId="96" xfId="0" applyNumberFormat="1" applyFont="1" applyFill="1" applyBorder="1" applyAlignment="1">
      <alignment horizontal="center" vertical="center"/>
    </xf>
    <xf numFmtId="0" fontId="7" fillId="6" borderId="96" xfId="0" applyFont="1" applyFill="1" applyBorder="1" applyAlignment="1">
      <alignment vertical="center"/>
    </xf>
    <xf numFmtId="49" fontId="2" fillId="6" borderId="96" xfId="0" applyNumberFormat="1" applyFont="1" applyFill="1" applyBorder="1" applyAlignment="1">
      <alignment horizontal="left" vertical="center"/>
    </xf>
    <xf numFmtId="164" fontId="95" fillId="6" borderId="96" xfId="0" applyNumberFormat="1" applyFont="1" applyFill="1" applyBorder="1" applyAlignment="1">
      <alignment horizontal="center" vertical="center"/>
    </xf>
    <xf numFmtId="49" fontId="11" fillId="6" borderId="96" xfId="0" applyNumberFormat="1" applyFont="1" applyFill="1" applyBorder="1" applyAlignment="1">
      <alignment horizontal="left" vertical="center"/>
    </xf>
    <xf numFmtId="165" fontId="2" fillId="27" borderId="96" xfId="0" applyNumberFormat="1" applyFont="1" applyFill="1" applyBorder="1" applyAlignment="1">
      <alignment horizontal="left" vertical="center"/>
    </xf>
    <xf numFmtId="165" fontId="7" fillId="6" borderId="96" xfId="0" applyNumberFormat="1" applyFont="1" applyFill="1" applyBorder="1" applyAlignment="1">
      <alignment horizontal="left" vertical="center"/>
    </xf>
    <xf numFmtId="3" fontId="7" fillId="6" borderId="96" xfId="0" applyNumberFormat="1" applyFont="1" applyFill="1" applyBorder="1" applyAlignment="1">
      <alignment horizontal="left" vertical="center"/>
    </xf>
    <xf numFmtId="165" fontId="11" fillId="6" borderId="96" xfId="0" applyNumberFormat="1" applyFont="1" applyFill="1" applyBorder="1" applyAlignment="1">
      <alignment vertical="center"/>
    </xf>
    <xf numFmtId="165" fontId="11" fillId="27" borderId="96" xfId="0" applyNumberFormat="1" applyFont="1" applyFill="1" applyBorder="1" applyAlignment="1">
      <alignment vertical="center"/>
    </xf>
    <xf numFmtId="49" fontId="11" fillId="27" borderId="96" xfId="0" applyNumberFormat="1" applyFont="1" applyFill="1" applyBorder="1" applyAlignment="1">
      <alignment vertical="center"/>
    </xf>
    <xf numFmtId="165" fontId="7" fillId="27" borderId="96" xfId="0" applyNumberFormat="1" applyFont="1" applyFill="1" applyBorder="1" applyAlignment="1">
      <alignment horizontal="left" vertical="center"/>
    </xf>
    <xf numFmtId="49" fontId="7" fillId="27" borderId="96" xfId="0" applyNumberFormat="1" applyFont="1" applyFill="1" applyBorder="1" applyAlignment="1">
      <alignment horizontal="left" vertical="center"/>
    </xf>
    <xf numFmtId="165" fontId="2" fillId="6" borderId="96" xfId="0" applyNumberFormat="1" applyFont="1" applyFill="1" applyBorder="1" applyAlignment="1">
      <alignment horizontal="left" vertical="center"/>
    </xf>
    <xf numFmtId="165" fontId="17" fillId="6" borderId="96" xfId="0" applyNumberFormat="1" applyFont="1" applyFill="1" applyBorder="1" applyAlignment="1">
      <alignment horizontal="center" vertical="center"/>
    </xf>
    <xf numFmtId="3" fontId="17" fillId="6" borderId="96" xfId="0" applyNumberFormat="1" applyFont="1" applyFill="1" applyBorder="1" applyAlignment="1">
      <alignment horizontal="left" vertical="center"/>
    </xf>
    <xf numFmtId="49" fontId="86" fillId="18" borderId="41" xfId="0" applyNumberFormat="1" applyFont="1" applyFill="1" applyBorder="1" applyAlignment="1">
      <alignment horizontal="center" vertical="center"/>
    </xf>
    <xf numFmtId="49" fontId="27" fillId="18" borderId="41" xfId="0" applyNumberFormat="1" applyFont="1" applyFill="1" applyBorder="1" applyAlignment="1">
      <alignment horizontal="center" vertical="center"/>
    </xf>
    <xf numFmtId="49" fontId="7" fillId="13" borderId="41" xfId="0" applyNumberFormat="1" applyFont="1" applyFill="1" applyBorder="1" applyAlignment="1">
      <alignment horizontal="center" vertical="center"/>
    </xf>
    <xf numFmtId="49" fontId="7" fillId="15" borderId="41" xfId="0" applyNumberFormat="1" applyFont="1" applyFill="1" applyBorder="1" applyAlignment="1">
      <alignment horizontal="center" vertical="center"/>
    </xf>
    <xf numFmtId="49" fontId="7" fillId="19" borderId="41" xfId="0" applyNumberFormat="1" applyFont="1" applyFill="1" applyBorder="1" applyAlignment="1">
      <alignment horizontal="center" vertical="center"/>
    </xf>
    <xf numFmtId="49" fontId="5" fillId="19" borderId="41" xfId="0" applyNumberFormat="1" applyFont="1" applyFill="1" applyBorder="1" applyAlignment="1">
      <alignment horizontal="center" vertical="center"/>
    </xf>
    <xf numFmtId="0" fontId="0" fillId="6" borderId="23" xfId="0" applyFill="1" applyBorder="1" applyAlignment="1">
      <alignment horizontal="center"/>
    </xf>
    <xf numFmtId="49" fontId="105" fillId="18" borderId="58" xfId="0" applyNumberFormat="1" applyFont="1" applyFill="1" applyBorder="1" applyAlignment="1">
      <alignment horizontal="center" vertical="center"/>
    </xf>
    <xf numFmtId="49" fontId="77" fillId="28" borderId="41" xfId="0" applyNumberFormat="1" applyFont="1" applyFill="1" applyBorder="1" applyAlignment="1">
      <alignment horizontal="center" vertical="center"/>
    </xf>
    <xf numFmtId="1" fontId="11" fillId="28" borderId="41" xfId="0" applyNumberFormat="1" applyFont="1" applyFill="1" applyBorder="1" applyAlignment="1">
      <alignment horizontal="center" vertical="center"/>
    </xf>
    <xf numFmtId="0" fontId="11" fillId="28" borderId="41" xfId="0" applyFont="1" applyFill="1" applyBorder="1" applyAlignment="1">
      <alignment horizontal="center" vertical="center"/>
    </xf>
    <xf numFmtId="49" fontId="11" fillId="28" borderId="41" xfId="0" applyNumberFormat="1" applyFont="1" applyFill="1" applyBorder="1" applyAlignment="1">
      <alignment horizontal="center" vertical="center"/>
    </xf>
    <xf numFmtId="49" fontId="7" fillId="28" borderId="41" xfId="0" applyNumberFormat="1" applyFont="1" applyFill="1" applyBorder="1" applyAlignment="1">
      <alignment vertical="center"/>
    </xf>
    <xf numFmtId="0" fontId="7" fillId="28" borderId="41" xfId="0" applyFont="1" applyFill="1" applyBorder="1" applyAlignment="1">
      <alignment vertical="center"/>
    </xf>
    <xf numFmtId="0" fontId="11" fillId="28" borderId="41" xfId="0" applyFont="1" applyFill="1" applyBorder="1" applyAlignment="1">
      <alignment vertical="center"/>
    </xf>
    <xf numFmtId="49" fontId="7" fillId="28" borderId="58" xfId="0" applyNumberFormat="1" applyFont="1" applyFill="1" applyBorder="1" applyAlignment="1">
      <alignment vertical="center"/>
    </xf>
    <xf numFmtId="49" fontId="5" fillId="5" borderId="329" xfId="0" applyNumberFormat="1" applyFont="1" applyFill="1" applyBorder="1" applyAlignment="1">
      <alignment horizontal="center" vertical="center" wrapText="1"/>
    </xf>
    <xf numFmtId="49" fontId="2" fillId="6" borderId="58" xfId="0" applyNumberFormat="1" applyFont="1" applyFill="1" applyBorder="1"/>
    <xf numFmtId="0" fontId="11" fillId="18" borderId="58" xfId="0" applyFont="1" applyFill="1" applyBorder="1"/>
    <xf numFmtId="0" fontId="0" fillId="5" borderId="58" xfId="0" applyFill="1" applyBorder="1"/>
    <xf numFmtId="2" fontId="0" fillId="5" borderId="58" xfId="0" applyNumberFormat="1" applyFill="1" applyBorder="1"/>
    <xf numFmtId="2" fontId="5" fillId="5" borderId="58" xfId="0" applyNumberFormat="1" applyFont="1" applyFill="1" applyBorder="1"/>
    <xf numFmtId="49" fontId="66" fillId="5" borderId="58" xfId="0" applyNumberFormat="1" applyFont="1" applyFill="1" applyBorder="1"/>
    <xf numFmtId="0" fontId="17" fillId="5" borderId="58" xfId="0" applyFont="1" applyFill="1" applyBorder="1"/>
    <xf numFmtId="49" fontId="0" fillId="5" borderId="80" xfId="0" applyNumberFormat="1" applyFill="1" applyBorder="1"/>
    <xf numFmtId="49" fontId="0" fillId="5" borderId="331" xfId="0" applyNumberFormat="1" applyFill="1" applyBorder="1"/>
    <xf numFmtId="49" fontId="0" fillId="5" borderId="82" xfId="0" applyNumberFormat="1" applyFill="1" applyBorder="1"/>
    <xf numFmtId="49" fontId="2" fillId="18" borderId="58" xfId="0" applyNumberFormat="1" applyFont="1" applyFill="1" applyBorder="1"/>
    <xf numFmtId="49" fontId="5" fillId="5" borderId="58" xfId="0" applyNumberFormat="1" applyFont="1" applyFill="1" applyBorder="1" applyAlignment="1">
      <alignment horizontal="center" vertical="center"/>
    </xf>
    <xf numFmtId="49" fontId="91" fillId="5" borderId="58" xfId="1" applyNumberFormat="1" applyFill="1" applyBorder="1" applyAlignment="1">
      <alignment horizontal="center" vertical="top" wrapText="1"/>
    </xf>
    <xf numFmtId="49" fontId="91" fillId="5" borderId="58" xfId="2" applyNumberFormat="1" applyFill="1" applyBorder="1" applyAlignment="1">
      <alignment horizontal="center" vertical="top" wrapText="1"/>
    </xf>
    <xf numFmtId="49" fontId="91" fillId="5" borderId="58" xfId="1" applyNumberFormat="1" applyFill="1" applyBorder="1" applyAlignment="1">
      <alignment horizontal="center" vertical="center"/>
    </xf>
    <xf numFmtId="49" fontId="112" fillId="5" borderId="58" xfId="0" applyNumberFormat="1" applyFont="1" applyFill="1" applyBorder="1" applyAlignment="1">
      <alignment horizontal="center" vertical="center"/>
    </xf>
    <xf numFmtId="2" fontId="11" fillId="6" borderId="330" xfId="0" applyNumberFormat="1" applyFont="1" applyFill="1" applyBorder="1" applyAlignment="1">
      <alignment horizontal="center" vertical="center"/>
    </xf>
    <xf numFmtId="0" fontId="0" fillId="0" borderId="330" xfId="0" applyNumberFormat="1" applyBorder="1"/>
    <xf numFmtId="164" fontId="11" fillId="6" borderId="330" xfId="0" applyNumberFormat="1" applyFont="1" applyFill="1" applyBorder="1" applyAlignment="1">
      <alignment horizontal="center" vertical="center"/>
    </xf>
    <xf numFmtId="164" fontId="2" fillId="6" borderId="330" xfId="0" applyNumberFormat="1" applyFont="1" applyFill="1" applyBorder="1" applyAlignment="1">
      <alignment horizontal="center" vertical="center"/>
    </xf>
    <xf numFmtId="164" fontId="11" fillId="13" borderId="330" xfId="0" applyNumberFormat="1" applyFont="1" applyFill="1" applyBorder="1" applyAlignment="1">
      <alignment horizontal="center" vertical="center"/>
    </xf>
    <xf numFmtId="164" fontId="2" fillId="24" borderId="330" xfId="0" applyNumberFormat="1" applyFont="1" applyFill="1" applyBorder="1" applyAlignment="1">
      <alignment horizontal="center" vertical="center"/>
    </xf>
    <xf numFmtId="164" fontId="2" fillId="18" borderId="330" xfId="0" applyNumberFormat="1" applyFont="1" applyFill="1" applyBorder="1" applyAlignment="1">
      <alignment horizontal="center" vertical="center"/>
    </xf>
    <xf numFmtId="164" fontId="2" fillId="6" borderId="332" xfId="0" applyNumberFormat="1" applyFont="1" applyFill="1" applyBorder="1" applyAlignment="1">
      <alignment horizontal="center" vertical="center"/>
    </xf>
    <xf numFmtId="164" fontId="2" fillId="6" borderId="333" xfId="0" applyNumberFormat="1" applyFont="1" applyFill="1" applyBorder="1" applyAlignment="1">
      <alignment horizontal="center" vertical="center"/>
    </xf>
    <xf numFmtId="164" fontId="11" fillId="15" borderId="330" xfId="0" applyNumberFormat="1" applyFont="1" applyFill="1" applyBorder="1" applyAlignment="1">
      <alignment horizontal="center" vertical="center"/>
    </xf>
    <xf numFmtId="49" fontId="5" fillId="6" borderId="96" xfId="0" applyNumberFormat="1" applyFont="1" applyFill="1" applyBorder="1" applyAlignment="1">
      <alignment horizontal="center" vertical="center" wrapText="1"/>
    </xf>
    <xf numFmtId="0" fontId="0" fillId="0" borderId="96" xfId="0" applyBorder="1"/>
    <xf numFmtId="0" fontId="11" fillId="6" borderId="96" xfId="0" applyFont="1" applyFill="1" applyBorder="1"/>
    <xf numFmtId="49" fontId="7" fillId="28" borderId="96" xfId="0" applyNumberFormat="1" applyFont="1" applyFill="1" applyBorder="1" applyAlignment="1">
      <alignment vertical="center"/>
    </xf>
    <xf numFmtId="1" fontId="2" fillId="18" borderId="96" xfId="0" applyNumberFormat="1" applyFont="1" applyFill="1" applyBorder="1" applyAlignment="1">
      <alignment horizontal="center" vertical="center"/>
    </xf>
    <xf numFmtId="2" fontId="5" fillId="6" borderId="96" xfId="0" applyNumberFormat="1" applyFont="1" applyFill="1" applyBorder="1" applyAlignment="1">
      <alignment horizontal="center" vertical="center"/>
    </xf>
    <xf numFmtId="164" fontId="131" fillId="18" borderId="96" xfId="0" applyNumberFormat="1" applyFont="1" applyFill="1" applyBorder="1" applyAlignment="1">
      <alignment horizontal="center" vertical="center"/>
    </xf>
    <xf numFmtId="0" fontId="132" fillId="18" borderId="96" xfId="0" applyNumberFormat="1" applyFont="1" applyFill="1" applyBorder="1"/>
    <xf numFmtId="49" fontId="58" fillId="6" borderId="96" xfId="0" applyNumberFormat="1" applyFont="1" applyFill="1" applyBorder="1" applyAlignment="1">
      <alignment horizontal="center" vertical="center"/>
    </xf>
    <xf numFmtId="2" fontId="5" fillId="18" borderId="96" xfId="0" applyNumberFormat="1" applyFont="1" applyFill="1" applyBorder="1"/>
    <xf numFmtId="0" fontId="17" fillId="6" borderId="96" xfId="0" applyFont="1" applyFill="1" applyBorder="1"/>
    <xf numFmtId="49" fontId="11" fillId="15" borderId="96" xfId="0" applyNumberFormat="1" applyFont="1" applyFill="1" applyBorder="1" applyAlignment="1">
      <alignment vertical="center"/>
    </xf>
    <xf numFmtId="49" fontId="7" fillId="15" borderId="96" xfId="0" applyNumberFormat="1" applyFont="1" applyFill="1" applyBorder="1" applyAlignment="1">
      <alignment vertical="center"/>
    </xf>
    <xf numFmtId="49" fontId="2" fillId="18" borderId="61" xfId="0" applyNumberFormat="1" applyFont="1" applyFill="1" applyBorder="1" applyAlignment="1">
      <alignment horizontal="left" vertical="center" wrapText="1"/>
    </xf>
    <xf numFmtId="1" fontId="4" fillId="21" borderId="41" xfId="0" applyNumberFormat="1" applyFont="1" applyFill="1" applyBorder="1" applyAlignment="1">
      <alignment horizontal="center" vertical="center"/>
    </xf>
    <xf numFmtId="49" fontId="4" fillId="28" borderId="41" xfId="0" applyNumberFormat="1" applyFont="1" applyFill="1" applyBorder="1" applyAlignment="1">
      <alignment horizontal="center" vertical="center"/>
    </xf>
    <xf numFmtId="1" fontId="4" fillId="28" borderId="41" xfId="0" applyNumberFormat="1" applyFont="1" applyFill="1" applyBorder="1" applyAlignment="1">
      <alignment horizontal="center" vertical="center"/>
    </xf>
    <xf numFmtId="49" fontId="100" fillId="28" borderId="41" xfId="0" applyNumberFormat="1" applyFont="1" applyFill="1" applyBorder="1" applyAlignment="1">
      <alignment horizontal="center" vertical="center"/>
    </xf>
    <xf numFmtId="49" fontId="99" fillId="28" borderId="41" xfId="0" applyNumberFormat="1" applyFont="1" applyFill="1" applyBorder="1" applyAlignment="1">
      <alignment horizontal="center" vertical="center"/>
    </xf>
    <xf numFmtId="1" fontId="41" fillId="28" borderId="41" xfId="0" applyNumberFormat="1" applyFont="1" applyFill="1" applyBorder="1" applyAlignment="1">
      <alignment horizontal="center" vertical="center"/>
    </xf>
    <xf numFmtId="1" fontId="100" fillId="28" borderId="41" xfId="0" applyNumberFormat="1" applyFont="1" applyFill="1" applyBorder="1" applyAlignment="1">
      <alignment horizontal="center" vertical="center"/>
    </xf>
    <xf numFmtId="49" fontId="67" fillId="28" borderId="41" xfId="0" applyNumberFormat="1" applyFont="1" applyFill="1" applyBorder="1" applyAlignment="1">
      <alignment horizontal="center" vertical="center"/>
    </xf>
    <xf numFmtId="49" fontId="106" fillId="28" borderId="41" xfId="0" applyNumberFormat="1" applyFont="1" applyFill="1" applyBorder="1" applyAlignment="1">
      <alignment horizontal="center" vertical="center"/>
    </xf>
    <xf numFmtId="49" fontId="5" fillId="5" borderId="334" xfId="0" applyNumberFormat="1" applyFont="1" applyFill="1" applyBorder="1" applyAlignment="1">
      <alignment horizontal="center" vertical="center" wrapText="1"/>
    </xf>
    <xf numFmtId="49" fontId="7" fillId="6" borderId="82" xfId="0" applyNumberFormat="1" applyFont="1" applyFill="1" applyBorder="1"/>
    <xf numFmtId="49" fontId="7" fillId="21" borderId="58" xfId="0" applyNumberFormat="1" applyFont="1" applyFill="1" applyBorder="1" applyAlignment="1">
      <alignment horizontal="center" vertical="center"/>
    </xf>
    <xf numFmtId="2" fontId="7" fillId="20" borderId="58" xfId="0" applyNumberFormat="1" applyFont="1" applyFill="1" applyBorder="1"/>
    <xf numFmtId="49" fontId="18" fillId="20" borderId="58" xfId="0" applyNumberFormat="1" applyFont="1" applyFill="1" applyBorder="1"/>
    <xf numFmtId="49" fontId="7" fillId="21" borderId="58" xfId="0" applyNumberFormat="1" applyFont="1" applyFill="1" applyBorder="1" applyAlignment="1">
      <alignment horizontal="left" vertical="center"/>
    </xf>
    <xf numFmtId="49" fontId="7" fillId="21" borderId="58" xfId="0" applyNumberFormat="1" applyFont="1" applyFill="1" applyBorder="1" applyAlignment="1">
      <alignment vertical="center"/>
    </xf>
    <xf numFmtId="0" fontId="0" fillId="6" borderId="79" xfId="0" applyFill="1" applyBorder="1"/>
    <xf numFmtId="49" fontId="7" fillId="21" borderId="58" xfId="0" applyNumberFormat="1" applyFont="1" applyFill="1" applyBorder="1"/>
    <xf numFmtId="0" fontId="18" fillId="6" borderId="58" xfId="0" applyFont="1" applyFill="1" applyBorder="1"/>
    <xf numFmtId="3" fontId="11" fillId="6" borderId="80" xfId="0" applyNumberFormat="1" applyFont="1" applyFill="1" applyBorder="1" applyAlignment="1">
      <alignment horizontal="left" vertical="center"/>
    </xf>
    <xf numFmtId="164" fontId="61" fillId="18" borderId="330" xfId="0" applyNumberFormat="1" applyFont="1" applyFill="1" applyBorder="1" applyAlignment="1">
      <alignment horizontal="center" vertical="center"/>
    </xf>
    <xf numFmtId="164" fontId="53" fillId="21" borderId="330" xfId="0" applyNumberFormat="1" applyFont="1" applyFill="1" applyBorder="1" applyAlignment="1">
      <alignment horizontal="center" vertical="center"/>
    </xf>
    <xf numFmtId="0" fontId="75" fillId="18" borderId="330" xfId="0" applyFont="1" applyFill="1" applyBorder="1" applyAlignment="1">
      <alignment horizontal="center" vertical="center"/>
    </xf>
    <xf numFmtId="49" fontId="61" fillId="18" borderId="330" xfId="0" applyNumberFormat="1" applyFont="1" applyFill="1" applyBorder="1" applyAlignment="1">
      <alignment horizontal="center" vertical="center"/>
    </xf>
    <xf numFmtId="164" fontId="11" fillId="21" borderId="330" xfId="0" applyNumberFormat="1" applyFont="1" applyFill="1" applyBorder="1" applyAlignment="1">
      <alignment horizontal="center" vertical="center"/>
    </xf>
    <xf numFmtId="164" fontId="11" fillId="18" borderId="330" xfId="0" applyNumberFormat="1" applyFont="1" applyFill="1" applyBorder="1" applyAlignment="1">
      <alignment horizontal="center" vertical="center"/>
    </xf>
    <xf numFmtId="2" fontId="52" fillId="21" borderId="330" xfId="0" applyNumberFormat="1" applyFont="1" applyFill="1" applyBorder="1" applyAlignment="1">
      <alignment horizontal="center" vertical="center"/>
    </xf>
    <xf numFmtId="49" fontId="53" fillId="6" borderId="330" xfId="0" applyNumberFormat="1" applyFont="1" applyFill="1" applyBorder="1" applyAlignment="1">
      <alignment horizontal="center" vertical="center"/>
    </xf>
    <xf numFmtId="164" fontId="61" fillId="21" borderId="330" xfId="0" applyNumberFormat="1" applyFont="1" applyFill="1" applyBorder="1" applyAlignment="1">
      <alignment horizontal="center" vertical="center"/>
    </xf>
    <xf numFmtId="165" fontId="20" fillId="6" borderId="96" xfId="0" applyNumberFormat="1" applyFont="1" applyFill="1" applyBorder="1" applyAlignment="1">
      <alignment horizontal="center" vertical="center"/>
    </xf>
    <xf numFmtId="165" fontId="11" fillId="8" borderId="96" xfId="0" applyNumberFormat="1" applyFont="1" applyFill="1" applyBorder="1" applyAlignment="1">
      <alignment horizontal="left" vertical="center"/>
    </xf>
    <xf numFmtId="165" fontId="11" fillId="18" borderId="96" xfId="0" applyNumberFormat="1" applyFont="1" applyFill="1" applyBorder="1" applyAlignment="1">
      <alignment horizontal="center" vertical="center"/>
    </xf>
    <xf numFmtId="165" fontId="11" fillId="6" borderId="96" xfId="0" applyNumberFormat="1" applyFont="1" applyFill="1" applyBorder="1" applyAlignment="1">
      <alignment horizontal="center" vertical="center" wrapText="1"/>
    </xf>
    <xf numFmtId="165" fontId="7" fillId="21" borderId="96" xfId="0" applyNumberFormat="1" applyFont="1" applyFill="1" applyBorder="1" applyAlignment="1">
      <alignment vertical="center"/>
    </xf>
    <xf numFmtId="165" fontId="26" fillId="6" borderId="96" xfId="0" applyNumberFormat="1" applyFont="1" applyFill="1" applyBorder="1" applyAlignment="1">
      <alignment horizontal="center" vertical="center"/>
    </xf>
    <xf numFmtId="49" fontId="47" fillId="28" borderId="41" xfId="0" applyNumberFormat="1" applyFont="1" applyFill="1" applyBorder="1" applyAlignment="1">
      <alignment horizontal="center" vertical="center"/>
    </xf>
    <xf numFmtId="1" fontId="11" fillId="6" borderId="90" xfId="0" applyNumberFormat="1" applyFont="1" applyFill="1" applyBorder="1" applyAlignment="1">
      <alignment horizontal="left" vertical="center"/>
    </xf>
    <xf numFmtId="49" fontId="44" fillId="24" borderId="41" xfId="0" applyNumberFormat="1" applyFont="1" applyFill="1" applyBorder="1" applyAlignment="1">
      <alignment horizontal="left" vertical="center"/>
    </xf>
    <xf numFmtId="49" fontId="11" fillId="24" borderId="41" xfId="0" applyNumberFormat="1" applyFont="1" applyFill="1" applyBorder="1" applyAlignment="1">
      <alignment horizontal="left" vertical="center"/>
    </xf>
    <xf numFmtId="49" fontId="26" fillId="6" borderId="41" xfId="0" applyNumberFormat="1" applyFont="1" applyFill="1" applyBorder="1" applyAlignment="1">
      <alignment horizontal="left" vertical="center"/>
    </xf>
    <xf numFmtId="2" fontId="81" fillId="6" borderId="41" xfId="0" applyNumberFormat="1" applyFont="1" applyFill="1" applyBorder="1" applyAlignment="1">
      <alignment vertical="center"/>
    </xf>
    <xf numFmtId="2" fontId="11" fillId="24" borderId="41" xfId="0" applyNumberFormat="1" applyFont="1" applyFill="1" applyBorder="1" applyAlignment="1">
      <alignment vertical="center"/>
    </xf>
    <xf numFmtId="2" fontId="59" fillId="24" borderId="41" xfId="0" applyNumberFormat="1" applyFont="1" applyFill="1" applyBorder="1" applyAlignment="1">
      <alignment vertical="center"/>
    </xf>
    <xf numFmtId="2" fontId="7" fillId="6" borderId="41" xfId="0" applyNumberFormat="1" applyFont="1" applyFill="1" applyBorder="1" applyAlignment="1">
      <alignment vertical="center"/>
    </xf>
    <xf numFmtId="49" fontId="4" fillId="6" borderId="115" xfId="0" applyNumberFormat="1" applyFont="1" applyFill="1" applyBorder="1" applyAlignment="1">
      <alignment horizontal="center" vertical="center"/>
    </xf>
    <xf numFmtId="49" fontId="99" fillId="19" borderId="41" xfId="0" applyNumberFormat="1" applyFont="1" applyFill="1" applyBorder="1" applyAlignment="1">
      <alignment horizontal="center" vertical="center"/>
    </xf>
    <xf numFmtId="49" fontId="106" fillId="18" borderId="118" xfId="0" applyNumberFormat="1" applyFont="1" applyFill="1" applyBorder="1" applyAlignment="1">
      <alignment horizontal="center" vertical="center"/>
    </xf>
    <xf numFmtId="0" fontId="66" fillId="18" borderId="118" xfId="0" applyNumberFormat="1" applyFont="1" applyFill="1" applyBorder="1" applyAlignment="1">
      <alignment horizontal="center" vertical="center"/>
    </xf>
    <xf numFmtId="0" fontId="66" fillId="19" borderId="31" xfId="0" applyNumberFormat="1" applyFont="1" applyFill="1" applyBorder="1" applyAlignment="1">
      <alignment vertical="center"/>
    </xf>
    <xf numFmtId="0" fontId="66" fillId="18" borderId="31" xfId="0" applyNumberFormat="1" applyFont="1" applyFill="1" applyBorder="1" applyAlignment="1">
      <alignment horizontal="center" vertical="center"/>
    </xf>
    <xf numFmtId="49" fontId="4" fillId="18" borderId="55" xfId="0" applyNumberFormat="1" applyFont="1" applyFill="1" applyBorder="1" applyAlignment="1">
      <alignment horizontal="center" vertical="center"/>
    </xf>
    <xf numFmtId="49" fontId="106" fillId="19" borderId="56" xfId="0" applyNumberFormat="1" applyFont="1" applyFill="1" applyBorder="1" applyAlignment="1">
      <alignment horizontal="center" vertical="center"/>
    </xf>
    <xf numFmtId="49" fontId="156" fillId="18" borderId="41" xfId="0" applyNumberFormat="1" applyFont="1" applyFill="1" applyBorder="1" applyAlignment="1">
      <alignment vertical="center" wrapText="1"/>
    </xf>
    <xf numFmtId="49" fontId="37" fillId="18" borderId="41" xfId="0" applyNumberFormat="1" applyFont="1" applyFill="1" applyBorder="1" applyAlignment="1">
      <alignment horizontal="center" vertical="center"/>
    </xf>
    <xf numFmtId="1" fontId="11" fillId="6" borderId="55" xfId="3" applyNumberFormat="1" applyFont="1" applyFill="1" applyBorder="1" applyAlignment="1">
      <alignment horizontal="center" vertical="center"/>
    </xf>
    <xf numFmtId="2" fontId="11" fillId="6" borderId="55" xfId="3" applyNumberFormat="1" applyFont="1" applyFill="1" applyBorder="1" applyAlignment="1">
      <alignment horizontal="center" vertical="center"/>
    </xf>
    <xf numFmtId="49" fontId="2" fillId="6" borderId="55" xfId="3" applyNumberFormat="1" applyFont="1" applyFill="1" applyBorder="1" applyAlignment="1">
      <alignment horizontal="center" vertical="center"/>
    </xf>
    <xf numFmtId="2" fontId="2" fillId="6" borderId="55" xfId="3" applyNumberFormat="1" applyFont="1" applyFill="1" applyBorder="1" applyAlignment="1">
      <alignment horizontal="center" vertical="center"/>
    </xf>
    <xf numFmtId="165" fontId="11" fillId="6" borderId="55" xfId="3" applyNumberFormat="1" applyFont="1" applyFill="1" applyBorder="1" applyAlignment="1">
      <alignment horizontal="center"/>
    </xf>
    <xf numFmtId="0" fontId="161" fillId="0" borderId="31" xfId="3" applyNumberFormat="1" applyBorder="1"/>
    <xf numFmtId="49" fontId="4" fillId="6" borderId="108" xfId="3" applyNumberFormat="1" applyFont="1" applyFill="1" applyBorder="1" applyAlignment="1">
      <alignment horizontal="center" vertical="center" wrapText="1"/>
    </xf>
    <xf numFmtId="1" fontId="161" fillId="6" borderId="108" xfId="3" applyNumberFormat="1" applyFill="1" applyBorder="1"/>
    <xf numFmtId="1" fontId="11" fillId="6" borderId="108" xfId="3" applyNumberFormat="1" applyFont="1" applyFill="1" applyBorder="1" applyAlignment="1">
      <alignment horizontal="left" vertical="center"/>
    </xf>
    <xf numFmtId="1" fontId="11" fillId="6" borderId="109" xfId="3" applyNumberFormat="1" applyFont="1" applyFill="1" applyBorder="1" applyAlignment="1">
      <alignment horizontal="center" vertical="center"/>
    </xf>
    <xf numFmtId="2" fontId="11" fillId="6" borderId="109" xfId="3" applyNumberFormat="1" applyFont="1" applyFill="1" applyBorder="1" applyAlignment="1">
      <alignment horizontal="center" vertical="center"/>
    </xf>
    <xf numFmtId="49" fontId="2" fillId="6" borderId="109" xfId="3" applyNumberFormat="1" applyFont="1" applyFill="1" applyBorder="1" applyAlignment="1">
      <alignment horizontal="center" vertical="center"/>
    </xf>
    <xf numFmtId="2" fontId="2" fillId="6" borderId="109" xfId="3" applyNumberFormat="1" applyFont="1" applyFill="1" applyBorder="1" applyAlignment="1">
      <alignment horizontal="center" vertical="center"/>
    </xf>
    <xf numFmtId="165" fontId="11" fillId="6" borderId="56" xfId="3" applyNumberFormat="1" applyFont="1" applyFill="1" applyBorder="1" applyAlignment="1">
      <alignment horizontal="center"/>
    </xf>
    <xf numFmtId="2" fontId="11" fillId="6" borderId="56" xfId="3" applyNumberFormat="1" applyFont="1" applyFill="1" applyBorder="1" applyAlignment="1">
      <alignment horizontal="center" vertical="center"/>
    </xf>
    <xf numFmtId="1" fontId="11" fillId="6" borderId="56" xfId="3" applyNumberFormat="1" applyFont="1" applyFill="1" applyBorder="1" applyAlignment="1">
      <alignment horizontal="center" vertical="center"/>
    </xf>
    <xf numFmtId="49" fontId="4" fillId="25" borderId="90" xfId="3" applyNumberFormat="1" applyFont="1" applyFill="1" applyBorder="1" applyAlignment="1">
      <alignment horizontal="center" vertical="center" wrapText="1"/>
    </xf>
    <xf numFmtId="49" fontId="4" fillId="25" borderId="31" xfId="3" applyNumberFormat="1" applyFont="1" applyFill="1" applyBorder="1" applyAlignment="1">
      <alignment horizontal="center" vertical="center" wrapText="1"/>
    </xf>
    <xf numFmtId="1" fontId="161" fillId="25" borderId="31" xfId="3" applyNumberFormat="1" applyFill="1" applyBorder="1"/>
    <xf numFmtId="1" fontId="12" fillId="25" borderId="31" xfId="3" applyNumberFormat="1" applyFont="1" applyFill="1" applyBorder="1" applyAlignment="1">
      <alignment horizontal="center" vertical="center"/>
    </xf>
    <xf numFmtId="49" fontId="12" fillId="25" borderId="31" xfId="3" applyNumberFormat="1" applyFont="1" applyFill="1" applyBorder="1" applyAlignment="1">
      <alignment horizontal="center" vertical="center"/>
    </xf>
    <xf numFmtId="1" fontId="12" fillId="25" borderId="31" xfId="3" applyNumberFormat="1" applyFont="1" applyFill="1" applyBorder="1" applyAlignment="1">
      <alignment vertical="center" wrapText="1"/>
    </xf>
    <xf numFmtId="49" fontId="7" fillId="25" borderId="31" xfId="3" applyNumberFormat="1" applyFont="1" applyFill="1" applyBorder="1" applyAlignment="1">
      <alignment vertical="center" wrapText="1"/>
    </xf>
    <xf numFmtId="49" fontId="7" fillId="25" borderId="31" xfId="3" applyNumberFormat="1" applyFont="1" applyFill="1" applyBorder="1" applyAlignment="1">
      <alignment horizontal="center" vertical="center" wrapText="1"/>
    </xf>
    <xf numFmtId="49" fontId="7" fillId="25" borderId="31" xfId="3" applyNumberFormat="1" applyFont="1" applyFill="1" applyBorder="1" applyAlignment="1">
      <alignment horizontal="center" vertical="center"/>
    </xf>
    <xf numFmtId="2" fontId="7" fillId="25" borderId="31" xfId="3" applyNumberFormat="1" applyFont="1" applyFill="1" applyBorder="1" applyAlignment="1">
      <alignment horizontal="center" vertical="center"/>
    </xf>
    <xf numFmtId="2" fontId="7" fillId="25" borderId="91" xfId="3" applyNumberFormat="1" applyFont="1" applyFill="1" applyBorder="1" applyAlignment="1">
      <alignment horizontal="center" vertical="center"/>
    </xf>
    <xf numFmtId="1" fontId="11" fillId="25" borderId="31" xfId="3" applyNumberFormat="1" applyFont="1" applyFill="1" applyBorder="1" applyAlignment="1">
      <alignment horizontal="center" vertical="center"/>
    </xf>
    <xf numFmtId="2" fontId="11" fillId="25" borderId="31" xfId="3" applyNumberFormat="1" applyFont="1" applyFill="1" applyBorder="1" applyAlignment="1">
      <alignment horizontal="center" vertical="center"/>
    </xf>
    <xf numFmtId="49" fontId="2" fillId="25" borderId="31" xfId="3" applyNumberFormat="1" applyFont="1" applyFill="1" applyBorder="1" applyAlignment="1">
      <alignment horizontal="center" vertical="center"/>
    </xf>
    <xf numFmtId="2" fontId="2" fillId="25" borderId="90" xfId="3" applyNumberFormat="1" applyFont="1" applyFill="1" applyBorder="1" applyAlignment="1">
      <alignment horizontal="center" vertical="center"/>
    </xf>
    <xf numFmtId="165" fontId="11" fillId="25" borderId="31" xfId="3" applyNumberFormat="1" applyFont="1" applyFill="1" applyBorder="1" applyAlignment="1">
      <alignment horizontal="center"/>
    </xf>
    <xf numFmtId="49" fontId="4" fillId="6" borderId="109" xfId="3" applyNumberFormat="1" applyFont="1" applyFill="1" applyBorder="1" applyAlignment="1">
      <alignment horizontal="center" vertical="center" wrapText="1"/>
    </xf>
    <xf numFmtId="49" fontId="4" fillId="10" borderId="109" xfId="3" applyNumberFormat="1" applyFont="1" applyFill="1" applyBorder="1" applyAlignment="1">
      <alignment horizontal="center" vertical="center" wrapText="1"/>
    </xf>
    <xf numFmtId="49" fontId="4" fillId="6" borderId="111" xfId="3" applyNumberFormat="1" applyFont="1" applyFill="1" applyBorder="1" applyAlignment="1">
      <alignment horizontal="center" vertical="center" wrapText="1"/>
    </xf>
    <xf numFmtId="49" fontId="4" fillId="6" borderId="93" xfId="3" applyNumberFormat="1" applyFont="1" applyFill="1" applyBorder="1" applyAlignment="1">
      <alignment horizontal="center" vertical="center" wrapText="1"/>
    </xf>
    <xf numFmtId="49" fontId="4" fillId="6" borderId="94" xfId="3" applyNumberFormat="1" applyFont="1" applyFill="1" applyBorder="1" applyAlignment="1">
      <alignment horizontal="center" vertical="center" wrapText="1"/>
    </xf>
    <xf numFmtId="49" fontId="5" fillId="6" borderId="94" xfId="3" applyNumberFormat="1" applyFont="1" applyFill="1" applyBorder="1" applyAlignment="1">
      <alignment horizontal="center" vertical="center" wrapText="1"/>
    </xf>
    <xf numFmtId="49" fontId="5" fillId="5" borderId="94" xfId="3" applyNumberFormat="1" applyFont="1" applyFill="1" applyBorder="1" applyAlignment="1">
      <alignment horizontal="center" vertical="center" wrapText="1"/>
    </xf>
    <xf numFmtId="49" fontId="129" fillId="6" borderId="225" xfId="3" applyNumberFormat="1" applyFont="1" applyFill="1" applyBorder="1" applyAlignment="1">
      <alignment horizontal="center" vertical="center" wrapText="1"/>
    </xf>
    <xf numFmtId="49" fontId="129" fillId="6" borderId="212" xfId="3" applyNumberFormat="1" applyFont="1" applyFill="1" applyBorder="1" applyAlignment="1">
      <alignment horizontal="center" vertical="center" wrapText="1"/>
    </xf>
    <xf numFmtId="49" fontId="129" fillId="6" borderId="209" xfId="3" applyNumberFormat="1" applyFont="1" applyFill="1" applyBorder="1" applyAlignment="1">
      <alignment horizontal="center" vertical="center" wrapText="1"/>
    </xf>
    <xf numFmtId="49" fontId="5" fillId="6" borderId="117" xfId="3" applyNumberFormat="1" applyFont="1" applyFill="1" applyBorder="1" applyAlignment="1">
      <alignment horizontal="center" vertical="center" wrapText="1"/>
    </xf>
    <xf numFmtId="49" fontId="125" fillId="6" borderId="162" xfId="3" applyNumberFormat="1" applyFont="1" applyFill="1" applyBorder="1" applyAlignment="1">
      <alignment horizontal="center" vertical="center" wrapText="1"/>
    </xf>
    <xf numFmtId="49" fontId="125" fillId="6" borderId="200" xfId="3" applyNumberFormat="1" applyFont="1" applyFill="1" applyBorder="1" applyAlignment="1">
      <alignment horizontal="center" vertical="center" wrapText="1"/>
    </xf>
    <xf numFmtId="49" fontId="125" fillId="6" borderId="201" xfId="3" applyNumberFormat="1" applyFont="1" applyFill="1" applyBorder="1" applyAlignment="1">
      <alignment horizontal="center" vertical="center" wrapText="1"/>
    </xf>
    <xf numFmtId="49" fontId="5" fillId="6" borderId="146" xfId="3" applyNumberFormat="1" applyFont="1" applyFill="1" applyBorder="1" applyAlignment="1">
      <alignment horizontal="center" vertical="center" wrapText="1"/>
    </xf>
    <xf numFmtId="49" fontId="161" fillId="6" borderId="94" xfId="3" applyNumberFormat="1" applyFill="1" applyBorder="1" applyAlignment="1">
      <alignment horizontal="center" vertical="center" wrapText="1"/>
    </xf>
    <xf numFmtId="49" fontId="161" fillId="6" borderId="94" xfId="3" applyNumberFormat="1" applyFill="1" applyBorder="1" applyAlignment="1">
      <alignment vertical="center" wrapText="1"/>
    </xf>
    <xf numFmtId="0" fontId="161" fillId="0" borderId="31" xfId="3" applyNumberFormat="1"/>
    <xf numFmtId="1" fontId="4" fillId="6" borderId="12" xfId="3" applyNumberFormat="1" applyFont="1" applyFill="1" applyBorder="1" applyAlignment="1">
      <alignment horizontal="center" vertical="center"/>
    </xf>
    <xf numFmtId="1" fontId="4" fillId="6" borderId="13" xfId="3" applyNumberFormat="1" applyFont="1" applyFill="1" applyBorder="1" applyAlignment="1">
      <alignment horizontal="center" vertical="center"/>
    </xf>
    <xf numFmtId="49" fontId="4" fillId="6" borderId="56" xfId="3" applyNumberFormat="1" applyFont="1" applyFill="1" applyBorder="1" applyAlignment="1">
      <alignment horizontal="center" vertical="center"/>
    </xf>
    <xf numFmtId="1" fontId="7" fillId="6" borderId="46" xfId="3" applyNumberFormat="1" applyFont="1" applyFill="1" applyBorder="1" applyAlignment="1">
      <alignment horizontal="center" vertical="center" wrapText="1"/>
    </xf>
    <xf numFmtId="1" fontId="7" fillId="10" borderId="46" xfId="3" applyNumberFormat="1" applyFont="1" applyFill="1" applyBorder="1" applyAlignment="1">
      <alignment horizontal="center" vertical="center" wrapText="1"/>
    </xf>
    <xf numFmtId="1" fontId="7" fillId="6" borderId="46" xfId="3" applyNumberFormat="1" applyFont="1" applyFill="1" applyBorder="1" applyAlignment="1">
      <alignment horizontal="left" vertical="center" wrapText="1"/>
    </xf>
    <xf numFmtId="2" fontId="7" fillId="6" borderId="46" xfId="3" applyNumberFormat="1" applyFont="1" applyFill="1" applyBorder="1" applyAlignment="1">
      <alignment horizontal="center" vertical="center" wrapText="1"/>
    </xf>
    <xf numFmtId="2" fontId="7" fillId="6" borderId="56" xfId="3" applyNumberFormat="1" applyFont="1" applyFill="1" applyBorder="1" applyAlignment="1">
      <alignment horizontal="center" vertical="center" wrapText="1"/>
    </xf>
    <xf numFmtId="2" fontId="7" fillId="6" borderId="82" xfId="3" applyNumberFormat="1" applyFont="1" applyFill="1" applyBorder="1" applyAlignment="1">
      <alignment horizontal="center" vertical="center" wrapText="1"/>
    </xf>
    <xf numFmtId="2" fontId="7" fillId="6" borderId="96" xfId="3" applyNumberFormat="1" applyFont="1" applyFill="1" applyBorder="1" applyAlignment="1">
      <alignment horizontal="center" vertical="center" wrapText="1"/>
    </xf>
    <xf numFmtId="164" fontId="11" fillId="6" borderId="96" xfId="3" applyNumberFormat="1" applyFont="1" applyFill="1" applyBorder="1" applyAlignment="1">
      <alignment horizontal="center" vertical="center"/>
    </xf>
    <xf numFmtId="164" fontId="11" fillId="6" borderId="251" xfId="3" applyNumberFormat="1" applyFont="1" applyFill="1" applyBorder="1" applyAlignment="1">
      <alignment horizontal="center" vertical="center"/>
    </xf>
    <xf numFmtId="164" fontId="11" fillId="6" borderId="175" xfId="3" applyNumberFormat="1" applyFont="1" applyFill="1" applyBorder="1" applyAlignment="1">
      <alignment horizontal="center" vertical="center"/>
    </xf>
    <xf numFmtId="164" fontId="11" fillId="6" borderId="218" xfId="3" applyNumberFormat="1" applyFont="1" applyFill="1" applyBorder="1" applyAlignment="1">
      <alignment horizontal="center" vertical="center"/>
    </xf>
    <xf numFmtId="164" fontId="11" fillId="6" borderId="59" xfId="3" applyNumberFormat="1" applyFont="1" applyFill="1" applyBorder="1" applyAlignment="1">
      <alignment horizontal="center" vertical="center"/>
    </xf>
    <xf numFmtId="164" fontId="11" fillId="6" borderId="167" xfId="3" applyNumberFormat="1" applyFont="1" applyFill="1" applyBorder="1" applyAlignment="1">
      <alignment horizontal="center" vertical="center"/>
    </xf>
    <xf numFmtId="164" fontId="11" fillId="6" borderId="142" xfId="3" applyNumberFormat="1" applyFont="1" applyFill="1" applyBorder="1" applyAlignment="1">
      <alignment horizontal="center" vertical="center"/>
    </xf>
    <xf numFmtId="164" fontId="11" fillId="6" borderId="205" xfId="3" applyNumberFormat="1" applyFont="1" applyFill="1" applyBorder="1" applyAlignment="1">
      <alignment horizontal="center" vertical="center"/>
    </xf>
    <xf numFmtId="164" fontId="11" fillId="6" borderId="61" xfId="3" applyNumberFormat="1" applyFont="1" applyFill="1" applyBorder="1" applyAlignment="1">
      <alignment horizontal="center" vertical="center"/>
    </xf>
    <xf numFmtId="164" fontId="11" fillId="6" borderId="41" xfId="3" applyNumberFormat="1" applyFont="1" applyFill="1" applyBorder="1" applyAlignment="1">
      <alignment horizontal="center" vertical="center"/>
    </xf>
    <xf numFmtId="2" fontId="11" fillId="6" borderId="41" xfId="3" applyNumberFormat="1" applyFont="1" applyFill="1" applyBorder="1" applyAlignment="1">
      <alignment horizontal="center" vertical="center"/>
    </xf>
    <xf numFmtId="2" fontId="7" fillId="6" borderId="41" xfId="3" applyNumberFormat="1" applyFont="1" applyFill="1" applyBorder="1" applyAlignment="1">
      <alignment horizontal="center" vertical="center" wrapText="1"/>
    </xf>
    <xf numFmtId="49" fontId="2" fillId="6" borderId="41" xfId="3" applyNumberFormat="1" applyFont="1" applyFill="1" applyBorder="1" applyAlignment="1">
      <alignment horizontal="center" vertical="center"/>
    </xf>
    <xf numFmtId="2" fontId="2" fillId="6" borderId="41" xfId="3" applyNumberFormat="1" applyFont="1" applyFill="1" applyBorder="1" applyAlignment="1">
      <alignment horizontal="center" vertical="center"/>
    </xf>
    <xf numFmtId="165" fontId="11" fillId="6" borderId="41" xfId="3" applyNumberFormat="1" applyFont="1" applyFill="1" applyBorder="1" applyAlignment="1">
      <alignment horizontal="center"/>
    </xf>
    <xf numFmtId="1" fontId="11" fillId="6" borderId="41" xfId="3" applyNumberFormat="1" applyFont="1" applyFill="1" applyBorder="1" applyAlignment="1">
      <alignment horizontal="center" vertical="center"/>
    </xf>
    <xf numFmtId="49" fontId="4" fillId="6" borderId="41" xfId="3" applyNumberFormat="1" applyFont="1" applyFill="1" applyBorder="1" applyAlignment="1">
      <alignment horizontal="center" vertical="center"/>
    </xf>
    <xf numFmtId="1" fontId="7" fillId="6" borderId="41" xfId="3" applyNumberFormat="1" applyFont="1" applyFill="1" applyBorder="1" applyAlignment="1">
      <alignment horizontal="center" vertical="center" wrapText="1"/>
    </xf>
    <xf numFmtId="1" fontId="7" fillId="10" borderId="41" xfId="3" applyNumberFormat="1" applyFont="1" applyFill="1" applyBorder="1" applyAlignment="1">
      <alignment horizontal="center" vertical="center" wrapText="1"/>
    </xf>
    <xf numFmtId="49" fontId="11" fillId="6" borderId="41" xfId="3" applyNumberFormat="1" applyFont="1" applyFill="1" applyBorder="1" applyAlignment="1">
      <alignment horizontal="center"/>
    </xf>
    <xf numFmtId="49" fontId="7" fillId="6" borderId="41" xfId="3" applyNumberFormat="1" applyFont="1" applyFill="1" applyBorder="1" applyAlignment="1">
      <alignment vertical="center"/>
    </xf>
    <xf numFmtId="2" fontId="161" fillId="6" borderId="41" xfId="3" applyNumberFormat="1" applyFill="1" applyBorder="1" applyAlignment="1">
      <alignment vertical="center"/>
    </xf>
    <xf numFmtId="2" fontId="161" fillId="6" borderId="41" xfId="3" applyNumberFormat="1" applyFill="1" applyBorder="1" applyAlignment="1">
      <alignment horizontal="center"/>
    </xf>
    <xf numFmtId="2" fontId="161" fillId="6" borderId="41" xfId="3" applyNumberFormat="1" applyFill="1" applyBorder="1"/>
    <xf numFmtId="49" fontId="7" fillId="6" borderId="41" xfId="3" applyNumberFormat="1" applyFont="1" applyFill="1" applyBorder="1"/>
    <xf numFmtId="49" fontId="7" fillId="6" borderId="58" xfId="3" applyNumberFormat="1" applyFont="1" applyFill="1" applyBorder="1"/>
    <xf numFmtId="49" fontId="7" fillId="6" borderId="96" xfId="3" applyNumberFormat="1" applyFont="1" applyFill="1" applyBorder="1"/>
    <xf numFmtId="164" fontId="11" fillId="6" borderId="119" xfId="3" applyNumberFormat="1" applyFont="1" applyFill="1" applyBorder="1" applyAlignment="1">
      <alignment horizontal="center" vertical="center"/>
    </xf>
    <xf numFmtId="164" fontId="11" fillId="6" borderId="118" xfId="3" applyNumberFormat="1" applyFont="1" applyFill="1" applyBorder="1" applyAlignment="1">
      <alignment horizontal="center" vertical="center"/>
    </xf>
    <xf numFmtId="164" fontId="11" fillId="6" borderId="196" xfId="3" applyNumberFormat="1" applyFont="1" applyFill="1" applyBorder="1" applyAlignment="1">
      <alignment horizontal="center" vertical="center"/>
    </xf>
    <xf numFmtId="1" fontId="4" fillId="24" borderId="12" xfId="3" applyNumberFormat="1" applyFont="1" applyFill="1" applyBorder="1" applyAlignment="1">
      <alignment horizontal="center" vertical="center"/>
    </xf>
    <xf numFmtId="1" fontId="4" fillId="24" borderId="13" xfId="3" applyNumberFormat="1" applyFont="1" applyFill="1" applyBorder="1" applyAlignment="1">
      <alignment horizontal="center" vertical="center"/>
    </xf>
    <xf numFmtId="49" fontId="4" fillId="24" borderId="41" xfId="3" applyNumberFormat="1" applyFont="1" applyFill="1" applyBorder="1" applyAlignment="1">
      <alignment horizontal="center" vertical="center"/>
    </xf>
    <xf numFmtId="1" fontId="7" fillId="24" borderId="41" xfId="3" applyNumberFormat="1" applyFont="1" applyFill="1" applyBorder="1" applyAlignment="1">
      <alignment horizontal="center"/>
    </xf>
    <xf numFmtId="49" fontId="11" fillId="24" borderId="41" xfId="3" applyNumberFormat="1" applyFont="1" applyFill="1" applyBorder="1" applyAlignment="1">
      <alignment horizontal="center"/>
    </xf>
    <xf numFmtId="49" fontId="158" fillId="24" borderId="41" xfId="3" applyNumberFormat="1" applyFont="1" applyFill="1" applyBorder="1" applyAlignment="1">
      <alignment vertical="center"/>
    </xf>
    <xf numFmtId="2" fontId="161" fillId="24" borderId="41" xfId="3" applyNumberFormat="1" applyFill="1" applyBorder="1" applyAlignment="1">
      <alignment vertical="center"/>
    </xf>
    <xf numFmtId="2" fontId="161" fillId="24" borderId="41" xfId="3" applyNumberFormat="1" applyFill="1" applyBorder="1" applyAlignment="1">
      <alignment horizontal="center"/>
    </xf>
    <xf numFmtId="2" fontId="161" fillId="24" borderId="41" xfId="3" applyNumberFormat="1" applyFill="1" applyBorder="1"/>
    <xf numFmtId="49" fontId="7" fillId="24" borderId="41" xfId="3" applyNumberFormat="1" applyFont="1" applyFill="1" applyBorder="1"/>
    <xf numFmtId="49" fontId="7" fillId="24" borderId="58" xfId="3" applyNumberFormat="1" applyFont="1" applyFill="1" applyBorder="1"/>
    <xf numFmtId="49" fontId="7" fillId="24" borderId="96" xfId="3" applyNumberFormat="1" applyFont="1" applyFill="1" applyBorder="1"/>
    <xf numFmtId="164" fontId="11" fillId="24" borderId="96" xfId="3" applyNumberFormat="1" applyFont="1" applyFill="1" applyBorder="1" applyAlignment="1">
      <alignment horizontal="center" vertical="center"/>
    </xf>
    <xf numFmtId="164" fontId="11" fillId="24" borderId="119" xfId="3" applyNumberFormat="1" applyFont="1" applyFill="1" applyBorder="1" applyAlignment="1">
      <alignment horizontal="center" vertical="center"/>
    </xf>
    <xf numFmtId="164" fontId="11" fillId="24" borderId="118" xfId="3" applyNumberFormat="1" applyFont="1" applyFill="1" applyBorder="1" applyAlignment="1">
      <alignment horizontal="center" vertical="center"/>
    </xf>
    <xf numFmtId="164" fontId="11" fillId="24" borderId="196" xfId="3" applyNumberFormat="1" applyFont="1" applyFill="1" applyBorder="1" applyAlignment="1">
      <alignment horizontal="center" vertical="center"/>
    </xf>
    <xf numFmtId="164" fontId="11" fillId="24" borderId="59" xfId="3" applyNumberFormat="1" applyFont="1" applyFill="1" applyBorder="1" applyAlignment="1">
      <alignment horizontal="center" vertical="center"/>
    </xf>
    <xf numFmtId="164" fontId="11" fillId="24" borderId="167" xfId="3" applyNumberFormat="1" applyFont="1" applyFill="1" applyBorder="1" applyAlignment="1">
      <alignment horizontal="center" vertical="center"/>
    </xf>
    <xf numFmtId="164" fontId="11" fillId="24" borderId="142" xfId="3" applyNumberFormat="1" applyFont="1" applyFill="1" applyBorder="1" applyAlignment="1">
      <alignment horizontal="center" vertical="center"/>
    </xf>
    <xf numFmtId="164" fontId="11" fillId="24" borderId="205" xfId="3" applyNumberFormat="1" applyFont="1" applyFill="1" applyBorder="1" applyAlignment="1">
      <alignment horizontal="center" vertical="center"/>
    </xf>
    <xf numFmtId="164" fontId="11" fillId="24" borderId="61" xfId="3" applyNumberFormat="1" applyFont="1" applyFill="1" applyBorder="1" applyAlignment="1">
      <alignment horizontal="center" vertical="center"/>
    </xf>
    <xf numFmtId="164" fontId="11" fillId="24" borderId="41" xfId="3" applyNumberFormat="1" applyFont="1" applyFill="1" applyBorder="1" applyAlignment="1">
      <alignment horizontal="center" vertical="center"/>
    </xf>
    <xf numFmtId="2" fontId="11" fillId="24" borderId="41" xfId="3" applyNumberFormat="1" applyFont="1" applyFill="1" applyBorder="1" applyAlignment="1">
      <alignment horizontal="center" vertical="center"/>
    </xf>
    <xf numFmtId="49" fontId="2" fillId="24" borderId="41" xfId="3" applyNumberFormat="1" applyFont="1" applyFill="1" applyBorder="1" applyAlignment="1">
      <alignment horizontal="center" vertical="center"/>
    </xf>
    <xf numFmtId="2" fontId="2" fillId="24" borderId="41" xfId="3" applyNumberFormat="1" applyFont="1" applyFill="1" applyBorder="1" applyAlignment="1">
      <alignment horizontal="center" vertical="center"/>
    </xf>
    <xf numFmtId="165" fontId="11" fillId="24" borderId="41" xfId="3" applyNumberFormat="1" applyFont="1" applyFill="1" applyBorder="1" applyAlignment="1">
      <alignment horizontal="center"/>
    </xf>
    <xf numFmtId="1" fontId="11" fillId="24" borderId="41" xfId="3" applyNumberFormat="1" applyFont="1" applyFill="1" applyBorder="1" applyAlignment="1">
      <alignment horizontal="center" vertical="center"/>
    </xf>
    <xf numFmtId="1" fontId="106" fillId="19" borderId="12" xfId="3" applyNumberFormat="1" applyFont="1" applyFill="1" applyBorder="1" applyAlignment="1">
      <alignment horizontal="center" vertical="center"/>
    </xf>
    <xf numFmtId="1" fontId="106" fillId="19" borderId="13" xfId="3" applyNumberFormat="1" applyFont="1" applyFill="1" applyBorder="1" applyAlignment="1">
      <alignment horizontal="center" vertical="center"/>
    </xf>
    <xf numFmtId="49" fontId="99" fillId="18" borderId="41" xfId="3" applyNumberFormat="1" applyFont="1" applyFill="1" applyBorder="1" applyAlignment="1">
      <alignment horizontal="center" vertical="center"/>
    </xf>
    <xf numFmtId="1" fontId="7" fillId="18" borderId="41" xfId="3" applyNumberFormat="1" applyFont="1" applyFill="1" applyBorder="1" applyAlignment="1">
      <alignment horizontal="center"/>
    </xf>
    <xf numFmtId="49" fontId="11" fillId="18" borderId="41" xfId="3" applyNumberFormat="1" applyFont="1" applyFill="1" applyBorder="1" applyAlignment="1">
      <alignment horizontal="center"/>
    </xf>
    <xf numFmtId="49" fontId="2" fillId="18" borderId="41" xfId="3" applyNumberFormat="1" applyFont="1" applyFill="1" applyBorder="1" applyAlignment="1">
      <alignment horizontal="left" vertical="center"/>
    </xf>
    <xf numFmtId="2" fontId="2" fillId="18" borderId="41" xfId="3" applyNumberFormat="1" applyFont="1" applyFill="1" applyBorder="1" applyAlignment="1">
      <alignment vertical="center"/>
    </xf>
    <xf numFmtId="2" fontId="161" fillId="18" borderId="41" xfId="3" applyNumberFormat="1" applyFill="1" applyBorder="1" applyAlignment="1">
      <alignment horizontal="center"/>
    </xf>
    <xf numFmtId="2" fontId="161" fillId="18" borderId="41" xfId="3" applyNumberFormat="1" applyFill="1" applyBorder="1"/>
    <xf numFmtId="2" fontId="7" fillId="19" borderId="41" xfId="3" applyNumberFormat="1" applyFont="1" applyFill="1" applyBorder="1"/>
    <xf numFmtId="49" fontId="61" fillId="20" borderId="41" xfId="3" applyNumberFormat="1" applyFont="1" applyFill="1" applyBorder="1"/>
    <xf numFmtId="2" fontId="7" fillId="20" borderId="41" xfId="3" applyNumberFormat="1" applyFont="1" applyFill="1" applyBorder="1"/>
    <xf numFmtId="2" fontId="7" fillId="6" borderId="58" xfId="3" applyNumberFormat="1" applyFont="1" applyFill="1" applyBorder="1"/>
    <xf numFmtId="2" fontId="57" fillId="18" borderId="96" xfId="3" applyNumberFormat="1" applyFont="1" applyFill="1" applyBorder="1" applyAlignment="1">
      <alignment horizontal="center" vertical="center"/>
    </xf>
    <xf numFmtId="2" fontId="7" fillId="6" borderId="96" xfId="3" applyNumberFormat="1" applyFont="1" applyFill="1" applyBorder="1"/>
    <xf numFmtId="1" fontId="11" fillId="18" borderId="41" xfId="3" applyNumberFormat="1" applyFont="1" applyFill="1" applyBorder="1" applyAlignment="1">
      <alignment horizontal="center"/>
    </xf>
    <xf numFmtId="0" fontId="2" fillId="18" borderId="41" xfId="3" applyFont="1" applyFill="1" applyBorder="1" applyAlignment="1">
      <alignment vertical="center"/>
    </xf>
    <xf numFmtId="49" fontId="2" fillId="18" borderId="112" xfId="3" applyNumberFormat="1" applyFont="1" applyFill="1" applyBorder="1" applyAlignment="1">
      <alignment horizontal="left" vertical="center"/>
    </xf>
    <xf numFmtId="49" fontId="11" fillId="18" borderId="61" xfId="3" applyNumberFormat="1" applyFont="1" applyFill="1" applyBorder="1" applyAlignment="1">
      <alignment horizontal="center"/>
    </xf>
    <xf numFmtId="49" fontId="11" fillId="18" borderId="41" xfId="3" applyNumberFormat="1" applyFont="1" applyFill="1" applyBorder="1" applyAlignment="1">
      <alignment horizontal="left"/>
    </xf>
    <xf numFmtId="49" fontId="59" fillId="19" borderId="41" xfId="3" applyNumberFormat="1" applyFont="1" applyFill="1" applyBorder="1"/>
    <xf numFmtId="49" fontId="18" fillId="20" borderId="41" xfId="3" applyNumberFormat="1" applyFont="1" applyFill="1" applyBorder="1"/>
    <xf numFmtId="49" fontId="161" fillId="20" borderId="41" xfId="3" applyNumberFormat="1" applyFill="1" applyBorder="1"/>
    <xf numFmtId="49" fontId="2" fillId="6" borderId="58" xfId="3" applyNumberFormat="1" applyFont="1" applyFill="1" applyBorder="1" applyAlignment="1">
      <alignment horizontal="center" vertical="center"/>
    </xf>
    <xf numFmtId="49" fontId="2" fillId="6" borderId="96" xfId="3" applyNumberFormat="1" applyFont="1" applyFill="1" applyBorder="1" applyAlignment="1">
      <alignment horizontal="center" vertical="center"/>
    </xf>
    <xf numFmtId="164" fontId="61" fillId="6" borderId="96" xfId="3" applyNumberFormat="1" applyFont="1" applyFill="1" applyBorder="1" applyAlignment="1">
      <alignment horizontal="center" vertical="center"/>
    </xf>
    <xf numFmtId="164" fontId="53" fillId="6" borderId="96" xfId="3" applyNumberFormat="1" applyFont="1" applyFill="1" applyBorder="1" applyAlignment="1">
      <alignment horizontal="center" vertical="center"/>
    </xf>
    <xf numFmtId="164" fontId="53" fillId="6" borderId="119" xfId="3" applyNumberFormat="1" applyFont="1" applyFill="1" applyBorder="1" applyAlignment="1">
      <alignment horizontal="center" vertical="center"/>
    </xf>
    <xf numFmtId="164" fontId="53" fillId="6" borderId="118" xfId="3" applyNumberFormat="1" applyFont="1" applyFill="1" applyBorder="1" applyAlignment="1">
      <alignment horizontal="center" vertical="center"/>
    </xf>
    <xf numFmtId="164" fontId="53" fillId="6" borderId="196" xfId="3" applyNumberFormat="1" applyFont="1" applyFill="1" applyBorder="1" applyAlignment="1">
      <alignment horizontal="center" vertical="center"/>
    </xf>
    <xf numFmtId="164" fontId="53" fillId="6" borderId="59" xfId="3" applyNumberFormat="1" applyFont="1" applyFill="1" applyBorder="1" applyAlignment="1">
      <alignment horizontal="center" vertical="center"/>
    </xf>
    <xf numFmtId="164" fontId="120" fillId="6" borderId="167" xfId="3" applyNumberFormat="1" applyFont="1" applyFill="1" applyBorder="1" applyAlignment="1">
      <alignment horizontal="center" vertical="center"/>
    </xf>
    <xf numFmtId="164" fontId="120" fillId="6" borderId="142" xfId="3" applyNumberFormat="1" applyFont="1" applyFill="1" applyBorder="1" applyAlignment="1">
      <alignment horizontal="center" vertical="center"/>
    </xf>
    <xf numFmtId="2" fontId="120" fillId="6" borderId="166" xfId="3" applyNumberFormat="1" applyFont="1" applyFill="1" applyBorder="1" applyAlignment="1">
      <alignment horizontal="center" vertical="center"/>
    </xf>
    <xf numFmtId="164" fontId="53" fillId="6" borderId="61" xfId="3" applyNumberFormat="1" applyFont="1" applyFill="1" applyBorder="1" applyAlignment="1">
      <alignment horizontal="center" vertical="center"/>
    </xf>
    <xf numFmtId="164" fontId="53" fillId="6" borderId="41" xfId="3" applyNumberFormat="1" applyFont="1" applyFill="1" applyBorder="1" applyAlignment="1">
      <alignment horizontal="center" vertical="center"/>
    </xf>
    <xf numFmtId="2" fontId="53" fillId="6" borderId="41" xfId="3" applyNumberFormat="1" applyFont="1" applyFill="1" applyBorder="1" applyAlignment="1">
      <alignment horizontal="center" vertical="center"/>
    </xf>
    <xf numFmtId="0" fontId="57" fillId="6" borderId="41" xfId="3" applyNumberFormat="1" applyFont="1" applyFill="1" applyBorder="1" applyAlignment="1">
      <alignment horizontal="center" vertical="center"/>
    </xf>
    <xf numFmtId="165" fontId="53" fillId="6" borderId="41" xfId="3" applyNumberFormat="1" applyFont="1" applyFill="1" applyBorder="1" applyAlignment="1">
      <alignment horizontal="center"/>
    </xf>
    <xf numFmtId="1" fontId="53" fillId="6" borderId="41" xfId="3" applyNumberFormat="1" applyFont="1" applyFill="1" applyBorder="1" applyAlignment="1">
      <alignment horizontal="center" vertical="center"/>
    </xf>
    <xf numFmtId="1" fontId="2" fillId="18" borderId="41" xfId="3" applyNumberFormat="1" applyFont="1" applyFill="1" applyBorder="1" applyAlignment="1">
      <alignment horizontal="left" vertical="center"/>
    </xf>
    <xf numFmtId="49" fontId="2" fillId="18" borderId="233" xfId="3" applyNumberFormat="1" applyFont="1" applyFill="1" applyBorder="1" applyAlignment="1">
      <alignment horizontal="left" vertical="center"/>
    </xf>
    <xf numFmtId="1" fontId="2" fillId="18" borderId="58" xfId="3" applyNumberFormat="1" applyFont="1" applyFill="1" applyBorder="1" applyAlignment="1">
      <alignment horizontal="left" vertical="center"/>
    </xf>
    <xf numFmtId="49" fontId="2" fillId="18" borderId="118" xfId="3" applyNumberFormat="1" applyFont="1" applyFill="1" applyBorder="1" applyAlignment="1">
      <alignment horizontal="left" vertical="center"/>
    </xf>
    <xf numFmtId="49" fontId="2" fillId="18" borderId="234" xfId="3" applyNumberFormat="1" applyFont="1" applyFill="1" applyBorder="1" applyAlignment="1">
      <alignment horizontal="left" vertical="center"/>
    </xf>
    <xf numFmtId="49" fontId="106" fillId="18" borderId="41" xfId="3" applyNumberFormat="1" applyFont="1" applyFill="1" applyBorder="1" applyAlignment="1">
      <alignment horizontal="center" vertical="center"/>
    </xf>
    <xf numFmtId="49" fontId="18" fillId="18" borderId="41" xfId="3" applyNumberFormat="1" applyFont="1" applyFill="1" applyBorder="1" applyAlignment="1">
      <alignment horizontal="center"/>
    </xf>
    <xf numFmtId="1" fontId="17" fillId="18" borderId="41" xfId="3" applyNumberFormat="1" applyFont="1" applyFill="1" applyBorder="1" applyAlignment="1">
      <alignment horizontal="left" vertical="center"/>
    </xf>
    <xf numFmtId="49" fontId="17" fillId="18" borderId="41" xfId="3" applyNumberFormat="1" applyFont="1" applyFill="1" applyBorder="1" applyAlignment="1">
      <alignment horizontal="left" vertical="center"/>
    </xf>
    <xf numFmtId="49" fontId="18" fillId="18" borderId="41" xfId="3" applyNumberFormat="1" applyFont="1" applyFill="1" applyBorder="1" applyAlignment="1">
      <alignment horizontal="left"/>
    </xf>
    <xf numFmtId="49" fontId="23" fillId="19" borderId="41" xfId="3" applyNumberFormat="1" applyFont="1" applyFill="1" applyBorder="1" applyAlignment="1">
      <alignment horizontal="left"/>
    </xf>
    <xf numFmtId="49" fontId="161" fillId="6" borderId="58" xfId="3" applyNumberFormat="1" applyFill="1" applyBorder="1"/>
    <xf numFmtId="49" fontId="161" fillId="6" borderId="96" xfId="3" applyNumberFormat="1" applyFill="1" applyBorder="1"/>
    <xf numFmtId="0" fontId="57" fillId="6" borderId="41" xfId="3" applyFont="1" applyFill="1" applyBorder="1" applyAlignment="1">
      <alignment horizontal="center" vertical="center"/>
    </xf>
    <xf numFmtId="1" fontId="11" fillId="6" borderId="41" xfId="3" applyNumberFormat="1" applyFont="1" applyFill="1" applyBorder="1" applyAlignment="1">
      <alignment horizontal="center"/>
    </xf>
    <xf numFmtId="1" fontId="11" fillId="10" borderId="41" xfId="3" applyNumberFormat="1" applyFont="1" applyFill="1" applyBorder="1" applyAlignment="1">
      <alignment horizontal="center"/>
    </xf>
    <xf numFmtId="1" fontId="18" fillId="6" borderId="41" xfId="3" applyNumberFormat="1" applyFont="1" applyFill="1" applyBorder="1" applyAlignment="1">
      <alignment horizontal="left" vertical="center"/>
    </xf>
    <xf numFmtId="49" fontId="18" fillId="6" borderId="41" xfId="3" applyNumberFormat="1" applyFont="1" applyFill="1" applyBorder="1" applyAlignment="1">
      <alignment horizontal="left" vertical="center"/>
    </xf>
    <xf numFmtId="49" fontId="18" fillId="6" borderId="41" xfId="3" applyNumberFormat="1" applyFont="1" applyFill="1" applyBorder="1" applyAlignment="1">
      <alignment horizontal="center"/>
    </xf>
    <xf numFmtId="49" fontId="18" fillId="6" borderId="41" xfId="3" applyNumberFormat="1" applyFont="1" applyFill="1" applyBorder="1" applyAlignment="1">
      <alignment horizontal="left"/>
    </xf>
    <xf numFmtId="49" fontId="161" fillId="6" borderId="41" xfId="3" applyNumberFormat="1" applyFill="1" applyBorder="1"/>
    <xf numFmtId="164" fontId="53" fillId="6" borderId="167" xfId="3" applyNumberFormat="1" applyFont="1" applyFill="1" applyBorder="1" applyAlignment="1">
      <alignment horizontal="center" vertical="center"/>
    </xf>
    <xf numFmtId="164" fontId="53" fillId="6" borderId="142" xfId="3" applyNumberFormat="1" applyFont="1" applyFill="1" applyBorder="1" applyAlignment="1">
      <alignment horizontal="center" vertical="center"/>
    </xf>
    <xf numFmtId="164" fontId="53" fillId="6" borderId="205" xfId="3" applyNumberFormat="1" applyFont="1" applyFill="1" applyBorder="1" applyAlignment="1">
      <alignment horizontal="center" vertical="center"/>
    </xf>
    <xf numFmtId="1" fontId="11" fillId="24" borderId="41" xfId="3" applyNumberFormat="1" applyFont="1" applyFill="1" applyBorder="1" applyAlignment="1">
      <alignment horizontal="center"/>
    </xf>
    <xf numFmtId="49" fontId="18" fillId="24" borderId="41" xfId="3" applyNumberFormat="1" applyFont="1" applyFill="1" applyBorder="1" applyAlignment="1">
      <alignment horizontal="center"/>
    </xf>
    <xf numFmtId="49" fontId="18" fillId="24" borderId="41" xfId="3" applyNumberFormat="1" applyFont="1" applyFill="1" applyBorder="1" applyAlignment="1">
      <alignment horizontal="left" vertical="center"/>
    </xf>
    <xf numFmtId="49" fontId="18" fillId="24" borderId="41" xfId="3" applyNumberFormat="1" applyFont="1" applyFill="1" applyBorder="1" applyAlignment="1">
      <alignment horizontal="left"/>
    </xf>
    <xf numFmtId="49" fontId="161" fillId="24" borderId="41" xfId="3" applyNumberFormat="1" applyFill="1" applyBorder="1"/>
    <xf numFmtId="49" fontId="161" fillId="24" borderId="58" xfId="3" applyNumberFormat="1" applyFill="1" applyBorder="1"/>
    <xf numFmtId="49" fontId="161" fillId="24" borderId="96" xfId="3" applyNumberFormat="1" applyFill="1" applyBorder="1"/>
    <xf numFmtId="164" fontId="53" fillId="24" borderId="96" xfId="3" applyNumberFormat="1" applyFont="1" applyFill="1" applyBorder="1" applyAlignment="1">
      <alignment horizontal="center" vertical="center"/>
    </xf>
    <xf numFmtId="164" fontId="53" fillId="24" borderId="119" xfId="3" applyNumberFormat="1" applyFont="1" applyFill="1" applyBorder="1" applyAlignment="1">
      <alignment horizontal="center" vertical="center"/>
    </xf>
    <xf numFmtId="164" fontId="53" fillId="24" borderId="118" xfId="3" applyNumberFormat="1" applyFont="1" applyFill="1" applyBorder="1" applyAlignment="1">
      <alignment horizontal="center" vertical="center"/>
    </xf>
    <xf numFmtId="164" fontId="53" fillId="24" borderId="196" xfId="3" applyNumberFormat="1" applyFont="1" applyFill="1" applyBorder="1" applyAlignment="1">
      <alignment horizontal="center" vertical="center"/>
    </xf>
    <xf numFmtId="164" fontId="53" fillId="24" borderId="59" xfId="3" applyNumberFormat="1" applyFont="1" applyFill="1" applyBorder="1" applyAlignment="1">
      <alignment horizontal="center" vertical="center"/>
    </xf>
    <xf numFmtId="164" fontId="53" fillId="24" borderId="167" xfId="3" applyNumberFormat="1" applyFont="1" applyFill="1" applyBorder="1" applyAlignment="1">
      <alignment horizontal="center" vertical="center"/>
    </xf>
    <xf numFmtId="164" fontId="53" fillId="24" borderId="142" xfId="3" applyNumberFormat="1" applyFont="1" applyFill="1" applyBorder="1" applyAlignment="1">
      <alignment horizontal="center" vertical="center"/>
    </xf>
    <xf numFmtId="164" fontId="53" fillId="24" borderId="205" xfId="3" applyNumberFormat="1" applyFont="1" applyFill="1" applyBorder="1" applyAlignment="1">
      <alignment horizontal="center" vertical="center"/>
    </xf>
    <xf numFmtId="164" fontId="53" fillId="24" borderId="61" xfId="3" applyNumberFormat="1" applyFont="1" applyFill="1" applyBorder="1" applyAlignment="1">
      <alignment horizontal="center" vertical="center"/>
    </xf>
    <xf numFmtId="164" fontId="53" fillId="24" borderId="41" xfId="3" applyNumberFormat="1" applyFont="1" applyFill="1" applyBorder="1" applyAlignment="1">
      <alignment horizontal="center" vertical="center"/>
    </xf>
    <xf numFmtId="2" fontId="53" fillId="24" borderId="41" xfId="3" applyNumberFormat="1" applyFont="1" applyFill="1" applyBorder="1" applyAlignment="1">
      <alignment horizontal="center" vertical="center"/>
    </xf>
    <xf numFmtId="0" fontId="57" fillId="24" borderId="41" xfId="3" applyFont="1" applyFill="1" applyBorder="1" applyAlignment="1">
      <alignment horizontal="center" vertical="center"/>
    </xf>
    <xf numFmtId="165" fontId="53" fillId="24" borderId="41" xfId="3" applyNumberFormat="1" applyFont="1" applyFill="1" applyBorder="1" applyAlignment="1">
      <alignment horizontal="center"/>
    </xf>
    <xf numFmtId="1" fontId="53" fillId="24" borderId="41" xfId="3" applyNumberFormat="1" applyFont="1" applyFill="1" applyBorder="1" applyAlignment="1">
      <alignment horizontal="center" vertical="center"/>
    </xf>
    <xf numFmtId="1" fontId="18" fillId="18" borderId="41" xfId="3" applyNumberFormat="1" applyFont="1" applyFill="1" applyBorder="1" applyAlignment="1">
      <alignment horizontal="left" vertical="center"/>
    </xf>
    <xf numFmtId="49" fontId="161" fillId="19" borderId="41" xfId="3" applyNumberFormat="1" applyFill="1" applyBorder="1"/>
    <xf numFmtId="1" fontId="11" fillId="6" borderId="41" xfId="3" applyNumberFormat="1" applyFont="1" applyFill="1" applyBorder="1" applyAlignment="1">
      <alignment horizontal="left" vertical="center"/>
    </xf>
    <xf numFmtId="2" fontId="59" fillId="6" borderId="41" xfId="3" applyNumberFormat="1" applyFont="1" applyFill="1" applyBorder="1" applyAlignment="1">
      <alignment vertical="center"/>
    </xf>
    <xf numFmtId="2" fontId="161" fillId="6" borderId="58" xfId="3" applyNumberFormat="1" applyFill="1" applyBorder="1"/>
    <xf numFmtId="2" fontId="161" fillId="6" borderId="96" xfId="3" applyNumberFormat="1" applyFill="1" applyBorder="1"/>
    <xf numFmtId="2" fontId="53" fillId="6" borderId="41" xfId="3" applyNumberFormat="1" applyFont="1" applyFill="1" applyBorder="1" applyAlignment="1">
      <alignment horizontal="center"/>
    </xf>
    <xf numFmtId="49" fontId="57" fillId="6" borderId="41" xfId="3" applyNumberFormat="1" applyFont="1" applyFill="1" applyBorder="1" applyAlignment="1">
      <alignment horizontal="center" vertical="center"/>
    </xf>
    <xf numFmtId="2" fontId="57" fillId="6" borderId="41" xfId="3" applyNumberFormat="1" applyFont="1" applyFill="1" applyBorder="1" applyAlignment="1">
      <alignment horizontal="center" vertical="center"/>
    </xf>
    <xf numFmtId="49" fontId="7" fillId="24" borderId="41" xfId="3" applyNumberFormat="1" applyFont="1" applyFill="1" applyBorder="1" applyAlignment="1">
      <alignment vertical="center"/>
    </xf>
    <xf numFmtId="0" fontId="59" fillId="24" borderId="41" xfId="3" applyFont="1" applyFill="1" applyBorder="1" applyAlignment="1">
      <alignment vertical="center"/>
    </xf>
    <xf numFmtId="0" fontId="161" fillId="24" borderId="41" xfId="3" applyFill="1" applyBorder="1" applyAlignment="1">
      <alignment horizontal="center"/>
    </xf>
    <xf numFmtId="0" fontId="161" fillId="24" borderId="41" xfId="3" applyFill="1" applyBorder="1"/>
    <xf numFmtId="2" fontId="53" fillId="24" borderId="41" xfId="3" applyNumberFormat="1" applyFont="1" applyFill="1" applyBorder="1" applyAlignment="1">
      <alignment horizontal="center"/>
    </xf>
    <xf numFmtId="49" fontId="57" fillId="24" borderId="41" xfId="3" applyNumberFormat="1" applyFont="1" applyFill="1" applyBorder="1" applyAlignment="1">
      <alignment horizontal="center" vertical="center"/>
    </xf>
    <xf numFmtId="2" fontId="57" fillId="24" borderId="41" xfId="3" applyNumberFormat="1" applyFont="1" applyFill="1" applyBorder="1" applyAlignment="1">
      <alignment horizontal="center" vertical="center"/>
    </xf>
    <xf numFmtId="49" fontId="4" fillId="18" borderId="41" xfId="3" applyNumberFormat="1" applyFont="1" applyFill="1" applyBorder="1" applyAlignment="1">
      <alignment horizontal="center" vertical="center"/>
    </xf>
    <xf numFmtId="49" fontId="147" fillId="18" borderId="41" xfId="3" applyNumberFormat="1" applyFont="1" applyFill="1" applyBorder="1" applyAlignment="1">
      <alignment horizontal="left" vertical="center"/>
    </xf>
    <xf numFmtId="2" fontId="7" fillId="18" borderId="41" xfId="3" applyNumberFormat="1" applyFont="1" applyFill="1" applyBorder="1" applyAlignment="1">
      <alignment horizontal="center"/>
    </xf>
    <xf numFmtId="2" fontId="7" fillId="18" borderId="41" xfId="3" applyNumberFormat="1" applyFont="1" applyFill="1" applyBorder="1"/>
    <xf numFmtId="49" fontId="17" fillId="18" borderId="41" xfId="3" applyNumberFormat="1" applyFont="1" applyFill="1" applyBorder="1" applyAlignment="1">
      <alignment horizontal="left" vertical="center" wrapText="1"/>
    </xf>
    <xf numFmtId="1" fontId="100" fillId="19" borderId="12" xfId="3" applyNumberFormat="1" applyFont="1" applyFill="1" applyBorder="1" applyAlignment="1">
      <alignment horizontal="center" vertical="center"/>
    </xf>
    <xf numFmtId="1" fontId="100" fillId="19" borderId="13" xfId="3" applyNumberFormat="1" applyFont="1" applyFill="1" applyBorder="1" applyAlignment="1">
      <alignment horizontal="center" vertical="center"/>
    </xf>
    <xf numFmtId="49" fontId="100" fillId="18" borderId="41" xfId="3" applyNumberFormat="1" applyFont="1" applyFill="1" applyBorder="1" applyAlignment="1">
      <alignment horizontal="center" vertical="center"/>
    </xf>
    <xf numFmtId="49" fontId="55" fillId="18" borderId="41" xfId="3" applyNumberFormat="1" applyFont="1" applyFill="1" applyBorder="1" applyAlignment="1">
      <alignment horizontal="center"/>
    </xf>
    <xf numFmtId="49" fontId="69" fillId="18" borderId="41" xfId="3" applyNumberFormat="1" applyFont="1" applyFill="1" applyBorder="1" applyAlignment="1">
      <alignment horizontal="left" vertical="center"/>
    </xf>
    <xf numFmtId="1" fontId="57" fillId="6" borderId="41" xfId="3" applyNumberFormat="1" applyFont="1" applyFill="1" applyBorder="1" applyAlignment="1">
      <alignment horizontal="center" vertical="center"/>
    </xf>
    <xf numFmtId="49" fontId="161" fillId="18" borderId="41" xfId="3" applyNumberFormat="1" applyFill="1" applyBorder="1"/>
    <xf numFmtId="49" fontId="2" fillId="18" borderId="41" xfId="3" applyNumberFormat="1" applyFont="1" applyFill="1" applyBorder="1" applyAlignment="1">
      <alignment horizontal="left" vertical="center" wrapText="1"/>
    </xf>
    <xf numFmtId="1" fontId="67" fillId="19" borderId="12" xfId="3" applyNumberFormat="1" applyFont="1" applyFill="1" applyBorder="1" applyAlignment="1">
      <alignment horizontal="center" vertical="center"/>
    </xf>
    <xf numFmtId="1" fontId="67" fillId="19" borderId="13" xfId="3" applyNumberFormat="1" applyFont="1" applyFill="1" applyBorder="1" applyAlignment="1">
      <alignment horizontal="center" vertical="center"/>
    </xf>
    <xf numFmtId="49" fontId="24" fillId="18" borderId="41" xfId="3" applyNumberFormat="1" applyFont="1" applyFill="1" applyBorder="1" applyAlignment="1">
      <alignment horizontal="center"/>
    </xf>
    <xf numFmtId="1" fontId="11" fillId="18" borderId="41" xfId="3" applyNumberFormat="1" applyFont="1" applyFill="1" applyBorder="1" applyAlignment="1">
      <alignment horizontal="left" vertical="center"/>
    </xf>
    <xf numFmtId="49" fontId="24" fillId="18" borderId="41" xfId="3" applyNumberFormat="1" applyFont="1" applyFill="1" applyBorder="1" applyAlignment="1">
      <alignment horizontal="left" vertical="center"/>
    </xf>
    <xf numFmtId="49" fontId="20" fillId="18" borderId="41" xfId="3" applyNumberFormat="1" applyFont="1" applyFill="1" applyBorder="1" applyAlignment="1">
      <alignment horizontal="left"/>
    </xf>
    <xf numFmtId="1" fontId="4" fillId="19" borderId="12" xfId="3" applyNumberFormat="1" applyFont="1" applyFill="1" applyBorder="1" applyAlignment="1">
      <alignment horizontal="center" vertical="center"/>
    </xf>
    <xf numFmtId="1" fontId="4" fillId="19" borderId="13" xfId="3" applyNumberFormat="1" applyFont="1" applyFill="1" applyBorder="1" applyAlignment="1">
      <alignment horizontal="center" vertical="center"/>
    </xf>
    <xf numFmtId="49" fontId="93" fillId="18" borderId="41" xfId="3" applyNumberFormat="1" applyFont="1" applyFill="1" applyBorder="1" applyAlignment="1">
      <alignment horizontal="left" vertical="center"/>
    </xf>
    <xf numFmtId="49" fontId="18" fillId="18" borderId="41" xfId="3" applyNumberFormat="1" applyFont="1" applyFill="1" applyBorder="1" applyAlignment="1">
      <alignment horizontal="left" vertical="center"/>
    </xf>
    <xf numFmtId="49" fontId="15" fillId="18" borderId="41" xfId="3" applyNumberFormat="1" applyFont="1" applyFill="1" applyBorder="1" applyAlignment="1">
      <alignment horizontal="left" vertical="center"/>
    </xf>
    <xf numFmtId="49" fontId="2" fillId="18" borderId="41" xfId="3" applyNumberFormat="1" applyFont="1" applyFill="1" applyBorder="1"/>
    <xf numFmtId="49" fontId="2" fillId="19" borderId="41" xfId="3" applyNumberFormat="1" applyFont="1" applyFill="1" applyBorder="1"/>
    <xf numFmtId="1" fontId="83" fillId="19" borderId="12" xfId="3" applyNumberFormat="1" applyFont="1" applyFill="1" applyBorder="1" applyAlignment="1">
      <alignment horizontal="center" vertical="center"/>
    </xf>
    <xf numFmtId="1" fontId="83" fillId="19" borderId="13" xfId="3" applyNumberFormat="1" applyFont="1" applyFill="1" applyBorder="1" applyAlignment="1">
      <alignment horizontal="center" vertical="center"/>
    </xf>
    <xf numFmtId="1" fontId="69" fillId="18" borderId="41" xfId="3" applyNumberFormat="1" applyFont="1" applyFill="1" applyBorder="1" applyAlignment="1">
      <alignment horizontal="left" vertical="center"/>
    </xf>
    <xf numFmtId="1" fontId="2" fillId="18" borderId="41" xfId="3" applyNumberFormat="1" applyFont="1" applyFill="1" applyBorder="1" applyAlignment="1">
      <alignment horizontal="left" vertical="center" wrapText="1"/>
    </xf>
    <xf numFmtId="1" fontId="106" fillId="19" borderId="106" xfId="3" applyNumberFormat="1" applyFont="1" applyFill="1" applyBorder="1" applyAlignment="1">
      <alignment horizontal="center" vertical="center"/>
    </xf>
    <xf numFmtId="1" fontId="106" fillId="19" borderId="71" xfId="3" applyNumberFormat="1" applyFont="1" applyFill="1" applyBorder="1" applyAlignment="1">
      <alignment horizontal="center" vertical="center"/>
    </xf>
    <xf numFmtId="49" fontId="18" fillId="18" borderId="58" xfId="3" applyNumberFormat="1" applyFont="1" applyFill="1" applyBorder="1" applyAlignment="1">
      <alignment horizontal="center"/>
    </xf>
    <xf numFmtId="49" fontId="18" fillId="18" borderId="58" xfId="3" applyNumberFormat="1" applyFont="1" applyFill="1" applyBorder="1" applyAlignment="1">
      <alignment horizontal="left"/>
    </xf>
    <xf numFmtId="49" fontId="161" fillId="19" borderId="58" xfId="3" applyNumberFormat="1" applyFill="1" applyBorder="1"/>
    <xf numFmtId="49" fontId="161" fillId="6" borderId="59" xfId="3" applyNumberFormat="1" applyFill="1" applyBorder="1"/>
    <xf numFmtId="2" fontId="53" fillId="6" borderId="59" xfId="3" applyNumberFormat="1" applyFont="1" applyFill="1" applyBorder="1" applyAlignment="1">
      <alignment horizontal="center" vertical="center"/>
    </xf>
    <xf numFmtId="1" fontId="57" fillId="6" borderId="58" xfId="3" applyNumberFormat="1" applyFont="1" applyFill="1" applyBorder="1" applyAlignment="1">
      <alignment horizontal="center" vertical="center"/>
    </xf>
    <xf numFmtId="2" fontId="53" fillId="6" borderId="58" xfId="3" applyNumberFormat="1" applyFont="1" applyFill="1" applyBorder="1" applyAlignment="1">
      <alignment horizontal="center" vertical="center"/>
    </xf>
    <xf numFmtId="165" fontId="53" fillId="6" borderId="59" xfId="3" applyNumberFormat="1" applyFont="1" applyFill="1" applyBorder="1" applyAlignment="1">
      <alignment horizontal="center"/>
    </xf>
    <xf numFmtId="1" fontId="53" fillId="6" borderId="59" xfId="3" applyNumberFormat="1" applyFont="1" applyFill="1" applyBorder="1" applyAlignment="1">
      <alignment horizontal="center" vertical="center"/>
    </xf>
    <xf numFmtId="0" fontId="161" fillId="18" borderId="41" xfId="3" applyFill="1" applyBorder="1"/>
    <xf numFmtId="0" fontId="17" fillId="18" borderId="41" xfId="3" applyFont="1" applyFill="1" applyBorder="1" applyAlignment="1">
      <alignment vertical="center"/>
    </xf>
    <xf numFmtId="0" fontId="161" fillId="19" borderId="12" xfId="3" applyFill="1" applyBorder="1"/>
    <xf numFmtId="0" fontId="161" fillId="6" borderId="59" xfId="3" applyFill="1" applyBorder="1"/>
    <xf numFmtId="0" fontId="161" fillId="6" borderId="96" xfId="3" applyFill="1" applyBorder="1"/>
    <xf numFmtId="0" fontId="82" fillId="6" borderId="96" xfId="3" applyFont="1" applyFill="1" applyBorder="1"/>
    <xf numFmtId="0" fontId="82" fillId="6" borderId="119" xfId="3" applyFont="1" applyFill="1" applyBorder="1"/>
    <xf numFmtId="0" fontId="82" fillId="6" borderId="118" xfId="3" applyFont="1" applyFill="1" applyBorder="1"/>
    <xf numFmtId="0" fontId="82" fillId="6" borderId="196" xfId="3" applyFont="1" applyFill="1" applyBorder="1"/>
    <xf numFmtId="0" fontId="82" fillId="6" borderId="59" xfId="3" applyFont="1" applyFill="1" applyBorder="1"/>
    <xf numFmtId="0" fontId="82" fillId="6" borderId="106" xfId="3" applyFont="1" applyFill="1" applyBorder="1"/>
    <xf numFmtId="0" fontId="82" fillId="6" borderId="50" xfId="3" applyFont="1" applyFill="1" applyBorder="1"/>
    <xf numFmtId="0" fontId="82" fillId="6" borderId="41" xfId="3" applyFont="1" applyFill="1" applyBorder="1"/>
    <xf numFmtId="0" fontId="82" fillId="6" borderId="58" xfId="3" applyFont="1" applyFill="1" applyBorder="1"/>
    <xf numFmtId="0" fontId="82" fillId="6" borderId="12" xfId="3" applyFont="1" applyFill="1" applyBorder="1"/>
    <xf numFmtId="0" fontId="161" fillId="0" borderId="31" xfId="3" applyNumberFormat="1" applyAlignment="1">
      <alignment horizontal="center"/>
    </xf>
    <xf numFmtId="0" fontId="2" fillId="0" borderId="31" xfId="3" applyNumberFormat="1" applyFont="1" applyAlignment="1">
      <alignment vertical="center"/>
    </xf>
    <xf numFmtId="0" fontId="161" fillId="0" borderId="96" xfId="3" applyNumberFormat="1" applyBorder="1"/>
    <xf numFmtId="0" fontId="161" fillId="0" borderId="119" xfId="3" applyNumberFormat="1" applyBorder="1"/>
    <xf numFmtId="0" fontId="161" fillId="0" borderId="118" xfId="3" applyNumberFormat="1" applyBorder="1"/>
    <xf numFmtId="0" fontId="161" fillId="0" borderId="196" xfId="3" applyNumberFormat="1" applyBorder="1"/>
    <xf numFmtId="49" fontId="162" fillId="18" borderId="41" xfId="3" applyNumberFormat="1" applyFont="1" applyFill="1" applyBorder="1" applyAlignment="1">
      <alignment horizontal="left" vertical="center"/>
    </xf>
    <xf numFmtId="1" fontId="11" fillId="18" borderId="41" xfId="3" applyNumberFormat="1" applyFont="1" applyFill="1" applyBorder="1" applyAlignment="1">
      <alignment horizontal="left"/>
    </xf>
    <xf numFmtId="2" fontId="161" fillId="19" borderId="41" xfId="3" applyNumberFormat="1" applyFill="1" applyBorder="1"/>
    <xf numFmtId="49" fontId="72" fillId="18" borderId="41" xfId="3" applyNumberFormat="1" applyFont="1" applyFill="1" applyBorder="1" applyAlignment="1">
      <alignment horizontal="left" vertical="center"/>
    </xf>
    <xf numFmtId="49" fontId="20" fillId="18" borderId="41" xfId="3" applyNumberFormat="1" applyFont="1" applyFill="1" applyBorder="1" applyAlignment="1">
      <alignment horizontal="center"/>
    </xf>
    <xf numFmtId="49" fontId="64" fillId="18" borderId="41" xfId="3" applyNumberFormat="1" applyFont="1" applyFill="1" applyBorder="1" applyAlignment="1">
      <alignment horizontal="center"/>
    </xf>
    <xf numFmtId="49" fontId="58" fillId="18" borderId="41" xfId="3" applyNumberFormat="1" applyFont="1" applyFill="1" applyBorder="1" applyAlignment="1">
      <alignment horizontal="left" vertical="center"/>
    </xf>
    <xf numFmtId="49" fontId="13" fillId="18" borderId="41" xfId="3" applyNumberFormat="1" applyFont="1" applyFill="1" applyBorder="1" applyAlignment="1">
      <alignment horizontal="left" vertical="center"/>
    </xf>
    <xf numFmtId="49" fontId="11" fillId="19" borderId="41" xfId="3" applyNumberFormat="1" applyFont="1" applyFill="1" applyBorder="1" applyAlignment="1">
      <alignment horizontal="left"/>
    </xf>
    <xf numFmtId="49" fontId="11" fillId="6" borderId="58" xfId="3" applyNumberFormat="1" applyFont="1" applyFill="1" applyBorder="1" applyAlignment="1">
      <alignment horizontal="left"/>
    </xf>
    <xf numFmtId="49" fontId="11" fillId="6" borderId="96" xfId="3" applyNumberFormat="1" applyFont="1" applyFill="1" applyBorder="1" applyAlignment="1">
      <alignment horizontal="left"/>
    </xf>
    <xf numFmtId="1" fontId="20" fillId="18" borderId="41" xfId="3" applyNumberFormat="1" applyFont="1" applyFill="1" applyBorder="1" applyAlignment="1">
      <alignment horizontal="center"/>
    </xf>
    <xf numFmtId="0" fontId="161" fillId="19" borderId="41" xfId="3" applyFill="1" applyBorder="1"/>
    <xf numFmtId="49" fontId="100" fillId="19" borderId="41" xfId="3" applyNumberFormat="1" applyFont="1" applyFill="1" applyBorder="1" applyAlignment="1">
      <alignment horizontal="center" vertical="center"/>
    </xf>
    <xf numFmtId="1" fontId="11" fillId="19" borderId="41" xfId="3" applyNumberFormat="1" applyFont="1" applyFill="1" applyBorder="1" applyAlignment="1">
      <alignment horizontal="center"/>
    </xf>
    <xf numFmtId="49" fontId="46" fillId="19" borderId="41" xfId="3" applyNumberFormat="1" applyFont="1" applyFill="1" applyBorder="1" applyAlignment="1">
      <alignment horizontal="center"/>
    </xf>
    <xf numFmtId="49" fontId="46" fillId="19" borderId="41" xfId="3" applyNumberFormat="1" applyFont="1" applyFill="1" applyBorder="1" applyAlignment="1">
      <alignment horizontal="left" vertical="center"/>
    </xf>
    <xf numFmtId="1" fontId="44" fillId="19" borderId="41" xfId="3" applyNumberFormat="1" applyFont="1" applyFill="1" applyBorder="1" applyAlignment="1">
      <alignment horizontal="center"/>
    </xf>
    <xf numFmtId="1" fontId="44" fillId="19" borderId="41" xfId="3" applyNumberFormat="1" applyFont="1" applyFill="1" applyBorder="1" applyAlignment="1">
      <alignment horizontal="left"/>
    </xf>
    <xf numFmtId="49" fontId="44" fillId="19" borderId="41" xfId="3" applyNumberFormat="1" applyFont="1" applyFill="1" applyBorder="1"/>
    <xf numFmtId="49" fontId="11" fillId="6" borderId="58" xfId="3" applyNumberFormat="1" applyFont="1" applyFill="1" applyBorder="1"/>
    <xf numFmtId="49" fontId="11" fillId="6" borderId="96" xfId="3" applyNumberFormat="1" applyFont="1" applyFill="1" applyBorder="1"/>
    <xf numFmtId="1" fontId="46" fillId="19" borderId="41" xfId="3" applyNumberFormat="1" applyFont="1" applyFill="1" applyBorder="1" applyAlignment="1">
      <alignment horizontal="left" vertical="center"/>
    </xf>
    <xf numFmtId="0" fontId="161" fillId="19" borderId="31" xfId="3" applyNumberFormat="1" applyFill="1"/>
    <xf numFmtId="49" fontId="4" fillId="19" borderId="41" xfId="3" applyNumberFormat="1" applyFont="1" applyFill="1" applyBorder="1" applyAlignment="1">
      <alignment horizontal="center" vertical="center"/>
    </xf>
    <xf numFmtId="49" fontId="11" fillId="19" borderId="41" xfId="3" applyNumberFormat="1" applyFont="1" applyFill="1" applyBorder="1" applyAlignment="1">
      <alignment horizontal="center"/>
    </xf>
    <xf numFmtId="1" fontId="11" fillId="19" borderId="41" xfId="3" applyNumberFormat="1" applyFont="1" applyFill="1" applyBorder="1" applyAlignment="1">
      <alignment horizontal="left" vertical="center"/>
    </xf>
    <xf numFmtId="49" fontId="11" fillId="19" borderId="41" xfId="3" applyNumberFormat="1" applyFont="1" applyFill="1" applyBorder="1" applyAlignment="1">
      <alignment horizontal="left" vertical="center"/>
    </xf>
    <xf numFmtId="49" fontId="106" fillId="19" borderId="41" xfId="3" applyNumberFormat="1" applyFont="1" applyFill="1" applyBorder="1" applyAlignment="1">
      <alignment horizontal="center" vertical="center"/>
    </xf>
    <xf numFmtId="49" fontId="18" fillId="19" borderId="41" xfId="3" applyNumberFormat="1" applyFont="1" applyFill="1" applyBorder="1" applyAlignment="1">
      <alignment horizontal="center"/>
    </xf>
    <xf numFmtId="49" fontId="18" fillId="19" borderId="41" xfId="3" applyNumberFormat="1" applyFont="1" applyFill="1" applyBorder="1" applyAlignment="1">
      <alignment horizontal="left" vertical="center"/>
    </xf>
    <xf numFmtId="49" fontId="18" fillId="19" borderId="41" xfId="3" applyNumberFormat="1" applyFont="1" applyFill="1" applyBorder="1" applyAlignment="1">
      <alignment horizontal="left"/>
    </xf>
    <xf numFmtId="1" fontId="18" fillId="19" borderId="41" xfId="3" applyNumberFormat="1" applyFont="1" applyFill="1" applyBorder="1" applyAlignment="1">
      <alignment horizontal="left" vertical="center"/>
    </xf>
    <xf numFmtId="49" fontId="161" fillId="18" borderId="58" xfId="3" applyNumberFormat="1" applyFill="1" applyBorder="1"/>
    <xf numFmtId="49" fontId="161" fillId="18" borderId="96" xfId="3" applyNumberFormat="1" applyFill="1" applyBorder="1"/>
    <xf numFmtId="164" fontId="53" fillId="18" borderId="96" xfId="3" applyNumberFormat="1" applyFont="1" applyFill="1" applyBorder="1" applyAlignment="1">
      <alignment horizontal="center" vertical="center"/>
    </xf>
    <xf numFmtId="164" fontId="53" fillId="18" borderId="119" xfId="3" applyNumberFormat="1" applyFont="1" applyFill="1" applyBorder="1" applyAlignment="1">
      <alignment horizontal="center" vertical="center"/>
    </xf>
    <xf numFmtId="164" fontId="53" fillId="18" borderId="118" xfId="3" applyNumberFormat="1" applyFont="1" applyFill="1" applyBorder="1" applyAlignment="1">
      <alignment horizontal="center" vertical="center"/>
    </xf>
    <xf numFmtId="164" fontId="53" fillId="18" borderId="196" xfId="3" applyNumberFormat="1" applyFont="1" applyFill="1" applyBorder="1" applyAlignment="1">
      <alignment horizontal="center" vertical="center"/>
    </xf>
    <xf numFmtId="164" fontId="53" fillId="18" borderId="59" xfId="3" applyNumberFormat="1" applyFont="1" applyFill="1" applyBorder="1" applyAlignment="1">
      <alignment horizontal="center" vertical="center"/>
    </xf>
    <xf numFmtId="164" fontId="53" fillId="18" borderId="167" xfId="3" applyNumberFormat="1" applyFont="1" applyFill="1" applyBorder="1" applyAlignment="1">
      <alignment horizontal="center" vertical="center"/>
    </xf>
    <xf numFmtId="164" fontId="53" fillId="18" borderId="142" xfId="3" applyNumberFormat="1" applyFont="1" applyFill="1" applyBorder="1" applyAlignment="1">
      <alignment horizontal="center" vertical="center"/>
    </xf>
    <xf numFmtId="164" fontId="53" fillId="18" borderId="61" xfId="3" applyNumberFormat="1" applyFont="1" applyFill="1" applyBorder="1" applyAlignment="1">
      <alignment horizontal="center" vertical="center"/>
    </xf>
    <xf numFmtId="164" fontId="53" fillId="18" borderId="41" xfId="3" applyNumberFormat="1" applyFont="1" applyFill="1" applyBorder="1" applyAlignment="1">
      <alignment horizontal="center" vertical="center"/>
    </xf>
    <xf numFmtId="2" fontId="53" fillId="18" borderId="41" xfId="3" applyNumberFormat="1" applyFont="1" applyFill="1" applyBorder="1" applyAlignment="1">
      <alignment horizontal="center" vertical="center"/>
    </xf>
    <xf numFmtId="0" fontId="57" fillId="18" borderId="41" xfId="3" applyFont="1" applyFill="1" applyBorder="1" applyAlignment="1">
      <alignment horizontal="center" vertical="center"/>
    </xf>
    <xf numFmtId="165" fontId="53" fillId="18" borderId="41" xfId="3" applyNumberFormat="1" applyFont="1" applyFill="1" applyBorder="1" applyAlignment="1">
      <alignment horizontal="center"/>
    </xf>
    <xf numFmtId="1" fontId="53" fillId="18" borderId="41" xfId="3" applyNumberFormat="1" applyFont="1" applyFill="1" applyBorder="1" applyAlignment="1">
      <alignment horizontal="center" vertical="center"/>
    </xf>
    <xf numFmtId="0" fontId="161" fillId="18" borderId="31" xfId="3" applyNumberFormat="1" applyFill="1"/>
    <xf numFmtId="1" fontId="80" fillId="19" borderId="12" xfId="3" applyNumberFormat="1" applyFont="1" applyFill="1" applyBorder="1" applyAlignment="1">
      <alignment horizontal="center" vertical="center"/>
    </xf>
    <xf numFmtId="1" fontId="80" fillId="19" borderId="13" xfId="3" applyNumberFormat="1" applyFont="1" applyFill="1" applyBorder="1" applyAlignment="1">
      <alignment horizontal="center" vertical="center"/>
    </xf>
    <xf numFmtId="49" fontId="44" fillId="19" borderId="41" xfId="3" applyNumberFormat="1" applyFont="1" applyFill="1" applyBorder="1" applyAlignment="1">
      <alignment horizontal="center"/>
    </xf>
    <xf numFmtId="49" fontId="44" fillId="19" borderId="41" xfId="3" applyNumberFormat="1" applyFont="1" applyFill="1" applyBorder="1" applyAlignment="1">
      <alignment horizontal="left" vertical="center"/>
    </xf>
    <xf numFmtId="1" fontId="44" fillId="19" borderId="41" xfId="3" applyNumberFormat="1" applyFont="1" applyFill="1" applyBorder="1" applyAlignment="1">
      <alignment horizontal="left" vertical="center"/>
    </xf>
    <xf numFmtId="0" fontId="78" fillId="19" borderId="41" xfId="3" applyFont="1" applyFill="1" applyBorder="1"/>
    <xf numFmtId="0" fontId="161" fillId="6" borderId="58" xfId="3" applyFill="1" applyBorder="1"/>
    <xf numFmtId="49" fontId="78" fillId="19" borderId="41" xfId="3" applyNumberFormat="1" applyFont="1" applyFill="1" applyBorder="1"/>
    <xf numFmtId="0" fontId="78" fillId="19" borderId="31" xfId="3" applyNumberFormat="1" applyFont="1" applyFill="1" applyAlignment="1">
      <alignment vertical="center"/>
    </xf>
    <xf numFmtId="49" fontId="79" fillId="19" borderId="41" xfId="3" applyNumberFormat="1" applyFont="1" applyFill="1" applyBorder="1"/>
    <xf numFmtId="2" fontId="78" fillId="19" borderId="41" xfId="3" applyNumberFormat="1" applyFont="1" applyFill="1" applyBorder="1"/>
    <xf numFmtId="0" fontId="2" fillId="6" borderId="41" xfId="3" applyFont="1" applyFill="1" applyBorder="1" applyAlignment="1">
      <alignment horizontal="center" vertical="center"/>
    </xf>
    <xf numFmtId="49" fontId="55" fillId="19" borderId="41" xfId="3" applyNumberFormat="1" applyFont="1" applyFill="1" applyBorder="1" applyAlignment="1">
      <alignment horizontal="center"/>
    </xf>
    <xf numFmtId="49" fontId="55" fillId="19" borderId="41" xfId="3" applyNumberFormat="1" applyFont="1" applyFill="1" applyBorder="1" applyAlignment="1">
      <alignment horizontal="left" vertical="center"/>
    </xf>
    <xf numFmtId="1" fontId="55" fillId="19" borderId="41" xfId="3" applyNumberFormat="1" applyFont="1" applyFill="1" applyBorder="1" applyAlignment="1">
      <alignment horizontal="center"/>
    </xf>
    <xf numFmtId="1" fontId="55" fillId="19" borderId="55" xfId="3" applyNumberFormat="1" applyFont="1" applyFill="1" applyBorder="1" applyAlignment="1">
      <alignment horizontal="left"/>
    </xf>
    <xf numFmtId="49" fontId="161" fillId="6" borderId="41" xfId="3" applyNumberFormat="1" applyFill="1" applyBorder="1" applyAlignment="1">
      <alignment vertical="center"/>
    </xf>
    <xf numFmtId="49" fontId="161" fillId="6" borderId="80" xfId="3" applyNumberFormat="1" applyFill="1" applyBorder="1" applyAlignment="1">
      <alignment horizontal="center"/>
    </xf>
    <xf numFmtId="49" fontId="161" fillId="6" borderId="61" xfId="3" applyNumberFormat="1" applyFill="1" applyBorder="1"/>
    <xf numFmtId="2" fontId="161" fillId="6" borderId="61" xfId="3" applyNumberFormat="1" applyFill="1" applyBorder="1"/>
    <xf numFmtId="164" fontId="11" fillId="6" borderId="252" xfId="3" applyNumberFormat="1" applyFont="1" applyFill="1" applyBorder="1" applyAlignment="1">
      <alignment horizontal="center" vertical="center"/>
    </xf>
    <xf numFmtId="164" fontId="11" fillId="6" borderId="198" xfId="3" applyNumberFormat="1" applyFont="1" applyFill="1" applyBorder="1" applyAlignment="1">
      <alignment horizontal="center" vertical="center"/>
    </xf>
    <xf numFmtId="164" fontId="11" fillId="6" borderId="199" xfId="3" applyNumberFormat="1" applyFont="1" applyFill="1" applyBorder="1" applyAlignment="1">
      <alignment horizontal="center" vertical="center"/>
    </xf>
    <xf numFmtId="164" fontId="11" fillId="6" borderId="84" xfId="3" applyNumberFormat="1" applyFont="1" applyFill="1" applyBorder="1" applyAlignment="1">
      <alignment horizontal="center" vertical="center"/>
    </xf>
    <xf numFmtId="164" fontId="11" fillId="6" borderId="168" xfId="3" applyNumberFormat="1" applyFont="1" applyFill="1" applyBorder="1" applyAlignment="1">
      <alignment horizontal="center" vertical="center"/>
    </xf>
    <xf numFmtId="164" fontId="11" fillId="6" borderId="206" xfId="3" applyNumberFormat="1" applyFont="1" applyFill="1" applyBorder="1" applyAlignment="1">
      <alignment horizontal="center" vertical="center"/>
    </xf>
    <xf numFmtId="49" fontId="4" fillId="6" borderId="55" xfId="3" applyNumberFormat="1" applyFont="1" applyFill="1" applyBorder="1" applyAlignment="1">
      <alignment horizontal="center" vertical="center"/>
    </xf>
    <xf numFmtId="1" fontId="11" fillId="6" borderId="42" xfId="3" applyNumberFormat="1" applyFont="1" applyFill="1" applyBorder="1" applyAlignment="1">
      <alignment horizontal="center"/>
    </xf>
    <xf numFmtId="1" fontId="11" fillId="10" borderId="42" xfId="3" applyNumberFormat="1" applyFont="1" applyFill="1" applyBorder="1" applyAlignment="1">
      <alignment horizontal="center"/>
    </xf>
    <xf numFmtId="1" fontId="11" fillId="6" borderId="42" xfId="3" applyNumberFormat="1" applyFont="1" applyFill="1" applyBorder="1" applyAlignment="1">
      <alignment horizontal="left" vertical="center"/>
    </xf>
    <xf numFmtId="49" fontId="161" fillId="6" borderId="42" xfId="3" applyNumberFormat="1" applyFill="1" applyBorder="1" applyAlignment="1">
      <alignment vertical="center"/>
    </xf>
    <xf numFmtId="49" fontId="161" fillId="6" borderId="42" xfId="3" applyNumberFormat="1" applyFill="1" applyBorder="1" applyAlignment="1">
      <alignment horizontal="center"/>
    </xf>
    <xf numFmtId="49" fontId="161" fillId="6" borderId="57" xfId="3" applyNumberFormat="1" applyFill="1" applyBorder="1"/>
    <xf numFmtId="3" fontId="11" fillId="6" borderId="42" xfId="3" applyNumberFormat="1" applyFont="1" applyFill="1" applyBorder="1" applyAlignment="1">
      <alignment horizontal="left" vertical="center"/>
    </xf>
    <xf numFmtId="3" fontId="11" fillId="6" borderId="55" xfId="3" applyNumberFormat="1" applyFont="1" applyFill="1" applyBorder="1" applyAlignment="1">
      <alignment horizontal="left" vertical="center"/>
    </xf>
    <xf numFmtId="3" fontId="11" fillId="6" borderId="64" xfId="3" applyNumberFormat="1" applyFont="1" applyFill="1" applyBorder="1" applyAlignment="1">
      <alignment horizontal="left" vertical="center"/>
    </xf>
    <xf numFmtId="164" fontId="11" fillId="6" borderId="56" xfId="3" applyNumberFormat="1" applyFont="1" applyFill="1" applyBorder="1" applyAlignment="1">
      <alignment horizontal="center" vertical="center"/>
    </xf>
    <xf numFmtId="2" fontId="7" fillId="6" borderId="41" xfId="3" applyNumberFormat="1" applyFont="1" applyFill="1" applyBorder="1" applyAlignment="1">
      <alignment horizontal="center" vertical="center"/>
    </xf>
    <xf numFmtId="0" fontId="161" fillId="0" borderId="31" xfId="3" applyNumberFormat="1" applyAlignment="1">
      <alignment vertical="center"/>
    </xf>
    <xf numFmtId="49" fontId="67" fillId="19" borderId="41" xfId="3" applyNumberFormat="1" applyFont="1" applyFill="1" applyBorder="1" applyAlignment="1">
      <alignment horizontal="center" vertical="center"/>
    </xf>
    <xf numFmtId="49" fontId="80" fillId="19" borderId="41" xfId="3" applyNumberFormat="1" applyFont="1" applyFill="1" applyBorder="1" applyAlignment="1">
      <alignment horizontal="center" vertical="center"/>
    </xf>
    <xf numFmtId="49" fontId="67" fillId="18" borderId="41" xfId="3" applyNumberFormat="1" applyFont="1" applyFill="1" applyBorder="1" applyAlignment="1">
      <alignment horizontal="center" vertical="center"/>
    </xf>
    <xf numFmtId="49" fontId="83" fillId="18" borderId="41" xfId="3" applyNumberFormat="1" applyFont="1" applyFill="1" applyBorder="1" applyAlignment="1">
      <alignment horizontal="center" vertical="center"/>
    </xf>
    <xf numFmtId="49" fontId="80" fillId="18" borderId="41" xfId="3" applyNumberFormat="1" applyFont="1" applyFill="1" applyBorder="1" applyAlignment="1">
      <alignment horizontal="center" vertical="center"/>
    </xf>
    <xf numFmtId="49" fontId="106" fillId="18" borderId="61" xfId="3" applyNumberFormat="1" applyFont="1" applyFill="1" applyBorder="1" applyAlignment="1">
      <alignment horizontal="center" vertical="center"/>
    </xf>
    <xf numFmtId="0" fontId="66" fillId="18" borderId="13" xfId="3" applyFont="1" applyFill="1" applyBorder="1" applyAlignment="1">
      <alignment horizontal="center"/>
    </xf>
    <xf numFmtId="49" fontId="5" fillId="6" borderId="101" xfId="0" applyNumberFormat="1" applyFont="1" applyFill="1" applyBorder="1" applyAlignment="1">
      <alignment horizontal="center" vertical="center" wrapText="1"/>
    </xf>
    <xf numFmtId="49" fontId="5" fillId="6" borderId="102" xfId="0" applyNumberFormat="1" applyFont="1" applyFill="1" applyBorder="1" applyAlignment="1">
      <alignment horizontal="center" vertical="center" wrapText="1"/>
    </xf>
    <xf numFmtId="49" fontId="5" fillId="6" borderId="89" xfId="0" applyNumberFormat="1" applyFont="1" applyFill="1" applyBorder="1" applyAlignment="1">
      <alignment horizontal="center" vertical="center" wrapText="1"/>
    </xf>
    <xf numFmtId="49" fontId="5" fillId="6" borderId="88" xfId="0" applyNumberFormat="1" applyFont="1" applyFill="1" applyBorder="1" applyAlignment="1">
      <alignment horizontal="center" vertical="center" wrapText="1"/>
    </xf>
    <xf numFmtId="49" fontId="10" fillId="11" borderId="31" xfId="0" applyNumberFormat="1" applyFont="1" applyFill="1" applyBorder="1" applyAlignment="1">
      <alignment horizontal="center" vertical="center" wrapText="1"/>
    </xf>
    <xf numFmtId="49" fontId="5" fillId="6" borderId="143" xfId="0" applyNumberFormat="1" applyFont="1" applyFill="1" applyBorder="1" applyAlignment="1">
      <alignment horizontal="center" vertical="center" wrapText="1"/>
    </xf>
    <xf numFmtId="49" fontId="4" fillId="6" borderId="105" xfId="0" applyNumberFormat="1" applyFont="1" applyFill="1" applyBorder="1" applyAlignment="1">
      <alignment horizontal="center" vertical="center" wrapText="1"/>
    </xf>
    <xf numFmtId="49" fontId="5" fillId="6" borderId="99" xfId="0" applyNumberFormat="1" applyFont="1" applyFill="1" applyBorder="1" applyAlignment="1">
      <alignment horizontal="center" vertical="center" wrapText="1"/>
    </xf>
    <xf numFmtId="49" fontId="5" fillId="6" borderId="100" xfId="0" applyNumberFormat="1" applyFont="1" applyFill="1" applyBorder="1" applyAlignment="1">
      <alignment horizontal="center" vertical="center" wrapText="1"/>
    </xf>
    <xf numFmtId="49" fontId="4" fillId="6" borderId="92" xfId="0" applyNumberFormat="1" applyFont="1" applyFill="1" applyBorder="1" applyAlignment="1">
      <alignment horizontal="center" vertical="center" wrapText="1"/>
    </xf>
    <xf numFmtId="49" fontId="4" fillId="6" borderId="93" xfId="0" applyNumberFormat="1" applyFont="1" applyFill="1" applyBorder="1" applyAlignment="1">
      <alignment horizontal="center" vertical="center" wrapText="1"/>
    </xf>
    <xf numFmtId="49" fontId="4" fillId="6" borderId="99" xfId="0" applyNumberFormat="1" applyFont="1" applyFill="1" applyBorder="1" applyAlignment="1">
      <alignment horizontal="center" vertical="center" wrapText="1"/>
    </xf>
    <xf numFmtId="49" fontId="4" fillId="6" borderId="102" xfId="0" applyNumberFormat="1" applyFont="1" applyFill="1" applyBorder="1" applyAlignment="1">
      <alignment horizontal="center" vertical="center" wrapText="1"/>
    </xf>
    <xf numFmtId="49" fontId="4" fillId="6" borderId="12" xfId="0" applyNumberFormat="1" applyFont="1" applyFill="1" applyBorder="1" applyAlignment="1">
      <alignment horizontal="center" vertical="center" wrapText="1"/>
    </xf>
    <xf numFmtId="49" fontId="4" fillId="6" borderId="13" xfId="0" applyNumberFormat="1" applyFont="1" applyFill="1" applyBorder="1" applyAlignment="1">
      <alignment horizontal="center" vertical="center" wrapText="1"/>
    </xf>
    <xf numFmtId="49" fontId="7" fillId="28" borderId="58" xfId="0" applyNumberFormat="1" applyFont="1" applyFill="1" applyBorder="1"/>
    <xf numFmtId="49" fontId="28" fillId="18" borderId="82" xfId="0" applyNumberFormat="1" applyFont="1" applyFill="1" applyBorder="1" applyAlignment="1">
      <alignment horizontal="left"/>
    </xf>
    <xf numFmtId="49" fontId="15" fillId="5" borderId="58" xfId="0" applyNumberFormat="1" applyFont="1" applyFill="1" applyBorder="1" applyAlignment="1">
      <alignment horizontal="left"/>
    </xf>
    <xf numFmtId="1" fontId="15" fillId="5" borderId="58" xfId="0" applyNumberFormat="1" applyFont="1" applyFill="1" applyBorder="1" applyAlignment="1">
      <alignment horizontal="left" vertical="center"/>
    </xf>
    <xf numFmtId="1" fontId="15" fillId="18" borderId="58" xfId="0" applyNumberFormat="1" applyFont="1" applyFill="1" applyBorder="1" applyAlignment="1">
      <alignment horizontal="left" vertical="center"/>
    </xf>
    <xf numFmtId="164" fontId="53" fillId="28" borderId="119" xfId="0" applyNumberFormat="1" applyFont="1" applyFill="1" applyBorder="1" applyAlignment="1">
      <alignment horizontal="center" vertical="center"/>
    </xf>
    <xf numFmtId="164" fontId="53" fillId="15" borderId="247" xfId="0" applyNumberFormat="1" applyFont="1" applyFill="1" applyBorder="1" applyAlignment="1">
      <alignment horizontal="center" vertical="center"/>
    </xf>
    <xf numFmtId="165" fontId="11" fillId="6" borderId="57" xfId="0" applyNumberFormat="1" applyFont="1" applyFill="1" applyBorder="1" applyAlignment="1">
      <alignment horizontal="center" vertical="center"/>
    </xf>
    <xf numFmtId="165" fontId="11" fillId="6" borderId="336" xfId="0" applyNumberFormat="1" applyFont="1" applyFill="1" applyBorder="1" applyAlignment="1">
      <alignment horizontal="center" vertical="center"/>
    </xf>
    <xf numFmtId="165" fontId="0" fillId="0" borderId="96" xfId="0" applyNumberFormat="1" applyBorder="1" applyAlignment="1">
      <alignment horizontal="center" vertical="center"/>
    </xf>
    <xf numFmtId="3" fontId="11" fillId="6" borderId="96" xfId="0" applyNumberFormat="1" applyFont="1" applyFill="1" applyBorder="1" applyAlignment="1">
      <alignment horizontal="center" vertical="center"/>
    </xf>
    <xf numFmtId="165" fontId="7" fillId="6" borderId="96" xfId="0" applyNumberFormat="1" applyFont="1" applyFill="1" applyBorder="1" applyAlignment="1">
      <alignment horizontal="center" vertical="center"/>
    </xf>
    <xf numFmtId="2" fontId="7" fillId="6" borderId="96" xfId="0" applyNumberFormat="1" applyFont="1" applyFill="1" applyBorder="1" applyAlignment="1">
      <alignment horizontal="center" vertical="center"/>
    </xf>
    <xf numFmtId="164" fontId="0" fillId="6" borderId="96" xfId="0" applyNumberFormat="1" applyFill="1" applyBorder="1"/>
    <xf numFmtId="165" fontId="7" fillId="15" borderId="96" xfId="0" applyNumberFormat="1" applyFont="1" applyFill="1" applyBorder="1" applyAlignment="1">
      <alignment horizontal="center" vertical="center"/>
    </xf>
    <xf numFmtId="49" fontId="7" fillId="15" borderId="96" xfId="0" applyNumberFormat="1" applyFont="1" applyFill="1" applyBorder="1" applyAlignment="1">
      <alignment horizontal="center" vertical="center"/>
    </xf>
    <xf numFmtId="165" fontId="52" fillId="28" borderId="96" xfId="0" applyNumberFormat="1" applyFont="1" applyFill="1" applyBorder="1" applyAlignment="1">
      <alignment horizontal="center" vertical="center"/>
    </xf>
    <xf numFmtId="49" fontId="52" fillId="28" borderId="96" xfId="0" applyNumberFormat="1" applyFont="1" applyFill="1" applyBorder="1" applyAlignment="1">
      <alignment horizontal="center" vertical="center"/>
    </xf>
    <xf numFmtId="164" fontId="53" fillId="28" borderId="96" xfId="0" applyNumberFormat="1" applyFont="1" applyFill="1" applyBorder="1" applyAlignment="1">
      <alignment horizontal="center" vertical="center"/>
    </xf>
    <xf numFmtId="165" fontId="85" fillId="6" borderId="96" xfId="0" applyNumberFormat="1" applyFont="1" applyFill="1" applyBorder="1" applyAlignment="1">
      <alignment horizontal="center" vertical="center"/>
    </xf>
    <xf numFmtId="2" fontId="85" fillId="6" borderId="96" xfId="0" applyNumberFormat="1" applyFont="1" applyFill="1" applyBorder="1" applyAlignment="1">
      <alignment horizontal="center" vertical="center"/>
    </xf>
    <xf numFmtId="165" fontId="69" fillId="6" borderId="96" xfId="0" applyNumberFormat="1" applyFont="1" applyFill="1" applyBorder="1" applyAlignment="1">
      <alignment horizontal="center" vertical="center"/>
    </xf>
    <xf numFmtId="2" fontId="69" fillId="6" borderId="96" xfId="0" applyNumberFormat="1" applyFont="1" applyFill="1" applyBorder="1" applyAlignment="1">
      <alignment horizontal="center" vertical="center"/>
    </xf>
    <xf numFmtId="165" fontId="69" fillId="18" borderId="96" xfId="0" applyNumberFormat="1" applyFont="1" applyFill="1" applyBorder="1" applyAlignment="1">
      <alignment horizontal="center" vertical="center"/>
    </xf>
    <xf numFmtId="2" fontId="69" fillId="18" borderId="96" xfId="0" applyNumberFormat="1" applyFont="1" applyFill="1" applyBorder="1" applyAlignment="1">
      <alignment horizontal="center" vertical="center"/>
    </xf>
    <xf numFmtId="2" fontId="52" fillId="28" borderId="96" xfId="0" applyNumberFormat="1" applyFont="1" applyFill="1" applyBorder="1" applyAlignment="1">
      <alignment horizontal="center" vertical="center"/>
    </xf>
    <xf numFmtId="164" fontId="72" fillId="38" borderId="96" xfId="0" applyNumberFormat="1" applyFont="1" applyFill="1" applyBorder="1" applyAlignment="1">
      <alignment horizontal="center" vertical="center"/>
    </xf>
    <xf numFmtId="165" fontId="82" fillId="6" borderId="96" xfId="0" applyNumberFormat="1" applyFont="1" applyFill="1" applyBorder="1" applyAlignment="1">
      <alignment horizontal="center" vertical="center"/>
    </xf>
    <xf numFmtId="2" fontId="82" fillId="6" borderId="96" xfId="0" applyNumberFormat="1" applyFont="1" applyFill="1" applyBorder="1" applyAlignment="1">
      <alignment horizontal="center" vertical="center"/>
    </xf>
    <xf numFmtId="165" fontId="52" fillId="15" borderId="96" xfId="0" applyNumberFormat="1" applyFont="1" applyFill="1" applyBorder="1" applyAlignment="1">
      <alignment horizontal="center" vertical="center"/>
    </xf>
    <xf numFmtId="2" fontId="52" fillId="15" borderId="96" xfId="0" applyNumberFormat="1" applyFont="1" applyFill="1" applyBorder="1" applyAlignment="1">
      <alignment horizontal="center" vertical="center"/>
    </xf>
    <xf numFmtId="164" fontId="61" fillId="15" borderId="96" xfId="0" applyNumberFormat="1" applyFont="1" applyFill="1" applyBorder="1" applyAlignment="1">
      <alignment horizontal="center" vertical="center"/>
    </xf>
    <xf numFmtId="164" fontId="53" fillId="15" borderId="96" xfId="0" applyNumberFormat="1" applyFont="1" applyFill="1" applyBorder="1" applyAlignment="1">
      <alignment horizontal="center" vertical="center"/>
    </xf>
    <xf numFmtId="1" fontId="100" fillId="18" borderId="12" xfId="0" applyNumberFormat="1" applyFont="1" applyFill="1" applyBorder="1" applyAlignment="1">
      <alignment horizontal="center" vertical="center"/>
    </xf>
    <xf numFmtId="49" fontId="100" fillId="18" borderId="61" xfId="0" applyNumberFormat="1" applyFont="1" applyFill="1" applyBorder="1" applyAlignment="1">
      <alignment horizontal="center" vertical="center"/>
    </xf>
    <xf numFmtId="49" fontId="4" fillId="25" borderId="31" xfId="0" applyNumberFormat="1" applyFont="1" applyFill="1" applyBorder="1" applyAlignment="1">
      <alignment horizontal="center" vertical="center" wrapText="1"/>
    </xf>
    <xf numFmtId="2" fontId="0" fillId="25" borderId="31" xfId="0" applyNumberFormat="1" applyFill="1" applyBorder="1"/>
    <xf numFmtId="1" fontId="0" fillId="10" borderId="108" xfId="0" applyNumberFormat="1" applyFill="1" applyBorder="1"/>
    <xf numFmtId="1" fontId="64" fillId="6" borderId="108" xfId="0" applyNumberFormat="1" applyFont="1" applyFill="1" applyBorder="1" applyAlignment="1">
      <alignment horizontal="left"/>
    </xf>
    <xf numFmtId="2" fontId="0" fillId="6" borderId="108" xfId="0" applyNumberFormat="1" applyFill="1" applyBorder="1"/>
    <xf numFmtId="1" fontId="11" fillId="6" borderId="108" xfId="0" applyNumberFormat="1" applyFont="1" applyFill="1" applyBorder="1" applyAlignment="1">
      <alignment horizontal="center"/>
    </xf>
    <xf numFmtId="1" fontId="11" fillId="6" borderId="108" xfId="0" applyNumberFormat="1" applyFont="1" applyFill="1" applyBorder="1" applyAlignment="1">
      <alignment horizontal="center" vertical="center"/>
    </xf>
    <xf numFmtId="164" fontId="11" fillId="6" borderId="108" xfId="0" applyNumberFormat="1" applyFont="1" applyFill="1" applyBorder="1" applyAlignment="1">
      <alignment horizontal="center" vertical="center"/>
    </xf>
    <xf numFmtId="1" fontId="11" fillId="6" borderId="81" xfId="3" applyNumberFormat="1" applyFont="1" applyFill="1" applyBorder="1" applyAlignment="1">
      <alignment horizontal="center" vertical="center"/>
    </xf>
    <xf numFmtId="49" fontId="4" fillId="6" borderId="316" xfId="3" applyNumberFormat="1" applyFont="1" applyFill="1" applyBorder="1" applyAlignment="1">
      <alignment horizontal="center" vertical="center" wrapText="1"/>
    </xf>
    <xf numFmtId="1" fontId="161" fillId="6" borderId="316" xfId="3" applyNumberFormat="1" applyFill="1" applyBorder="1"/>
    <xf numFmtId="1" fontId="12" fillId="10" borderId="316" xfId="3" applyNumberFormat="1" applyFont="1" applyFill="1" applyBorder="1" applyAlignment="1">
      <alignment horizontal="center" vertical="center"/>
    </xf>
    <xf numFmtId="49" fontId="12" fillId="10" borderId="316" xfId="3" applyNumberFormat="1" applyFont="1" applyFill="1" applyBorder="1" applyAlignment="1">
      <alignment horizontal="center" vertical="center"/>
    </xf>
    <xf numFmtId="1" fontId="12" fillId="6" borderId="316" xfId="3" applyNumberFormat="1" applyFont="1" applyFill="1" applyBorder="1" applyAlignment="1">
      <alignment vertical="center" wrapText="1"/>
    </xf>
    <xf numFmtId="49" fontId="52" fillId="6" borderId="316" xfId="3" applyNumberFormat="1" applyFont="1" applyFill="1" applyBorder="1" applyAlignment="1">
      <alignment horizontal="center" vertical="center"/>
    </xf>
    <xf numFmtId="49" fontId="7" fillId="6" borderId="316" xfId="3" applyNumberFormat="1" applyFont="1" applyFill="1" applyBorder="1" applyAlignment="1">
      <alignment horizontal="center" vertical="center"/>
    </xf>
    <xf numFmtId="2" fontId="7" fillId="6" borderId="316" xfId="3" applyNumberFormat="1" applyFont="1" applyFill="1" applyBorder="1" applyAlignment="1">
      <alignment horizontal="center" vertical="center"/>
    </xf>
    <xf numFmtId="2" fontId="7" fillId="6" borderId="337" xfId="3" applyNumberFormat="1" applyFont="1" applyFill="1" applyBorder="1" applyAlignment="1">
      <alignment horizontal="center" vertical="center"/>
    </xf>
    <xf numFmtId="2" fontId="7" fillId="6" borderId="338" xfId="3" applyNumberFormat="1" applyFont="1" applyFill="1" applyBorder="1" applyAlignment="1">
      <alignment horizontal="center" vertical="center"/>
    </xf>
    <xf numFmtId="1" fontId="11" fillId="6" borderId="338" xfId="3" applyNumberFormat="1" applyFont="1" applyFill="1" applyBorder="1" applyAlignment="1">
      <alignment horizontal="center" vertical="center"/>
    </xf>
    <xf numFmtId="1" fontId="161" fillId="10" borderId="108" xfId="3" applyNumberFormat="1" applyFill="1" applyBorder="1"/>
    <xf numFmtId="2" fontId="161" fillId="6" borderId="108" xfId="3" applyNumberFormat="1" applyFill="1" applyBorder="1" applyAlignment="1">
      <alignment vertical="center"/>
    </xf>
    <xf numFmtId="2" fontId="161" fillId="6" borderId="108" xfId="3" applyNumberFormat="1" applyFill="1" applyBorder="1" applyAlignment="1">
      <alignment horizontal="center"/>
    </xf>
    <xf numFmtId="2" fontId="161" fillId="6" borderId="108" xfId="3" applyNumberFormat="1" applyFill="1" applyBorder="1"/>
    <xf numFmtId="1" fontId="11" fillId="6" borderId="108" xfId="3" applyNumberFormat="1" applyFont="1" applyFill="1" applyBorder="1" applyAlignment="1">
      <alignment horizontal="left"/>
    </xf>
    <xf numFmtId="1" fontId="11" fillId="6" borderId="108" xfId="3" applyNumberFormat="1" applyFont="1" applyFill="1" applyBorder="1" applyAlignment="1">
      <alignment horizontal="center" vertical="center"/>
    </xf>
    <xf numFmtId="49" fontId="0" fillId="6" borderId="8" xfId="0" applyNumberFormat="1" applyFill="1" applyBorder="1" applyAlignment="1">
      <alignment vertical="center" wrapText="1"/>
    </xf>
    <xf numFmtId="49" fontId="0" fillId="6" borderId="9" xfId="0" applyNumberFormat="1" applyFill="1" applyBorder="1" applyAlignment="1">
      <alignment vertical="center" wrapText="1"/>
    </xf>
    <xf numFmtId="49" fontId="0" fillId="6" borderId="10" xfId="0" applyNumberFormat="1" applyFill="1" applyBorder="1" applyAlignment="1">
      <alignment vertical="center" wrapText="1"/>
    </xf>
    <xf numFmtId="0" fontId="1" fillId="0" borderId="0" xfId="0" applyFont="1" applyAlignment="1">
      <alignment horizontal="left" wrapText="1"/>
    </xf>
    <xf numFmtId="0" fontId="0" fillId="0" borderId="0" xfId="0"/>
    <xf numFmtId="49" fontId="10" fillId="11" borderId="90" xfId="0" applyNumberFormat="1" applyFont="1" applyFill="1" applyBorder="1" applyAlignment="1">
      <alignment horizontal="center" vertical="center" wrapText="1"/>
    </xf>
    <xf numFmtId="49" fontId="5" fillId="6" borderId="101" xfId="0" applyNumberFormat="1" applyFont="1" applyFill="1" applyBorder="1" applyAlignment="1">
      <alignment horizontal="center" vertical="center" wrapText="1"/>
    </xf>
    <xf numFmtId="49" fontId="5" fillId="6" borderId="102" xfId="0" applyNumberFormat="1" applyFont="1" applyFill="1" applyBorder="1" applyAlignment="1">
      <alignment horizontal="center" vertical="center" wrapText="1"/>
    </xf>
    <xf numFmtId="49" fontId="5" fillId="18" borderId="279" xfId="0" applyNumberFormat="1" applyFont="1" applyFill="1" applyBorder="1" applyAlignment="1">
      <alignment horizontal="center" vertical="center"/>
    </xf>
    <xf numFmtId="49" fontId="5" fillId="18" borderId="280" xfId="0" applyNumberFormat="1" applyFont="1" applyFill="1" applyBorder="1" applyAlignment="1">
      <alignment horizontal="center" vertical="center"/>
    </xf>
    <xf numFmtId="49" fontId="5" fillId="18" borderId="281" xfId="0" applyNumberFormat="1" applyFont="1" applyFill="1" applyBorder="1" applyAlignment="1">
      <alignment horizontal="center" vertical="center"/>
    </xf>
    <xf numFmtId="49" fontId="11" fillId="12" borderId="128" xfId="0" applyNumberFormat="1" applyFont="1" applyFill="1" applyBorder="1" applyAlignment="1">
      <alignment horizontal="center" vertical="center" wrapText="1"/>
    </xf>
    <xf numFmtId="49" fontId="11" fillId="12" borderId="129" xfId="0" applyNumberFormat="1" applyFont="1" applyFill="1" applyBorder="1" applyAlignment="1">
      <alignment horizontal="center" vertical="center" wrapText="1"/>
    </xf>
    <xf numFmtId="49" fontId="11" fillId="12" borderId="130" xfId="0" applyNumberFormat="1" applyFont="1" applyFill="1" applyBorder="1" applyAlignment="1">
      <alignment horizontal="center" vertical="center" wrapText="1"/>
    </xf>
    <xf numFmtId="49" fontId="11" fillId="12" borderId="119" xfId="0" applyNumberFormat="1" applyFont="1" applyFill="1" applyBorder="1" applyAlignment="1">
      <alignment horizontal="center" vertical="center" wrapText="1"/>
    </xf>
    <xf numFmtId="49" fontId="11" fillId="12" borderId="118" xfId="0" applyNumberFormat="1" applyFont="1" applyFill="1" applyBorder="1" applyAlignment="1">
      <alignment horizontal="center" vertical="center" wrapText="1"/>
    </xf>
    <xf numFmtId="49" fontId="117" fillId="6" borderId="294" xfId="0" applyNumberFormat="1" applyFont="1" applyFill="1" applyBorder="1" applyAlignment="1">
      <alignment horizontal="center" vertical="center"/>
    </xf>
    <xf numFmtId="49" fontId="5" fillId="6" borderId="89" xfId="0" applyNumberFormat="1" applyFont="1" applyFill="1" applyBorder="1" applyAlignment="1">
      <alignment horizontal="center" vertical="center" wrapText="1"/>
    </xf>
    <xf numFmtId="49" fontId="5" fillId="6" borderId="88" xfId="0" applyNumberFormat="1" applyFont="1" applyFill="1" applyBorder="1" applyAlignment="1">
      <alignment horizontal="center" vertical="center" wrapText="1"/>
    </xf>
    <xf numFmtId="49" fontId="10" fillId="11" borderId="31" xfId="0" applyNumberFormat="1" applyFont="1" applyFill="1" applyBorder="1" applyAlignment="1">
      <alignment horizontal="center" vertical="center" wrapText="1"/>
    </xf>
    <xf numFmtId="1" fontId="150" fillId="6" borderId="108" xfId="0" applyNumberFormat="1" applyFont="1" applyFill="1" applyBorder="1" applyAlignment="1">
      <alignment horizontal="center" vertical="center"/>
    </xf>
    <xf numFmtId="49" fontId="10" fillId="11" borderId="108" xfId="0" applyNumberFormat="1" applyFont="1" applyFill="1" applyBorder="1" applyAlignment="1">
      <alignment horizontal="center" vertical="center" wrapText="1"/>
    </xf>
    <xf numFmtId="49" fontId="5" fillId="6" borderId="329" xfId="0" applyNumberFormat="1" applyFont="1" applyFill="1" applyBorder="1" applyAlignment="1">
      <alignment horizontal="center" vertical="center" wrapText="1"/>
    </xf>
    <xf numFmtId="49" fontId="5" fillId="6" borderId="143" xfId="0" applyNumberFormat="1" applyFont="1" applyFill="1" applyBorder="1" applyAlignment="1">
      <alignment horizontal="center" vertical="center" wrapText="1"/>
    </xf>
    <xf numFmtId="49" fontId="117" fillId="6" borderId="108" xfId="0" applyNumberFormat="1" applyFont="1" applyFill="1" applyBorder="1" applyAlignment="1">
      <alignment horizontal="center" vertical="center"/>
    </xf>
    <xf numFmtId="49" fontId="10" fillId="11" borderId="91" xfId="0" applyNumberFormat="1" applyFont="1" applyFill="1" applyBorder="1" applyAlignment="1">
      <alignment horizontal="center" vertical="center" wrapText="1"/>
    </xf>
    <xf numFmtId="49" fontId="5" fillId="6" borderId="99" xfId="0" applyNumberFormat="1" applyFont="1" applyFill="1" applyBorder="1" applyAlignment="1">
      <alignment horizontal="center" vertical="center" wrapText="1"/>
    </xf>
    <xf numFmtId="49" fontId="5" fillId="6" borderId="100" xfId="0" applyNumberFormat="1" applyFont="1" applyFill="1" applyBorder="1" applyAlignment="1">
      <alignment horizontal="center" vertical="center" wrapText="1"/>
    </xf>
    <xf numFmtId="49" fontId="7" fillId="14" borderId="95" xfId="0" applyNumberFormat="1" applyFont="1" applyFill="1" applyBorder="1" applyAlignment="1">
      <alignment horizontal="center" vertical="center"/>
    </xf>
    <xf numFmtId="49" fontId="7" fillId="14" borderId="335" xfId="0" applyNumberFormat="1" applyFont="1" applyFill="1" applyBorder="1" applyAlignment="1">
      <alignment horizontal="center" vertical="center"/>
    </xf>
    <xf numFmtId="49" fontId="4" fillId="6" borderId="92" xfId="0" applyNumberFormat="1" applyFont="1" applyFill="1" applyBorder="1" applyAlignment="1">
      <alignment horizontal="center" vertical="center" wrapText="1"/>
    </xf>
    <xf numFmtId="49" fontId="4" fillId="6" borderId="93" xfId="0" applyNumberFormat="1" applyFont="1" applyFill="1" applyBorder="1" applyAlignment="1">
      <alignment horizontal="center" vertical="center" wrapText="1"/>
    </xf>
    <xf numFmtId="49" fontId="148" fillId="6" borderId="90" xfId="0" applyNumberFormat="1" applyFont="1" applyFill="1" applyBorder="1" applyAlignment="1">
      <alignment horizontal="center" vertical="center"/>
    </xf>
    <xf numFmtId="49" fontId="10" fillId="11" borderId="37" xfId="0" applyNumberFormat="1" applyFont="1" applyFill="1" applyBorder="1" applyAlignment="1">
      <alignment horizontal="center" vertical="center" wrapText="1"/>
    </xf>
    <xf numFmtId="49" fontId="10" fillId="11" borderId="38" xfId="0" applyNumberFormat="1" applyFont="1" applyFill="1" applyBorder="1" applyAlignment="1">
      <alignment horizontal="center" vertical="center" wrapText="1"/>
    </xf>
    <xf numFmtId="49" fontId="10" fillId="11" borderId="39" xfId="0" applyNumberFormat="1" applyFont="1" applyFill="1" applyBorder="1" applyAlignment="1">
      <alignment horizontal="center" vertical="center" wrapText="1"/>
    </xf>
    <xf numFmtId="49" fontId="5" fillId="6" borderId="12" xfId="0" applyNumberFormat="1" applyFont="1" applyFill="1" applyBorder="1" applyAlignment="1">
      <alignment horizontal="center" vertical="center" wrapText="1"/>
    </xf>
    <xf numFmtId="49" fontId="5" fillId="6" borderId="13" xfId="0" applyNumberFormat="1" applyFont="1" applyFill="1" applyBorder="1" applyAlignment="1">
      <alignment horizontal="center" vertical="center" wrapText="1"/>
    </xf>
    <xf numFmtId="49" fontId="148" fillId="6" borderId="108" xfId="0" applyNumberFormat="1" applyFont="1" applyFill="1" applyBorder="1" applyAlignment="1">
      <alignment horizontal="center" vertical="center"/>
    </xf>
    <xf numFmtId="49" fontId="4" fillId="6" borderId="105" xfId="0" applyNumberFormat="1" applyFont="1" applyFill="1" applyBorder="1" applyAlignment="1">
      <alignment horizontal="center" vertical="center" wrapText="1"/>
    </xf>
    <xf numFmtId="49" fontId="7" fillId="16" borderId="108" xfId="0" applyNumberFormat="1" applyFont="1" applyFill="1" applyBorder="1" applyAlignment="1">
      <alignment horizontal="center" vertical="center" wrapText="1"/>
    </xf>
    <xf numFmtId="49" fontId="4" fillId="6" borderId="99" xfId="0" applyNumberFormat="1" applyFont="1" applyFill="1" applyBorder="1" applyAlignment="1">
      <alignment horizontal="center" vertical="center" wrapText="1"/>
    </xf>
    <xf numFmtId="49" fontId="4" fillId="6" borderId="100" xfId="0" applyNumberFormat="1" applyFont="1" applyFill="1" applyBorder="1" applyAlignment="1">
      <alignment horizontal="center" vertical="center" wrapText="1"/>
    </xf>
    <xf numFmtId="49" fontId="148" fillId="6" borderId="316" xfId="0" applyNumberFormat="1" applyFont="1" applyFill="1" applyBorder="1" applyAlignment="1">
      <alignment horizontal="center" vertical="center"/>
    </xf>
    <xf numFmtId="49" fontId="4" fillId="6" borderId="101" xfId="0" applyNumberFormat="1" applyFont="1" applyFill="1" applyBorder="1" applyAlignment="1">
      <alignment horizontal="center" vertical="center" wrapText="1"/>
    </xf>
    <xf numFmtId="49" fontId="4" fillId="6" borderId="102" xfId="0" applyNumberFormat="1" applyFont="1" applyFill="1" applyBorder="1" applyAlignment="1">
      <alignment horizontal="center" vertical="center" wrapText="1"/>
    </xf>
    <xf numFmtId="49" fontId="117" fillId="6" borderId="90" xfId="0" applyNumberFormat="1" applyFont="1" applyFill="1" applyBorder="1" applyAlignment="1">
      <alignment horizontal="center" vertical="center"/>
    </xf>
    <xf numFmtId="49" fontId="117" fillId="25" borderId="108" xfId="0" applyNumberFormat="1" applyFont="1" applyFill="1" applyBorder="1" applyAlignment="1">
      <alignment horizontal="center" vertical="center" wrapText="1"/>
    </xf>
    <xf numFmtId="49" fontId="4" fillId="6" borderId="68" xfId="0" applyNumberFormat="1" applyFont="1" applyFill="1" applyBorder="1" applyAlignment="1">
      <alignment horizontal="center" vertical="center" wrapText="1"/>
    </xf>
    <xf numFmtId="49" fontId="4" fillId="6" borderId="116" xfId="0" applyNumberFormat="1" applyFont="1" applyFill="1" applyBorder="1" applyAlignment="1">
      <alignment horizontal="center" vertical="center" wrapText="1"/>
    </xf>
    <xf numFmtId="49" fontId="117" fillId="6" borderId="108" xfId="3" applyNumberFormat="1" applyFont="1" applyFill="1" applyBorder="1" applyAlignment="1">
      <alignment horizontal="center" vertical="center"/>
    </xf>
    <xf numFmtId="49" fontId="10" fillId="11" borderId="31" xfId="3" applyNumberFormat="1" applyFont="1" applyFill="1" applyBorder="1" applyAlignment="1">
      <alignment horizontal="center" vertical="center" wrapText="1"/>
    </xf>
    <xf numFmtId="49" fontId="4" fillId="6" borderId="101" xfId="3" applyNumberFormat="1" applyFont="1" applyFill="1" applyBorder="1" applyAlignment="1">
      <alignment horizontal="center" vertical="center" wrapText="1"/>
    </xf>
    <xf numFmtId="49" fontId="4" fillId="6" borderId="102" xfId="3" applyNumberFormat="1" applyFont="1" applyFill="1" applyBorder="1" applyAlignment="1">
      <alignment horizontal="center" vertical="center" wrapText="1"/>
    </xf>
    <xf numFmtId="49" fontId="4" fillId="6" borderId="12" xfId="0" applyNumberFormat="1" applyFont="1" applyFill="1" applyBorder="1" applyAlignment="1">
      <alignment horizontal="center" vertical="center" wrapText="1"/>
    </xf>
    <xf numFmtId="49" fontId="4" fillId="6" borderId="13" xfId="0" applyNumberFormat="1" applyFont="1" applyFill="1" applyBorder="1" applyAlignment="1">
      <alignment horizontal="center" vertical="center" wrapText="1"/>
    </xf>
    <xf numFmtId="49" fontId="10" fillId="18" borderId="31" xfId="0" applyNumberFormat="1" applyFont="1" applyFill="1" applyBorder="1" applyAlignment="1">
      <alignment horizontal="center" vertical="center" wrapText="1"/>
    </xf>
  </cellXfs>
  <cellStyles count="4">
    <cellStyle name="Hipervínculo" xfId="1" builtinId="8"/>
    <cellStyle name="Hyperlink" xfId="2" xr:uid="{00000000-0005-0000-0000-000001000000}"/>
    <cellStyle name="Normal" xfId="0" builtinId="0"/>
    <cellStyle name="Normal 2" xfId="3" xr:uid="{00000000-0005-0000-0000-000003000000}"/>
  </cellStyles>
  <dxfs count="987">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1"/>
      </font>
      <fill>
        <patternFill patternType="solid">
          <bgColor rgb="FFFF66FF"/>
        </patternFill>
      </fill>
    </dxf>
    <dxf>
      <font>
        <color theme="1"/>
      </font>
      <fill>
        <patternFill patternType="solid">
          <bgColor rgb="FF05EFF7"/>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1"/>
      </font>
      <fill>
        <patternFill patternType="solid">
          <bgColor rgb="FFFF66FF"/>
        </patternFill>
      </fill>
    </dxf>
    <dxf>
      <font>
        <color theme="1"/>
      </font>
      <fill>
        <patternFill patternType="solid">
          <bgColor rgb="FF05EFF7"/>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theme="1"/>
      </font>
      <fill>
        <patternFill patternType="solid">
          <bgColor rgb="FFFF66FF"/>
        </patternFill>
      </fill>
    </dxf>
    <dxf>
      <font>
        <color theme="1"/>
      </font>
      <fill>
        <patternFill patternType="solid">
          <bgColor rgb="FF05EFF7"/>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1"/>
      </font>
      <fill>
        <patternFill patternType="solid">
          <bgColor rgb="FFFF66FF"/>
        </patternFill>
      </fill>
    </dxf>
    <dxf>
      <font>
        <color theme="1"/>
      </font>
      <fill>
        <patternFill patternType="solid">
          <bgColor rgb="FF05EFF7"/>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1"/>
      </font>
      <fill>
        <patternFill patternType="solid">
          <bgColor theme="0"/>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1"/>
      </font>
      <fill>
        <patternFill patternType="solid">
          <bgColor theme="0"/>
        </patternFill>
      </fill>
    </dxf>
    <dxf>
      <font>
        <color rgb="FF006100"/>
      </font>
      <fill>
        <patternFill>
          <bgColor rgb="FFC6EFCE"/>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theme="1"/>
      </font>
      <fill>
        <patternFill patternType="solid">
          <bgColor theme="0"/>
        </patternFill>
      </fill>
    </dxf>
    <dxf>
      <font>
        <color rgb="FF9C0006"/>
      </font>
      <fill>
        <patternFill>
          <bgColor rgb="FFFFC7CE"/>
        </patternFill>
      </fill>
    </dxf>
    <dxf>
      <font>
        <color rgb="FF006100"/>
      </font>
      <fill>
        <patternFill>
          <bgColor rgb="FFC6EFCE"/>
        </patternFill>
      </fill>
    </dxf>
    <dxf>
      <font>
        <color theme="1"/>
      </font>
      <fill>
        <patternFill patternType="solid">
          <bgColor theme="0"/>
        </patternFill>
      </fill>
    </dxf>
    <dxf>
      <font>
        <color rgb="FF006100"/>
      </font>
      <fill>
        <patternFill>
          <bgColor rgb="FFC6EFCE"/>
        </patternFill>
      </fill>
    </dxf>
    <dxf>
      <font>
        <color rgb="FF9C0006"/>
      </font>
      <fill>
        <patternFill>
          <bgColor rgb="FFFFC7CE"/>
        </patternFill>
      </fill>
    </dxf>
    <dxf>
      <font>
        <color theme="1"/>
      </font>
      <fill>
        <patternFill patternType="solid">
          <bgColor theme="0"/>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1"/>
      </font>
      <fill>
        <patternFill patternType="solid">
          <bgColor rgb="FFFF66FF"/>
        </patternFill>
      </fill>
    </dxf>
    <dxf>
      <font>
        <color theme="1"/>
      </font>
      <fill>
        <patternFill patternType="solid">
          <bgColor rgb="FF05EFF7"/>
        </patternFill>
      </fill>
    </dxf>
    <dxf>
      <font>
        <color rgb="FF9C0006"/>
      </font>
      <fill>
        <patternFill>
          <bgColor rgb="FFFFC7CE"/>
        </patternFill>
      </fill>
    </dxf>
    <dxf>
      <font>
        <color rgb="FF006100"/>
      </font>
      <fill>
        <patternFill>
          <bgColor rgb="FFC6EFCE"/>
        </patternFill>
      </fill>
    </dxf>
    <dxf>
      <font>
        <color theme="1"/>
      </font>
      <fill>
        <patternFill patternType="solid">
          <bgColor rgb="FFFF66FF"/>
        </patternFill>
      </fill>
    </dxf>
    <dxf>
      <font>
        <color theme="1"/>
      </font>
      <fill>
        <patternFill patternType="solid">
          <bgColor rgb="FF05EFF7"/>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1"/>
      </font>
      <fill>
        <patternFill patternType="solid">
          <bgColor rgb="FFFF66FF"/>
        </patternFill>
      </fill>
    </dxf>
    <dxf>
      <font>
        <color theme="1"/>
      </font>
      <fill>
        <patternFill patternType="solid">
          <bgColor rgb="FF05EFF7"/>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solid">
          <fgColor indexed="19"/>
          <bgColor indexed="10"/>
        </patternFill>
      </fill>
    </dxf>
  </dxfs>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4472C4"/>
      <rgbColor rgb="FF8EAADB"/>
      <rgbColor rgb="FFAAAAAA"/>
      <rgbColor rgb="FFD9E2F3"/>
      <rgbColor rgb="FFFFFFFF"/>
      <rgbColor rgb="FF1A73E8"/>
      <rgbColor rgb="FF00B050"/>
      <rgbColor rgb="00000000"/>
      <rgbColor rgb="FFFF0000"/>
      <rgbColor rgb="FFE2EEDA"/>
      <rgbColor rgb="FFFFFF00"/>
      <rgbColor rgb="FFFFF2CB"/>
      <rgbColor rgb="FFFF9900"/>
      <rgbColor rgb="FFBFBFBF"/>
      <rgbColor rgb="FFEDEDED"/>
      <rgbColor rgb="FF932092"/>
      <rgbColor rgb="FFFF2600"/>
      <rgbColor rgb="FFA5A5A5"/>
      <rgbColor rgb="FF70AD47"/>
      <rgbColor rgb="FFF8CBAD"/>
      <rgbColor rgb="FFDCDCDC"/>
      <rgbColor rgb="FFFEFB00"/>
      <rgbColor rgb="FFC0C0C0"/>
      <rgbColor rgb="FF9BC2E6"/>
      <rgbColor rgb="FF92D050"/>
      <rgbColor rgb="FF101010"/>
      <rgbColor rgb="FF44749F"/>
      <rgbColor rgb="FFFFE699"/>
      <rgbColor rgb="FF7BFF69"/>
      <rgbColor rgb="FF5CFF3E"/>
      <rgbColor rgb="FFF2F2F2"/>
      <rgbColor rgb="FF00F900"/>
      <rgbColor rgb="FFFF40FF"/>
      <rgbColor rgb="FF00FCFF"/>
      <rgbColor rgb="FF69FF61"/>
      <rgbColor rgb="FFD0CECE"/>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E38D8D"/>
      <color rgb="FF14EDF5"/>
      <color rgb="FFFF66FF"/>
      <color rgb="FF05EF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1246909</xdr:colOff>
      <xdr:row>0</xdr:row>
      <xdr:rowOff>17319</xdr:rowOff>
    </xdr:from>
    <xdr:to>
      <xdr:col>21</xdr:col>
      <xdr:colOff>1125683</xdr:colOff>
      <xdr:row>0</xdr:row>
      <xdr:rowOff>1579039</xdr:rowOff>
    </xdr:to>
    <xdr:pic>
      <xdr:nvPicPr>
        <xdr:cNvPr id="2" name="Imagen 1">
          <a:extLst>
            <a:ext uri="{FF2B5EF4-FFF2-40B4-BE49-F238E27FC236}">
              <a16:creationId xmlns:a16="http://schemas.microsoft.com/office/drawing/2014/main" id="{54633C62-D103-4E16-81A5-5067C8A3195D}"/>
            </a:ext>
          </a:extLst>
        </xdr:cNvPr>
        <xdr:cNvPicPr>
          <a:picLocks noChangeAspect="1"/>
        </xdr:cNvPicPr>
      </xdr:nvPicPr>
      <xdr:blipFill>
        <a:blip xmlns:r="http://schemas.openxmlformats.org/officeDocument/2006/relationships" r:embed="rId1"/>
        <a:stretch>
          <a:fillRect/>
        </a:stretch>
      </xdr:blipFill>
      <xdr:spPr>
        <a:xfrm>
          <a:off x="6263409" y="17319"/>
          <a:ext cx="5276273" cy="1561720"/>
        </a:xfrm>
        <a:prstGeom prst="rect">
          <a:avLst/>
        </a:prstGeom>
      </xdr:spPr>
    </xdr:pic>
    <xdr:clientData/>
  </xdr:twoCellAnchor>
  <xdr:twoCellAnchor editAs="oneCell">
    <xdr:from>
      <xdr:col>22</xdr:col>
      <xdr:colOff>4170218</xdr:colOff>
      <xdr:row>0</xdr:row>
      <xdr:rowOff>0</xdr:rowOff>
    </xdr:from>
    <xdr:to>
      <xdr:col>49</xdr:col>
      <xdr:colOff>311727</xdr:colOff>
      <xdr:row>0</xdr:row>
      <xdr:rowOff>1561720</xdr:rowOff>
    </xdr:to>
    <xdr:pic>
      <xdr:nvPicPr>
        <xdr:cNvPr id="3" name="Imagen 2">
          <a:extLst>
            <a:ext uri="{FF2B5EF4-FFF2-40B4-BE49-F238E27FC236}">
              <a16:creationId xmlns:a16="http://schemas.microsoft.com/office/drawing/2014/main" id="{DE9556AD-E0AD-4F9E-84DF-72CECDEB3567}"/>
            </a:ext>
          </a:extLst>
        </xdr:cNvPr>
        <xdr:cNvPicPr>
          <a:picLocks noChangeAspect="1"/>
        </xdr:cNvPicPr>
      </xdr:nvPicPr>
      <xdr:blipFill>
        <a:blip xmlns:r="http://schemas.openxmlformats.org/officeDocument/2006/relationships" r:embed="rId1"/>
        <a:stretch>
          <a:fillRect/>
        </a:stretch>
      </xdr:blipFill>
      <xdr:spPr>
        <a:xfrm>
          <a:off x="18552968" y="0"/>
          <a:ext cx="5287241" cy="15617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1561565</xdr:colOff>
      <xdr:row>0</xdr:row>
      <xdr:rowOff>17319</xdr:rowOff>
    </xdr:from>
    <xdr:to>
      <xdr:col>12</xdr:col>
      <xdr:colOff>1394980</xdr:colOff>
      <xdr:row>0</xdr:row>
      <xdr:rowOff>1391269</xdr:rowOff>
    </xdr:to>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a:stretch>
          <a:fillRect/>
        </a:stretch>
      </xdr:blipFill>
      <xdr:spPr>
        <a:xfrm>
          <a:off x="4209515" y="17319"/>
          <a:ext cx="4681640" cy="137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3221182</xdr:colOff>
      <xdr:row>0</xdr:row>
      <xdr:rowOff>0</xdr:rowOff>
    </xdr:from>
    <xdr:to>
      <xdr:col>20</xdr:col>
      <xdr:colOff>3602183</xdr:colOff>
      <xdr:row>0</xdr:row>
      <xdr:rowOff>1350818</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stretch>
          <a:fillRect/>
        </a:stretch>
      </xdr:blipFill>
      <xdr:spPr>
        <a:xfrm>
          <a:off x="5472546" y="0"/>
          <a:ext cx="5282046" cy="135081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3177453</xdr:colOff>
      <xdr:row>0</xdr:row>
      <xdr:rowOff>0</xdr:rowOff>
    </xdr:from>
    <xdr:to>
      <xdr:col>20</xdr:col>
      <xdr:colOff>3589577</xdr:colOff>
      <xdr:row>0</xdr:row>
      <xdr:rowOff>1385455</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5749203" y="0"/>
          <a:ext cx="5269874" cy="138545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1816243</xdr:colOff>
      <xdr:row>0</xdr:row>
      <xdr:rowOff>0</xdr:rowOff>
    </xdr:from>
    <xdr:to>
      <xdr:col>20</xdr:col>
      <xdr:colOff>4005262</xdr:colOff>
      <xdr:row>0</xdr:row>
      <xdr:rowOff>1558636</xdr:rowOff>
    </xdr:to>
    <xdr:pic>
      <xdr:nvPicPr>
        <xdr:cNvPr id="5" name="Imagen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1"/>
        <a:stretch>
          <a:fillRect/>
        </a:stretch>
      </xdr:blipFill>
      <xdr:spPr>
        <a:xfrm>
          <a:off x="4102243" y="0"/>
          <a:ext cx="5284644" cy="155863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3111210</xdr:colOff>
      <xdr:row>0</xdr:row>
      <xdr:rowOff>71005</xdr:rowOff>
    </xdr:from>
    <xdr:to>
      <xdr:col>20</xdr:col>
      <xdr:colOff>4263736</xdr:colOff>
      <xdr:row>1</xdr:row>
      <xdr:rowOff>185305</xdr:rowOff>
    </xdr:to>
    <xdr:pic>
      <xdr:nvPicPr>
        <xdr:cNvPr id="6" name="Imagen 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1"/>
        <a:stretch>
          <a:fillRect/>
        </a:stretch>
      </xdr:blipFill>
      <xdr:spPr>
        <a:xfrm>
          <a:off x="5397210" y="71005"/>
          <a:ext cx="5991226" cy="17526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8</xdr:col>
      <xdr:colOff>1124541</xdr:colOff>
      <xdr:row>0</xdr:row>
      <xdr:rowOff>0</xdr:rowOff>
    </xdr:from>
    <xdr:to>
      <xdr:col>18</xdr:col>
      <xdr:colOff>3807415</xdr:colOff>
      <xdr:row>1</xdr:row>
      <xdr:rowOff>0</xdr:rowOff>
    </xdr:to>
    <xdr:pic>
      <xdr:nvPicPr>
        <xdr:cNvPr id="14" name="Picture 1" descr="Picture 1">
          <a:extLst>
            <a:ext uri="{FF2B5EF4-FFF2-40B4-BE49-F238E27FC236}">
              <a16:creationId xmlns:a16="http://schemas.microsoft.com/office/drawing/2014/main" id="{00000000-0008-0000-0B00-00000E000000}"/>
            </a:ext>
          </a:extLst>
        </xdr:cNvPr>
        <xdr:cNvPicPr>
          <a:picLocks noChangeAspect="1"/>
        </xdr:cNvPicPr>
      </xdr:nvPicPr>
      <xdr:blipFill>
        <a:blip xmlns:r="http://schemas.openxmlformats.org/officeDocument/2006/relationships" r:embed="rId1"/>
        <a:stretch>
          <a:fillRect/>
        </a:stretch>
      </xdr:blipFill>
      <xdr:spPr>
        <a:xfrm>
          <a:off x="3194641" y="0"/>
          <a:ext cx="5629274" cy="1628775"/>
        </a:xfrm>
        <a:prstGeom prst="rect">
          <a:avLst/>
        </a:prstGeom>
        <a:ln w="12700" cap="flat">
          <a:noFill/>
          <a:miter lim="400000"/>
        </a:ln>
        <a:effectLst/>
      </xdr:spPr>
    </xdr:pic>
    <xdr:clientData/>
  </xdr:twoCellAnchor>
  <xdr:twoCellAnchor>
    <xdr:from>
      <xdr:col>20</xdr:col>
      <xdr:colOff>5272679</xdr:colOff>
      <xdr:row>0</xdr:row>
      <xdr:rowOff>0</xdr:rowOff>
    </xdr:from>
    <xdr:to>
      <xdr:col>21</xdr:col>
      <xdr:colOff>1771217</xdr:colOff>
      <xdr:row>1</xdr:row>
      <xdr:rowOff>0</xdr:rowOff>
    </xdr:to>
    <xdr:pic>
      <xdr:nvPicPr>
        <xdr:cNvPr id="15" name="Picture 1" descr="Picture 1">
          <a:extLst>
            <a:ext uri="{FF2B5EF4-FFF2-40B4-BE49-F238E27FC236}">
              <a16:creationId xmlns:a16="http://schemas.microsoft.com/office/drawing/2014/main" id="{00000000-0008-0000-0B00-00000F000000}"/>
            </a:ext>
          </a:extLst>
        </xdr:cNvPr>
        <xdr:cNvPicPr>
          <a:picLocks noChangeAspect="1"/>
        </xdr:cNvPicPr>
      </xdr:nvPicPr>
      <xdr:blipFill>
        <a:blip xmlns:r="http://schemas.openxmlformats.org/officeDocument/2006/relationships" r:embed="rId1"/>
        <a:stretch>
          <a:fillRect/>
        </a:stretch>
      </xdr:blipFill>
      <xdr:spPr>
        <a:xfrm>
          <a:off x="18404479" y="0"/>
          <a:ext cx="2378639" cy="1628775"/>
        </a:xfrm>
        <a:prstGeom prst="rect">
          <a:avLst/>
        </a:prstGeom>
        <a:ln w="12700" cap="flat">
          <a:noFill/>
          <a:miter lim="400000"/>
        </a:ln>
        <a:effectLst/>
      </xdr:spPr>
    </xdr:pic>
    <xdr:clientData/>
  </xdr:twoCellAnchor>
  <xdr:twoCellAnchor>
    <xdr:from>
      <xdr:col>48</xdr:col>
      <xdr:colOff>0</xdr:colOff>
      <xdr:row>0</xdr:row>
      <xdr:rowOff>0</xdr:rowOff>
    </xdr:from>
    <xdr:to>
      <xdr:col>56</xdr:col>
      <xdr:colOff>91194</xdr:colOff>
      <xdr:row>1</xdr:row>
      <xdr:rowOff>0</xdr:rowOff>
    </xdr:to>
    <xdr:pic>
      <xdr:nvPicPr>
        <xdr:cNvPr id="16" name="Picture 1" descr="Picture 1">
          <a:extLst>
            <a:ext uri="{FF2B5EF4-FFF2-40B4-BE49-F238E27FC236}">
              <a16:creationId xmlns:a16="http://schemas.microsoft.com/office/drawing/2014/main" id="{00000000-0008-0000-0B00-000010000000}"/>
            </a:ext>
          </a:extLst>
        </xdr:cNvPr>
        <xdr:cNvPicPr>
          <a:picLocks noChangeAspect="1"/>
        </xdr:cNvPicPr>
      </xdr:nvPicPr>
      <xdr:blipFill>
        <a:blip xmlns:r="http://schemas.openxmlformats.org/officeDocument/2006/relationships" r:embed="rId1"/>
        <a:stretch>
          <a:fillRect/>
        </a:stretch>
      </xdr:blipFill>
      <xdr:spPr>
        <a:xfrm>
          <a:off x="43230800" y="0"/>
          <a:ext cx="6695195" cy="1628775"/>
        </a:xfrm>
        <a:prstGeom prst="rect">
          <a:avLst/>
        </a:prstGeom>
        <a:ln w="12700" cap="flat">
          <a:noFill/>
          <a:miter lim="400000"/>
        </a:ln>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3107749</xdr:colOff>
      <xdr:row>0</xdr:row>
      <xdr:rowOff>0</xdr:rowOff>
    </xdr:from>
    <xdr:to>
      <xdr:col>20</xdr:col>
      <xdr:colOff>2650549</xdr:colOff>
      <xdr:row>0</xdr:row>
      <xdr:rowOff>1238250</xdr:rowOff>
    </xdr:to>
    <xdr:pic>
      <xdr:nvPicPr>
        <xdr:cNvPr id="4" name="Imagen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1"/>
        <a:stretch>
          <a:fillRect/>
        </a:stretch>
      </xdr:blipFill>
      <xdr:spPr>
        <a:xfrm>
          <a:off x="5359113" y="0"/>
          <a:ext cx="5275118" cy="123825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3952875</xdr:colOff>
      <xdr:row>0</xdr:row>
      <xdr:rowOff>19050</xdr:rowOff>
    </xdr:from>
    <xdr:to>
      <xdr:col>20</xdr:col>
      <xdr:colOff>2257425</xdr:colOff>
      <xdr:row>0</xdr:row>
      <xdr:rowOff>1295400</xdr:rowOff>
    </xdr:to>
    <xdr:pic>
      <xdr:nvPicPr>
        <xdr:cNvPr id="4" name="Imagen 3">
          <a:extLst>
            <a:ext uri="{FF2B5EF4-FFF2-40B4-BE49-F238E27FC236}">
              <a16:creationId xmlns:a16="http://schemas.microsoft.com/office/drawing/2014/main" id="{00000000-0008-0000-0D00-000004000000}"/>
            </a:ext>
          </a:extLst>
        </xdr:cNvPr>
        <xdr:cNvPicPr>
          <a:picLocks noChangeAspect="1"/>
        </xdr:cNvPicPr>
      </xdr:nvPicPr>
      <xdr:blipFill>
        <a:blip xmlns:r="http://schemas.openxmlformats.org/officeDocument/2006/relationships" r:embed="rId1"/>
        <a:stretch>
          <a:fillRect/>
        </a:stretch>
      </xdr:blipFill>
      <xdr:spPr>
        <a:xfrm>
          <a:off x="6238875" y="19050"/>
          <a:ext cx="5276850" cy="12763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1649451</xdr:colOff>
      <xdr:row>0</xdr:row>
      <xdr:rowOff>46464</xdr:rowOff>
    </xdr:from>
    <xdr:to>
      <xdr:col>19</xdr:col>
      <xdr:colOff>229149</xdr:colOff>
      <xdr:row>0</xdr:row>
      <xdr:rowOff>1605100</xdr:rowOff>
    </xdr:to>
    <xdr:pic>
      <xdr:nvPicPr>
        <xdr:cNvPr id="5" name="Imagen 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1"/>
        <a:stretch>
          <a:fillRect/>
        </a:stretch>
      </xdr:blipFill>
      <xdr:spPr>
        <a:xfrm>
          <a:off x="4867042" y="46464"/>
          <a:ext cx="5282046" cy="1558636"/>
        </a:xfrm>
        <a:prstGeom prst="rect">
          <a:avLst/>
        </a:prstGeom>
      </xdr:spPr>
    </xdr:pic>
    <xdr:clientData/>
  </xdr:twoCellAnchor>
  <xdr:twoCellAnchor editAs="oneCell">
    <xdr:from>
      <xdr:col>21</xdr:col>
      <xdr:colOff>0</xdr:colOff>
      <xdr:row>0</xdr:row>
      <xdr:rowOff>0</xdr:rowOff>
    </xdr:from>
    <xdr:to>
      <xdr:col>22</xdr:col>
      <xdr:colOff>2138796</xdr:colOff>
      <xdr:row>0</xdr:row>
      <xdr:rowOff>1558636</xdr:rowOff>
    </xdr:to>
    <xdr:pic>
      <xdr:nvPicPr>
        <xdr:cNvPr id="6" name="Imagen 5">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1"/>
        <a:stretch>
          <a:fillRect/>
        </a:stretch>
      </xdr:blipFill>
      <xdr:spPr>
        <a:xfrm>
          <a:off x="18478500" y="0"/>
          <a:ext cx="5282046" cy="155863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4324350</xdr:colOff>
      <xdr:row>0</xdr:row>
      <xdr:rowOff>0</xdr:rowOff>
    </xdr:from>
    <xdr:to>
      <xdr:col>20</xdr:col>
      <xdr:colOff>5143500</xdr:colOff>
      <xdr:row>0</xdr:row>
      <xdr:rowOff>1181100</xdr:rowOff>
    </xdr:to>
    <xdr:pic>
      <xdr:nvPicPr>
        <xdr:cNvPr id="4" name="Imagen 3">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1"/>
        <a:stretch>
          <a:fillRect/>
        </a:stretch>
      </xdr:blipFill>
      <xdr:spPr>
        <a:xfrm>
          <a:off x="6610350" y="0"/>
          <a:ext cx="5295900" cy="11811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4675044</xdr:colOff>
      <xdr:row>0</xdr:row>
      <xdr:rowOff>0</xdr:rowOff>
    </xdr:from>
    <xdr:to>
      <xdr:col>20</xdr:col>
      <xdr:colOff>3279208</xdr:colOff>
      <xdr:row>0</xdr:row>
      <xdr:rowOff>1558636</xdr:rowOff>
    </xdr:to>
    <xdr:pic>
      <xdr:nvPicPr>
        <xdr:cNvPr id="2" name="Imagen 1">
          <a:extLst>
            <a:ext uri="{FF2B5EF4-FFF2-40B4-BE49-F238E27FC236}">
              <a16:creationId xmlns:a16="http://schemas.microsoft.com/office/drawing/2014/main" id="{E043BD58-30CD-4D0A-B0AD-54D7798995C8}"/>
            </a:ext>
          </a:extLst>
        </xdr:cNvPr>
        <xdr:cNvPicPr>
          <a:picLocks noChangeAspect="1"/>
        </xdr:cNvPicPr>
      </xdr:nvPicPr>
      <xdr:blipFill>
        <a:blip xmlns:r="http://schemas.openxmlformats.org/officeDocument/2006/relationships" r:embed="rId1"/>
        <a:stretch>
          <a:fillRect/>
        </a:stretch>
      </xdr:blipFill>
      <xdr:spPr>
        <a:xfrm>
          <a:off x="6926408" y="0"/>
          <a:ext cx="5271664" cy="1558636"/>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0</xdr:colOff>
      <xdr:row>0</xdr:row>
      <xdr:rowOff>0</xdr:rowOff>
    </xdr:from>
    <xdr:to>
      <xdr:col>20</xdr:col>
      <xdr:colOff>5282046</xdr:colOff>
      <xdr:row>0</xdr:row>
      <xdr:rowOff>1558636</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5072063" y="0"/>
          <a:ext cx="5282046" cy="1558636"/>
        </a:xfrm>
        <a:prstGeom prst="rect">
          <a:avLst/>
        </a:prstGeom>
      </xdr:spPr>
    </xdr:pic>
    <xdr:clientData/>
  </xdr:twoCellAnchor>
  <xdr:twoCellAnchor editAs="oneCell">
    <xdr:from>
      <xdr:col>27</xdr:col>
      <xdr:colOff>2038350</xdr:colOff>
      <xdr:row>0</xdr:row>
      <xdr:rowOff>-3486150</xdr:rowOff>
    </xdr:from>
    <xdr:to>
      <xdr:col>33</xdr:col>
      <xdr:colOff>143308</xdr:colOff>
      <xdr:row>0</xdr:row>
      <xdr:rowOff>-1927514</xdr:rowOff>
    </xdr:to>
    <xdr:pic>
      <xdr:nvPicPr>
        <xdr:cNvPr id="5" name="Imagen 4">
          <a:extLst>
            <a:ext uri="{FF2B5EF4-FFF2-40B4-BE49-F238E27FC236}">
              <a16:creationId xmlns:a16="http://schemas.microsoft.com/office/drawing/2014/main" id="{00000000-0008-0000-0E00-000005000000}"/>
            </a:ext>
            <a:ext uri="{147F2762-F138-4A5C-976F-8EAC2B608ADB}">
              <a16:predDERef xmlns:a16="http://schemas.microsoft.com/office/drawing/2014/main" pred="{00000000-0008-0000-0E00-000004000000}"/>
            </a:ext>
          </a:extLst>
        </xdr:cNvPr>
        <xdr:cNvPicPr>
          <a:picLocks noChangeAspect="1"/>
        </xdr:cNvPicPr>
      </xdr:nvPicPr>
      <xdr:blipFill>
        <a:blip xmlns:r="http://schemas.openxmlformats.org/officeDocument/2006/relationships" r:embed="rId1"/>
        <a:stretch>
          <a:fillRect/>
        </a:stretch>
      </xdr:blipFill>
      <xdr:spPr>
        <a:xfrm>
          <a:off x="35766375" y="-3486150"/>
          <a:ext cx="5277283" cy="155863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3762375</xdr:colOff>
      <xdr:row>0</xdr:row>
      <xdr:rowOff>0</xdr:rowOff>
    </xdr:from>
    <xdr:to>
      <xdr:col>20</xdr:col>
      <xdr:colOff>3519921</xdr:colOff>
      <xdr:row>0</xdr:row>
      <xdr:rowOff>1558636</xdr:rowOff>
    </xdr:to>
    <xdr:pic>
      <xdr:nvPicPr>
        <xdr:cNvPr id="4" name="Imagen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4953000" y="0"/>
          <a:ext cx="5282046" cy="155863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S.SAN.GVA.ES\DFS_D19\HDOCAREA\05681044K\Mis%20documentos\Cat&#225;logo%20%202024%20Versi&#243;n%20Congreso%20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 codificación"/>
      <sheetName val="Resumen de exportación"/>
      <sheetName val="Epígrafes del catálogo"/>
      <sheetName val="Participantes"/>
      <sheetName val="Codificación cambios"/>
      <sheetName val="Leyenda"/>
      <sheetName val="Rsimple Descript WIP"/>
      <sheetName val="Radiología simple."/>
      <sheetName val="Rad. Conv. con contraste "/>
      <sheetName val="Ecografía"/>
      <sheetName val="Unidad de Mama"/>
      <sheetName val="TC"/>
      <sheetName val="RM"/>
      <sheetName val="Especificos de pediatría."/>
      <sheetName val="Interv. No vascular"/>
      <sheetName val="Reordenamiento"/>
      <sheetName val="Intervencionismo neurovascular"/>
      <sheetName val="Interv. Vascular Cuerpo y perif"/>
      <sheetName val="Interven neurovascu reordenado"/>
      <sheetName val="Especificos Pediatría"/>
      <sheetName val="Varios"/>
      <sheetName val="datos lista validación"/>
    </sheetNames>
    <sheetDataSet>
      <sheetData sheetId="0"/>
      <sheetData sheetId="1"/>
      <sheetData sheetId="2"/>
      <sheetData sheetId="3"/>
      <sheetData sheetId="4"/>
      <sheetData sheetId="5"/>
      <sheetData sheetId="6"/>
      <sheetData sheetId="7">
        <row r="8">
          <cell r="AO8">
            <v>12</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persons/person.xml><?xml version="1.0" encoding="utf-8"?>
<personList xmlns="http://schemas.microsoft.com/office/spreadsheetml/2018/threadedcomments" xmlns:x="http://schemas.openxmlformats.org/spreadsheetml/2006/main">
  <person displayName="Jesus Javier Garcia De La Galana Gonzalez Mohino" id="{554F1B8A-566C-44E2-A07D-CFEF6C278080}" userId="" providerId=""/>
</personList>
</file>

<file path=xl/theme/theme1.xml><?xml version="1.0" encoding="utf-8"?>
<a:theme xmlns:a="http://schemas.openxmlformats.org/drawingml/2006/main" name="Tema de Office">
  <a:themeElements>
    <a:clrScheme name="Tema de Offic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Tema de Office">
      <a:majorFont>
        <a:latin typeface="Helvetica Neue"/>
        <a:ea typeface="Helvetica Neue"/>
        <a:cs typeface="Helvetica Neue"/>
      </a:majorFont>
      <a:minorFont>
        <a:latin typeface="Helvetica Neue"/>
        <a:ea typeface="Helvetica Neue"/>
        <a:cs typeface="Helvetica Neue"/>
      </a:minorFont>
    </a:fontScheme>
    <a:fmtScheme name="Tema d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P27" dT="2024-02-25T18:28:49.83" personId="{554F1B8A-566C-44E2-A07D-CFEF6C278080}" id="{421192B5-786D-49E3-8A75-F8E6D7FA234C}">
    <text>sedia sigue siendo no partidaria; hay una contradicción con tiempos ya que se asigna lo mismo que una abdominal completa a una hepatica biliar y el mismo tiempo que a una renal-vejiga..
SEDIA_Creo que una hepática requiere más tiempo que una renal-vejiga. La suma de las dos debería ser el tiempo asignado a una eco abdominal complieta</text>
  </threadedComment>
  <threadedComment ref="AP30" dT="2024-02-25T18:30:11.09" personId="{554F1B8A-566C-44E2-A07D-CFEF6C278080}" id="{D4F25A82-573D-4B88-B465-D613393A99B9}">
    <text>SEDIA_diferencia con eco abdominal??</text>
  </threadedComment>
  <threadedComment ref="AP37" dT="2024-02-25T18:31:16.57" personId="{554F1B8A-566C-44E2-A07D-CFEF6C278080}" id="{CC93D8A9-E4DE-44E3-A325-B45D5BB73077}">
    <text>SEDIA_debería ser igual al doppler del trasplante. No veo ningún motivo para asignar dos procedimientos al mismo concepto (eco trasplante visceral y eco doppler de trasplante de hígado, riñón...) Además, es bastante diferente la eco de trasplante inmediato al de eco de trasplante inmediato. que t eviene de forma ambulatoria. </text>
  </threadedComment>
  <threadedComment ref="AP39" dT="2024-02-25T18:31:55.90" personId="{554F1B8A-566C-44E2-A07D-CFEF6C278080}" id="{A81B39AA-F812-4E88-993E-C6DAD3BE6E89}">
    <text>SEDIA_nótese que la diferencia entre eco FID y eco fid+abdomen son solo 5 minutis. Quizás debería asignarse menos tiempo a eco FID (20 minutos?) para ser un poco más coherente.</text>
  </threadedComment>
</ThreadedComments>
</file>

<file path=xl/threadedComments/threadedComment2.xml><?xml version="1.0" encoding="utf-8"?>
<ThreadedComments xmlns="http://schemas.microsoft.com/office/spreadsheetml/2018/threadedcomments" xmlns:x="http://schemas.openxmlformats.org/spreadsheetml/2006/main">
  <threadedComment ref="AP11" dT="2024-02-16T09:41:16.67" personId="{554F1B8A-566C-44E2-A07D-CFEF6C278080}" id="{55F0E790-1FE2-4163-A33C-9360282D5CDD}">
    <text>SEICAT- PROPONE SUBIR A 30min.</text>
  </threadedComment>
  <threadedComment ref="AP20" dT="2024-02-25T18:36:01.19" personId="{554F1B8A-566C-44E2-A07D-CFEF6C278080}" id="{65AA9458-72E4-4010-87E1-B0D9D41F020F}">
    <text>SEDIA_5 minutos? Una RM abdominal sin contraste tiene asignada el mismo tiempo y es más informativa que una TC simple. Por lo tanto esta diferéncia debería quedar reflejada de algún modo.</text>
  </threadedComment>
  <threadedComment ref="AP22" dT="2024-02-25T18:36:50.57" personId="{554F1B8A-566C-44E2-A07D-CFEF6C278080}" id="{4089FD27-1DEA-4C2B-A7C8-ED74F5D5FC3B}">
    <text>SUGERENCIA SEDIA</text>
  </threadedComment>
  <threadedComment ref="AP33" dT="2024-02-25T18:37:38.07" personId="{554F1B8A-566C-44E2-A07D-CFEF6C278080}" id="{16A6EB02-9433-4781-85F9-CBCB8C5A58D4}">
    <text>PROPONE SDIA</text>
  </threadedComment>
  <threadedComment ref="AP45" dT="2024-02-25T18:39:30.46" personId="{554F1B8A-566C-44E2-A07D-CFEF6C278080}" id="{354C6DF1-A11C-4F5D-A15A-4909EEEEBE7F}">
    <text>SEDIA_30 minutos?
Coincido 20 min</text>
  </threadedComment>
  <threadedComment ref="AP46" dT="2024-02-25T18:39:45.12" personId="{554F1B8A-566C-44E2-A07D-CFEF6C278080}" id="{12FA8939-2F48-4E44-A29A-DDA3CF421F74}">
    <text xml:space="preserve">SEDIA_30 MIN
</text>
  </threadedComment>
  <threadedComment ref="AP48" dT="2024-02-25T18:40:27.26" personId="{554F1B8A-566C-44E2-A07D-CFEF6C278080}" id="{80F5AE6B-C5C4-4C8B-B099-E418B9F7E91D}">
    <text>PROPONE SEDIA</text>
  </threadedComment>
</ThreadedComments>
</file>

<file path=xl/threadedComments/threadedComment3.xml><?xml version="1.0" encoding="utf-8"?>
<ThreadedComments xmlns="http://schemas.microsoft.com/office/spreadsheetml/2018/threadedcomments" xmlns:x="http://schemas.openxmlformats.org/spreadsheetml/2006/main">
  <threadedComment ref="AG39" dT="2024-02-25T18:42:54.86" personId="{554F1B8A-566C-44E2-A07D-CFEF6C278080}" id="{6FCF26FB-10BA-4F9F-82C7-2063F34A53BC}">
    <text>SEDIA_en mi experiéncia esto lleva unos 20 minutos extra a la valoración de una RM hepática sin/con contraste</text>
  </threadedComment>
  <threadedComment ref="AP39" dT="2024-02-25T18:44:01.94" personId="{554F1B8A-566C-44E2-A07D-CFEF6C278080}" id="{FB4E64E7-3BE4-4406-BF39-35791C12B94C}">
    <text>SEDIA_esto debería ser 10-15 inutos extra a la valoración de un hígado sin o con contraste</text>
  </threadedComment>
  <threadedComment ref="AP40" dT="2024-02-25T18:44:28.54" personId="{554F1B8A-566C-44E2-A07D-CFEF6C278080}" id="{AB747196-EE73-489D-894E-6BB25F56AB9B}">
    <text>SEDIA_en mi experiéncia esto lleva unos 20 minutos extra a la valoración de una RM hepática sin/con contraste</text>
  </threadedComment>
  <threadedComment ref="AP41" dT="2024-02-25T18:45:03.69" personId="{554F1B8A-566C-44E2-A07D-CFEF6C278080}" id="{0D6CC896-DB9C-4C8E-AD60-5F2DEC82F14C}">
    <text>SEDIA_40 minutos extra a la valoración de una RM abdominal sin/con contraste</text>
  </threadedComment>
  <threadedComment ref="AP42" dT="2024-02-25T18:45:23.48" personId="{554F1B8A-566C-44E2-A07D-CFEF6C278080}" id="{FB157EA6-6D34-4D0C-9E4D-4F5A401455B2}">
    <text>SEDIA_resulta confuso exte complemento. Supongo que os referís a la cuantificación de grasa/hierro, que ya tiene una entrada propia en la fila 40.
No es lo mismo un complememto para cuantificar hierrro, que uno para cuantificar grasa que una elastografía RM.</text>
  </threadedComment>
  <threadedComment ref="AP44" dT="2024-02-25T18:47:24.54" personId="{554F1B8A-566C-44E2-A07D-CFEF6C278080}" id="{CB789475-14F1-4D66-9964-7B52D10FBBD5}">
    <text>SEDIA_20 minutos</text>
  </threadedComment>
  <threadedComment ref="AP45" dT="2024-02-25T18:47:59.65" personId="{554F1B8A-566C-44E2-A07D-CFEF6C278080}" id="{9F6F13A5-F93E-4559-AFCD-2A6F0AB4944D}">
    <text>SEDIA_40 minutos. Suele ser por patología tumoral (tumor de vías, tumor hiliar) por lo que te debes mirar también todo el hígado y vasos (infiltración vascular, M1 intrahepáticas, regionales....)</text>
  </threadedComment>
  <threadedComment ref="AP50" dT="2024-02-25T18:48:44.92" personId="{554F1B8A-566C-44E2-A07D-CFEF6C278080}" id="{B66AB1BC-16E7-42CA-BF7A-350B969255B5}">
    <text>SEDIA_sugiero 40 minutos</text>
  </threadedComment>
  <threadedComment ref="AP55" dT="2024-02-25T18:50:14.77" personId="{554F1B8A-566C-44E2-A07D-CFEF6C278080}" id="{B1743577-439E-42F7-A454-CF4122B4F534}">
    <text>SUGERENCIA SEDIA</text>
  </threadedComment>
  <threadedComment ref="AP63" dT="2024-02-25T18:51:46.52" personId="{554F1B8A-566C-44E2-A07D-CFEF6C278080}" id="{C8B700B7-971C-4155-A114-BC66C2161E7F}">
    <text>SUGERENCIA SEDIA</text>
  </threadedComment>
  <threadedComment ref="AP66" dT="2024-02-25T18:52:25.90" personId="{554F1B8A-566C-44E2-A07D-CFEF6C278080}" id="{69FC584D-6836-41A5-B9CF-FFAEDB19424D}">
    <text>SUGERENCIA SEDIA</text>
  </threadedComment>
  <threadedComment ref="AP67" dT="2024-02-25T18:52:38.24" personId="{554F1B8A-566C-44E2-A07D-CFEF6C278080}" id="{C9064055-B625-4139-B786-75A4057B2947}">
    <text>SUGERENCIA SEDIA</text>
  </threadedComment>
  <threadedComment ref="AP70" dT="2024-02-25T18:54:13.70" personId="{554F1B8A-566C-44E2-A07D-CFEF6C278080}" id="{A1081407-CB3B-4D10-B06A-656E7F1E961F}">
    <text>SUGERENCIA SEDIA</text>
  </threadedComment>
  <threadedComment ref="AP71" dT="2024-02-25T18:54:18.53" personId="{554F1B8A-566C-44E2-A07D-CFEF6C278080}" id="{236E984D-1FB8-43BF-86F1-C8CFC51BC1A7}">
    <text>SUGERENCIA SEDIA</text>
  </threadedComment>
</ThreadedComment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5.bin"/><Relationship Id="rId7" Type="http://schemas.microsoft.com/office/2017/10/relationships/threadedComment" Target="../threadedComments/threadedComment1.xml"/><Relationship Id="rId2" Type="http://schemas.openxmlformats.org/officeDocument/2006/relationships/hyperlink" Target="https://www.seus.org/105-consentimiento-informado-para-la-realizacion-de-ecografia-con-contraste-intravenoso-es" TargetMode="External"/><Relationship Id="rId1" Type="http://schemas.openxmlformats.org/officeDocument/2006/relationships/hyperlink" Target="https://www.seus.org/105-consentimiento-informado-para-la-realizacion-de-ecografia-con-contraste-intravenoso-es"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8.xml"/><Relationship Id="rId1" Type="http://schemas.openxmlformats.org/officeDocument/2006/relationships/printerSettings" Target="../printerSettings/printerSettings7.bin"/><Relationship Id="rId5" Type="http://schemas.microsoft.com/office/2017/10/relationships/threadedComment" Target="../threadedComments/threadedComment3.xml"/><Relationship Id="rId4" Type="http://schemas.openxmlformats.org/officeDocument/2006/relationships/comments" Target="../comments3.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showGridLines="0" workbookViewId="0">
      <selection activeCell="I19" sqref="I19"/>
    </sheetView>
  </sheetViews>
  <sheetFormatPr baseColWidth="10" defaultColWidth="10.625" defaultRowHeight="14.25" customHeight="1" x14ac:dyDescent="0.35"/>
  <cols>
    <col min="1" max="2" width="4.875" style="5" customWidth="1"/>
    <col min="3" max="6" width="5" style="5" customWidth="1"/>
    <col min="7" max="7" width="6.625" style="5" customWidth="1"/>
    <col min="8" max="8" width="7.375" style="5" customWidth="1"/>
    <col min="9" max="9" width="126.375" style="5" customWidth="1"/>
    <col min="10" max="10" width="10.625" style="5" customWidth="1"/>
    <col min="11" max="16384" width="10.625" style="5"/>
  </cols>
  <sheetData>
    <row r="1" spans="1:9" ht="50.25" customHeight="1" x14ac:dyDescent="0.35">
      <c r="A1" s="4387" t="s">
        <v>0</v>
      </c>
      <c r="B1" s="4388"/>
      <c r="C1" s="4387" t="s">
        <v>1</v>
      </c>
      <c r="D1" s="4388"/>
      <c r="E1" s="4387" t="s">
        <v>2</v>
      </c>
      <c r="F1" s="4388"/>
      <c r="G1" s="4387" t="s">
        <v>3</v>
      </c>
      <c r="H1" s="4389"/>
      <c r="I1" s="12" t="s">
        <v>4</v>
      </c>
    </row>
    <row r="2" spans="1:9" ht="13.7" customHeight="1" x14ac:dyDescent="0.35">
      <c r="A2" s="13">
        <v>0</v>
      </c>
      <c r="B2" s="14">
        <v>0</v>
      </c>
      <c r="C2" s="15"/>
      <c r="D2" s="16"/>
      <c r="E2" s="17"/>
      <c r="F2" s="18"/>
      <c r="G2" s="17"/>
      <c r="H2" s="19"/>
      <c r="I2" s="20" t="s">
        <v>5</v>
      </c>
    </row>
    <row r="3" spans="1:9" ht="13.7" customHeight="1" x14ac:dyDescent="0.35">
      <c r="A3" s="13">
        <v>0</v>
      </c>
      <c r="B3" s="14">
        <v>1</v>
      </c>
      <c r="C3" s="15"/>
      <c r="D3" s="16"/>
      <c r="E3" s="17"/>
      <c r="F3" s="18"/>
      <c r="G3" s="17"/>
      <c r="H3" s="19"/>
      <c r="I3" s="20" t="s">
        <v>6</v>
      </c>
    </row>
    <row r="4" spans="1:9" ht="13.7" customHeight="1" x14ac:dyDescent="0.35">
      <c r="A4" s="13">
        <v>0</v>
      </c>
      <c r="B4" s="14">
        <v>2</v>
      </c>
      <c r="C4" s="15"/>
      <c r="D4" s="16"/>
      <c r="E4" s="17"/>
      <c r="F4" s="18"/>
      <c r="G4" s="17"/>
      <c r="H4" s="19"/>
      <c r="I4" s="20" t="s">
        <v>7</v>
      </c>
    </row>
    <row r="5" spans="1:9" ht="13.7" customHeight="1" x14ac:dyDescent="0.35">
      <c r="A5" s="13">
        <v>0</v>
      </c>
      <c r="B5" s="14">
        <v>3</v>
      </c>
      <c r="C5" s="15"/>
      <c r="D5" s="16"/>
      <c r="E5" s="17"/>
      <c r="F5" s="18"/>
      <c r="G5" s="17"/>
      <c r="H5" s="19"/>
      <c r="I5" s="20" t="s">
        <v>8</v>
      </c>
    </row>
    <row r="6" spans="1:9" ht="13.7" customHeight="1" x14ac:dyDescent="0.35">
      <c r="A6" s="13">
        <v>0</v>
      </c>
      <c r="B6" s="14">
        <v>4</v>
      </c>
      <c r="C6" s="15"/>
      <c r="D6" s="16"/>
      <c r="E6" s="17"/>
      <c r="F6" s="18"/>
      <c r="G6" s="17"/>
      <c r="H6" s="19"/>
      <c r="I6" s="20" t="s">
        <v>9</v>
      </c>
    </row>
    <row r="7" spans="1:9" ht="13.7" customHeight="1" x14ac:dyDescent="0.35">
      <c r="A7" s="13">
        <v>0</v>
      </c>
      <c r="B7" s="14">
        <v>5</v>
      </c>
      <c r="C7" s="15"/>
      <c r="D7" s="16"/>
      <c r="E7" s="17"/>
      <c r="F7" s="18"/>
      <c r="G7" s="17"/>
      <c r="H7" s="19"/>
      <c r="I7" s="20" t="s">
        <v>10</v>
      </c>
    </row>
    <row r="8" spans="1:9" ht="13.7" customHeight="1" x14ac:dyDescent="0.35">
      <c r="A8" s="13">
        <v>0</v>
      </c>
      <c r="B8" s="14">
        <v>6</v>
      </c>
      <c r="C8" s="15"/>
      <c r="D8" s="16"/>
      <c r="E8" s="17"/>
      <c r="F8" s="18"/>
      <c r="G8" s="17"/>
      <c r="H8" s="19"/>
      <c r="I8" s="20" t="s">
        <v>11</v>
      </c>
    </row>
    <row r="9" spans="1:9" ht="13.7" customHeight="1" x14ac:dyDescent="0.35">
      <c r="A9" s="13">
        <v>0</v>
      </c>
      <c r="B9" s="14">
        <v>7</v>
      </c>
      <c r="C9" s="15"/>
      <c r="D9" s="16"/>
      <c r="E9" s="17"/>
      <c r="F9" s="18"/>
      <c r="G9" s="17"/>
      <c r="H9" s="19"/>
      <c r="I9" s="20" t="s">
        <v>12</v>
      </c>
    </row>
    <row r="10" spans="1:9" ht="13.7" customHeight="1" x14ac:dyDescent="0.35">
      <c r="A10" s="13">
        <v>0</v>
      </c>
      <c r="B10" s="14">
        <v>8</v>
      </c>
      <c r="C10" s="15"/>
      <c r="D10" s="16"/>
      <c r="E10" s="17"/>
      <c r="F10" s="18"/>
      <c r="G10" s="17"/>
      <c r="H10" s="19"/>
      <c r="I10" s="20" t="s">
        <v>13</v>
      </c>
    </row>
    <row r="11" spans="1:9" ht="15" customHeight="1" x14ac:dyDescent="0.35">
      <c r="A11" s="21">
        <v>0</v>
      </c>
      <c r="B11" s="22">
        <v>9</v>
      </c>
      <c r="C11" s="23"/>
      <c r="D11" s="24"/>
      <c r="E11" s="25"/>
      <c r="F11" s="26"/>
      <c r="G11" s="25"/>
      <c r="H11" s="27"/>
      <c r="I11" s="28" t="s">
        <v>14</v>
      </c>
    </row>
    <row r="12" spans="1:9" ht="21" customHeight="1" x14ac:dyDescent="0.35">
      <c r="A12" s="29"/>
      <c r="B12" s="30"/>
      <c r="C12" s="30"/>
      <c r="D12" s="30"/>
      <c r="E12" s="30"/>
      <c r="F12" s="30"/>
      <c r="G12" s="30"/>
      <c r="H12" s="30"/>
      <c r="I12" s="31" t="s">
        <v>15</v>
      </c>
    </row>
    <row r="13" spans="1:9" ht="13.7" customHeight="1" x14ac:dyDescent="0.35">
      <c r="A13" s="15"/>
      <c r="B13" s="16"/>
      <c r="C13" s="13">
        <v>0</v>
      </c>
      <c r="D13" s="14">
        <v>0</v>
      </c>
      <c r="E13" s="32"/>
      <c r="F13" s="33"/>
      <c r="G13" s="17"/>
      <c r="H13" s="19"/>
      <c r="I13" s="20" t="s">
        <v>16</v>
      </c>
    </row>
    <row r="14" spans="1:9" ht="13.7" customHeight="1" x14ac:dyDescent="0.35">
      <c r="A14" s="15"/>
      <c r="B14" s="16"/>
      <c r="C14" s="13">
        <v>0</v>
      </c>
      <c r="D14" s="14">
        <v>1</v>
      </c>
      <c r="E14" s="32"/>
      <c r="F14" s="33"/>
      <c r="G14" s="17"/>
      <c r="H14" s="19"/>
      <c r="I14" s="20" t="s">
        <v>17</v>
      </c>
    </row>
    <row r="15" spans="1:9" ht="13.7" customHeight="1" x14ac:dyDescent="0.35">
      <c r="A15" s="15"/>
      <c r="B15" s="16"/>
      <c r="C15" s="13">
        <v>0</v>
      </c>
      <c r="D15" s="14">
        <v>2</v>
      </c>
      <c r="E15" s="32"/>
      <c r="F15" s="33"/>
      <c r="G15" s="17"/>
      <c r="H15" s="19"/>
      <c r="I15" s="20" t="s">
        <v>18</v>
      </c>
    </row>
    <row r="16" spans="1:9" ht="13.7" customHeight="1" x14ac:dyDescent="0.35">
      <c r="A16" s="15"/>
      <c r="B16" s="16"/>
      <c r="C16" s="13">
        <v>0</v>
      </c>
      <c r="D16" s="14">
        <v>3</v>
      </c>
      <c r="E16" s="32"/>
      <c r="F16" s="33"/>
      <c r="G16" s="17"/>
      <c r="H16" s="19"/>
      <c r="I16" s="20" t="s">
        <v>19</v>
      </c>
    </row>
    <row r="17" spans="1:9" ht="12.75" customHeight="1" x14ac:dyDescent="0.35">
      <c r="A17" s="15"/>
      <c r="B17" s="16"/>
      <c r="C17" s="13">
        <v>0</v>
      </c>
      <c r="D17" s="14">
        <v>4</v>
      </c>
      <c r="E17" s="32"/>
      <c r="F17" s="33"/>
      <c r="G17" s="17"/>
      <c r="H17" s="19"/>
      <c r="I17" s="20" t="s">
        <v>20</v>
      </c>
    </row>
    <row r="18" spans="1:9" ht="13.7" customHeight="1" x14ac:dyDescent="0.35">
      <c r="A18" s="15"/>
      <c r="B18" s="16"/>
      <c r="C18" s="13">
        <v>0</v>
      </c>
      <c r="D18" s="14">
        <v>5</v>
      </c>
      <c r="E18" s="32"/>
      <c r="F18" s="33"/>
      <c r="G18" s="17"/>
      <c r="H18" s="19"/>
      <c r="I18" s="20" t="s">
        <v>21</v>
      </c>
    </row>
    <row r="19" spans="1:9" ht="13.7" customHeight="1" x14ac:dyDescent="0.35">
      <c r="A19" s="15"/>
      <c r="B19" s="16"/>
      <c r="C19" s="13">
        <v>0</v>
      </c>
      <c r="D19" s="14">
        <v>6</v>
      </c>
      <c r="E19" s="32"/>
      <c r="F19" s="33"/>
      <c r="G19" s="17"/>
      <c r="H19" s="19"/>
      <c r="I19" s="20" t="s">
        <v>22</v>
      </c>
    </row>
    <row r="20" spans="1:9" ht="13.7" customHeight="1" x14ac:dyDescent="0.35">
      <c r="A20" s="15"/>
      <c r="B20" s="16"/>
      <c r="C20" s="13">
        <v>0</v>
      </c>
      <c r="D20" s="14">
        <v>7</v>
      </c>
      <c r="E20" s="32"/>
      <c r="F20" s="33"/>
      <c r="G20" s="17"/>
      <c r="H20" s="19"/>
      <c r="I20" s="20" t="s">
        <v>23</v>
      </c>
    </row>
    <row r="21" spans="1:9" ht="13.7" customHeight="1" x14ac:dyDescent="0.35">
      <c r="A21" s="15"/>
      <c r="B21" s="16"/>
      <c r="C21" s="13">
        <v>0</v>
      </c>
      <c r="D21" s="14">
        <v>8</v>
      </c>
      <c r="E21" s="32"/>
      <c r="F21" s="33"/>
      <c r="G21" s="17"/>
      <c r="H21" s="19"/>
      <c r="I21" s="20" t="s">
        <v>24</v>
      </c>
    </row>
    <row r="22" spans="1:9" ht="13.7" customHeight="1" x14ac:dyDescent="0.35">
      <c r="A22" s="15"/>
      <c r="B22" s="16"/>
      <c r="C22" s="13">
        <v>0</v>
      </c>
      <c r="D22" s="14">
        <v>9</v>
      </c>
      <c r="E22" s="32"/>
      <c r="F22" s="33"/>
      <c r="G22" s="17"/>
      <c r="H22" s="19"/>
      <c r="I22" s="20" t="s">
        <v>25</v>
      </c>
    </row>
    <row r="23" spans="1:9" ht="14.65" customHeight="1" x14ac:dyDescent="0.35">
      <c r="A23" s="34"/>
      <c r="B23" s="34"/>
      <c r="C23" s="35"/>
      <c r="D23" s="35"/>
      <c r="E23" s="35"/>
      <c r="F23" s="35"/>
      <c r="G23" s="35"/>
      <c r="H23" s="35"/>
      <c r="I23" s="34"/>
    </row>
  </sheetData>
  <sheetProtection algorithmName="SHA-512" hashValue="lpjuT5NLOSNY0H5zfhD0DZ3AKgX6Z7B0PlKweq6/W+1JFWg4JC1coInZ8z943aHSFcSPX8bnckQ5u/vsi/jlHw==" saltValue="zeZXUEK9F37oePJE0UFiEg==" spinCount="100000" sheet="1" formatCells="0" formatColumns="0" formatRows="0" insertColumns="0" insertRows="0" insertHyperlinks="0" deleteColumns="0" deleteRows="0" sort="0" autoFilter="0" pivotTables="0"/>
  <mergeCells count="4">
    <mergeCell ref="A1:B1"/>
    <mergeCell ref="C1:D1"/>
    <mergeCell ref="E1:F1"/>
    <mergeCell ref="G1:H1"/>
  </mergeCells>
  <conditionalFormatting sqref="A13:H22">
    <cfRule type="cellIs" dxfId="986" priority="1" stopIfTrue="1" operator="lessThan">
      <formula>$A$659</formula>
    </cfRule>
  </conditionalFormatting>
  <pageMargins left="0.70866099999999999" right="0.70866099999999999" top="0.748031" bottom="0.748031" header="0.31496099999999999" footer="0.31496099999999999"/>
  <pageSetup orientation="portrait"/>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D40"/>
  <sheetViews>
    <sheetView showGridLines="0" workbookViewId="0">
      <selection activeCell="I19" sqref="I19"/>
    </sheetView>
  </sheetViews>
  <sheetFormatPr baseColWidth="10" defaultColWidth="10" defaultRowHeight="12.95" customHeight="1" x14ac:dyDescent="0.35"/>
  <cols>
    <col min="1" max="1" width="2" customWidth="1"/>
    <col min="2" max="4" width="30.5" customWidth="1"/>
  </cols>
  <sheetData>
    <row r="3" spans="2:4" ht="50.1" customHeight="1" x14ac:dyDescent="0.4">
      <c r="B3" s="4390" t="s">
        <v>26</v>
      </c>
      <c r="C3" s="4391"/>
      <c r="D3" s="4391"/>
    </row>
    <row r="7" spans="2:4" ht="17.25" x14ac:dyDescent="0.45">
      <c r="B7" s="1" t="s">
        <v>27</v>
      </c>
      <c r="C7" s="1" t="s">
        <v>28</v>
      </c>
      <c r="D7" s="1" t="s">
        <v>29</v>
      </c>
    </row>
    <row r="9" spans="2:4" ht="15" x14ac:dyDescent="0.4">
      <c r="B9" s="2" t="s">
        <v>30</v>
      </c>
      <c r="C9" s="2"/>
      <c r="D9" s="2"/>
    </row>
    <row r="10" spans="2:4" ht="15" x14ac:dyDescent="0.4">
      <c r="B10" s="3"/>
      <c r="C10" s="3" t="s">
        <v>31</v>
      </c>
      <c r="D10" s="4" t="s">
        <v>30</v>
      </c>
    </row>
    <row r="11" spans="2:4" ht="15" x14ac:dyDescent="0.4">
      <c r="B11" s="2" t="s">
        <v>32</v>
      </c>
      <c r="C11" s="2"/>
      <c r="D11" s="2"/>
    </row>
    <row r="12" spans="2:4" ht="15" x14ac:dyDescent="0.4">
      <c r="B12" s="3"/>
      <c r="C12" s="3" t="s">
        <v>31</v>
      </c>
      <c r="D12" s="4" t="s">
        <v>32</v>
      </c>
    </row>
    <row r="13" spans="2:4" ht="15" x14ac:dyDescent="0.4">
      <c r="B13" s="2" t="s">
        <v>33</v>
      </c>
      <c r="C13" s="2"/>
      <c r="D13" s="2"/>
    </row>
    <row r="14" spans="2:4" ht="15" x14ac:dyDescent="0.4">
      <c r="B14" s="3"/>
      <c r="C14" s="3" t="s">
        <v>31</v>
      </c>
      <c r="D14" s="4" t="s">
        <v>33</v>
      </c>
    </row>
    <row r="15" spans="2:4" ht="15" x14ac:dyDescent="0.4">
      <c r="B15" s="2" t="s">
        <v>34</v>
      </c>
      <c r="C15" s="2"/>
      <c r="D15" s="2"/>
    </row>
    <row r="16" spans="2:4" ht="15" x14ac:dyDescent="0.4">
      <c r="B16" s="3"/>
      <c r="C16" s="3" t="s">
        <v>31</v>
      </c>
      <c r="D16" s="4" t="s">
        <v>34</v>
      </c>
    </row>
    <row r="17" spans="2:4" ht="15" x14ac:dyDescent="0.4">
      <c r="B17" s="2" t="s">
        <v>35</v>
      </c>
      <c r="C17" s="2"/>
      <c r="D17" s="2"/>
    </row>
    <row r="18" spans="2:4" ht="15" x14ac:dyDescent="0.4">
      <c r="B18" s="3"/>
      <c r="C18" s="3" t="s">
        <v>31</v>
      </c>
      <c r="D18" s="4" t="s">
        <v>35</v>
      </c>
    </row>
    <row r="19" spans="2:4" ht="15" x14ac:dyDescent="0.4">
      <c r="B19" s="2" t="s">
        <v>36</v>
      </c>
      <c r="C19" s="2"/>
      <c r="D19" s="2"/>
    </row>
    <row r="20" spans="2:4" ht="15" x14ac:dyDescent="0.4">
      <c r="B20" s="3"/>
      <c r="C20" s="3" t="s">
        <v>31</v>
      </c>
      <c r="D20" s="4" t="s">
        <v>36</v>
      </c>
    </row>
    <row r="21" spans="2:4" ht="15" x14ac:dyDescent="0.4">
      <c r="B21" s="2" t="s">
        <v>37</v>
      </c>
      <c r="C21" s="2"/>
      <c r="D21" s="2"/>
    </row>
    <row r="22" spans="2:4" ht="15" x14ac:dyDescent="0.4">
      <c r="B22" s="3"/>
      <c r="C22" s="3" t="s">
        <v>31</v>
      </c>
      <c r="D22" s="4" t="s">
        <v>37</v>
      </c>
    </row>
    <row r="23" spans="2:4" ht="15" x14ac:dyDescent="0.4">
      <c r="B23" s="2" t="s">
        <v>38</v>
      </c>
      <c r="C23" s="2"/>
      <c r="D23" s="2"/>
    </row>
    <row r="24" spans="2:4" ht="15" x14ac:dyDescent="0.4">
      <c r="B24" s="3"/>
      <c r="C24" s="3" t="s">
        <v>31</v>
      </c>
      <c r="D24" s="4" t="s">
        <v>38</v>
      </c>
    </row>
    <row r="25" spans="2:4" ht="15" x14ac:dyDescent="0.4">
      <c r="B25" s="2" t="s">
        <v>39</v>
      </c>
      <c r="C25" s="2"/>
      <c r="D25" s="2"/>
    </row>
    <row r="26" spans="2:4" ht="15" x14ac:dyDescent="0.4">
      <c r="B26" s="3"/>
      <c r="C26" s="3" t="s">
        <v>31</v>
      </c>
      <c r="D26" s="4" t="s">
        <v>39</v>
      </c>
    </row>
    <row r="27" spans="2:4" ht="15" x14ac:dyDescent="0.4">
      <c r="B27" s="2" t="s">
        <v>40</v>
      </c>
      <c r="C27" s="2"/>
      <c r="D27" s="2"/>
    </row>
    <row r="28" spans="2:4" ht="15" x14ac:dyDescent="0.4">
      <c r="B28" s="3"/>
      <c r="C28" s="3" t="s">
        <v>31</v>
      </c>
      <c r="D28" s="4" t="s">
        <v>40</v>
      </c>
    </row>
    <row r="29" spans="2:4" ht="15" x14ac:dyDescent="0.4">
      <c r="B29" s="2" t="s">
        <v>41</v>
      </c>
      <c r="C29" s="2"/>
      <c r="D29" s="2"/>
    </row>
    <row r="30" spans="2:4" ht="15" x14ac:dyDescent="0.4">
      <c r="B30" s="3"/>
      <c r="C30" s="3" t="s">
        <v>31</v>
      </c>
      <c r="D30" s="4" t="s">
        <v>41</v>
      </c>
    </row>
    <row r="31" spans="2:4" ht="15" x14ac:dyDescent="0.4">
      <c r="B31" s="2" t="s">
        <v>42</v>
      </c>
      <c r="C31" s="2"/>
      <c r="D31" s="2"/>
    </row>
    <row r="32" spans="2:4" ht="15" x14ac:dyDescent="0.4">
      <c r="B32" s="3"/>
      <c r="C32" s="3" t="s">
        <v>31</v>
      </c>
      <c r="D32" s="4" t="s">
        <v>42</v>
      </c>
    </row>
    <row r="33" spans="2:4" ht="15" x14ac:dyDescent="0.4">
      <c r="B33" s="2" t="s">
        <v>43</v>
      </c>
      <c r="C33" s="2"/>
      <c r="D33" s="2"/>
    </row>
    <row r="34" spans="2:4" ht="15" x14ac:dyDescent="0.4">
      <c r="B34" s="3"/>
      <c r="C34" s="3" t="s">
        <v>31</v>
      </c>
      <c r="D34" s="4" t="s">
        <v>43</v>
      </c>
    </row>
    <row r="35" spans="2:4" ht="15" x14ac:dyDescent="0.4">
      <c r="B35" s="2" t="s">
        <v>44</v>
      </c>
      <c r="C35" s="2"/>
      <c r="D35" s="2"/>
    </row>
    <row r="36" spans="2:4" ht="15" x14ac:dyDescent="0.4">
      <c r="B36" s="3"/>
      <c r="C36" s="3" t="s">
        <v>31</v>
      </c>
      <c r="D36" s="4" t="s">
        <v>44</v>
      </c>
    </row>
    <row r="37" spans="2:4" ht="15" x14ac:dyDescent="0.4">
      <c r="B37" s="2" t="s">
        <v>45</v>
      </c>
      <c r="C37" s="2"/>
      <c r="D37" s="2"/>
    </row>
    <row r="38" spans="2:4" ht="15" x14ac:dyDescent="0.4">
      <c r="B38" s="3"/>
      <c r="C38" s="3" t="s">
        <v>31</v>
      </c>
      <c r="D38" s="4" t="s">
        <v>45</v>
      </c>
    </row>
    <row r="39" spans="2:4" ht="15" x14ac:dyDescent="0.4">
      <c r="B39" s="2" t="s">
        <v>46</v>
      </c>
      <c r="C39" s="2"/>
      <c r="D39" s="2"/>
    </row>
    <row r="40" spans="2:4" ht="15" x14ac:dyDescent="0.4">
      <c r="B40" s="3"/>
      <c r="C40" s="3" t="s">
        <v>31</v>
      </c>
      <c r="D40" s="4" t="s">
        <v>46</v>
      </c>
    </row>
  </sheetData>
  <sheetProtection algorithmName="SHA-512" hashValue="/hKJ03HpBkpAr/H3sCFkBrKhWiYjfKxl4bJVwBrhhAJO2Nx4OZIfjGXswbJEqkuwXsiCWz8/bY75kyJ2VI4DOw==" saltValue="fZMoOxJTW10VLHvGnn6Bug==" spinCount="100000" sheet="1" formatCells="0" formatColumns="0" formatRows="0" insertColumns="0" insertRows="0" insertHyperlinks="0" deleteColumns="0" deleteRows="0" sort="0" autoFilter="0" pivotTables="0"/>
  <mergeCells count="1">
    <mergeCell ref="B3:D3"/>
  </mergeCells>
  <hyperlinks>
    <hyperlink ref="D10" location="'Participantes'!R1C1" display="Participantes" xr:uid="{00000000-0004-0000-0100-000000000000}"/>
    <hyperlink ref="D12" location="'Estructura codificación'!R1C1" display="Estructura codificación" xr:uid="{00000000-0004-0000-0100-000001000000}"/>
    <hyperlink ref="D14" location="'Leyenda'!R1C1" display="Leyenda" xr:uid="{00000000-0004-0000-0100-000002000000}"/>
    <hyperlink ref="D16" location="'Radiología simple.'!R1C1" display="Radiología simple." xr:uid="{00000000-0004-0000-0100-000003000000}"/>
    <hyperlink ref="D18" location="'Unidad de Mama'!R1C1" display="Unidad de Mama" xr:uid="{00000000-0004-0000-0100-000004000000}"/>
    <hyperlink ref="D20" location="'Rad. Conv. con contraste '!R1C1" display="Rad. Conv. con contraste " xr:uid="{00000000-0004-0000-0100-000005000000}"/>
    <hyperlink ref="D22" location="'Especificos de pediatría.'!R1C1" display="Especificos de pediatría." xr:uid="{00000000-0004-0000-0100-000006000000}"/>
    <hyperlink ref="D24" location="'Ecografía'!R1C1" display="Ecografía" xr:uid="{00000000-0004-0000-0100-000007000000}"/>
    <hyperlink ref="D26" location="'Especificos Pediatría'!R1C1" display="Especificos Pediatría" xr:uid="{00000000-0004-0000-0100-000008000000}"/>
    <hyperlink ref="D28" location="'Interv. General'!R1C1" display="Interv. General" xr:uid="{00000000-0004-0000-0100-000009000000}"/>
    <hyperlink ref="D30" location="'Neurovas. Interv.'!R1C1" display="Neurovas. Interv." xr:uid="{00000000-0004-0000-0100-00000A000000}"/>
    <hyperlink ref="D32" location="'Vascular intervenci.'!R1C1" display="Vascular intervenci." xr:uid="{00000000-0004-0000-0100-00000B000000}"/>
    <hyperlink ref="D34" location="'TC'!R1C1" display="TC" xr:uid="{00000000-0004-0000-0100-00000C000000}"/>
    <hyperlink ref="D36" location="'RM'!R1C1" display="RM" xr:uid="{00000000-0004-0000-0100-00000D000000}"/>
    <hyperlink ref="D38" location="'Varios'!R1C1" display="Varios" xr:uid="{00000000-0004-0000-0100-00000E000000}"/>
    <hyperlink ref="D40" location="'datos lista validación'!R1C1" display="datos lista validación" xr:uid="{00000000-0004-0000-0100-00000F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31"/>
  <sheetViews>
    <sheetView zoomScale="86" workbookViewId="0">
      <selection activeCell="I19" sqref="I19"/>
    </sheetView>
  </sheetViews>
  <sheetFormatPr baseColWidth="10" defaultColWidth="11" defaultRowHeight="13.5" x14ac:dyDescent="0.35"/>
  <cols>
    <col min="1" max="1" width="31.125" customWidth="1"/>
  </cols>
  <sheetData>
    <row r="1" spans="1:13" x14ac:dyDescent="0.35">
      <c r="A1" t="s">
        <v>47</v>
      </c>
    </row>
    <row r="3" spans="1:13" ht="13.9" x14ac:dyDescent="0.4">
      <c r="A3" s="2303" t="s">
        <v>48</v>
      </c>
      <c r="B3" s="2508" t="s">
        <v>49</v>
      </c>
      <c r="C3" s="2508"/>
      <c r="D3" s="2508"/>
      <c r="E3" s="2508"/>
      <c r="F3" s="2508"/>
      <c r="G3" s="2508"/>
      <c r="H3" s="2508"/>
      <c r="I3" s="2508"/>
      <c r="J3" s="2508"/>
      <c r="K3" s="2508"/>
      <c r="L3" s="2508"/>
      <c r="M3" s="2508"/>
    </row>
    <row r="4" spans="1:13" ht="13.9" x14ac:dyDescent="0.4">
      <c r="A4" s="2303"/>
      <c r="B4" s="2508"/>
      <c r="C4" s="2508"/>
      <c r="D4" s="2508"/>
      <c r="E4" s="2508"/>
      <c r="F4" s="2508"/>
      <c r="G4" s="2508"/>
      <c r="H4" s="2508"/>
      <c r="I4" s="2508"/>
      <c r="J4" s="2508"/>
      <c r="K4" s="2508"/>
      <c r="L4" s="2508"/>
      <c r="M4" s="2508"/>
    </row>
    <row r="5" spans="1:13" ht="13.9" x14ac:dyDescent="0.4">
      <c r="A5" s="2303" t="s">
        <v>50</v>
      </c>
      <c r="B5" s="2508" t="s">
        <v>51</v>
      </c>
      <c r="C5" s="2508"/>
      <c r="D5" s="2508"/>
      <c r="E5" s="2508"/>
      <c r="F5" s="2508"/>
      <c r="G5" s="2508"/>
      <c r="H5" s="2508"/>
      <c r="I5" s="2508"/>
      <c r="J5" s="2508"/>
      <c r="K5" s="2508"/>
      <c r="L5" s="2508"/>
      <c r="M5" s="2508"/>
    </row>
    <row r="6" spans="1:13" ht="13.9" x14ac:dyDescent="0.4">
      <c r="A6" s="2303"/>
      <c r="B6" s="2508"/>
      <c r="C6" s="2508"/>
      <c r="D6" s="2508"/>
      <c r="E6" s="2508"/>
      <c r="F6" s="2508"/>
      <c r="G6" s="2508"/>
      <c r="H6" s="2508"/>
      <c r="I6" s="2508"/>
      <c r="J6" s="2508"/>
      <c r="K6" s="2508"/>
      <c r="L6" s="2508"/>
      <c r="M6" s="2508"/>
    </row>
    <row r="7" spans="1:13" ht="13.9" x14ac:dyDescent="0.4">
      <c r="A7" s="2303" t="s">
        <v>52</v>
      </c>
      <c r="B7" s="2508" t="s">
        <v>53</v>
      </c>
      <c r="C7" s="2508"/>
      <c r="D7" s="2508"/>
      <c r="E7" s="2508"/>
      <c r="F7" s="2508"/>
      <c r="G7" s="2508"/>
      <c r="H7" s="2508"/>
      <c r="I7" s="2508"/>
      <c r="J7" s="2508"/>
      <c r="K7" s="2508"/>
      <c r="L7" s="2508"/>
      <c r="M7" s="2508"/>
    </row>
    <row r="8" spans="1:13" ht="13.9" x14ac:dyDescent="0.4">
      <c r="A8" s="2303"/>
      <c r="B8" s="2883"/>
      <c r="C8" s="2508"/>
      <c r="D8" s="2508"/>
      <c r="E8" s="2508"/>
      <c r="F8" s="2508"/>
      <c r="G8" s="2508"/>
      <c r="H8" s="2508"/>
      <c r="I8" s="2508"/>
      <c r="J8" s="2508"/>
      <c r="K8" s="2508"/>
      <c r="L8" s="2508"/>
      <c r="M8" s="2508"/>
    </row>
    <row r="9" spans="1:13" ht="13.9" x14ac:dyDescent="0.4">
      <c r="A9" s="2507" t="s">
        <v>54</v>
      </c>
      <c r="B9" s="2884" t="s">
        <v>55</v>
      </c>
      <c r="C9" s="2883"/>
      <c r="D9" s="2508"/>
      <c r="E9" s="2508"/>
      <c r="F9" s="2508"/>
      <c r="G9" s="2508"/>
      <c r="H9" s="2508"/>
      <c r="I9" s="2508"/>
      <c r="J9" s="2508"/>
      <c r="K9" s="2508"/>
      <c r="L9" s="2508"/>
      <c r="M9" s="2508"/>
    </row>
    <row r="10" spans="1:13" ht="13.9" x14ac:dyDescent="0.4">
      <c r="A10" s="2303"/>
      <c r="B10" s="2884"/>
      <c r="C10" s="2508"/>
      <c r="D10" s="2508"/>
      <c r="E10" s="2508"/>
      <c r="F10" s="2508"/>
      <c r="G10" s="2508"/>
      <c r="H10" s="2508"/>
      <c r="I10" s="2508"/>
      <c r="J10" s="2508"/>
      <c r="K10" s="2508"/>
      <c r="L10" s="2508"/>
      <c r="M10" s="2508"/>
    </row>
    <row r="11" spans="1:13" ht="13.9" x14ac:dyDescent="0.4">
      <c r="A11" s="2303" t="s">
        <v>56</v>
      </c>
      <c r="B11" s="2508" t="s">
        <v>57</v>
      </c>
      <c r="C11" s="2508"/>
      <c r="D11" s="2508"/>
      <c r="E11" s="2508"/>
      <c r="F11" s="2508"/>
      <c r="G11" s="2508"/>
      <c r="H11" s="2508"/>
      <c r="I11" s="2508"/>
      <c r="J11" s="2508"/>
      <c r="K11" s="2508"/>
      <c r="L11" s="2508"/>
      <c r="M11" s="2508"/>
    </row>
    <row r="12" spans="1:13" ht="13.9" x14ac:dyDescent="0.4">
      <c r="A12" s="2303"/>
      <c r="B12" s="2508"/>
      <c r="C12" s="2508"/>
      <c r="D12" s="2508"/>
      <c r="E12" s="2508"/>
      <c r="F12" s="2508"/>
      <c r="G12" s="2508"/>
      <c r="H12" s="2508"/>
      <c r="I12" s="2508"/>
      <c r="J12" s="2508"/>
      <c r="K12" s="2508"/>
      <c r="L12" s="2508"/>
      <c r="M12" s="2508"/>
    </row>
    <row r="13" spans="1:13" s="2528" customFormat="1" ht="13.9" hidden="1" x14ac:dyDescent="0.4">
      <c r="A13" s="2526" t="s">
        <v>58</v>
      </c>
      <c r="B13" s="2527" t="s">
        <v>59</v>
      </c>
      <c r="C13" s="2527"/>
      <c r="D13" s="2527"/>
      <c r="E13" s="2527"/>
      <c r="F13" s="2527"/>
      <c r="G13" s="2527"/>
      <c r="H13" s="2527"/>
      <c r="I13" s="2527"/>
      <c r="J13" s="2527"/>
      <c r="K13" s="2527"/>
      <c r="L13" s="2527"/>
      <c r="M13" s="2527"/>
    </row>
    <row r="14" spans="1:13" ht="13.9" hidden="1" x14ac:dyDescent="0.4">
      <c r="A14" s="2303"/>
      <c r="B14" s="2508"/>
      <c r="C14" s="2508"/>
      <c r="D14" s="2508"/>
      <c r="E14" s="2508"/>
      <c r="F14" s="2508"/>
      <c r="G14" s="2508"/>
      <c r="H14" s="2508"/>
      <c r="I14" s="2508"/>
      <c r="J14" s="2508"/>
      <c r="K14" s="2508"/>
      <c r="L14" s="2508"/>
      <c r="M14" s="2508"/>
    </row>
    <row r="15" spans="1:13" ht="13.9" x14ac:dyDescent="0.4">
      <c r="A15" s="2303" t="s">
        <v>60</v>
      </c>
      <c r="B15" s="2508" t="s">
        <v>61</v>
      </c>
      <c r="C15" s="2508"/>
      <c r="D15" s="2508"/>
      <c r="E15" s="2508"/>
      <c r="F15" s="2508"/>
      <c r="G15" s="2508"/>
      <c r="H15" s="2508"/>
      <c r="I15" s="2508"/>
      <c r="J15" s="2508"/>
      <c r="K15" s="2508"/>
      <c r="L15" s="2508"/>
      <c r="M15" s="2508"/>
    </row>
    <row r="16" spans="1:13" ht="13.9" x14ac:dyDescent="0.4">
      <c r="A16" s="2303"/>
      <c r="B16" s="2508"/>
      <c r="C16" s="2508"/>
      <c r="D16" s="2508"/>
      <c r="E16" s="2508"/>
      <c r="F16" s="2508"/>
      <c r="G16" s="2508"/>
      <c r="H16" s="2508"/>
      <c r="I16" s="2508"/>
      <c r="J16" s="2508"/>
      <c r="K16" s="2508"/>
      <c r="L16" s="2508"/>
      <c r="M16" s="2508"/>
    </row>
    <row r="17" spans="1:13" ht="13.9" x14ac:dyDescent="0.4">
      <c r="A17" s="2303" t="s">
        <v>62</v>
      </c>
      <c r="B17" s="2508" t="s">
        <v>63</v>
      </c>
      <c r="C17" s="2508"/>
      <c r="D17" s="2508"/>
      <c r="E17" s="2508"/>
      <c r="F17" s="2508"/>
      <c r="G17" s="2508"/>
      <c r="H17" s="2508"/>
      <c r="I17" s="2508"/>
      <c r="J17" s="2508"/>
      <c r="K17" s="2508"/>
      <c r="L17" s="2508"/>
      <c r="M17" s="2508"/>
    </row>
    <row r="18" spans="1:13" ht="13.9" x14ac:dyDescent="0.4">
      <c r="A18" s="2303"/>
      <c r="B18" s="2508"/>
      <c r="C18" s="2508"/>
      <c r="D18" s="2508"/>
      <c r="E18" s="2508"/>
      <c r="F18" s="2508"/>
      <c r="G18" s="2508"/>
      <c r="H18" s="2508"/>
      <c r="I18" s="2508"/>
      <c r="J18" s="2508"/>
      <c r="K18" s="2508"/>
      <c r="L18" s="2508"/>
      <c r="M18" s="2508"/>
    </row>
    <row r="19" spans="1:13" ht="13.9" x14ac:dyDescent="0.4">
      <c r="A19" s="2303" t="s">
        <v>64</v>
      </c>
      <c r="B19" s="2508" t="s">
        <v>65</v>
      </c>
      <c r="C19" s="2508"/>
      <c r="D19" s="2508"/>
      <c r="E19" s="2508"/>
      <c r="F19" s="2508"/>
      <c r="G19" s="2508"/>
      <c r="H19" s="2508"/>
      <c r="I19" s="2508"/>
      <c r="J19" s="2508"/>
      <c r="K19" s="2508"/>
      <c r="L19" s="2508"/>
      <c r="M19" s="2508"/>
    </row>
    <row r="20" spans="1:13" ht="13.9" x14ac:dyDescent="0.4">
      <c r="A20" s="2303"/>
      <c r="B20" s="2508"/>
      <c r="C20" s="2508"/>
      <c r="D20" s="2508"/>
      <c r="E20" s="2508"/>
      <c r="F20" s="2508"/>
      <c r="G20" s="2508"/>
      <c r="H20" s="2508"/>
      <c r="I20" s="2508"/>
      <c r="J20" s="2508"/>
      <c r="K20" s="2508"/>
      <c r="L20" s="2508"/>
      <c r="M20" s="2508"/>
    </row>
    <row r="21" spans="1:13" ht="13.9" x14ac:dyDescent="0.4">
      <c r="A21" s="2303" t="s">
        <v>66</v>
      </c>
      <c r="B21" s="2508" t="s">
        <v>67</v>
      </c>
      <c r="C21" s="2508"/>
      <c r="D21" s="2508"/>
      <c r="E21" s="2508"/>
      <c r="F21" s="2508"/>
      <c r="G21" s="2508"/>
      <c r="H21" s="2508"/>
      <c r="I21" s="2508"/>
      <c r="J21" s="2508"/>
      <c r="K21" s="2508"/>
      <c r="L21" s="2508"/>
      <c r="M21" s="2508"/>
    </row>
    <row r="22" spans="1:13" ht="13.9" x14ac:dyDescent="0.4">
      <c r="A22" s="2303"/>
      <c r="B22" s="2508"/>
      <c r="C22" s="2508"/>
      <c r="D22" s="2508"/>
      <c r="E22" s="2508"/>
      <c r="F22" s="2508"/>
      <c r="G22" s="2508"/>
      <c r="H22" s="2508"/>
      <c r="I22" s="2508"/>
      <c r="J22" s="2508"/>
      <c r="K22" s="2508"/>
      <c r="L22" s="2508"/>
      <c r="M22" s="2508"/>
    </row>
    <row r="23" spans="1:13" ht="13.9" x14ac:dyDescent="0.4">
      <c r="A23" s="2303" t="s">
        <v>68</v>
      </c>
      <c r="B23" s="2508" t="s">
        <v>69</v>
      </c>
      <c r="C23" s="2508"/>
      <c r="D23" s="2508"/>
      <c r="E23" s="2508"/>
      <c r="F23" s="2508"/>
      <c r="G23" s="2508"/>
      <c r="H23" s="2508"/>
      <c r="I23" s="2508"/>
      <c r="J23" s="2508"/>
      <c r="K23" s="2508"/>
      <c r="L23" s="2508"/>
      <c r="M23" s="2508"/>
    </row>
    <row r="24" spans="1:13" ht="13.9" x14ac:dyDescent="0.4">
      <c r="A24" s="2303"/>
      <c r="B24" s="2508"/>
      <c r="C24" s="2508"/>
      <c r="D24" s="2508"/>
      <c r="E24" s="2508"/>
      <c r="F24" s="2508"/>
      <c r="G24" s="2508"/>
      <c r="H24" s="2508"/>
      <c r="I24" s="2508"/>
      <c r="J24" s="2508"/>
      <c r="K24" s="2508"/>
      <c r="L24" s="2508"/>
      <c r="M24" s="2508"/>
    </row>
    <row r="25" spans="1:13" ht="13.9" x14ac:dyDescent="0.4">
      <c r="A25" s="2303" t="s">
        <v>70</v>
      </c>
      <c r="B25" s="2508" t="s">
        <v>71</v>
      </c>
      <c r="C25" s="2508"/>
      <c r="D25" s="2508"/>
      <c r="E25" s="2508"/>
      <c r="F25" s="2508"/>
      <c r="G25" s="2508"/>
      <c r="H25" s="2508"/>
      <c r="I25" s="2508"/>
      <c r="J25" s="2508"/>
      <c r="K25" s="2508"/>
      <c r="L25" s="2508"/>
      <c r="M25" s="2508"/>
    </row>
    <row r="26" spans="1:13" ht="13.9" x14ac:dyDescent="0.4">
      <c r="A26" s="2303"/>
      <c r="B26" s="2508"/>
      <c r="C26" s="2508"/>
      <c r="D26" s="2508"/>
      <c r="E26" s="2508"/>
      <c r="F26" s="2508"/>
      <c r="G26" s="2508"/>
      <c r="H26" s="2508"/>
      <c r="I26" s="2508"/>
      <c r="J26" s="2508"/>
      <c r="K26" s="2508"/>
      <c r="L26" s="2508"/>
      <c r="M26" s="2508"/>
    </row>
    <row r="27" spans="1:13" ht="13.9" x14ac:dyDescent="0.4">
      <c r="A27" s="2303" t="s">
        <v>72</v>
      </c>
      <c r="B27" s="2508" t="s">
        <v>69</v>
      </c>
      <c r="C27" s="2508"/>
      <c r="D27" s="2508"/>
      <c r="E27" s="2508"/>
      <c r="F27" s="2508"/>
      <c r="G27" s="2508"/>
      <c r="H27" s="2508"/>
      <c r="I27" s="2508"/>
      <c r="J27" s="2508"/>
      <c r="K27" s="2508"/>
      <c r="L27" s="2508"/>
      <c r="M27" s="2508"/>
    </row>
    <row r="28" spans="1:13" ht="13.9" x14ac:dyDescent="0.4">
      <c r="A28" s="2303"/>
      <c r="B28" s="2508"/>
      <c r="C28" s="2508"/>
      <c r="D28" s="2508"/>
      <c r="E28" s="2508"/>
      <c r="F28" s="2508"/>
      <c r="G28" s="2508"/>
      <c r="H28" s="2508"/>
      <c r="I28" s="2508"/>
      <c r="J28" s="2508"/>
      <c r="K28" s="2508"/>
      <c r="L28" s="2508"/>
      <c r="M28" s="2508"/>
    </row>
    <row r="29" spans="1:13" ht="13.9" x14ac:dyDescent="0.4">
      <c r="A29" s="2303" t="s">
        <v>73</v>
      </c>
      <c r="B29" t="s">
        <v>74</v>
      </c>
    </row>
    <row r="31" spans="1:13" ht="13.9" x14ac:dyDescent="0.4">
      <c r="A31" s="2303" t="s">
        <v>75</v>
      </c>
      <c r="B31" t="s">
        <v>76</v>
      </c>
    </row>
  </sheetData>
  <sheetProtection algorithmName="SHA-512" hashValue="za5IMQEUr+5yIy546r+Q/M8sX+gq291eezFenZNA0CKzifnAKLGj+B/Yi8sefQo1JmCFwryMEhTNPmkvSQeCaw==" saltValue="1aHCcZ7A3mnlHdiRDloGgQ==" spinCount="100000" sheet="1" formatCells="0" formatColumns="0" formatRows="0" insertColumns="0" insertRows="0" insertHyperlinks="0" deleteColumns="0" deleteRows="0" sort="0" autoFilter="0" pivotTables="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showGridLines="0" workbookViewId="0">
      <selection activeCell="I19" sqref="I19"/>
    </sheetView>
  </sheetViews>
  <sheetFormatPr baseColWidth="10" defaultColWidth="11" defaultRowHeight="14.25" customHeight="1" x14ac:dyDescent="0.35"/>
  <cols>
    <col min="1" max="1" width="47" style="5" customWidth="1"/>
    <col min="2" max="2" width="42.625" style="5" hidden="1" customWidth="1"/>
    <col min="3" max="3" width="19.25" style="2525" customWidth="1"/>
    <col min="4" max="4" width="5.875" style="5" hidden="1" customWidth="1"/>
    <col min="5" max="5" width="55.375" style="5" hidden="1" customWidth="1"/>
    <col min="6" max="6" width="58.5" style="5" customWidth="1"/>
    <col min="7" max="16384" width="11" style="5"/>
  </cols>
  <sheetData>
    <row r="1" spans="1:6" ht="26.25" customHeight="1" x14ac:dyDescent="0.35">
      <c r="A1" s="6" t="s">
        <v>77</v>
      </c>
      <c r="B1" s="7" t="s">
        <v>78</v>
      </c>
      <c r="C1" s="2519" t="s">
        <v>79</v>
      </c>
      <c r="D1" s="7" t="s">
        <v>80</v>
      </c>
      <c r="E1" s="7" t="s">
        <v>81</v>
      </c>
      <c r="F1" s="8" t="s">
        <v>82</v>
      </c>
    </row>
    <row r="2" spans="1:6" ht="21" customHeight="1" x14ac:dyDescent="0.35">
      <c r="A2" s="2509" t="s">
        <v>83</v>
      </c>
      <c r="B2" s="2510"/>
      <c r="C2" s="2520" t="s">
        <v>84</v>
      </c>
      <c r="D2" s="2512"/>
      <c r="E2" s="2511" t="s">
        <v>85</v>
      </c>
      <c r="F2" s="2513" t="s">
        <v>86</v>
      </c>
    </row>
    <row r="3" spans="1:6" ht="21" customHeight="1" x14ac:dyDescent="0.35">
      <c r="A3" s="9" t="s">
        <v>87</v>
      </c>
      <c r="B3" s="2514"/>
      <c r="C3" s="2521" t="s">
        <v>84</v>
      </c>
      <c r="D3" s="2516"/>
      <c r="E3" s="2515" t="s">
        <v>88</v>
      </c>
      <c r="F3" s="2517" t="s">
        <v>89</v>
      </c>
    </row>
    <row r="4" spans="1:6" ht="21" customHeight="1" x14ac:dyDescent="0.35">
      <c r="A4" s="2509" t="s">
        <v>90</v>
      </c>
      <c r="B4" s="2510"/>
      <c r="C4" s="2520" t="s">
        <v>84</v>
      </c>
      <c r="D4" s="2512"/>
      <c r="E4" s="2511" t="s">
        <v>91</v>
      </c>
      <c r="F4" s="2518" t="s">
        <v>92</v>
      </c>
    </row>
    <row r="5" spans="1:6" ht="21" customHeight="1" x14ac:dyDescent="0.35">
      <c r="A5" s="9" t="s">
        <v>93</v>
      </c>
      <c r="B5" s="2514"/>
      <c r="C5" s="2521" t="s">
        <v>94</v>
      </c>
      <c r="D5" s="2516"/>
      <c r="E5" s="2515" t="s">
        <v>95</v>
      </c>
      <c r="F5" s="2517" t="s">
        <v>96</v>
      </c>
    </row>
    <row r="6" spans="1:6" ht="21" customHeight="1" x14ac:dyDescent="0.35">
      <c r="A6" s="2509" t="s">
        <v>97</v>
      </c>
      <c r="B6" s="2509"/>
      <c r="C6" s="2522" t="s">
        <v>94</v>
      </c>
      <c r="D6" s="2509"/>
      <c r="E6" s="2509"/>
      <c r="F6" s="2509" t="s">
        <v>98</v>
      </c>
    </row>
    <row r="7" spans="1:6" ht="21" customHeight="1" x14ac:dyDescent="0.35">
      <c r="A7" s="9" t="s">
        <v>99</v>
      </c>
      <c r="B7" s="9"/>
      <c r="C7" s="2523" t="s">
        <v>100</v>
      </c>
      <c r="D7" s="9"/>
      <c r="E7" s="9" t="s">
        <v>101</v>
      </c>
      <c r="F7" s="9" t="s">
        <v>102</v>
      </c>
    </row>
    <row r="8" spans="1:6" ht="21" customHeight="1" x14ac:dyDescent="0.35">
      <c r="A8" s="2509" t="s">
        <v>103</v>
      </c>
      <c r="B8" s="2509"/>
      <c r="C8" s="2522" t="s">
        <v>104</v>
      </c>
      <c r="D8" s="2509"/>
      <c r="E8" s="2509" t="s">
        <v>105</v>
      </c>
      <c r="F8" s="2509" t="s">
        <v>106</v>
      </c>
    </row>
    <row r="9" spans="1:6" ht="21" customHeight="1" x14ac:dyDescent="0.35">
      <c r="A9" s="9" t="s">
        <v>107</v>
      </c>
      <c r="B9" s="9"/>
      <c r="C9" s="2523" t="s">
        <v>104</v>
      </c>
      <c r="D9" s="9"/>
      <c r="E9" s="9" t="s">
        <v>108</v>
      </c>
      <c r="F9" s="9" t="s">
        <v>109</v>
      </c>
    </row>
    <row r="10" spans="1:6" ht="21" customHeight="1" x14ac:dyDescent="0.35">
      <c r="A10" s="2509" t="s">
        <v>110</v>
      </c>
      <c r="B10" s="2509"/>
      <c r="C10" s="2522" t="s">
        <v>111</v>
      </c>
      <c r="D10" s="2509"/>
      <c r="E10" s="2509" t="s">
        <v>112</v>
      </c>
      <c r="F10" s="2509" t="s">
        <v>113</v>
      </c>
    </row>
    <row r="11" spans="1:6" ht="21" customHeight="1" x14ac:dyDescent="0.35">
      <c r="A11" s="9" t="s">
        <v>114</v>
      </c>
      <c r="B11" s="9"/>
      <c r="C11" s="2523" t="s">
        <v>111</v>
      </c>
      <c r="D11" s="9"/>
      <c r="E11" s="9" t="s">
        <v>115</v>
      </c>
      <c r="F11" s="9" t="s">
        <v>116</v>
      </c>
    </row>
    <row r="12" spans="1:6" ht="21" customHeight="1" x14ac:dyDescent="0.35">
      <c r="A12" s="2509" t="s">
        <v>117</v>
      </c>
      <c r="B12" s="2509" t="s">
        <v>118</v>
      </c>
      <c r="C12" s="2522" t="s">
        <v>119</v>
      </c>
      <c r="D12" s="2509">
        <v>638142193</v>
      </c>
      <c r="E12" s="2509" t="s">
        <v>120</v>
      </c>
      <c r="F12" s="2509" t="s">
        <v>121</v>
      </c>
    </row>
    <row r="13" spans="1:6" ht="21" customHeight="1" x14ac:dyDescent="0.35">
      <c r="A13" s="9" t="s">
        <v>122</v>
      </c>
      <c r="B13" s="9"/>
      <c r="C13" s="2523" t="s">
        <v>119</v>
      </c>
      <c r="D13" s="9"/>
      <c r="E13" s="9" t="s">
        <v>123</v>
      </c>
      <c r="F13" s="9" t="s">
        <v>116</v>
      </c>
    </row>
    <row r="14" spans="1:6" ht="21" customHeight="1" x14ac:dyDescent="0.35">
      <c r="A14" s="2509" t="s">
        <v>124</v>
      </c>
      <c r="B14" s="2509"/>
      <c r="C14" s="2522" t="s">
        <v>125</v>
      </c>
      <c r="D14" s="2509"/>
      <c r="E14" s="2509" t="s">
        <v>126</v>
      </c>
      <c r="F14" s="2509" t="s">
        <v>127</v>
      </c>
    </row>
    <row r="15" spans="1:6" ht="21" customHeight="1" x14ac:dyDescent="0.35">
      <c r="A15" s="9" t="s">
        <v>128</v>
      </c>
      <c r="B15" s="9"/>
      <c r="C15" s="2523" t="s">
        <v>129</v>
      </c>
      <c r="D15" s="9"/>
      <c r="E15" s="9" t="s">
        <v>130</v>
      </c>
      <c r="F15" s="9" t="s">
        <v>131</v>
      </c>
    </row>
    <row r="16" spans="1:6" ht="21" customHeight="1" x14ac:dyDescent="0.35">
      <c r="A16" s="2509" t="s">
        <v>132</v>
      </c>
      <c r="B16" s="2509"/>
      <c r="C16" s="2522" t="s">
        <v>133</v>
      </c>
      <c r="D16" s="2509"/>
      <c r="E16" s="2509" t="s">
        <v>134</v>
      </c>
      <c r="F16" s="2509" t="s">
        <v>106</v>
      </c>
    </row>
    <row r="17" spans="1:6" ht="21" customHeight="1" x14ac:dyDescent="0.35">
      <c r="A17" s="9" t="s">
        <v>135</v>
      </c>
      <c r="B17" s="9"/>
      <c r="C17" s="2523" t="s">
        <v>133</v>
      </c>
      <c r="D17" s="9"/>
      <c r="E17" s="9" t="s">
        <v>136</v>
      </c>
      <c r="F17" s="9" t="s">
        <v>137</v>
      </c>
    </row>
    <row r="18" spans="1:6" ht="21" customHeight="1" x14ac:dyDescent="0.35">
      <c r="A18" s="2509" t="s">
        <v>138</v>
      </c>
      <c r="B18" s="2509"/>
      <c r="C18" s="2522" t="s">
        <v>139</v>
      </c>
      <c r="D18" s="2509"/>
      <c r="E18" s="2509"/>
      <c r="F18" s="2509" t="s">
        <v>140</v>
      </c>
    </row>
    <row r="19" spans="1:6" ht="21" customHeight="1" x14ac:dyDescent="0.35">
      <c r="A19" s="9" t="s">
        <v>141</v>
      </c>
      <c r="B19" s="9"/>
      <c r="C19" s="2523" t="s">
        <v>139</v>
      </c>
      <c r="D19" s="9"/>
      <c r="E19" s="9" t="s">
        <v>142</v>
      </c>
      <c r="F19" s="9" t="s">
        <v>143</v>
      </c>
    </row>
    <row r="20" spans="1:6" ht="21" customHeight="1" x14ac:dyDescent="0.35">
      <c r="A20" s="2509" t="s">
        <v>144</v>
      </c>
      <c r="B20" s="2509"/>
      <c r="C20" s="2522" t="s">
        <v>139</v>
      </c>
      <c r="D20" s="2509"/>
      <c r="E20" s="2509" t="s">
        <v>145</v>
      </c>
      <c r="F20" s="2509" t="s">
        <v>146</v>
      </c>
    </row>
    <row r="21" spans="1:6" ht="21" customHeight="1" x14ac:dyDescent="0.35">
      <c r="A21" s="9" t="s">
        <v>147</v>
      </c>
      <c r="B21" s="9"/>
      <c r="C21" s="2523" t="s">
        <v>139</v>
      </c>
      <c r="D21" s="9"/>
      <c r="E21" s="9" t="s">
        <v>148</v>
      </c>
      <c r="F21" s="9" t="s">
        <v>149</v>
      </c>
    </row>
    <row r="22" spans="1:6" ht="21" customHeight="1" x14ac:dyDescent="0.35">
      <c r="A22" s="2509" t="s">
        <v>150</v>
      </c>
      <c r="B22" s="2509"/>
      <c r="C22" s="2522" t="s">
        <v>139</v>
      </c>
      <c r="D22" s="2509"/>
      <c r="E22" s="2509" t="s">
        <v>151</v>
      </c>
      <c r="F22" s="2509" t="s">
        <v>152</v>
      </c>
    </row>
    <row r="23" spans="1:6" ht="21" customHeight="1" x14ac:dyDescent="0.35">
      <c r="A23" s="9" t="s">
        <v>153</v>
      </c>
      <c r="B23" s="9"/>
      <c r="C23" s="2523" t="s">
        <v>139</v>
      </c>
      <c r="D23" s="9"/>
      <c r="E23" s="9" t="s">
        <v>154</v>
      </c>
      <c r="F23" s="9" t="s">
        <v>155</v>
      </c>
    </row>
    <row r="24" spans="1:6" ht="21" customHeight="1" x14ac:dyDescent="0.35">
      <c r="A24" s="2509" t="s">
        <v>156</v>
      </c>
      <c r="B24" s="2509"/>
      <c r="C24" s="2522" t="s">
        <v>139</v>
      </c>
      <c r="D24" s="2509"/>
      <c r="E24" s="2509" t="s">
        <v>157</v>
      </c>
      <c r="F24" s="2509" t="s">
        <v>158</v>
      </c>
    </row>
    <row r="25" spans="1:6" ht="21" customHeight="1" x14ac:dyDescent="0.35">
      <c r="A25" s="9" t="s">
        <v>159</v>
      </c>
      <c r="B25" s="9"/>
      <c r="C25" s="2523" t="s">
        <v>160</v>
      </c>
      <c r="D25" s="9"/>
      <c r="E25" s="9" t="s">
        <v>161</v>
      </c>
      <c r="F25" s="9" t="s">
        <v>162</v>
      </c>
    </row>
    <row r="26" spans="1:6" ht="21" customHeight="1" x14ac:dyDescent="0.35">
      <c r="A26" s="2509" t="s">
        <v>163</v>
      </c>
      <c r="B26" s="2509"/>
      <c r="C26" s="2522" t="s">
        <v>160</v>
      </c>
      <c r="D26" s="2509"/>
      <c r="E26" s="2509" t="s">
        <v>164</v>
      </c>
      <c r="F26" s="2509" t="s">
        <v>165</v>
      </c>
    </row>
    <row r="27" spans="1:6" ht="21" customHeight="1" x14ac:dyDescent="0.35">
      <c r="A27" s="9" t="s">
        <v>166</v>
      </c>
      <c r="B27" s="9"/>
      <c r="C27" s="2523" t="s">
        <v>167</v>
      </c>
      <c r="D27" s="9"/>
      <c r="E27" s="9" t="s">
        <v>168</v>
      </c>
      <c r="F27" s="9" t="s">
        <v>109</v>
      </c>
    </row>
    <row r="28" spans="1:6" ht="21" customHeight="1" x14ac:dyDescent="0.35">
      <c r="A28" s="2509" t="s">
        <v>169</v>
      </c>
      <c r="B28" s="2509"/>
      <c r="C28" s="2522" t="s">
        <v>167</v>
      </c>
      <c r="D28" s="2509"/>
      <c r="E28" s="2509" t="s">
        <v>170</v>
      </c>
      <c r="F28" s="2509" t="s">
        <v>106</v>
      </c>
    </row>
    <row r="29" spans="1:6" ht="21" customHeight="1" x14ac:dyDescent="0.35">
      <c r="A29" s="10"/>
      <c r="B29" s="10"/>
      <c r="C29" s="2524"/>
      <c r="D29" s="10"/>
      <c r="E29" s="10"/>
      <c r="F29" s="10"/>
    </row>
    <row r="30" spans="1:6" ht="21" customHeight="1" x14ac:dyDescent="0.35">
      <c r="A30" s="10"/>
      <c r="B30" s="10"/>
      <c r="C30" s="2524"/>
      <c r="D30" s="10"/>
      <c r="E30" s="10"/>
      <c r="F30" s="10"/>
    </row>
    <row r="31" spans="1:6" ht="21" customHeight="1" x14ac:dyDescent="0.35">
      <c r="A31" s="10"/>
      <c r="B31" s="10"/>
      <c r="C31" s="2524"/>
      <c r="D31" s="10"/>
      <c r="E31" s="10"/>
      <c r="F31" s="10"/>
    </row>
    <row r="32" spans="1:6" ht="21" customHeight="1" x14ac:dyDescent="0.35">
      <c r="A32" s="10"/>
      <c r="B32" s="10"/>
      <c r="C32" s="2524"/>
      <c r="D32" s="10"/>
      <c r="E32" s="10"/>
      <c r="F32" s="10"/>
    </row>
    <row r="33" spans="1:6" ht="14.65" customHeight="1" x14ac:dyDescent="0.35">
      <c r="A33" s="10"/>
      <c r="B33" s="10"/>
      <c r="C33" s="2524"/>
      <c r="D33" s="10"/>
      <c r="E33" s="10"/>
      <c r="F33" s="10"/>
    </row>
    <row r="34" spans="1:6" ht="14.65" customHeight="1" x14ac:dyDescent="0.35">
      <c r="A34" s="10"/>
      <c r="B34" s="10"/>
      <c r="C34" s="2524"/>
      <c r="D34" s="10"/>
      <c r="E34" s="10"/>
      <c r="F34" s="10"/>
    </row>
  </sheetData>
  <sheetProtection algorithmName="SHA-512" hashValue="wvp4iRnovCQPy45X9vUS7gFvdOOnnG8w3xOShO5NNNojY5XtwsWeFWC7G3rDKzDFFX/cjqNrehml9FUT48QRDA==" saltValue="8x+1uKLLxtyiuPI/Qmz2tw==" spinCount="100000" sheet="1" formatCells="0" formatColumns="0" formatRows="0" insertColumns="0" insertRows="0" insertHyperlinks="0" deleteColumns="0" deleteRows="0" sort="0" autoFilter="0" pivotTables="0"/>
  <sortState xmlns:xlrd2="http://schemas.microsoft.com/office/spreadsheetml/2017/richdata2" ref="A2:F34">
    <sortCondition descending="1" ref="C2:C34"/>
  </sortState>
  <pageMargins left="0.7" right="0.7" top="0.75" bottom="0.75" header="0.3" footer="0.3"/>
  <pageSetup orientation="portrait"/>
  <headerFooter>
    <oddFooter>&amp;C&amp;"Helvetica Neue,Regular"&amp;12&amp;K000000&amp;P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M14"/>
  <sheetViews>
    <sheetView workbookViewId="0">
      <selection activeCell="A15" sqref="A15"/>
    </sheetView>
  </sheetViews>
  <sheetFormatPr baseColWidth="10" defaultColWidth="8.625" defaultRowHeight="13.5" x14ac:dyDescent="0.35"/>
  <sheetData>
    <row r="2" spans="1:13" ht="13.9" x14ac:dyDescent="0.4">
      <c r="A2" s="2303" t="s">
        <v>171</v>
      </c>
      <c r="L2" s="2302"/>
    </row>
    <row r="3" spans="1:13" ht="17.25" x14ac:dyDescent="0.45">
      <c r="A3" t="s">
        <v>172</v>
      </c>
      <c r="K3" s="2302"/>
      <c r="L3" s="2529" t="s">
        <v>173</v>
      </c>
      <c r="M3" s="2302"/>
    </row>
    <row r="4" spans="1:13" ht="17.25" x14ac:dyDescent="0.45">
      <c r="A4" t="s">
        <v>174</v>
      </c>
      <c r="K4" s="2302"/>
      <c r="L4" s="2530" t="s">
        <v>175</v>
      </c>
      <c r="M4" s="2302"/>
    </row>
    <row r="5" spans="1:13" x14ac:dyDescent="0.35">
      <c r="L5" s="2302"/>
    </row>
    <row r="7" spans="1:13" ht="13.9" x14ac:dyDescent="0.4">
      <c r="A7" s="2303" t="s">
        <v>176</v>
      </c>
      <c r="F7" s="2302"/>
    </row>
    <row r="8" spans="1:13" ht="17.25" x14ac:dyDescent="0.45">
      <c r="A8" t="s">
        <v>177</v>
      </c>
      <c r="E8" s="2302"/>
      <c r="F8" s="2304"/>
      <c r="G8" s="2302"/>
    </row>
    <row r="9" spans="1:13" x14ac:dyDescent="0.35">
      <c r="A9" t="s">
        <v>178</v>
      </c>
      <c r="E9" s="2302"/>
      <c r="F9" s="2301"/>
      <c r="G9" s="2302"/>
    </row>
    <row r="10" spans="1:13" x14ac:dyDescent="0.35">
      <c r="F10" s="2302"/>
    </row>
    <row r="11" spans="1:13" ht="13.9" x14ac:dyDescent="0.4">
      <c r="A11" s="2303" t="s">
        <v>179</v>
      </c>
      <c r="F11" s="2302"/>
    </row>
    <row r="12" spans="1:13" ht="17.25" x14ac:dyDescent="0.45">
      <c r="A12" s="2528" t="s">
        <v>180</v>
      </c>
      <c r="B12" s="2528"/>
      <c r="C12" s="2528"/>
      <c r="D12" s="2528"/>
      <c r="E12" s="2302"/>
      <c r="F12" s="2304"/>
      <c r="G12" s="2302"/>
    </row>
    <row r="13" spans="1:13" x14ac:dyDescent="0.35">
      <c r="A13" s="2528" t="s">
        <v>181</v>
      </c>
      <c r="B13" s="2528"/>
      <c r="C13" s="2528"/>
      <c r="D13" s="2528"/>
      <c r="E13" s="2302"/>
      <c r="F13" s="2301"/>
      <c r="G13" s="2302"/>
    </row>
    <row r="14" spans="1:13" x14ac:dyDescent="0.35">
      <c r="F14" s="2302"/>
    </row>
  </sheetData>
  <sheetProtection algorithmName="SHA-512" hashValue="8Kd12ZPjogUso5veWUcZtsEj+JUxc9jr1MGtHhQ0mcUsIT34EiOQyaH29CFw2wndBGjOYoW6JBNHu38gQ7jXRQ==" saltValue="C3zmv0bErI4hEHEKCgpZdA==" spinCount="100000" sheet="1" formatCells="0" formatColumns="0" formatRows="0" insertColumns="0" insertRows="0" insertHyperlinks="0" deleteColumns="0" deleteRows="0" sort="0" autoFilter="0" pivotTables="0"/>
  <conditionalFormatting sqref="F8">
    <cfRule type="cellIs" dxfId="985" priority="3" operator="lessThan">
      <formula>E8</formula>
    </cfRule>
    <cfRule type="cellIs" dxfId="984" priority="4" operator="greaterThan">
      <formula>E8</formula>
    </cfRule>
  </conditionalFormatting>
  <conditionalFormatting sqref="F12">
    <cfRule type="cellIs" dxfId="983" priority="1" operator="lessThan">
      <formula>E12</formula>
    </cfRule>
    <cfRule type="cellIs" dxfId="982" priority="2" operator="greaterThan">
      <formula>E12</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0"/>
  <sheetViews>
    <sheetView showGridLines="0" workbookViewId="0">
      <selection activeCell="C1" sqref="C1"/>
    </sheetView>
  </sheetViews>
  <sheetFormatPr baseColWidth="10" defaultColWidth="10.875" defaultRowHeight="15" customHeight="1" x14ac:dyDescent="0.35"/>
  <cols>
    <col min="1" max="1" width="83.5" style="5" customWidth="1"/>
    <col min="2" max="7" width="10.875" style="5" customWidth="1"/>
    <col min="8" max="16384" width="10.875" style="5"/>
  </cols>
  <sheetData>
    <row r="1" spans="1:6" ht="13.5" customHeight="1" x14ac:dyDescent="0.35">
      <c r="A1" s="36"/>
      <c r="B1" s="36"/>
      <c r="C1" s="36"/>
      <c r="D1" s="36"/>
      <c r="E1" s="36"/>
      <c r="F1" s="37"/>
    </row>
    <row r="2" spans="1:6" ht="13.5" customHeight="1" x14ac:dyDescent="0.35">
      <c r="A2" s="38" t="s">
        <v>182</v>
      </c>
      <c r="B2" s="36"/>
      <c r="C2" s="36"/>
      <c r="D2" s="36"/>
      <c r="E2" s="36"/>
      <c r="F2" s="39"/>
    </row>
    <row r="3" spans="1:6" ht="13.5" customHeight="1" x14ac:dyDescent="0.35">
      <c r="A3" s="38" t="s">
        <v>183</v>
      </c>
      <c r="B3" s="36"/>
      <c r="C3" s="36"/>
      <c r="D3" s="36"/>
      <c r="E3" s="36"/>
      <c r="F3" s="39"/>
    </row>
    <row r="4" spans="1:6" ht="13.5" customHeight="1" x14ac:dyDescent="0.35">
      <c r="A4" s="40" t="s">
        <v>184</v>
      </c>
      <c r="B4" s="36"/>
      <c r="C4" s="36"/>
      <c r="D4" s="36"/>
      <c r="E4" s="36"/>
      <c r="F4" s="39"/>
    </row>
    <row r="5" spans="1:6" ht="13.5" customHeight="1" x14ac:dyDescent="0.35">
      <c r="A5" s="41"/>
      <c r="B5" s="36"/>
      <c r="C5" s="36"/>
      <c r="D5" s="36"/>
      <c r="E5" s="36"/>
      <c r="F5" s="39"/>
    </row>
    <row r="6" spans="1:6" ht="13.5" customHeight="1" x14ac:dyDescent="0.35">
      <c r="A6" s="42"/>
      <c r="B6" s="36"/>
      <c r="C6" s="38" t="s">
        <v>185</v>
      </c>
      <c r="D6" s="36"/>
      <c r="E6" s="36"/>
      <c r="F6" s="39"/>
    </row>
    <row r="7" spans="1:6" ht="13.5" customHeight="1" x14ac:dyDescent="0.35">
      <c r="A7" s="36"/>
      <c r="B7" s="43"/>
      <c r="C7" s="38" t="s">
        <v>186</v>
      </c>
      <c r="D7" s="36"/>
      <c r="E7" s="36"/>
      <c r="F7" s="39"/>
    </row>
    <row r="8" spans="1:6" ht="13.5" customHeight="1" x14ac:dyDescent="0.35">
      <c r="A8" s="38" t="s">
        <v>187</v>
      </c>
      <c r="B8" s="38" t="s">
        <v>133</v>
      </c>
      <c r="C8" s="38" t="s">
        <v>188</v>
      </c>
      <c r="D8" s="36"/>
      <c r="E8" s="36"/>
      <c r="F8" s="39"/>
    </row>
    <row r="9" spans="1:6" ht="13.5" customHeight="1" x14ac:dyDescent="0.35">
      <c r="A9" s="36"/>
      <c r="B9" s="38" t="s">
        <v>100</v>
      </c>
      <c r="C9" s="38" t="s">
        <v>189</v>
      </c>
      <c r="D9" s="36"/>
      <c r="E9" s="36"/>
      <c r="F9" s="39"/>
    </row>
    <row r="10" spans="1:6" ht="13.5" customHeight="1" x14ac:dyDescent="0.35">
      <c r="A10" s="36"/>
      <c r="B10" s="38" t="s">
        <v>104</v>
      </c>
      <c r="C10" s="38" t="s">
        <v>190</v>
      </c>
      <c r="D10" s="36"/>
      <c r="E10" s="36"/>
      <c r="F10" s="39"/>
    </row>
    <row r="11" spans="1:6" ht="13.5" customHeight="1" x14ac:dyDescent="0.35">
      <c r="A11" s="36"/>
      <c r="B11" s="38" t="s">
        <v>191</v>
      </c>
      <c r="C11" s="38" t="s">
        <v>192</v>
      </c>
      <c r="D11" s="36"/>
      <c r="E11" s="36"/>
      <c r="F11" s="39"/>
    </row>
    <row r="12" spans="1:6" ht="13.5" customHeight="1" x14ac:dyDescent="0.35">
      <c r="A12" s="36"/>
      <c r="B12" s="38" t="s">
        <v>111</v>
      </c>
      <c r="C12" s="38" t="s">
        <v>193</v>
      </c>
      <c r="D12" s="36"/>
      <c r="E12" s="36"/>
      <c r="F12" s="39"/>
    </row>
    <row r="13" spans="1:6" ht="13.5" customHeight="1" x14ac:dyDescent="0.35">
      <c r="A13" s="36"/>
      <c r="B13" s="38" t="s">
        <v>139</v>
      </c>
      <c r="C13" s="38" t="s">
        <v>194</v>
      </c>
      <c r="D13" s="36"/>
      <c r="E13" s="36"/>
      <c r="F13" s="39"/>
    </row>
    <row r="14" spans="1:6" ht="13.5" customHeight="1" x14ac:dyDescent="0.35">
      <c r="A14" s="36"/>
      <c r="B14" s="38" t="s">
        <v>160</v>
      </c>
      <c r="C14" s="38" t="s">
        <v>195</v>
      </c>
      <c r="D14" s="36"/>
      <c r="E14" s="36"/>
      <c r="F14" s="39"/>
    </row>
    <row r="15" spans="1:6" ht="13.5" customHeight="1" x14ac:dyDescent="0.35">
      <c r="A15" s="36"/>
      <c r="B15" s="38" t="s">
        <v>94</v>
      </c>
      <c r="C15" s="38" t="s">
        <v>196</v>
      </c>
      <c r="D15" s="36"/>
      <c r="E15" s="36"/>
      <c r="F15" s="39"/>
    </row>
    <row r="16" spans="1:6" ht="13.5" customHeight="1" x14ac:dyDescent="0.35">
      <c r="A16" s="36"/>
      <c r="B16" s="38" t="s">
        <v>84</v>
      </c>
      <c r="C16" s="38" t="s">
        <v>197</v>
      </c>
      <c r="D16" s="36"/>
      <c r="E16" s="36"/>
      <c r="F16" s="39"/>
    </row>
    <row r="17" spans="1:6" ht="13.5" customHeight="1" x14ac:dyDescent="0.35">
      <c r="A17" s="36"/>
      <c r="B17" s="38" t="s">
        <v>198</v>
      </c>
      <c r="C17" s="38" t="s">
        <v>199</v>
      </c>
      <c r="D17" s="36"/>
      <c r="E17" s="36"/>
      <c r="F17" s="39"/>
    </row>
    <row r="18" spans="1:6" ht="15" customHeight="1" x14ac:dyDescent="0.35">
      <c r="A18" s="44" t="s">
        <v>200</v>
      </c>
      <c r="B18" s="45"/>
      <c r="C18" s="45"/>
      <c r="D18" s="45"/>
      <c r="E18" s="45"/>
      <c r="F18" s="46"/>
    </row>
    <row r="19" spans="1:6" ht="15" customHeight="1" x14ac:dyDescent="0.35">
      <c r="A19" s="47" t="s">
        <v>201</v>
      </c>
      <c r="B19" s="48"/>
      <c r="C19" s="48"/>
      <c r="D19" s="48"/>
      <c r="E19" s="48"/>
      <c r="F19" s="46"/>
    </row>
    <row r="20" spans="1:6" ht="15" customHeight="1" x14ac:dyDescent="0.35">
      <c r="A20" s="49" t="s">
        <v>202</v>
      </c>
      <c r="B20" s="50"/>
      <c r="C20" s="50"/>
      <c r="D20" s="50"/>
      <c r="E20" s="50"/>
      <c r="F20" s="51"/>
    </row>
  </sheetData>
  <pageMargins left="0.7" right="0.7" top="0.75" bottom="0.75" header="0.3" footer="0.3"/>
  <pageSetup orientation="portrait"/>
  <headerFooter>
    <oddFooter>&amp;C&amp;"Helvetica Neue,Regular"&amp;12&amp;K000000&amp;P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B134"/>
  <sheetViews>
    <sheetView defaultGridColor="0" topLeftCell="I1" colorId="14" zoomScale="55" zoomScaleNormal="55" workbookViewId="0">
      <pane ySplit="4" topLeftCell="A114" activePane="bottomLeft" state="frozen"/>
      <selection activeCell="A4" sqref="A4"/>
      <selection pane="bottomLeft" activeCell="V111" sqref="V111:V123"/>
    </sheetView>
  </sheetViews>
  <sheetFormatPr baseColWidth="10" defaultColWidth="10.875" defaultRowHeight="15.75" customHeight="1" x14ac:dyDescent="0.35"/>
  <cols>
    <col min="1" max="1" width="3.375" style="52" hidden="1" customWidth="1"/>
    <col min="2" max="2" width="3.875" style="52" hidden="1" customWidth="1"/>
    <col min="3" max="8" width="3.375" style="52" hidden="1" customWidth="1"/>
    <col min="9" max="9" width="14.875" style="52" customWidth="1"/>
    <col min="10" max="11" width="10.875" style="52" hidden="1" customWidth="1"/>
    <col min="12" max="17" width="10.875" style="53" hidden="1" customWidth="1"/>
    <col min="18" max="19" width="23.875" style="52" hidden="1" customWidth="1"/>
    <col min="20" max="20" width="70.875" style="52" customWidth="1"/>
    <col min="21" max="21" width="23.125" style="52" hidden="1" customWidth="1"/>
    <col min="22" max="22" width="192.125" style="52" customWidth="1"/>
    <col min="23" max="23" width="67.125" style="52" hidden="1" customWidth="1"/>
    <col min="24" max="24" width="14.5" style="52" hidden="1" customWidth="1"/>
    <col min="25" max="25" width="14.375" style="52" hidden="1" customWidth="1"/>
    <col min="26" max="26" width="19.875" style="52" hidden="1" customWidth="1"/>
    <col min="27" max="27" width="16.625" style="52" hidden="1" customWidth="1"/>
    <col min="28" max="28" width="14.375" style="54" hidden="1" customWidth="1"/>
    <col min="29" max="29" width="14.375" style="55" hidden="1" customWidth="1"/>
    <col min="30" max="31" width="14.375" style="52" hidden="1" customWidth="1"/>
    <col min="32" max="35" width="10.875" style="52" hidden="1" customWidth="1"/>
    <col min="36" max="36" width="16.5" style="52" hidden="1" customWidth="1"/>
    <col min="37" max="37" width="10.875" style="52" hidden="1" customWidth="1"/>
    <col min="38" max="38" width="13.375" style="52" hidden="1" customWidth="1"/>
    <col min="39" max="39" width="16" style="52" hidden="1" customWidth="1"/>
    <col min="40" max="40" width="15.25" style="52" hidden="1" customWidth="1"/>
    <col min="41" max="43" width="10.875" style="52" hidden="1" customWidth="1"/>
    <col min="44" max="44" width="10.875" style="560" customWidth="1"/>
    <col min="45" max="366" width="10.875" style="564"/>
    <col min="367" max="16384" width="10.875" style="5"/>
  </cols>
  <sheetData>
    <row r="1" spans="1:366" s="56" customFormat="1" ht="128.25" customHeight="1" thickBot="1" x14ac:dyDescent="0.6">
      <c r="A1" s="4392" t="s">
        <v>203</v>
      </c>
      <c r="B1" s="4392"/>
      <c r="C1" s="4392"/>
      <c r="D1" s="4392"/>
      <c r="E1" s="4392"/>
      <c r="F1" s="4392"/>
      <c r="G1" s="4392"/>
      <c r="H1" s="4392"/>
      <c r="I1" s="656"/>
      <c r="J1" s="657"/>
      <c r="K1" s="657"/>
      <c r="L1" s="698"/>
      <c r="M1" s="698"/>
      <c r="N1" s="698"/>
      <c r="O1" s="698"/>
      <c r="P1" s="698"/>
      <c r="Q1" s="698"/>
      <c r="R1" s="657"/>
      <c r="S1" s="657"/>
      <c r="T1" s="658"/>
      <c r="U1" s="658"/>
      <c r="V1" s="699"/>
      <c r="W1" s="658"/>
      <c r="X1" s="658"/>
      <c r="Y1" s="658"/>
      <c r="Z1" s="659"/>
      <c r="AA1" s="663"/>
      <c r="AB1" s="664"/>
      <c r="AC1" s="664"/>
      <c r="AD1" s="664"/>
      <c r="AE1" s="664"/>
      <c r="AF1" s="662"/>
      <c r="AG1" s="662"/>
      <c r="AH1" s="665"/>
      <c r="AI1" s="665"/>
      <c r="AJ1" s="662"/>
      <c r="AK1" s="666"/>
      <c r="AL1" s="662"/>
      <c r="AM1" s="662"/>
      <c r="AN1" s="662"/>
      <c r="AO1" s="662"/>
      <c r="AP1" s="662"/>
      <c r="AQ1" s="667"/>
      <c r="AR1" s="697"/>
      <c r="AS1" s="560"/>
      <c r="AT1" s="560"/>
      <c r="AU1" s="560"/>
      <c r="AV1" s="560"/>
      <c r="AW1" s="560"/>
      <c r="AX1" s="560"/>
      <c r="AY1" s="560"/>
      <c r="AZ1" s="560"/>
      <c r="BA1" s="560"/>
      <c r="BB1" s="560"/>
      <c r="BC1" s="560"/>
      <c r="BD1" s="560"/>
      <c r="BE1" s="560"/>
      <c r="BF1" s="560"/>
      <c r="BG1" s="560"/>
      <c r="BH1" s="560"/>
      <c r="BI1" s="560"/>
      <c r="BJ1" s="560"/>
      <c r="BK1" s="560"/>
      <c r="BL1" s="560"/>
      <c r="BM1" s="560"/>
      <c r="BN1" s="560"/>
      <c r="BO1" s="560"/>
      <c r="BP1" s="560"/>
      <c r="BQ1" s="560"/>
      <c r="BR1" s="560"/>
      <c r="BS1" s="560"/>
      <c r="BT1" s="560"/>
      <c r="BU1" s="560"/>
      <c r="BV1" s="560"/>
      <c r="BW1" s="560"/>
      <c r="BX1" s="560"/>
      <c r="BY1" s="560"/>
      <c r="BZ1" s="560"/>
      <c r="CA1" s="560"/>
      <c r="CB1" s="560"/>
      <c r="CC1" s="560"/>
      <c r="CD1" s="560"/>
      <c r="CE1" s="560"/>
      <c r="CF1" s="560"/>
      <c r="CG1" s="560"/>
      <c r="CH1" s="560"/>
      <c r="CI1" s="560"/>
      <c r="CJ1" s="560"/>
      <c r="CK1" s="560"/>
      <c r="CL1" s="560"/>
      <c r="CM1" s="560"/>
      <c r="CN1" s="560"/>
      <c r="CO1" s="560"/>
      <c r="CP1" s="560"/>
      <c r="CQ1" s="560"/>
      <c r="CR1" s="560"/>
      <c r="CS1" s="560"/>
      <c r="CT1" s="560"/>
      <c r="CU1" s="560"/>
      <c r="CV1" s="560"/>
      <c r="CW1" s="560"/>
      <c r="CX1" s="560"/>
      <c r="CY1" s="560"/>
      <c r="CZ1" s="560"/>
      <c r="DA1" s="560"/>
      <c r="DB1" s="560"/>
      <c r="DC1" s="560"/>
      <c r="DD1" s="560"/>
      <c r="DE1" s="560"/>
      <c r="DF1" s="560"/>
      <c r="DG1" s="560"/>
      <c r="DH1" s="560"/>
      <c r="DI1" s="560"/>
      <c r="DJ1" s="560"/>
      <c r="DK1" s="560"/>
      <c r="DL1" s="560"/>
      <c r="DM1" s="560"/>
      <c r="DN1" s="560"/>
      <c r="DO1" s="560"/>
      <c r="DP1" s="560"/>
      <c r="DQ1" s="560"/>
      <c r="DR1" s="560"/>
      <c r="DS1" s="560"/>
      <c r="DT1" s="560"/>
      <c r="DU1" s="560"/>
      <c r="DV1" s="560"/>
      <c r="DW1" s="560"/>
      <c r="DX1" s="560"/>
      <c r="DY1" s="560"/>
      <c r="DZ1" s="560"/>
      <c r="EA1" s="560"/>
      <c r="EB1" s="560"/>
      <c r="EC1" s="560"/>
      <c r="ED1" s="560"/>
      <c r="EE1" s="560"/>
      <c r="EF1" s="560"/>
      <c r="EG1" s="560"/>
      <c r="EH1" s="560"/>
      <c r="EI1" s="560"/>
      <c r="EJ1" s="560"/>
      <c r="EK1" s="560"/>
      <c r="EL1" s="560"/>
      <c r="EM1" s="560"/>
      <c r="EN1" s="560"/>
      <c r="EO1" s="560"/>
      <c r="EP1" s="560"/>
      <c r="EQ1" s="560"/>
      <c r="ER1" s="560"/>
      <c r="ES1" s="560"/>
      <c r="ET1" s="560"/>
      <c r="EU1" s="560"/>
      <c r="EV1" s="560"/>
      <c r="EW1" s="560"/>
      <c r="EX1" s="560"/>
      <c r="EY1" s="560"/>
      <c r="EZ1" s="560"/>
      <c r="FA1" s="560"/>
      <c r="FB1" s="560"/>
      <c r="FC1" s="560"/>
      <c r="FD1" s="560"/>
      <c r="FE1" s="560"/>
      <c r="FF1" s="560"/>
      <c r="FG1" s="560"/>
      <c r="FH1" s="560"/>
      <c r="FI1" s="560"/>
      <c r="FJ1" s="560"/>
      <c r="FK1" s="560"/>
      <c r="FL1" s="560"/>
      <c r="FM1" s="560"/>
      <c r="FN1" s="560"/>
      <c r="FO1" s="560"/>
      <c r="FP1" s="560"/>
      <c r="FQ1" s="560"/>
      <c r="FR1" s="560"/>
      <c r="FS1" s="560"/>
      <c r="FT1" s="560"/>
      <c r="FU1" s="560"/>
      <c r="FV1" s="560"/>
      <c r="FW1" s="560"/>
      <c r="FX1" s="560"/>
      <c r="FY1" s="560"/>
      <c r="FZ1" s="560"/>
      <c r="GA1" s="560"/>
      <c r="GB1" s="560"/>
      <c r="GC1" s="560"/>
      <c r="GD1" s="560"/>
      <c r="GE1" s="560"/>
      <c r="GF1" s="560"/>
      <c r="GG1" s="560"/>
      <c r="GH1" s="560"/>
      <c r="GI1" s="560"/>
      <c r="GJ1" s="560"/>
      <c r="GK1" s="560"/>
      <c r="GL1" s="560"/>
      <c r="GM1" s="560"/>
      <c r="GN1" s="560"/>
      <c r="GO1" s="560"/>
      <c r="GP1" s="560"/>
      <c r="GQ1" s="560"/>
      <c r="GR1" s="560"/>
      <c r="GS1" s="560"/>
      <c r="GT1" s="560"/>
      <c r="GU1" s="560"/>
      <c r="GV1" s="560"/>
      <c r="GW1" s="560"/>
      <c r="GX1" s="560"/>
      <c r="GY1" s="560"/>
      <c r="GZ1" s="560"/>
      <c r="HA1" s="560"/>
      <c r="HB1" s="560"/>
      <c r="HC1" s="560"/>
      <c r="HD1" s="560"/>
      <c r="HE1" s="560"/>
      <c r="HF1" s="560"/>
      <c r="HG1" s="560"/>
      <c r="HH1" s="560"/>
      <c r="HI1" s="560"/>
      <c r="HJ1" s="560"/>
      <c r="HK1" s="560"/>
      <c r="HL1" s="560"/>
      <c r="HM1" s="560"/>
      <c r="HN1" s="560"/>
      <c r="HO1" s="560"/>
      <c r="HP1" s="560"/>
      <c r="HQ1" s="560"/>
      <c r="HR1" s="560"/>
      <c r="HS1" s="560"/>
      <c r="HT1" s="560"/>
      <c r="HU1" s="560"/>
      <c r="HV1" s="560"/>
      <c r="HW1" s="560"/>
      <c r="HX1" s="560"/>
      <c r="HY1" s="560"/>
      <c r="HZ1" s="560"/>
      <c r="IA1" s="560"/>
      <c r="IB1" s="560"/>
      <c r="IC1" s="560"/>
      <c r="ID1" s="560"/>
      <c r="IE1" s="560"/>
      <c r="IF1" s="560"/>
      <c r="IG1" s="560"/>
      <c r="IH1" s="560"/>
      <c r="II1" s="560"/>
      <c r="IJ1" s="560"/>
      <c r="IK1" s="560"/>
      <c r="IL1" s="560"/>
      <c r="IM1" s="560"/>
      <c r="IN1" s="560"/>
      <c r="IO1" s="560"/>
      <c r="IP1" s="560"/>
      <c r="IQ1" s="560"/>
      <c r="IR1" s="560"/>
      <c r="IS1" s="560"/>
      <c r="IT1" s="560"/>
      <c r="IU1" s="560"/>
      <c r="IV1" s="560"/>
      <c r="IW1" s="560"/>
      <c r="IX1" s="560"/>
      <c r="IY1" s="560"/>
      <c r="IZ1" s="560"/>
      <c r="JA1" s="560"/>
      <c r="JB1" s="560"/>
      <c r="JC1" s="560"/>
      <c r="JD1" s="560"/>
      <c r="JE1" s="560"/>
      <c r="JF1" s="560"/>
      <c r="JG1" s="560"/>
      <c r="JH1" s="560"/>
      <c r="JI1" s="560"/>
      <c r="JJ1" s="560"/>
      <c r="JK1" s="560"/>
      <c r="JL1" s="560"/>
      <c r="JM1" s="560"/>
      <c r="JN1" s="560"/>
      <c r="JO1" s="560"/>
      <c r="JP1" s="560"/>
      <c r="JQ1" s="560"/>
      <c r="JR1" s="560"/>
      <c r="JS1" s="560"/>
      <c r="JT1" s="560"/>
      <c r="JU1" s="560"/>
      <c r="JV1" s="560"/>
      <c r="JW1" s="560"/>
      <c r="JX1" s="560"/>
      <c r="JY1" s="560"/>
      <c r="JZ1" s="560"/>
      <c r="KA1" s="560"/>
      <c r="KB1" s="560"/>
      <c r="KC1" s="560"/>
      <c r="KD1" s="560"/>
      <c r="KE1" s="560"/>
      <c r="KF1" s="560"/>
      <c r="KG1" s="560"/>
      <c r="KH1" s="560"/>
      <c r="KI1" s="560"/>
      <c r="KJ1" s="560"/>
      <c r="KK1" s="560"/>
      <c r="KL1" s="560"/>
      <c r="KM1" s="560"/>
      <c r="KN1" s="560"/>
      <c r="KO1" s="560"/>
      <c r="KP1" s="560"/>
      <c r="KQ1" s="560"/>
      <c r="KR1" s="560"/>
      <c r="KS1" s="560"/>
      <c r="KT1" s="560"/>
      <c r="KU1" s="560"/>
      <c r="KV1" s="560"/>
      <c r="KW1" s="560"/>
      <c r="KX1" s="560"/>
      <c r="KY1" s="560"/>
      <c r="KZ1" s="560"/>
      <c r="LA1" s="560"/>
      <c r="LB1" s="560"/>
      <c r="LC1" s="560"/>
      <c r="LD1" s="560"/>
      <c r="LE1" s="560"/>
      <c r="LF1" s="560"/>
      <c r="LG1" s="560"/>
      <c r="LH1" s="560"/>
      <c r="LI1" s="560"/>
      <c r="LJ1" s="560"/>
      <c r="LK1" s="560"/>
      <c r="LL1" s="560"/>
      <c r="LM1" s="560"/>
      <c r="LN1" s="560"/>
      <c r="LO1" s="560"/>
      <c r="LP1" s="560"/>
      <c r="LQ1" s="560"/>
      <c r="LR1" s="560"/>
      <c r="LS1" s="560"/>
      <c r="LT1" s="560"/>
      <c r="LU1" s="560"/>
      <c r="LV1" s="560"/>
      <c r="LW1" s="560"/>
      <c r="LX1" s="560"/>
      <c r="LY1" s="560"/>
      <c r="LZ1" s="560"/>
      <c r="MA1" s="560"/>
      <c r="MB1" s="560"/>
      <c r="MC1" s="560"/>
      <c r="MD1" s="560"/>
      <c r="ME1" s="560"/>
      <c r="MF1" s="560"/>
      <c r="MG1" s="560"/>
      <c r="MH1" s="560"/>
      <c r="MI1" s="560"/>
      <c r="MJ1" s="560"/>
      <c r="MK1" s="560"/>
      <c r="ML1" s="560"/>
      <c r="MM1" s="560"/>
      <c r="MN1" s="560"/>
      <c r="MO1" s="560"/>
      <c r="MP1" s="560"/>
      <c r="MQ1" s="560"/>
      <c r="MR1" s="560"/>
      <c r="MS1" s="560"/>
      <c r="MT1" s="560"/>
      <c r="MU1" s="560"/>
      <c r="MV1" s="560"/>
      <c r="MW1" s="560"/>
      <c r="MX1" s="560"/>
      <c r="MY1" s="560"/>
      <c r="MZ1" s="560"/>
      <c r="NA1" s="560"/>
      <c r="NB1" s="560"/>
    </row>
    <row r="2" spans="1:366" s="56" customFormat="1" ht="42" customHeight="1" x14ac:dyDescent="0.55000000000000004">
      <c r="A2" s="650"/>
      <c r="B2" s="650"/>
      <c r="C2" s="650"/>
      <c r="D2" s="650"/>
      <c r="E2" s="650"/>
      <c r="F2" s="650"/>
      <c r="G2" s="650"/>
      <c r="H2" s="650"/>
      <c r="I2" s="612"/>
      <c r="J2" s="613"/>
      <c r="K2" s="613"/>
      <c r="L2" s="651"/>
      <c r="M2" s="651"/>
      <c r="N2" s="652" t="s">
        <v>204</v>
      </c>
      <c r="O2" s="651"/>
      <c r="P2" s="651"/>
      <c r="Q2" s="651"/>
      <c r="R2" s="653"/>
      <c r="S2" s="653"/>
      <c r="T2" s="608"/>
      <c r="U2" s="608"/>
      <c r="V2" s="700" t="s">
        <v>205</v>
      </c>
      <c r="W2" s="654"/>
      <c r="X2" s="654"/>
      <c r="Y2" s="654"/>
      <c r="Z2" s="609"/>
      <c r="AA2" s="616"/>
      <c r="AB2" s="617"/>
      <c r="AC2" s="617"/>
      <c r="AD2" s="617"/>
      <c r="AE2" s="617"/>
      <c r="AF2" s="615"/>
      <c r="AG2" s="615"/>
      <c r="AH2" s="618"/>
      <c r="AI2" s="618"/>
      <c r="AJ2" s="615"/>
      <c r="AK2" s="619"/>
      <c r="AL2" s="615"/>
      <c r="AM2" s="615"/>
      <c r="AN2" s="615"/>
      <c r="AO2" s="615"/>
      <c r="AP2" s="615"/>
      <c r="AQ2" s="620"/>
      <c r="AR2" s="697"/>
      <c r="AS2" s="560"/>
      <c r="AT2" s="560"/>
      <c r="AU2" s="560"/>
      <c r="AV2" s="560"/>
      <c r="AW2" s="560"/>
      <c r="AX2" s="560"/>
      <c r="AY2" s="560"/>
      <c r="AZ2" s="560"/>
      <c r="BA2" s="560"/>
      <c r="BB2" s="560"/>
      <c r="BC2" s="560"/>
      <c r="BD2" s="560"/>
      <c r="BE2" s="560"/>
      <c r="BF2" s="560"/>
      <c r="BG2" s="560"/>
      <c r="BH2" s="560"/>
      <c r="BI2" s="560"/>
      <c r="BJ2" s="560"/>
      <c r="BK2" s="560"/>
      <c r="BL2" s="560"/>
      <c r="BM2" s="560"/>
      <c r="BN2" s="560"/>
      <c r="BO2" s="560"/>
      <c r="BP2" s="560"/>
      <c r="BQ2" s="560"/>
      <c r="BR2" s="560"/>
      <c r="BS2" s="560"/>
      <c r="BT2" s="560"/>
      <c r="BU2" s="560"/>
      <c r="BV2" s="560"/>
      <c r="BW2" s="560"/>
      <c r="BX2" s="560"/>
      <c r="BY2" s="560"/>
      <c r="BZ2" s="560"/>
      <c r="CA2" s="560"/>
      <c r="CB2" s="560"/>
      <c r="CC2" s="560"/>
      <c r="CD2" s="560"/>
      <c r="CE2" s="560"/>
      <c r="CF2" s="560"/>
      <c r="CG2" s="560"/>
      <c r="CH2" s="560"/>
      <c r="CI2" s="560"/>
      <c r="CJ2" s="560"/>
      <c r="CK2" s="560"/>
      <c r="CL2" s="560"/>
      <c r="CM2" s="560"/>
      <c r="CN2" s="560"/>
      <c r="CO2" s="560"/>
      <c r="CP2" s="560"/>
      <c r="CQ2" s="560"/>
      <c r="CR2" s="560"/>
      <c r="CS2" s="560"/>
      <c r="CT2" s="560"/>
      <c r="CU2" s="560"/>
      <c r="CV2" s="560"/>
      <c r="CW2" s="560"/>
      <c r="CX2" s="560"/>
      <c r="CY2" s="560"/>
      <c r="CZ2" s="560"/>
      <c r="DA2" s="560"/>
      <c r="DB2" s="560"/>
      <c r="DC2" s="560"/>
      <c r="DD2" s="560"/>
      <c r="DE2" s="560"/>
      <c r="DF2" s="560"/>
      <c r="DG2" s="560"/>
      <c r="DH2" s="560"/>
      <c r="DI2" s="560"/>
      <c r="DJ2" s="560"/>
      <c r="DK2" s="560"/>
      <c r="DL2" s="560"/>
      <c r="DM2" s="560"/>
      <c r="DN2" s="560"/>
      <c r="DO2" s="560"/>
      <c r="DP2" s="560"/>
      <c r="DQ2" s="560"/>
      <c r="DR2" s="560"/>
      <c r="DS2" s="560"/>
      <c r="DT2" s="560"/>
      <c r="DU2" s="560"/>
      <c r="DV2" s="560"/>
      <c r="DW2" s="560"/>
      <c r="DX2" s="560"/>
      <c r="DY2" s="560"/>
      <c r="DZ2" s="560"/>
      <c r="EA2" s="560"/>
      <c r="EB2" s="560"/>
      <c r="EC2" s="560"/>
      <c r="ED2" s="560"/>
      <c r="EE2" s="560"/>
      <c r="EF2" s="560"/>
      <c r="EG2" s="560"/>
      <c r="EH2" s="560"/>
      <c r="EI2" s="560"/>
      <c r="EJ2" s="560"/>
      <c r="EK2" s="560"/>
      <c r="EL2" s="560"/>
      <c r="EM2" s="560"/>
      <c r="EN2" s="560"/>
      <c r="EO2" s="560"/>
      <c r="EP2" s="560"/>
      <c r="EQ2" s="560"/>
      <c r="ER2" s="560"/>
      <c r="ES2" s="560"/>
      <c r="ET2" s="560"/>
      <c r="EU2" s="560"/>
      <c r="EV2" s="560"/>
      <c r="EW2" s="560"/>
      <c r="EX2" s="560"/>
      <c r="EY2" s="560"/>
      <c r="EZ2" s="560"/>
      <c r="FA2" s="560"/>
      <c r="FB2" s="560"/>
      <c r="FC2" s="560"/>
      <c r="FD2" s="560"/>
      <c r="FE2" s="560"/>
      <c r="FF2" s="560"/>
      <c r="FG2" s="560"/>
      <c r="FH2" s="560"/>
      <c r="FI2" s="560"/>
      <c r="FJ2" s="560"/>
      <c r="FK2" s="560"/>
      <c r="FL2" s="560"/>
      <c r="FM2" s="560"/>
      <c r="FN2" s="560"/>
      <c r="FO2" s="560"/>
      <c r="FP2" s="560"/>
      <c r="FQ2" s="560"/>
      <c r="FR2" s="560"/>
      <c r="FS2" s="560"/>
      <c r="FT2" s="560"/>
      <c r="FU2" s="560"/>
      <c r="FV2" s="560"/>
      <c r="FW2" s="560"/>
      <c r="FX2" s="560"/>
      <c r="FY2" s="560"/>
      <c r="FZ2" s="560"/>
      <c r="GA2" s="560"/>
      <c r="GB2" s="560"/>
      <c r="GC2" s="560"/>
      <c r="GD2" s="560"/>
      <c r="GE2" s="560"/>
      <c r="GF2" s="560"/>
      <c r="GG2" s="560"/>
      <c r="GH2" s="560"/>
      <c r="GI2" s="560"/>
      <c r="GJ2" s="560"/>
      <c r="GK2" s="560"/>
      <c r="GL2" s="560"/>
      <c r="GM2" s="560"/>
      <c r="GN2" s="560"/>
      <c r="GO2" s="560"/>
      <c r="GP2" s="560"/>
      <c r="GQ2" s="560"/>
      <c r="GR2" s="560"/>
      <c r="GS2" s="560"/>
      <c r="GT2" s="560"/>
      <c r="GU2" s="560"/>
      <c r="GV2" s="560"/>
      <c r="GW2" s="560"/>
      <c r="GX2" s="560"/>
      <c r="GY2" s="560"/>
      <c r="GZ2" s="560"/>
      <c r="HA2" s="560"/>
      <c r="HB2" s="560"/>
      <c r="HC2" s="560"/>
      <c r="HD2" s="560"/>
      <c r="HE2" s="560"/>
      <c r="HF2" s="560"/>
      <c r="HG2" s="560"/>
      <c r="HH2" s="560"/>
      <c r="HI2" s="560"/>
      <c r="HJ2" s="560"/>
      <c r="HK2" s="560"/>
      <c r="HL2" s="560"/>
      <c r="HM2" s="560"/>
      <c r="HN2" s="560"/>
      <c r="HO2" s="560"/>
      <c r="HP2" s="560"/>
      <c r="HQ2" s="560"/>
      <c r="HR2" s="560"/>
      <c r="HS2" s="560"/>
      <c r="HT2" s="560"/>
      <c r="HU2" s="560"/>
      <c r="HV2" s="560"/>
      <c r="HW2" s="560"/>
      <c r="HX2" s="560"/>
      <c r="HY2" s="560"/>
      <c r="HZ2" s="560"/>
      <c r="IA2" s="560"/>
      <c r="IB2" s="560"/>
      <c r="IC2" s="560"/>
      <c r="ID2" s="560"/>
      <c r="IE2" s="560"/>
      <c r="IF2" s="560"/>
      <c r="IG2" s="560"/>
      <c r="IH2" s="560"/>
      <c r="II2" s="560"/>
      <c r="IJ2" s="560"/>
      <c r="IK2" s="560"/>
      <c r="IL2" s="560"/>
      <c r="IM2" s="560"/>
      <c r="IN2" s="560"/>
      <c r="IO2" s="560"/>
      <c r="IP2" s="560"/>
      <c r="IQ2" s="560"/>
      <c r="IR2" s="560"/>
      <c r="IS2" s="560"/>
      <c r="IT2" s="560"/>
      <c r="IU2" s="560"/>
      <c r="IV2" s="560"/>
      <c r="IW2" s="560"/>
      <c r="IX2" s="560"/>
      <c r="IY2" s="560"/>
      <c r="IZ2" s="560"/>
      <c r="JA2" s="560"/>
      <c r="JB2" s="560"/>
      <c r="JC2" s="560"/>
      <c r="JD2" s="560"/>
      <c r="JE2" s="560"/>
      <c r="JF2" s="560"/>
      <c r="JG2" s="560"/>
      <c r="JH2" s="560"/>
      <c r="JI2" s="560"/>
      <c r="JJ2" s="560"/>
      <c r="JK2" s="560"/>
      <c r="JL2" s="560"/>
      <c r="JM2" s="560"/>
      <c r="JN2" s="560"/>
      <c r="JO2" s="560"/>
      <c r="JP2" s="560"/>
      <c r="JQ2" s="560"/>
      <c r="JR2" s="560"/>
      <c r="JS2" s="560"/>
      <c r="JT2" s="560"/>
      <c r="JU2" s="560"/>
      <c r="JV2" s="560"/>
      <c r="JW2" s="560"/>
      <c r="JX2" s="560"/>
      <c r="JY2" s="560"/>
      <c r="JZ2" s="560"/>
      <c r="KA2" s="560"/>
      <c r="KB2" s="560"/>
      <c r="KC2" s="560"/>
      <c r="KD2" s="560"/>
      <c r="KE2" s="560"/>
      <c r="KF2" s="560"/>
      <c r="KG2" s="560"/>
      <c r="KH2" s="560"/>
      <c r="KI2" s="560"/>
      <c r="KJ2" s="560"/>
      <c r="KK2" s="560"/>
      <c r="KL2" s="560"/>
      <c r="KM2" s="560"/>
      <c r="KN2" s="560"/>
      <c r="KO2" s="560"/>
      <c r="KP2" s="560"/>
      <c r="KQ2" s="560"/>
      <c r="KR2" s="560"/>
      <c r="KS2" s="560"/>
      <c r="KT2" s="560"/>
      <c r="KU2" s="560"/>
      <c r="KV2" s="560"/>
      <c r="KW2" s="560"/>
      <c r="KX2" s="560"/>
      <c r="KY2" s="560"/>
      <c r="KZ2" s="560"/>
      <c r="LA2" s="560"/>
      <c r="LB2" s="560"/>
      <c r="LC2" s="560"/>
      <c r="LD2" s="560"/>
      <c r="LE2" s="560"/>
      <c r="LF2" s="560"/>
      <c r="LG2" s="560"/>
      <c r="LH2" s="560"/>
      <c r="LI2" s="560"/>
      <c r="LJ2" s="560"/>
      <c r="LK2" s="560"/>
      <c r="LL2" s="560"/>
      <c r="LM2" s="560"/>
      <c r="LN2" s="560"/>
      <c r="LO2" s="560"/>
      <c r="LP2" s="560"/>
      <c r="LQ2" s="560"/>
      <c r="LR2" s="560"/>
      <c r="LS2" s="560"/>
      <c r="LT2" s="560"/>
      <c r="LU2" s="560"/>
      <c r="LV2" s="560"/>
      <c r="LW2" s="560"/>
      <c r="LX2" s="560"/>
      <c r="LY2" s="560"/>
      <c r="LZ2" s="560"/>
      <c r="MA2" s="560"/>
      <c r="MB2" s="560"/>
      <c r="MC2" s="560"/>
      <c r="MD2" s="560"/>
      <c r="ME2" s="560"/>
      <c r="MF2" s="560"/>
      <c r="MG2" s="560"/>
      <c r="MH2" s="560"/>
      <c r="MI2" s="560"/>
      <c r="MJ2" s="560"/>
      <c r="MK2" s="560"/>
      <c r="ML2" s="560"/>
      <c r="MM2" s="560"/>
      <c r="MN2" s="560"/>
      <c r="MO2" s="560"/>
      <c r="MP2" s="560"/>
      <c r="MQ2" s="560"/>
      <c r="MR2" s="560"/>
      <c r="MS2" s="560"/>
      <c r="MT2" s="560"/>
      <c r="MU2" s="560"/>
      <c r="MV2" s="560"/>
      <c r="MW2" s="560"/>
      <c r="MX2" s="560"/>
      <c r="MY2" s="560"/>
      <c r="MZ2" s="560"/>
      <c r="NA2" s="560"/>
      <c r="NB2" s="560"/>
    </row>
    <row r="3" spans="1:366" s="84" customFormat="1" ht="51.75" customHeight="1" thickBot="1" x14ac:dyDescent="0.4">
      <c r="A3" s="707"/>
      <c r="B3" s="707"/>
      <c r="C3" s="707"/>
      <c r="D3" s="707"/>
      <c r="E3" s="708"/>
      <c r="F3" s="708"/>
      <c r="G3" s="708"/>
      <c r="H3" s="708"/>
      <c r="I3" s="709" t="str">
        <f>CONCATENATE(A3,B3,C3,D3,E3,F3,G3,H3)</f>
        <v/>
      </c>
      <c r="J3" s="710"/>
      <c r="K3" s="710"/>
      <c r="L3" s="710"/>
      <c r="M3" s="710"/>
      <c r="N3" s="710"/>
      <c r="O3" s="710"/>
      <c r="P3" s="710"/>
      <c r="Q3" s="710"/>
      <c r="R3" s="710"/>
      <c r="S3" s="710"/>
      <c r="T3" s="711" t="s">
        <v>206</v>
      </c>
      <c r="U3" s="711"/>
      <c r="V3" s="710"/>
      <c r="W3" s="711"/>
      <c r="X3" s="712"/>
      <c r="Y3" s="712"/>
      <c r="Z3" s="713"/>
      <c r="AA3" s="714"/>
      <c r="AB3" s="714"/>
      <c r="AC3" s="714"/>
      <c r="AD3" s="714"/>
      <c r="AE3" s="714"/>
      <c r="AF3" s="715"/>
      <c r="AG3" s="715"/>
      <c r="AH3" s="715"/>
      <c r="AI3" s="715"/>
      <c r="AJ3" s="715"/>
      <c r="AK3" s="715"/>
      <c r="AL3" s="715"/>
      <c r="AM3" s="715"/>
      <c r="AN3" s="715"/>
      <c r="AO3" s="715"/>
      <c r="AP3" s="715"/>
      <c r="AQ3" s="715"/>
      <c r="AR3" s="697"/>
      <c r="AS3" s="560"/>
      <c r="AT3" s="560"/>
      <c r="AU3" s="560"/>
      <c r="AV3" s="560"/>
      <c r="AW3" s="560"/>
      <c r="AX3" s="560"/>
      <c r="AY3" s="560"/>
      <c r="AZ3" s="560"/>
      <c r="BA3" s="560"/>
      <c r="BB3" s="560"/>
      <c r="BC3" s="560"/>
      <c r="BD3" s="560"/>
      <c r="BE3" s="560"/>
      <c r="BF3" s="560"/>
      <c r="BG3" s="560"/>
      <c r="BH3" s="560"/>
      <c r="BI3" s="560"/>
      <c r="BJ3" s="560"/>
      <c r="BK3" s="560"/>
      <c r="BL3" s="560"/>
      <c r="BM3" s="560"/>
      <c r="BN3" s="560"/>
      <c r="BO3" s="560"/>
      <c r="BP3" s="560"/>
      <c r="BQ3" s="560"/>
      <c r="BR3" s="560"/>
      <c r="BS3" s="560"/>
      <c r="BT3" s="560"/>
      <c r="BU3" s="560"/>
      <c r="BV3" s="560"/>
      <c r="BW3" s="560"/>
      <c r="BX3" s="560"/>
      <c r="BY3" s="560"/>
      <c r="BZ3" s="560"/>
      <c r="CA3" s="560"/>
      <c r="CB3" s="560"/>
      <c r="CC3" s="560"/>
      <c r="CD3" s="560"/>
      <c r="CE3" s="560"/>
      <c r="CF3" s="560"/>
      <c r="CG3" s="560"/>
      <c r="CH3" s="560"/>
      <c r="CI3" s="560"/>
      <c r="CJ3" s="560"/>
      <c r="CK3" s="560"/>
      <c r="CL3" s="560"/>
      <c r="CM3" s="560"/>
      <c r="CN3" s="560"/>
      <c r="CO3" s="560"/>
      <c r="CP3" s="560"/>
      <c r="CQ3" s="560"/>
      <c r="CR3" s="560"/>
      <c r="CS3" s="560"/>
      <c r="CT3" s="560"/>
      <c r="CU3" s="560"/>
      <c r="CV3" s="560"/>
      <c r="CW3" s="560"/>
      <c r="CX3" s="560"/>
      <c r="CY3" s="560"/>
      <c r="CZ3" s="560"/>
      <c r="DA3" s="560"/>
      <c r="DB3" s="560"/>
      <c r="DC3" s="560"/>
      <c r="DD3" s="560"/>
      <c r="DE3" s="560"/>
      <c r="DF3" s="560"/>
      <c r="DG3" s="560"/>
      <c r="DH3" s="560"/>
      <c r="DI3" s="560"/>
      <c r="DJ3" s="560"/>
      <c r="DK3" s="560"/>
      <c r="DL3" s="560"/>
      <c r="DM3" s="560"/>
      <c r="DN3" s="560"/>
      <c r="DO3" s="560"/>
      <c r="DP3" s="560"/>
      <c r="DQ3" s="560"/>
      <c r="DR3" s="560"/>
      <c r="DS3" s="560"/>
      <c r="DT3" s="560"/>
      <c r="DU3" s="560"/>
      <c r="DV3" s="560"/>
      <c r="DW3" s="560"/>
      <c r="DX3" s="560"/>
      <c r="DY3" s="560"/>
      <c r="DZ3" s="560"/>
      <c r="EA3" s="560"/>
      <c r="EB3" s="560"/>
      <c r="EC3" s="560"/>
      <c r="ED3" s="560"/>
      <c r="EE3" s="560"/>
      <c r="EF3" s="560"/>
      <c r="EG3" s="560"/>
      <c r="EH3" s="560"/>
      <c r="EI3" s="560"/>
      <c r="EJ3" s="560"/>
      <c r="EK3" s="560"/>
      <c r="EL3" s="560"/>
      <c r="EM3" s="560"/>
      <c r="EN3" s="560"/>
      <c r="EO3" s="560"/>
      <c r="EP3" s="560"/>
      <c r="EQ3" s="560"/>
      <c r="ER3" s="560"/>
      <c r="ES3" s="560"/>
      <c r="ET3" s="560"/>
      <c r="EU3" s="560"/>
      <c r="EV3" s="560"/>
      <c r="EW3" s="560"/>
      <c r="EX3" s="560"/>
      <c r="EY3" s="560"/>
      <c r="EZ3" s="560"/>
      <c r="FA3" s="560"/>
      <c r="FB3" s="560"/>
      <c r="FC3" s="560"/>
      <c r="FD3" s="560"/>
      <c r="FE3" s="560"/>
      <c r="FF3" s="560"/>
      <c r="FG3" s="560"/>
      <c r="FH3" s="560"/>
      <c r="FI3" s="560"/>
      <c r="FJ3" s="560"/>
      <c r="FK3" s="560"/>
      <c r="FL3" s="560"/>
      <c r="FM3" s="560"/>
      <c r="FN3" s="560"/>
      <c r="FO3" s="560"/>
      <c r="FP3" s="560"/>
      <c r="FQ3" s="560"/>
      <c r="FR3" s="560"/>
      <c r="FS3" s="560"/>
      <c r="FT3" s="560"/>
      <c r="FU3" s="560"/>
      <c r="FV3" s="560"/>
      <c r="FW3" s="560"/>
      <c r="FX3" s="560"/>
      <c r="FY3" s="560"/>
      <c r="FZ3" s="560"/>
      <c r="GA3" s="560"/>
      <c r="GB3" s="560"/>
      <c r="GC3" s="560"/>
      <c r="GD3" s="560"/>
      <c r="GE3" s="560"/>
      <c r="GF3" s="560"/>
      <c r="GG3" s="560"/>
      <c r="GH3" s="560"/>
      <c r="GI3" s="560"/>
      <c r="GJ3" s="560"/>
      <c r="GK3" s="560"/>
      <c r="GL3" s="560"/>
      <c r="GM3" s="560"/>
      <c r="GN3" s="560"/>
      <c r="GO3" s="560"/>
      <c r="GP3" s="560"/>
      <c r="GQ3" s="560"/>
      <c r="GR3" s="560"/>
      <c r="GS3" s="560"/>
      <c r="GT3" s="560"/>
      <c r="GU3" s="560"/>
      <c r="GV3" s="560"/>
      <c r="GW3" s="560"/>
      <c r="GX3" s="560"/>
      <c r="GY3" s="560"/>
      <c r="GZ3" s="560"/>
      <c r="HA3" s="560"/>
      <c r="HB3" s="560"/>
      <c r="HC3" s="560"/>
      <c r="HD3" s="560"/>
      <c r="HE3" s="560"/>
      <c r="HF3" s="560"/>
      <c r="HG3" s="560"/>
      <c r="HH3" s="560"/>
      <c r="HI3" s="560"/>
      <c r="HJ3" s="560"/>
      <c r="HK3" s="560"/>
      <c r="HL3" s="560"/>
      <c r="HM3" s="560"/>
      <c r="HN3" s="560"/>
      <c r="HO3" s="560"/>
      <c r="HP3" s="560"/>
      <c r="HQ3" s="560"/>
      <c r="HR3" s="560"/>
      <c r="HS3" s="560"/>
      <c r="HT3" s="560"/>
      <c r="HU3" s="560"/>
      <c r="HV3" s="560"/>
      <c r="HW3" s="560"/>
      <c r="HX3" s="560"/>
      <c r="HY3" s="560"/>
      <c r="HZ3" s="560"/>
      <c r="IA3" s="560"/>
      <c r="IB3" s="560"/>
      <c r="IC3" s="560"/>
      <c r="ID3" s="560"/>
      <c r="IE3" s="560"/>
      <c r="IF3" s="560"/>
      <c r="IG3" s="560"/>
      <c r="IH3" s="560"/>
      <c r="II3" s="560"/>
      <c r="IJ3" s="560"/>
      <c r="IK3" s="560"/>
      <c r="IL3" s="560"/>
      <c r="IM3" s="560"/>
      <c r="IN3" s="560"/>
      <c r="IO3" s="560"/>
      <c r="IP3" s="560"/>
      <c r="IQ3" s="560"/>
      <c r="IR3" s="560"/>
      <c r="IS3" s="560"/>
      <c r="IT3" s="560"/>
      <c r="IU3" s="560"/>
      <c r="IV3" s="560"/>
      <c r="IW3" s="560"/>
      <c r="IX3" s="560"/>
      <c r="IY3" s="560"/>
      <c r="IZ3" s="560"/>
      <c r="JA3" s="560"/>
      <c r="JB3" s="560"/>
      <c r="JC3" s="560"/>
      <c r="JD3" s="560"/>
      <c r="JE3" s="560"/>
      <c r="JF3" s="560"/>
      <c r="JG3" s="560"/>
      <c r="JH3" s="560"/>
      <c r="JI3" s="560"/>
      <c r="JJ3" s="560"/>
      <c r="JK3" s="560"/>
      <c r="JL3" s="560"/>
      <c r="JM3" s="560"/>
      <c r="JN3" s="560"/>
      <c r="JO3" s="560"/>
      <c r="JP3" s="560"/>
      <c r="JQ3" s="560"/>
      <c r="JR3" s="560"/>
      <c r="JS3" s="560"/>
      <c r="JT3" s="560"/>
      <c r="JU3" s="560"/>
      <c r="JV3" s="560"/>
      <c r="JW3" s="560"/>
      <c r="JX3" s="560"/>
      <c r="JY3" s="560"/>
      <c r="JZ3" s="560"/>
      <c r="KA3" s="560"/>
      <c r="KB3" s="560"/>
      <c r="KC3" s="560"/>
      <c r="KD3" s="560"/>
      <c r="KE3" s="560"/>
      <c r="KF3" s="560"/>
      <c r="KG3" s="560"/>
      <c r="KH3" s="560"/>
      <c r="KI3" s="560"/>
      <c r="KJ3" s="560"/>
      <c r="KK3" s="560"/>
      <c r="KL3" s="560"/>
      <c r="KM3" s="560"/>
      <c r="KN3" s="560"/>
      <c r="KO3" s="560"/>
      <c r="KP3" s="560"/>
      <c r="KQ3" s="560"/>
      <c r="KR3" s="560"/>
      <c r="KS3" s="560"/>
      <c r="KT3" s="560"/>
      <c r="KU3" s="560"/>
      <c r="KV3" s="560"/>
      <c r="KW3" s="560"/>
      <c r="KX3" s="560"/>
      <c r="KY3" s="560"/>
      <c r="KZ3" s="560"/>
      <c r="LA3" s="560"/>
      <c r="LB3" s="560"/>
      <c r="LC3" s="560"/>
      <c r="LD3" s="560"/>
      <c r="LE3" s="560"/>
      <c r="LF3" s="560"/>
      <c r="LG3" s="560"/>
      <c r="LH3" s="560"/>
      <c r="LI3" s="560"/>
      <c r="LJ3" s="560"/>
      <c r="LK3" s="560"/>
      <c r="LL3" s="560"/>
      <c r="LM3" s="560"/>
      <c r="LN3" s="560"/>
      <c r="LO3" s="560"/>
      <c r="LP3" s="560"/>
      <c r="LQ3" s="560"/>
      <c r="LR3" s="560"/>
      <c r="LS3" s="560"/>
      <c r="LT3" s="560"/>
      <c r="LU3" s="560"/>
      <c r="LV3" s="560"/>
      <c r="LW3" s="560"/>
      <c r="LX3" s="560"/>
      <c r="LY3" s="560"/>
      <c r="LZ3" s="560"/>
      <c r="MA3" s="560"/>
      <c r="MB3" s="560"/>
      <c r="MC3" s="560"/>
      <c r="MD3" s="560"/>
      <c r="ME3" s="560"/>
      <c r="MF3" s="560"/>
      <c r="MG3" s="560"/>
      <c r="MH3" s="560"/>
      <c r="MI3" s="560"/>
      <c r="MJ3" s="560"/>
      <c r="MK3" s="560"/>
      <c r="ML3" s="560"/>
      <c r="MM3" s="560"/>
      <c r="MN3" s="560"/>
      <c r="MO3" s="560"/>
      <c r="MP3" s="560"/>
      <c r="MQ3" s="560"/>
      <c r="MR3" s="560"/>
      <c r="MS3" s="560"/>
      <c r="MT3" s="560"/>
      <c r="MU3" s="560"/>
      <c r="MV3" s="560"/>
      <c r="MW3" s="560"/>
      <c r="MX3" s="560"/>
      <c r="MY3" s="560"/>
      <c r="MZ3" s="560"/>
      <c r="NA3" s="560"/>
      <c r="NB3" s="560"/>
    </row>
    <row r="4" spans="1:366" s="85" customFormat="1" ht="61.5" customHeight="1" thickBot="1" x14ac:dyDescent="0.5">
      <c r="A4" s="4393" t="s">
        <v>0</v>
      </c>
      <c r="B4" s="4394"/>
      <c r="C4" s="4393" t="s">
        <v>1</v>
      </c>
      <c r="D4" s="4394"/>
      <c r="E4" s="4393" t="s">
        <v>2</v>
      </c>
      <c r="F4" s="4394"/>
      <c r="G4" s="4393" t="s">
        <v>3</v>
      </c>
      <c r="H4" s="4394"/>
      <c r="I4" s="732" t="s">
        <v>207</v>
      </c>
      <c r="J4" s="732" t="s">
        <v>208</v>
      </c>
      <c r="K4" s="732" t="s">
        <v>208</v>
      </c>
      <c r="L4" s="733" t="s">
        <v>209</v>
      </c>
      <c r="M4" s="733" t="s">
        <v>210</v>
      </c>
      <c r="N4" s="733" t="s">
        <v>211</v>
      </c>
      <c r="O4" s="733" t="s">
        <v>212</v>
      </c>
      <c r="P4" s="733" t="s">
        <v>213</v>
      </c>
      <c r="Q4" s="733" t="s">
        <v>214</v>
      </c>
      <c r="R4" s="4311" t="s">
        <v>215</v>
      </c>
      <c r="S4" s="1299" t="s">
        <v>216</v>
      </c>
      <c r="T4" s="4312" t="s">
        <v>50</v>
      </c>
      <c r="U4" s="732" t="s">
        <v>52</v>
      </c>
      <c r="V4" s="732" t="s">
        <v>217</v>
      </c>
      <c r="W4" s="732" t="s">
        <v>218</v>
      </c>
      <c r="X4" s="732" t="s">
        <v>219</v>
      </c>
      <c r="Y4" s="732" t="s">
        <v>220</v>
      </c>
      <c r="Z4" s="732" t="s">
        <v>221</v>
      </c>
      <c r="AA4" s="732" t="s">
        <v>222</v>
      </c>
      <c r="AB4" s="1289" t="s">
        <v>66</v>
      </c>
      <c r="AC4" s="732" t="s">
        <v>68</v>
      </c>
      <c r="AD4" s="732" t="s">
        <v>70</v>
      </c>
      <c r="AE4" s="732" t="s">
        <v>72</v>
      </c>
      <c r="AF4" s="732" t="s">
        <v>223</v>
      </c>
      <c r="AG4" s="732" t="s">
        <v>224</v>
      </c>
      <c r="AH4" s="732" t="s">
        <v>225</v>
      </c>
      <c r="AI4" s="732" t="s">
        <v>226</v>
      </c>
      <c r="AJ4" s="732" t="s">
        <v>227</v>
      </c>
      <c r="AK4" s="732" t="s">
        <v>219</v>
      </c>
      <c r="AL4" s="732" t="s">
        <v>228</v>
      </c>
      <c r="AM4" s="732" t="s">
        <v>229</v>
      </c>
      <c r="AN4" s="732" t="s">
        <v>230</v>
      </c>
      <c r="AO4" s="732" t="s">
        <v>231</v>
      </c>
      <c r="AP4" s="732" t="s">
        <v>232</v>
      </c>
      <c r="AQ4" s="732" t="s">
        <v>220</v>
      </c>
      <c r="AR4" s="732" t="s">
        <v>233</v>
      </c>
      <c r="AS4" s="557" t="s">
        <v>234</v>
      </c>
      <c r="AT4" s="557"/>
      <c r="AU4" s="557"/>
      <c r="AV4" s="557" t="s">
        <v>235</v>
      </c>
      <c r="AW4" s="557"/>
      <c r="AX4" s="557"/>
      <c r="AY4" s="557"/>
      <c r="AZ4" s="557"/>
      <c r="BA4" s="557"/>
      <c r="BB4" s="557"/>
      <c r="BC4" s="557"/>
      <c r="BD4" s="557"/>
      <c r="BE4" s="557"/>
      <c r="BF4" s="557"/>
      <c r="BG4" s="557"/>
      <c r="BH4" s="557"/>
      <c r="BI4" s="557"/>
      <c r="BJ4" s="557"/>
      <c r="BK4" s="557"/>
      <c r="BL4" s="557"/>
      <c r="BM4" s="557"/>
      <c r="BN4" s="557"/>
      <c r="BO4" s="557"/>
      <c r="BP4" s="557"/>
      <c r="BQ4" s="557"/>
      <c r="BR4" s="557"/>
      <c r="BS4" s="557"/>
      <c r="BT4" s="557"/>
      <c r="BU4" s="557"/>
      <c r="BV4" s="557"/>
      <c r="BW4" s="557"/>
      <c r="BX4" s="557"/>
      <c r="BY4" s="557"/>
      <c r="BZ4" s="557"/>
      <c r="CA4" s="557"/>
      <c r="CB4" s="557"/>
      <c r="CC4" s="557"/>
      <c r="CD4" s="557"/>
      <c r="CE4" s="557"/>
      <c r="CF4" s="557"/>
      <c r="CG4" s="557"/>
      <c r="CH4" s="557"/>
      <c r="CI4" s="557"/>
      <c r="CJ4" s="557"/>
      <c r="CK4" s="557"/>
      <c r="CL4" s="557"/>
      <c r="CM4" s="557"/>
      <c r="CN4" s="557"/>
      <c r="CO4" s="557"/>
      <c r="CP4" s="557"/>
      <c r="CQ4" s="557"/>
      <c r="CR4" s="557"/>
      <c r="CS4" s="557"/>
      <c r="CT4" s="557"/>
      <c r="CU4" s="557"/>
      <c r="CV4" s="557"/>
      <c r="CW4" s="557"/>
      <c r="CX4" s="557"/>
      <c r="CY4" s="557"/>
      <c r="CZ4" s="557"/>
      <c r="DA4" s="557"/>
      <c r="DB4" s="557"/>
      <c r="DC4" s="557"/>
      <c r="DD4" s="557"/>
      <c r="DE4" s="557"/>
      <c r="DF4" s="557"/>
      <c r="DG4" s="557"/>
      <c r="DH4" s="557"/>
      <c r="DI4" s="557"/>
      <c r="DJ4" s="557"/>
      <c r="DK4" s="557"/>
      <c r="DL4" s="557"/>
      <c r="DM4" s="557"/>
      <c r="DN4" s="557"/>
      <c r="DO4" s="557"/>
      <c r="DP4" s="557"/>
      <c r="DQ4" s="557"/>
      <c r="DR4" s="557"/>
      <c r="DS4" s="557"/>
      <c r="DT4" s="557"/>
      <c r="DU4" s="557"/>
      <c r="DV4" s="557"/>
      <c r="DW4" s="557"/>
      <c r="DX4" s="557"/>
      <c r="DY4" s="557"/>
      <c r="DZ4" s="557"/>
      <c r="EA4" s="557"/>
      <c r="EB4" s="557"/>
      <c r="EC4" s="557"/>
      <c r="ED4" s="557"/>
      <c r="EE4" s="557"/>
      <c r="EF4" s="557"/>
      <c r="EG4" s="557"/>
      <c r="EH4" s="557"/>
      <c r="EI4" s="557"/>
      <c r="EJ4" s="557"/>
      <c r="EK4" s="557"/>
      <c r="EL4" s="557"/>
      <c r="EM4" s="557"/>
      <c r="EN4" s="557"/>
      <c r="EO4" s="557"/>
      <c r="EP4" s="557"/>
      <c r="EQ4" s="557"/>
      <c r="ER4" s="557"/>
      <c r="ES4" s="557"/>
      <c r="ET4" s="557"/>
      <c r="EU4" s="557"/>
      <c r="EV4" s="557"/>
      <c r="EW4" s="557"/>
      <c r="EX4" s="557"/>
      <c r="EY4" s="557"/>
      <c r="EZ4" s="557"/>
      <c r="FA4" s="557"/>
      <c r="FB4" s="557"/>
      <c r="FC4" s="557"/>
      <c r="FD4" s="557"/>
      <c r="FE4" s="557"/>
      <c r="FF4" s="557"/>
      <c r="FG4" s="557"/>
      <c r="FH4" s="557"/>
      <c r="FI4" s="557"/>
      <c r="FJ4" s="557"/>
      <c r="FK4" s="557"/>
      <c r="FL4" s="557"/>
      <c r="FM4" s="557"/>
      <c r="FN4" s="557"/>
      <c r="FO4" s="557"/>
      <c r="FP4" s="557"/>
      <c r="FQ4" s="557"/>
      <c r="FR4" s="557"/>
      <c r="FS4" s="557"/>
      <c r="FT4" s="557"/>
      <c r="FU4" s="557"/>
      <c r="FV4" s="557"/>
      <c r="FW4" s="557"/>
      <c r="FX4" s="557"/>
      <c r="FY4" s="557"/>
      <c r="FZ4" s="557"/>
      <c r="GA4" s="557"/>
      <c r="GB4" s="557"/>
      <c r="GC4" s="557"/>
      <c r="GD4" s="557"/>
      <c r="GE4" s="557"/>
      <c r="GF4" s="557"/>
      <c r="GG4" s="557"/>
      <c r="GH4" s="557"/>
      <c r="GI4" s="557"/>
      <c r="GJ4" s="557"/>
      <c r="GK4" s="557"/>
      <c r="GL4" s="557"/>
      <c r="GM4" s="557"/>
      <c r="GN4" s="557"/>
      <c r="GO4" s="557"/>
      <c r="GP4" s="557"/>
      <c r="GQ4" s="557"/>
      <c r="GR4" s="557"/>
      <c r="GS4" s="557"/>
      <c r="GT4" s="557"/>
      <c r="GU4" s="557"/>
      <c r="GV4" s="557"/>
      <c r="GW4" s="557"/>
      <c r="GX4" s="557"/>
      <c r="GY4" s="557"/>
      <c r="GZ4" s="557"/>
      <c r="HA4" s="557"/>
      <c r="HB4" s="557"/>
      <c r="HC4" s="557"/>
      <c r="HD4" s="557"/>
      <c r="HE4" s="557"/>
      <c r="HF4" s="557"/>
      <c r="HG4" s="557"/>
      <c r="HH4" s="557"/>
      <c r="HI4" s="557"/>
      <c r="HJ4" s="557"/>
      <c r="HK4" s="557"/>
      <c r="HL4" s="557"/>
      <c r="HM4" s="557"/>
      <c r="HN4" s="557"/>
      <c r="HO4" s="557"/>
      <c r="HP4" s="557"/>
      <c r="HQ4" s="557"/>
      <c r="HR4" s="557"/>
      <c r="HS4" s="557"/>
      <c r="HT4" s="557"/>
      <c r="HU4" s="557"/>
      <c r="HV4" s="557"/>
      <c r="HW4" s="557"/>
      <c r="HX4" s="557"/>
      <c r="HY4" s="557"/>
      <c r="HZ4" s="557"/>
      <c r="IA4" s="557"/>
      <c r="IB4" s="557"/>
      <c r="IC4" s="557"/>
      <c r="ID4" s="557"/>
      <c r="IE4" s="557"/>
      <c r="IF4" s="557"/>
      <c r="IG4" s="557"/>
      <c r="IH4" s="557"/>
      <c r="II4" s="557"/>
      <c r="IJ4" s="557"/>
      <c r="IK4" s="557"/>
      <c r="IL4" s="557"/>
      <c r="IM4" s="557"/>
      <c r="IN4" s="557"/>
      <c r="IO4" s="557"/>
      <c r="IP4" s="557"/>
      <c r="IQ4" s="557"/>
      <c r="IR4" s="557"/>
      <c r="IS4" s="557"/>
      <c r="IT4" s="557"/>
      <c r="IU4" s="557"/>
      <c r="IV4" s="557"/>
      <c r="IW4" s="557"/>
      <c r="IX4" s="557"/>
      <c r="IY4" s="557"/>
      <c r="IZ4" s="557"/>
      <c r="JA4" s="557"/>
      <c r="JB4" s="557"/>
      <c r="JC4" s="557"/>
      <c r="JD4" s="557"/>
      <c r="JE4" s="557"/>
      <c r="JF4" s="557"/>
      <c r="JG4" s="557"/>
      <c r="JH4" s="557"/>
      <c r="JI4" s="557"/>
      <c r="JJ4" s="557"/>
      <c r="JK4" s="557"/>
      <c r="JL4" s="557"/>
      <c r="JM4" s="557"/>
      <c r="JN4" s="557"/>
      <c r="JO4" s="557"/>
      <c r="JP4" s="557"/>
      <c r="JQ4" s="557"/>
      <c r="JR4" s="557"/>
      <c r="JS4" s="557"/>
      <c r="JT4" s="557"/>
      <c r="JU4" s="557"/>
      <c r="JV4" s="557"/>
      <c r="JW4" s="557"/>
      <c r="JX4" s="557"/>
      <c r="JY4" s="557"/>
      <c r="JZ4" s="557"/>
      <c r="KA4" s="557"/>
      <c r="KB4" s="557"/>
      <c r="KC4" s="557"/>
      <c r="KD4" s="557"/>
      <c r="KE4" s="557"/>
      <c r="KF4" s="557"/>
      <c r="KG4" s="557"/>
      <c r="KH4" s="557"/>
      <c r="KI4" s="557"/>
      <c r="KJ4" s="557"/>
      <c r="KK4" s="557"/>
      <c r="KL4" s="557"/>
      <c r="KM4" s="557"/>
      <c r="KN4" s="557"/>
      <c r="KO4" s="557"/>
      <c r="KP4" s="557"/>
      <c r="KQ4" s="557"/>
      <c r="KR4" s="557"/>
      <c r="KS4" s="557"/>
      <c r="KT4" s="557"/>
      <c r="KU4" s="557"/>
      <c r="KV4" s="557"/>
      <c r="KW4" s="557"/>
      <c r="KX4" s="557"/>
      <c r="KY4" s="557"/>
      <c r="KZ4" s="557"/>
      <c r="LA4" s="557"/>
      <c r="LB4" s="557"/>
      <c r="LC4" s="557"/>
      <c r="LD4" s="557"/>
      <c r="LE4" s="557"/>
      <c r="LF4" s="557"/>
      <c r="LG4" s="557"/>
      <c r="LH4" s="557"/>
      <c r="LI4" s="557"/>
      <c r="LJ4" s="557"/>
      <c r="LK4" s="557"/>
      <c r="LL4" s="557"/>
      <c r="LM4" s="557"/>
      <c r="LN4" s="557"/>
      <c r="LO4" s="557"/>
      <c r="LP4" s="557"/>
      <c r="LQ4" s="557"/>
      <c r="LR4" s="557"/>
      <c r="LS4" s="557"/>
      <c r="LT4" s="557"/>
      <c r="LU4" s="557"/>
      <c r="LV4" s="557"/>
      <c r="LW4" s="557"/>
      <c r="LX4" s="557"/>
      <c r="LY4" s="557"/>
      <c r="LZ4" s="557"/>
      <c r="MA4" s="557"/>
      <c r="MB4" s="557"/>
      <c r="MC4" s="557"/>
      <c r="MD4" s="557"/>
      <c r="ME4" s="557"/>
      <c r="MF4" s="557"/>
      <c r="MG4" s="557"/>
      <c r="MH4" s="557"/>
      <c r="MI4" s="557"/>
      <c r="MJ4" s="557"/>
      <c r="MK4" s="557"/>
      <c r="ML4" s="557"/>
      <c r="MM4" s="557"/>
      <c r="MN4" s="557"/>
      <c r="MO4" s="557"/>
      <c r="MP4" s="557"/>
      <c r="MQ4" s="557"/>
      <c r="MR4" s="557"/>
      <c r="MS4" s="557"/>
      <c r="MT4" s="557"/>
      <c r="MU4" s="557"/>
      <c r="MV4" s="557"/>
      <c r="MW4" s="557"/>
      <c r="MX4" s="557"/>
      <c r="MY4" s="557"/>
      <c r="MZ4" s="557"/>
      <c r="NA4" s="557"/>
      <c r="NB4" s="557"/>
    </row>
    <row r="5" spans="1:366" s="56" customFormat="1" ht="20.25" customHeight="1" x14ac:dyDescent="0.6">
      <c r="A5" s="646"/>
      <c r="B5" s="669"/>
      <c r="C5" s="668"/>
      <c r="D5" s="669"/>
      <c r="E5" s="716"/>
      <c r="F5" s="717"/>
      <c r="G5" s="716"/>
      <c r="H5" s="718"/>
      <c r="I5" s="719" t="str">
        <f t="shared" ref="I5:I30" si="0">CONCATENATE(A5,B5,C5,D5,E5,F5,G5,H5)</f>
        <v/>
      </c>
      <c r="J5" s="720"/>
      <c r="K5" s="720"/>
      <c r="L5" s="297"/>
      <c r="M5" s="297"/>
      <c r="N5" s="297"/>
      <c r="O5" s="297"/>
      <c r="P5" s="297"/>
      <c r="Q5" s="297"/>
      <c r="R5" s="679" t="s">
        <v>119</v>
      </c>
      <c r="S5" s="679"/>
      <c r="T5" s="721" t="s">
        <v>236</v>
      </c>
      <c r="U5" s="722"/>
      <c r="W5" s="881"/>
      <c r="X5" s="721"/>
      <c r="Y5" s="721"/>
      <c r="Z5" s="723"/>
      <c r="AA5" s="724"/>
      <c r="AB5" s="725"/>
      <c r="AC5" s="725"/>
      <c r="AD5" s="725"/>
      <c r="AE5" s="725"/>
      <c r="AF5" s="726"/>
      <c r="AG5" s="726"/>
      <c r="AH5" s="727"/>
      <c r="AI5" s="727"/>
      <c r="AJ5" s="624"/>
      <c r="AK5" s="728"/>
      <c r="AL5" s="623"/>
      <c r="AM5" s="623"/>
      <c r="AN5" s="623"/>
      <c r="AO5" s="623"/>
      <c r="AP5" s="623"/>
      <c r="AQ5" s="729"/>
      <c r="AR5" s="560"/>
      <c r="AS5" s="560"/>
      <c r="AT5" s="560"/>
      <c r="AU5" s="560"/>
      <c r="AV5" s="560"/>
      <c r="AW5" s="560"/>
      <c r="AX5" s="560"/>
      <c r="AY5" s="560"/>
      <c r="AZ5" s="560"/>
      <c r="BA5" s="560"/>
      <c r="BB5" s="560"/>
      <c r="BC5" s="560"/>
      <c r="BD5" s="560"/>
      <c r="BE5" s="560"/>
      <c r="BF5" s="560"/>
      <c r="BG5" s="560"/>
      <c r="BH5" s="560"/>
      <c r="BI5" s="560"/>
      <c r="BJ5" s="560"/>
      <c r="BK5" s="560"/>
      <c r="BL5" s="560"/>
      <c r="BM5" s="560"/>
      <c r="BN5" s="560"/>
      <c r="BO5" s="560"/>
      <c r="BP5" s="560"/>
      <c r="BQ5" s="560"/>
      <c r="BR5" s="560"/>
      <c r="BS5" s="560"/>
      <c r="BT5" s="560"/>
      <c r="BU5" s="560"/>
      <c r="BV5" s="560"/>
      <c r="BW5" s="560"/>
      <c r="BX5" s="560"/>
      <c r="BY5" s="560"/>
      <c r="BZ5" s="560"/>
      <c r="CA5" s="560"/>
      <c r="CB5" s="560"/>
      <c r="CC5" s="560"/>
      <c r="CD5" s="560"/>
      <c r="CE5" s="560"/>
      <c r="CF5" s="560"/>
      <c r="CG5" s="560"/>
      <c r="CH5" s="560"/>
      <c r="CI5" s="560"/>
      <c r="CJ5" s="560"/>
      <c r="CK5" s="560"/>
      <c r="CL5" s="560"/>
      <c r="CM5" s="560"/>
      <c r="CN5" s="560"/>
      <c r="CO5" s="560"/>
      <c r="CP5" s="560"/>
      <c r="CQ5" s="560"/>
      <c r="CR5" s="560"/>
      <c r="CS5" s="560"/>
      <c r="CT5" s="560"/>
      <c r="CU5" s="560"/>
      <c r="CV5" s="560"/>
      <c r="CW5" s="560"/>
      <c r="CX5" s="560"/>
      <c r="CY5" s="560"/>
      <c r="CZ5" s="560"/>
      <c r="DA5" s="560"/>
      <c r="DB5" s="560"/>
      <c r="DC5" s="560"/>
      <c r="DD5" s="560"/>
      <c r="DE5" s="560"/>
      <c r="DF5" s="560"/>
      <c r="DG5" s="560"/>
      <c r="DH5" s="560"/>
      <c r="DI5" s="560"/>
      <c r="DJ5" s="560"/>
      <c r="DK5" s="560"/>
      <c r="DL5" s="560"/>
      <c r="DM5" s="560"/>
      <c r="DN5" s="560"/>
      <c r="DO5" s="560"/>
      <c r="DP5" s="560"/>
      <c r="DQ5" s="560"/>
      <c r="DR5" s="560"/>
      <c r="DS5" s="560"/>
      <c r="DT5" s="560"/>
      <c r="DU5" s="560"/>
      <c r="DV5" s="560"/>
      <c r="DW5" s="560"/>
      <c r="DX5" s="560"/>
      <c r="DY5" s="560"/>
      <c r="DZ5" s="560"/>
      <c r="EA5" s="560"/>
      <c r="EB5" s="560"/>
      <c r="EC5" s="560"/>
      <c r="ED5" s="560"/>
      <c r="EE5" s="560"/>
      <c r="EF5" s="560"/>
      <c r="EG5" s="560"/>
      <c r="EH5" s="560"/>
      <c r="EI5" s="560"/>
      <c r="EJ5" s="560"/>
      <c r="EK5" s="560"/>
      <c r="EL5" s="560"/>
      <c r="EM5" s="560"/>
      <c r="EN5" s="560"/>
      <c r="EO5" s="560"/>
      <c r="EP5" s="560"/>
      <c r="EQ5" s="560"/>
      <c r="ER5" s="560"/>
      <c r="ES5" s="560"/>
      <c r="ET5" s="560"/>
      <c r="EU5" s="560"/>
      <c r="EV5" s="560"/>
      <c r="EW5" s="560"/>
      <c r="EX5" s="560"/>
      <c r="EY5" s="560"/>
      <c r="EZ5" s="560"/>
      <c r="FA5" s="560"/>
      <c r="FB5" s="560"/>
      <c r="FC5" s="560"/>
      <c r="FD5" s="560"/>
      <c r="FE5" s="560"/>
      <c r="FF5" s="560"/>
      <c r="FG5" s="560"/>
      <c r="FH5" s="560"/>
      <c r="FI5" s="560"/>
      <c r="FJ5" s="560"/>
      <c r="FK5" s="560"/>
      <c r="FL5" s="560"/>
      <c r="FM5" s="560"/>
      <c r="FN5" s="560"/>
      <c r="FO5" s="560"/>
      <c r="FP5" s="560"/>
      <c r="FQ5" s="560"/>
      <c r="FR5" s="560"/>
      <c r="FS5" s="560"/>
      <c r="FT5" s="560"/>
      <c r="FU5" s="560"/>
      <c r="FV5" s="560"/>
      <c r="FW5" s="560"/>
      <c r="FX5" s="560"/>
      <c r="FY5" s="560"/>
      <c r="FZ5" s="560"/>
      <c r="GA5" s="560"/>
      <c r="GB5" s="560"/>
      <c r="GC5" s="560"/>
      <c r="GD5" s="560"/>
      <c r="GE5" s="560"/>
      <c r="GF5" s="560"/>
      <c r="GG5" s="560"/>
      <c r="GH5" s="560"/>
      <c r="GI5" s="560"/>
      <c r="GJ5" s="560"/>
      <c r="GK5" s="560"/>
      <c r="GL5" s="560"/>
      <c r="GM5" s="560"/>
      <c r="GN5" s="560"/>
      <c r="GO5" s="560"/>
      <c r="GP5" s="560"/>
      <c r="GQ5" s="560"/>
      <c r="GR5" s="560"/>
      <c r="GS5" s="560"/>
      <c r="GT5" s="560"/>
      <c r="GU5" s="560"/>
      <c r="GV5" s="560"/>
      <c r="GW5" s="560"/>
      <c r="GX5" s="560"/>
      <c r="GY5" s="560"/>
      <c r="GZ5" s="560"/>
      <c r="HA5" s="560"/>
      <c r="HB5" s="560"/>
      <c r="HC5" s="560"/>
      <c r="HD5" s="560"/>
      <c r="HE5" s="560"/>
      <c r="HF5" s="560"/>
      <c r="HG5" s="560"/>
      <c r="HH5" s="560"/>
      <c r="HI5" s="560"/>
      <c r="HJ5" s="560"/>
      <c r="HK5" s="560"/>
      <c r="HL5" s="560"/>
      <c r="HM5" s="560"/>
      <c r="HN5" s="560"/>
      <c r="HO5" s="560"/>
      <c r="HP5" s="560"/>
      <c r="HQ5" s="560"/>
      <c r="HR5" s="560"/>
      <c r="HS5" s="560"/>
      <c r="HT5" s="560"/>
      <c r="HU5" s="560"/>
      <c r="HV5" s="560"/>
      <c r="HW5" s="560"/>
      <c r="HX5" s="560"/>
      <c r="HY5" s="560"/>
      <c r="HZ5" s="560"/>
      <c r="IA5" s="560"/>
      <c r="IB5" s="560"/>
      <c r="IC5" s="560"/>
      <c r="ID5" s="560"/>
      <c r="IE5" s="560"/>
      <c r="IF5" s="560"/>
      <c r="IG5" s="560"/>
      <c r="IH5" s="560"/>
      <c r="II5" s="560"/>
      <c r="IJ5" s="560"/>
      <c r="IK5" s="560"/>
      <c r="IL5" s="560"/>
      <c r="IM5" s="560"/>
      <c r="IN5" s="560"/>
      <c r="IO5" s="560"/>
      <c r="IP5" s="560"/>
      <c r="IQ5" s="560"/>
      <c r="IR5" s="560"/>
      <c r="IS5" s="560"/>
      <c r="IT5" s="560"/>
      <c r="IU5" s="560"/>
      <c r="IV5" s="560"/>
      <c r="IW5" s="560"/>
      <c r="IX5" s="560"/>
      <c r="IY5" s="560"/>
      <c r="IZ5" s="560"/>
      <c r="JA5" s="560"/>
      <c r="JB5" s="560"/>
      <c r="JC5" s="560"/>
      <c r="JD5" s="560"/>
      <c r="JE5" s="560"/>
      <c r="JF5" s="560"/>
      <c r="JG5" s="560"/>
      <c r="JH5" s="560"/>
      <c r="JI5" s="560"/>
      <c r="JJ5" s="560"/>
      <c r="JK5" s="560"/>
      <c r="JL5" s="560"/>
      <c r="JM5" s="560"/>
      <c r="JN5" s="560"/>
      <c r="JO5" s="560"/>
      <c r="JP5" s="560"/>
      <c r="JQ5" s="560"/>
      <c r="JR5" s="560"/>
      <c r="JS5" s="560"/>
      <c r="JT5" s="560"/>
      <c r="JU5" s="560"/>
      <c r="JV5" s="560"/>
      <c r="JW5" s="560"/>
      <c r="JX5" s="560"/>
      <c r="JY5" s="560"/>
      <c r="JZ5" s="560"/>
      <c r="KA5" s="560"/>
      <c r="KB5" s="560"/>
      <c r="KC5" s="560"/>
      <c r="KD5" s="560"/>
      <c r="KE5" s="560"/>
      <c r="KF5" s="560"/>
      <c r="KG5" s="560"/>
      <c r="KH5" s="560"/>
      <c r="KI5" s="560"/>
      <c r="KJ5" s="560"/>
      <c r="KK5" s="560"/>
      <c r="KL5" s="560"/>
      <c r="KM5" s="560"/>
      <c r="KN5" s="560"/>
      <c r="KO5" s="560"/>
      <c r="KP5" s="560"/>
      <c r="KQ5" s="560"/>
      <c r="KR5" s="560"/>
      <c r="KS5" s="560"/>
      <c r="KT5" s="560"/>
      <c r="KU5" s="560"/>
      <c r="KV5" s="560"/>
      <c r="KW5" s="560"/>
      <c r="KX5" s="560"/>
      <c r="KY5" s="560"/>
      <c r="KZ5" s="560"/>
      <c r="LA5" s="560"/>
      <c r="LB5" s="560"/>
      <c r="LC5" s="560"/>
      <c r="LD5" s="560"/>
      <c r="LE5" s="560"/>
      <c r="LF5" s="560"/>
      <c r="LG5" s="560"/>
      <c r="LH5" s="560"/>
      <c r="LI5" s="560"/>
      <c r="LJ5" s="560"/>
      <c r="LK5" s="560"/>
      <c r="LL5" s="560"/>
      <c r="LM5" s="560"/>
      <c r="LN5" s="560"/>
      <c r="LO5" s="560"/>
      <c r="LP5" s="560"/>
      <c r="LQ5" s="560"/>
      <c r="LR5" s="560"/>
      <c r="LS5" s="560"/>
      <c r="LT5" s="560"/>
      <c r="LU5" s="560"/>
      <c r="LV5" s="560"/>
      <c r="LW5" s="560"/>
      <c r="LX5" s="560"/>
      <c r="LY5" s="560"/>
      <c r="LZ5" s="560"/>
      <c r="MA5" s="560"/>
      <c r="MB5" s="560"/>
      <c r="MC5" s="560"/>
      <c r="MD5" s="560"/>
      <c r="ME5" s="560"/>
      <c r="MF5" s="560"/>
      <c r="MG5" s="560"/>
      <c r="MH5" s="560"/>
      <c r="MI5" s="560"/>
      <c r="MJ5" s="560"/>
      <c r="MK5" s="560"/>
      <c r="ML5" s="560"/>
      <c r="MM5" s="560"/>
      <c r="MN5" s="560"/>
      <c r="MO5" s="560"/>
      <c r="MP5" s="560"/>
      <c r="MQ5" s="560"/>
      <c r="MR5" s="560"/>
      <c r="MS5" s="560"/>
      <c r="MT5" s="560"/>
      <c r="MU5" s="560"/>
      <c r="MV5" s="560"/>
      <c r="MW5" s="560"/>
      <c r="MX5" s="560"/>
      <c r="MY5" s="560"/>
      <c r="MZ5" s="560"/>
      <c r="NA5" s="560"/>
      <c r="NB5" s="560"/>
    </row>
    <row r="6" spans="1:366" s="100" customFormat="1" ht="27" customHeight="1" x14ac:dyDescent="0.6">
      <c r="A6" s="862"/>
      <c r="B6" s="863"/>
      <c r="C6" s="862"/>
      <c r="D6" s="863"/>
      <c r="E6" s="864"/>
      <c r="F6" s="865"/>
      <c r="G6" s="864"/>
      <c r="H6" s="866"/>
      <c r="I6" s="867" t="str">
        <f t="shared" si="0"/>
        <v/>
      </c>
      <c r="J6" s="868">
        <v>10</v>
      </c>
      <c r="K6" s="868"/>
      <c r="L6" s="868"/>
      <c r="M6" s="868"/>
      <c r="N6" s="868"/>
      <c r="O6" s="868"/>
      <c r="P6" s="868"/>
      <c r="Q6" s="868"/>
      <c r="R6" s="869" t="s">
        <v>119</v>
      </c>
      <c r="S6" s="869"/>
      <c r="T6" s="784" t="s">
        <v>237</v>
      </c>
      <c r="U6" s="871"/>
      <c r="V6" s="872"/>
      <c r="W6" s="784" t="s">
        <v>237</v>
      </c>
      <c r="X6" s="870"/>
      <c r="Y6" s="870"/>
      <c r="Z6" s="868"/>
      <c r="AA6" s="873"/>
      <c r="AB6" s="874"/>
      <c r="AC6" s="874"/>
      <c r="AD6" s="874"/>
      <c r="AE6" s="874"/>
      <c r="AF6" s="875"/>
      <c r="AG6" s="875"/>
      <c r="AH6" s="876"/>
      <c r="AI6" s="876"/>
      <c r="AJ6" s="877"/>
      <c r="AK6" s="878"/>
      <c r="AL6" s="875"/>
      <c r="AM6" s="875"/>
      <c r="AN6" s="875"/>
      <c r="AO6" s="875"/>
      <c r="AP6" s="875"/>
      <c r="AQ6" s="878"/>
      <c r="AR6" s="561"/>
      <c r="AT6" s="561"/>
      <c r="AU6" s="561"/>
      <c r="AV6" s="561"/>
      <c r="AW6" s="561"/>
      <c r="AX6" s="561"/>
      <c r="AY6" s="561"/>
      <c r="AZ6" s="561"/>
      <c r="BA6" s="561"/>
      <c r="BB6" s="561"/>
      <c r="BC6" s="561"/>
      <c r="BD6" s="561"/>
      <c r="BE6" s="561"/>
      <c r="BF6" s="561"/>
      <c r="BG6" s="561"/>
      <c r="BH6" s="561"/>
      <c r="BI6" s="561"/>
      <c r="BJ6" s="561"/>
      <c r="BK6" s="561"/>
      <c r="BL6" s="561"/>
      <c r="BM6" s="561"/>
      <c r="BN6" s="561"/>
      <c r="BO6" s="561"/>
      <c r="BP6" s="561"/>
      <c r="BQ6" s="561"/>
      <c r="BR6" s="561"/>
      <c r="BS6" s="561"/>
      <c r="BT6" s="561"/>
      <c r="BU6" s="561"/>
      <c r="BV6" s="561"/>
      <c r="BW6" s="561"/>
      <c r="BX6" s="561"/>
      <c r="BY6" s="561"/>
      <c r="BZ6" s="561"/>
      <c r="CA6" s="561"/>
      <c r="CB6" s="561"/>
      <c r="CC6" s="561"/>
      <c r="CD6" s="561"/>
      <c r="CE6" s="561"/>
      <c r="CF6" s="561"/>
      <c r="CG6" s="561"/>
      <c r="CH6" s="561"/>
      <c r="CI6" s="561"/>
      <c r="CJ6" s="561"/>
      <c r="CK6" s="561"/>
      <c r="CL6" s="561"/>
      <c r="CM6" s="561"/>
      <c r="CN6" s="561"/>
      <c r="CO6" s="561"/>
      <c r="CP6" s="561"/>
      <c r="CQ6" s="561"/>
      <c r="CR6" s="561"/>
      <c r="CS6" s="561"/>
      <c r="CT6" s="561"/>
      <c r="CU6" s="561"/>
      <c r="CV6" s="561"/>
      <c r="CW6" s="561"/>
      <c r="CX6" s="561"/>
      <c r="CY6" s="561"/>
      <c r="CZ6" s="561"/>
      <c r="DA6" s="561"/>
      <c r="DB6" s="561"/>
      <c r="DC6" s="561"/>
      <c r="DD6" s="561"/>
      <c r="DE6" s="561"/>
      <c r="DF6" s="561"/>
      <c r="DG6" s="561"/>
      <c r="DH6" s="561"/>
      <c r="DI6" s="561"/>
      <c r="DJ6" s="561"/>
      <c r="DK6" s="561"/>
      <c r="DL6" s="561"/>
      <c r="DM6" s="561"/>
      <c r="DN6" s="561"/>
      <c r="DO6" s="561"/>
      <c r="DP6" s="561"/>
      <c r="DQ6" s="561"/>
      <c r="DR6" s="561"/>
      <c r="DS6" s="561"/>
      <c r="DT6" s="561"/>
      <c r="DU6" s="561"/>
      <c r="DV6" s="561"/>
      <c r="DW6" s="561"/>
      <c r="DX6" s="561"/>
      <c r="DY6" s="561"/>
      <c r="DZ6" s="561"/>
      <c r="EA6" s="561"/>
      <c r="EB6" s="561"/>
      <c r="EC6" s="561"/>
      <c r="ED6" s="561"/>
      <c r="EE6" s="561"/>
      <c r="EF6" s="561"/>
      <c r="EG6" s="561"/>
      <c r="EH6" s="561"/>
      <c r="EI6" s="561"/>
      <c r="EJ6" s="561"/>
      <c r="EK6" s="561"/>
      <c r="EL6" s="561"/>
      <c r="EM6" s="561"/>
      <c r="EN6" s="561"/>
      <c r="EO6" s="561"/>
      <c r="EP6" s="561"/>
      <c r="EQ6" s="561"/>
      <c r="ER6" s="561"/>
      <c r="ES6" s="561"/>
      <c r="ET6" s="561"/>
      <c r="EU6" s="561"/>
      <c r="EV6" s="561"/>
      <c r="EW6" s="561"/>
      <c r="EX6" s="561"/>
      <c r="EY6" s="561"/>
      <c r="EZ6" s="561"/>
      <c r="FA6" s="561"/>
      <c r="FB6" s="561"/>
      <c r="FC6" s="561"/>
      <c r="FD6" s="561"/>
      <c r="FE6" s="561"/>
      <c r="FF6" s="561"/>
      <c r="FG6" s="561"/>
      <c r="FH6" s="561"/>
      <c r="FI6" s="561"/>
      <c r="FJ6" s="561"/>
      <c r="FK6" s="561"/>
      <c r="FL6" s="561"/>
      <c r="FM6" s="561"/>
      <c r="FN6" s="561"/>
      <c r="FO6" s="561"/>
      <c r="FP6" s="561"/>
      <c r="FQ6" s="561"/>
      <c r="FR6" s="561"/>
      <c r="FS6" s="561"/>
      <c r="FT6" s="561"/>
      <c r="FU6" s="561"/>
      <c r="FV6" s="561"/>
      <c r="FW6" s="561"/>
      <c r="FX6" s="561"/>
      <c r="FY6" s="561"/>
      <c r="FZ6" s="561"/>
      <c r="GA6" s="561"/>
      <c r="GB6" s="561"/>
      <c r="GC6" s="561"/>
      <c r="GD6" s="561"/>
      <c r="GE6" s="561"/>
      <c r="GF6" s="561"/>
      <c r="GG6" s="561"/>
      <c r="GH6" s="561"/>
      <c r="GI6" s="561"/>
      <c r="GJ6" s="561"/>
      <c r="GK6" s="561"/>
      <c r="GL6" s="561"/>
      <c r="GM6" s="561"/>
      <c r="GN6" s="561"/>
      <c r="GO6" s="561"/>
      <c r="GP6" s="561"/>
      <c r="GQ6" s="561"/>
      <c r="GR6" s="561"/>
      <c r="GS6" s="561"/>
      <c r="GT6" s="561"/>
      <c r="GU6" s="561"/>
      <c r="GV6" s="561"/>
      <c r="GW6" s="561"/>
      <c r="GX6" s="561"/>
      <c r="GY6" s="561"/>
      <c r="GZ6" s="561"/>
      <c r="HA6" s="561"/>
      <c r="HB6" s="561"/>
      <c r="HC6" s="561"/>
      <c r="HD6" s="561"/>
      <c r="HE6" s="561"/>
      <c r="HF6" s="561"/>
      <c r="HG6" s="561"/>
      <c r="HH6" s="561"/>
      <c r="HI6" s="561"/>
      <c r="HJ6" s="561"/>
      <c r="HK6" s="561"/>
      <c r="HL6" s="561"/>
      <c r="HM6" s="561"/>
      <c r="HN6" s="561"/>
      <c r="HO6" s="561"/>
      <c r="HP6" s="561"/>
      <c r="HQ6" s="561"/>
      <c r="HR6" s="561"/>
      <c r="HS6" s="561"/>
      <c r="HT6" s="561"/>
      <c r="HU6" s="561"/>
      <c r="HV6" s="561"/>
      <c r="HW6" s="561"/>
      <c r="HX6" s="561"/>
      <c r="HY6" s="561"/>
      <c r="HZ6" s="561"/>
      <c r="IA6" s="561"/>
      <c r="IB6" s="561"/>
      <c r="IC6" s="561"/>
      <c r="ID6" s="561"/>
      <c r="IE6" s="561"/>
      <c r="IF6" s="561"/>
      <c r="IG6" s="561"/>
      <c r="IH6" s="561"/>
      <c r="II6" s="561"/>
      <c r="IJ6" s="561"/>
      <c r="IK6" s="561"/>
      <c r="IL6" s="561"/>
      <c r="IM6" s="561"/>
      <c r="IN6" s="561"/>
      <c r="IO6" s="561"/>
      <c r="IP6" s="561"/>
      <c r="IQ6" s="561"/>
      <c r="IR6" s="561"/>
      <c r="IS6" s="561"/>
      <c r="IT6" s="561"/>
      <c r="IU6" s="561"/>
      <c r="IV6" s="561"/>
      <c r="IW6" s="561"/>
      <c r="IX6" s="561"/>
      <c r="IY6" s="561"/>
      <c r="IZ6" s="561"/>
      <c r="JA6" s="561"/>
      <c r="JB6" s="561"/>
      <c r="JC6" s="561"/>
      <c r="JD6" s="561"/>
      <c r="JE6" s="561"/>
      <c r="JF6" s="561"/>
      <c r="JG6" s="561"/>
      <c r="JH6" s="561"/>
      <c r="JI6" s="561"/>
      <c r="JJ6" s="561"/>
      <c r="JK6" s="561"/>
      <c r="JL6" s="561"/>
      <c r="JM6" s="561"/>
      <c r="JN6" s="561"/>
      <c r="JO6" s="561"/>
      <c r="JP6" s="561"/>
      <c r="JQ6" s="561"/>
      <c r="JR6" s="561"/>
      <c r="JS6" s="561"/>
      <c r="JT6" s="561"/>
      <c r="JU6" s="561"/>
      <c r="JV6" s="561"/>
      <c r="JW6" s="561"/>
      <c r="JX6" s="561"/>
      <c r="JY6" s="561"/>
      <c r="JZ6" s="561"/>
      <c r="KA6" s="561"/>
      <c r="KB6" s="561"/>
      <c r="KC6" s="561"/>
      <c r="KD6" s="561"/>
      <c r="KE6" s="561"/>
      <c r="KF6" s="561"/>
      <c r="KG6" s="561"/>
      <c r="KH6" s="561"/>
      <c r="KI6" s="561"/>
      <c r="KJ6" s="561"/>
      <c r="KK6" s="561"/>
      <c r="KL6" s="561"/>
      <c r="KM6" s="561"/>
      <c r="KN6" s="561"/>
      <c r="KO6" s="561"/>
      <c r="KP6" s="561"/>
      <c r="KQ6" s="561"/>
      <c r="KR6" s="561"/>
      <c r="KS6" s="561"/>
      <c r="KT6" s="561"/>
      <c r="KU6" s="561"/>
      <c r="KV6" s="561"/>
      <c r="KW6" s="561"/>
      <c r="KX6" s="561"/>
      <c r="KY6" s="561"/>
      <c r="KZ6" s="561"/>
      <c r="LA6" s="561"/>
      <c r="LB6" s="561"/>
      <c r="LC6" s="561"/>
      <c r="LD6" s="561"/>
      <c r="LE6" s="561"/>
      <c r="LF6" s="561"/>
      <c r="LG6" s="561"/>
      <c r="LH6" s="561"/>
      <c r="LI6" s="561"/>
      <c r="LJ6" s="561"/>
      <c r="LK6" s="561"/>
      <c r="LL6" s="561"/>
      <c r="LM6" s="561"/>
      <c r="LN6" s="561"/>
      <c r="LO6" s="561"/>
      <c r="LP6" s="561"/>
      <c r="LQ6" s="561"/>
      <c r="LR6" s="561"/>
      <c r="LS6" s="561"/>
      <c r="LT6" s="561"/>
      <c r="LU6" s="561"/>
      <c r="LV6" s="561"/>
      <c r="LW6" s="561"/>
      <c r="LX6" s="561"/>
      <c r="LY6" s="561"/>
      <c r="LZ6" s="561"/>
      <c r="MA6" s="561"/>
      <c r="MB6" s="561"/>
      <c r="MC6" s="561"/>
      <c r="MD6" s="561"/>
      <c r="ME6" s="561"/>
      <c r="MF6" s="561"/>
      <c r="MG6" s="561"/>
      <c r="MH6" s="561"/>
      <c r="MI6" s="561"/>
      <c r="MJ6" s="561"/>
      <c r="MK6" s="561"/>
      <c r="ML6" s="561"/>
      <c r="MM6" s="561"/>
      <c r="MN6" s="561"/>
      <c r="MO6" s="561"/>
      <c r="MP6" s="561"/>
      <c r="MQ6" s="561"/>
      <c r="MR6" s="561"/>
      <c r="MS6" s="561"/>
      <c r="MT6" s="561"/>
      <c r="MU6" s="561"/>
      <c r="MV6" s="561"/>
      <c r="MW6" s="561"/>
      <c r="MX6" s="561"/>
      <c r="MY6" s="561"/>
      <c r="MZ6" s="561"/>
      <c r="NA6" s="561"/>
      <c r="NB6" s="561"/>
    </row>
    <row r="7" spans="1:366" s="85" customFormat="1" ht="20.25" customHeight="1" x14ac:dyDescent="0.45">
      <c r="A7" s="888">
        <v>0</v>
      </c>
      <c r="B7" s="889">
        <v>1</v>
      </c>
      <c r="C7" s="107">
        <v>0</v>
      </c>
      <c r="D7" s="108">
        <v>1</v>
      </c>
      <c r="E7" s="109">
        <v>0</v>
      </c>
      <c r="F7" s="108">
        <v>1</v>
      </c>
      <c r="G7" s="107">
        <v>0</v>
      </c>
      <c r="H7" s="108">
        <v>1</v>
      </c>
      <c r="I7" s="110" t="str">
        <f t="shared" si="0"/>
        <v>01010101</v>
      </c>
      <c r="J7" s="111"/>
      <c r="K7" s="111">
        <v>70101</v>
      </c>
      <c r="L7" s="111">
        <v>30102</v>
      </c>
      <c r="M7" s="112" t="s">
        <v>238</v>
      </c>
      <c r="N7" s="111"/>
      <c r="O7" s="111"/>
      <c r="P7" s="111"/>
      <c r="Q7" s="111"/>
      <c r="R7" s="112" t="s">
        <v>119</v>
      </c>
      <c r="S7" s="112"/>
      <c r="T7" s="113" t="s">
        <v>239</v>
      </c>
      <c r="U7" s="112" t="s">
        <v>240</v>
      </c>
      <c r="V7" s="114" t="s">
        <v>241</v>
      </c>
      <c r="W7" s="113" t="s">
        <v>242</v>
      </c>
      <c r="X7" s="1139">
        <f>AK7</f>
        <v>0.9413746671439549</v>
      </c>
      <c r="Y7" s="1139">
        <f>AQ7</f>
        <v>0.92810385920800564</v>
      </c>
      <c r="Z7" s="1140">
        <v>5</v>
      </c>
      <c r="AA7" s="1140">
        <v>5</v>
      </c>
      <c r="AB7" s="85">
        <v>0</v>
      </c>
      <c r="AC7" s="1196">
        <v>0</v>
      </c>
      <c r="AD7" s="1197">
        <v>1</v>
      </c>
      <c r="AE7" s="1196">
        <v>0</v>
      </c>
      <c r="AF7" s="1143">
        <v>1.63921417797888</v>
      </c>
      <c r="AG7" s="1143">
        <v>0</v>
      </c>
      <c r="AH7" s="1143">
        <v>3.6251131221719501</v>
      </c>
      <c r="AI7" s="1143"/>
      <c r="AJ7" s="1143">
        <f>SUM(AF7,AG7,AH7:AI7)</f>
        <v>5.2643273001508302</v>
      </c>
      <c r="AK7" s="1139">
        <f>AJ7/AJ$8</f>
        <v>0.9413746671439549</v>
      </c>
      <c r="AL7" s="1143">
        <v>1.42841302003004</v>
      </c>
      <c r="AM7" s="1143">
        <v>0</v>
      </c>
      <c r="AN7" s="1143">
        <v>0</v>
      </c>
      <c r="AO7" s="1143">
        <v>1.22723037566089</v>
      </c>
      <c r="AP7" s="1143">
        <f>SUM(AJ7,AL7,AM7,AN7,AO7)</f>
        <v>7.9199706958417604</v>
      </c>
      <c r="AQ7" s="1144">
        <f>AP7/AP$8</f>
        <v>0.92810385920800564</v>
      </c>
      <c r="AR7" s="557"/>
      <c r="AS7" s="557" t="s">
        <v>243</v>
      </c>
      <c r="AT7" s="557"/>
      <c r="AU7" s="557"/>
      <c r="AV7" s="557"/>
      <c r="AW7" s="557"/>
      <c r="AX7" s="557"/>
      <c r="AY7" s="557"/>
      <c r="AZ7" s="557"/>
      <c r="BA7" s="557"/>
      <c r="BB7" s="557"/>
      <c r="BC7" s="557"/>
      <c r="BD7" s="557"/>
      <c r="BE7" s="557"/>
      <c r="BF7" s="557"/>
      <c r="BG7" s="557"/>
      <c r="BH7" s="557"/>
      <c r="BI7" s="557"/>
      <c r="BJ7" s="557"/>
      <c r="BK7" s="557"/>
      <c r="BL7" s="557"/>
      <c r="BM7" s="557"/>
      <c r="BN7" s="557"/>
      <c r="BO7" s="557"/>
      <c r="BP7" s="557"/>
      <c r="BQ7" s="557"/>
      <c r="BR7" s="557"/>
      <c r="BS7" s="557"/>
      <c r="BT7" s="557"/>
      <c r="BU7" s="557"/>
      <c r="BV7" s="557"/>
      <c r="BW7" s="557"/>
      <c r="BX7" s="557"/>
      <c r="BY7" s="557"/>
      <c r="BZ7" s="557"/>
      <c r="CA7" s="557"/>
      <c r="CB7" s="557"/>
      <c r="CC7" s="557"/>
      <c r="CD7" s="557"/>
      <c r="CE7" s="557"/>
      <c r="CF7" s="557"/>
      <c r="CG7" s="557"/>
      <c r="CH7" s="557"/>
      <c r="CI7" s="557"/>
      <c r="CJ7" s="557"/>
      <c r="CK7" s="557"/>
      <c r="CL7" s="557"/>
      <c r="CM7" s="557"/>
      <c r="CN7" s="557"/>
      <c r="CO7" s="557"/>
      <c r="CP7" s="557"/>
      <c r="CQ7" s="557"/>
      <c r="CR7" s="557"/>
      <c r="CS7" s="557"/>
      <c r="CT7" s="557"/>
      <c r="CU7" s="557"/>
      <c r="CV7" s="557"/>
      <c r="CW7" s="557"/>
      <c r="CX7" s="557"/>
      <c r="CY7" s="557"/>
      <c r="CZ7" s="557"/>
      <c r="DA7" s="557"/>
      <c r="DB7" s="557"/>
      <c r="DC7" s="557"/>
      <c r="DD7" s="557"/>
      <c r="DE7" s="557"/>
      <c r="DF7" s="557"/>
      <c r="DG7" s="557"/>
      <c r="DH7" s="557"/>
      <c r="DI7" s="557"/>
      <c r="DJ7" s="557"/>
      <c r="DK7" s="557"/>
      <c r="DL7" s="557"/>
      <c r="DM7" s="557"/>
      <c r="DN7" s="557"/>
      <c r="DO7" s="557"/>
      <c r="DP7" s="557"/>
      <c r="DQ7" s="557"/>
      <c r="DR7" s="557"/>
      <c r="DS7" s="557"/>
      <c r="DT7" s="557"/>
      <c r="DU7" s="557"/>
      <c r="DV7" s="557"/>
      <c r="DW7" s="557"/>
      <c r="DX7" s="557"/>
      <c r="DY7" s="557"/>
      <c r="DZ7" s="557"/>
      <c r="EA7" s="557"/>
      <c r="EB7" s="557"/>
      <c r="EC7" s="557"/>
      <c r="ED7" s="557"/>
      <c r="EE7" s="557"/>
      <c r="EF7" s="557"/>
      <c r="EG7" s="557"/>
      <c r="EH7" s="557"/>
      <c r="EI7" s="557"/>
      <c r="EJ7" s="557"/>
      <c r="EK7" s="557"/>
      <c r="EL7" s="557"/>
      <c r="EM7" s="557"/>
      <c r="EN7" s="557"/>
      <c r="EO7" s="557"/>
      <c r="EP7" s="557"/>
      <c r="EQ7" s="557"/>
      <c r="ER7" s="557"/>
      <c r="ES7" s="557"/>
      <c r="ET7" s="557"/>
      <c r="EU7" s="557"/>
      <c r="EV7" s="557"/>
      <c r="EW7" s="557"/>
      <c r="EX7" s="557"/>
      <c r="EY7" s="557"/>
      <c r="EZ7" s="557"/>
      <c r="FA7" s="557"/>
      <c r="FB7" s="557"/>
      <c r="FC7" s="557"/>
      <c r="FD7" s="557"/>
      <c r="FE7" s="557"/>
      <c r="FF7" s="557"/>
      <c r="FG7" s="557"/>
      <c r="FH7" s="557"/>
      <c r="FI7" s="557"/>
      <c r="FJ7" s="557"/>
      <c r="FK7" s="557"/>
      <c r="FL7" s="557"/>
      <c r="FM7" s="557"/>
      <c r="FN7" s="557"/>
      <c r="FO7" s="557"/>
      <c r="FP7" s="557"/>
      <c r="FQ7" s="557"/>
      <c r="FR7" s="557"/>
      <c r="FS7" s="557"/>
      <c r="FT7" s="557"/>
      <c r="FU7" s="557"/>
      <c r="FV7" s="557"/>
      <c r="FW7" s="557"/>
      <c r="FX7" s="557"/>
      <c r="FY7" s="557"/>
      <c r="FZ7" s="557"/>
      <c r="GA7" s="557"/>
      <c r="GB7" s="557"/>
      <c r="GC7" s="557"/>
      <c r="GD7" s="557"/>
      <c r="GE7" s="557"/>
      <c r="GF7" s="557"/>
      <c r="GG7" s="557"/>
      <c r="GH7" s="557"/>
      <c r="GI7" s="557"/>
      <c r="GJ7" s="557"/>
      <c r="GK7" s="557"/>
      <c r="GL7" s="557"/>
      <c r="GM7" s="557"/>
      <c r="GN7" s="557"/>
      <c r="GO7" s="557"/>
      <c r="GP7" s="557"/>
      <c r="GQ7" s="557"/>
      <c r="GR7" s="557"/>
      <c r="GS7" s="557"/>
      <c r="GT7" s="557"/>
      <c r="GU7" s="557"/>
      <c r="GV7" s="557"/>
      <c r="GW7" s="557"/>
      <c r="GX7" s="557"/>
      <c r="GY7" s="557"/>
      <c r="GZ7" s="557"/>
      <c r="HA7" s="557"/>
      <c r="HB7" s="557"/>
      <c r="HC7" s="557"/>
      <c r="HD7" s="557"/>
      <c r="HE7" s="557"/>
      <c r="HF7" s="557"/>
      <c r="HG7" s="557"/>
      <c r="HH7" s="557"/>
      <c r="HI7" s="557"/>
      <c r="HJ7" s="557"/>
      <c r="HK7" s="557"/>
      <c r="HL7" s="557"/>
      <c r="HM7" s="557"/>
      <c r="HN7" s="557"/>
      <c r="HO7" s="557"/>
      <c r="HP7" s="557"/>
      <c r="HQ7" s="557"/>
      <c r="HR7" s="557"/>
      <c r="HS7" s="557"/>
      <c r="HT7" s="557"/>
      <c r="HU7" s="557"/>
      <c r="HV7" s="557"/>
      <c r="HW7" s="557"/>
      <c r="HX7" s="557"/>
      <c r="HY7" s="557"/>
      <c r="HZ7" s="557"/>
      <c r="IA7" s="557"/>
      <c r="IB7" s="557"/>
      <c r="IC7" s="557"/>
      <c r="ID7" s="557"/>
      <c r="IE7" s="557"/>
      <c r="IF7" s="557"/>
      <c r="IG7" s="557"/>
      <c r="IH7" s="557"/>
      <c r="II7" s="557"/>
      <c r="IJ7" s="557"/>
      <c r="IK7" s="557"/>
      <c r="IL7" s="557"/>
      <c r="IM7" s="557"/>
      <c r="IN7" s="557"/>
      <c r="IO7" s="557"/>
      <c r="IP7" s="557"/>
      <c r="IQ7" s="557"/>
      <c r="IR7" s="557"/>
      <c r="IS7" s="557"/>
      <c r="IT7" s="557"/>
      <c r="IU7" s="557"/>
      <c r="IV7" s="557"/>
      <c r="IW7" s="557"/>
      <c r="IX7" s="557"/>
      <c r="IY7" s="557"/>
      <c r="IZ7" s="557"/>
      <c r="JA7" s="557"/>
      <c r="JB7" s="557"/>
      <c r="JC7" s="557"/>
      <c r="JD7" s="557"/>
      <c r="JE7" s="557"/>
      <c r="JF7" s="557"/>
      <c r="JG7" s="557"/>
      <c r="JH7" s="557"/>
      <c r="JI7" s="557"/>
      <c r="JJ7" s="557"/>
      <c r="JK7" s="557"/>
      <c r="JL7" s="557"/>
      <c r="JM7" s="557"/>
      <c r="JN7" s="557"/>
      <c r="JO7" s="557"/>
      <c r="JP7" s="557"/>
      <c r="JQ7" s="557"/>
      <c r="JR7" s="557"/>
      <c r="JS7" s="557"/>
      <c r="JT7" s="557"/>
      <c r="JU7" s="557"/>
      <c r="JV7" s="557"/>
      <c r="JW7" s="557"/>
      <c r="JX7" s="557"/>
      <c r="JY7" s="557"/>
      <c r="JZ7" s="557"/>
      <c r="KA7" s="557"/>
      <c r="KB7" s="557"/>
      <c r="KC7" s="557"/>
      <c r="KD7" s="557"/>
      <c r="KE7" s="557"/>
      <c r="KF7" s="557"/>
      <c r="KG7" s="557"/>
      <c r="KH7" s="557"/>
      <c r="KI7" s="557"/>
      <c r="KJ7" s="557"/>
      <c r="KK7" s="557"/>
      <c r="KL7" s="557"/>
      <c r="KM7" s="557"/>
      <c r="KN7" s="557"/>
      <c r="KO7" s="557"/>
      <c r="KP7" s="557"/>
      <c r="KQ7" s="557"/>
      <c r="KR7" s="557"/>
      <c r="KS7" s="557"/>
      <c r="KT7" s="557"/>
      <c r="KU7" s="557"/>
      <c r="KV7" s="557"/>
      <c r="KW7" s="557"/>
      <c r="KX7" s="557"/>
      <c r="KY7" s="557"/>
      <c r="KZ7" s="557"/>
      <c r="LA7" s="557"/>
      <c r="LB7" s="557"/>
      <c r="LC7" s="557"/>
      <c r="LD7" s="557"/>
      <c r="LE7" s="557"/>
      <c r="LF7" s="557"/>
      <c r="LG7" s="557"/>
      <c r="LH7" s="557"/>
      <c r="LI7" s="557"/>
      <c r="LJ7" s="557"/>
      <c r="LK7" s="557"/>
      <c r="LL7" s="557"/>
      <c r="LM7" s="557"/>
      <c r="LN7" s="557"/>
      <c r="LO7" s="557"/>
      <c r="LP7" s="557"/>
      <c r="LQ7" s="557"/>
      <c r="LR7" s="557"/>
      <c r="LS7" s="557"/>
      <c r="LT7" s="557"/>
      <c r="LU7" s="557"/>
      <c r="LV7" s="557"/>
      <c r="LW7" s="557"/>
      <c r="LX7" s="557"/>
      <c r="LY7" s="557"/>
      <c r="LZ7" s="557"/>
      <c r="MA7" s="557"/>
      <c r="MB7" s="557"/>
      <c r="MC7" s="557"/>
      <c r="MD7" s="557"/>
      <c r="ME7" s="557"/>
      <c r="MF7" s="557"/>
      <c r="MG7" s="557"/>
      <c r="MH7" s="557"/>
      <c r="MI7" s="557"/>
      <c r="MJ7" s="557"/>
      <c r="MK7" s="557"/>
      <c r="ML7" s="557"/>
      <c r="MM7" s="557"/>
      <c r="MN7" s="557"/>
      <c r="MO7" s="557"/>
      <c r="MP7" s="557"/>
      <c r="MQ7" s="557"/>
      <c r="MR7" s="557"/>
      <c r="MS7" s="557"/>
      <c r="MT7" s="557"/>
      <c r="MU7" s="557"/>
      <c r="MV7" s="557"/>
      <c r="MW7" s="557"/>
      <c r="MX7" s="557"/>
      <c r="MY7" s="557"/>
      <c r="MZ7" s="557"/>
      <c r="NA7" s="557"/>
      <c r="NB7" s="557"/>
    </row>
    <row r="8" spans="1:366" s="85" customFormat="1" ht="20.25" customHeight="1" x14ac:dyDescent="0.45">
      <c r="A8" s="888">
        <v>0</v>
      </c>
      <c r="B8" s="889">
        <v>1</v>
      </c>
      <c r="C8" s="107">
        <v>0</v>
      </c>
      <c r="D8" s="108">
        <v>1</v>
      </c>
      <c r="E8" s="107">
        <v>0</v>
      </c>
      <c r="F8" s="108">
        <v>2</v>
      </c>
      <c r="G8" s="107">
        <v>0</v>
      </c>
      <c r="H8" s="108">
        <v>1</v>
      </c>
      <c r="I8" s="110" t="str">
        <f t="shared" si="0"/>
        <v>01010201</v>
      </c>
      <c r="J8" s="111"/>
      <c r="K8" s="111">
        <v>70102</v>
      </c>
      <c r="L8" s="111">
        <v>30102</v>
      </c>
      <c r="M8" s="112" t="s">
        <v>238</v>
      </c>
      <c r="N8" s="111"/>
      <c r="O8" s="111"/>
      <c r="P8" s="111"/>
      <c r="Q8" s="111"/>
      <c r="R8" s="112" t="s">
        <v>119</v>
      </c>
      <c r="S8" s="112"/>
      <c r="T8" s="113" t="s">
        <v>244</v>
      </c>
      <c r="U8" s="112" t="s">
        <v>240</v>
      </c>
      <c r="V8" s="114" t="s">
        <v>245</v>
      </c>
      <c r="W8" s="113" t="s">
        <v>246</v>
      </c>
      <c r="X8" s="1139">
        <f>AK8</f>
        <v>1</v>
      </c>
      <c r="Y8" s="1139">
        <f>AQ8</f>
        <v>1</v>
      </c>
      <c r="Z8" s="1140">
        <v>6</v>
      </c>
      <c r="AA8" s="1140">
        <v>5</v>
      </c>
      <c r="AB8" s="1141">
        <v>0</v>
      </c>
      <c r="AC8" s="1196">
        <v>0</v>
      </c>
      <c r="AD8" s="1197">
        <v>1</v>
      </c>
      <c r="AE8" s="1196">
        <v>0</v>
      </c>
      <c r="AF8" s="1143">
        <v>1.9670570135746599</v>
      </c>
      <c r="AG8" s="1143">
        <v>0</v>
      </c>
      <c r="AH8" s="1143">
        <v>3.6251131221719501</v>
      </c>
      <c r="AI8" s="1143"/>
      <c r="AJ8" s="1143">
        <f>SUM(AF8,AG8,AH8:AI8)</f>
        <v>5.5921701357466098</v>
      </c>
      <c r="AK8" s="1139">
        <f>AJ8/AJ8</f>
        <v>1</v>
      </c>
      <c r="AL8" s="1143">
        <v>1.7140956240360501</v>
      </c>
      <c r="AM8" s="1143">
        <v>0</v>
      </c>
      <c r="AN8" s="1143">
        <v>0</v>
      </c>
      <c r="AO8" s="1143">
        <v>1.22723037566089</v>
      </c>
      <c r="AP8" s="1143">
        <f>SUM(AJ8,AL8,AM8,AN8,AO8)</f>
        <v>8.5334961354435492</v>
      </c>
      <c r="AQ8" s="1144">
        <f>AP8/AP$8</f>
        <v>1</v>
      </c>
      <c r="AR8" s="557"/>
      <c r="AS8" s="557" t="s">
        <v>243</v>
      </c>
      <c r="AT8" s="557"/>
      <c r="AU8" s="557"/>
      <c r="AV8" s="557"/>
      <c r="AW8" s="557"/>
      <c r="AX8" s="557"/>
      <c r="AY8" s="557"/>
      <c r="AZ8" s="557"/>
      <c r="BA8" s="557"/>
      <c r="BB8" s="557"/>
      <c r="BC8" s="557"/>
      <c r="BD8" s="557"/>
      <c r="BE8" s="557"/>
      <c r="BF8" s="557"/>
      <c r="BG8" s="557"/>
      <c r="BH8" s="557"/>
      <c r="BI8" s="557"/>
      <c r="BJ8" s="557"/>
      <c r="BK8" s="557"/>
      <c r="BL8" s="557"/>
      <c r="BM8" s="557"/>
      <c r="BN8" s="557"/>
      <c r="BO8" s="557"/>
      <c r="BP8" s="557"/>
      <c r="BQ8" s="557"/>
      <c r="BR8" s="557"/>
      <c r="BS8" s="557"/>
      <c r="BT8" s="557"/>
      <c r="BU8" s="557"/>
      <c r="BV8" s="557"/>
      <c r="BW8" s="557"/>
      <c r="BX8" s="557"/>
      <c r="BY8" s="557"/>
      <c r="BZ8" s="557"/>
      <c r="CA8" s="557"/>
      <c r="CB8" s="557"/>
      <c r="CC8" s="557"/>
      <c r="CD8" s="557"/>
      <c r="CE8" s="557"/>
      <c r="CF8" s="557"/>
      <c r="CG8" s="557"/>
      <c r="CH8" s="557"/>
      <c r="CI8" s="557"/>
      <c r="CJ8" s="557"/>
      <c r="CK8" s="557"/>
      <c r="CL8" s="557"/>
      <c r="CM8" s="557"/>
      <c r="CN8" s="557"/>
      <c r="CO8" s="557"/>
      <c r="CP8" s="557"/>
      <c r="CQ8" s="557"/>
      <c r="CR8" s="557"/>
      <c r="CS8" s="557"/>
      <c r="CT8" s="557"/>
      <c r="CU8" s="557"/>
      <c r="CV8" s="557"/>
      <c r="CW8" s="557"/>
      <c r="CX8" s="557"/>
      <c r="CY8" s="557"/>
      <c r="CZ8" s="557"/>
      <c r="DA8" s="557"/>
      <c r="DB8" s="557"/>
      <c r="DC8" s="557"/>
      <c r="DD8" s="557"/>
      <c r="DE8" s="557"/>
      <c r="DF8" s="557"/>
      <c r="DG8" s="557"/>
      <c r="DH8" s="557"/>
      <c r="DI8" s="557"/>
      <c r="DJ8" s="557"/>
      <c r="DK8" s="557"/>
      <c r="DL8" s="557"/>
      <c r="DM8" s="557"/>
      <c r="DN8" s="557"/>
      <c r="DO8" s="557"/>
      <c r="DP8" s="557"/>
      <c r="DQ8" s="557"/>
      <c r="DR8" s="557"/>
      <c r="DS8" s="557"/>
      <c r="DT8" s="557"/>
      <c r="DU8" s="557"/>
      <c r="DV8" s="557"/>
      <c r="DW8" s="557"/>
      <c r="DX8" s="557"/>
      <c r="DY8" s="557"/>
      <c r="DZ8" s="557"/>
      <c r="EA8" s="557"/>
      <c r="EB8" s="557"/>
      <c r="EC8" s="557"/>
      <c r="ED8" s="557"/>
      <c r="EE8" s="557"/>
      <c r="EF8" s="557"/>
      <c r="EG8" s="557"/>
      <c r="EH8" s="557"/>
      <c r="EI8" s="557"/>
      <c r="EJ8" s="557"/>
      <c r="EK8" s="557"/>
      <c r="EL8" s="557"/>
      <c r="EM8" s="557"/>
      <c r="EN8" s="557"/>
      <c r="EO8" s="557"/>
      <c r="EP8" s="557"/>
      <c r="EQ8" s="557"/>
      <c r="ER8" s="557"/>
      <c r="ES8" s="557"/>
      <c r="ET8" s="557"/>
      <c r="EU8" s="557"/>
      <c r="EV8" s="557"/>
      <c r="EW8" s="557"/>
      <c r="EX8" s="557"/>
      <c r="EY8" s="557"/>
      <c r="EZ8" s="557"/>
      <c r="FA8" s="557"/>
      <c r="FB8" s="557"/>
      <c r="FC8" s="557"/>
      <c r="FD8" s="557"/>
      <c r="FE8" s="557"/>
      <c r="FF8" s="557"/>
      <c r="FG8" s="557"/>
      <c r="FH8" s="557"/>
      <c r="FI8" s="557"/>
      <c r="FJ8" s="557"/>
      <c r="FK8" s="557"/>
      <c r="FL8" s="557"/>
      <c r="FM8" s="557"/>
      <c r="FN8" s="557"/>
      <c r="FO8" s="557"/>
      <c r="FP8" s="557"/>
      <c r="FQ8" s="557"/>
      <c r="FR8" s="557"/>
      <c r="FS8" s="557"/>
      <c r="FT8" s="557"/>
      <c r="FU8" s="557"/>
      <c r="FV8" s="557"/>
      <c r="FW8" s="557"/>
      <c r="FX8" s="557"/>
      <c r="FY8" s="557"/>
      <c r="FZ8" s="557"/>
      <c r="GA8" s="557"/>
      <c r="GB8" s="557"/>
      <c r="GC8" s="557"/>
      <c r="GD8" s="557"/>
      <c r="GE8" s="557"/>
      <c r="GF8" s="557"/>
      <c r="GG8" s="557"/>
      <c r="GH8" s="557"/>
      <c r="GI8" s="557"/>
      <c r="GJ8" s="557"/>
      <c r="GK8" s="557"/>
      <c r="GL8" s="557"/>
      <c r="GM8" s="557"/>
      <c r="GN8" s="557"/>
      <c r="GO8" s="557"/>
      <c r="GP8" s="557"/>
      <c r="GQ8" s="557"/>
      <c r="GR8" s="557"/>
      <c r="GS8" s="557"/>
      <c r="GT8" s="557"/>
      <c r="GU8" s="557"/>
      <c r="GV8" s="557"/>
      <c r="GW8" s="557"/>
      <c r="GX8" s="557"/>
      <c r="GY8" s="557"/>
      <c r="GZ8" s="557"/>
      <c r="HA8" s="557"/>
      <c r="HB8" s="557"/>
      <c r="HC8" s="557"/>
      <c r="HD8" s="557"/>
      <c r="HE8" s="557"/>
      <c r="HF8" s="557"/>
      <c r="HG8" s="557"/>
      <c r="HH8" s="557"/>
      <c r="HI8" s="557"/>
      <c r="HJ8" s="557"/>
      <c r="HK8" s="557"/>
      <c r="HL8" s="557"/>
      <c r="HM8" s="557"/>
      <c r="HN8" s="557"/>
      <c r="HO8" s="557"/>
      <c r="HP8" s="557"/>
      <c r="HQ8" s="557"/>
      <c r="HR8" s="557"/>
      <c r="HS8" s="557"/>
      <c r="HT8" s="557"/>
      <c r="HU8" s="557"/>
      <c r="HV8" s="557"/>
      <c r="HW8" s="557"/>
      <c r="HX8" s="557"/>
      <c r="HY8" s="557"/>
      <c r="HZ8" s="557"/>
      <c r="IA8" s="557"/>
      <c r="IB8" s="557"/>
      <c r="IC8" s="557"/>
      <c r="ID8" s="557"/>
      <c r="IE8" s="557"/>
      <c r="IF8" s="557"/>
      <c r="IG8" s="557"/>
      <c r="IH8" s="557"/>
      <c r="II8" s="557"/>
      <c r="IJ8" s="557"/>
      <c r="IK8" s="557"/>
      <c r="IL8" s="557"/>
      <c r="IM8" s="557"/>
      <c r="IN8" s="557"/>
      <c r="IO8" s="557"/>
      <c r="IP8" s="557"/>
      <c r="IQ8" s="557"/>
      <c r="IR8" s="557"/>
      <c r="IS8" s="557"/>
      <c r="IT8" s="557"/>
      <c r="IU8" s="557"/>
      <c r="IV8" s="557"/>
      <c r="IW8" s="557"/>
      <c r="IX8" s="557"/>
      <c r="IY8" s="557"/>
      <c r="IZ8" s="557"/>
      <c r="JA8" s="557"/>
      <c r="JB8" s="557"/>
      <c r="JC8" s="557"/>
      <c r="JD8" s="557"/>
      <c r="JE8" s="557"/>
      <c r="JF8" s="557"/>
      <c r="JG8" s="557"/>
      <c r="JH8" s="557"/>
      <c r="JI8" s="557"/>
      <c r="JJ8" s="557"/>
      <c r="JK8" s="557"/>
      <c r="JL8" s="557"/>
      <c r="JM8" s="557"/>
      <c r="JN8" s="557"/>
      <c r="JO8" s="557"/>
      <c r="JP8" s="557"/>
      <c r="JQ8" s="557"/>
      <c r="JR8" s="557"/>
      <c r="JS8" s="557"/>
      <c r="JT8" s="557"/>
      <c r="JU8" s="557"/>
      <c r="JV8" s="557"/>
      <c r="JW8" s="557"/>
      <c r="JX8" s="557"/>
      <c r="JY8" s="557"/>
      <c r="JZ8" s="557"/>
      <c r="KA8" s="557"/>
      <c r="KB8" s="557"/>
      <c r="KC8" s="557"/>
      <c r="KD8" s="557"/>
      <c r="KE8" s="557"/>
      <c r="KF8" s="557"/>
      <c r="KG8" s="557"/>
      <c r="KH8" s="557"/>
      <c r="KI8" s="557"/>
      <c r="KJ8" s="557"/>
      <c r="KK8" s="557"/>
      <c r="KL8" s="557"/>
      <c r="KM8" s="557"/>
      <c r="KN8" s="557"/>
      <c r="KO8" s="557"/>
      <c r="KP8" s="557"/>
      <c r="KQ8" s="557"/>
      <c r="KR8" s="557"/>
      <c r="KS8" s="557"/>
      <c r="KT8" s="557"/>
      <c r="KU8" s="557"/>
      <c r="KV8" s="557"/>
      <c r="KW8" s="557"/>
      <c r="KX8" s="557"/>
      <c r="KY8" s="557"/>
      <c r="KZ8" s="557"/>
      <c r="LA8" s="557"/>
      <c r="LB8" s="557"/>
      <c r="LC8" s="557"/>
      <c r="LD8" s="557"/>
      <c r="LE8" s="557"/>
      <c r="LF8" s="557"/>
      <c r="LG8" s="557"/>
      <c r="LH8" s="557"/>
      <c r="LI8" s="557"/>
      <c r="LJ8" s="557"/>
      <c r="LK8" s="557"/>
      <c r="LL8" s="557"/>
      <c r="LM8" s="557"/>
      <c r="LN8" s="557"/>
      <c r="LO8" s="557"/>
      <c r="LP8" s="557"/>
      <c r="LQ8" s="557"/>
      <c r="LR8" s="557"/>
      <c r="LS8" s="557"/>
      <c r="LT8" s="557"/>
      <c r="LU8" s="557"/>
      <c r="LV8" s="557"/>
      <c r="LW8" s="557"/>
      <c r="LX8" s="557"/>
      <c r="LY8" s="557"/>
      <c r="LZ8" s="557"/>
      <c r="MA8" s="557"/>
      <c r="MB8" s="557"/>
      <c r="MC8" s="557"/>
      <c r="MD8" s="557"/>
      <c r="ME8" s="557"/>
      <c r="MF8" s="557"/>
      <c r="MG8" s="557"/>
      <c r="MH8" s="557"/>
      <c r="MI8" s="557"/>
      <c r="MJ8" s="557"/>
      <c r="MK8" s="557"/>
      <c r="ML8" s="557"/>
      <c r="MM8" s="557"/>
      <c r="MN8" s="557"/>
      <c r="MO8" s="557"/>
      <c r="MP8" s="557"/>
      <c r="MQ8" s="557"/>
      <c r="MR8" s="557"/>
      <c r="MS8" s="557"/>
      <c r="MT8" s="557"/>
      <c r="MU8" s="557"/>
      <c r="MV8" s="557"/>
      <c r="MW8" s="557"/>
      <c r="MX8" s="557"/>
      <c r="MY8" s="557"/>
      <c r="MZ8" s="557"/>
      <c r="NA8" s="557"/>
      <c r="NB8" s="557"/>
    </row>
    <row r="9" spans="1:366" s="85" customFormat="1" ht="20.25" customHeight="1" x14ac:dyDescent="0.45">
      <c r="A9" s="888">
        <v>0</v>
      </c>
      <c r="B9" s="889">
        <v>1</v>
      </c>
      <c r="C9" s="107">
        <v>0</v>
      </c>
      <c r="D9" s="108">
        <v>1</v>
      </c>
      <c r="E9" s="107">
        <v>0</v>
      </c>
      <c r="F9" s="108">
        <v>3</v>
      </c>
      <c r="G9" s="107">
        <v>0</v>
      </c>
      <c r="H9" s="108">
        <v>1</v>
      </c>
      <c r="I9" s="110" t="str">
        <f t="shared" si="0"/>
        <v>01010301</v>
      </c>
      <c r="J9" s="111"/>
      <c r="K9" s="111">
        <v>70103</v>
      </c>
      <c r="L9" s="111"/>
      <c r="M9" s="111"/>
      <c r="N9" s="111"/>
      <c r="O9" s="111"/>
      <c r="P9" s="111"/>
      <c r="Q9" s="111"/>
      <c r="R9" s="112" t="s">
        <v>119</v>
      </c>
      <c r="S9" s="112"/>
      <c r="T9" s="113" t="s">
        <v>247</v>
      </c>
      <c r="U9" s="112" t="s">
        <v>240</v>
      </c>
      <c r="V9" s="114" t="s">
        <v>248</v>
      </c>
      <c r="W9" s="113" t="s">
        <v>247</v>
      </c>
      <c r="X9" s="1139">
        <f>AK9</f>
        <v>0.9413746671439549</v>
      </c>
      <c r="Y9" s="1139">
        <f>AQ9</f>
        <v>0.92810385920800564</v>
      </c>
      <c r="Z9" s="1140">
        <v>5</v>
      </c>
      <c r="AA9" s="1140">
        <v>5</v>
      </c>
      <c r="AB9" s="1141" t="s">
        <v>249</v>
      </c>
      <c r="AC9" s="1196">
        <v>0</v>
      </c>
      <c r="AD9" s="1197">
        <v>1</v>
      </c>
      <c r="AE9" s="1196">
        <v>0</v>
      </c>
      <c r="AF9" s="1143">
        <v>1.63921417797888</v>
      </c>
      <c r="AG9" s="1143">
        <v>0</v>
      </c>
      <c r="AH9" s="1143">
        <v>3.6251131221719501</v>
      </c>
      <c r="AI9" s="1143"/>
      <c r="AJ9" s="1143">
        <f>SUM(AF9,AG9,AH9:AI9)</f>
        <v>5.2643273001508302</v>
      </c>
      <c r="AK9" s="1139">
        <f>AJ9/AJ8</f>
        <v>0.9413746671439549</v>
      </c>
      <c r="AL9" s="1143">
        <v>1.42841302003004</v>
      </c>
      <c r="AM9" s="1143">
        <v>0</v>
      </c>
      <c r="AN9" s="1143">
        <v>0</v>
      </c>
      <c r="AO9" s="1143">
        <v>1.22723037566089</v>
      </c>
      <c r="AP9" s="1143">
        <f>SUM(AJ9,AL9,AM9,AN9,AO9)</f>
        <v>7.9199706958417604</v>
      </c>
      <c r="AQ9" s="1144">
        <f>AP9/AP$8</f>
        <v>0.92810385920800564</v>
      </c>
      <c r="AR9" s="557"/>
      <c r="AS9" s="557" t="s">
        <v>243</v>
      </c>
      <c r="AT9" s="557"/>
      <c r="AU9" s="557"/>
      <c r="AV9" s="557"/>
      <c r="AW9" s="557"/>
      <c r="AX9" s="557"/>
      <c r="AY9" s="557"/>
      <c r="AZ9" s="557"/>
      <c r="BA9" s="557"/>
      <c r="BB9" s="557"/>
      <c r="BC9" s="557"/>
      <c r="BD9" s="557"/>
      <c r="BE9" s="557"/>
      <c r="BF9" s="557"/>
      <c r="BG9" s="557"/>
      <c r="BH9" s="557"/>
      <c r="BI9" s="557"/>
      <c r="BJ9" s="557"/>
      <c r="BK9" s="557"/>
      <c r="BL9" s="557"/>
      <c r="BM9" s="557"/>
      <c r="BN9" s="557"/>
      <c r="BO9" s="557"/>
      <c r="BP9" s="557"/>
      <c r="BQ9" s="557"/>
      <c r="BR9" s="557"/>
      <c r="BS9" s="557"/>
      <c r="BT9" s="557"/>
      <c r="BU9" s="557"/>
      <c r="BV9" s="557"/>
      <c r="BW9" s="557"/>
      <c r="BX9" s="557"/>
      <c r="BY9" s="557"/>
      <c r="BZ9" s="557"/>
      <c r="CA9" s="557"/>
      <c r="CB9" s="557"/>
      <c r="CC9" s="557"/>
      <c r="CD9" s="557"/>
      <c r="CE9" s="557"/>
      <c r="CF9" s="557"/>
      <c r="CG9" s="557"/>
      <c r="CH9" s="557"/>
      <c r="CI9" s="557"/>
      <c r="CJ9" s="557"/>
      <c r="CK9" s="557"/>
      <c r="CL9" s="557"/>
      <c r="CM9" s="557"/>
      <c r="CN9" s="557"/>
      <c r="CO9" s="557"/>
      <c r="CP9" s="557"/>
      <c r="CQ9" s="557"/>
      <c r="CR9" s="557"/>
      <c r="CS9" s="557"/>
      <c r="CT9" s="557"/>
      <c r="CU9" s="557"/>
      <c r="CV9" s="557"/>
      <c r="CW9" s="557"/>
      <c r="CX9" s="557"/>
      <c r="CY9" s="557"/>
      <c r="CZ9" s="557"/>
      <c r="DA9" s="557"/>
      <c r="DB9" s="557"/>
      <c r="DC9" s="557"/>
      <c r="DD9" s="557"/>
      <c r="DE9" s="557"/>
      <c r="DF9" s="557"/>
      <c r="DG9" s="557"/>
      <c r="DH9" s="557"/>
      <c r="DI9" s="557"/>
      <c r="DJ9" s="557"/>
      <c r="DK9" s="557"/>
      <c r="DL9" s="557"/>
      <c r="DM9" s="557"/>
      <c r="DN9" s="557"/>
      <c r="DO9" s="557"/>
      <c r="DP9" s="557"/>
      <c r="DQ9" s="557"/>
      <c r="DR9" s="557"/>
      <c r="DS9" s="557"/>
      <c r="DT9" s="557"/>
      <c r="DU9" s="557"/>
      <c r="DV9" s="557"/>
      <c r="DW9" s="557"/>
      <c r="DX9" s="557"/>
      <c r="DY9" s="557"/>
      <c r="DZ9" s="557"/>
      <c r="EA9" s="557"/>
      <c r="EB9" s="557"/>
      <c r="EC9" s="557"/>
      <c r="ED9" s="557"/>
      <c r="EE9" s="557"/>
      <c r="EF9" s="557"/>
      <c r="EG9" s="557"/>
      <c r="EH9" s="557"/>
      <c r="EI9" s="557"/>
      <c r="EJ9" s="557"/>
      <c r="EK9" s="557"/>
      <c r="EL9" s="557"/>
      <c r="EM9" s="557"/>
      <c r="EN9" s="557"/>
      <c r="EO9" s="557"/>
      <c r="EP9" s="557"/>
      <c r="EQ9" s="557"/>
      <c r="ER9" s="557"/>
      <c r="ES9" s="557"/>
      <c r="ET9" s="557"/>
      <c r="EU9" s="557"/>
      <c r="EV9" s="557"/>
      <c r="EW9" s="557"/>
      <c r="EX9" s="557"/>
      <c r="EY9" s="557"/>
      <c r="EZ9" s="557"/>
      <c r="FA9" s="557"/>
      <c r="FB9" s="557"/>
      <c r="FC9" s="557"/>
      <c r="FD9" s="557"/>
      <c r="FE9" s="557"/>
      <c r="FF9" s="557"/>
      <c r="FG9" s="557"/>
      <c r="FH9" s="557"/>
      <c r="FI9" s="557"/>
      <c r="FJ9" s="557"/>
      <c r="FK9" s="557"/>
      <c r="FL9" s="557"/>
      <c r="FM9" s="557"/>
      <c r="FN9" s="557"/>
      <c r="FO9" s="557"/>
      <c r="FP9" s="557"/>
      <c r="FQ9" s="557"/>
      <c r="FR9" s="557"/>
      <c r="FS9" s="557"/>
      <c r="FT9" s="557"/>
      <c r="FU9" s="557"/>
      <c r="FV9" s="557"/>
      <c r="FW9" s="557"/>
      <c r="FX9" s="557"/>
      <c r="FY9" s="557"/>
      <c r="FZ9" s="557"/>
      <c r="GA9" s="557"/>
      <c r="GB9" s="557"/>
      <c r="GC9" s="557"/>
      <c r="GD9" s="557"/>
      <c r="GE9" s="557"/>
      <c r="GF9" s="557"/>
      <c r="GG9" s="557"/>
      <c r="GH9" s="557"/>
      <c r="GI9" s="557"/>
      <c r="GJ9" s="557"/>
      <c r="GK9" s="557"/>
      <c r="GL9" s="557"/>
      <c r="GM9" s="557"/>
      <c r="GN9" s="557"/>
      <c r="GO9" s="557"/>
      <c r="GP9" s="557"/>
      <c r="GQ9" s="557"/>
      <c r="GR9" s="557"/>
      <c r="GS9" s="557"/>
      <c r="GT9" s="557"/>
      <c r="GU9" s="557"/>
      <c r="GV9" s="557"/>
      <c r="GW9" s="557"/>
      <c r="GX9" s="557"/>
      <c r="GY9" s="557"/>
      <c r="GZ9" s="557"/>
      <c r="HA9" s="557"/>
      <c r="HB9" s="557"/>
      <c r="HC9" s="557"/>
      <c r="HD9" s="557"/>
      <c r="HE9" s="557"/>
      <c r="HF9" s="557"/>
      <c r="HG9" s="557"/>
      <c r="HH9" s="557"/>
      <c r="HI9" s="557"/>
      <c r="HJ9" s="557"/>
      <c r="HK9" s="557"/>
      <c r="HL9" s="557"/>
      <c r="HM9" s="557"/>
      <c r="HN9" s="557"/>
      <c r="HO9" s="557"/>
      <c r="HP9" s="557"/>
      <c r="HQ9" s="557"/>
      <c r="HR9" s="557"/>
      <c r="HS9" s="557"/>
      <c r="HT9" s="557"/>
      <c r="HU9" s="557"/>
      <c r="HV9" s="557"/>
      <c r="HW9" s="557"/>
      <c r="HX9" s="557"/>
      <c r="HY9" s="557"/>
      <c r="HZ9" s="557"/>
      <c r="IA9" s="557"/>
      <c r="IB9" s="557"/>
      <c r="IC9" s="557"/>
      <c r="ID9" s="557"/>
      <c r="IE9" s="557"/>
      <c r="IF9" s="557"/>
      <c r="IG9" s="557"/>
      <c r="IH9" s="557"/>
      <c r="II9" s="557"/>
      <c r="IJ9" s="557"/>
      <c r="IK9" s="557"/>
      <c r="IL9" s="557"/>
      <c r="IM9" s="557"/>
      <c r="IN9" s="557"/>
      <c r="IO9" s="557"/>
      <c r="IP9" s="557"/>
      <c r="IQ9" s="557"/>
      <c r="IR9" s="557"/>
      <c r="IS9" s="557"/>
      <c r="IT9" s="557"/>
      <c r="IU9" s="557"/>
      <c r="IV9" s="557"/>
      <c r="IW9" s="557"/>
      <c r="IX9" s="557"/>
      <c r="IY9" s="557"/>
      <c r="IZ9" s="557"/>
      <c r="JA9" s="557"/>
      <c r="JB9" s="557"/>
      <c r="JC9" s="557"/>
      <c r="JD9" s="557"/>
      <c r="JE9" s="557"/>
      <c r="JF9" s="557"/>
      <c r="JG9" s="557"/>
      <c r="JH9" s="557"/>
      <c r="JI9" s="557"/>
      <c r="JJ9" s="557"/>
      <c r="JK9" s="557"/>
      <c r="JL9" s="557"/>
      <c r="JM9" s="557"/>
      <c r="JN9" s="557"/>
      <c r="JO9" s="557"/>
      <c r="JP9" s="557"/>
      <c r="JQ9" s="557"/>
      <c r="JR9" s="557"/>
      <c r="JS9" s="557"/>
      <c r="JT9" s="557"/>
      <c r="JU9" s="557"/>
      <c r="JV9" s="557"/>
      <c r="JW9" s="557"/>
      <c r="JX9" s="557"/>
      <c r="JY9" s="557"/>
      <c r="JZ9" s="557"/>
      <c r="KA9" s="557"/>
      <c r="KB9" s="557"/>
      <c r="KC9" s="557"/>
      <c r="KD9" s="557"/>
      <c r="KE9" s="557"/>
      <c r="KF9" s="557"/>
      <c r="KG9" s="557"/>
      <c r="KH9" s="557"/>
      <c r="KI9" s="557"/>
      <c r="KJ9" s="557"/>
      <c r="KK9" s="557"/>
      <c r="KL9" s="557"/>
      <c r="KM9" s="557"/>
      <c r="KN9" s="557"/>
      <c r="KO9" s="557"/>
      <c r="KP9" s="557"/>
      <c r="KQ9" s="557"/>
      <c r="KR9" s="557"/>
      <c r="KS9" s="557"/>
      <c r="KT9" s="557"/>
      <c r="KU9" s="557"/>
      <c r="KV9" s="557"/>
      <c r="KW9" s="557"/>
      <c r="KX9" s="557"/>
      <c r="KY9" s="557"/>
      <c r="KZ9" s="557"/>
      <c r="LA9" s="557"/>
      <c r="LB9" s="557"/>
      <c r="LC9" s="557"/>
      <c r="LD9" s="557"/>
      <c r="LE9" s="557"/>
      <c r="LF9" s="557"/>
      <c r="LG9" s="557"/>
      <c r="LH9" s="557"/>
      <c r="LI9" s="557"/>
      <c r="LJ9" s="557"/>
      <c r="LK9" s="557"/>
      <c r="LL9" s="557"/>
      <c r="LM9" s="557"/>
      <c r="LN9" s="557"/>
      <c r="LO9" s="557"/>
      <c r="LP9" s="557"/>
      <c r="LQ9" s="557"/>
      <c r="LR9" s="557"/>
      <c r="LS9" s="557"/>
      <c r="LT9" s="557"/>
      <c r="LU9" s="557"/>
      <c r="LV9" s="557"/>
      <c r="LW9" s="557"/>
      <c r="LX9" s="557"/>
      <c r="LY9" s="557"/>
      <c r="LZ9" s="557"/>
      <c r="MA9" s="557"/>
      <c r="MB9" s="557"/>
      <c r="MC9" s="557"/>
      <c r="MD9" s="557"/>
      <c r="ME9" s="557"/>
      <c r="MF9" s="557"/>
      <c r="MG9" s="557"/>
      <c r="MH9" s="557"/>
      <c r="MI9" s="557"/>
      <c r="MJ9" s="557"/>
      <c r="MK9" s="557"/>
      <c r="ML9" s="557"/>
      <c r="MM9" s="557"/>
      <c r="MN9" s="557"/>
      <c r="MO9" s="557"/>
      <c r="MP9" s="557"/>
      <c r="MQ9" s="557"/>
      <c r="MR9" s="557"/>
      <c r="MS9" s="557"/>
      <c r="MT9" s="557"/>
      <c r="MU9" s="557"/>
      <c r="MV9" s="557"/>
      <c r="MW9" s="557"/>
      <c r="MX9" s="557"/>
      <c r="MY9" s="557"/>
      <c r="MZ9" s="557"/>
      <c r="NA9" s="557"/>
      <c r="NB9" s="557"/>
    </row>
    <row r="10" spans="1:366" s="85" customFormat="1" ht="20.25" customHeight="1" x14ac:dyDescent="0.45">
      <c r="A10" s="888">
        <v>0</v>
      </c>
      <c r="B10" s="889">
        <v>1</v>
      </c>
      <c r="C10" s="107">
        <v>0</v>
      </c>
      <c r="D10" s="108">
        <v>1</v>
      </c>
      <c r="E10" s="107">
        <v>0</v>
      </c>
      <c r="F10" s="108">
        <v>4</v>
      </c>
      <c r="G10" s="107">
        <v>0</v>
      </c>
      <c r="H10" s="108">
        <v>1</v>
      </c>
      <c r="I10" s="110" t="str">
        <f t="shared" si="0"/>
        <v>01010401</v>
      </c>
      <c r="J10" s="111"/>
      <c r="K10" s="111">
        <v>70106</v>
      </c>
      <c r="L10" s="111"/>
      <c r="M10" s="111"/>
      <c r="N10" s="111"/>
      <c r="O10" s="111"/>
      <c r="P10" s="111"/>
      <c r="Q10" s="111"/>
      <c r="R10" s="112" t="s">
        <v>119</v>
      </c>
      <c r="S10" s="112"/>
      <c r="T10" s="113" t="s">
        <v>250</v>
      </c>
      <c r="U10" s="112" t="s">
        <v>240</v>
      </c>
      <c r="V10" s="114" t="s">
        <v>251</v>
      </c>
      <c r="W10" s="113" t="s">
        <v>252</v>
      </c>
      <c r="X10" s="1139">
        <f>AK10</f>
        <v>1</v>
      </c>
      <c r="Y10" s="1139">
        <f>AQ10</f>
        <v>1</v>
      </c>
      <c r="Z10" s="1140">
        <v>6</v>
      </c>
      <c r="AA10" s="1140">
        <v>5</v>
      </c>
      <c r="AB10" s="1141"/>
      <c r="AC10" s="1196">
        <v>0</v>
      </c>
      <c r="AD10" s="1197">
        <v>1</v>
      </c>
      <c r="AE10" s="1196">
        <v>0</v>
      </c>
      <c r="AF10" s="1143">
        <v>1.9670570135746599</v>
      </c>
      <c r="AG10" s="1143">
        <v>0</v>
      </c>
      <c r="AH10" s="1143">
        <v>3.6251131221719501</v>
      </c>
      <c r="AI10" s="1143"/>
      <c r="AJ10" s="1143">
        <f>SUM(AF10,AG10,AH10:AI10)</f>
        <v>5.5921701357466098</v>
      </c>
      <c r="AK10" s="1139">
        <f>AJ10/AJ8</f>
        <v>1</v>
      </c>
      <c r="AL10" s="1143">
        <v>1.7140956240360501</v>
      </c>
      <c r="AM10" s="1143">
        <v>0</v>
      </c>
      <c r="AN10" s="1143">
        <v>0</v>
      </c>
      <c r="AO10" s="1143">
        <v>1.22723037566089</v>
      </c>
      <c r="AP10" s="1143">
        <f>SUM(AJ10,AL10,AM10,AN10,AO10)</f>
        <v>8.5334961354435492</v>
      </c>
      <c r="AQ10" s="1144">
        <f>AP10/AP$8</f>
        <v>1</v>
      </c>
      <c r="AR10" s="557"/>
      <c r="AS10" s="557" t="s">
        <v>243</v>
      </c>
      <c r="AT10" s="557"/>
      <c r="AU10" s="557"/>
      <c r="AV10" s="557"/>
      <c r="AW10" s="557"/>
      <c r="AX10" s="557"/>
      <c r="AY10" s="557"/>
      <c r="AZ10" s="557"/>
      <c r="BA10" s="557"/>
      <c r="BB10" s="557"/>
      <c r="BC10" s="557"/>
      <c r="BD10" s="557"/>
      <c r="BE10" s="557"/>
      <c r="BF10" s="557"/>
      <c r="BG10" s="557"/>
      <c r="BH10" s="557"/>
      <c r="BI10" s="557"/>
      <c r="BJ10" s="557"/>
      <c r="BK10" s="557"/>
      <c r="BL10" s="557"/>
      <c r="BM10" s="557"/>
      <c r="BN10" s="557"/>
      <c r="BO10" s="557"/>
      <c r="BP10" s="557"/>
      <c r="BQ10" s="557"/>
      <c r="BR10" s="557"/>
      <c r="BS10" s="557"/>
      <c r="BT10" s="557"/>
      <c r="BU10" s="557"/>
      <c r="BV10" s="557"/>
      <c r="BW10" s="557"/>
      <c r="BX10" s="557"/>
      <c r="BY10" s="557"/>
      <c r="BZ10" s="557"/>
      <c r="CA10" s="557"/>
      <c r="CB10" s="557"/>
      <c r="CC10" s="557"/>
      <c r="CD10" s="557"/>
      <c r="CE10" s="557"/>
      <c r="CF10" s="557"/>
      <c r="CG10" s="557"/>
      <c r="CH10" s="557"/>
      <c r="CI10" s="557"/>
      <c r="CJ10" s="557"/>
      <c r="CK10" s="557"/>
      <c r="CL10" s="557"/>
      <c r="CM10" s="557"/>
      <c r="CN10" s="557"/>
      <c r="CO10" s="557"/>
      <c r="CP10" s="557"/>
      <c r="CQ10" s="557"/>
      <c r="CR10" s="557"/>
      <c r="CS10" s="557"/>
      <c r="CT10" s="557"/>
      <c r="CU10" s="557"/>
      <c r="CV10" s="557"/>
      <c r="CW10" s="557"/>
      <c r="CX10" s="557"/>
      <c r="CY10" s="557"/>
      <c r="CZ10" s="557"/>
      <c r="DA10" s="557"/>
      <c r="DB10" s="557"/>
      <c r="DC10" s="557"/>
      <c r="DD10" s="557"/>
      <c r="DE10" s="557"/>
      <c r="DF10" s="557"/>
      <c r="DG10" s="557"/>
      <c r="DH10" s="557"/>
      <c r="DI10" s="557"/>
      <c r="DJ10" s="557"/>
      <c r="DK10" s="557"/>
      <c r="DL10" s="557"/>
      <c r="DM10" s="557"/>
      <c r="DN10" s="557"/>
      <c r="DO10" s="557"/>
      <c r="DP10" s="557"/>
      <c r="DQ10" s="557"/>
      <c r="DR10" s="557"/>
      <c r="DS10" s="557"/>
      <c r="DT10" s="557"/>
      <c r="DU10" s="557"/>
      <c r="DV10" s="557"/>
      <c r="DW10" s="557"/>
      <c r="DX10" s="557"/>
      <c r="DY10" s="557"/>
      <c r="DZ10" s="557"/>
      <c r="EA10" s="557"/>
      <c r="EB10" s="557"/>
      <c r="EC10" s="557"/>
      <c r="ED10" s="557"/>
      <c r="EE10" s="557"/>
      <c r="EF10" s="557"/>
      <c r="EG10" s="557"/>
      <c r="EH10" s="557"/>
      <c r="EI10" s="557"/>
      <c r="EJ10" s="557"/>
      <c r="EK10" s="557"/>
      <c r="EL10" s="557"/>
      <c r="EM10" s="557"/>
      <c r="EN10" s="557"/>
      <c r="EO10" s="557"/>
      <c r="EP10" s="557"/>
      <c r="EQ10" s="557"/>
      <c r="ER10" s="557"/>
      <c r="ES10" s="557"/>
      <c r="ET10" s="557"/>
      <c r="EU10" s="557"/>
      <c r="EV10" s="557"/>
      <c r="EW10" s="557"/>
      <c r="EX10" s="557"/>
      <c r="EY10" s="557"/>
      <c r="EZ10" s="557"/>
      <c r="FA10" s="557"/>
      <c r="FB10" s="557"/>
      <c r="FC10" s="557"/>
      <c r="FD10" s="557"/>
      <c r="FE10" s="557"/>
      <c r="FF10" s="557"/>
      <c r="FG10" s="557"/>
      <c r="FH10" s="557"/>
      <c r="FI10" s="557"/>
      <c r="FJ10" s="557"/>
      <c r="FK10" s="557"/>
      <c r="FL10" s="557"/>
      <c r="FM10" s="557"/>
      <c r="FN10" s="557"/>
      <c r="FO10" s="557"/>
      <c r="FP10" s="557"/>
      <c r="FQ10" s="557"/>
      <c r="FR10" s="557"/>
      <c r="FS10" s="557"/>
      <c r="FT10" s="557"/>
      <c r="FU10" s="557"/>
      <c r="FV10" s="557"/>
      <c r="FW10" s="557"/>
      <c r="FX10" s="557"/>
      <c r="FY10" s="557"/>
      <c r="FZ10" s="557"/>
      <c r="GA10" s="557"/>
      <c r="GB10" s="557"/>
      <c r="GC10" s="557"/>
      <c r="GD10" s="557"/>
      <c r="GE10" s="557"/>
      <c r="GF10" s="557"/>
      <c r="GG10" s="557"/>
      <c r="GH10" s="557"/>
      <c r="GI10" s="557"/>
      <c r="GJ10" s="557"/>
      <c r="GK10" s="557"/>
      <c r="GL10" s="557"/>
      <c r="GM10" s="557"/>
      <c r="GN10" s="557"/>
      <c r="GO10" s="557"/>
      <c r="GP10" s="557"/>
      <c r="GQ10" s="557"/>
      <c r="GR10" s="557"/>
      <c r="GS10" s="557"/>
      <c r="GT10" s="557"/>
      <c r="GU10" s="557"/>
      <c r="GV10" s="557"/>
      <c r="GW10" s="557"/>
      <c r="GX10" s="557"/>
      <c r="GY10" s="557"/>
      <c r="GZ10" s="557"/>
      <c r="HA10" s="557"/>
      <c r="HB10" s="557"/>
      <c r="HC10" s="557"/>
      <c r="HD10" s="557"/>
      <c r="HE10" s="557"/>
      <c r="HF10" s="557"/>
      <c r="HG10" s="557"/>
      <c r="HH10" s="557"/>
      <c r="HI10" s="557"/>
      <c r="HJ10" s="557"/>
      <c r="HK10" s="557"/>
      <c r="HL10" s="557"/>
      <c r="HM10" s="557"/>
      <c r="HN10" s="557"/>
      <c r="HO10" s="557"/>
      <c r="HP10" s="557"/>
      <c r="HQ10" s="557"/>
      <c r="HR10" s="557"/>
      <c r="HS10" s="557"/>
      <c r="HT10" s="557"/>
      <c r="HU10" s="557"/>
      <c r="HV10" s="557"/>
      <c r="HW10" s="557"/>
      <c r="HX10" s="557"/>
      <c r="HY10" s="557"/>
      <c r="HZ10" s="557"/>
      <c r="IA10" s="557"/>
      <c r="IB10" s="557"/>
      <c r="IC10" s="557"/>
      <c r="ID10" s="557"/>
      <c r="IE10" s="557"/>
      <c r="IF10" s="557"/>
      <c r="IG10" s="557"/>
      <c r="IH10" s="557"/>
      <c r="II10" s="557"/>
      <c r="IJ10" s="557"/>
      <c r="IK10" s="557"/>
      <c r="IL10" s="557"/>
      <c r="IM10" s="557"/>
      <c r="IN10" s="557"/>
      <c r="IO10" s="557"/>
      <c r="IP10" s="557"/>
      <c r="IQ10" s="557"/>
      <c r="IR10" s="557"/>
      <c r="IS10" s="557"/>
      <c r="IT10" s="557"/>
      <c r="IU10" s="557"/>
      <c r="IV10" s="557"/>
      <c r="IW10" s="557"/>
      <c r="IX10" s="557"/>
      <c r="IY10" s="557"/>
      <c r="IZ10" s="557"/>
      <c r="JA10" s="557"/>
      <c r="JB10" s="557"/>
      <c r="JC10" s="557"/>
      <c r="JD10" s="557"/>
      <c r="JE10" s="557"/>
      <c r="JF10" s="557"/>
      <c r="JG10" s="557"/>
      <c r="JH10" s="557"/>
      <c r="JI10" s="557"/>
      <c r="JJ10" s="557"/>
      <c r="JK10" s="557"/>
      <c r="JL10" s="557"/>
      <c r="JM10" s="557"/>
      <c r="JN10" s="557"/>
      <c r="JO10" s="557"/>
      <c r="JP10" s="557"/>
      <c r="JQ10" s="557"/>
      <c r="JR10" s="557"/>
      <c r="JS10" s="557"/>
      <c r="JT10" s="557"/>
      <c r="JU10" s="557"/>
      <c r="JV10" s="557"/>
      <c r="JW10" s="557"/>
      <c r="JX10" s="557"/>
      <c r="JY10" s="557"/>
      <c r="JZ10" s="557"/>
      <c r="KA10" s="557"/>
      <c r="KB10" s="557"/>
      <c r="KC10" s="557"/>
      <c r="KD10" s="557"/>
      <c r="KE10" s="557"/>
      <c r="KF10" s="557"/>
      <c r="KG10" s="557"/>
      <c r="KH10" s="557"/>
      <c r="KI10" s="557"/>
      <c r="KJ10" s="557"/>
      <c r="KK10" s="557"/>
      <c r="KL10" s="557"/>
      <c r="KM10" s="557"/>
      <c r="KN10" s="557"/>
      <c r="KO10" s="557"/>
      <c r="KP10" s="557"/>
      <c r="KQ10" s="557"/>
      <c r="KR10" s="557"/>
      <c r="KS10" s="557"/>
      <c r="KT10" s="557"/>
      <c r="KU10" s="557"/>
      <c r="KV10" s="557"/>
      <c r="KW10" s="557"/>
      <c r="KX10" s="557"/>
      <c r="KY10" s="557"/>
      <c r="KZ10" s="557"/>
      <c r="LA10" s="557"/>
      <c r="LB10" s="557"/>
      <c r="LC10" s="557"/>
      <c r="LD10" s="557"/>
      <c r="LE10" s="557"/>
      <c r="LF10" s="557"/>
      <c r="LG10" s="557"/>
      <c r="LH10" s="557"/>
      <c r="LI10" s="557"/>
      <c r="LJ10" s="557"/>
      <c r="LK10" s="557"/>
      <c r="LL10" s="557"/>
      <c r="LM10" s="557"/>
      <c r="LN10" s="557"/>
      <c r="LO10" s="557"/>
      <c r="LP10" s="557"/>
      <c r="LQ10" s="557"/>
      <c r="LR10" s="557"/>
      <c r="LS10" s="557"/>
      <c r="LT10" s="557"/>
      <c r="LU10" s="557"/>
      <c r="LV10" s="557"/>
      <c r="LW10" s="557"/>
      <c r="LX10" s="557"/>
      <c r="LY10" s="557"/>
      <c r="LZ10" s="557"/>
      <c r="MA10" s="557"/>
      <c r="MB10" s="557"/>
      <c r="MC10" s="557"/>
      <c r="MD10" s="557"/>
      <c r="ME10" s="557"/>
      <c r="MF10" s="557"/>
      <c r="MG10" s="557"/>
      <c r="MH10" s="557"/>
      <c r="MI10" s="557"/>
      <c r="MJ10" s="557"/>
      <c r="MK10" s="557"/>
      <c r="ML10" s="557"/>
      <c r="MM10" s="557"/>
      <c r="MN10" s="557"/>
      <c r="MO10" s="557"/>
      <c r="MP10" s="557"/>
      <c r="MQ10" s="557"/>
      <c r="MR10" s="557"/>
      <c r="MS10" s="557"/>
      <c r="MT10" s="557"/>
      <c r="MU10" s="557"/>
      <c r="MV10" s="557"/>
      <c r="MW10" s="557"/>
      <c r="MX10" s="557"/>
      <c r="MY10" s="557"/>
      <c r="MZ10" s="557"/>
      <c r="NA10" s="557"/>
      <c r="NB10" s="557"/>
    </row>
    <row r="11" spans="1:366" s="85" customFormat="1" ht="20.25" customHeight="1" x14ac:dyDescent="0.45">
      <c r="A11" s="107">
        <v>0</v>
      </c>
      <c r="B11" s="108">
        <v>1</v>
      </c>
      <c r="C11" s="107">
        <v>0</v>
      </c>
      <c r="D11" s="108">
        <v>1</v>
      </c>
      <c r="E11" s="107">
        <v>0</v>
      </c>
      <c r="F11" s="108">
        <v>5</v>
      </c>
      <c r="G11" s="107">
        <v>0</v>
      </c>
      <c r="H11" s="108">
        <v>1</v>
      </c>
      <c r="I11" s="110" t="str">
        <f t="shared" si="0"/>
        <v>01010501</v>
      </c>
      <c r="J11" s="111"/>
      <c r="K11" s="111">
        <v>70113</v>
      </c>
      <c r="L11" s="111"/>
      <c r="M11" s="111"/>
      <c r="N11" s="111"/>
      <c r="O11" s="111"/>
      <c r="P11" s="111"/>
      <c r="Q11" s="111"/>
      <c r="R11" s="112" t="s">
        <v>119</v>
      </c>
      <c r="S11" s="112"/>
      <c r="T11" s="113" t="s">
        <v>253</v>
      </c>
      <c r="U11" s="112" t="s">
        <v>240</v>
      </c>
      <c r="V11" s="114" t="s">
        <v>254</v>
      </c>
      <c r="W11" s="113" t="s">
        <v>253</v>
      </c>
      <c r="X11" s="1139">
        <f>AK11</f>
        <v>1.8827493342879098</v>
      </c>
      <c r="Y11" s="1139">
        <f>AQ11</f>
        <v>1.8659604071645386</v>
      </c>
      <c r="Z11" s="1140">
        <v>10</v>
      </c>
      <c r="AA11" s="1140">
        <v>10</v>
      </c>
      <c r="AB11" s="1141"/>
      <c r="AC11" s="1196">
        <v>0</v>
      </c>
      <c r="AD11" s="1197">
        <v>1</v>
      </c>
      <c r="AE11" s="1196">
        <v>0</v>
      </c>
      <c r="AF11" s="1143">
        <v>3.2784283559577698</v>
      </c>
      <c r="AG11" s="1143">
        <v>0</v>
      </c>
      <c r="AH11" s="1143">
        <v>7.2502262443438896</v>
      </c>
      <c r="AI11" s="1143"/>
      <c r="AJ11" s="1143">
        <f>SUM(AF11,AG11,AH11:AI11)</f>
        <v>10.52865460030166</v>
      </c>
      <c r="AK11" s="1139">
        <f>AJ11/AJ$8</f>
        <v>1.8827493342879098</v>
      </c>
      <c r="AL11" s="1143">
        <v>4.1672809474667103</v>
      </c>
      <c r="AM11" s="1143">
        <v>0</v>
      </c>
      <c r="AN11" s="1143">
        <v>0</v>
      </c>
      <c r="AO11" s="1143">
        <v>1.22723037566089</v>
      </c>
      <c r="AP11" s="1143">
        <f>SUM(AJ11,AL11,AM11,AN11,AO11)</f>
        <v>15.923165923429261</v>
      </c>
      <c r="AQ11" s="1144">
        <f>AP11/AP$8</f>
        <v>1.8659604071645386</v>
      </c>
      <c r="AR11" s="557"/>
      <c r="AS11" s="557" t="s">
        <v>243</v>
      </c>
      <c r="AT11" s="557"/>
      <c r="AU11" s="557"/>
      <c r="AV11" s="557"/>
      <c r="AW11" s="557"/>
      <c r="AX11" s="557"/>
      <c r="AY11" s="557"/>
      <c r="AZ11" s="557"/>
      <c r="BA11" s="557"/>
      <c r="BB11" s="557"/>
      <c r="BC11" s="557"/>
      <c r="BD11" s="557"/>
      <c r="BE11" s="557"/>
      <c r="BF11" s="557"/>
      <c r="BG11" s="557"/>
      <c r="BH11" s="557"/>
      <c r="BI11" s="557"/>
      <c r="BJ11" s="557"/>
      <c r="BK11" s="557"/>
      <c r="BL11" s="557"/>
      <c r="BM11" s="557"/>
      <c r="BN11" s="557"/>
      <c r="BO11" s="557"/>
      <c r="BP11" s="557"/>
      <c r="BQ11" s="557"/>
      <c r="BR11" s="557"/>
      <c r="BS11" s="557"/>
      <c r="BT11" s="557"/>
      <c r="BU11" s="557"/>
      <c r="BV11" s="557"/>
      <c r="BW11" s="557"/>
      <c r="BX11" s="557"/>
      <c r="BY11" s="557"/>
      <c r="BZ11" s="557"/>
      <c r="CA11" s="557"/>
      <c r="CB11" s="557"/>
      <c r="CC11" s="557"/>
      <c r="CD11" s="557"/>
      <c r="CE11" s="557"/>
      <c r="CF11" s="557"/>
      <c r="CG11" s="557"/>
      <c r="CH11" s="557"/>
      <c r="CI11" s="557"/>
      <c r="CJ11" s="557"/>
      <c r="CK11" s="557"/>
      <c r="CL11" s="557"/>
      <c r="CM11" s="557"/>
      <c r="CN11" s="557"/>
      <c r="CO11" s="557"/>
      <c r="CP11" s="557"/>
      <c r="CQ11" s="557"/>
      <c r="CR11" s="557"/>
      <c r="CS11" s="557"/>
      <c r="CT11" s="557"/>
      <c r="CU11" s="557"/>
      <c r="CV11" s="557"/>
      <c r="CW11" s="557"/>
      <c r="CX11" s="557"/>
      <c r="CY11" s="557"/>
      <c r="CZ11" s="557"/>
      <c r="DA11" s="557"/>
      <c r="DB11" s="557"/>
      <c r="DC11" s="557"/>
      <c r="DD11" s="557"/>
      <c r="DE11" s="557"/>
      <c r="DF11" s="557"/>
      <c r="DG11" s="557"/>
      <c r="DH11" s="557"/>
      <c r="DI11" s="557"/>
      <c r="DJ11" s="557"/>
      <c r="DK11" s="557"/>
      <c r="DL11" s="557"/>
      <c r="DM11" s="557"/>
      <c r="DN11" s="557"/>
      <c r="DO11" s="557"/>
      <c r="DP11" s="557"/>
      <c r="DQ11" s="557"/>
      <c r="DR11" s="557"/>
      <c r="DS11" s="557"/>
      <c r="DT11" s="557"/>
      <c r="DU11" s="557"/>
      <c r="DV11" s="557"/>
      <c r="DW11" s="557"/>
      <c r="DX11" s="557"/>
      <c r="DY11" s="557"/>
      <c r="DZ11" s="557"/>
      <c r="EA11" s="557"/>
      <c r="EB11" s="557"/>
      <c r="EC11" s="557"/>
      <c r="ED11" s="557"/>
      <c r="EE11" s="557"/>
      <c r="EF11" s="557"/>
      <c r="EG11" s="557"/>
      <c r="EH11" s="557"/>
      <c r="EI11" s="557"/>
      <c r="EJ11" s="557"/>
      <c r="EK11" s="557"/>
      <c r="EL11" s="557"/>
      <c r="EM11" s="557"/>
      <c r="EN11" s="557"/>
      <c r="EO11" s="557"/>
      <c r="EP11" s="557"/>
      <c r="EQ11" s="557"/>
      <c r="ER11" s="557"/>
      <c r="ES11" s="557"/>
      <c r="ET11" s="557"/>
      <c r="EU11" s="557"/>
      <c r="EV11" s="557"/>
      <c r="EW11" s="557"/>
      <c r="EX11" s="557"/>
      <c r="EY11" s="557"/>
      <c r="EZ11" s="557"/>
      <c r="FA11" s="557"/>
      <c r="FB11" s="557"/>
      <c r="FC11" s="557"/>
      <c r="FD11" s="557"/>
      <c r="FE11" s="557"/>
      <c r="FF11" s="557"/>
      <c r="FG11" s="557"/>
      <c r="FH11" s="557"/>
      <c r="FI11" s="557"/>
      <c r="FJ11" s="557"/>
      <c r="FK11" s="557"/>
      <c r="FL11" s="557"/>
      <c r="FM11" s="557"/>
      <c r="FN11" s="557"/>
      <c r="FO11" s="557"/>
      <c r="FP11" s="557"/>
      <c r="FQ11" s="557"/>
      <c r="FR11" s="557"/>
      <c r="FS11" s="557"/>
      <c r="FT11" s="557"/>
      <c r="FU11" s="557"/>
      <c r="FV11" s="557"/>
      <c r="FW11" s="557"/>
      <c r="FX11" s="557"/>
      <c r="FY11" s="557"/>
      <c r="FZ11" s="557"/>
      <c r="GA11" s="557"/>
      <c r="GB11" s="557"/>
      <c r="GC11" s="557"/>
      <c r="GD11" s="557"/>
      <c r="GE11" s="557"/>
      <c r="GF11" s="557"/>
      <c r="GG11" s="557"/>
      <c r="GH11" s="557"/>
      <c r="GI11" s="557"/>
      <c r="GJ11" s="557"/>
      <c r="GK11" s="557"/>
      <c r="GL11" s="557"/>
      <c r="GM11" s="557"/>
      <c r="GN11" s="557"/>
      <c r="GO11" s="557"/>
      <c r="GP11" s="557"/>
      <c r="GQ11" s="557"/>
      <c r="GR11" s="557"/>
      <c r="GS11" s="557"/>
      <c r="GT11" s="557"/>
      <c r="GU11" s="557"/>
      <c r="GV11" s="557"/>
      <c r="GW11" s="557"/>
      <c r="GX11" s="557"/>
      <c r="GY11" s="557"/>
      <c r="GZ11" s="557"/>
      <c r="HA11" s="557"/>
      <c r="HB11" s="557"/>
      <c r="HC11" s="557"/>
      <c r="HD11" s="557"/>
      <c r="HE11" s="557"/>
      <c r="HF11" s="557"/>
      <c r="HG11" s="557"/>
      <c r="HH11" s="557"/>
      <c r="HI11" s="557"/>
      <c r="HJ11" s="557"/>
      <c r="HK11" s="557"/>
      <c r="HL11" s="557"/>
      <c r="HM11" s="557"/>
      <c r="HN11" s="557"/>
      <c r="HO11" s="557"/>
      <c r="HP11" s="557"/>
      <c r="HQ11" s="557"/>
      <c r="HR11" s="557"/>
      <c r="HS11" s="557"/>
      <c r="HT11" s="557"/>
      <c r="HU11" s="557"/>
      <c r="HV11" s="557"/>
      <c r="HW11" s="557"/>
      <c r="HX11" s="557"/>
      <c r="HY11" s="557"/>
      <c r="HZ11" s="557"/>
      <c r="IA11" s="557"/>
      <c r="IB11" s="557"/>
      <c r="IC11" s="557"/>
      <c r="ID11" s="557"/>
      <c r="IE11" s="557"/>
      <c r="IF11" s="557"/>
      <c r="IG11" s="557"/>
      <c r="IH11" s="557"/>
      <c r="II11" s="557"/>
      <c r="IJ11" s="557"/>
      <c r="IK11" s="557"/>
      <c r="IL11" s="557"/>
      <c r="IM11" s="557"/>
      <c r="IN11" s="557"/>
      <c r="IO11" s="557"/>
      <c r="IP11" s="557"/>
      <c r="IQ11" s="557"/>
      <c r="IR11" s="557"/>
      <c r="IS11" s="557"/>
      <c r="IT11" s="557"/>
      <c r="IU11" s="557"/>
      <c r="IV11" s="557"/>
      <c r="IW11" s="557"/>
      <c r="IX11" s="557"/>
      <c r="IY11" s="557"/>
      <c r="IZ11" s="557"/>
      <c r="JA11" s="557"/>
      <c r="JB11" s="557"/>
      <c r="JC11" s="557"/>
      <c r="JD11" s="557"/>
      <c r="JE11" s="557"/>
      <c r="JF11" s="557"/>
      <c r="JG11" s="557"/>
      <c r="JH11" s="557"/>
      <c r="JI11" s="557"/>
      <c r="JJ11" s="557"/>
      <c r="JK11" s="557"/>
      <c r="JL11" s="557"/>
      <c r="JM11" s="557"/>
      <c r="JN11" s="557"/>
      <c r="JO11" s="557"/>
      <c r="JP11" s="557"/>
      <c r="JQ11" s="557"/>
      <c r="JR11" s="557"/>
      <c r="JS11" s="557"/>
      <c r="JT11" s="557"/>
      <c r="JU11" s="557"/>
      <c r="JV11" s="557"/>
      <c r="JW11" s="557"/>
      <c r="JX11" s="557"/>
      <c r="JY11" s="557"/>
      <c r="JZ11" s="557"/>
      <c r="KA11" s="557"/>
      <c r="KB11" s="557"/>
      <c r="KC11" s="557"/>
      <c r="KD11" s="557"/>
      <c r="KE11" s="557"/>
      <c r="KF11" s="557"/>
      <c r="KG11" s="557"/>
      <c r="KH11" s="557"/>
      <c r="KI11" s="557"/>
      <c r="KJ11" s="557"/>
      <c r="KK11" s="557"/>
      <c r="KL11" s="557"/>
      <c r="KM11" s="557"/>
      <c r="KN11" s="557"/>
      <c r="KO11" s="557"/>
      <c r="KP11" s="557"/>
      <c r="KQ11" s="557"/>
      <c r="KR11" s="557"/>
      <c r="KS11" s="557"/>
      <c r="KT11" s="557"/>
      <c r="KU11" s="557"/>
      <c r="KV11" s="557"/>
      <c r="KW11" s="557"/>
      <c r="KX11" s="557"/>
      <c r="KY11" s="557"/>
      <c r="KZ11" s="557"/>
      <c r="LA11" s="557"/>
      <c r="LB11" s="557"/>
      <c r="LC11" s="557"/>
      <c r="LD11" s="557"/>
      <c r="LE11" s="557"/>
      <c r="LF11" s="557"/>
      <c r="LG11" s="557"/>
      <c r="LH11" s="557"/>
      <c r="LI11" s="557"/>
      <c r="LJ11" s="557"/>
      <c r="LK11" s="557"/>
      <c r="LL11" s="557"/>
      <c r="LM11" s="557"/>
      <c r="LN11" s="557"/>
      <c r="LO11" s="557"/>
      <c r="LP11" s="557"/>
      <c r="LQ11" s="557"/>
      <c r="LR11" s="557"/>
      <c r="LS11" s="557"/>
      <c r="LT11" s="557"/>
      <c r="LU11" s="557"/>
      <c r="LV11" s="557"/>
      <c r="LW11" s="557"/>
      <c r="LX11" s="557"/>
      <c r="LY11" s="557"/>
      <c r="LZ11" s="557"/>
      <c r="MA11" s="557"/>
      <c r="MB11" s="557"/>
      <c r="MC11" s="557"/>
      <c r="MD11" s="557"/>
      <c r="ME11" s="557"/>
      <c r="MF11" s="557"/>
      <c r="MG11" s="557"/>
      <c r="MH11" s="557"/>
      <c r="MI11" s="557"/>
      <c r="MJ11" s="557"/>
      <c r="MK11" s="557"/>
      <c r="ML11" s="557"/>
      <c r="MM11" s="557"/>
      <c r="MN11" s="557"/>
      <c r="MO11" s="557"/>
      <c r="MP11" s="557"/>
      <c r="MQ11" s="557"/>
      <c r="MR11" s="557"/>
      <c r="MS11" s="557"/>
      <c r="MT11" s="557"/>
      <c r="MU11" s="557"/>
      <c r="MV11" s="557"/>
      <c r="MW11" s="557"/>
      <c r="MX11" s="557"/>
      <c r="MY11" s="557"/>
      <c r="MZ11" s="557"/>
      <c r="NA11" s="557"/>
      <c r="NB11" s="557"/>
    </row>
    <row r="12" spans="1:366" s="560" customFormat="1" ht="20.25" customHeight="1" x14ac:dyDescent="0.55000000000000004">
      <c r="A12" s="824"/>
      <c r="B12" s="825"/>
      <c r="C12" s="824"/>
      <c r="D12" s="825"/>
      <c r="E12" s="824"/>
      <c r="F12" s="825"/>
      <c r="G12" s="824"/>
      <c r="H12" s="825"/>
      <c r="I12" s="826" t="str">
        <f t="shared" si="0"/>
        <v/>
      </c>
      <c r="J12" s="830"/>
      <c r="K12" s="830"/>
      <c r="L12" s="830"/>
      <c r="M12" s="830"/>
      <c r="N12" s="830"/>
      <c r="O12" s="830"/>
      <c r="P12" s="830"/>
      <c r="Q12" s="830"/>
      <c r="R12" s="830"/>
      <c r="S12" s="830"/>
      <c r="T12" s="879"/>
      <c r="U12" s="880"/>
      <c r="V12" s="555"/>
      <c r="W12" s="555"/>
      <c r="X12" s="1146"/>
      <c r="Y12" s="1146"/>
      <c r="Z12" s="1147"/>
      <c r="AA12" s="1147"/>
      <c r="AB12" s="1148"/>
      <c r="AC12" s="1148"/>
      <c r="AD12" s="1148"/>
      <c r="AE12" s="1148"/>
      <c r="AF12" s="1149"/>
      <c r="AG12" s="1149"/>
      <c r="AH12" s="1150"/>
      <c r="AI12" s="1150"/>
      <c r="AJ12" s="1149"/>
      <c r="AK12" s="1151"/>
      <c r="AL12" s="1149"/>
      <c r="AM12" s="1149"/>
      <c r="AN12" s="1149"/>
      <c r="AO12" s="1149"/>
      <c r="AP12" s="1149"/>
      <c r="AQ12" s="1152"/>
      <c r="AS12" s="557" t="s">
        <v>243</v>
      </c>
    </row>
    <row r="13" spans="1:366" s="100" customFormat="1" ht="25.5" customHeight="1" x14ac:dyDescent="0.6">
      <c r="A13" s="862"/>
      <c r="B13" s="863"/>
      <c r="C13" s="862"/>
      <c r="D13" s="863"/>
      <c r="E13" s="864"/>
      <c r="F13" s="865"/>
      <c r="G13" s="864"/>
      <c r="H13" s="866"/>
      <c r="I13" s="867" t="str">
        <f t="shared" si="0"/>
        <v/>
      </c>
      <c r="J13" s="868">
        <v>50</v>
      </c>
      <c r="K13" s="868"/>
      <c r="L13" s="868"/>
      <c r="M13" s="868"/>
      <c r="N13" s="868"/>
      <c r="O13" s="868"/>
      <c r="P13" s="868"/>
      <c r="Q13" s="868"/>
      <c r="R13" s="869" t="s">
        <v>119</v>
      </c>
      <c r="S13" s="869"/>
      <c r="T13" s="779" t="s">
        <v>255</v>
      </c>
      <c r="U13" s="882"/>
      <c r="V13" s="778"/>
      <c r="W13" s="779" t="s">
        <v>255</v>
      </c>
      <c r="X13" s="1153"/>
      <c r="Y13" s="1153"/>
      <c r="Z13" s="1154"/>
      <c r="AA13" s="1155"/>
      <c r="AB13" s="1156"/>
      <c r="AC13" s="1156"/>
      <c r="AD13" s="1156"/>
      <c r="AE13" s="1156"/>
      <c r="AF13" s="1157"/>
      <c r="AG13" s="1157"/>
      <c r="AH13" s="1158"/>
      <c r="AI13" s="1158"/>
      <c r="AJ13" s="1159"/>
      <c r="AK13" s="1160"/>
      <c r="AL13" s="1157"/>
      <c r="AM13" s="1157"/>
      <c r="AN13" s="1157"/>
      <c r="AO13" s="1157"/>
      <c r="AP13" s="1157"/>
      <c r="AQ13" s="1160"/>
      <c r="AR13" s="561"/>
      <c r="AS13" s="557" t="s">
        <v>243</v>
      </c>
      <c r="AT13" s="561"/>
      <c r="AU13" s="561"/>
      <c r="AV13" s="561"/>
      <c r="AW13" s="561"/>
      <c r="AX13" s="561"/>
      <c r="AY13" s="561"/>
      <c r="AZ13" s="561"/>
      <c r="BA13" s="561"/>
      <c r="BB13" s="561"/>
      <c r="BC13" s="561"/>
      <c r="BD13" s="561"/>
      <c r="BE13" s="561"/>
      <c r="BF13" s="561"/>
      <c r="BG13" s="561"/>
      <c r="BH13" s="561"/>
      <c r="BI13" s="561"/>
      <c r="BJ13" s="561"/>
      <c r="BK13" s="561"/>
      <c r="BL13" s="561"/>
      <c r="BM13" s="561"/>
      <c r="BN13" s="561"/>
      <c r="BO13" s="561"/>
      <c r="BP13" s="561"/>
      <c r="BQ13" s="561"/>
      <c r="BR13" s="561"/>
      <c r="BS13" s="561"/>
      <c r="BT13" s="561"/>
      <c r="BU13" s="561"/>
      <c r="BV13" s="561"/>
      <c r="BW13" s="561"/>
      <c r="BX13" s="561"/>
      <c r="BY13" s="561"/>
      <c r="BZ13" s="561"/>
      <c r="CA13" s="561"/>
      <c r="CB13" s="561"/>
      <c r="CC13" s="561"/>
      <c r="CD13" s="561"/>
      <c r="CE13" s="561"/>
      <c r="CF13" s="561"/>
      <c r="CG13" s="561"/>
      <c r="CH13" s="561"/>
      <c r="CI13" s="561"/>
      <c r="CJ13" s="561"/>
      <c r="CK13" s="561"/>
      <c r="CL13" s="561"/>
      <c r="CM13" s="561"/>
      <c r="CN13" s="561"/>
      <c r="CO13" s="561"/>
      <c r="CP13" s="561"/>
      <c r="CQ13" s="561"/>
      <c r="CR13" s="561"/>
      <c r="CS13" s="561"/>
      <c r="CT13" s="561"/>
      <c r="CU13" s="561"/>
      <c r="CV13" s="561"/>
      <c r="CW13" s="561"/>
      <c r="CX13" s="561"/>
      <c r="CY13" s="561"/>
      <c r="CZ13" s="561"/>
      <c r="DA13" s="561"/>
      <c r="DB13" s="561"/>
      <c r="DC13" s="561"/>
      <c r="DD13" s="561"/>
      <c r="DE13" s="561"/>
      <c r="DF13" s="561"/>
      <c r="DG13" s="561"/>
      <c r="DH13" s="561"/>
      <c r="DI13" s="561"/>
      <c r="DJ13" s="561"/>
      <c r="DK13" s="561"/>
      <c r="DL13" s="561"/>
      <c r="DM13" s="561"/>
      <c r="DN13" s="561"/>
      <c r="DO13" s="561"/>
      <c r="DP13" s="561"/>
      <c r="DQ13" s="561"/>
      <c r="DR13" s="561"/>
      <c r="DS13" s="561"/>
      <c r="DT13" s="561"/>
      <c r="DU13" s="561"/>
      <c r="DV13" s="561"/>
      <c r="DW13" s="561"/>
      <c r="DX13" s="561"/>
      <c r="DY13" s="561"/>
      <c r="DZ13" s="561"/>
      <c r="EA13" s="561"/>
      <c r="EB13" s="561"/>
      <c r="EC13" s="561"/>
      <c r="ED13" s="561"/>
      <c r="EE13" s="561"/>
      <c r="EF13" s="561"/>
      <c r="EG13" s="561"/>
      <c r="EH13" s="561"/>
      <c r="EI13" s="561"/>
      <c r="EJ13" s="561"/>
      <c r="EK13" s="561"/>
      <c r="EL13" s="561"/>
      <c r="EM13" s="561"/>
      <c r="EN13" s="561"/>
      <c r="EO13" s="561"/>
      <c r="EP13" s="561"/>
      <c r="EQ13" s="561"/>
      <c r="ER13" s="561"/>
      <c r="ES13" s="561"/>
      <c r="ET13" s="561"/>
      <c r="EU13" s="561"/>
      <c r="EV13" s="561"/>
      <c r="EW13" s="561"/>
      <c r="EX13" s="561"/>
      <c r="EY13" s="561"/>
      <c r="EZ13" s="561"/>
      <c r="FA13" s="561"/>
      <c r="FB13" s="561"/>
      <c r="FC13" s="561"/>
      <c r="FD13" s="561"/>
      <c r="FE13" s="561"/>
      <c r="FF13" s="561"/>
      <c r="FG13" s="561"/>
      <c r="FH13" s="561"/>
      <c r="FI13" s="561"/>
      <c r="FJ13" s="561"/>
      <c r="FK13" s="561"/>
      <c r="FL13" s="561"/>
      <c r="FM13" s="561"/>
      <c r="FN13" s="561"/>
      <c r="FO13" s="561"/>
      <c r="FP13" s="561"/>
      <c r="FQ13" s="561"/>
      <c r="FR13" s="561"/>
      <c r="FS13" s="561"/>
      <c r="FT13" s="561"/>
      <c r="FU13" s="561"/>
      <c r="FV13" s="561"/>
      <c r="FW13" s="561"/>
      <c r="FX13" s="561"/>
      <c r="FY13" s="561"/>
      <c r="FZ13" s="561"/>
      <c r="GA13" s="561"/>
      <c r="GB13" s="561"/>
      <c r="GC13" s="561"/>
      <c r="GD13" s="561"/>
      <c r="GE13" s="561"/>
      <c r="GF13" s="561"/>
      <c r="GG13" s="561"/>
      <c r="GH13" s="561"/>
      <c r="GI13" s="561"/>
      <c r="GJ13" s="561"/>
      <c r="GK13" s="561"/>
      <c r="GL13" s="561"/>
      <c r="GM13" s="561"/>
      <c r="GN13" s="561"/>
      <c r="GO13" s="561"/>
      <c r="GP13" s="561"/>
      <c r="GQ13" s="561"/>
      <c r="GR13" s="561"/>
      <c r="GS13" s="561"/>
      <c r="GT13" s="561"/>
      <c r="GU13" s="561"/>
      <c r="GV13" s="561"/>
      <c r="GW13" s="561"/>
      <c r="GX13" s="561"/>
      <c r="GY13" s="561"/>
      <c r="GZ13" s="561"/>
      <c r="HA13" s="561"/>
      <c r="HB13" s="561"/>
      <c r="HC13" s="561"/>
      <c r="HD13" s="561"/>
      <c r="HE13" s="561"/>
      <c r="HF13" s="561"/>
      <c r="HG13" s="561"/>
      <c r="HH13" s="561"/>
      <c r="HI13" s="561"/>
      <c r="HJ13" s="561"/>
      <c r="HK13" s="561"/>
      <c r="HL13" s="561"/>
      <c r="HM13" s="561"/>
      <c r="HN13" s="561"/>
      <c r="HO13" s="561"/>
      <c r="HP13" s="561"/>
      <c r="HQ13" s="561"/>
      <c r="HR13" s="561"/>
      <c r="HS13" s="561"/>
      <c r="HT13" s="561"/>
      <c r="HU13" s="561"/>
      <c r="HV13" s="561"/>
      <c r="HW13" s="561"/>
      <c r="HX13" s="561"/>
      <c r="HY13" s="561"/>
      <c r="HZ13" s="561"/>
      <c r="IA13" s="561"/>
      <c r="IB13" s="561"/>
      <c r="IC13" s="561"/>
      <c r="ID13" s="561"/>
      <c r="IE13" s="561"/>
      <c r="IF13" s="561"/>
      <c r="IG13" s="561"/>
      <c r="IH13" s="561"/>
      <c r="II13" s="561"/>
      <c r="IJ13" s="561"/>
      <c r="IK13" s="561"/>
      <c r="IL13" s="561"/>
      <c r="IM13" s="561"/>
      <c r="IN13" s="561"/>
      <c r="IO13" s="561"/>
      <c r="IP13" s="561"/>
      <c r="IQ13" s="561"/>
      <c r="IR13" s="561"/>
      <c r="IS13" s="561"/>
      <c r="IT13" s="561"/>
      <c r="IU13" s="561"/>
      <c r="IV13" s="561"/>
      <c r="IW13" s="561"/>
      <c r="IX13" s="561"/>
      <c r="IY13" s="561"/>
      <c r="IZ13" s="561"/>
      <c r="JA13" s="561"/>
      <c r="JB13" s="561"/>
      <c r="JC13" s="561"/>
      <c r="JD13" s="561"/>
      <c r="JE13" s="561"/>
      <c r="JF13" s="561"/>
      <c r="JG13" s="561"/>
      <c r="JH13" s="561"/>
      <c r="JI13" s="561"/>
      <c r="JJ13" s="561"/>
      <c r="JK13" s="561"/>
      <c r="JL13" s="561"/>
      <c r="JM13" s="561"/>
      <c r="JN13" s="561"/>
      <c r="JO13" s="561"/>
      <c r="JP13" s="561"/>
      <c r="JQ13" s="561"/>
      <c r="JR13" s="561"/>
      <c r="JS13" s="561"/>
      <c r="JT13" s="561"/>
      <c r="JU13" s="561"/>
      <c r="JV13" s="561"/>
      <c r="JW13" s="561"/>
      <c r="JX13" s="561"/>
      <c r="JY13" s="561"/>
      <c r="JZ13" s="561"/>
      <c r="KA13" s="561"/>
      <c r="KB13" s="561"/>
      <c r="KC13" s="561"/>
      <c r="KD13" s="561"/>
      <c r="KE13" s="561"/>
      <c r="KF13" s="561"/>
      <c r="KG13" s="561"/>
      <c r="KH13" s="561"/>
      <c r="KI13" s="561"/>
      <c r="KJ13" s="561"/>
      <c r="KK13" s="561"/>
      <c r="KL13" s="561"/>
      <c r="KM13" s="561"/>
      <c r="KN13" s="561"/>
      <c r="KO13" s="561"/>
      <c r="KP13" s="561"/>
      <c r="KQ13" s="561"/>
      <c r="KR13" s="561"/>
      <c r="KS13" s="561"/>
      <c r="KT13" s="561"/>
      <c r="KU13" s="561"/>
      <c r="KV13" s="561"/>
      <c r="KW13" s="561"/>
      <c r="KX13" s="561"/>
      <c r="KY13" s="561"/>
      <c r="KZ13" s="561"/>
      <c r="LA13" s="561"/>
      <c r="LB13" s="561"/>
      <c r="LC13" s="561"/>
      <c r="LD13" s="561"/>
      <c r="LE13" s="561"/>
      <c r="LF13" s="561"/>
      <c r="LG13" s="561"/>
      <c r="LH13" s="561"/>
      <c r="LI13" s="561"/>
      <c r="LJ13" s="561"/>
      <c r="LK13" s="561"/>
      <c r="LL13" s="561"/>
      <c r="LM13" s="561"/>
      <c r="LN13" s="561"/>
      <c r="LO13" s="561"/>
      <c r="LP13" s="561"/>
      <c r="LQ13" s="561"/>
      <c r="LR13" s="561"/>
      <c r="LS13" s="561"/>
      <c r="LT13" s="561"/>
      <c r="LU13" s="561"/>
      <c r="LV13" s="561"/>
      <c r="LW13" s="561"/>
      <c r="LX13" s="561"/>
      <c r="LY13" s="561"/>
      <c r="LZ13" s="561"/>
      <c r="MA13" s="561"/>
      <c r="MB13" s="561"/>
      <c r="MC13" s="561"/>
      <c r="MD13" s="561"/>
      <c r="ME13" s="561"/>
      <c r="MF13" s="561"/>
      <c r="MG13" s="561"/>
      <c r="MH13" s="561"/>
      <c r="MI13" s="561"/>
      <c r="MJ13" s="561"/>
      <c r="MK13" s="561"/>
      <c r="ML13" s="561"/>
      <c r="MM13" s="561"/>
      <c r="MN13" s="561"/>
      <c r="MO13" s="561"/>
      <c r="MP13" s="561"/>
      <c r="MQ13" s="561"/>
      <c r="MR13" s="561"/>
      <c r="MS13" s="561"/>
      <c r="MT13" s="561"/>
      <c r="MU13" s="561"/>
      <c r="MV13" s="561"/>
      <c r="MW13" s="561"/>
      <c r="MX13" s="561"/>
      <c r="MY13" s="561"/>
      <c r="MZ13" s="561"/>
      <c r="NA13" s="561"/>
      <c r="NB13" s="561"/>
    </row>
    <row r="14" spans="1:366" s="85" customFormat="1" ht="20.25" customHeight="1" x14ac:dyDescent="0.45">
      <c r="A14" s="107">
        <v>0</v>
      </c>
      <c r="B14" s="108">
        <v>1</v>
      </c>
      <c r="C14" s="107">
        <v>0</v>
      </c>
      <c r="D14" s="108">
        <v>3</v>
      </c>
      <c r="E14" s="107">
        <v>0</v>
      </c>
      <c r="F14" s="108">
        <v>1</v>
      </c>
      <c r="G14" s="107">
        <v>0</v>
      </c>
      <c r="H14" s="108">
        <v>1</v>
      </c>
      <c r="I14" s="110" t="str">
        <f t="shared" si="0"/>
        <v>01030101</v>
      </c>
      <c r="J14" s="111"/>
      <c r="K14" s="111">
        <v>70501</v>
      </c>
      <c r="L14" s="111">
        <v>30102</v>
      </c>
      <c r="M14" s="112" t="s">
        <v>238</v>
      </c>
      <c r="N14" s="111"/>
      <c r="O14" s="111"/>
      <c r="P14" s="111"/>
      <c r="Q14" s="111"/>
      <c r="R14" s="112" t="s">
        <v>119</v>
      </c>
      <c r="S14" s="112"/>
      <c r="T14" s="113" t="s">
        <v>256</v>
      </c>
      <c r="U14" s="112" t="s">
        <v>240</v>
      </c>
      <c r="V14" s="114" t="s">
        <v>257</v>
      </c>
      <c r="W14" s="113" t="s">
        <v>256</v>
      </c>
      <c r="X14" s="1139">
        <f>AK14</f>
        <v>1</v>
      </c>
      <c r="Y14" s="1139">
        <f>AQ14</f>
        <v>1</v>
      </c>
      <c r="Z14" s="1140">
        <v>6</v>
      </c>
      <c r="AA14" s="1140">
        <v>5</v>
      </c>
      <c r="AB14" s="1141"/>
      <c r="AC14" s="1196">
        <v>0</v>
      </c>
      <c r="AD14" s="1197">
        <v>1</v>
      </c>
      <c r="AE14" s="1196">
        <v>0</v>
      </c>
      <c r="AF14" s="1143">
        <v>1.9670570135746599</v>
      </c>
      <c r="AG14" s="1143">
        <v>0</v>
      </c>
      <c r="AH14" s="1143">
        <v>3.6251131221719501</v>
      </c>
      <c r="AI14" s="1143"/>
      <c r="AJ14" s="1143">
        <f>SUM(AF14,AG14,AH14)</f>
        <v>5.5921701357466098</v>
      </c>
      <c r="AK14" s="1139">
        <f>AJ14/AJ$8</f>
        <v>1</v>
      </c>
      <c r="AL14" s="1143">
        <v>1.7140956240360501</v>
      </c>
      <c r="AM14" s="1143">
        <v>0</v>
      </c>
      <c r="AN14" s="1143">
        <v>0</v>
      </c>
      <c r="AO14" s="1143">
        <v>1.22723037566089</v>
      </c>
      <c r="AP14" s="1143">
        <f>SUM(AJ14,AL14,AM14,AN14,AO14)</f>
        <v>8.5334961354435492</v>
      </c>
      <c r="AQ14" s="1144">
        <f>AP14/AP$8</f>
        <v>1</v>
      </c>
      <c r="AR14" s="557"/>
      <c r="AS14" s="557" t="s">
        <v>243</v>
      </c>
      <c r="AT14" s="557"/>
      <c r="AU14" s="557"/>
      <c r="AV14" s="557"/>
      <c r="AW14" s="557"/>
      <c r="AX14" s="557"/>
      <c r="AY14" s="557"/>
      <c r="AZ14" s="557"/>
      <c r="BA14" s="557"/>
      <c r="BB14" s="557"/>
      <c r="BC14" s="557"/>
      <c r="BD14" s="557"/>
      <c r="BE14" s="557"/>
      <c r="BF14" s="557"/>
      <c r="BG14" s="557"/>
      <c r="BH14" s="557"/>
      <c r="BI14" s="557"/>
      <c r="BJ14" s="557"/>
      <c r="BK14" s="557"/>
      <c r="BL14" s="557"/>
      <c r="BM14" s="557"/>
      <c r="BN14" s="557"/>
      <c r="BO14" s="557"/>
      <c r="BP14" s="557"/>
      <c r="BQ14" s="557"/>
      <c r="BR14" s="557"/>
      <c r="BS14" s="557"/>
      <c r="BT14" s="557"/>
      <c r="BU14" s="557"/>
      <c r="BV14" s="557"/>
      <c r="BW14" s="557"/>
      <c r="BX14" s="557"/>
      <c r="BY14" s="557"/>
      <c r="BZ14" s="557"/>
      <c r="CA14" s="557"/>
      <c r="CB14" s="557"/>
      <c r="CC14" s="557"/>
      <c r="CD14" s="557"/>
      <c r="CE14" s="557"/>
      <c r="CF14" s="557"/>
      <c r="CG14" s="557"/>
      <c r="CH14" s="557"/>
      <c r="CI14" s="557"/>
      <c r="CJ14" s="557"/>
      <c r="CK14" s="557"/>
      <c r="CL14" s="557"/>
      <c r="CM14" s="557"/>
      <c r="CN14" s="557"/>
      <c r="CO14" s="557"/>
      <c r="CP14" s="557"/>
      <c r="CQ14" s="557"/>
      <c r="CR14" s="557"/>
      <c r="CS14" s="557"/>
      <c r="CT14" s="557"/>
      <c r="CU14" s="557"/>
      <c r="CV14" s="557"/>
      <c r="CW14" s="557"/>
      <c r="CX14" s="557"/>
      <c r="CY14" s="557"/>
      <c r="CZ14" s="557"/>
      <c r="DA14" s="557"/>
      <c r="DB14" s="557"/>
      <c r="DC14" s="557"/>
      <c r="DD14" s="557"/>
      <c r="DE14" s="557"/>
      <c r="DF14" s="557"/>
      <c r="DG14" s="557"/>
      <c r="DH14" s="557"/>
      <c r="DI14" s="557"/>
      <c r="DJ14" s="557"/>
      <c r="DK14" s="557"/>
      <c r="DL14" s="557"/>
      <c r="DM14" s="557"/>
      <c r="DN14" s="557"/>
      <c r="DO14" s="557"/>
      <c r="DP14" s="557"/>
      <c r="DQ14" s="557"/>
      <c r="DR14" s="557"/>
      <c r="DS14" s="557"/>
      <c r="DT14" s="557"/>
      <c r="DU14" s="557"/>
      <c r="DV14" s="557"/>
      <c r="DW14" s="557"/>
      <c r="DX14" s="557"/>
      <c r="DY14" s="557"/>
      <c r="DZ14" s="557"/>
      <c r="EA14" s="557"/>
      <c r="EB14" s="557"/>
      <c r="EC14" s="557"/>
      <c r="ED14" s="557"/>
      <c r="EE14" s="557"/>
      <c r="EF14" s="557"/>
      <c r="EG14" s="557"/>
      <c r="EH14" s="557"/>
      <c r="EI14" s="557"/>
      <c r="EJ14" s="557"/>
      <c r="EK14" s="557"/>
      <c r="EL14" s="557"/>
      <c r="EM14" s="557"/>
      <c r="EN14" s="557"/>
      <c r="EO14" s="557"/>
      <c r="EP14" s="557"/>
      <c r="EQ14" s="557"/>
      <c r="ER14" s="557"/>
      <c r="ES14" s="557"/>
      <c r="ET14" s="557"/>
      <c r="EU14" s="557"/>
      <c r="EV14" s="557"/>
      <c r="EW14" s="557"/>
      <c r="EX14" s="557"/>
      <c r="EY14" s="557"/>
      <c r="EZ14" s="557"/>
      <c r="FA14" s="557"/>
      <c r="FB14" s="557"/>
      <c r="FC14" s="557"/>
      <c r="FD14" s="557"/>
      <c r="FE14" s="557"/>
      <c r="FF14" s="557"/>
      <c r="FG14" s="557"/>
      <c r="FH14" s="557"/>
      <c r="FI14" s="557"/>
      <c r="FJ14" s="557"/>
      <c r="FK14" s="557"/>
      <c r="FL14" s="557"/>
      <c r="FM14" s="557"/>
      <c r="FN14" s="557"/>
      <c r="FO14" s="557"/>
      <c r="FP14" s="557"/>
      <c r="FQ14" s="557"/>
      <c r="FR14" s="557"/>
      <c r="FS14" s="557"/>
      <c r="FT14" s="557"/>
      <c r="FU14" s="557"/>
      <c r="FV14" s="557"/>
      <c r="FW14" s="557"/>
      <c r="FX14" s="557"/>
      <c r="FY14" s="557"/>
      <c r="FZ14" s="557"/>
      <c r="GA14" s="557"/>
      <c r="GB14" s="557"/>
      <c r="GC14" s="557"/>
      <c r="GD14" s="557"/>
      <c r="GE14" s="557"/>
      <c r="GF14" s="557"/>
      <c r="GG14" s="557"/>
      <c r="GH14" s="557"/>
      <c r="GI14" s="557"/>
      <c r="GJ14" s="557"/>
      <c r="GK14" s="557"/>
      <c r="GL14" s="557"/>
      <c r="GM14" s="557"/>
      <c r="GN14" s="557"/>
      <c r="GO14" s="557"/>
      <c r="GP14" s="557"/>
      <c r="GQ14" s="557"/>
      <c r="GR14" s="557"/>
      <c r="GS14" s="557"/>
      <c r="GT14" s="557"/>
      <c r="GU14" s="557"/>
      <c r="GV14" s="557"/>
      <c r="GW14" s="557"/>
      <c r="GX14" s="557"/>
      <c r="GY14" s="557"/>
      <c r="GZ14" s="557"/>
      <c r="HA14" s="557"/>
      <c r="HB14" s="557"/>
      <c r="HC14" s="557"/>
      <c r="HD14" s="557"/>
      <c r="HE14" s="557"/>
      <c r="HF14" s="557"/>
      <c r="HG14" s="557"/>
      <c r="HH14" s="557"/>
      <c r="HI14" s="557"/>
      <c r="HJ14" s="557"/>
      <c r="HK14" s="557"/>
      <c r="HL14" s="557"/>
      <c r="HM14" s="557"/>
      <c r="HN14" s="557"/>
      <c r="HO14" s="557"/>
      <c r="HP14" s="557"/>
      <c r="HQ14" s="557"/>
      <c r="HR14" s="557"/>
      <c r="HS14" s="557"/>
      <c r="HT14" s="557"/>
      <c r="HU14" s="557"/>
      <c r="HV14" s="557"/>
      <c r="HW14" s="557"/>
      <c r="HX14" s="557"/>
      <c r="HY14" s="557"/>
      <c r="HZ14" s="557"/>
      <c r="IA14" s="557"/>
      <c r="IB14" s="557"/>
      <c r="IC14" s="557"/>
      <c r="ID14" s="557"/>
      <c r="IE14" s="557"/>
      <c r="IF14" s="557"/>
      <c r="IG14" s="557"/>
      <c r="IH14" s="557"/>
      <c r="II14" s="557"/>
      <c r="IJ14" s="557"/>
      <c r="IK14" s="557"/>
      <c r="IL14" s="557"/>
      <c r="IM14" s="557"/>
      <c r="IN14" s="557"/>
      <c r="IO14" s="557"/>
      <c r="IP14" s="557"/>
      <c r="IQ14" s="557"/>
      <c r="IR14" s="557"/>
      <c r="IS14" s="557"/>
      <c r="IT14" s="557"/>
      <c r="IU14" s="557"/>
      <c r="IV14" s="557"/>
      <c r="IW14" s="557"/>
      <c r="IX14" s="557"/>
      <c r="IY14" s="557"/>
      <c r="IZ14" s="557"/>
      <c r="JA14" s="557"/>
      <c r="JB14" s="557"/>
      <c r="JC14" s="557"/>
      <c r="JD14" s="557"/>
      <c r="JE14" s="557"/>
      <c r="JF14" s="557"/>
      <c r="JG14" s="557"/>
      <c r="JH14" s="557"/>
      <c r="JI14" s="557"/>
      <c r="JJ14" s="557"/>
      <c r="JK14" s="557"/>
      <c r="JL14" s="557"/>
      <c r="JM14" s="557"/>
      <c r="JN14" s="557"/>
      <c r="JO14" s="557"/>
      <c r="JP14" s="557"/>
      <c r="JQ14" s="557"/>
      <c r="JR14" s="557"/>
      <c r="JS14" s="557"/>
      <c r="JT14" s="557"/>
      <c r="JU14" s="557"/>
      <c r="JV14" s="557"/>
      <c r="JW14" s="557"/>
      <c r="JX14" s="557"/>
      <c r="JY14" s="557"/>
      <c r="JZ14" s="557"/>
      <c r="KA14" s="557"/>
      <c r="KB14" s="557"/>
      <c r="KC14" s="557"/>
      <c r="KD14" s="557"/>
      <c r="KE14" s="557"/>
      <c r="KF14" s="557"/>
      <c r="KG14" s="557"/>
      <c r="KH14" s="557"/>
      <c r="KI14" s="557"/>
      <c r="KJ14" s="557"/>
      <c r="KK14" s="557"/>
      <c r="KL14" s="557"/>
      <c r="KM14" s="557"/>
      <c r="KN14" s="557"/>
      <c r="KO14" s="557"/>
      <c r="KP14" s="557"/>
      <c r="KQ14" s="557"/>
      <c r="KR14" s="557"/>
      <c r="KS14" s="557"/>
      <c r="KT14" s="557"/>
      <c r="KU14" s="557"/>
      <c r="KV14" s="557"/>
      <c r="KW14" s="557"/>
      <c r="KX14" s="557"/>
      <c r="KY14" s="557"/>
      <c r="KZ14" s="557"/>
      <c r="LA14" s="557"/>
      <c r="LB14" s="557"/>
      <c r="LC14" s="557"/>
      <c r="LD14" s="557"/>
      <c r="LE14" s="557"/>
      <c r="LF14" s="557"/>
      <c r="LG14" s="557"/>
      <c r="LH14" s="557"/>
      <c r="LI14" s="557"/>
      <c r="LJ14" s="557"/>
      <c r="LK14" s="557"/>
      <c r="LL14" s="557"/>
      <c r="LM14" s="557"/>
      <c r="LN14" s="557"/>
      <c r="LO14" s="557"/>
      <c r="LP14" s="557"/>
      <c r="LQ14" s="557"/>
      <c r="LR14" s="557"/>
      <c r="LS14" s="557"/>
      <c r="LT14" s="557"/>
      <c r="LU14" s="557"/>
      <c r="LV14" s="557"/>
      <c r="LW14" s="557"/>
      <c r="LX14" s="557"/>
      <c r="LY14" s="557"/>
      <c r="LZ14" s="557"/>
      <c r="MA14" s="557"/>
      <c r="MB14" s="557"/>
      <c r="MC14" s="557"/>
      <c r="MD14" s="557"/>
      <c r="ME14" s="557"/>
      <c r="MF14" s="557"/>
      <c r="MG14" s="557"/>
      <c r="MH14" s="557"/>
      <c r="MI14" s="557"/>
      <c r="MJ14" s="557"/>
      <c r="MK14" s="557"/>
      <c r="ML14" s="557"/>
      <c r="MM14" s="557"/>
      <c r="MN14" s="557"/>
      <c r="MO14" s="557"/>
      <c r="MP14" s="557"/>
      <c r="MQ14" s="557"/>
      <c r="MR14" s="557"/>
      <c r="MS14" s="557"/>
      <c r="MT14" s="557"/>
      <c r="MU14" s="557"/>
      <c r="MV14" s="557"/>
      <c r="MW14" s="557"/>
      <c r="MX14" s="557"/>
      <c r="MY14" s="557"/>
      <c r="MZ14" s="557"/>
      <c r="NA14" s="557"/>
      <c r="NB14" s="557"/>
    </row>
    <row r="15" spans="1:366" s="85" customFormat="1" ht="20.25" customHeight="1" x14ac:dyDescent="0.45">
      <c r="A15" s="107">
        <v>0</v>
      </c>
      <c r="B15" s="108">
        <v>1</v>
      </c>
      <c r="C15" s="107">
        <v>0</v>
      </c>
      <c r="D15" s="108">
        <v>3</v>
      </c>
      <c r="E15" s="107">
        <v>0</v>
      </c>
      <c r="F15" s="108">
        <v>2</v>
      </c>
      <c r="G15" s="107">
        <v>0</v>
      </c>
      <c r="H15" s="108">
        <v>1</v>
      </c>
      <c r="I15" s="110" t="str">
        <f t="shared" si="0"/>
        <v>01030201</v>
      </c>
      <c r="J15" s="111"/>
      <c r="K15" s="111">
        <v>70502</v>
      </c>
      <c r="L15" s="111">
        <v>30102</v>
      </c>
      <c r="M15" s="112" t="s">
        <v>238</v>
      </c>
      <c r="N15" s="111"/>
      <c r="O15" s="111"/>
      <c r="P15" s="111"/>
      <c r="Q15" s="111"/>
      <c r="R15" s="112" t="s">
        <v>119</v>
      </c>
      <c r="S15" s="112"/>
      <c r="T15" s="113" t="s">
        <v>258</v>
      </c>
      <c r="U15" s="112" t="s">
        <v>240</v>
      </c>
      <c r="V15" s="114" t="s">
        <v>259</v>
      </c>
      <c r="W15" s="113" t="s">
        <v>258</v>
      </c>
      <c r="X15" s="1139">
        <f>AK15</f>
        <v>1.351751997136267</v>
      </c>
      <c r="Y15" s="1139">
        <f>AQ15</f>
        <v>1.4313768447519633</v>
      </c>
      <c r="Z15" s="1140">
        <v>12</v>
      </c>
      <c r="AA15" s="1140">
        <v>5</v>
      </c>
      <c r="AB15" s="1141"/>
      <c r="AC15" s="1196">
        <v>0</v>
      </c>
      <c r="AD15" s="1197">
        <v>1</v>
      </c>
      <c r="AE15" s="1196">
        <v>0</v>
      </c>
      <c r="AF15" s="1143">
        <v>3.9341140271493198</v>
      </c>
      <c r="AG15" s="1143">
        <v>0</v>
      </c>
      <c r="AH15" s="1143">
        <v>3.6251131221719501</v>
      </c>
      <c r="AI15" s="1143"/>
      <c r="AJ15" s="1143">
        <f>SUM(AF15,AG15,AH15)</f>
        <v>7.5592271493212699</v>
      </c>
      <c r="AK15" s="1139">
        <f>AJ15/AJ$8</f>
        <v>1.351751997136267</v>
      </c>
      <c r="AL15" s="1143">
        <v>3.4281912480721002</v>
      </c>
      <c r="AM15" s="1143">
        <v>0</v>
      </c>
      <c r="AN15" s="1143">
        <v>0</v>
      </c>
      <c r="AO15" s="1143">
        <v>1.22723037566089</v>
      </c>
      <c r="AP15" s="1143">
        <f>SUM(AJ15,AL15,AM15,AN15,AO15)</f>
        <v>12.214648773054259</v>
      </c>
      <c r="AQ15" s="1144">
        <f>AP15/AP$8</f>
        <v>1.4313768447519633</v>
      </c>
      <c r="AR15" s="557"/>
      <c r="AS15" s="557" t="s">
        <v>243</v>
      </c>
      <c r="AT15" s="557"/>
      <c r="AU15" s="557"/>
      <c r="AV15" s="557"/>
      <c r="AW15" s="557"/>
      <c r="AX15" s="557"/>
      <c r="AY15" s="557"/>
      <c r="AZ15" s="557"/>
      <c r="BA15" s="557"/>
      <c r="BB15" s="557"/>
      <c r="BC15" s="557"/>
      <c r="BD15" s="557"/>
      <c r="BE15" s="557"/>
      <c r="BF15" s="557"/>
      <c r="BG15" s="557"/>
      <c r="BH15" s="557"/>
      <c r="BI15" s="557"/>
      <c r="BJ15" s="557"/>
      <c r="BK15" s="557"/>
      <c r="BL15" s="557"/>
      <c r="BM15" s="557"/>
      <c r="BN15" s="557"/>
      <c r="BO15" s="557"/>
      <c r="BP15" s="557"/>
      <c r="BQ15" s="557"/>
      <c r="BR15" s="557"/>
      <c r="BS15" s="557"/>
      <c r="BT15" s="557"/>
      <c r="BU15" s="557"/>
      <c r="BV15" s="557"/>
      <c r="BW15" s="557"/>
      <c r="BX15" s="557"/>
      <c r="BY15" s="557"/>
      <c r="BZ15" s="557"/>
      <c r="CA15" s="557"/>
      <c r="CB15" s="557"/>
      <c r="CC15" s="557"/>
      <c r="CD15" s="557"/>
      <c r="CE15" s="557"/>
      <c r="CF15" s="557"/>
      <c r="CG15" s="557"/>
      <c r="CH15" s="557"/>
      <c r="CI15" s="557"/>
      <c r="CJ15" s="557"/>
      <c r="CK15" s="557"/>
      <c r="CL15" s="557"/>
      <c r="CM15" s="557"/>
      <c r="CN15" s="557"/>
      <c r="CO15" s="557"/>
      <c r="CP15" s="557"/>
      <c r="CQ15" s="557"/>
      <c r="CR15" s="557"/>
      <c r="CS15" s="557"/>
      <c r="CT15" s="557"/>
      <c r="CU15" s="557"/>
      <c r="CV15" s="557"/>
      <c r="CW15" s="557"/>
      <c r="CX15" s="557"/>
      <c r="CY15" s="557"/>
      <c r="CZ15" s="557"/>
      <c r="DA15" s="557"/>
      <c r="DB15" s="557"/>
      <c r="DC15" s="557"/>
      <c r="DD15" s="557"/>
      <c r="DE15" s="557"/>
      <c r="DF15" s="557"/>
      <c r="DG15" s="557"/>
      <c r="DH15" s="557"/>
      <c r="DI15" s="557"/>
      <c r="DJ15" s="557"/>
      <c r="DK15" s="557"/>
      <c r="DL15" s="557"/>
      <c r="DM15" s="557"/>
      <c r="DN15" s="557"/>
      <c r="DO15" s="557"/>
      <c r="DP15" s="557"/>
      <c r="DQ15" s="557"/>
      <c r="DR15" s="557"/>
      <c r="DS15" s="557"/>
      <c r="DT15" s="557"/>
      <c r="DU15" s="557"/>
      <c r="DV15" s="557"/>
      <c r="DW15" s="557"/>
      <c r="DX15" s="557"/>
      <c r="DY15" s="557"/>
      <c r="DZ15" s="557"/>
      <c r="EA15" s="557"/>
      <c r="EB15" s="557"/>
      <c r="EC15" s="557"/>
      <c r="ED15" s="557"/>
      <c r="EE15" s="557"/>
      <c r="EF15" s="557"/>
      <c r="EG15" s="557"/>
      <c r="EH15" s="557"/>
      <c r="EI15" s="557"/>
      <c r="EJ15" s="557"/>
      <c r="EK15" s="557"/>
      <c r="EL15" s="557"/>
      <c r="EM15" s="557"/>
      <c r="EN15" s="557"/>
      <c r="EO15" s="557"/>
      <c r="EP15" s="557"/>
      <c r="EQ15" s="557"/>
      <c r="ER15" s="557"/>
      <c r="ES15" s="557"/>
      <c r="ET15" s="557"/>
      <c r="EU15" s="557"/>
      <c r="EV15" s="557"/>
      <c r="EW15" s="557"/>
      <c r="EX15" s="557"/>
      <c r="EY15" s="557"/>
      <c r="EZ15" s="557"/>
      <c r="FA15" s="557"/>
      <c r="FB15" s="557"/>
      <c r="FC15" s="557"/>
      <c r="FD15" s="557"/>
      <c r="FE15" s="557"/>
      <c r="FF15" s="557"/>
      <c r="FG15" s="557"/>
      <c r="FH15" s="557"/>
      <c r="FI15" s="557"/>
      <c r="FJ15" s="557"/>
      <c r="FK15" s="557"/>
      <c r="FL15" s="557"/>
      <c r="FM15" s="557"/>
      <c r="FN15" s="557"/>
      <c r="FO15" s="557"/>
      <c r="FP15" s="557"/>
      <c r="FQ15" s="557"/>
      <c r="FR15" s="557"/>
      <c r="FS15" s="557"/>
      <c r="FT15" s="557"/>
      <c r="FU15" s="557"/>
      <c r="FV15" s="557"/>
      <c r="FW15" s="557"/>
      <c r="FX15" s="557"/>
      <c r="FY15" s="557"/>
      <c r="FZ15" s="557"/>
      <c r="GA15" s="557"/>
      <c r="GB15" s="557"/>
      <c r="GC15" s="557"/>
      <c r="GD15" s="557"/>
      <c r="GE15" s="557"/>
      <c r="GF15" s="557"/>
      <c r="GG15" s="557"/>
      <c r="GH15" s="557"/>
      <c r="GI15" s="557"/>
      <c r="GJ15" s="557"/>
      <c r="GK15" s="557"/>
      <c r="GL15" s="557"/>
      <c r="GM15" s="557"/>
      <c r="GN15" s="557"/>
      <c r="GO15" s="557"/>
      <c r="GP15" s="557"/>
      <c r="GQ15" s="557"/>
      <c r="GR15" s="557"/>
      <c r="GS15" s="557"/>
      <c r="GT15" s="557"/>
      <c r="GU15" s="557"/>
      <c r="GV15" s="557"/>
      <c r="GW15" s="557"/>
      <c r="GX15" s="557"/>
      <c r="GY15" s="557"/>
      <c r="GZ15" s="557"/>
      <c r="HA15" s="557"/>
      <c r="HB15" s="557"/>
      <c r="HC15" s="557"/>
      <c r="HD15" s="557"/>
      <c r="HE15" s="557"/>
      <c r="HF15" s="557"/>
      <c r="HG15" s="557"/>
      <c r="HH15" s="557"/>
      <c r="HI15" s="557"/>
      <c r="HJ15" s="557"/>
      <c r="HK15" s="557"/>
      <c r="HL15" s="557"/>
      <c r="HM15" s="557"/>
      <c r="HN15" s="557"/>
      <c r="HO15" s="557"/>
      <c r="HP15" s="557"/>
      <c r="HQ15" s="557"/>
      <c r="HR15" s="557"/>
      <c r="HS15" s="557"/>
      <c r="HT15" s="557"/>
      <c r="HU15" s="557"/>
      <c r="HV15" s="557"/>
      <c r="HW15" s="557"/>
      <c r="HX15" s="557"/>
      <c r="HY15" s="557"/>
      <c r="HZ15" s="557"/>
      <c r="IA15" s="557"/>
      <c r="IB15" s="557"/>
      <c r="IC15" s="557"/>
      <c r="ID15" s="557"/>
      <c r="IE15" s="557"/>
      <c r="IF15" s="557"/>
      <c r="IG15" s="557"/>
      <c r="IH15" s="557"/>
      <c r="II15" s="557"/>
      <c r="IJ15" s="557"/>
      <c r="IK15" s="557"/>
      <c r="IL15" s="557"/>
      <c r="IM15" s="557"/>
      <c r="IN15" s="557"/>
      <c r="IO15" s="557"/>
      <c r="IP15" s="557"/>
      <c r="IQ15" s="557"/>
      <c r="IR15" s="557"/>
      <c r="IS15" s="557"/>
      <c r="IT15" s="557"/>
      <c r="IU15" s="557"/>
      <c r="IV15" s="557"/>
      <c r="IW15" s="557"/>
      <c r="IX15" s="557"/>
      <c r="IY15" s="557"/>
      <c r="IZ15" s="557"/>
      <c r="JA15" s="557"/>
      <c r="JB15" s="557"/>
      <c r="JC15" s="557"/>
      <c r="JD15" s="557"/>
      <c r="JE15" s="557"/>
      <c r="JF15" s="557"/>
      <c r="JG15" s="557"/>
      <c r="JH15" s="557"/>
      <c r="JI15" s="557"/>
      <c r="JJ15" s="557"/>
      <c r="JK15" s="557"/>
      <c r="JL15" s="557"/>
      <c r="JM15" s="557"/>
      <c r="JN15" s="557"/>
      <c r="JO15" s="557"/>
      <c r="JP15" s="557"/>
      <c r="JQ15" s="557"/>
      <c r="JR15" s="557"/>
      <c r="JS15" s="557"/>
      <c r="JT15" s="557"/>
      <c r="JU15" s="557"/>
      <c r="JV15" s="557"/>
      <c r="JW15" s="557"/>
      <c r="JX15" s="557"/>
      <c r="JY15" s="557"/>
      <c r="JZ15" s="557"/>
      <c r="KA15" s="557"/>
      <c r="KB15" s="557"/>
      <c r="KC15" s="557"/>
      <c r="KD15" s="557"/>
      <c r="KE15" s="557"/>
      <c r="KF15" s="557"/>
      <c r="KG15" s="557"/>
      <c r="KH15" s="557"/>
      <c r="KI15" s="557"/>
      <c r="KJ15" s="557"/>
      <c r="KK15" s="557"/>
      <c r="KL15" s="557"/>
      <c r="KM15" s="557"/>
      <c r="KN15" s="557"/>
      <c r="KO15" s="557"/>
      <c r="KP15" s="557"/>
      <c r="KQ15" s="557"/>
      <c r="KR15" s="557"/>
      <c r="KS15" s="557"/>
      <c r="KT15" s="557"/>
      <c r="KU15" s="557"/>
      <c r="KV15" s="557"/>
      <c r="KW15" s="557"/>
      <c r="KX15" s="557"/>
      <c r="KY15" s="557"/>
      <c r="KZ15" s="557"/>
      <c r="LA15" s="557"/>
      <c r="LB15" s="557"/>
      <c r="LC15" s="557"/>
      <c r="LD15" s="557"/>
      <c r="LE15" s="557"/>
      <c r="LF15" s="557"/>
      <c r="LG15" s="557"/>
      <c r="LH15" s="557"/>
      <c r="LI15" s="557"/>
      <c r="LJ15" s="557"/>
      <c r="LK15" s="557"/>
      <c r="LL15" s="557"/>
      <c r="LM15" s="557"/>
      <c r="LN15" s="557"/>
      <c r="LO15" s="557"/>
      <c r="LP15" s="557"/>
      <c r="LQ15" s="557"/>
      <c r="LR15" s="557"/>
      <c r="LS15" s="557"/>
      <c r="LT15" s="557"/>
      <c r="LU15" s="557"/>
      <c r="LV15" s="557"/>
      <c r="LW15" s="557"/>
      <c r="LX15" s="557"/>
      <c r="LY15" s="557"/>
      <c r="LZ15" s="557"/>
      <c r="MA15" s="557"/>
      <c r="MB15" s="557"/>
      <c r="MC15" s="557"/>
      <c r="MD15" s="557"/>
      <c r="ME15" s="557"/>
      <c r="MF15" s="557"/>
      <c r="MG15" s="557"/>
      <c r="MH15" s="557"/>
      <c r="MI15" s="557"/>
      <c r="MJ15" s="557"/>
      <c r="MK15" s="557"/>
      <c r="ML15" s="557"/>
      <c r="MM15" s="557"/>
      <c r="MN15" s="557"/>
      <c r="MO15" s="557"/>
      <c r="MP15" s="557"/>
      <c r="MQ15" s="557"/>
      <c r="MR15" s="557"/>
      <c r="MS15" s="557"/>
      <c r="MT15" s="557"/>
      <c r="MU15" s="557"/>
      <c r="MV15" s="557"/>
      <c r="MW15" s="557"/>
      <c r="MX15" s="557"/>
      <c r="MY15" s="557"/>
      <c r="MZ15" s="557"/>
      <c r="NA15" s="557"/>
      <c r="NB15" s="557"/>
    </row>
    <row r="16" spans="1:366" s="56" customFormat="1" ht="20.25" customHeight="1" x14ac:dyDescent="0.55000000000000004">
      <c r="A16" s="90"/>
      <c r="B16" s="89"/>
      <c r="C16" s="90"/>
      <c r="D16" s="89"/>
      <c r="E16" s="90"/>
      <c r="F16" s="89"/>
      <c r="G16" s="90"/>
      <c r="H16" s="89"/>
      <c r="I16" s="126" t="str">
        <f t="shared" si="0"/>
        <v/>
      </c>
      <c r="J16" s="127"/>
      <c r="K16" s="127"/>
      <c r="L16" s="120"/>
      <c r="M16" s="120"/>
      <c r="N16" s="120"/>
      <c r="O16" s="120"/>
      <c r="P16" s="120"/>
      <c r="Q16" s="120"/>
      <c r="R16" s="127"/>
      <c r="S16" s="127"/>
      <c r="T16" s="60"/>
      <c r="U16" s="93" t="s">
        <v>240</v>
      </c>
      <c r="V16" s="61" t="s">
        <v>260</v>
      </c>
      <c r="W16" s="61"/>
      <c r="X16" s="1162">
        <f>AK16</f>
        <v>0</v>
      </c>
      <c r="Y16" s="1162">
        <f>AQ16</f>
        <v>0</v>
      </c>
      <c r="Z16" s="1163"/>
      <c r="AA16" s="1163"/>
      <c r="AB16" s="1141"/>
      <c r="AC16" s="1196">
        <v>0</v>
      </c>
      <c r="AD16" s="1197">
        <v>1</v>
      </c>
      <c r="AE16" s="1196">
        <v>0</v>
      </c>
      <c r="AF16" s="1164"/>
      <c r="AG16" s="1164"/>
      <c r="AH16" s="1143"/>
      <c r="AI16" s="1143"/>
      <c r="AJ16" s="1164"/>
      <c r="AK16" s="1162"/>
      <c r="AL16" s="1164"/>
      <c r="AM16" s="1164"/>
      <c r="AN16" s="1164"/>
      <c r="AO16" s="1164"/>
      <c r="AP16" s="1164"/>
      <c r="AQ16" s="1165"/>
      <c r="AR16" s="560"/>
      <c r="AS16" s="557" t="s">
        <v>243</v>
      </c>
      <c r="AT16" s="560"/>
      <c r="AU16" s="560"/>
      <c r="AV16" s="560"/>
      <c r="AW16" s="560"/>
      <c r="AX16" s="560"/>
      <c r="AY16" s="560"/>
      <c r="AZ16" s="560"/>
      <c r="BA16" s="560"/>
      <c r="BB16" s="560"/>
      <c r="BC16" s="560"/>
      <c r="BD16" s="560"/>
      <c r="BE16" s="560"/>
      <c r="BF16" s="560"/>
      <c r="BG16" s="560"/>
      <c r="BH16" s="560"/>
      <c r="BI16" s="560"/>
      <c r="BJ16" s="560"/>
      <c r="BK16" s="560"/>
      <c r="BL16" s="560"/>
      <c r="BM16" s="560"/>
      <c r="BN16" s="560"/>
      <c r="BO16" s="560"/>
      <c r="BP16" s="560"/>
      <c r="BQ16" s="560"/>
      <c r="BR16" s="560"/>
      <c r="BS16" s="560"/>
      <c r="BT16" s="560"/>
      <c r="BU16" s="560"/>
      <c r="BV16" s="560"/>
      <c r="BW16" s="560"/>
      <c r="BX16" s="560"/>
      <c r="BY16" s="560"/>
      <c r="BZ16" s="560"/>
      <c r="CA16" s="560"/>
      <c r="CB16" s="560"/>
      <c r="CC16" s="560"/>
      <c r="CD16" s="560"/>
      <c r="CE16" s="560"/>
      <c r="CF16" s="560"/>
      <c r="CG16" s="560"/>
      <c r="CH16" s="560"/>
      <c r="CI16" s="560"/>
      <c r="CJ16" s="560"/>
      <c r="CK16" s="560"/>
      <c r="CL16" s="560"/>
      <c r="CM16" s="560"/>
      <c r="CN16" s="560"/>
      <c r="CO16" s="560"/>
      <c r="CP16" s="560"/>
      <c r="CQ16" s="560"/>
      <c r="CR16" s="560"/>
      <c r="CS16" s="560"/>
      <c r="CT16" s="560"/>
      <c r="CU16" s="560"/>
      <c r="CV16" s="560"/>
      <c r="CW16" s="560"/>
      <c r="CX16" s="560"/>
      <c r="CY16" s="560"/>
      <c r="CZ16" s="560"/>
      <c r="DA16" s="560"/>
      <c r="DB16" s="560"/>
      <c r="DC16" s="560"/>
      <c r="DD16" s="560"/>
      <c r="DE16" s="560"/>
      <c r="DF16" s="560"/>
      <c r="DG16" s="560"/>
      <c r="DH16" s="560"/>
      <c r="DI16" s="560"/>
      <c r="DJ16" s="560"/>
      <c r="DK16" s="560"/>
      <c r="DL16" s="560"/>
      <c r="DM16" s="560"/>
      <c r="DN16" s="560"/>
      <c r="DO16" s="560"/>
      <c r="DP16" s="560"/>
      <c r="DQ16" s="560"/>
      <c r="DR16" s="560"/>
      <c r="DS16" s="560"/>
      <c r="DT16" s="560"/>
      <c r="DU16" s="560"/>
      <c r="DV16" s="560"/>
      <c r="DW16" s="560"/>
      <c r="DX16" s="560"/>
      <c r="DY16" s="560"/>
      <c r="DZ16" s="560"/>
      <c r="EA16" s="560"/>
      <c r="EB16" s="560"/>
      <c r="EC16" s="560"/>
      <c r="ED16" s="560"/>
      <c r="EE16" s="560"/>
      <c r="EF16" s="560"/>
      <c r="EG16" s="560"/>
      <c r="EH16" s="560"/>
      <c r="EI16" s="560"/>
      <c r="EJ16" s="560"/>
      <c r="EK16" s="560"/>
      <c r="EL16" s="560"/>
      <c r="EM16" s="560"/>
      <c r="EN16" s="560"/>
      <c r="EO16" s="560"/>
      <c r="EP16" s="560"/>
      <c r="EQ16" s="560"/>
      <c r="ER16" s="560"/>
      <c r="ES16" s="560"/>
      <c r="ET16" s="560"/>
      <c r="EU16" s="560"/>
      <c r="EV16" s="560"/>
      <c r="EW16" s="560"/>
      <c r="EX16" s="560"/>
      <c r="EY16" s="560"/>
      <c r="EZ16" s="560"/>
      <c r="FA16" s="560"/>
      <c r="FB16" s="560"/>
      <c r="FC16" s="560"/>
      <c r="FD16" s="560"/>
      <c r="FE16" s="560"/>
      <c r="FF16" s="560"/>
      <c r="FG16" s="560"/>
      <c r="FH16" s="560"/>
      <c r="FI16" s="560"/>
      <c r="FJ16" s="560"/>
      <c r="FK16" s="560"/>
      <c r="FL16" s="560"/>
      <c r="FM16" s="560"/>
      <c r="FN16" s="560"/>
      <c r="FO16" s="560"/>
      <c r="FP16" s="560"/>
      <c r="FQ16" s="560"/>
      <c r="FR16" s="560"/>
      <c r="FS16" s="560"/>
      <c r="FT16" s="560"/>
      <c r="FU16" s="560"/>
      <c r="FV16" s="560"/>
      <c r="FW16" s="560"/>
      <c r="FX16" s="560"/>
      <c r="FY16" s="560"/>
      <c r="FZ16" s="560"/>
      <c r="GA16" s="560"/>
      <c r="GB16" s="560"/>
      <c r="GC16" s="560"/>
      <c r="GD16" s="560"/>
      <c r="GE16" s="560"/>
      <c r="GF16" s="560"/>
      <c r="GG16" s="560"/>
      <c r="GH16" s="560"/>
      <c r="GI16" s="560"/>
      <c r="GJ16" s="560"/>
      <c r="GK16" s="560"/>
      <c r="GL16" s="560"/>
      <c r="GM16" s="560"/>
      <c r="GN16" s="560"/>
      <c r="GO16" s="560"/>
      <c r="GP16" s="560"/>
      <c r="GQ16" s="560"/>
      <c r="GR16" s="560"/>
      <c r="GS16" s="560"/>
      <c r="GT16" s="560"/>
      <c r="GU16" s="560"/>
      <c r="GV16" s="560"/>
      <c r="GW16" s="560"/>
      <c r="GX16" s="560"/>
      <c r="GY16" s="560"/>
      <c r="GZ16" s="560"/>
      <c r="HA16" s="560"/>
      <c r="HB16" s="560"/>
      <c r="HC16" s="560"/>
      <c r="HD16" s="560"/>
      <c r="HE16" s="560"/>
      <c r="HF16" s="560"/>
      <c r="HG16" s="560"/>
      <c r="HH16" s="560"/>
      <c r="HI16" s="560"/>
      <c r="HJ16" s="560"/>
      <c r="HK16" s="560"/>
      <c r="HL16" s="560"/>
      <c r="HM16" s="560"/>
      <c r="HN16" s="560"/>
      <c r="HO16" s="560"/>
      <c r="HP16" s="560"/>
      <c r="HQ16" s="560"/>
      <c r="HR16" s="560"/>
      <c r="HS16" s="560"/>
      <c r="HT16" s="560"/>
      <c r="HU16" s="560"/>
      <c r="HV16" s="560"/>
      <c r="HW16" s="560"/>
      <c r="HX16" s="560"/>
      <c r="HY16" s="560"/>
      <c r="HZ16" s="560"/>
      <c r="IA16" s="560"/>
      <c r="IB16" s="560"/>
      <c r="IC16" s="560"/>
      <c r="ID16" s="560"/>
      <c r="IE16" s="560"/>
      <c r="IF16" s="560"/>
      <c r="IG16" s="560"/>
      <c r="IH16" s="560"/>
      <c r="II16" s="560"/>
      <c r="IJ16" s="560"/>
      <c r="IK16" s="560"/>
      <c r="IL16" s="560"/>
      <c r="IM16" s="560"/>
      <c r="IN16" s="560"/>
      <c r="IO16" s="560"/>
      <c r="IP16" s="560"/>
      <c r="IQ16" s="560"/>
      <c r="IR16" s="560"/>
      <c r="IS16" s="560"/>
      <c r="IT16" s="560"/>
      <c r="IU16" s="560"/>
      <c r="IV16" s="560"/>
      <c r="IW16" s="560"/>
      <c r="IX16" s="560"/>
      <c r="IY16" s="560"/>
      <c r="IZ16" s="560"/>
      <c r="JA16" s="560"/>
      <c r="JB16" s="560"/>
      <c r="JC16" s="560"/>
      <c r="JD16" s="560"/>
      <c r="JE16" s="560"/>
      <c r="JF16" s="560"/>
      <c r="JG16" s="560"/>
      <c r="JH16" s="560"/>
      <c r="JI16" s="560"/>
      <c r="JJ16" s="560"/>
      <c r="JK16" s="560"/>
      <c r="JL16" s="560"/>
      <c r="JM16" s="560"/>
      <c r="JN16" s="560"/>
      <c r="JO16" s="560"/>
      <c r="JP16" s="560"/>
      <c r="JQ16" s="560"/>
      <c r="JR16" s="560"/>
      <c r="JS16" s="560"/>
      <c r="JT16" s="560"/>
      <c r="JU16" s="560"/>
      <c r="JV16" s="560"/>
      <c r="JW16" s="560"/>
      <c r="JX16" s="560"/>
      <c r="JY16" s="560"/>
      <c r="JZ16" s="560"/>
      <c r="KA16" s="560"/>
      <c r="KB16" s="560"/>
      <c r="KC16" s="560"/>
      <c r="KD16" s="560"/>
      <c r="KE16" s="560"/>
      <c r="KF16" s="560"/>
      <c r="KG16" s="560"/>
      <c r="KH16" s="560"/>
      <c r="KI16" s="560"/>
      <c r="KJ16" s="560"/>
      <c r="KK16" s="560"/>
      <c r="KL16" s="560"/>
      <c r="KM16" s="560"/>
      <c r="KN16" s="560"/>
      <c r="KO16" s="560"/>
      <c r="KP16" s="560"/>
      <c r="KQ16" s="560"/>
      <c r="KR16" s="560"/>
      <c r="KS16" s="560"/>
      <c r="KT16" s="560"/>
      <c r="KU16" s="560"/>
      <c r="KV16" s="560"/>
      <c r="KW16" s="560"/>
      <c r="KX16" s="560"/>
      <c r="KY16" s="560"/>
      <c r="KZ16" s="560"/>
      <c r="LA16" s="560"/>
      <c r="LB16" s="560"/>
      <c r="LC16" s="560"/>
      <c r="LD16" s="560"/>
      <c r="LE16" s="560"/>
      <c r="LF16" s="560"/>
      <c r="LG16" s="560"/>
      <c r="LH16" s="560"/>
      <c r="LI16" s="560"/>
      <c r="LJ16" s="560"/>
      <c r="LK16" s="560"/>
      <c r="LL16" s="560"/>
      <c r="LM16" s="560"/>
      <c r="LN16" s="560"/>
      <c r="LO16" s="560"/>
      <c r="LP16" s="560"/>
      <c r="LQ16" s="560"/>
      <c r="LR16" s="560"/>
      <c r="LS16" s="560"/>
      <c r="LT16" s="560"/>
      <c r="LU16" s="560"/>
      <c r="LV16" s="560"/>
      <c r="LW16" s="560"/>
      <c r="LX16" s="560"/>
      <c r="LY16" s="560"/>
      <c r="LZ16" s="560"/>
      <c r="MA16" s="560"/>
      <c r="MB16" s="560"/>
      <c r="MC16" s="560"/>
      <c r="MD16" s="560"/>
      <c r="ME16" s="560"/>
      <c r="MF16" s="560"/>
      <c r="MG16" s="560"/>
      <c r="MH16" s="560"/>
      <c r="MI16" s="560"/>
      <c r="MJ16" s="560"/>
      <c r="MK16" s="560"/>
      <c r="ML16" s="560"/>
      <c r="MM16" s="560"/>
      <c r="MN16" s="560"/>
      <c r="MO16" s="560"/>
      <c r="MP16" s="560"/>
      <c r="MQ16" s="560"/>
      <c r="MR16" s="560"/>
      <c r="MS16" s="560"/>
      <c r="MT16" s="560"/>
      <c r="MU16" s="560"/>
      <c r="MV16" s="560"/>
      <c r="MW16" s="560"/>
      <c r="MX16" s="560"/>
      <c r="MY16" s="560"/>
      <c r="MZ16" s="560"/>
      <c r="NA16" s="560"/>
      <c r="NB16" s="560"/>
    </row>
    <row r="17" spans="1:366" s="100" customFormat="1" ht="25.5" customHeight="1" x14ac:dyDescent="0.6">
      <c r="A17" s="862"/>
      <c r="B17" s="863"/>
      <c r="C17" s="862"/>
      <c r="D17" s="863"/>
      <c r="E17" s="862"/>
      <c r="F17" s="863"/>
      <c r="G17" s="862"/>
      <c r="H17" s="863"/>
      <c r="I17" s="883" t="str">
        <f t="shared" si="0"/>
        <v/>
      </c>
      <c r="J17" s="868">
        <v>20</v>
      </c>
      <c r="K17" s="868"/>
      <c r="L17" s="868"/>
      <c r="M17" s="868"/>
      <c r="N17" s="868"/>
      <c r="O17" s="868"/>
      <c r="P17" s="868"/>
      <c r="Q17" s="868"/>
      <c r="R17" s="869" t="s">
        <v>119</v>
      </c>
      <c r="S17" s="869"/>
      <c r="T17" s="870" t="s">
        <v>261</v>
      </c>
      <c r="U17" s="884"/>
      <c r="V17" s="872"/>
      <c r="W17" s="870" t="s">
        <v>261</v>
      </c>
      <c r="X17" s="1166"/>
      <c r="Y17" s="1166"/>
      <c r="Z17" s="1167"/>
      <c r="AA17" s="1155"/>
      <c r="AB17" s="1168"/>
      <c r="AC17" s="1168"/>
      <c r="AD17" s="1168"/>
      <c r="AE17" s="1168"/>
      <c r="AF17" s="1157"/>
      <c r="AG17" s="1157"/>
      <c r="AH17" s="1169"/>
      <c r="AI17" s="1169"/>
      <c r="AJ17" s="1159"/>
      <c r="AK17" s="1166"/>
      <c r="AL17" s="1159"/>
      <c r="AM17" s="1159"/>
      <c r="AN17" s="1159"/>
      <c r="AO17" s="1159"/>
      <c r="AP17" s="1159"/>
      <c r="AQ17" s="1166"/>
      <c r="AR17" s="561"/>
      <c r="AS17" s="557" t="s">
        <v>243</v>
      </c>
      <c r="AT17" s="561"/>
      <c r="AU17" s="561"/>
      <c r="AV17" s="561"/>
      <c r="AW17" s="561"/>
      <c r="AX17" s="561"/>
      <c r="AY17" s="561"/>
      <c r="AZ17" s="561"/>
      <c r="BA17" s="561"/>
      <c r="BB17" s="561"/>
      <c r="BC17" s="561"/>
      <c r="BD17" s="561"/>
      <c r="BE17" s="561"/>
      <c r="BF17" s="561"/>
      <c r="BG17" s="561"/>
      <c r="BH17" s="561"/>
      <c r="BI17" s="561"/>
      <c r="BJ17" s="561"/>
      <c r="BK17" s="561"/>
      <c r="BL17" s="561"/>
      <c r="BM17" s="561"/>
      <c r="BN17" s="561"/>
      <c r="BO17" s="561"/>
      <c r="BP17" s="561"/>
      <c r="BQ17" s="561"/>
      <c r="BR17" s="561"/>
      <c r="BS17" s="561"/>
      <c r="BT17" s="561"/>
      <c r="BU17" s="561"/>
      <c r="BV17" s="561"/>
      <c r="BW17" s="561"/>
      <c r="BX17" s="561"/>
      <c r="BY17" s="561"/>
      <c r="BZ17" s="561"/>
      <c r="CA17" s="561"/>
      <c r="CB17" s="561"/>
      <c r="CC17" s="561"/>
      <c r="CD17" s="561"/>
      <c r="CE17" s="561"/>
      <c r="CF17" s="561"/>
      <c r="CG17" s="561"/>
      <c r="CH17" s="561"/>
      <c r="CI17" s="561"/>
      <c r="CJ17" s="561"/>
      <c r="CK17" s="561"/>
      <c r="CL17" s="561"/>
      <c r="CM17" s="561"/>
      <c r="CN17" s="561"/>
      <c r="CO17" s="561"/>
      <c r="CP17" s="561"/>
      <c r="CQ17" s="561"/>
      <c r="CR17" s="561"/>
      <c r="CS17" s="561"/>
      <c r="CT17" s="561"/>
      <c r="CU17" s="561"/>
      <c r="CV17" s="561"/>
      <c r="CW17" s="561"/>
      <c r="CX17" s="561"/>
      <c r="CY17" s="561"/>
      <c r="CZ17" s="561"/>
      <c r="DA17" s="561"/>
      <c r="DB17" s="561"/>
      <c r="DC17" s="561"/>
      <c r="DD17" s="561"/>
      <c r="DE17" s="561"/>
      <c r="DF17" s="561"/>
      <c r="DG17" s="561"/>
      <c r="DH17" s="561"/>
      <c r="DI17" s="561"/>
      <c r="DJ17" s="561"/>
      <c r="DK17" s="561"/>
      <c r="DL17" s="561"/>
      <c r="DM17" s="561"/>
      <c r="DN17" s="561"/>
      <c r="DO17" s="561"/>
      <c r="DP17" s="561"/>
      <c r="DQ17" s="561"/>
      <c r="DR17" s="561"/>
      <c r="DS17" s="561"/>
      <c r="DT17" s="561"/>
      <c r="DU17" s="561"/>
      <c r="DV17" s="561"/>
      <c r="DW17" s="561"/>
      <c r="DX17" s="561"/>
      <c r="DY17" s="561"/>
      <c r="DZ17" s="561"/>
      <c r="EA17" s="561"/>
      <c r="EB17" s="561"/>
      <c r="EC17" s="561"/>
      <c r="ED17" s="561"/>
      <c r="EE17" s="561"/>
      <c r="EF17" s="561"/>
      <c r="EG17" s="561"/>
      <c r="EH17" s="561"/>
      <c r="EI17" s="561"/>
      <c r="EJ17" s="561"/>
      <c r="EK17" s="561"/>
      <c r="EL17" s="561"/>
      <c r="EM17" s="561"/>
      <c r="EN17" s="561"/>
      <c r="EO17" s="561"/>
      <c r="EP17" s="561"/>
      <c r="EQ17" s="561"/>
      <c r="ER17" s="561"/>
      <c r="ES17" s="561"/>
      <c r="ET17" s="561"/>
      <c r="EU17" s="561"/>
      <c r="EV17" s="561"/>
      <c r="EW17" s="561"/>
      <c r="EX17" s="561"/>
      <c r="EY17" s="561"/>
      <c r="EZ17" s="561"/>
      <c r="FA17" s="561"/>
      <c r="FB17" s="561"/>
      <c r="FC17" s="561"/>
      <c r="FD17" s="561"/>
      <c r="FE17" s="561"/>
      <c r="FF17" s="561"/>
      <c r="FG17" s="561"/>
      <c r="FH17" s="561"/>
      <c r="FI17" s="561"/>
      <c r="FJ17" s="561"/>
      <c r="FK17" s="561"/>
      <c r="FL17" s="561"/>
      <c r="FM17" s="561"/>
      <c r="FN17" s="561"/>
      <c r="FO17" s="561"/>
      <c r="FP17" s="561"/>
      <c r="FQ17" s="561"/>
      <c r="FR17" s="561"/>
      <c r="FS17" s="561"/>
      <c r="FT17" s="561"/>
      <c r="FU17" s="561"/>
      <c r="FV17" s="561"/>
      <c r="FW17" s="561"/>
      <c r="FX17" s="561"/>
      <c r="FY17" s="561"/>
      <c r="FZ17" s="561"/>
      <c r="GA17" s="561"/>
      <c r="GB17" s="561"/>
      <c r="GC17" s="561"/>
      <c r="GD17" s="561"/>
      <c r="GE17" s="561"/>
      <c r="GF17" s="561"/>
      <c r="GG17" s="561"/>
      <c r="GH17" s="561"/>
      <c r="GI17" s="561"/>
      <c r="GJ17" s="561"/>
      <c r="GK17" s="561"/>
      <c r="GL17" s="561"/>
      <c r="GM17" s="561"/>
      <c r="GN17" s="561"/>
      <c r="GO17" s="561"/>
      <c r="GP17" s="561"/>
      <c r="GQ17" s="561"/>
      <c r="GR17" s="561"/>
      <c r="GS17" s="561"/>
      <c r="GT17" s="561"/>
      <c r="GU17" s="561"/>
      <c r="GV17" s="561"/>
      <c r="GW17" s="561"/>
      <c r="GX17" s="561"/>
      <c r="GY17" s="561"/>
      <c r="GZ17" s="561"/>
      <c r="HA17" s="561"/>
      <c r="HB17" s="561"/>
      <c r="HC17" s="561"/>
      <c r="HD17" s="561"/>
      <c r="HE17" s="561"/>
      <c r="HF17" s="561"/>
      <c r="HG17" s="561"/>
      <c r="HH17" s="561"/>
      <c r="HI17" s="561"/>
      <c r="HJ17" s="561"/>
      <c r="HK17" s="561"/>
      <c r="HL17" s="561"/>
      <c r="HM17" s="561"/>
      <c r="HN17" s="561"/>
      <c r="HO17" s="561"/>
      <c r="HP17" s="561"/>
      <c r="HQ17" s="561"/>
      <c r="HR17" s="561"/>
      <c r="HS17" s="561"/>
      <c r="HT17" s="561"/>
      <c r="HU17" s="561"/>
      <c r="HV17" s="561"/>
      <c r="HW17" s="561"/>
      <c r="HX17" s="561"/>
      <c r="HY17" s="561"/>
      <c r="HZ17" s="561"/>
      <c r="IA17" s="561"/>
      <c r="IB17" s="561"/>
      <c r="IC17" s="561"/>
      <c r="ID17" s="561"/>
      <c r="IE17" s="561"/>
      <c r="IF17" s="561"/>
      <c r="IG17" s="561"/>
      <c r="IH17" s="561"/>
      <c r="II17" s="561"/>
      <c r="IJ17" s="561"/>
      <c r="IK17" s="561"/>
      <c r="IL17" s="561"/>
      <c r="IM17" s="561"/>
      <c r="IN17" s="561"/>
      <c r="IO17" s="561"/>
      <c r="IP17" s="561"/>
      <c r="IQ17" s="561"/>
      <c r="IR17" s="561"/>
      <c r="IS17" s="561"/>
      <c r="IT17" s="561"/>
      <c r="IU17" s="561"/>
      <c r="IV17" s="561"/>
      <c r="IW17" s="561"/>
      <c r="IX17" s="561"/>
      <c r="IY17" s="561"/>
      <c r="IZ17" s="561"/>
      <c r="JA17" s="561"/>
      <c r="JB17" s="561"/>
      <c r="JC17" s="561"/>
      <c r="JD17" s="561"/>
      <c r="JE17" s="561"/>
      <c r="JF17" s="561"/>
      <c r="JG17" s="561"/>
      <c r="JH17" s="561"/>
      <c r="JI17" s="561"/>
      <c r="JJ17" s="561"/>
      <c r="JK17" s="561"/>
      <c r="JL17" s="561"/>
      <c r="JM17" s="561"/>
      <c r="JN17" s="561"/>
      <c r="JO17" s="561"/>
      <c r="JP17" s="561"/>
      <c r="JQ17" s="561"/>
      <c r="JR17" s="561"/>
      <c r="JS17" s="561"/>
      <c r="JT17" s="561"/>
      <c r="JU17" s="561"/>
      <c r="JV17" s="561"/>
      <c r="JW17" s="561"/>
      <c r="JX17" s="561"/>
      <c r="JY17" s="561"/>
      <c r="JZ17" s="561"/>
      <c r="KA17" s="561"/>
      <c r="KB17" s="561"/>
      <c r="KC17" s="561"/>
      <c r="KD17" s="561"/>
      <c r="KE17" s="561"/>
      <c r="KF17" s="561"/>
      <c r="KG17" s="561"/>
      <c r="KH17" s="561"/>
      <c r="KI17" s="561"/>
      <c r="KJ17" s="561"/>
      <c r="KK17" s="561"/>
      <c r="KL17" s="561"/>
      <c r="KM17" s="561"/>
      <c r="KN17" s="561"/>
      <c r="KO17" s="561"/>
      <c r="KP17" s="561"/>
      <c r="KQ17" s="561"/>
      <c r="KR17" s="561"/>
      <c r="KS17" s="561"/>
      <c r="KT17" s="561"/>
      <c r="KU17" s="561"/>
      <c r="KV17" s="561"/>
      <c r="KW17" s="561"/>
      <c r="KX17" s="561"/>
      <c r="KY17" s="561"/>
      <c r="KZ17" s="561"/>
      <c r="LA17" s="561"/>
      <c r="LB17" s="561"/>
      <c r="LC17" s="561"/>
      <c r="LD17" s="561"/>
      <c r="LE17" s="561"/>
      <c r="LF17" s="561"/>
      <c r="LG17" s="561"/>
      <c r="LH17" s="561"/>
      <c r="LI17" s="561"/>
      <c r="LJ17" s="561"/>
      <c r="LK17" s="561"/>
      <c r="LL17" s="561"/>
      <c r="LM17" s="561"/>
      <c r="LN17" s="561"/>
      <c r="LO17" s="561"/>
      <c r="LP17" s="561"/>
      <c r="LQ17" s="561"/>
      <c r="LR17" s="561"/>
      <c r="LS17" s="561"/>
      <c r="LT17" s="561"/>
      <c r="LU17" s="561"/>
      <c r="LV17" s="561"/>
      <c r="LW17" s="561"/>
      <c r="LX17" s="561"/>
      <c r="LY17" s="561"/>
      <c r="LZ17" s="561"/>
      <c r="MA17" s="561"/>
      <c r="MB17" s="561"/>
      <c r="MC17" s="561"/>
      <c r="MD17" s="561"/>
      <c r="ME17" s="561"/>
      <c r="MF17" s="561"/>
      <c r="MG17" s="561"/>
      <c r="MH17" s="561"/>
      <c r="MI17" s="561"/>
      <c r="MJ17" s="561"/>
      <c r="MK17" s="561"/>
      <c r="ML17" s="561"/>
      <c r="MM17" s="561"/>
      <c r="MN17" s="561"/>
      <c r="MO17" s="561"/>
      <c r="MP17" s="561"/>
      <c r="MQ17" s="561"/>
      <c r="MR17" s="561"/>
      <c r="MS17" s="561"/>
      <c r="MT17" s="561"/>
      <c r="MU17" s="561"/>
      <c r="MV17" s="561"/>
      <c r="MW17" s="561"/>
      <c r="MX17" s="561"/>
      <c r="MY17" s="561"/>
      <c r="MZ17" s="561"/>
      <c r="NA17" s="561"/>
      <c r="NB17" s="561"/>
    </row>
    <row r="18" spans="1:366" s="85" customFormat="1" ht="20.25" customHeight="1" x14ac:dyDescent="0.45">
      <c r="A18" s="107">
        <v>0</v>
      </c>
      <c r="B18" s="108">
        <v>1</v>
      </c>
      <c r="C18" s="107">
        <v>0</v>
      </c>
      <c r="D18" s="108">
        <v>4</v>
      </c>
      <c r="E18" s="107">
        <v>0</v>
      </c>
      <c r="F18" s="108">
        <v>1</v>
      </c>
      <c r="G18" s="107">
        <v>0</v>
      </c>
      <c r="H18" s="108">
        <v>1</v>
      </c>
      <c r="I18" s="110" t="str">
        <f t="shared" si="0"/>
        <v>01040101</v>
      </c>
      <c r="J18" s="111"/>
      <c r="K18" s="111">
        <v>70206</v>
      </c>
      <c r="L18" s="111">
        <v>30101</v>
      </c>
      <c r="M18" s="112" t="s">
        <v>262</v>
      </c>
      <c r="N18" s="111"/>
      <c r="O18" s="111"/>
      <c r="P18" s="111"/>
      <c r="Q18" s="111"/>
      <c r="R18" s="112" t="s">
        <v>119</v>
      </c>
      <c r="S18" s="112"/>
      <c r="T18" s="113" t="s">
        <v>263</v>
      </c>
      <c r="U18" s="112" t="s">
        <v>240</v>
      </c>
      <c r="V18" s="114" t="s">
        <v>264</v>
      </c>
      <c r="W18" s="128" t="s">
        <v>263</v>
      </c>
      <c r="X18" s="1139">
        <f t="shared" ref="X18:X25" si="1">AK18</f>
        <v>1</v>
      </c>
      <c r="Y18" s="1139">
        <f t="shared" ref="Y18:Y25" si="2">AQ18</f>
        <v>1</v>
      </c>
      <c r="Z18" s="1140">
        <v>6</v>
      </c>
      <c r="AA18" s="1140">
        <v>5</v>
      </c>
      <c r="AB18" s="1141"/>
      <c r="AC18" s="1196">
        <v>0</v>
      </c>
      <c r="AD18" s="1197">
        <v>1</v>
      </c>
      <c r="AE18" s="1196">
        <v>0</v>
      </c>
      <c r="AF18" s="1143">
        <v>1.9670570135746599</v>
      </c>
      <c r="AG18" s="1143">
        <v>0</v>
      </c>
      <c r="AH18" s="1143">
        <v>3.6251131221719501</v>
      </c>
      <c r="AI18" s="1143"/>
      <c r="AJ18" s="1143">
        <f t="shared" ref="AJ18:AJ25" si="3">SUM(AF18,AG18,AH18)</f>
        <v>5.5921701357466098</v>
      </c>
      <c r="AK18" s="1139">
        <f t="shared" ref="AK18:AK25" si="4">AJ18/AJ$8</f>
        <v>1</v>
      </c>
      <c r="AL18" s="1143">
        <v>1.7140956240360501</v>
      </c>
      <c r="AM18" s="1143">
        <v>0</v>
      </c>
      <c r="AN18" s="1143">
        <v>0</v>
      </c>
      <c r="AO18" s="1143">
        <v>1.22723037566089</v>
      </c>
      <c r="AP18" s="1143">
        <f t="shared" ref="AP18:AP25" si="5">SUM(AJ18,AL18,AM18,AN18,AO18)</f>
        <v>8.5334961354435492</v>
      </c>
      <c r="AQ18" s="1144">
        <f t="shared" ref="AQ18:AQ25" si="6">AP18/AP$8</f>
        <v>1</v>
      </c>
      <c r="AR18" s="557"/>
      <c r="AS18" s="557" t="s">
        <v>243</v>
      </c>
      <c r="AT18" s="557"/>
      <c r="AU18" s="557"/>
      <c r="AV18" s="557"/>
      <c r="AW18" s="557"/>
      <c r="AX18" s="557"/>
      <c r="AY18" s="557"/>
      <c r="AZ18" s="557"/>
      <c r="BA18" s="557"/>
      <c r="BB18" s="557"/>
      <c r="BC18" s="557"/>
      <c r="BD18" s="557"/>
      <c r="BE18" s="557"/>
      <c r="BF18" s="557"/>
      <c r="BG18" s="557"/>
      <c r="BH18" s="557"/>
      <c r="BI18" s="557"/>
      <c r="BJ18" s="557"/>
      <c r="BK18" s="557"/>
      <c r="BL18" s="557"/>
      <c r="BM18" s="557"/>
      <c r="BN18" s="557"/>
      <c r="BO18" s="557"/>
      <c r="BP18" s="557"/>
      <c r="BQ18" s="557"/>
      <c r="BR18" s="557"/>
      <c r="BS18" s="557"/>
      <c r="BT18" s="557"/>
      <c r="BU18" s="557"/>
      <c r="BV18" s="557"/>
      <c r="BW18" s="557"/>
      <c r="BX18" s="557"/>
      <c r="BY18" s="557"/>
      <c r="BZ18" s="557"/>
      <c r="CA18" s="557"/>
      <c r="CB18" s="557"/>
      <c r="CC18" s="557"/>
      <c r="CD18" s="557"/>
      <c r="CE18" s="557"/>
      <c r="CF18" s="557"/>
      <c r="CG18" s="557"/>
      <c r="CH18" s="557"/>
      <c r="CI18" s="557"/>
      <c r="CJ18" s="557"/>
      <c r="CK18" s="557"/>
      <c r="CL18" s="557"/>
      <c r="CM18" s="557"/>
      <c r="CN18" s="557"/>
      <c r="CO18" s="557"/>
      <c r="CP18" s="557"/>
      <c r="CQ18" s="557"/>
      <c r="CR18" s="557"/>
      <c r="CS18" s="557"/>
      <c r="CT18" s="557"/>
      <c r="CU18" s="557"/>
      <c r="CV18" s="557"/>
      <c r="CW18" s="557"/>
      <c r="CX18" s="557"/>
      <c r="CY18" s="557"/>
      <c r="CZ18" s="557"/>
      <c r="DA18" s="557"/>
      <c r="DB18" s="557"/>
      <c r="DC18" s="557"/>
      <c r="DD18" s="557"/>
      <c r="DE18" s="557"/>
      <c r="DF18" s="557"/>
      <c r="DG18" s="557"/>
      <c r="DH18" s="557"/>
      <c r="DI18" s="557"/>
      <c r="DJ18" s="557"/>
      <c r="DK18" s="557"/>
      <c r="DL18" s="557"/>
      <c r="DM18" s="557"/>
      <c r="DN18" s="557"/>
      <c r="DO18" s="557"/>
      <c r="DP18" s="557"/>
      <c r="DQ18" s="557"/>
      <c r="DR18" s="557"/>
      <c r="DS18" s="557"/>
      <c r="DT18" s="557"/>
      <c r="DU18" s="557"/>
      <c r="DV18" s="557"/>
      <c r="DW18" s="557"/>
      <c r="DX18" s="557"/>
      <c r="DY18" s="557"/>
      <c r="DZ18" s="557"/>
      <c r="EA18" s="557"/>
      <c r="EB18" s="557"/>
      <c r="EC18" s="557"/>
      <c r="ED18" s="557"/>
      <c r="EE18" s="557"/>
      <c r="EF18" s="557"/>
      <c r="EG18" s="557"/>
      <c r="EH18" s="557"/>
      <c r="EI18" s="557"/>
      <c r="EJ18" s="557"/>
      <c r="EK18" s="557"/>
      <c r="EL18" s="557"/>
      <c r="EM18" s="557"/>
      <c r="EN18" s="557"/>
      <c r="EO18" s="557"/>
      <c r="EP18" s="557"/>
      <c r="EQ18" s="557"/>
      <c r="ER18" s="557"/>
      <c r="ES18" s="557"/>
      <c r="ET18" s="557"/>
      <c r="EU18" s="557"/>
      <c r="EV18" s="557"/>
      <c r="EW18" s="557"/>
      <c r="EX18" s="557"/>
      <c r="EY18" s="557"/>
      <c r="EZ18" s="557"/>
      <c r="FA18" s="557"/>
      <c r="FB18" s="557"/>
      <c r="FC18" s="557"/>
      <c r="FD18" s="557"/>
      <c r="FE18" s="557"/>
      <c r="FF18" s="557"/>
      <c r="FG18" s="557"/>
      <c r="FH18" s="557"/>
      <c r="FI18" s="557"/>
      <c r="FJ18" s="557"/>
      <c r="FK18" s="557"/>
      <c r="FL18" s="557"/>
      <c r="FM18" s="557"/>
      <c r="FN18" s="557"/>
      <c r="FO18" s="557"/>
      <c r="FP18" s="557"/>
      <c r="FQ18" s="557"/>
      <c r="FR18" s="557"/>
      <c r="FS18" s="557"/>
      <c r="FT18" s="557"/>
      <c r="FU18" s="557"/>
      <c r="FV18" s="557"/>
      <c r="FW18" s="557"/>
      <c r="FX18" s="557"/>
      <c r="FY18" s="557"/>
      <c r="FZ18" s="557"/>
      <c r="GA18" s="557"/>
      <c r="GB18" s="557"/>
      <c r="GC18" s="557"/>
      <c r="GD18" s="557"/>
      <c r="GE18" s="557"/>
      <c r="GF18" s="557"/>
      <c r="GG18" s="557"/>
      <c r="GH18" s="557"/>
      <c r="GI18" s="557"/>
      <c r="GJ18" s="557"/>
      <c r="GK18" s="557"/>
      <c r="GL18" s="557"/>
      <c r="GM18" s="557"/>
      <c r="GN18" s="557"/>
      <c r="GO18" s="557"/>
      <c r="GP18" s="557"/>
      <c r="GQ18" s="557"/>
      <c r="GR18" s="557"/>
      <c r="GS18" s="557"/>
      <c r="GT18" s="557"/>
      <c r="GU18" s="557"/>
      <c r="GV18" s="557"/>
      <c r="GW18" s="557"/>
      <c r="GX18" s="557"/>
      <c r="GY18" s="557"/>
      <c r="GZ18" s="557"/>
      <c r="HA18" s="557"/>
      <c r="HB18" s="557"/>
      <c r="HC18" s="557"/>
      <c r="HD18" s="557"/>
      <c r="HE18" s="557"/>
      <c r="HF18" s="557"/>
      <c r="HG18" s="557"/>
      <c r="HH18" s="557"/>
      <c r="HI18" s="557"/>
      <c r="HJ18" s="557"/>
      <c r="HK18" s="557"/>
      <c r="HL18" s="557"/>
      <c r="HM18" s="557"/>
      <c r="HN18" s="557"/>
      <c r="HO18" s="557"/>
      <c r="HP18" s="557"/>
      <c r="HQ18" s="557"/>
      <c r="HR18" s="557"/>
      <c r="HS18" s="557"/>
      <c r="HT18" s="557"/>
      <c r="HU18" s="557"/>
      <c r="HV18" s="557"/>
      <c r="HW18" s="557"/>
      <c r="HX18" s="557"/>
      <c r="HY18" s="557"/>
      <c r="HZ18" s="557"/>
      <c r="IA18" s="557"/>
      <c r="IB18" s="557"/>
      <c r="IC18" s="557"/>
      <c r="ID18" s="557"/>
      <c r="IE18" s="557"/>
      <c r="IF18" s="557"/>
      <c r="IG18" s="557"/>
      <c r="IH18" s="557"/>
      <c r="II18" s="557"/>
      <c r="IJ18" s="557"/>
      <c r="IK18" s="557"/>
      <c r="IL18" s="557"/>
      <c r="IM18" s="557"/>
      <c r="IN18" s="557"/>
      <c r="IO18" s="557"/>
      <c r="IP18" s="557"/>
      <c r="IQ18" s="557"/>
      <c r="IR18" s="557"/>
      <c r="IS18" s="557"/>
      <c r="IT18" s="557"/>
      <c r="IU18" s="557"/>
      <c r="IV18" s="557"/>
      <c r="IW18" s="557"/>
      <c r="IX18" s="557"/>
      <c r="IY18" s="557"/>
      <c r="IZ18" s="557"/>
      <c r="JA18" s="557"/>
      <c r="JB18" s="557"/>
      <c r="JC18" s="557"/>
      <c r="JD18" s="557"/>
      <c r="JE18" s="557"/>
      <c r="JF18" s="557"/>
      <c r="JG18" s="557"/>
      <c r="JH18" s="557"/>
      <c r="JI18" s="557"/>
      <c r="JJ18" s="557"/>
      <c r="JK18" s="557"/>
      <c r="JL18" s="557"/>
      <c r="JM18" s="557"/>
      <c r="JN18" s="557"/>
      <c r="JO18" s="557"/>
      <c r="JP18" s="557"/>
      <c r="JQ18" s="557"/>
      <c r="JR18" s="557"/>
      <c r="JS18" s="557"/>
      <c r="JT18" s="557"/>
      <c r="JU18" s="557"/>
      <c r="JV18" s="557"/>
      <c r="JW18" s="557"/>
      <c r="JX18" s="557"/>
      <c r="JY18" s="557"/>
      <c r="JZ18" s="557"/>
      <c r="KA18" s="557"/>
      <c r="KB18" s="557"/>
      <c r="KC18" s="557"/>
      <c r="KD18" s="557"/>
      <c r="KE18" s="557"/>
      <c r="KF18" s="557"/>
      <c r="KG18" s="557"/>
      <c r="KH18" s="557"/>
      <c r="KI18" s="557"/>
      <c r="KJ18" s="557"/>
      <c r="KK18" s="557"/>
      <c r="KL18" s="557"/>
      <c r="KM18" s="557"/>
      <c r="KN18" s="557"/>
      <c r="KO18" s="557"/>
      <c r="KP18" s="557"/>
      <c r="KQ18" s="557"/>
      <c r="KR18" s="557"/>
      <c r="KS18" s="557"/>
      <c r="KT18" s="557"/>
      <c r="KU18" s="557"/>
      <c r="KV18" s="557"/>
      <c r="KW18" s="557"/>
      <c r="KX18" s="557"/>
      <c r="KY18" s="557"/>
      <c r="KZ18" s="557"/>
      <c r="LA18" s="557"/>
      <c r="LB18" s="557"/>
      <c r="LC18" s="557"/>
      <c r="LD18" s="557"/>
      <c r="LE18" s="557"/>
      <c r="LF18" s="557"/>
      <c r="LG18" s="557"/>
      <c r="LH18" s="557"/>
      <c r="LI18" s="557"/>
      <c r="LJ18" s="557"/>
      <c r="LK18" s="557"/>
      <c r="LL18" s="557"/>
      <c r="LM18" s="557"/>
      <c r="LN18" s="557"/>
      <c r="LO18" s="557"/>
      <c r="LP18" s="557"/>
      <c r="LQ18" s="557"/>
      <c r="LR18" s="557"/>
      <c r="LS18" s="557"/>
      <c r="LT18" s="557"/>
      <c r="LU18" s="557"/>
      <c r="LV18" s="557"/>
      <c r="LW18" s="557"/>
      <c r="LX18" s="557"/>
      <c r="LY18" s="557"/>
      <c r="LZ18" s="557"/>
      <c r="MA18" s="557"/>
      <c r="MB18" s="557"/>
      <c r="MC18" s="557"/>
      <c r="MD18" s="557"/>
      <c r="ME18" s="557"/>
      <c r="MF18" s="557"/>
      <c r="MG18" s="557"/>
      <c r="MH18" s="557"/>
      <c r="MI18" s="557"/>
      <c r="MJ18" s="557"/>
      <c r="MK18" s="557"/>
      <c r="ML18" s="557"/>
      <c r="MM18" s="557"/>
      <c r="MN18" s="557"/>
      <c r="MO18" s="557"/>
      <c r="MP18" s="557"/>
      <c r="MQ18" s="557"/>
      <c r="MR18" s="557"/>
      <c r="MS18" s="557"/>
      <c r="MT18" s="557"/>
      <c r="MU18" s="557"/>
      <c r="MV18" s="557"/>
      <c r="MW18" s="557"/>
      <c r="MX18" s="557"/>
      <c r="MY18" s="557"/>
      <c r="MZ18" s="557"/>
      <c r="NA18" s="557"/>
      <c r="NB18" s="557"/>
    </row>
    <row r="19" spans="1:366" s="85" customFormat="1" ht="20.25" customHeight="1" x14ac:dyDescent="0.45">
      <c r="A19" s="107">
        <v>0</v>
      </c>
      <c r="B19" s="108">
        <v>1</v>
      </c>
      <c r="C19" s="107">
        <v>0</v>
      </c>
      <c r="D19" s="108">
        <v>4</v>
      </c>
      <c r="E19" s="107">
        <v>0</v>
      </c>
      <c r="F19" s="108">
        <v>2</v>
      </c>
      <c r="G19" s="107">
        <v>0</v>
      </c>
      <c r="H19" s="108">
        <v>1</v>
      </c>
      <c r="I19" s="110" t="str">
        <f t="shared" si="0"/>
        <v>01040201</v>
      </c>
      <c r="J19" s="111"/>
      <c r="K19" s="111">
        <v>70205</v>
      </c>
      <c r="L19" s="111">
        <v>30101</v>
      </c>
      <c r="M19" s="112" t="s">
        <v>262</v>
      </c>
      <c r="N19" s="111"/>
      <c r="O19" s="111"/>
      <c r="P19" s="111"/>
      <c r="Q19" s="111"/>
      <c r="R19" s="112" t="s">
        <v>119</v>
      </c>
      <c r="S19" s="112"/>
      <c r="T19" s="113" t="s">
        <v>265</v>
      </c>
      <c r="U19" s="112" t="s">
        <v>240</v>
      </c>
      <c r="V19" s="114" t="s">
        <v>266</v>
      </c>
      <c r="W19" s="128" t="s">
        <v>265</v>
      </c>
      <c r="X19" s="1139">
        <f t="shared" si="1"/>
        <v>1</v>
      </c>
      <c r="Y19" s="1139">
        <f t="shared" si="2"/>
        <v>1</v>
      </c>
      <c r="Z19" s="1140">
        <v>6</v>
      </c>
      <c r="AA19" s="1140">
        <v>5</v>
      </c>
      <c r="AB19" s="1141"/>
      <c r="AC19" s="1196">
        <v>0</v>
      </c>
      <c r="AD19" s="1197">
        <v>1</v>
      </c>
      <c r="AE19" s="1196">
        <v>0</v>
      </c>
      <c r="AF19" s="1143">
        <v>1.9670570135746599</v>
      </c>
      <c r="AG19" s="1143">
        <v>0</v>
      </c>
      <c r="AH19" s="1143">
        <v>3.6251131221719501</v>
      </c>
      <c r="AI19" s="1143"/>
      <c r="AJ19" s="1143">
        <f t="shared" si="3"/>
        <v>5.5921701357466098</v>
      </c>
      <c r="AK19" s="1139">
        <f t="shared" si="4"/>
        <v>1</v>
      </c>
      <c r="AL19" s="1143">
        <v>1.7140956240360501</v>
      </c>
      <c r="AM19" s="1143">
        <v>0</v>
      </c>
      <c r="AN19" s="1143">
        <v>0</v>
      </c>
      <c r="AO19" s="1143">
        <v>1.22723037566089</v>
      </c>
      <c r="AP19" s="1143">
        <f t="shared" si="5"/>
        <v>8.5334961354435492</v>
      </c>
      <c r="AQ19" s="1144">
        <f t="shared" si="6"/>
        <v>1</v>
      </c>
      <c r="AR19" s="557"/>
      <c r="AS19" s="557" t="s">
        <v>243</v>
      </c>
      <c r="AT19" s="557"/>
      <c r="AU19" s="557"/>
      <c r="AV19" s="557"/>
      <c r="AW19" s="557"/>
      <c r="AX19" s="557"/>
      <c r="AY19" s="557"/>
      <c r="AZ19" s="557"/>
      <c r="BA19" s="557"/>
      <c r="BB19" s="557"/>
      <c r="BC19" s="557"/>
      <c r="BD19" s="557"/>
      <c r="BE19" s="557"/>
      <c r="BF19" s="557"/>
      <c r="BG19" s="557"/>
      <c r="BH19" s="557"/>
      <c r="BI19" s="557"/>
      <c r="BJ19" s="557"/>
      <c r="BK19" s="557"/>
      <c r="BL19" s="557"/>
      <c r="BM19" s="557"/>
      <c r="BN19" s="557"/>
      <c r="BO19" s="557"/>
      <c r="BP19" s="557"/>
      <c r="BQ19" s="557"/>
      <c r="BR19" s="557"/>
      <c r="BS19" s="557"/>
      <c r="BT19" s="557"/>
      <c r="BU19" s="557"/>
      <c r="BV19" s="557"/>
      <c r="BW19" s="557"/>
      <c r="BX19" s="557"/>
      <c r="BY19" s="557"/>
      <c r="BZ19" s="557"/>
      <c r="CA19" s="557"/>
      <c r="CB19" s="557"/>
      <c r="CC19" s="557"/>
      <c r="CD19" s="557"/>
      <c r="CE19" s="557"/>
      <c r="CF19" s="557"/>
      <c r="CG19" s="557"/>
      <c r="CH19" s="557"/>
      <c r="CI19" s="557"/>
      <c r="CJ19" s="557"/>
      <c r="CK19" s="557"/>
      <c r="CL19" s="557"/>
      <c r="CM19" s="557"/>
      <c r="CN19" s="557"/>
      <c r="CO19" s="557"/>
      <c r="CP19" s="557"/>
      <c r="CQ19" s="557"/>
      <c r="CR19" s="557"/>
      <c r="CS19" s="557"/>
      <c r="CT19" s="557"/>
      <c r="CU19" s="557"/>
      <c r="CV19" s="557"/>
      <c r="CW19" s="557"/>
      <c r="CX19" s="557"/>
      <c r="CY19" s="557"/>
      <c r="CZ19" s="557"/>
      <c r="DA19" s="557"/>
      <c r="DB19" s="557"/>
      <c r="DC19" s="557"/>
      <c r="DD19" s="557"/>
      <c r="DE19" s="557"/>
      <c r="DF19" s="557"/>
      <c r="DG19" s="557"/>
      <c r="DH19" s="557"/>
      <c r="DI19" s="557"/>
      <c r="DJ19" s="557"/>
      <c r="DK19" s="557"/>
      <c r="DL19" s="557"/>
      <c r="DM19" s="557"/>
      <c r="DN19" s="557"/>
      <c r="DO19" s="557"/>
      <c r="DP19" s="557"/>
      <c r="DQ19" s="557"/>
      <c r="DR19" s="557"/>
      <c r="DS19" s="557"/>
      <c r="DT19" s="557"/>
      <c r="DU19" s="557"/>
      <c r="DV19" s="557"/>
      <c r="DW19" s="557"/>
      <c r="DX19" s="557"/>
      <c r="DY19" s="557"/>
      <c r="DZ19" s="557"/>
      <c r="EA19" s="557"/>
      <c r="EB19" s="557"/>
      <c r="EC19" s="557"/>
      <c r="ED19" s="557"/>
      <c r="EE19" s="557"/>
      <c r="EF19" s="557"/>
      <c r="EG19" s="557"/>
      <c r="EH19" s="557"/>
      <c r="EI19" s="557"/>
      <c r="EJ19" s="557"/>
      <c r="EK19" s="557"/>
      <c r="EL19" s="557"/>
      <c r="EM19" s="557"/>
      <c r="EN19" s="557"/>
      <c r="EO19" s="557"/>
      <c r="EP19" s="557"/>
      <c r="EQ19" s="557"/>
      <c r="ER19" s="557"/>
      <c r="ES19" s="557"/>
      <c r="ET19" s="557"/>
      <c r="EU19" s="557"/>
      <c r="EV19" s="557"/>
      <c r="EW19" s="557"/>
      <c r="EX19" s="557"/>
      <c r="EY19" s="557"/>
      <c r="EZ19" s="557"/>
      <c r="FA19" s="557"/>
      <c r="FB19" s="557"/>
      <c r="FC19" s="557"/>
      <c r="FD19" s="557"/>
      <c r="FE19" s="557"/>
      <c r="FF19" s="557"/>
      <c r="FG19" s="557"/>
      <c r="FH19" s="557"/>
      <c r="FI19" s="557"/>
      <c r="FJ19" s="557"/>
      <c r="FK19" s="557"/>
      <c r="FL19" s="557"/>
      <c r="FM19" s="557"/>
      <c r="FN19" s="557"/>
      <c r="FO19" s="557"/>
      <c r="FP19" s="557"/>
      <c r="FQ19" s="557"/>
      <c r="FR19" s="557"/>
      <c r="FS19" s="557"/>
      <c r="FT19" s="557"/>
      <c r="FU19" s="557"/>
      <c r="FV19" s="557"/>
      <c r="FW19" s="557"/>
      <c r="FX19" s="557"/>
      <c r="FY19" s="557"/>
      <c r="FZ19" s="557"/>
      <c r="GA19" s="557"/>
      <c r="GB19" s="557"/>
      <c r="GC19" s="557"/>
      <c r="GD19" s="557"/>
      <c r="GE19" s="557"/>
      <c r="GF19" s="557"/>
      <c r="GG19" s="557"/>
      <c r="GH19" s="557"/>
      <c r="GI19" s="557"/>
      <c r="GJ19" s="557"/>
      <c r="GK19" s="557"/>
      <c r="GL19" s="557"/>
      <c r="GM19" s="557"/>
      <c r="GN19" s="557"/>
      <c r="GO19" s="557"/>
      <c r="GP19" s="557"/>
      <c r="GQ19" s="557"/>
      <c r="GR19" s="557"/>
      <c r="GS19" s="557"/>
      <c r="GT19" s="557"/>
      <c r="GU19" s="557"/>
      <c r="GV19" s="557"/>
      <c r="GW19" s="557"/>
      <c r="GX19" s="557"/>
      <c r="GY19" s="557"/>
      <c r="GZ19" s="557"/>
      <c r="HA19" s="557"/>
      <c r="HB19" s="557"/>
      <c r="HC19" s="557"/>
      <c r="HD19" s="557"/>
      <c r="HE19" s="557"/>
      <c r="HF19" s="557"/>
      <c r="HG19" s="557"/>
      <c r="HH19" s="557"/>
      <c r="HI19" s="557"/>
      <c r="HJ19" s="557"/>
      <c r="HK19" s="557"/>
      <c r="HL19" s="557"/>
      <c r="HM19" s="557"/>
      <c r="HN19" s="557"/>
      <c r="HO19" s="557"/>
      <c r="HP19" s="557"/>
      <c r="HQ19" s="557"/>
      <c r="HR19" s="557"/>
      <c r="HS19" s="557"/>
      <c r="HT19" s="557"/>
      <c r="HU19" s="557"/>
      <c r="HV19" s="557"/>
      <c r="HW19" s="557"/>
      <c r="HX19" s="557"/>
      <c r="HY19" s="557"/>
      <c r="HZ19" s="557"/>
      <c r="IA19" s="557"/>
      <c r="IB19" s="557"/>
      <c r="IC19" s="557"/>
      <c r="ID19" s="557"/>
      <c r="IE19" s="557"/>
      <c r="IF19" s="557"/>
      <c r="IG19" s="557"/>
      <c r="IH19" s="557"/>
      <c r="II19" s="557"/>
      <c r="IJ19" s="557"/>
      <c r="IK19" s="557"/>
      <c r="IL19" s="557"/>
      <c r="IM19" s="557"/>
      <c r="IN19" s="557"/>
      <c r="IO19" s="557"/>
      <c r="IP19" s="557"/>
      <c r="IQ19" s="557"/>
      <c r="IR19" s="557"/>
      <c r="IS19" s="557"/>
      <c r="IT19" s="557"/>
      <c r="IU19" s="557"/>
      <c r="IV19" s="557"/>
      <c r="IW19" s="557"/>
      <c r="IX19" s="557"/>
      <c r="IY19" s="557"/>
      <c r="IZ19" s="557"/>
      <c r="JA19" s="557"/>
      <c r="JB19" s="557"/>
      <c r="JC19" s="557"/>
      <c r="JD19" s="557"/>
      <c r="JE19" s="557"/>
      <c r="JF19" s="557"/>
      <c r="JG19" s="557"/>
      <c r="JH19" s="557"/>
      <c r="JI19" s="557"/>
      <c r="JJ19" s="557"/>
      <c r="JK19" s="557"/>
      <c r="JL19" s="557"/>
      <c r="JM19" s="557"/>
      <c r="JN19" s="557"/>
      <c r="JO19" s="557"/>
      <c r="JP19" s="557"/>
      <c r="JQ19" s="557"/>
      <c r="JR19" s="557"/>
      <c r="JS19" s="557"/>
      <c r="JT19" s="557"/>
      <c r="JU19" s="557"/>
      <c r="JV19" s="557"/>
      <c r="JW19" s="557"/>
      <c r="JX19" s="557"/>
      <c r="JY19" s="557"/>
      <c r="JZ19" s="557"/>
      <c r="KA19" s="557"/>
      <c r="KB19" s="557"/>
      <c r="KC19" s="557"/>
      <c r="KD19" s="557"/>
      <c r="KE19" s="557"/>
      <c r="KF19" s="557"/>
      <c r="KG19" s="557"/>
      <c r="KH19" s="557"/>
      <c r="KI19" s="557"/>
      <c r="KJ19" s="557"/>
      <c r="KK19" s="557"/>
      <c r="KL19" s="557"/>
      <c r="KM19" s="557"/>
      <c r="KN19" s="557"/>
      <c r="KO19" s="557"/>
      <c r="KP19" s="557"/>
      <c r="KQ19" s="557"/>
      <c r="KR19" s="557"/>
      <c r="KS19" s="557"/>
      <c r="KT19" s="557"/>
      <c r="KU19" s="557"/>
      <c r="KV19" s="557"/>
      <c r="KW19" s="557"/>
      <c r="KX19" s="557"/>
      <c r="KY19" s="557"/>
      <c r="KZ19" s="557"/>
      <c r="LA19" s="557"/>
      <c r="LB19" s="557"/>
      <c r="LC19" s="557"/>
      <c r="LD19" s="557"/>
      <c r="LE19" s="557"/>
      <c r="LF19" s="557"/>
      <c r="LG19" s="557"/>
      <c r="LH19" s="557"/>
      <c r="LI19" s="557"/>
      <c r="LJ19" s="557"/>
      <c r="LK19" s="557"/>
      <c r="LL19" s="557"/>
      <c r="LM19" s="557"/>
      <c r="LN19" s="557"/>
      <c r="LO19" s="557"/>
      <c r="LP19" s="557"/>
      <c r="LQ19" s="557"/>
      <c r="LR19" s="557"/>
      <c r="LS19" s="557"/>
      <c r="LT19" s="557"/>
      <c r="LU19" s="557"/>
      <c r="LV19" s="557"/>
      <c r="LW19" s="557"/>
      <c r="LX19" s="557"/>
      <c r="LY19" s="557"/>
      <c r="LZ19" s="557"/>
      <c r="MA19" s="557"/>
      <c r="MB19" s="557"/>
      <c r="MC19" s="557"/>
      <c r="MD19" s="557"/>
      <c r="ME19" s="557"/>
      <c r="MF19" s="557"/>
      <c r="MG19" s="557"/>
      <c r="MH19" s="557"/>
      <c r="MI19" s="557"/>
      <c r="MJ19" s="557"/>
      <c r="MK19" s="557"/>
      <c r="ML19" s="557"/>
      <c r="MM19" s="557"/>
      <c r="MN19" s="557"/>
      <c r="MO19" s="557"/>
      <c r="MP19" s="557"/>
      <c r="MQ19" s="557"/>
      <c r="MR19" s="557"/>
      <c r="MS19" s="557"/>
      <c r="MT19" s="557"/>
      <c r="MU19" s="557"/>
      <c r="MV19" s="557"/>
      <c r="MW19" s="557"/>
      <c r="MX19" s="557"/>
      <c r="MY19" s="557"/>
      <c r="MZ19" s="557"/>
      <c r="NA19" s="557"/>
      <c r="NB19" s="557"/>
    </row>
    <row r="20" spans="1:366" s="129" customFormat="1" ht="20.25" hidden="1" customHeight="1" x14ac:dyDescent="0.45">
      <c r="A20" s="130">
        <v>0</v>
      </c>
      <c r="B20" s="131">
        <v>1</v>
      </c>
      <c r="C20" s="130">
        <v>0</v>
      </c>
      <c r="D20" s="131">
        <v>4</v>
      </c>
      <c r="E20" s="130">
        <v>0</v>
      </c>
      <c r="F20" s="131">
        <v>3</v>
      </c>
      <c r="G20" s="130">
        <v>0</v>
      </c>
      <c r="H20" s="131">
        <v>1</v>
      </c>
      <c r="I20" s="132" t="str">
        <f t="shared" si="0"/>
        <v>01040301</v>
      </c>
      <c r="J20" s="133"/>
      <c r="K20" s="133">
        <v>70202</v>
      </c>
      <c r="L20" s="133"/>
      <c r="M20" s="133"/>
      <c r="N20" s="133"/>
      <c r="O20" s="133"/>
      <c r="P20" s="133"/>
      <c r="Q20" s="133"/>
      <c r="R20" s="134" t="s">
        <v>267</v>
      </c>
      <c r="S20" s="134"/>
      <c r="T20" s="135" t="s">
        <v>175</v>
      </c>
      <c r="U20" s="134" t="s">
        <v>268</v>
      </c>
      <c r="V20" s="114"/>
      <c r="W20" s="136" t="s">
        <v>175</v>
      </c>
      <c r="X20" s="1170">
        <f t="shared" si="1"/>
        <v>1.4690026628483557</v>
      </c>
      <c r="Y20" s="1170">
        <f t="shared" si="2"/>
        <v>1.5751691263359497</v>
      </c>
      <c r="Z20" s="1171">
        <v>14</v>
      </c>
      <c r="AA20" s="1171">
        <v>5</v>
      </c>
      <c r="AB20" s="1172"/>
      <c r="AC20" s="1196">
        <v>0</v>
      </c>
      <c r="AD20" s="1197">
        <v>1</v>
      </c>
      <c r="AE20" s="1196">
        <v>0</v>
      </c>
      <c r="AF20" s="1173">
        <v>4.5897996983408698</v>
      </c>
      <c r="AG20" s="1173">
        <v>0</v>
      </c>
      <c r="AH20" s="1173">
        <v>3.6251131221719501</v>
      </c>
      <c r="AI20" s="1173"/>
      <c r="AJ20" s="1173">
        <f t="shared" si="3"/>
        <v>8.2149128205128203</v>
      </c>
      <c r="AK20" s="1170">
        <f t="shared" si="4"/>
        <v>1.4690026628483557</v>
      </c>
      <c r="AL20" s="1173">
        <v>3.9995564560841101</v>
      </c>
      <c r="AM20" s="1173">
        <v>0</v>
      </c>
      <c r="AN20" s="1173">
        <v>0</v>
      </c>
      <c r="AO20" s="1173">
        <v>1.22723037566089</v>
      </c>
      <c r="AP20" s="1173">
        <f t="shared" si="5"/>
        <v>13.441699652257819</v>
      </c>
      <c r="AQ20" s="1174">
        <f t="shared" si="6"/>
        <v>1.5751691263359497</v>
      </c>
      <c r="AR20" s="562"/>
      <c r="AS20" s="557" t="s">
        <v>243</v>
      </c>
      <c r="AT20" s="562"/>
      <c r="AU20" s="562"/>
      <c r="AV20" s="562"/>
      <c r="AW20" s="562"/>
      <c r="AX20" s="562"/>
      <c r="AY20" s="562"/>
      <c r="AZ20" s="562"/>
      <c r="BA20" s="562"/>
      <c r="BB20" s="562"/>
      <c r="BC20" s="562"/>
      <c r="BD20" s="562"/>
      <c r="BE20" s="562"/>
      <c r="BF20" s="562"/>
      <c r="BG20" s="562"/>
      <c r="BH20" s="562"/>
      <c r="BI20" s="562"/>
      <c r="BJ20" s="562"/>
      <c r="BK20" s="562"/>
      <c r="BL20" s="562"/>
      <c r="BM20" s="562"/>
      <c r="BN20" s="562"/>
      <c r="BO20" s="562"/>
      <c r="BP20" s="562"/>
      <c r="BQ20" s="562"/>
      <c r="BR20" s="562"/>
      <c r="BS20" s="562"/>
      <c r="BT20" s="562"/>
      <c r="BU20" s="562"/>
      <c r="BV20" s="562"/>
      <c r="BW20" s="562"/>
      <c r="BX20" s="562"/>
      <c r="BY20" s="562"/>
      <c r="BZ20" s="562"/>
      <c r="CA20" s="562"/>
      <c r="CB20" s="562"/>
      <c r="CC20" s="562"/>
      <c r="CD20" s="562"/>
      <c r="CE20" s="562"/>
      <c r="CF20" s="562"/>
      <c r="CG20" s="562"/>
      <c r="CH20" s="562"/>
      <c r="CI20" s="562"/>
      <c r="CJ20" s="562"/>
      <c r="CK20" s="562"/>
      <c r="CL20" s="562"/>
      <c r="CM20" s="562"/>
      <c r="CN20" s="562"/>
      <c r="CO20" s="562"/>
      <c r="CP20" s="562"/>
      <c r="CQ20" s="562"/>
      <c r="CR20" s="562"/>
      <c r="CS20" s="562"/>
      <c r="CT20" s="562"/>
      <c r="CU20" s="562"/>
      <c r="CV20" s="562"/>
      <c r="CW20" s="562"/>
      <c r="CX20" s="562"/>
      <c r="CY20" s="562"/>
      <c r="CZ20" s="562"/>
      <c r="DA20" s="562"/>
      <c r="DB20" s="562"/>
      <c r="DC20" s="562"/>
      <c r="DD20" s="562"/>
      <c r="DE20" s="562"/>
      <c r="DF20" s="562"/>
      <c r="DG20" s="562"/>
      <c r="DH20" s="562"/>
      <c r="DI20" s="562"/>
      <c r="DJ20" s="562"/>
      <c r="DK20" s="562"/>
      <c r="DL20" s="562"/>
      <c r="DM20" s="562"/>
      <c r="DN20" s="562"/>
      <c r="DO20" s="562"/>
      <c r="DP20" s="562"/>
      <c r="DQ20" s="562"/>
      <c r="DR20" s="562"/>
      <c r="DS20" s="562"/>
      <c r="DT20" s="562"/>
      <c r="DU20" s="562"/>
      <c r="DV20" s="562"/>
      <c r="DW20" s="562"/>
      <c r="DX20" s="562"/>
      <c r="DY20" s="562"/>
      <c r="DZ20" s="562"/>
      <c r="EA20" s="562"/>
      <c r="EB20" s="562"/>
      <c r="EC20" s="562"/>
      <c r="ED20" s="562"/>
      <c r="EE20" s="562"/>
      <c r="EF20" s="562"/>
      <c r="EG20" s="562"/>
      <c r="EH20" s="562"/>
      <c r="EI20" s="562"/>
      <c r="EJ20" s="562"/>
      <c r="EK20" s="562"/>
      <c r="EL20" s="562"/>
      <c r="EM20" s="562"/>
      <c r="EN20" s="562"/>
      <c r="EO20" s="562"/>
      <c r="EP20" s="562"/>
      <c r="EQ20" s="562"/>
      <c r="ER20" s="562"/>
      <c r="ES20" s="562"/>
      <c r="ET20" s="562"/>
      <c r="EU20" s="562"/>
      <c r="EV20" s="562"/>
      <c r="EW20" s="562"/>
      <c r="EX20" s="562"/>
      <c r="EY20" s="562"/>
      <c r="EZ20" s="562"/>
      <c r="FA20" s="562"/>
      <c r="FB20" s="562"/>
      <c r="FC20" s="562"/>
      <c r="FD20" s="562"/>
      <c r="FE20" s="562"/>
      <c r="FF20" s="562"/>
      <c r="FG20" s="562"/>
      <c r="FH20" s="562"/>
      <c r="FI20" s="562"/>
      <c r="FJ20" s="562"/>
      <c r="FK20" s="562"/>
      <c r="FL20" s="562"/>
      <c r="FM20" s="562"/>
      <c r="FN20" s="562"/>
      <c r="FO20" s="562"/>
      <c r="FP20" s="562"/>
      <c r="FQ20" s="562"/>
      <c r="FR20" s="562"/>
      <c r="FS20" s="562"/>
      <c r="FT20" s="562"/>
      <c r="FU20" s="562"/>
      <c r="FV20" s="562"/>
      <c r="FW20" s="562"/>
      <c r="FX20" s="562"/>
      <c r="FY20" s="562"/>
      <c r="FZ20" s="562"/>
      <c r="GA20" s="562"/>
      <c r="GB20" s="562"/>
      <c r="GC20" s="562"/>
      <c r="GD20" s="562"/>
      <c r="GE20" s="562"/>
      <c r="GF20" s="562"/>
      <c r="GG20" s="562"/>
      <c r="GH20" s="562"/>
      <c r="GI20" s="562"/>
      <c r="GJ20" s="562"/>
      <c r="GK20" s="562"/>
      <c r="GL20" s="562"/>
      <c r="GM20" s="562"/>
      <c r="GN20" s="562"/>
      <c r="GO20" s="562"/>
      <c r="GP20" s="562"/>
      <c r="GQ20" s="562"/>
      <c r="GR20" s="562"/>
      <c r="GS20" s="562"/>
      <c r="GT20" s="562"/>
      <c r="GU20" s="562"/>
      <c r="GV20" s="562"/>
      <c r="GW20" s="562"/>
      <c r="GX20" s="562"/>
      <c r="GY20" s="562"/>
      <c r="GZ20" s="562"/>
      <c r="HA20" s="562"/>
      <c r="HB20" s="562"/>
      <c r="HC20" s="562"/>
      <c r="HD20" s="562"/>
      <c r="HE20" s="562"/>
      <c r="HF20" s="562"/>
      <c r="HG20" s="562"/>
      <c r="HH20" s="562"/>
      <c r="HI20" s="562"/>
      <c r="HJ20" s="562"/>
      <c r="HK20" s="562"/>
      <c r="HL20" s="562"/>
      <c r="HM20" s="562"/>
      <c r="HN20" s="562"/>
      <c r="HO20" s="562"/>
      <c r="HP20" s="562"/>
      <c r="HQ20" s="562"/>
      <c r="HR20" s="562"/>
      <c r="HS20" s="562"/>
      <c r="HT20" s="562"/>
      <c r="HU20" s="562"/>
      <c r="HV20" s="562"/>
      <c r="HW20" s="562"/>
      <c r="HX20" s="562"/>
      <c r="HY20" s="562"/>
      <c r="HZ20" s="562"/>
      <c r="IA20" s="562"/>
      <c r="IB20" s="562"/>
      <c r="IC20" s="562"/>
      <c r="ID20" s="562"/>
      <c r="IE20" s="562"/>
      <c r="IF20" s="562"/>
      <c r="IG20" s="562"/>
      <c r="IH20" s="562"/>
      <c r="II20" s="562"/>
      <c r="IJ20" s="562"/>
      <c r="IK20" s="562"/>
      <c r="IL20" s="562"/>
      <c r="IM20" s="562"/>
      <c r="IN20" s="562"/>
      <c r="IO20" s="562"/>
      <c r="IP20" s="562"/>
      <c r="IQ20" s="562"/>
      <c r="IR20" s="562"/>
      <c r="IS20" s="562"/>
      <c r="IT20" s="562"/>
      <c r="IU20" s="562"/>
      <c r="IV20" s="562"/>
      <c r="IW20" s="562"/>
      <c r="IX20" s="562"/>
      <c r="IY20" s="562"/>
      <c r="IZ20" s="562"/>
      <c r="JA20" s="562"/>
      <c r="JB20" s="562"/>
      <c r="JC20" s="562"/>
      <c r="JD20" s="562"/>
      <c r="JE20" s="562"/>
      <c r="JF20" s="562"/>
      <c r="JG20" s="562"/>
      <c r="JH20" s="562"/>
      <c r="JI20" s="562"/>
      <c r="JJ20" s="562"/>
      <c r="JK20" s="562"/>
      <c r="JL20" s="562"/>
      <c r="JM20" s="562"/>
      <c r="JN20" s="562"/>
      <c r="JO20" s="562"/>
      <c r="JP20" s="562"/>
      <c r="JQ20" s="562"/>
      <c r="JR20" s="562"/>
      <c r="JS20" s="562"/>
      <c r="JT20" s="562"/>
      <c r="JU20" s="562"/>
      <c r="JV20" s="562"/>
      <c r="JW20" s="562"/>
      <c r="JX20" s="562"/>
      <c r="JY20" s="562"/>
      <c r="JZ20" s="562"/>
      <c r="KA20" s="562"/>
      <c r="KB20" s="562"/>
      <c r="KC20" s="562"/>
      <c r="KD20" s="562"/>
      <c r="KE20" s="562"/>
      <c r="KF20" s="562"/>
      <c r="KG20" s="562"/>
      <c r="KH20" s="562"/>
      <c r="KI20" s="562"/>
      <c r="KJ20" s="562"/>
      <c r="KK20" s="562"/>
      <c r="KL20" s="562"/>
      <c r="KM20" s="562"/>
      <c r="KN20" s="562"/>
      <c r="KO20" s="562"/>
      <c r="KP20" s="562"/>
      <c r="KQ20" s="562"/>
      <c r="KR20" s="562"/>
      <c r="KS20" s="562"/>
      <c r="KT20" s="562"/>
      <c r="KU20" s="562"/>
      <c r="KV20" s="562"/>
      <c r="KW20" s="562"/>
      <c r="KX20" s="562"/>
      <c r="KY20" s="562"/>
      <c r="KZ20" s="562"/>
      <c r="LA20" s="562"/>
      <c r="LB20" s="562"/>
      <c r="LC20" s="562"/>
      <c r="LD20" s="562"/>
      <c r="LE20" s="562"/>
      <c r="LF20" s="562"/>
      <c r="LG20" s="562"/>
      <c r="LH20" s="562"/>
      <c r="LI20" s="562"/>
      <c r="LJ20" s="562"/>
      <c r="LK20" s="562"/>
      <c r="LL20" s="562"/>
      <c r="LM20" s="562"/>
      <c r="LN20" s="562"/>
      <c r="LO20" s="562"/>
      <c r="LP20" s="562"/>
      <c r="LQ20" s="562"/>
      <c r="LR20" s="562"/>
      <c r="LS20" s="562"/>
      <c r="LT20" s="562"/>
      <c r="LU20" s="562"/>
      <c r="LV20" s="562"/>
      <c r="LW20" s="562"/>
      <c r="LX20" s="562"/>
      <c r="LY20" s="562"/>
      <c r="LZ20" s="562"/>
      <c r="MA20" s="562"/>
      <c r="MB20" s="562"/>
      <c r="MC20" s="562"/>
      <c r="MD20" s="562"/>
      <c r="ME20" s="562"/>
      <c r="MF20" s="562"/>
      <c r="MG20" s="562"/>
      <c r="MH20" s="562"/>
      <c r="MI20" s="562"/>
      <c r="MJ20" s="562"/>
      <c r="MK20" s="562"/>
      <c r="ML20" s="562"/>
      <c r="MM20" s="562"/>
      <c r="MN20" s="562"/>
      <c r="MO20" s="562"/>
      <c r="MP20" s="562"/>
      <c r="MQ20" s="562"/>
      <c r="MR20" s="562"/>
      <c r="MS20" s="562"/>
      <c r="MT20" s="562"/>
      <c r="MU20" s="562"/>
      <c r="MV20" s="562"/>
      <c r="MW20" s="562"/>
      <c r="MX20" s="562"/>
      <c r="MY20" s="562"/>
      <c r="MZ20" s="562"/>
      <c r="NA20" s="562"/>
      <c r="NB20" s="562"/>
    </row>
    <row r="21" spans="1:366" s="85" customFormat="1" ht="20.25" customHeight="1" x14ac:dyDescent="0.45">
      <c r="A21" s="107">
        <v>0</v>
      </c>
      <c r="B21" s="108">
        <v>1</v>
      </c>
      <c r="C21" s="107">
        <v>0</v>
      </c>
      <c r="D21" s="108">
        <v>4</v>
      </c>
      <c r="E21" s="107">
        <v>0</v>
      </c>
      <c r="F21" s="108">
        <v>4</v>
      </c>
      <c r="G21" s="107">
        <v>0</v>
      </c>
      <c r="H21" s="108">
        <v>1</v>
      </c>
      <c r="I21" s="110" t="str">
        <f t="shared" si="0"/>
        <v>01040401</v>
      </c>
      <c r="J21" s="111"/>
      <c r="K21" s="111">
        <v>70203</v>
      </c>
      <c r="L21" s="111">
        <v>30101</v>
      </c>
      <c r="M21" s="112" t="s">
        <v>262</v>
      </c>
      <c r="N21" s="111"/>
      <c r="O21" s="111"/>
      <c r="P21" s="111"/>
      <c r="Q21" s="111"/>
      <c r="R21" s="112" t="s">
        <v>119</v>
      </c>
      <c r="S21" s="112"/>
      <c r="T21" s="113" t="s">
        <v>269</v>
      </c>
      <c r="U21" s="112" t="s">
        <v>240</v>
      </c>
      <c r="V21" s="114" t="s">
        <v>270</v>
      </c>
      <c r="W21" s="128" t="s">
        <v>269</v>
      </c>
      <c r="X21" s="1139">
        <f t="shared" si="1"/>
        <v>1</v>
      </c>
      <c r="Y21" s="1139">
        <f t="shared" si="2"/>
        <v>1</v>
      </c>
      <c r="Z21" s="1140">
        <v>6</v>
      </c>
      <c r="AA21" s="1140">
        <v>5</v>
      </c>
      <c r="AB21" s="1141"/>
      <c r="AC21" s="1196">
        <v>0</v>
      </c>
      <c r="AD21" s="1197">
        <v>1</v>
      </c>
      <c r="AE21" s="1196">
        <v>0</v>
      </c>
      <c r="AF21" s="1143">
        <v>1.9670570135746599</v>
      </c>
      <c r="AG21" s="1143">
        <v>0</v>
      </c>
      <c r="AH21" s="1143">
        <v>3.6251131221719501</v>
      </c>
      <c r="AI21" s="1143"/>
      <c r="AJ21" s="1143">
        <f t="shared" si="3"/>
        <v>5.5921701357466098</v>
      </c>
      <c r="AK21" s="1139">
        <f t="shared" si="4"/>
        <v>1</v>
      </c>
      <c r="AL21" s="1143">
        <v>1.7140956240360501</v>
      </c>
      <c r="AM21" s="1143">
        <v>0</v>
      </c>
      <c r="AN21" s="1143">
        <v>0</v>
      </c>
      <c r="AO21" s="1143">
        <v>1.22723037566089</v>
      </c>
      <c r="AP21" s="1143">
        <f t="shared" si="5"/>
        <v>8.5334961354435492</v>
      </c>
      <c r="AQ21" s="1144">
        <f t="shared" si="6"/>
        <v>1</v>
      </c>
      <c r="AR21" s="557"/>
      <c r="AS21" s="557" t="s">
        <v>243</v>
      </c>
      <c r="AT21" s="557"/>
      <c r="AU21" s="557"/>
      <c r="AV21" s="557"/>
      <c r="AW21" s="557"/>
      <c r="AX21" s="557"/>
      <c r="AY21" s="557"/>
      <c r="AZ21" s="557"/>
      <c r="BA21" s="557"/>
      <c r="BB21" s="557"/>
      <c r="BC21" s="557"/>
      <c r="BD21" s="557"/>
      <c r="BE21" s="557"/>
      <c r="BF21" s="557"/>
      <c r="BG21" s="557"/>
      <c r="BH21" s="557"/>
      <c r="BI21" s="557"/>
      <c r="BJ21" s="557"/>
      <c r="BK21" s="557"/>
      <c r="BL21" s="557"/>
      <c r="BM21" s="557"/>
      <c r="BN21" s="557"/>
      <c r="BO21" s="557"/>
      <c r="BP21" s="557"/>
      <c r="BQ21" s="557"/>
      <c r="BR21" s="557"/>
      <c r="BS21" s="557"/>
      <c r="BT21" s="557"/>
      <c r="BU21" s="557"/>
      <c r="BV21" s="557"/>
      <c r="BW21" s="557"/>
      <c r="BX21" s="557"/>
      <c r="BY21" s="557"/>
      <c r="BZ21" s="557"/>
      <c r="CA21" s="557"/>
      <c r="CB21" s="557"/>
      <c r="CC21" s="557"/>
      <c r="CD21" s="557"/>
      <c r="CE21" s="557"/>
      <c r="CF21" s="557"/>
      <c r="CG21" s="557"/>
      <c r="CH21" s="557"/>
      <c r="CI21" s="557"/>
      <c r="CJ21" s="557"/>
      <c r="CK21" s="557"/>
      <c r="CL21" s="557"/>
      <c r="CM21" s="557"/>
      <c r="CN21" s="557"/>
      <c r="CO21" s="557"/>
      <c r="CP21" s="557"/>
      <c r="CQ21" s="557"/>
      <c r="CR21" s="557"/>
      <c r="CS21" s="557"/>
      <c r="CT21" s="557"/>
      <c r="CU21" s="557"/>
      <c r="CV21" s="557"/>
      <c r="CW21" s="557"/>
      <c r="CX21" s="557"/>
      <c r="CY21" s="557"/>
      <c r="CZ21" s="557"/>
      <c r="DA21" s="557"/>
      <c r="DB21" s="557"/>
      <c r="DC21" s="557"/>
      <c r="DD21" s="557"/>
      <c r="DE21" s="557"/>
      <c r="DF21" s="557"/>
      <c r="DG21" s="557"/>
      <c r="DH21" s="557"/>
      <c r="DI21" s="557"/>
      <c r="DJ21" s="557"/>
      <c r="DK21" s="557"/>
      <c r="DL21" s="557"/>
      <c r="DM21" s="557"/>
      <c r="DN21" s="557"/>
      <c r="DO21" s="557"/>
      <c r="DP21" s="557"/>
      <c r="DQ21" s="557"/>
      <c r="DR21" s="557"/>
      <c r="DS21" s="557"/>
      <c r="DT21" s="557"/>
      <c r="DU21" s="557"/>
      <c r="DV21" s="557"/>
      <c r="DW21" s="557"/>
      <c r="DX21" s="557"/>
      <c r="DY21" s="557"/>
      <c r="DZ21" s="557"/>
      <c r="EA21" s="557"/>
      <c r="EB21" s="557"/>
      <c r="EC21" s="557"/>
      <c r="ED21" s="557"/>
      <c r="EE21" s="557"/>
      <c r="EF21" s="557"/>
      <c r="EG21" s="557"/>
      <c r="EH21" s="557"/>
      <c r="EI21" s="557"/>
      <c r="EJ21" s="557"/>
      <c r="EK21" s="557"/>
      <c r="EL21" s="557"/>
      <c r="EM21" s="557"/>
      <c r="EN21" s="557"/>
      <c r="EO21" s="557"/>
      <c r="EP21" s="557"/>
      <c r="EQ21" s="557"/>
      <c r="ER21" s="557"/>
      <c r="ES21" s="557"/>
      <c r="ET21" s="557"/>
      <c r="EU21" s="557"/>
      <c r="EV21" s="557"/>
      <c r="EW21" s="557"/>
      <c r="EX21" s="557"/>
      <c r="EY21" s="557"/>
      <c r="EZ21" s="557"/>
      <c r="FA21" s="557"/>
      <c r="FB21" s="557"/>
      <c r="FC21" s="557"/>
      <c r="FD21" s="557"/>
      <c r="FE21" s="557"/>
      <c r="FF21" s="557"/>
      <c r="FG21" s="557"/>
      <c r="FH21" s="557"/>
      <c r="FI21" s="557"/>
      <c r="FJ21" s="557"/>
      <c r="FK21" s="557"/>
      <c r="FL21" s="557"/>
      <c r="FM21" s="557"/>
      <c r="FN21" s="557"/>
      <c r="FO21" s="557"/>
      <c r="FP21" s="557"/>
      <c r="FQ21" s="557"/>
      <c r="FR21" s="557"/>
      <c r="FS21" s="557"/>
      <c r="FT21" s="557"/>
      <c r="FU21" s="557"/>
      <c r="FV21" s="557"/>
      <c r="FW21" s="557"/>
      <c r="FX21" s="557"/>
      <c r="FY21" s="557"/>
      <c r="FZ21" s="557"/>
      <c r="GA21" s="557"/>
      <c r="GB21" s="557"/>
      <c r="GC21" s="557"/>
      <c r="GD21" s="557"/>
      <c r="GE21" s="557"/>
      <c r="GF21" s="557"/>
      <c r="GG21" s="557"/>
      <c r="GH21" s="557"/>
      <c r="GI21" s="557"/>
      <c r="GJ21" s="557"/>
      <c r="GK21" s="557"/>
      <c r="GL21" s="557"/>
      <c r="GM21" s="557"/>
      <c r="GN21" s="557"/>
      <c r="GO21" s="557"/>
      <c r="GP21" s="557"/>
      <c r="GQ21" s="557"/>
      <c r="GR21" s="557"/>
      <c r="GS21" s="557"/>
      <c r="GT21" s="557"/>
      <c r="GU21" s="557"/>
      <c r="GV21" s="557"/>
      <c r="GW21" s="557"/>
      <c r="GX21" s="557"/>
      <c r="GY21" s="557"/>
      <c r="GZ21" s="557"/>
      <c r="HA21" s="557"/>
      <c r="HB21" s="557"/>
      <c r="HC21" s="557"/>
      <c r="HD21" s="557"/>
      <c r="HE21" s="557"/>
      <c r="HF21" s="557"/>
      <c r="HG21" s="557"/>
      <c r="HH21" s="557"/>
      <c r="HI21" s="557"/>
      <c r="HJ21" s="557"/>
      <c r="HK21" s="557"/>
      <c r="HL21" s="557"/>
      <c r="HM21" s="557"/>
      <c r="HN21" s="557"/>
      <c r="HO21" s="557"/>
      <c r="HP21" s="557"/>
      <c r="HQ21" s="557"/>
      <c r="HR21" s="557"/>
      <c r="HS21" s="557"/>
      <c r="HT21" s="557"/>
      <c r="HU21" s="557"/>
      <c r="HV21" s="557"/>
      <c r="HW21" s="557"/>
      <c r="HX21" s="557"/>
      <c r="HY21" s="557"/>
      <c r="HZ21" s="557"/>
      <c r="IA21" s="557"/>
      <c r="IB21" s="557"/>
      <c r="IC21" s="557"/>
      <c r="ID21" s="557"/>
      <c r="IE21" s="557"/>
      <c r="IF21" s="557"/>
      <c r="IG21" s="557"/>
      <c r="IH21" s="557"/>
      <c r="II21" s="557"/>
      <c r="IJ21" s="557"/>
      <c r="IK21" s="557"/>
      <c r="IL21" s="557"/>
      <c r="IM21" s="557"/>
      <c r="IN21" s="557"/>
      <c r="IO21" s="557"/>
      <c r="IP21" s="557"/>
      <c r="IQ21" s="557"/>
      <c r="IR21" s="557"/>
      <c r="IS21" s="557"/>
      <c r="IT21" s="557"/>
      <c r="IU21" s="557"/>
      <c r="IV21" s="557"/>
      <c r="IW21" s="557"/>
      <c r="IX21" s="557"/>
      <c r="IY21" s="557"/>
      <c r="IZ21" s="557"/>
      <c r="JA21" s="557"/>
      <c r="JB21" s="557"/>
      <c r="JC21" s="557"/>
      <c r="JD21" s="557"/>
      <c r="JE21" s="557"/>
      <c r="JF21" s="557"/>
      <c r="JG21" s="557"/>
      <c r="JH21" s="557"/>
      <c r="JI21" s="557"/>
      <c r="JJ21" s="557"/>
      <c r="JK21" s="557"/>
      <c r="JL21" s="557"/>
      <c r="JM21" s="557"/>
      <c r="JN21" s="557"/>
      <c r="JO21" s="557"/>
      <c r="JP21" s="557"/>
      <c r="JQ21" s="557"/>
      <c r="JR21" s="557"/>
      <c r="JS21" s="557"/>
      <c r="JT21" s="557"/>
      <c r="JU21" s="557"/>
      <c r="JV21" s="557"/>
      <c r="JW21" s="557"/>
      <c r="JX21" s="557"/>
      <c r="JY21" s="557"/>
      <c r="JZ21" s="557"/>
      <c r="KA21" s="557"/>
      <c r="KB21" s="557"/>
      <c r="KC21" s="557"/>
      <c r="KD21" s="557"/>
      <c r="KE21" s="557"/>
      <c r="KF21" s="557"/>
      <c r="KG21" s="557"/>
      <c r="KH21" s="557"/>
      <c r="KI21" s="557"/>
      <c r="KJ21" s="557"/>
      <c r="KK21" s="557"/>
      <c r="KL21" s="557"/>
      <c r="KM21" s="557"/>
      <c r="KN21" s="557"/>
      <c r="KO21" s="557"/>
      <c r="KP21" s="557"/>
      <c r="KQ21" s="557"/>
      <c r="KR21" s="557"/>
      <c r="KS21" s="557"/>
      <c r="KT21" s="557"/>
      <c r="KU21" s="557"/>
      <c r="KV21" s="557"/>
      <c r="KW21" s="557"/>
      <c r="KX21" s="557"/>
      <c r="KY21" s="557"/>
      <c r="KZ21" s="557"/>
      <c r="LA21" s="557"/>
      <c r="LB21" s="557"/>
      <c r="LC21" s="557"/>
      <c r="LD21" s="557"/>
      <c r="LE21" s="557"/>
      <c r="LF21" s="557"/>
      <c r="LG21" s="557"/>
      <c r="LH21" s="557"/>
      <c r="LI21" s="557"/>
      <c r="LJ21" s="557"/>
      <c r="LK21" s="557"/>
      <c r="LL21" s="557"/>
      <c r="LM21" s="557"/>
      <c r="LN21" s="557"/>
      <c r="LO21" s="557"/>
      <c r="LP21" s="557"/>
      <c r="LQ21" s="557"/>
      <c r="LR21" s="557"/>
      <c r="LS21" s="557"/>
      <c r="LT21" s="557"/>
      <c r="LU21" s="557"/>
      <c r="LV21" s="557"/>
      <c r="LW21" s="557"/>
      <c r="LX21" s="557"/>
      <c r="LY21" s="557"/>
      <c r="LZ21" s="557"/>
      <c r="MA21" s="557"/>
      <c r="MB21" s="557"/>
      <c r="MC21" s="557"/>
      <c r="MD21" s="557"/>
      <c r="ME21" s="557"/>
      <c r="MF21" s="557"/>
      <c r="MG21" s="557"/>
      <c r="MH21" s="557"/>
      <c r="MI21" s="557"/>
      <c r="MJ21" s="557"/>
      <c r="MK21" s="557"/>
      <c r="ML21" s="557"/>
      <c r="MM21" s="557"/>
      <c r="MN21" s="557"/>
      <c r="MO21" s="557"/>
      <c r="MP21" s="557"/>
      <c r="MQ21" s="557"/>
      <c r="MR21" s="557"/>
      <c r="MS21" s="557"/>
      <c r="MT21" s="557"/>
      <c r="MU21" s="557"/>
      <c r="MV21" s="557"/>
      <c r="MW21" s="557"/>
      <c r="MX21" s="557"/>
      <c r="MY21" s="557"/>
      <c r="MZ21" s="557"/>
      <c r="NA21" s="557"/>
      <c r="NB21" s="557"/>
    </row>
    <row r="22" spans="1:366" s="85" customFormat="1" ht="20.25" customHeight="1" x14ac:dyDescent="0.45">
      <c r="A22" s="107">
        <v>0</v>
      </c>
      <c r="B22" s="108">
        <v>1</v>
      </c>
      <c r="C22" s="107">
        <v>0</v>
      </c>
      <c r="D22" s="108">
        <v>4</v>
      </c>
      <c r="E22" s="107">
        <v>0</v>
      </c>
      <c r="F22" s="108">
        <v>5</v>
      </c>
      <c r="G22" s="107">
        <v>0</v>
      </c>
      <c r="H22" s="108">
        <v>1</v>
      </c>
      <c r="I22" s="110" t="str">
        <f t="shared" si="0"/>
        <v>01040501</v>
      </c>
      <c r="J22" s="111"/>
      <c r="K22" s="111">
        <v>70204</v>
      </c>
      <c r="L22" s="111">
        <v>30101</v>
      </c>
      <c r="M22" s="112" t="s">
        <v>262</v>
      </c>
      <c r="N22" s="111"/>
      <c r="O22" s="111"/>
      <c r="P22" s="111"/>
      <c r="Q22" s="111"/>
      <c r="R22" s="112" t="s">
        <v>119</v>
      </c>
      <c r="S22" s="112"/>
      <c r="T22" s="113" t="s">
        <v>271</v>
      </c>
      <c r="U22" s="112" t="s">
        <v>240</v>
      </c>
      <c r="V22" s="1300" t="s">
        <v>272</v>
      </c>
      <c r="W22" s="128" t="s">
        <v>271</v>
      </c>
      <c r="X22" s="1139">
        <f t="shared" si="1"/>
        <v>0.9413746671439549</v>
      </c>
      <c r="Y22" s="1139">
        <f t="shared" si="2"/>
        <v>0.92810385920800564</v>
      </c>
      <c r="Z22" s="1140">
        <v>5</v>
      </c>
      <c r="AA22" s="1140">
        <v>5</v>
      </c>
      <c r="AB22" s="1141"/>
      <c r="AC22" s="1196">
        <v>0</v>
      </c>
      <c r="AD22" s="1197">
        <v>1</v>
      </c>
      <c r="AE22" s="1196">
        <v>0</v>
      </c>
      <c r="AF22" s="1143">
        <v>1.63921417797888</v>
      </c>
      <c r="AG22" s="1143">
        <v>0</v>
      </c>
      <c r="AH22" s="1143">
        <v>3.6251131221719501</v>
      </c>
      <c r="AI22" s="1143"/>
      <c r="AJ22" s="1143">
        <f t="shared" si="3"/>
        <v>5.2643273001508302</v>
      </c>
      <c r="AK22" s="1139">
        <f t="shared" si="4"/>
        <v>0.9413746671439549</v>
      </c>
      <c r="AL22" s="1143">
        <v>1.42841302003004</v>
      </c>
      <c r="AM22" s="1143">
        <v>0</v>
      </c>
      <c r="AN22" s="1143">
        <v>0</v>
      </c>
      <c r="AO22" s="1143">
        <v>1.22723037566089</v>
      </c>
      <c r="AP22" s="1143">
        <f t="shared" si="5"/>
        <v>7.9199706958417604</v>
      </c>
      <c r="AQ22" s="1144">
        <f t="shared" si="6"/>
        <v>0.92810385920800564</v>
      </c>
      <c r="AR22" s="557"/>
      <c r="AS22" s="557" t="s">
        <v>243</v>
      </c>
      <c r="AT22" s="557"/>
      <c r="AU22" s="557"/>
      <c r="AV22" s="557"/>
      <c r="AW22" s="557"/>
      <c r="AX22" s="557"/>
      <c r="AY22" s="557"/>
      <c r="AZ22" s="557"/>
      <c r="BA22" s="557"/>
      <c r="BB22" s="557"/>
      <c r="BC22" s="557"/>
      <c r="BD22" s="557"/>
      <c r="BE22" s="557"/>
      <c r="BF22" s="557"/>
      <c r="BG22" s="557"/>
      <c r="BH22" s="557"/>
      <c r="BI22" s="557"/>
      <c r="BJ22" s="557"/>
      <c r="BK22" s="557"/>
      <c r="BL22" s="557"/>
      <c r="BM22" s="557"/>
      <c r="BN22" s="557"/>
      <c r="BO22" s="557"/>
      <c r="BP22" s="557"/>
      <c r="BQ22" s="557"/>
      <c r="BR22" s="557"/>
      <c r="BS22" s="557"/>
      <c r="BT22" s="557"/>
      <c r="BU22" s="557"/>
      <c r="BV22" s="557"/>
      <c r="BW22" s="557"/>
      <c r="BX22" s="557"/>
      <c r="BY22" s="557"/>
      <c r="BZ22" s="557"/>
      <c r="CA22" s="557"/>
      <c r="CB22" s="557"/>
      <c r="CC22" s="557"/>
      <c r="CD22" s="557"/>
      <c r="CE22" s="557"/>
      <c r="CF22" s="557"/>
      <c r="CG22" s="557"/>
      <c r="CH22" s="557"/>
      <c r="CI22" s="557"/>
      <c r="CJ22" s="557"/>
      <c r="CK22" s="557"/>
      <c r="CL22" s="557"/>
      <c r="CM22" s="557"/>
      <c r="CN22" s="557"/>
      <c r="CO22" s="557"/>
      <c r="CP22" s="557"/>
      <c r="CQ22" s="557"/>
      <c r="CR22" s="557"/>
      <c r="CS22" s="557"/>
      <c r="CT22" s="557"/>
      <c r="CU22" s="557"/>
      <c r="CV22" s="557"/>
      <c r="CW22" s="557"/>
      <c r="CX22" s="557"/>
      <c r="CY22" s="557"/>
      <c r="CZ22" s="557"/>
      <c r="DA22" s="557"/>
      <c r="DB22" s="557"/>
      <c r="DC22" s="557"/>
      <c r="DD22" s="557"/>
      <c r="DE22" s="557"/>
      <c r="DF22" s="557"/>
      <c r="DG22" s="557"/>
      <c r="DH22" s="557"/>
      <c r="DI22" s="557"/>
      <c r="DJ22" s="557"/>
      <c r="DK22" s="557"/>
      <c r="DL22" s="557"/>
      <c r="DM22" s="557"/>
      <c r="DN22" s="557"/>
      <c r="DO22" s="557"/>
      <c r="DP22" s="557"/>
      <c r="DQ22" s="557"/>
      <c r="DR22" s="557"/>
      <c r="DS22" s="557"/>
      <c r="DT22" s="557"/>
      <c r="DU22" s="557"/>
      <c r="DV22" s="557"/>
      <c r="DW22" s="557"/>
      <c r="DX22" s="557"/>
      <c r="DY22" s="557"/>
      <c r="DZ22" s="557"/>
      <c r="EA22" s="557"/>
      <c r="EB22" s="557"/>
      <c r="EC22" s="557"/>
      <c r="ED22" s="557"/>
      <c r="EE22" s="557"/>
      <c r="EF22" s="557"/>
      <c r="EG22" s="557"/>
      <c r="EH22" s="557"/>
      <c r="EI22" s="557"/>
      <c r="EJ22" s="557"/>
      <c r="EK22" s="557"/>
      <c r="EL22" s="557"/>
      <c r="EM22" s="557"/>
      <c r="EN22" s="557"/>
      <c r="EO22" s="557"/>
      <c r="EP22" s="557"/>
      <c r="EQ22" s="557"/>
      <c r="ER22" s="557"/>
      <c r="ES22" s="557"/>
      <c r="ET22" s="557"/>
      <c r="EU22" s="557"/>
      <c r="EV22" s="557"/>
      <c r="EW22" s="557"/>
      <c r="EX22" s="557"/>
      <c r="EY22" s="557"/>
      <c r="EZ22" s="557"/>
      <c r="FA22" s="557"/>
      <c r="FB22" s="557"/>
      <c r="FC22" s="557"/>
      <c r="FD22" s="557"/>
      <c r="FE22" s="557"/>
      <c r="FF22" s="557"/>
      <c r="FG22" s="557"/>
      <c r="FH22" s="557"/>
      <c r="FI22" s="557"/>
      <c r="FJ22" s="557"/>
      <c r="FK22" s="557"/>
      <c r="FL22" s="557"/>
      <c r="FM22" s="557"/>
      <c r="FN22" s="557"/>
      <c r="FO22" s="557"/>
      <c r="FP22" s="557"/>
      <c r="FQ22" s="557"/>
      <c r="FR22" s="557"/>
      <c r="FS22" s="557"/>
      <c r="FT22" s="557"/>
      <c r="FU22" s="557"/>
      <c r="FV22" s="557"/>
      <c r="FW22" s="557"/>
      <c r="FX22" s="557"/>
      <c r="FY22" s="557"/>
      <c r="FZ22" s="557"/>
      <c r="GA22" s="557"/>
      <c r="GB22" s="557"/>
      <c r="GC22" s="557"/>
      <c r="GD22" s="557"/>
      <c r="GE22" s="557"/>
      <c r="GF22" s="557"/>
      <c r="GG22" s="557"/>
      <c r="GH22" s="557"/>
      <c r="GI22" s="557"/>
      <c r="GJ22" s="557"/>
      <c r="GK22" s="557"/>
      <c r="GL22" s="557"/>
      <c r="GM22" s="557"/>
      <c r="GN22" s="557"/>
      <c r="GO22" s="557"/>
      <c r="GP22" s="557"/>
      <c r="GQ22" s="557"/>
      <c r="GR22" s="557"/>
      <c r="GS22" s="557"/>
      <c r="GT22" s="557"/>
      <c r="GU22" s="557"/>
      <c r="GV22" s="557"/>
      <c r="GW22" s="557"/>
      <c r="GX22" s="557"/>
      <c r="GY22" s="557"/>
      <c r="GZ22" s="557"/>
      <c r="HA22" s="557"/>
      <c r="HB22" s="557"/>
      <c r="HC22" s="557"/>
      <c r="HD22" s="557"/>
      <c r="HE22" s="557"/>
      <c r="HF22" s="557"/>
      <c r="HG22" s="557"/>
      <c r="HH22" s="557"/>
      <c r="HI22" s="557"/>
      <c r="HJ22" s="557"/>
      <c r="HK22" s="557"/>
      <c r="HL22" s="557"/>
      <c r="HM22" s="557"/>
      <c r="HN22" s="557"/>
      <c r="HO22" s="557"/>
      <c r="HP22" s="557"/>
      <c r="HQ22" s="557"/>
      <c r="HR22" s="557"/>
      <c r="HS22" s="557"/>
      <c r="HT22" s="557"/>
      <c r="HU22" s="557"/>
      <c r="HV22" s="557"/>
      <c r="HW22" s="557"/>
      <c r="HX22" s="557"/>
      <c r="HY22" s="557"/>
      <c r="HZ22" s="557"/>
      <c r="IA22" s="557"/>
      <c r="IB22" s="557"/>
      <c r="IC22" s="557"/>
      <c r="ID22" s="557"/>
      <c r="IE22" s="557"/>
      <c r="IF22" s="557"/>
      <c r="IG22" s="557"/>
      <c r="IH22" s="557"/>
      <c r="II22" s="557"/>
      <c r="IJ22" s="557"/>
      <c r="IK22" s="557"/>
      <c r="IL22" s="557"/>
      <c r="IM22" s="557"/>
      <c r="IN22" s="557"/>
      <c r="IO22" s="557"/>
      <c r="IP22" s="557"/>
      <c r="IQ22" s="557"/>
      <c r="IR22" s="557"/>
      <c r="IS22" s="557"/>
      <c r="IT22" s="557"/>
      <c r="IU22" s="557"/>
      <c r="IV22" s="557"/>
      <c r="IW22" s="557"/>
      <c r="IX22" s="557"/>
      <c r="IY22" s="557"/>
      <c r="IZ22" s="557"/>
      <c r="JA22" s="557"/>
      <c r="JB22" s="557"/>
      <c r="JC22" s="557"/>
      <c r="JD22" s="557"/>
      <c r="JE22" s="557"/>
      <c r="JF22" s="557"/>
      <c r="JG22" s="557"/>
      <c r="JH22" s="557"/>
      <c r="JI22" s="557"/>
      <c r="JJ22" s="557"/>
      <c r="JK22" s="557"/>
      <c r="JL22" s="557"/>
      <c r="JM22" s="557"/>
      <c r="JN22" s="557"/>
      <c r="JO22" s="557"/>
      <c r="JP22" s="557"/>
      <c r="JQ22" s="557"/>
      <c r="JR22" s="557"/>
      <c r="JS22" s="557"/>
      <c r="JT22" s="557"/>
      <c r="JU22" s="557"/>
      <c r="JV22" s="557"/>
      <c r="JW22" s="557"/>
      <c r="JX22" s="557"/>
      <c r="JY22" s="557"/>
      <c r="JZ22" s="557"/>
      <c r="KA22" s="557"/>
      <c r="KB22" s="557"/>
      <c r="KC22" s="557"/>
      <c r="KD22" s="557"/>
      <c r="KE22" s="557"/>
      <c r="KF22" s="557"/>
      <c r="KG22" s="557"/>
      <c r="KH22" s="557"/>
      <c r="KI22" s="557"/>
      <c r="KJ22" s="557"/>
      <c r="KK22" s="557"/>
      <c r="KL22" s="557"/>
      <c r="KM22" s="557"/>
      <c r="KN22" s="557"/>
      <c r="KO22" s="557"/>
      <c r="KP22" s="557"/>
      <c r="KQ22" s="557"/>
      <c r="KR22" s="557"/>
      <c r="KS22" s="557"/>
      <c r="KT22" s="557"/>
      <c r="KU22" s="557"/>
      <c r="KV22" s="557"/>
      <c r="KW22" s="557"/>
      <c r="KX22" s="557"/>
      <c r="KY22" s="557"/>
      <c r="KZ22" s="557"/>
      <c r="LA22" s="557"/>
      <c r="LB22" s="557"/>
      <c r="LC22" s="557"/>
      <c r="LD22" s="557"/>
      <c r="LE22" s="557"/>
      <c r="LF22" s="557"/>
      <c r="LG22" s="557"/>
      <c r="LH22" s="557"/>
      <c r="LI22" s="557"/>
      <c r="LJ22" s="557"/>
      <c r="LK22" s="557"/>
      <c r="LL22" s="557"/>
      <c r="LM22" s="557"/>
      <c r="LN22" s="557"/>
      <c r="LO22" s="557"/>
      <c r="LP22" s="557"/>
      <c r="LQ22" s="557"/>
      <c r="LR22" s="557"/>
      <c r="LS22" s="557"/>
      <c r="LT22" s="557"/>
      <c r="LU22" s="557"/>
      <c r="LV22" s="557"/>
      <c r="LW22" s="557"/>
      <c r="LX22" s="557"/>
      <c r="LY22" s="557"/>
      <c r="LZ22" s="557"/>
      <c r="MA22" s="557"/>
      <c r="MB22" s="557"/>
      <c r="MC22" s="557"/>
      <c r="MD22" s="557"/>
      <c r="ME22" s="557"/>
      <c r="MF22" s="557"/>
      <c r="MG22" s="557"/>
      <c r="MH22" s="557"/>
      <c r="MI22" s="557"/>
      <c r="MJ22" s="557"/>
      <c r="MK22" s="557"/>
      <c r="ML22" s="557"/>
      <c r="MM22" s="557"/>
      <c r="MN22" s="557"/>
      <c r="MO22" s="557"/>
      <c r="MP22" s="557"/>
      <c r="MQ22" s="557"/>
      <c r="MR22" s="557"/>
      <c r="MS22" s="557"/>
      <c r="MT22" s="557"/>
      <c r="MU22" s="557"/>
      <c r="MV22" s="557"/>
      <c r="MW22" s="557"/>
      <c r="MX22" s="557"/>
      <c r="MY22" s="557"/>
      <c r="MZ22" s="557"/>
      <c r="NA22" s="557"/>
      <c r="NB22" s="557"/>
    </row>
    <row r="23" spans="1:366" s="85" customFormat="1" ht="20.25" customHeight="1" x14ac:dyDescent="0.45">
      <c r="A23" s="107">
        <v>0</v>
      </c>
      <c r="B23" s="108">
        <v>1</v>
      </c>
      <c r="C23" s="107">
        <v>0</v>
      </c>
      <c r="D23" s="108">
        <v>4</v>
      </c>
      <c r="E23" s="107">
        <v>0</v>
      </c>
      <c r="F23" s="108">
        <v>6</v>
      </c>
      <c r="G23" s="107">
        <v>0</v>
      </c>
      <c r="H23" s="108">
        <v>1</v>
      </c>
      <c r="I23" s="110" t="str">
        <f t="shared" si="0"/>
        <v>01040601</v>
      </c>
      <c r="J23" s="111"/>
      <c r="K23" s="111">
        <v>70201</v>
      </c>
      <c r="L23" s="111">
        <v>30101</v>
      </c>
      <c r="M23" s="112" t="s">
        <v>262</v>
      </c>
      <c r="N23" s="111"/>
      <c r="O23" s="111"/>
      <c r="P23" s="111"/>
      <c r="Q23" s="111"/>
      <c r="R23" s="112" t="s">
        <v>119</v>
      </c>
      <c r="S23" s="112"/>
      <c r="T23" s="113" t="s">
        <v>273</v>
      </c>
      <c r="U23" s="112" t="s">
        <v>240</v>
      </c>
      <c r="V23" s="114" t="s">
        <v>274</v>
      </c>
      <c r="W23" s="128" t="s">
        <v>273</v>
      </c>
      <c r="X23" s="1139">
        <f t="shared" si="1"/>
        <v>1</v>
      </c>
      <c r="Y23" s="1139">
        <f t="shared" si="2"/>
        <v>1</v>
      </c>
      <c r="Z23" s="1140">
        <v>6</v>
      </c>
      <c r="AA23" s="1140">
        <v>5</v>
      </c>
      <c r="AB23" s="1141"/>
      <c r="AC23" s="1196">
        <v>0</v>
      </c>
      <c r="AD23" s="1197">
        <v>1</v>
      </c>
      <c r="AE23" s="1196">
        <v>0</v>
      </c>
      <c r="AF23" s="1143">
        <v>1.9670570135746599</v>
      </c>
      <c r="AG23" s="1143">
        <v>0</v>
      </c>
      <c r="AH23" s="1143">
        <v>3.6251131221719501</v>
      </c>
      <c r="AI23" s="1143"/>
      <c r="AJ23" s="1143">
        <f t="shared" si="3"/>
        <v>5.5921701357466098</v>
      </c>
      <c r="AK23" s="1139">
        <f t="shared" si="4"/>
        <v>1</v>
      </c>
      <c r="AL23" s="1143">
        <v>1.7140956240360501</v>
      </c>
      <c r="AM23" s="1143">
        <v>0</v>
      </c>
      <c r="AN23" s="1143">
        <v>0</v>
      </c>
      <c r="AO23" s="1143">
        <v>1.22723037566089</v>
      </c>
      <c r="AP23" s="1143">
        <f t="shared" si="5"/>
        <v>8.5334961354435492</v>
      </c>
      <c r="AQ23" s="1144">
        <f t="shared" si="6"/>
        <v>1</v>
      </c>
      <c r="AR23" s="557"/>
      <c r="AS23" s="557" t="s">
        <v>243</v>
      </c>
      <c r="AT23" s="557"/>
      <c r="AU23" s="557"/>
      <c r="AV23" s="557"/>
      <c r="AW23" s="557"/>
      <c r="AX23" s="557"/>
      <c r="AY23" s="557"/>
      <c r="AZ23" s="557"/>
      <c r="BA23" s="557"/>
      <c r="BB23" s="557"/>
      <c r="BC23" s="557"/>
      <c r="BD23" s="557"/>
      <c r="BE23" s="557"/>
      <c r="BF23" s="557"/>
      <c r="BG23" s="557"/>
      <c r="BH23" s="557"/>
      <c r="BI23" s="557"/>
      <c r="BJ23" s="557"/>
      <c r="BK23" s="557"/>
      <c r="BL23" s="557"/>
      <c r="BM23" s="557"/>
      <c r="BN23" s="557"/>
      <c r="BO23" s="557"/>
      <c r="BP23" s="557"/>
      <c r="BQ23" s="557"/>
      <c r="BR23" s="557"/>
      <c r="BS23" s="557"/>
      <c r="BT23" s="557"/>
      <c r="BU23" s="557"/>
      <c r="BV23" s="557"/>
      <c r="BW23" s="557"/>
      <c r="BX23" s="557"/>
      <c r="BY23" s="557"/>
      <c r="BZ23" s="557"/>
      <c r="CA23" s="557"/>
      <c r="CB23" s="557"/>
      <c r="CC23" s="557"/>
      <c r="CD23" s="557"/>
      <c r="CE23" s="557"/>
      <c r="CF23" s="557"/>
      <c r="CG23" s="557"/>
      <c r="CH23" s="557"/>
      <c r="CI23" s="557"/>
      <c r="CJ23" s="557"/>
      <c r="CK23" s="557"/>
      <c r="CL23" s="557"/>
      <c r="CM23" s="557"/>
      <c r="CN23" s="557"/>
      <c r="CO23" s="557"/>
      <c r="CP23" s="557"/>
      <c r="CQ23" s="557"/>
      <c r="CR23" s="557"/>
      <c r="CS23" s="557"/>
      <c r="CT23" s="557"/>
      <c r="CU23" s="557"/>
      <c r="CV23" s="557"/>
      <c r="CW23" s="557"/>
      <c r="CX23" s="557"/>
      <c r="CY23" s="557"/>
      <c r="CZ23" s="557"/>
      <c r="DA23" s="557"/>
      <c r="DB23" s="557"/>
      <c r="DC23" s="557"/>
      <c r="DD23" s="557"/>
      <c r="DE23" s="557"/>
      <c r="DF23" s="557"/>
      <c r="DG23" s="557"/>
      <c r="DH23" s="557"/>
      <c r="DI23" s="557"/>
      <c r="DJ23" s="557"/>
      <c r="DK23" s="557"/>
      <c r="DL23" s="557"/>
      <c r="DM23" s="557"/>
      <c r="DN23" s="557"/>
      <c r="DO23" s="557"/>
      <c r="DP23" s="557"/>
      <c r="DQ23" s="557"/>
      <c r="DR23" s="557"/>
      <c r="DS23" s="557"/>
      <c r="DT23" s="557"/>
      <c r="DU23" s="557"/>
      <c r="DV23" s="557"/>
      <c r="DW23" s="557"/>
      <c r="DX23" s="557"/>
      <c r="DY23" s="557"/>
      <c r="DZ23" s="557"/>
      <c r="EA23" s="557"/>
      <c r="EB23" s="557"/>
      <c r="EC23" s="557"/>
      <c r="ED23" s="557"/>
      <c r="EE23" s="557"/>
      <c r="EF23" s="557"/>
      <c r="EG23" s="557"/>
      <c r="EH23" s="557"/>
      <c r="EI23" s="557"/>
      <c r="EJ23" s="557"/>
      <c r="EK23" s="557"/>
      <c r="EL23" s="557"/>
      <c r="EM23" s="557"/>
      <c r="EN23" s="557"/>
      <c r="EO23" s="557"/>
      <c r="EP23" s="557"/>
      <c r="EQ23" s="557"/>
      <c r="ER23" s="557"/>
      <c r="ES23" s="557"/>
      <c r="ET23" s="557"/>
      <c r="EU23" s="557"/>
      <c r="EV23" s="557"/>
      <c r="EW23" s="557"/>
      <c r="EX23" s="557"/>
      <c r="EY23" s="557"/>
      <c r="EZ23" s="557"/>
      <c r="FA23" s="557"/>
      <c r="FB23" s="557"/>
      <c r="FC23" s="557"/>
      <c r="FD23" s="557"/>
      <c r="FE23" s="557"/>
      <c r="FF23" s="557"/>
      <c r="FG23" s="557"/>
      <c r="FH23" s="557"/>
      <c r="FI23" s="557"/>
      <c r="FJ23" s="557"/>
      <c r="FK23" s="557"/>
      <c r="FL23" s="557"/>
      <c r="FM23" s="557"/>
      <c r="FN23" s="557"/>
      <c r="FO23" s="557"/>
      <c r="FP23" s="557"/>
      <c r="FQ23" s="557"/>
      <c r="FR23" s="557"/>
      <c r="FS23" s="557"/>
      <c r="FT23" s="557"/>
      <c r="FU23" s="557"/>
      <c r="FV23" s="557"/>
      <c r="FW23" s="557"/>
      <c r="FX23" s="557"/>
      <c r="FY23" s="557"/>
      <c r="FZ23" s="557"/>
      <c r="GA23" s="557"/>
      <c r="GB23" s="557"/>
      <c r="GC23" s="557"/>
      <c r="GD23" s="557"/>
      <c r="GE23" s="557"/>
      <c r="GF23" s="557"/>
      <c r="GG23" s="557"/>
      <c r="GH23" s="557"/>
      <c r="GI23" s="557"/>
      <c r="GJ23" s="557"/>
      <c r="GK23" s="557"/>
      <c r="GL23" s="557"/>
      <c r="GM23" s="557"/>
      <c r="GN23" s="557"/>
      <c r="GO23" s="557"/>
      <c r="GP23" s="557"/>
      <c r="GQ23" s="557"/>
      <c r="GR23" s="557"/>
      <c r="GS23" s="557"/>
      <c r="GT23" s="557"/>
      <c r="GU23" s="557"/>
      <c r="GV23" s="557"/>
      <c r="GW23" s="557"/>
      <c r="GX23" s="557"/>
      <c r="GY23" s="557"/>
      <c r="GZ23" s="557"/>
      <c r="HA23" s="557"/>
      <c r="HB23" s="557"/>
      <c r="HC23" s="557"/>
      <c r="HD23" s="557"/>
      <c r="HE23" s="557"/>
      <c r="HF23" s="557"/>
      <c r="HG23" s="557"/>
      <c r="HH23" s="557"/>
      <c r="HI23" s="557"/>
      <c r="HJ23" s="557"/>
      <c r="HK23" s="557"/>
      <c r="HL23" s="557"/>
      <c r="HM23" s="557"/>
      <c r="HN23" s="557"/>
      <c r="HO23" s="557"/>
      <c r="HP23" s="557"/>
      <c r="HQ23" s="557"/>
      <c r="HR23" s="557"/>
      <c r="HS23" s="557"/>
      <c r="HT23" s="557"/>
      <c r="HU23" s="557"/>
      <c r="HV23" s="557"/>
      <c r="HW23" s="557"/>
      <c r="HX23" s="557"/>
      <c r="HY23" s="557"/>
      <c r="HZ23" s="557"/>
      <c r="IA23" s="557"/>
      <c r="IB23" s="557"/>
      <c r="IC23" s="557"/>
      <c r="ID23" s="557"/>
      <c r="IE23" s="557"/>
      <c r="IF23" s="557"/>
      <c r="IG23" s="557"/>
      <c r="IH23" s="557"/>
      <c r="II23" s="557"/>
      <c r="IJ23" s="557"/>
      <c r="IK23" s="557"/>
      <c r="IL23" s="557"/>
      <c r="IM23" s="557"/>
      <c r="IN23" s="557"/>
      <c r="IO23" s="557"/>
      <c r="IP23" s="557"/>
      <c r="IQ23" s="557"/>
      <c r="IR23" s="557"/>
      <c r="IS23" s="557"/>
      <c r="IT23" s="557"/>
      <c r="IU23" s="557"/>
      <c r="IV23" s="557"/>
      <c r="IW23" s="557"/>
      <c r="IX23" s="557"/>
      <c r="IY23" s="557"/>
      <c r="IZ23" s="557"/>
      <c r="JA23" s="557"/>
      <c r="JB23" s="557"/>
      <c r="JC23" s="557"/>
      <c r="JD23" s="557"/>
      <c r="JE23" s="557"/>
      <c r="JF23" s="557"/>
      <c r="JG23" s="557"/>
      <c r="JH23" s="557"/>
      <c r="JI23" s="557"/>
      <c r="JJ23" s="557"/>
      <c r="JK23" s="557"/>
      <c r="JL23" s="557"/>
      <c r="JM23" s="557"/>
      <c r="JN23" s="557"/>
      <c r="JO23" s="557"/>
      <c r="JP23" s="557"/>
      <c r="JQ23" s="557"/>
      <c r="JR23" s="557"/>
      <c r="JS23" s="557"/>
      <c r="JT23" s="557"/>
      <c r="JU23" s="557"/>
      <c r="JV23" s="557"/>
      <c r="JW23" s="557"/>
      <c r="JX23" s="557"/>
      <c r="JY23" s="557"/>
      <c r="JZ23" s="557"/>
      <c r="KA23" s="557"/>
      <c r="KB23" s="557"/>
      <c r="KC23" s="557"/>
      <c r="KD23" s="557"/>
      <c r="KE23" s="557"/>
      <c r="KF23" s="557"/>
      <c r="KG23" s="557"/>
      <c r="KH23" s="557"/>
      <c r="KI23" s="557"/>
      <c r="KJ23" s="557"/>
      <c r="KK23" s="557"/>
      <c r="KL23" s="557"/>
      <c r="KM23" s="557"/>
      <c r="KN23" s="557"/>
      <c r="KO23" s="557"/>
      <c r="KP23" s="557"/>
      <c r="KQ23" s="557"/>
      <c r="KR23" s="557"/>
      <c r="KS23" s="557"/>
      <c r="KT23" s="557"/>
      <c r="KU23" s="557"/>
      <c r="KV23" s="557"/>
      <c r="KW23" s="557"/>
      <c r="KX23" s="557"/>
      <c r="KY23" s="557"/>
      <c r="KZ23" s="557"/>
      <c r="LA23" s="557"/>
      <c r="LB23" s="557"/>
      <c r="LC23" s="557"/>
      <c r="LD23" s="557"/>
      <c r="LE23" s="557"/>
      <c r="LF23" s="557"/>
      <c r="LG23" s="557"/>
      <c r="LH23" s="557"/>
      <c r="LI23" s="557"/>
      <c r="LJ23" s="557"/>
      <c r="LK23" s="557"/>
      <c r="LL23" s="557"/>
      <c r="LM23" s="557"/>
      <c r="LN23" s="557"/>
      <c r="LO23" s="557"/>
      <c r="LP23" s="557"/>
      <c r="LQ23" s="557"/>
      <c r="LR23" s="557"/>
      <c r="LS23" s="557"/>
      <c r="LT23" s="557"/>
      <c r="LU23" s="557"/>
      <c r="LV23" s="557"/>
      <c r="LW23" s="557"/>
      <c r="LX23" s="557"/>
      <c r="LY23" s="557"/>
      <c r="LZ23" s="557"/>
      <c r="MA23" s="557"/>
      <c r="MB23" s="557"/>
      <c r="MC23" s="557"/>
      <c r="MD23" s="557"/>
      <c r="ME23" s="557"/>
      <c r="MF23" s="557"/>
      <c r="MG23" s="557"/>
      <c r="MH23" s="557"/>
      <c r="MI23" s="557"/>
      <c r="MJ23" s="557"/>
      <c r="MK23" s="557"/>
      <c r="ML23" s="557"/>
      <c r="MM23" s="557"/>
      <c r="MN23" s="557"/>
      <c r="MO23" s="557"/>
      <c r="MP23" s="557"/>
      <c r="MQ23" s="557"/>
      <c r="MR23" s="557"/>
      <c r="MS23" s="557"/>
      <c r="MT23" s="557"/>
      <c r="MU23" s="557"/>
      <c r="MV23" s="557"/>
      <c r="MW23" s="557"/>
      <c r="MX23" s="557"/>
      <c r="MY23" s="557"/>
      <c r="MZ23" s="557"/>
      <c r="NA23" s="557"/>
      <c r="NB23" s="557"/>
    </row>
    <row r="24" spans="1:366" s="85" customFormat="1" ht="20.25" customHeight="1" x14ac:dyDescent="0.45">
      <c r="A24" s="107">
        <v>0</v>
      </c>
      <c r="B24" s="108">
        <v>1</v>
      </c>
      <c r="C24" s="107">
        <v>0</v>
      </c>
      <c r="D24" s="108">
        <v>4</v>
      </c>
      <c r="E24" s="107">
        <v>0</v>
      </c>
      <c r="F24" s="108">
        <v>7</v>
      </c>
      <c r="G24" s="107">
        <v>0</v>
      </c>
      <c r="H24" s="108">
        <v>1</v>
      </c>
      <c r="I24" s="110" t="str">
        <f t="shared" si="0"/>
        <v>01040701</v>
      </c>
      <c r="J24" s="111"/>
      <c r="K24" s="111">
        <v>70207</v>
      </c>
      <c r="L24" s="111">
        <v>30101</v>
      </c>
      <c r="M24" s="112" t="s">
        <v>262</v>
      </c>
      <c r="N24" s="111"/>
      <c r="O24" s="111"/>
      <c r="P24" s="111"/>
      <c r="Q24" s="111"/>
      <c r="R24" s="112" t="s">
        <v>119</v>
      </c>
      <c r="S24" s="112"/>
      <c r="T24" s="113" t="s">
        <v>275</v>
      </c>
      <c r="U24" s="112" t="s">
        <v>240</v>
      </c>
      <c r="V24" s="114" t="s">
        <v>276</v>
      </c>
      <c r="W24" s="128" t="s">
        <v>275</v>
      </c>
      <c r="X24" s="1139">
        <f t="shared" si="1"/>
        <v>1</v>
      </c>
      <c r="Y24" s="1139">
        <f t="shared" si="2"/>
        <v>1</v>
      </c>
      <c r="Z24" s="1140">
        <v>6</v>
      </c>
      <c r="AA24" s="1140">
        <v>5</v>
      </c>
      <c r="AB24" s="1141"/>
      <c r="AC24" s="1196">
        <v>0</v>
      </c>
      <c r="AD24" s="1197">
        <v>1</v>
      </c>
      <c r="AE24" s="1196">
        <v>0</v>
      </c>
      <c r="AF24" s="1143">
        <v>1.9670570135746599</v>
      </c>
      <c r="AG24" s="1143">
        <v>0</v>
      </c>
      <c r="AH24" s="1143">
        <v>3.6251131221719501</v>
      </c>
      <c r="AI24" s="1143"/>
      <c r="AJ24" s="1143">
        <f t="shared" si="3"/>
        <v>5.5921701357466098</v>
      </c>
      <c r="AK24" s="1139">
        <f t="shared" si="4"/>
        <v>1</v>
      </c>
      <c r="AL24" s="1143">
        <v>1.7140956240360501</v>
      </c>
      <c r="AM24" s="1143">
        <v>0</v>
      </c>
      <c r="AN24" s="1143">
        <v>0</v>
      </c>
      <c r="AO24" s="1143">
        <v>1.22723037566089</v>
      </c>
      <c r="AP24" s="1143">
        <f t="shared" si="5"/>
        <v>8.5334961354435492</v>
      </c>
      <c r="AQ24" s="1144">
        <f t="shared" si="6"/>
        <v>1</v>
      </c>
      <c r="AR24" s="557"/>
      <c r="AS24" s="557" t="s">
        <v>243</v>
      </c>
      <c r="AT24" s="557"/>
      <c r="AU24" s="557"/>
      <c r="AV24" s="557"/>
      <c r="AW24" s="557"/>
      <c r="AX24" s="557"/>
      <c r="AY24" s="557"/>
      <c r="AZ24" s="557"/>
      <c r="BA24" s="557"/>
      <c r="BB24" s="557"/>
      <c r="BC24" s="557"/>
      <c r="BD24" s="557"/>
      <c r="BE24" s="557"/>
      <c r="BF24" s="557"/>
      <c r="BG24" s="557"/>
      <c r="BH24" s="557"/>
      <c r="BI24" s="557"/>
      <c r="BJ24" s="557"/>
      <c r="BK24" s="557"/>
      <c r="BL24" s="557"/>
      <c r="BM24" s="557"/>
      <c r="BN24" s="557"/>
      <c r="BO24" s="557"/>
      <c r="BP24" s="557"/>
      <c r="BQ24" s="557"/>
      <c r="BR24" s="557"/>
      <c r="BS24" s="557"/>
      <c r="BT24" s="557"/>
      <c r="BU24" s="557"/>
      <c r="BV24" s="557"/>
      <c r="BW24" s="557"/>
      <c r="BX24" s="557"/>
      <c r="BY24" s="557"/>
      <c r="BZ24" s="557"/>
      <c r="CA24" s="557"/>
      <c r="CB24" s="557"/>
      <c r="CC24" s="557"/>
      <c r="CD24" s="557"/>
      <c r="CE24" s="557"/>
      <c r="CF24" s="557"/>
      <c r="CG24" s="557"/>
      <c r="CH24" s="557"/>
      <c r="CI24" s="557"/>
      <c r="CJ24" s="557"/>
      <c r="CK24" s="557"/>
      <c r="CL24" s="557"/>
      <c r="CM24" s="557"/>
      <c r="CN24" s="557"/>
      <c r="CO24" s="557"/>
      <c r="CP24" s="557"/>
      <c r="CQ24" s="557"/>
      <c r="CR24" s="557"/>
      <c r="CS24" s="557"/>
      <c r="CT24" s="557"/>
      <c r="CU24" s="557"/>
      <c r="CV24" s="557"/>
      <c r="CW24" s="557"/>
      <c r="CX24" s="557"/>
      <c r="CY24" s="557"/>
      <c r="CZ24" s="557"/>
      <c r="DA24" s="557"/>
      <c r="DB24" s="557"/>
      <c r="DC24" s="557"/>
      <c r="DD24" s="557"/>
      <c r="DE24" s="557"/>
      <c r="DF24" s="557"/>
      <c r="DG24" s="557"/>
      <c r="DH24" s="557"/>
      <c r="DI24" s="557"/>
      <c r="DJ24" s="557"/>
      <c r="DK24" s="557"/>
      <c r="DL24" s="557"/>
      <c r="DM24" s="557"/>
      <c r="DN24" s="557"/>
      <c r="DO24" s="557"/>
      <c r="DP24" s="557"/>
      <c r="DQ24" s="557"/>
      <c r="DR24" s="557"/>
      <c r="DS24" s="557"/>
      <c r="DT24" s="557"/>
      <c r="DU24" s="557"/>
      <c r="DV24" s="557"/>
      <c r="DW24" s="557"/>
      <c r="DX24" s="557"/>
      <c r="DY24" s="557"/>
      <c r="DZ24" s="557"/>
      <c r="EA24" s="557"/>
      <c r="EB24" s="557"/>
      <c r="EC24" s="557"/>
      <c r="ED24" s="557"/>
      <c r="EE24" s="557"/>
      <c r="EF24" s="557"/>
      <c r="EG24" s="557"/>
      <c r="EH24" s="557"/>
      <c r="EI24" s="557"/>
      <c r="EJ24" s="557"/>
      <c r="EK24" s="557"/>
      <c r="EL24" s="557"/>
      <c r="EM24" s="557"/>
      <c r="EN24" s="557"/>
      <c r="EO24" s="557"/>
      <c r="EP24" s="557"/>
      <c r="EQ24" s="557"/>
      <c r="ER24" s="557"/>
      <c r="ES24" s="557"/>
      <c r="ET24" s="557"/>
      <c r="EU24" s="557"/>
      <c r="EV24" s="557"/>
      <c r="EW24" s="557"/>
      <c r="EX24" s="557"/>
      <c r="EY24" s="557"/>
      <c r="EZ24" s="557"/>
      <c r="FA24" s="557"/>
      <c r="FB24" s="557"/>
      <c r="FC24" s="557"/>
      <c r="FD24" s="557"/>
      <c r="FE24" s="557"/>
      <c r="FF24" s="557"/>
      <c r="FG24" s="557"/>
      <c r="FH24" s="557"/>
      <c r="FI24" s="557"/>
      <c r="FJ24" s="557"/>
      <c r="FK24" s="557"/>
      <c r="FL24" s="557"/>
      <c r="FM24" s="557"/>
      <c r="FN24" s="557"/>
      <c r="FO24" s="557"/>
      <c r="FP24" s="557"/>
      <c r="FQ24" s="557"/>
      <c r="FR24" s="557"/>
      <c r="FS24" s="557"/>
      <c r="FT24" s="557"/>
      <c r="FU24" s="557"/>
      <c r="FV24" s="557"/>
      <c r="FW24" s="557"/>
      <c r="FX24" s="557"/>
      <c r="FY24" s="557"/>
      <c r="FZ24" s="557"/>
      <c r="GA24" s="557"/>
      <c r="GB24" s="557"/>
      <c r="GC24" s="557"/>
      <c r="GD24" s="557"/>
      <c r="GE24" s="557"/>
      <c r="GF24" s="557"/>
      <c r="GG24" s="557"/>
      <c r="GH24" s="557"/>
      <c r="GI24" s="557"/>
      <c r="GJ24" s="557"/>
      <c r="GK24" s="557"/>
      <c r="GL24" s="557"/>
      <c r="GM24" s="557"/>
      <c r="GN24" s="557"/>
      <c r="GO24" s="557"/>
      <c r="GP24" s="557"/>
      <c r="GQ24" s="557"/>
      <c r="GR24" s="557"/>
      <c r="GS24" s="557"/>
      <c r="GT24" s="557"/>
      <c r="GU24" s="557"/>
      <c r="GV24" s="557"/>
      <c r="GW24" s="557"/>
      <c r="GX24" s="557"/>
      <c r="GY24" s="557"/>
      <c r="GZ24" s="557"/>
      <c r="HA24" s="557"/>
      <c r="HB24" s="557"/>
      <c r="HC24" s="557"/>
      <c r="HD24" s="557"/>
      <c r="HE24" s="557"/>
      <c r="HF24" s="557"/>
      <c r="HG24" s="557"/>
      <c r="HH24" s="557"/>
      <c r="HI24" s="557"/>
      <c r="HJ24" s="557"/>
      <c r="HK24" s="557"/>
      <c r="HL24" s="557"/>
      <c r="HM24" s="557"/>
      <c r="HN24" s="557"/>
      <c r="HO24" s="557"/>
      <c r="HP24" s="557"/>
      <c r="HQ24" s="557"/>
      <c r="HR24" s="557"/>
      <c r="HS24" s="557"/>
      <c r="HT24" s="557"/>
      <c r="HU24" s="557"/>
      <c r="HV24" s="557"/>
      <c r="HW24" s="557"/>
      <c r="HX24" s="557"/>
      <c r="HY24" s="557"/>
      <c r="HZ24" s="557"/>
      <c r="IA24" s="557"/>
      <c r="IB24" s="557"/>
      <c r="IC24" s="557"/>
      <c r="ID24" s="557"/>
      <c r="IE24" s="557"/>
      <c r="IF24" s="557"/>
      <c r="IG24" s="557"/>
      <c r="IH24" s="557"/>
      <c r="II24" s="557"/>
      <c r="IJ24" s="557"/>
      <c r="IK24" s="557"/>
      <c r="IL24" s="557"/>
      <c r="IM24" s="557"/>
      <c r="IN24" s="557"/>
      <c r="IO24" s="557"/>
      <c r="IP24" s="557"/>
      <c r="IQ24" s="557"/>
      <c r="IR24" s="557"/>
      <c r="IS24" s="557"/>
      <c r="IT24" s="557"/>
      <c r="IU24" s="557"/>
      <c r="IV24" s="557"/>
      <c r="IW24" s="557"/>
      <c r="IX24" s="557"/>
      <c r="IY24" s="557"/>
      <c r="IZ24" s="557"/>
      <c r="JA24" s="557"/>
      <c r="JB24" s="557"/>
      <c r="JC24" s="557"/>
      <c r="JD24" s="557"/>
      <c r="JE24" s="557"/>
      <c r="JF24" s="557"/>
      <c r="JG24" s="557"/>
      <c r="JH24" s="557"/>
      <c r="JI24" s="557"/>
      <c r="JJ24" s="557"/>
      <c r="JK24" s="557"/>
      <c r="JL24" s="557"/>
      <c r="JM24" s="557"/>
      <c r="JN24" s="557"/>
      <c r="JO24" s="557"/>
      <c r="JP24" s="557"/>
      <c r="JQ24" s="557"/>
      <c r="JR24" s="557"/>
      <c r="JS24" s="557"/>
      <c r="JT24" s="557"/>
      <c r="JU24" s="557"/>
      <c r="JV24" s="557"/>
      <c r="JW24" s="557"/>
      <c r="JX24" s="557"/>
      <c r="JY24" s="557"/>
      <c r="JZ24" s="557"/>
      <c r="KA24" s="557"/>
      <c r="KB24" s="557"/>
      <c r="KC24" s="557"/>
      <c r="KD24" s="557"/>
      <c r="KE24" s="557"/>
      <c r="KF24" s="557"/>
      <c r="KG24" s="557"/>
      <c r="KH24" s="557"/>
      <c r="KI24" s="557"/>
      <c r="KJ24" s="557"/>
      <c r="KK24" s="557"/>
      <c r="KL24" s="557"/>
      <c r="KM24" s="557"/>
      <c r="KN24" s="557"/>
      <c r="KO24" s="557"/>
      <c r="KP24" s="557"/>
      <c r="KQ24" s="557"/>
      <c r="KR24" s="557"/>
      <c r="KS24" s="557"/>
      <c r="KT24" s="557"/>
      <c r="KU24" s="557"/>
      <c r="KV24" s="557"/>
      <c r="KW24" s="557"/>
      <c r="KX24" s="557"/>
      <c r="KY24" s="557"/>
      <c r="KZ24" s="557"/>
      <c r="LA24" s="557"/>
      <c r="LB24" s="557"/>
      <c r="LC24" s="557"/>
      <c r="LD24" s="557"/>
      <c r="LE24" s="557"/>
      <c r="LF24" s="557"/>
      <c r="LG24" s="557"/>
      <c r="LH24" s="557"/>
      <c r="LI24" s="557"/>
      <c r="LJ24" s="557"/>
      <c r="LK24" s="557"/>
      <c r="LL24" s="557"/>
      <c r="LM24" s="557"/>
      <c r="LN24" s="557"/>
      <c r="LO24" s="557"/>
      <c r="LP24" s="557"/>
      <c r="LQ24" s="557"/>
      <c r="LR24" s="557"/>
      <c r="LS24" s="557"/>
      <c r="LT24" s="557"/>
      <c r="LU24" s="557"/>
      <c r="LV24" s="557"/>
      <c r="LW24" s="557"/>
      <c r="LX24" s="557"/>
      <c r="LY24" s="557"/>
      <c r="LZ24" s="557"/>
      <c r="MA24" s="557"/>
      <c r="MB24" s="557"/>
      <c r="MC24" s="557"/>
      <c r="MD24" s="557"/>
      <c r="ME24" s="557"/>
      <c r="MF24" s="557"/>
      <c r="MG24" s="557"/>
      <c r="MH24" s="557"/>
      <c r="MI24" s="557"/>
      <c r="MJ24" s="557"/>
      <c r="MK24" s="557"/>
      <c r="ML24" s="557"/>
      <c r="MM24" s="557"/>
      <c r="MN24" s="557"/>
      <c r="MO24" s="557"/>
      <c r="MP24" s="557"/>
      <c r="MQ24" s="557"/>
      <c r="MR24" s="557"/>
      <c r="MS24" s="557"/>
      <c r="MT24" s="557"/>
      <c r="MU24" s="557"/>
      <c r="MV24" s="557"/>
      <c r="MW24" s="557"/>
      <c r="MX24" s="557"/>
      <c r="MY24" s="557"/>
      <c r="MZ24" s="557"/>
      <c r="NA24" s="557"/>
      <c r="NB24" s="557"/>
    </row>
    <row r="25" spans="1:366" s="85" customFormat="1" ht="20.25" customHeight="1" x14ac:dyDescent="0.45">
      <c r="A25" s="107">
        <v>0</v>
      </c>
      <c r="B25" s="108">
        <v>1</v>
      </c>
      <c r="C25" s="107">
        <v>0</v>
      </c>
      <c r="D25" s="108">
        <v>4</v>
      </c>
      <c r="E25" s="107">
        <v>0</v>
      </c>
      <c r="F25" s="108">
        <v>8</v>
      </c>
      <c r="G25" s="107">
        <v>0</v>
      </c>
      <c r="H25" s="108">
        <v>1</v>
      </c>
      <c r="I25" s="110" t="str">
        <f t="shared" si="0"/>
        <v>01040801</v>
      </c>
      <c r="J25" s="111"/>
      <c r="K25" s="111">
        <v>70215</v>
      </c>
      <c r="L25" s="111">
        <v>30101</v>
      </c>
      <c r="M25" s="112" t="s">
        <v>262</v>
      </c>
      <c r="N25" s="111"/>
      <c r="O25" s="111"/>
      <c r="P25" s="111"/>
      <c r="Q25" s="111"/>
      <c r="R25" s="112" t="s">
        <v>119</v>
      </c>
      <c r="S25" s="112"/>
      <c r="T25" s="113" t="s">
        <v>277</v>
      </c>
      <c r="U25" s="112" t="s">
        <v>240</v>
      </c>
      <c r="V25" s="114" t="s">
        <v>278</v>
      </c>
      <c r="W25" s="128" t="s">
        <v>279</v>
      </c>
      <c r="X25" s="1139">
        <f t="shared" si="1"/>
        <v>1</v>
      </c>
      <c r="Y25" s="1139">
        <f t="shared" si="2"/>
        <v>1</v>
      </c>
      <c r="Z25" s="1140">
        <v>6</v>
      </c>
      <c r="AA25" s="1140">
        <v>5</v>
      </c>
      <c r="AB25" s="1141"/>
      <c r="AC25" s="1196">
        <v>0</v>
      </c>
      <c r="AD25" s="1197">
        <v>1</v>
      </c>
      <c r="AE25" s="1196">
        <v>0</v>
      </c>
      <c r="AF25" s="1143">
        <v>1.9670570135746599</v>
      </c>
      <c r="AG25" s="1143">
        <v>0</v>
      </c>
      <c r="AH25" s="1143">
        <v>3.6251131221719501</v>
      </c>
      <c r="AI25" s="1143"/>
      <c r="AJ25" s="1143">
        <f t="shared" si="3"/>
        <v>5.5921701357466098</v>
      </c>
      <c r="AK25" s="1139">
        <f t="shared" si="4"/>
        <v>1</v>
      </c>
      <c r="AL25" s="1143">
        <v>1.7140956240360501</v>
      </c>
      <c r="AM25" s="1143">
        <v>0</v>
      </c>
      <c r="AN25" s="1143">
        <v>0</v>
      </c>
      <c r="AO25" s="1143">
        <v>1.22723037566089</v>
      </c>
      <c r="AP25" s="1143">
        <f t="shared" si="5"/>
        <v>8.5334961354435492</v>
      </c>
      <c r="AQ25" s="1144">
        <f t="shared" si="6"/>
        <v>1</v>
      </c>
      <c r="AR25" s="557"/>
      <c r="AS25" s="557" t="s">
        <v>243</v>
      </c>
      <c r="AT25" s="557"/>
      <c r="AU25" s="557"/>
      <c r="AV25" s="557"/>
      <c r="AW25" s="557"/>
      <c r="AX25" s="557"/>
      <c r="AY25" s="557"/>
      <c r="AZ25" s="557"/>
      <c r="BA25" s="557"/>
      <c r="BB25" s="557"/>
      <c r="BC25" s="557"/>
      <c r="BD25" s="557"/>
      <c r="BE25" s="557"/>
      <c r="BF25" s="557"/>
      <c r="BG25" s="557"/>
      <c r="BH25" s="557"/>
      <c r="BI25" s="557"/>
      <c r="BJ25" s="557"/>
      <c r="BK25" s="557"/>
      <c r="BL25" s="557"/>
      <c r="BM25" s="557"/>
      <c r="BN25" s="557"/>
      <c r="BO25" s="557"/>
      <c r="BP25" s="557"/>
      <c r="BQ25" s="557"/>
      <c r="BR25" s="557"/>
      <c r="BS25" s="557"/>
      <c r="BT25" s="557"/>
      <c r="BU25" s="557"/>
      <c r="BV25" s="557"/>
      <c r="BW25" s="557"/>
      <c r="BX25" s="557"/>
      <c r="BY25" s="557"/>
      <c r="BZ25" s="557"/>
      <c r="CA25" s="557"/>
      <c r="CB25" s="557"/>
      <c r="CC25" s="557"/>
      <c r="CD25" s="557"/>
      <c r="CE25" s="557"/>
      <c r="CF25" s="557"/>
      <c r="CG25" s="557"/>
      <c r="CH25" s="557"/>
      <c r="CI25" s="557"/>
      <c r="CJ25" s="557"/>
      <c r="CK25" s="557"/>
      <c r="CL25" s="557"/>
      <c r="CM25" s="557"/>
      <c r="CN25" s="557"/>
      <c r="CO25" s="557"/>
      <c r="CP25" s="557"/>
      <c r="CQ25" s="557"/>
      <c r="CR25" s="557"/>
      <c r="CS25" s="557"/>
      <c r="CT25" s="557"/>
      <c r="CU25" s="557"/>
      <c r="CV25" s="557"/>
      <c r="CW25" s="557"/>
      <c r="CX25" s="557"/>
      <c r="CY25" s="557"/>
      <c r="CZ25" s="557"/>
      <c r="DA25" s="557"/>
      <c r="DB25" s="557"/>
      <c r="DC25" s="557"/>
      <c r="DD25" s="557"/>
      <c r="DE25" s="557"/>
      <c r="DF25" s="557"/>
      <c r="DG25" s="557"/>
      <c r="DH25" s="557"/>
      <c r="DI25" s="557"/>
      <c r="DJ25" s="557"/>
      <c r="DK25" s="557"/>
      <c r="DL25" s="557"/>
      <c r="DM25" s="557"/>
      <c r="DN25" s="557"/>
      <c r="DO25" s="557"/>
      <c r="DP25" s="557"/>
      <c r="DQ25" s="557"/>
      <c r="DR25" s="557"/>
      <c r="DS25" s="557"/>
      <c r="DT25" s="557"/>
      <c r="DU25" s="557"/>
      <c r="DV25" s="557"/>
      <c r="DW25" s="557"/>
      <c r="DX25" s="557"/>
      <c r="DY25" s="557"/>
      <c r="DZ25" s="557"/>
      <c r="EA25" s="557"/>
      <c r="EB25" s="557"/>
      <c r="EC25" s="557"/>
      <c r="ED25" s="557"/>
      <c r="EE25" s="557"/>
      <c r="EF25" s="557"/>
      <c r="EG25" s="557"/>
      <c r="EH25" s="557"/>
      <c r="EI25" s="557"/>
      <c r="EJ25" s="557"/>
      <c r="EK25" s="557"/>
      <c r="EL25" s="557"/>
      <c r="EM25" s="557"/>
      <c r="EN25" s="557"/>
      <c r="EO25" s="557"/>
      <c r="EP25" s="557"/>
      <c r="EQ25" s="557"/>
      <c r="ER25" s="557"/>
      <c r="ES25" s="557"/>
      <c r="ET25" s="557"/>
      <c r="EU25" s="557"/>
      <c r="EV25" s="557"/>
      <c r="EW25" s="557"/>
      <c r="EX25" s="557"/>
      <c r="EY25" s="557"/>
      <c r="EZ25" s="557"/>
      <c r="FA25" s="557"/>
      <c r="FB25" s="557"/>
      <c r="FC25" s="557"/>
      <c r="FD25" s="557"/>
      <c r="FE25" s="557"/>
      <c r="FF25" s="557"/>
      <c r="FG25" s="557"/>
      <c r="FH25" s="557"/>
      <c r="FI25" s="557"/>
      <c r="FJ25" s="557"/>
      <c r="FK25" s="557"/>
      <c r="FL25" s="557"/>
      <c r="FM25" s="557"/>
      <c r="FN25" s="557"/>
      <c r="FO25" s="557"/>
      <c r="FP25" s="557"/>
      <c r="FQ25" s="557"/>
      <c r="FR25" s="557"/>
      <c r="FS25" s="557"/>
      <c r="FT25" s="557"/>
      <c r="FU25" s="557"/>
      <c r="FV25" s="557"/>
      <c r="FW25" s="557"/>
      <c r="FX25" s="557"/>
      <c r="FY25" s="557"/>
      <c r="FZ25" s="557"/>
      <c r="GA25" s="557"/>
      <c r="GB25" s="557"/>
      <c r="GC25" s="557"/>
      <c r="GD25" s="557"/>
      <c r="GE25" s="557"/>
      <c r="GF25" s="557"/>
      <c r="GG25" s="557"/>
      <c r="GH25" s="557"/>
      <c r="GI25" s="557"/>
      <c r="GJ25" s="557"/>
      <c r="GK25" s="557"/>
      <c r="GL25" s="557"/>
      <c r="GM25" s="557"/>
      <c r="GN25" s="557"/>
      <c r="GO25" s="557"/>
      <c r="GP25" s="557"/>
      <c r="GQ25" s="557"/>
      <c r="GR25" s="557"/>
      <c r="GS25" s="557"/>
      <c r="GT25" s="557"/>
      <c r="GU25" s="557"/>
      <c r="GV25" s="557"/>
      <c r="GW25" s="557"/>
      <c r="GX25" s="557"/>
      <c r="GY25" s="557"/>
      <c r="GZ25" s="557"/>
      <c r="HA25" s="557"/>
      <c r="HB25" s="557"/>
      <c r="HC25" s="557"/>
      <c r="HD25" s="557"/>
      <c r="HE25" s="557"/>
      <c r="HF25" s="557"/>
      <c r="HG25" s="557"/>
      <c r="HH25" s="557"/>
      <c r="HI25" s="557"/>
      <c r="HJ25" s="557"/>
      <c r="HK25" s="557"/>
      <c r="HL25" s="557"/>
      <c r="HM25" s="557"/>
      <c r="HN25" s="557"/>
      <c r="HO25" s="557"/>
      <c r="HP25" s="557"/>
      <c r="HQ25" s="557"/>
      <c r="HR25" s="557"/>
      <c r="HS25" s="557"/>
      <c r="HT25" s="557"/>
      <c r="HU25" s="557"/>
      <c r="HV25" s="557"/>
      <c r="HW25" s="557"/>
      <c r="HX25" s="557"/>
      <c r="HY25" s="557"/>
      <c r="HZ25" s="557"/>
      <c r="IA25" s="557"/>
      <c r="IB25" s="557"/>
      <c r="IC25" s="557"/>
      <c r="ID25" s="557"/>
      <c r="IE25" s="557"/>
      <c r="IF25" s="557"/>
      <c r="IG25" s="557"/>
      <c r="IH25" s="557"/>
      <c r="II25" s="557"/>
      <c r="IJ25" s="557"/>
      <c r="IK25" s="557"/>
      <c r="IL25" s="557"/>
      <c r="IM25" s="557"/>
      <c r="IN25" s="557"/>
      <c r="IO25" s="557"/>
      <c r="IP25" s="557"/>
      <c r="IQ25" s="557"/>
      <c r="IR25" s="557"/>
      <c r="IS25" s="557"/>
      <c r="IT25" s="557"/>
      <c r="IU25" s="557"/>
      <c r="IV25" s="557"/>
      <c r="IW25" s="557"/>
      <c r="IX25" s="557"/>
      <c r="IY25" s="557"/>
      <c r="IZ25" s="557"/>
      <c r="JA25" s="557"/>
      <c r="JB25" s="557"/>
      <c r="JC25" s="557"/>
      <c r="JD25" s="557"/>
      <c r="JE25" s="557"/>
      <c r="JF25" s="557"/>
      <c r="JG25" s="557"/>
      <c r="JH25" s="557"/>
      <c r="JI25" s="557"/>
      <c r="JJ25" s="557"/>
      <c r="JK25" s="557"/>
      <c r="JL25" s="557"/>
      <c r="JM25" s="557"/>
      <c r="JN25" s="557"/>
      <c r="JO25" s="557"/>
      <c r="JP25" s="557"/>
      <c r="JQ25" s="557"/>
      <c r="JR25" s="557"/>
      <c r="JS25" s="557"/>
      <c r="JT25" s="557"/>
      <c r="JU25" s="557"/>
      <c r="JV25" s="557"/>
      <c r="JW25" s="557"/>
      <c r="JX25" s="557"/>
      <c r="JY25" s="557"/>
      <c r="JZ25" s="557"/>
      <c r="KA25" s="557"/>
      <c r="KB25" s="557"/>
      <c r="KC25" s="557"/>
      <c r="KD25" s="557"/>
      <c r="KE25" s="557"/>
      <c r="KF25" s="557"/>
      <c r="KG25" s="557"/>
      <c r="KH25" s="557"/>
      <c r="KI25" s="557"/>
      <c r="KJ25" s="557"/>
      <c r="KK25" s="557"/>
      <c r="KL25" s="557"/>
      <c r="KM25" s="557"/>
      <c r="KN25" s="557"/>
      <c r="KO25" s="557"/>
      <c r="KP25" s="557"/>
      <c r="KQ25" s="557"/>
      <c r="KR25" s="557"/>
      <c r="KS25" s="557"/>
      <c r="KT25" s="557"/>
      <c r="KU25" s="557"/>
      <c r="KV25" s="557"/>
      <c r="KW25" s="557"/>
      <c r="KX25" s="557"/>
      <c r="KY25" s="557"/>
      <c r="KZ25" s="557"/>
      <c r="LA25" s="557"/>
      <c r="LB25" s="557"/>
      <c r="LC25" s="557"/>
      <c r="LD25" s="557"/>
      <c r="LE25" s="557"/>
      <c r="LF25" s="557"/>
      <c r="LG25" s="557"/>
      <c r="LH25" s="557"/>
      <c r="LI25" s="557"/>
      <c r="LJ25" s="557"/>
      <c r="LK25" s="557"/>
      <c r="LL25" s="557"/>
      <c r="LM25" s="557"/>
      <c r="LN25" s="557"/>
      <c r="LO25" s="557"/>
      <c r="LP25" s="557"/>
      <c r="LQ25" s="557"/>
      <c r="LR25" s="557"/>
      <c r="LS25" s="557"/>
      <c r="LT25" s="557"/>
      <c r="LU25" s="557"/>
      <c r="LV25" s="557"/>
      <c r="LW25" s="557"/>
      <c r="LX25" s="557"/>
      <c r="LY25" s="557"/>
      <c r="LZ25" s="557"/>
      <c r="MA25" s="557"/>
      <c r="MB25" s="557"/>
      <c r="MC25" s="557"/>
      <c r="MD25" s="557"/>
      <c r="ME25" s="557"/>
      <c r="MF25" s="557"/>
      <c r="MG25" s="557"/>
      <c r="MH25" s="557"/>
      <c r="MI25" s="557"/>
      <c r="MJ25" s="557"/>
      <c r="MK25" s="557"/>
      <c r="ML25" s="557"/>
      <c r="MM25" s="557"/>
      <c r="MN25" s="557"/>
      <c r="MO25" s="557"/>
      <c r="MP25" s="557"/>
      <c r="MQ25" s="557"/>
      <c r="MR25" s="557"/>
      <c r="MS25" s="557"/>
      <c r="MT25" s="557"/>
      <c r="MU25" s="557"/>
      <c r="MV25" s="557"/>
      <c r="MW25" s="557"/>
      <c r="MX25" s="557"/>
      <c r="MY25" s="557"/>
      <c r="MZ25" s="557"/>
      <c r="NA25" s="557"/>
      <c r="NB25" s="557"/>
    </row>
    <row r="26" spans="1:366" s="56" customFormat="1" ht="20.25" customHeight="1" x14ac:dyDescent="0.55000000000000004">
      <c r="A26" s="90"/>
      <c r="B26" s="89"/>
      <c r="C26" s="90"/>
      <c r="D26" s="89"/>
      <c r="E26" s="90"/>
      <c r="F26" s="89"/>
      <c r="G26" s="90"/>
      <c r="H26" s="89"/>
      <c r="I26" s="126" t="str">
        <f t="shared" si="0"/>
        <v/>
      </c>
      <c r="J26" s="127"/>
      <c r="K26" s="127"/>
      <c r="L26" s="120"/>
      <c r="M26" s="120"/>
      <c r="N26" s="120"/>
      <c r="O26" s="120"/>
      <c r="P26" s="120"/>
      <c r="Q26" s="120"/>
      <c r="R26" s="127"/>
      <c r="S26" s="127"/>
      <c r="T26" s="60"/>
      <c r="U26" s="137"/>
      <c r="V26" s="61"/>
      <c r="W26" s="61"/>
      <c r="X26" s="1162"/>
      <c r="Y26" s="1162"/>
      <c r="Z26" s="1163"/>
      <c r="AA26" s="1163"/>
      <c r="AB26" s="1141"/>
      <c r="AC26" s="1141"/>
      <c r="AD26" s="1141"/>
      <c r="AE26" s="1141"/>
      <c r="AF26" s="1164"/>
      <c r="AG26" s="1164"/>
      <c r="AH26" s="1143"/>
      <c r="AI26" s="1143"/>
      <c r="AJ26" s="1164"/>
      <c r="AK26" s="1162"/>
      <c r="AL26" s="1164"/>
      <c r="AM26" s="1164"/>
      <c r="AN26" s="1164"/>
      <c r="AO26" s="1164"/>
      <c r="AP26" s="1164"/>
      <c r="AQ26" s="1165"/>
      <c r="AR26" s="560"/>
      <c r="AS26" s="557" t="s">
        <v>243</v>
      </c>
      <c r="AT26" s="560"/>
      <c r="AU26" s="560"/>
      <c r="AV26" s="560"/>
      <c r="AW26" s="560"/>
      <c r="AX26" s="560"/>
      <c r="AY26" s="560"/>
      <c r="AZ26" s="560"/>
      <c r="BA26" s="560"/>
      <c r="BB26" s="560"/>
      <c r="BC26" s="560"/>
      <c r="BD26" s="560"/>
      <c r="BE26" s="560"/>
      <c r="BF26" s="560"/>
      <c r="BG26" s="560"/>
      <c r="BH26" s="560"/>
      <c r="BI26" s="560"/>
      <c r="BJ26" s="560"/>
      <c r="BK26" s="560"/>
      <c r="BL26" s="560"/>
      <c r="BM26" s="560"/>
      <c r="BN26" s="560"/>
      <c r="BO26" s="560"/>
      <c r="BP26" s="560"/>
      <c r="BQ26" s="560"/>
      <c r="BR26" s="560"/>
      <c r="BS26" s="560"/>
      <c r="BT26" s="560"/>
      <c r="BU26" s="560"/>
      <c r="BV26" s="560"/>
      <c r="BW26" s="560"/>
      <c r="BX26" s="560"/>
      <c r="BY26" s="560"/>
      <c r="BZ26" s="560"/>
      <c r="CA26" s="560"/>
      <c r="CB26" s="560"/>
      <c r="CC26" s="560"/>
      <c r="CD26" s="560"/>
      <c r="CE26" s="560"/>
      <c r="CF26" s="560"/>
      <c r="CG26" s="560"/>
      <c r="CH26" s="560"/>
      <c r="CI26" s="560"/>
      <c r="CJ26" s="560"/>
      <c r="CK26" s="560"/>
      <c r="CL26" s="560"/>
      <c r="CM26" s="560"/>
      <c r="CN26" s="560"/>
      <c r="CO26" s="560"/>
      <c r="CP26" s="560"/>
      <c r="CQ26" s="560"/>
      <c r="CR26" s="560"/>
      <c r="CS26" s="560"/>
      <c r="CT26" s="560"/>
      <c r="CU26" s="560"/>
      <c r="CV26" s="560"/>
      <c r="CW26" s="560"/>
      <c r="CX26" s="560"/>
      <c r="CY26" s="560"/>
      <c r="CZ26" s="560"/>
      <c r="DA26" s="560"/>
      <c r="DB26" s="560"/>
      <c r="DC26" s="560"/>
      <c r="DD26" s="560"/>
      <c r="DE26" s="560"/>
      <c r="DF26" s="560"/>
      <c r="DG26" s="560"/>
      <c r="DH26" s="560"/>
      <c r="DI26" s="560"/>
      <c r="DJ26" s="560"/>
      <c r="DK26" s="560"/>
      <c r="DL26" s="560"/>
      <c r="DM26" s="560"/>
      <c r="DN26" s="560"/>
      <c r="DO26" s="560"/>
      <c r="DP26" s="560"/>
      <c r="DQ26" s="560"/>
      <c r="DR26" s="560"/>
      <c r="DS26" s="560"/>
      <c r="DT26" s="560"/>
      <c r="DU26" s="560"/>
      <c r="DV26" s="560"/>
      <c r="DW26" s="560"/>
      <c r="DX26" s="560"/>
      <c r="DY26" s="560"/>
      <c r="DZ26" s="560"/>
      <c r="EA26" s="560"/>
      <c r="EB26" s="560"/>
      <c r="EC26" s="560"/>
      <c r="ED26" s="560"/>
      <c r="EE26" s="560"/>
      <c r="EF26" s="560"/>
      <c r="EG26" s="560"/>
      <c r="EH26" s="560"/>
      <c r="EI26" s="560"/>
      <c r="EJ26" s="560"/>
      <c r="EK26" s="560"/>
      <c r="EL26" s="560"/>
      <c r="EM26" s="560"/>
      <c r="EN26" s="560"/>
      <c r="EO26" s="560"/>
      <c r="EP26" s="560"/>
      <c r="EQ26" s="560"/>
      <c r="ER26" s="560"/>
      <c r="ES26" s="560"/>
      <c r="ET26" s="560"/>
      <c r="EU26" s="560"/>
      <c r="EV26" s="560"/>
      <c r="EW26" s="560"/>
      <c r="EX26" s="560"/>
      <c r="EY26" s="560"/>
      <c r="EZ26" s="560"/>
      <c r="FA26" s="560"/>
      <c r="FB26" s="560"/>
      <c r="FC26" s="560"/>
      <c r="FD26" s="560"/>
      <c r="FE26" s="560"/>
      <c r="FF26" s="560"/>
      <c r="FG26" s="560"/>
      <c r="FH26" s="560"/>
      <c r="FI26" s="560"/>
      <c r="FJ26" s="560"/>
      <c r="FK26" s="560"/>
      <c r="FL26" s="560"/>
      <c r="FM26" s="560"/>
      <c r="FN26" s="560"/>
      <c r="FO26" s="560"/>
      <c r="FP26" s="560"/>
      <c r="FQ26" s="560"/>
      <c r="FR26" s="560"/>
      <c r="FS26" s="560"/>
      <c r="FT26" s="560"/>
      <c r="FU26" s="560"/>
      <c r="FV26" s="560"/>
      <c r="FW26" s="560"/>
      <c r="FX26" s="560"/>
      <c r="FY26" s="560"/>
      <c r="FZ26" s="560"/>
      <c r="GA26" s="560"/>
      <c r="GB26" s="560"/>
      <c r="GC26" s="560"/>
      <c r="GD26" s="560"/>
      <c r="GE26" s="560"/>
      <c r="GF26" s="560"/>
      <c r="GG26" s="560"/>
      <c r="GH26" s="560"/>
      <c r="GI26" s="560"/>
      <c r="GJ26" s="560"/>
      <c r="GK26" s="560"/>
      <c r="GL26" s="560"/>
      <c r="GM26" s="560"/>
      <c r="GN26" s="560"/>
      <c r="GO26" s="560"/>
      <c r="GP26" s="560"/>
      <c r="GQ26" s="560"/>
      <c r="GR26" s="560"/>
      <c r="GS26" s="560"/>
      <c r="GT26" s="560"/>
      <c r="GU26" s="560"/>
      <c r="GV26" s="560"/>
      <c r="GW26" s="560"/>
      <c r="GX26" s="560"/>
      <c r="GY26" s="560"/>
      <c r="GZ26" s="560"/>
      <c r="HA26" s="560"/>
      <c r="HB26" s="560"/>
      <c r="HC26" s="560"/>
      <c r="HD26" s="560"/>
      <c r="HE26" s="560"/>
      <c r="HF26" s="560"/>
      <c r="HG26" s="560"/>
      <c r="HH26" s="560"/>
      <c r="HI26" s="560"/>
      <c r="HJ26" s="560"/>
      <c r="HK26" s="560"/>
      <c r="HL26" s="560"/>
      <c r="HM26" s="560"/>
      <c r="HN26" s="560"/>
      <c r="HO26" s="560"/>
      <c r="HP26" s="560"/>
      <c r="HQ26" s="560"/>
      <c r="HR26" s="560"/>
      <c r="HS26" s="560"/>
      <c r="HT26" s="560"/>
      <c r="HU26" s="560"/>
      <c r="HV26" s="560"/>
      <c r="HW26" s="560"/>
      <c r="HX26" s="560"/>
      <c r="HY26" s="560"/>
      <c r="HZ26" s="560"/>
      <c r="IA26" s="560"/>
      <c r="IB26" s="560"/>
      <c r="IC26" s="560"/>
      <c r="ID26" s="560"/>
      <c r="IE26" s="560"/>
      <c r="IF26" s="560"/>
      <c r="IG26" s="560"/>
      <c r="IH26" s="560"/>
      <c r="II26" s="560"/>
      <c r="IJ26" s="560"/>
      <c r="IK26" s="560"/>
      <c r="IL26" s="560"/>
      <c r="IM26" s="560"/>
      <c r="IN26" s="560"/>
      <c r="IO26" s="560"/>
      <c r="IP26" s="560"/>
      <c r="IQ26" s="560"/>
      <c r="IR26" s="560"/>
      <c r="IS26" s="560"/>
      <c r="IT26" s="560"/>
      <c r="IU26" s="560"/>
      <c r="IV26" s="560"/>
      <c r="IW26" s="560"/>
      <c r="IX26" s="560"/>
      <c r="IY26" s="560"/>
      <c r="IZ26" s="560"/>
      <c r="JA26" s="560"/>
      <c r="JB26" s="560"/>
      <c r="JC26" s="560"/>
      <c r="JD26" s="560"/>
      <c r="JE26" s="560"/>
      <c r="JF26" s="560"/>
      <c r="JG26" s="560"/>
      <c r="JH26" s="560"/>
      <c r="JI26" s="560"/>
      <c r="JJ26" s="560"/>
      <c r="JK26" s="560"/>
      <c r="JL26" s="560"/>
      <c r="JM26" s="560"/>
      <c r="JN26" s="560"/>
      <c r="JO26" s="560"/>
      <c r="JP26" s="560"/>
      <c r="JQ26" s="560"/>
      <c r="JR26" s="560"/>
      <c r="JS26" s="560"/>
      <c r="JT26" s="560"/>
      <c r="JU26" s="560"/>
      <c r="JV26" s="560"/>
      <c r="JW26" s="560"/>
      <c r="JX26" s="560"/>
      <c r="JY26" s="560"/>
      <c r="JZ26" s="560"/>
      <c r="KA26" s="560"/>
      <c r="KB26" s="560"/>
      <c r="KC26" s="560"/>
      <c r="KD26" s="560"/>
      <c r="KE26" s="560"/>
      <c r="KF26" s="560"/>
      <c r="KG26" s="560"/>
      <c r="KH26" s="560"/>
      <c r="KI26" s="560"/>
      <c r="KJ26" s="560"/>
      <c r="KK26" s="560"/>
      <c r="KL26" s="560"/>
      <c r="KM26" s="560"/>
      <c r="KN26" s="560"/>
      <c r="KO26" s="560"/>
      <c r="KP26" s="560"/>
      <c r="KQ26" s="560"/>
      <c r="KR26" s="560"/>
      <c r="KS26" s="560"/>
      <c r="KT26" s="560"/>
      <c r="KU26" s="560"/>
      <c r="KV26" s="560"/>
      <c r="KW26" s="560"/>
      <c r="KX26" s="560"/>
      <c r="KY26" s="560"/>
      <c r="KZ26" s="560"/>
      <c r="LA26" s="560"/>
      <c r="LB26" s="560"/>
      <c r="LC26" s="560"/>
      <c r="LD26" s="560"/>
      <c r="LE26" s="560"/>
      <c r="LF26" s="560"/>
      <c r="LG26" s="560"/>
      <c r="LH26" s="560"/>
      <c r="LI26" s="560"/>
      <c r="LJ26" s="560"/>
      <c r="LK26" s="560"/>
      <c r="LL26" s="560"/>
      <c r="LM26" s="560"/>
      <c r="LN26" s="560"/>
      <c r="LO26" s="560"/>
      <c r="LP26" s="560"/>
      <c r="LQ26" s="560"/>
      <c r="LR26" s="560"/>
      <c r="LS26" s="560"/>
      <c r="LT26" s="560"/>
      <c r="LU26" s="560"/>
      <c r="LV26" s="560"/>
      <c r="LW26" s="560"/>
      <c r="LX26" s="560"/>
      <c r="LY26" s="560"/>
      <c r="LZ26" s="560"/>
      <c r="MA26" s="560"/>
      <c r="MB26" s="560"/>
      <c r="MC26" s="560"/>
      <c r="MD26" s="560"/>
      <c r="ME26" s="560"/>
      <c r="MF26" s="560"/>
      <c r="MG26" s="560"/>
      <c r="MH26" s="560"/>
      <c r="MI26" s="560"/>
      <c r="MJ26" s="560"/>
      <c r="MK26" s="560"/>
      <c r="ML26" s="560"/>
      <c r="MM26" s="560"/>
      <c r="MN26" s="560"/>
      <c r="MO26" s="560"/>
      <c r="MP26" s="560"/>
      <c r="MQ26" s="560"/>
      <c r="MR26" s="560"/>
      <c r="MS26" s="560"/>
      <c r="MT26" s="560"/>
      <c r="MU26" s="560"/>
      <c r="MV26" s="560"/>
      <c r="MW26" s="560"/>
      <c r="MX26" s="560"/>
      <c r="MY26" s="560"/>
      <c r="MZ26" s="560"/>
      <c r="NA26" s="560"/>
      <c r="NB26" s="560"/>
    </row>
    <row r="27" spans="1:366" s="100" customFormat="1" ht="27" customHeight="1" x14ac:dyDescent="0.45">
      <c r="A27" s="770"/>
      <c r="B27" s="771"/>
      <c r="C27" s="770"/>
      <c r="D27" s="771"/>
      <c r="E27" s="770"/>
      <c r="F27" s="771"/>
      <c r="G27" s="770"/>
      <c r="H27" s="771"/>
      <c r="I27" s="772" t="str">
        <f t="shared" si="0"/>
        <v/>
      </c>
      <c r="J27" s="786">
        <v>21</v>
      </c>
      <c r="K27" s="786"/>
      <c r="L27" s="786"/>
      <c r="M27" s="786"/>
      <c r="N27" s="786"/>
      <c r="O27" s="786"/>
      <c r="P27" s="786"/>
      <c r="Q27" s="786"/>
      <c r="R27" s="783" t="s">
        <v>119</v>
      </c>
      <c r="S27" s="783"/>
      <c r="T27" s="784" t="s">
        <v>280</v>
      </c>
      <c r="U27" s="886"/>
      <c r="V27" s="887"/>
      <c r="W27" s="784" t="s">
        <v>281</v>
      </c>
      <c r="X27" s="1175"/>
      <c r="Y27" s="1175"/>
      <c r="Z27" s="1176"/>
      <c r="AA27" s="1177"/>
      <c r="AB27" s="1178"/>
      <c r="AC27" s="1178"/>
      <c r="AD27" s="1178"/>
      <c r="AE27" s="1178"/>
      <c r="AF27" s="1180"/>
      <c r="AG27" s="1180"/>
      <c r="AH27" s="1181"/>
      <c r="AI27" s="1181"/>
      <c r="AJ27" s="1182"/>
      <c r="AK27" s="1175"/>
      <c r="AL27" s="1182"/>
      <c r="AM27" s="1182"/>
      <c r="AN27" s="1182"/>
      <c r="AO27" s="1182"/>
      <c r="AP27" s="1182"/>
      <c r="AQ27" s="1175"/>
      <c r="AR27" s="561"/>
      <c r="AS27" s="557" t="s">
        <v>243</v>
      </c>
      <c r="AT27" s="561"/>
      <c r="AU27" s="561"/>
      <c r="AV27" s="561"/>
      <c r="AW27" s="561"/>
      <c r="AX27" s="561"/>
      <c r="AY27" s="561"/>
      <c r="AZ27" s="561"/>
      <c r="BA27" s="561"/>
      <c r="BB27" s="561"/>
      <c r="BC27" s="561"/>
      <c r="BD27" s="561"/>
      <c r="BE27" s="561"/>
      <c r="BF27" s="561"/>
      <c r="BG27" s="561"/>
      <c r="BH27" s="561"/>
      <c r="BI27" s="561"/>
      <c r="BJ27" s="561"/>
      <c r="BK27" s="561"/>
      <c r="BL27" s="561"/>
      <c r="BM27" s="561"/>
      <c r="BN27" s="561"/>
      <c r="BO27" s="561"/>
      <c r="BP27" s="561"/>
      <c r="BQ27" s="561"/>
      <c r="BR27" s="561"/>
      <c r="BS27" s="561"/>
      <c r="BT27" s="561"/>
      <c r="BU27" s="561"/>
      <c r="BV27" s="561"/>
      <c r="BW27" s="561"/>
      <c r="BX27" s="561"/>
      <c r="BY27" s="561"/>
      <c r="BZ27" s="561"/>
      <c r="CA27" s="561"/>
      <c r="CB27" s="561"/>
      <c r="CC27" s="561"/>
      <c r="CD27" s="561"/>
      <c r="CE27" s="561"/>
      <c r="CF27" s="561"/>
      <c r="CG27" s="561"/>
      <c r="CH27" s="561"/>
      <c r="CI27" s="561"/>
      <c r="CJ27" s="561"/>
      <c r="CK27" s="561"/>
      <c r="CL27" s="561"/>
      <c r="CM27" s="561"/>
      <c r="CN27" s="561"/>
      <c r="CO27" s="561"/>
      <c r="CP27" s="561"/>
      <c r="CQ27" s="561"/>
      <c r="CR27" s="561"/>
      <c r="CS27" s="561"/>
      <c r="CT27" s="561"/>
      <c r="CU27" s="561"/>
      <c r="CV27" s="561"/>
      <c r="CW27" s="561"/>
      <c r="CX27" s="561"/>
      <c r="CY27" s="561"/>
      <c r="CZ27" s="561"/>
      <c r="DA27" s="561"/>
      <c r="DB27" s="561"/>
      <c r="DC27" s="561"/>
      <c r="DD27" s="561"/>
      <c r="DE27" s="561"/>
      <c r="DF27" s="561"/>
      <c r="DG27" s="561"/>
      <c r="DH27" s="561"/>
      <c r="DI27" s="561"/>
      <c r="DJ27" s="561"/>
      <c r="DK27" s="561"/>
      <c r="DL27" s="561"/>
      <c r="DM27" s="561"/>
      <c r="DN27" s="561"/>
      <c r="DO27" s="561"/>
      <c r="DP27" s="561"/>
      <c r="DQ27" s="561"/>
      <c r="DR27" s="561"/>
      <c r="DS27" s="561"/>
      <c r="DT27" s="561"/>
      <c r="DU27" s="561"/>
      <c r="DV27" s="561"/>
      <c r="DW27" s="561"/>
      <c r="DX27" s="561"/>
      <c r="DY27" s="561"/>
      <c r="DZ27" s="561"/>
      <c r="EA27" s="561"/>
      <c r="EB27" s="561"/>
      <c r="EC27" s="561"/>
      <c r="ED27" s="561"/>
      <c r="EE27" s="561"/>
      <c r="EF27" s="561"/>
      <c r="EG27" s="561"/>
      <c r="EH27" s="561"/>
      <c r="EI27" s="561"/>
      <c r="EJ27" s="561"/>
      <c r="EK27" s="561"/>
      <c r="EL27" s="561"/>
      <c r="EM27" s="561"/>
      <c r="EN27" s="561"/>
      <c r="EO27" s="561"/>
      <c r="EP27" s="561"/>
      <c r="EQ27" s="561"/>
      <c r="ER27" s="561"/>
      <c r="ES27" s="561"/>
      <c r="ET27" s="561"/>
      <c r="EU27" s="561"/>
      <c r="EV27" s="561"/>
      <c r="EW27" s="561"/>
      <c r="EX27" s="561"/>
      <c r="EY27" s="561"/>
      <c r="EZ27" s="561"/>
      <c r="FA27" s="561"/>
      <c r="FB27" s="561"/>
      <c r="FC27" s="561"/>
      <c r="FD27" s="561"/>
      <c r="FE27" s="561"/>
      <c r="FF27" s="561"/>
      <c r="FG27" s="561"/>
      <c r="FH27" s="561"/>
      <c r="FI27" s="561"/>
      <c r="FJ27" s="561"/>
      <c r="FK27" s="561"/>
      <c r="FL27" s="561"/>
      <c r="FM27" s="561"/>
      <c r="FN27" s="561"/>
      <c r="FO27" s="561"/>
      <c r="FP27" s="561"/>
      <c r="FQ27" s="561"/>
      <c r="FR27" s="561"/>
      <c r="FS27" s="561"/>
      <c r="FT27" s="561"/>
      <c r="FU27" s="561"/>
      <c r="FV27" s="561"/>
      <c r="FW27" s="561"/>
      <c r="FX27" s="561"/>
      <c r="FY27" s="561"/>
      <c r="FZ27" s="561"/>
      <c r="GA27" s="561"/>
      <c r="GB27" s="561"/>
      <c r="GC27" s="561"/>
      <c r="GD27" s="561"/>
      <c r="GE27" s="561"/>
      <c r="GF27" s="561"/>
      <c r="GG27" s="561"/>
      <c r="GH27" s="561"/>
      <c r="GI27" s="561"/>
      <c r="GJ27" s="561"/>
      <c r="GK27" s="561"/>
      <c r="GL27" s="561"/>
      <c r="GM27" s="561"/>
      <c r="GN27" s="561"/>
      <c r="GO27" s="561"/>
      <c r="GP27" s="561"/>
      <c r="GQ27" s="561"/>
      <c r="GR27" s="561"/>
      <c r="GS27" s="561"/>
      <c r="GT27" s="561"/>
      <c r="GU27" s="561"/>
      <c r="GV27" s="561"/>
      <c r="GW27" s="561"/>
      <c r="GX27" s="561"/>
      <c r="GY27" s="561"/>
      <c r="GZ27" s="561"/>
      <c r="HA27" s="561"/>
      <c r="HB27" s="561"/>
      <c r="HC27" s="561"/>
      <c r="HD27" s="561"/>
      <c r="HE27" s="561"/>
      <c r="HF27" s="561"/>
      <c r="HG27" s="561"/>
      <c r="HH27" s="561"/>
      <c r="HI27" s="561"/>
      <c r="HJ27" s="561"/>
      <c r="HK27" s="561"/>
      <c r="HL27" s="561"/>
      <c r="HM27" s="561"/>
      <c r="HN27" s="561"/>
      <c r="HO27" s="561"/>
      <c r="HP27" s="561"/>
      <c r="HQ27" s="561"/>
      <c r="HR27" s="561"/>
      <c r="HS27" s="561"/>
      <c r="HT27" s="561"/>
      <c r="HU27" s="561"/>
      <c r="HV27" s="561"/>
      <c r="HW27" s="561"/>
      <c r="HX27" s="561"/>
      <c r="HY27" s="561"/>
      <c r="HZ27" s="561"/>
      <c r="IA27" s="561"/>
      <c r="IB27" s="561"/>
      <c r="IC27" s="561"/>
      <c r="ID27" s="561"/>
      <c r="IE27" s="561"/>
      <c r="IF27" s="561"/>
      <c r="IG27" s="561"/>
      <c r="IH27" s="561"/>
      <c r="II27" s="561"/>
      <c r="IJ27" s="561"/>
      <c r="IK27" s="561"/>
      <c r="IL27" s="561"/>
      <c r="IM27" s="561"/>
      <c r="IN27" s="561"/>
      <c r="IO27" s="561"/>
      <c r="IP27" s="561"/>
      <c r="IQ27" s="561"/>
      <c r="IR27" s="561"/>
      <c r="IS27" s="561"/>
      <c r="IT27" s="561"/>
      <c r="IU27" s="561"/>
      <c r="IV27" s="561"/>
      <c r="IW27" s="561"/>
      <c r="IX27" s="561"/>
      <c r="IY27" s="561"/>
      <c r="IZ27" s="561"/>
      <c r="JA27" s="561"/>
      <c r="JB27" s="561"/>
      <c r="JC27" s="561"/>
      <c r="JD27" s="561"/>
      <c r="JE27" s="561"/>
      <c r="JF27" s="561"/>
      <c r="JG27" s="561"/>
      <c r="JH27" s="561"/>
      <c r="JI27" s="561"/>
      <c r="JJ27" s="561"/>
      <c r="JK27" s="561"/>
      <c r="JL27" s="561"/>
      <c r="JM27" s="561"/>
      <c r="JN27" s="561"/>
      <c r="JO27" s="561"/>
      <c r="JP27" s="561"/>
      <c r="JQ27" s="561"/>
      <c r="JR27" s="561"/>
      <c r="JS27" s="561"/>
      <c r="JT27" s="561"/>
      <c r="JU27" s="561"/>
      <c r="JV27" s="561"/>
      <c r="JW27" s="561"/>
      <c r="JX27" s="561"/>
      <c r="JY27" s="561"/>
      <c r="JZ27" s="561"/>
      <c r="KA27" s="561"/>
      <c r="KB27" s="561"/>
      <c r="KC27" s="561"/>
      <c r="KD27" s="561"/>
      <c r="KE27" s="561"/>
      <c r="KF27" s="561"/>
      <c r="KG27" s="561"/>
      <c r="KH27" s="561"/>
      <c r="KI27" s="561"/>
      <c r="KJ27" s="561"/>
      <c r="KK27" s="561"/>
      <c r="KL27" s="561"/>
      <c r="KM27" s="561"/>
      <c r="KN27" s="561"/>
      <c r="KO27" s="561"/>
      <c r="KP27" s="561"/>
      <c r="KQ27" s="561"/>
      <c r="KR27" s="561"/>
      <c r="KS27" s="561"/>
      <c r="KT27" s="561"/>
      <c r="KU27" s="561"/>
      <c r="KV27" s="561"/>
      <c r="KW27" s="561"/>
      <c r="KX27" s="561"/>
      <c r="KY27" s="561"/>
      <c r="KZ27" s="561"/>
      <c r="LA27" s="561"/>
      <c r="LB27" s="561"/>
      <c r="LC27" s="561"/>
      <c r="LD27" s="561"/>
      <c r="LE27" s="561"/>
      <c r="LF27" s="561"/>
      <c r="LG27" s="561"/>
      <c r="LH27" s="561"/>
      <c r="LI27" s="561"/>
      <c r="LJ27" s="561"/>
      <c r="LK27" s="561"/>
      <c r="LL27" s="561"/>
      <c r="LM27" s="561"/>
      <c r="LN27" s="561"/>
      <c r="LO27" s="561"/>
      <c r="LP27" s="561"/>
      <c r="LQ27" s="561"/>
      <c r="LR27" s="561"/>
      <c r="LS27" s="561"/>
      <c r="LT27" s="561"/>
      <c r="LU27" s="561"/>
      <c r="LV27" s="561"/>
      <c r="LW27" s="561"/>
      <c r="LX27" s="561"/>
      <c r="LY27" s="561"/>
      <c r="LZ27" s="561"/>
      <c r="MA27" s="561"/>
      <c r="MB27" s="561"/>
      <c r="MC27" s="561"/>
      <c r="MD27" s="561"/>
      <c r="ME27" s="561"/>
      <c r="MF27" s="561"/>
      <c r="MG27" s="561"/>
      <c r="MH27" s="561"/>
      <c r="MI27" s="561"/>
      <c r="MJ27" s="561"/>
      <c r="MK27" s="561"/>
      <c r="ML27" s="561"/>
      <c r="MM27" s="561"/>
      <c r="MN27" s="561"/>
      <c r="MO27" s="561"/>
      <c r="MP27" s="561"/>
      <c r="MQ27" s="561"/>
      <c r="MR27" s="561"/>
      <c r="MS27" s="561"/>
      <c r="MT27" s="561"/>
      <c r="MU27" s="561"/>
      <c r="MV27" s="561"/>
      <c r="MW27" s="561"/>
      <c r="MX27" s="561"/>
      <c r="MY27" s="561"/>
      <c r="MZ27" s="561"/>
      <c r="NA27" s="561"/>
      <c r="NB27" s="561"/>
    </row>
    <row r="28" spans="1:366" s="85" customFormat="1" ht="20.25" customHeight="1" x14ac:dyDescent="0.45">
      <c r="A28" s="107">
        <v>0</v>
      </c>
      <c r="B28" s="108">
        <v>1</v>
      </c>
      <c r="C28" s="107">
        <v>0</v>
      </c>
      <c r="D28" s="108">
        <v>4</v>
      </c>
      <c r="E28" s="107">
        <v>0</v>
      </c>
      <c r="F28" s="108">
        <v>9</v>
      </c>
      <c r="G28" s="107">
        <v>0</v>
      </c>
      <c r="H28" s="108">
        <v>1</v>
      </c>
      <c r="I28" s="110" t="str">
        <f t="shared" si="0"/>
        <v>01040901</v>
      </c>
      <c r="J28" s="111"/>
      <c r="K28" s="111">
        <v>70211</v>
      </c>
      <c r="L28" s="111"/>
      <c r="M28" s="111"/>
      <c r="N28" s="111"/>
      <c r="O28" s="111"/>
      <c r="P28" s="111"/>
      <c r="Q28" s="111"/>
      <c r="R28" s="112" t="s">
        <v>119</v>
      </c>
      <c r="S28" s="112"/>
      <c r="T28" s="114" t="s">
        <v>282</v>
      </c>
      <c r="U28" s="112" t="s">
        <v>240</v>
      </c>
      <c r="V28" s="114" t="s">
        <v>283</v>
      </c>
      <c r="W28" s="128" t="s">
        <v>282</v>
      </c>
      <c r="X28" s="1139">
        <f>AK28</f>
        <v>1.1172506657120884</v>
      </c>
      <c r="Y28" s="1139">
        <f>AQ28</f>
        <v>0.96442469757556037</v>
      </c>
      <c r="Z28" s="1140">
        <v>8</v>
      </c>
      <c r="AA28" s="1140">
        <v>5</v>
      </c>
      <c r="AB28" s="1141"/>
      <c r="AC28" s="1196">
        <v>0</v>
      </c>
      <c r="AD28" s="1197">
        <v>1</v>
      </c>
      <c r="AE28" s="1196">
        <v>0</v>
      </c>
      <c r="AF28" s="1143">
        <v>2.6227426847662101</v>
      </c>
      <c r="AG28" s="1143">
        <v>0</v>
      </c>
      <c r="AH28" s="1143">
        <v>3.6251131221719501</v>
      </c>
      <c r="AI28" s="1143"/>
      <c r="AJ28" s="1143">
        <f>SUM(AF28,AG28,AH28)</f>
        <v>6.2478558069381602</v>
      </c>
      <c r="AK28" s="1139">
        <f>AJ28/AJ$8</f>
        <v>1.1172506657120884</v>
      </c>
      <c r="AL28" s="1143">
        <v>0.75482824708830898</v>
      </c>
      <c r="AM28" s="1143">
        <v>0</v>
      </c>
      <c r="AN28" s="1143">
        <v>0</v>
      </c>
      <c r="AO28" s="1143">
        <v>1.22723037566089</v>
      </c>
      <c r="AP28" s="1143">
        <f>SUM(AJ28,AL28,AM28,AN28,AO28)</f>
        <v>8.2299144296873585</v>
      </c>
      <c r="AQ28" s="1144">
        <f>AP28/AP$8</f>
        <v>0.96442469757556037</v>
      </c>
      <c r="AR28" s="557"/>
      <c r="AS28" s="557" t="s">
        <v>243</v>
      </c>
      <c r="AT28" s="557"/>
      <c r="AU28" s="557"/>
      <c r="AV28" s="557"/>
      <c r="AW28" s="557"/>
      <c r="AX28" s="557"/>
      <c r="AY28" s="557"/>
      <c r="AZ28" s="557"/>
      <c r="BA28" s="557"/>
      <c r="BB28" s="557"/>
      <c r="BC28" s="557"/>
      <c r="BD28" s="557"/>
      <c r="BE28" s="557"/>
      <c r="BF28" s="557"/>
      <c r="BG28" s="557"/>
      <c r="BH28" s="557"/>
      <c r="BI28" s="557"/>
      <c r="BJ28" s="557"/>
      <c r="BK28" s="557"/>
      <c r="BL28" s="557"/>
      <c r="BM28" s="557"/>
      <c r="BN28" s="557"/>
      <c r="BO28" s="557"/>
      <c r="BP28" s="557"/>
      <c r="BQ28" s="557"/>
      <c r="BR28" s="557"/>
      <c r="BS28" s="557"/>
      <c r="BT28" s="557"/>
      <c r="BU28" s="557"/>
      <c r="BV28" s="557"/>
      <c r="BW28" s="557"/>
      <c r="BX28" s="557"/>
      <c r="BY28" s="557"/>
      <c r="BZ28" s="557"/>
      <c r="CA28" s="557"/>
      <c r="CB28" s="557"/>
      <c r="CC28" s="557"/>
      <c r="CD28" s="557"/>
      <c r="CE28" s="557"/>
      <c r="CF28" s="557"/>
      <c r="CG28" s="557"/>
      <c r="CH28" s="557"/>
      <c r="CI28" s="557"/>
      <c r="CJ28" s="557"/>
      <c r="CK28" s="557"/>
      <c r="CL28" s="557"/>
      <c r="CM28" s="557"/>
      <c r="CN28" s="557"/>
      <c r="CO28" s="557"/>
      <c r="CP28" s="557"/>
      <c r="CQ28" s="557"/>
      <c r="CR28" s="557"/>
      <c r="CS28" s="557"/>
      <c r="CT28" s="557"/>
      <c r="CU28" s="557"/>
      <c r="CV28" s="557"/>
      <c r="CW28" s="557"/>
      <c r="CX28" s="557"/>
      <c r="CY28" s="557"/>
      <c r="CZ28" s="557"/>
      <c r="DA28" s="557"/>
      <c r="DB28" s="557"/>
      <c r="DC28" s="557"/>
      <c r="DD28" s="557"/>
      <c r="DE28" s="557"/>
      <c r="DF28" s="557"/>
      <c r="DG28" s="557"/>
      <c r="DH28" s="557"/>
      <c r="DI28" s="557"/>
      <c r="DJ28" s="557"/>
      <c r="DK28" s="557"/>
      <c r="DL28" s="557"/>
      <c r="DM28" s="557"/>
      <c r="DN28" s="557"/>
      <c r="DO28" s="557"/>
      <c r="DP28" s="557"/>
      <c r="DQ28" s="557"/>
      <c r="DR28" s="557"/>
      <c r="DS28" s="557"/>
      <c r="DT28" s="557"/>
      <c r="DU28" s="557"/>
      <c r="DV28" s="557"/>
      <c r="DW28" s="557"/>
      <c r="DX28" s="557"/>
      <c r="DY28" s="557"/>
      <c r="DZ28" s="557"/>
      <c r="EA28" s="557"/>
      <c r="EB28" s="557"/>
      <c r="EC28" s="557"/>
      <c r="ED28" s="557"/>
      <c r="EE28" s="557"/>
      <c r="EF28" s="557"/>
      <c r="EG28" s="557"/>
      <c r="EH28" s="557"/>
      <c r="EI28" s="557"/>
      <c r="EJ28" s="557"/>
      <c r="EK28" s="557"/>
      <c r="EL28" s="557"/>
      <c r="EM28" s="557"/>
      <c r="EN28" s="557"/>
      <c r="EO28" s="557"/>
      <c r="EP28" s="557"/>
      <c r="EQ28" s="557"/>
      <c r="ER28" s="557"/>
      <c r="ES28" s="557"/>
      <c r="ET28" s="557"/>
      <c r="EU28" s="557"/>
      <c r="EV28" s="557"/>
      <c r="EW28" s="557"/>
      <c r="EX28" s="557"/>
      <c r="EY28" s="557"/>
      <c r="EZ28" s="557"/>
      <c r="FA28" s="557"/>
      <c r="FB28" s="557"/>
      <c r="FC28" s="557"/>
      <c r="FD28" s="557"/>
      <c r="FE28" s="557"/>
      <c r="FF28" s="557"/>
      <c r="FG28" s="557"/>
      <c r="FH28" s="557"/>
      <c r="FI28" s="557"/>
      <c r="FJ28" s="557"/>
      <c r="FK28" s="557"/>
      <c r="FL28" s="557"/>
      <c r="FM28" s="557"/>
      <c r="FN28" s="557"/>
      <c r="FO28" s="557"/>
      <c r="FP28" s="557"/>
      <c r="FQ28" s="557"/>
      <c r="FR28" s="557"/>
      <c r="FS28" s="557"/>
      <c r="FT28" s="557"/>
      <c r="FU28" s="557"/>
      <c r="FV28" s="557"/>
      <c r="FW28" s="557"/>
      <c r="FX28" s="557"/>
      <c r="FY28" s="557"/>
      <c r="FZ28" s="557"/>
      <c r="GA28" s="557"/>
      <c r="GB28" s="557"/>
      <c r="GC28" s="557"/>
      <c r="GD28" s="557"/>
      <c r="GE28" s="557"/>
      <c r="GF28" s="557"/>
      <c r="GG28" s="557"/>
      <c r="GH28" s="557"/>
      <c r="GI28" s="557"/>
      <c r="GJ28" s="557"/>
      <c r="GK28" s="557"/>
      <c r="GL28" s="557"/>
      <c r="GM28" s="557"/>
      <c r="GN28" s="557"/>
      <c r="GO28" s="557"/>
      <c r="GP28" s="557"/>
      <c r="GQ28" s="557"/>
      <c r="GR28" s="557"/>
      <c r="GS28" s="557"/>
      <c r="GT28" s="557"/>
      <c r="GU28" s="557"/>
      <c r="GV28" s="557"/>
      <c r="GW28" s="557"/>
      <c r="GX28" s="557"/>
      <c r="GY28" s="557"/>
      <c r="GZ28" s="557"/>
      <c r="HA28" s="557"/>
      <c r="HB28" s="557"/>
      <c r="HC28" s="557"/>
      <c r="HD28" s="557"/>
      <c r="HE28" s="557"/>
      <c r="HF28" s="557"/>
      <c r="HG28" s="557"/>
      <c r="HH28" s="557"/>
      <c r="HI28" s="557"/>
      <c r="HJ28" s="557"/>
      <c r="HK28" s="557"/>
      <c r="HL28" s="557"/>
      <c r="HM28" s="557"/>
      <c r="HN28" s="557"/>
      <c r="HO28" s="557"/>
      <c r="HP28" s="557"/>
      <c r="HQ28" s="557"/>
      <c r="HR28" s="557"/>
      <c r="HS28" s="557"/>
      <c r="HT28" s="557"/>
      <c r="HU28" s="557"/>
      <c r="HV28" s="557"/>
      <c r="HW28" s="557"/>
      <c r="HX28" s="557"/>
      <c r="HY28" s="557"/>
      <c r="HZ28" s="557"/>
      <c r="IA28" s="557"/>
      <c r="IB28" s="557"/>
      <c r="IC28" s="557"/>
      <c r="ID28" s="557"/>
      <c r="IE28" s="557"/>
      <c r="IF28" s="557"/>
      <c r="IG28" s="557"/>
      <c r="IH28" s="557"/>
      <c r="II28" s="557"/>
      <c r="IJ28" s="557"/>
      <c r="IK28" s="557"/>
      <c r="IL28" s="557"/>
      <c r="IM28" s="557"/>
      <c r="IN28" s="557"/>
      <c r="IO28" s="557"/>
      <c r="IP28" s="557"/>
      <c r="IQ28" s="557"/>
      <c r="IR28" s="557"/>
      <c r="IS28" s="557"/>
      <c r="IT28" s="557"/>
      <c r="IU28" s="557"/>
      <c r="IV28" s="557"/>
      <c r="IW28" s="557"/>
      <c r="IX28" s="557"/>
      <c r="IY28" s="557"/>
      <c r="IZ28" s="557"/>
      <c r="JA28" s="557"/>
      <c r="JB28" s="557"/>
      <c r="JC28" s="557"/>
      <c r="JD28" s="557"/>
      <c r="JE28" s="557"/>
      <c r="JF28" s="557"/>
      <c r="JG28" s="557"/>
      <c r="JH28" s="557"/>
      <c r="JI28" s="557"/>
      <c r="JJ28" s="557"/>
      <c r="JK28" s="557"/>
      <c r="JL28" s="557"/>
      <c r="JM28" s="557"/>
      <c r="JN28" s="557"/>
      <c r="JO28" s="557"/>
      <c r="JP28" s="557"/>
      <c r="JQ28" s="557"/>
      <c r="JR28" s="557"/>
      <c r="JS28" s="557"/>
      <c r="JT28" s="557"/>
      <c r="JU28" s="557"/>
      <c r="JV28" s="557"/>
      <c r="JW28" s="557"/>
      <c r="JX28" s="557"/>
      <c r="JY28" s="557"/>
      <c r="JZ28" s="557"/>
      <c r="KA28" s="557"/>
      <c r="KB28" s="557"/>
      <c r="KC28" s="557"/>
      <c r="KD28" s="557"/>
      <c r="KE28" s="557"/>
      <c r="KF28" s="557"/>
      <c r="KG28" s="557"/>
      <c r="KH28" s="557"/>
      <c r="KI28" s="557"/>
      <c r="KJ28" s="557"/>
      <c r="KK28" s="557"/>
      <c r="KL28" s="557"/>
      <c r="KM28" s="557"/>
      <c r="KN28" s="557"/>
      <c r="KO28" s="557"/>
      <c r="KP28" s="557"/>
      <c r="KQ28" s="557"/>
      <c r="KR28" s="557"/>
      <c r="KS28" s="557"/>
      <c r="KT28" s="557"/>
      <c r="KU28" s="557"/>
      <c r="KV28" s="557"/>
      <c r="KW28" s="557"/>
      <c r="KX28" s="557"/>
      <c r="KY28" s="557"/>
      <c r="KZ28" s="557"/>
      <c r="LA28" s="557"/>
      <c r="LB28" s="557"/>
      <c r="LC28" s="557"/>
      <c r="LD28" s="557"/>
      <c r="LE28" s="557"/>
      <c r="LF28" s="557"/>
      <c r="LG28" s="557"/>
      <c r="LH28" s="557"/>
      <c r="LI28" s="557"/>
      <c r="LJ28" s="557"/>
      <c r="LK28" s="557"/>
      <c r="LL28" s="557"/>
      <c r="LM28" s="557"/>
      <c r="LN28" s="557"/>
      <c r="LO28" s="557"/>
      <c r="LP28" s="557"/>
      <c r="LQ28" s="557"/>
      <c r="LR28" s="557"/>
      <c r="LS28" s="557"/>
      <c r="LT28" s="557"/>
      <c r="LU28" s="557"/>
      <c r="LV28" s="557"/>
      <c r="LW28" s="557"/>
      <c r="LX28" s="557"/>
      <c r="LY28" s="557"/>
      <c r="LZ28" s="557"/>
      <c r="MA28" s="557"/>
      <c r="MB28" s="557"/>
      <c r="MC28" s="557"/>
      <c r="MD28" s="557"/>
      <c r="ME28" s="557"/>
      <c r="MF28" s="557"/>
      <c r="MG28" s="557"/>
      <c r="MH28" s="557"/>
      <c r="MI28" s="557"/>
      <c r="MJ28" s="557"/>
      <c r="MK28" s="557"/>
      <c r="ML28" s="557"/>
      <c r="MM28" s="557"/>
      <c r="MN28" s="557"/>
      <c r="MO28" s="557"/>
      <c r="MP28" s="557"/>
      <c r="MQ28" s="557"/>
      <c r="MR28" s="557"/>
      <c r="MS28" s="557"/>
      <c r="MT28" s="557"/>
      <c r="MU28" s="557"/>
      <c r="MV28" s="557"/>
      <c r="MW28" s="557"/>
      <c r="MX28" s="557"/>
      <c r="MY28" s="557"/>
      <c r="MZ28" s="557"/>
      <c r="NA28" s="557"/>
      <c r="NB28" s="557"/>
    </row>
    <row r="29" spans="1:366" s="85" customFormat="1" ht="20.25" customHeight="1" x14ac:dyDescent="0.45">
      <c r="A29" s="107">
        <v>0</v>
      </c>
      <c r="B29" s="108">
        <v>1</v>
      </c>
      <c r="C29" s="107">
        <v>0</v>
      </c>
      <c r="D29" s="108">
        <v>4</v>
      </c>
      <c r="E29" s="107">
        <v>1</v>
      </c>
      <c r="F29" s="108">
        <v>0</v>
      </c>
      <c r="G29" s="107">
        <v>0</v>
      </c>
      <c r="H29" s="108">
        <v>1</v>
      </c>
      <c r="I29" s="110" t="str">
        <f t="shared" si="0"/>
        <v>01041001</v>
      </c>
      <c r="J29" s="111"/>
      <c r="K29" s="111">
        <v>70212</v>
      </c>
      <c r="L29" s="111"/>
      <c r="M29" s="111"/>
      <c r="N29" s="111"/>
      <c r="O29" s="111"/>
      <c r="P29" s="111"/>
      <c r="Q29" s="111"/>
      <c r="R29" s="112" t="s">
        <v>119</v>
      </c>
      <c r="S29" s="112"/>
      <c r="T29" s="113" t="s">
        <v>284</v>
      </c>
      <c r="U29" s="112" t="s">
        <v>240</v>
      </c>
      <c r="V29" s="114" t="s">
        <v>285</v>
      </c>
      <c r="W29" s="128" t="s">
        <v>284</v>
      </c>
      <c r="X29" s="1139">
        <f>AK29</f>
        <v>1.1172506657120884</v>
      </c>
      <c r="Y29" s="1139">
        <f>AQ29</f>
        <v>0.96442469757556037</v>
      </c>
      <c r="Z29" s="1140">
        <v>8</v>
      </c>
      <c r="AA29" s="1140">
        <v>5</v>
      </c>
      <c r="AB29" s="1141"/>
      <c r="AC29" s="1196">
        <v>0</v>
      </c>
      <c r="AD29" s="1197">
        <v>1</v>
      </c>
      <c r="AE29" s="1196">
        <v>0</v>
      </c>
      <c r="AF29" s="1143">
        <v>2.6227426847662101</v>
      </c>
      <c r="AG29" s="1143">
        <v>0</v>
      </c>
      <c r="AH29" s="1143">
        <v>3.6251131221719501</v>
      </c>
      <c r="AI29" s="1143"/>
      <c r="AJ29" s="1143">
        <f>SUM(AF29,AG29,AH29)</f>
        <v>6.2478558069381602</v>
      </c>
      <c r="AK29" s="1139">
        <f>AJ29/AJ$8</f>
        <v>1.1172506657120884</v>
      </c>
      <c r="AL29" s="1143">
        <v>0.75482824708830898</v>
      </c>
      <c r="AM29" s="1143">
        <v>0</v>
      </c>
      <c r="AN29" s="1143">
        <v>0</v>
      </c>
      <c r="AO29" s="1143">
        <v>1.22723037566089</v>
      </c>
      <c r="AP29" s="1143">
        <f>SUM(AJ29,AL29,AM29,AN29,AO29)</f>
        <v>8.2299144296873585</v>
      </c>
      <c r="AQ29" s="1144">
        <f>AP29/AP$8</f>
        <v>0.96442469757556037</v>
      </c>
      <c r="AR29" s="557"/>
      <c r="AS29" s="557" t="s">
        <v>243</v>
      </c>
      <c r="AT29" s="557"/>
      <c r="AU29" s="557"/>
      <c r="AV29" s="557"/>
      <c r="AW29" s="557"/>
      <c r="AX29" s="557"/>
      <c r="AY29" s="557"/>
      <c r="AZ29" s="557"/>
      <c r="BA29" s="557"/>
      <c r="BB29" s="557"/>
      <c r="BC29" s="557"/>
      <c r="BD29" s="557"/>
      <c r="BE29" s="557"/>
      <c r="BF29" s="557"/>
      <c r="BG29" s="557"/>
      <c r="BH29" s="557"/>
      <c r="BI29" s="557"/>
      <c r="BJ29" s="557"/>
      <c r="BK29" s="557"/>
      <c r="BL29" s="557"/>
      <c r="BM29" s="557"/>
      <c r="BN29" s="557"/>
      <c r="BO29" s="557"/>
      <c r="BP29" s="557"/>
      <c r="BQ29" s="557"/>
      <c r="BR29" s="557"/>
      <c r="BS29" s="557"/>
      <c r="BT29" s="557"/>
      <c r="BU29" s="557"/>
      <c r="BV29" s="557"/>
      <c r="BW29" s="557"/>
      <c r="BX29" s="557"/>
      <c r="BY29" s="557"/>
      <c r="BZ29" s="557"/>
      <c r="CA29" s="557"/>
      <c r="CB29" s="557"/>
      <c r="CC29" s="557"/>
      <c r="CD29" s="557"/>
      <c r="CE29" s="557"/>
      <c r="CF29" s="557"/>
      <c r="CG29" s="557"/>
      <c r="CH29" s="557"/>
      <c r="CI29" s="557"/>
      <c r="CJ29" s="557"/>
      <c r="CK29" s="557"/>
      <c r="CL29" s="557"/>
      <c r="CM29" s="557"/>
      <c r="CN29" s="557"/>
      <c r="CO29" s="557"/>
      <c r="CP29" s="557"/>
      <c r="CQ29" s="557"/>
      <c r="CR29" s="557"/>
      <c r="CS29" s="557"/>
      <c r="CT29" s="557"/>
      <c r="CU29" s="557"/>
      <c r="CV29" s="557"/>
      <c r="CW29" s="557"/>
      <c r="CX29" s="557"/>
      <c r="CY29" s="557"/>
      <c r="CZ29" s="557"/>
      <c r="DA29" s="557"/>
      <c r="DB29" s="557"/>
      <c r="DC29" s="557"/>
      <c r="DD29" s="557"/>
      <c r="DE29" s="557"/>
      <c r="DF29" s="557"/>
      <c r="DG29" s="557"/>
      <c r="DH29" s="557"/>
      <c r="DI29" s="557"/>
      <c r="DJ29" s="557"/>
      <c r="DK29" s="557"/>
      <c r="DL29" s="557"/>
      <c r="DM29" s="557"/>
      <c r="DN29" s="557"/>
      <c r="DO29" s="557"/>
      <c r="DP29" s="557"/>
      <c r="DQ29" s="557"/>
      <c r="DR29" s="557"/>
      <c r="DS29" s="557"/>
      <c r="DT29" s="557"/>
      <c r="DU29" s="557"/>
      <c r="DV29" s="557"/>
      <c r="DW29" s="557"/>
      <c r="DX29" s="557"/>
      <c r="DY29" s="557"/>
      <c r="DZ29" s="557"/>
      <c r="EA29" s="557"/>
      <c r="EB29" s="557"/>
      <c r="EC29" s="557"/>
      <c r="ED29" s="557"/>
      <c r="EE29" s="557"/>
      <c r="EF29" s="557"/>
      <c r="EG29" s="557"/>
      <c r="EH29" s="557"/>
      <c r="EI29" s="557"/>
      <c r="EJ29" s="557"/>
      <c r="EK29" s="557"/>
      <c r="EL29" s="557"/>
      <c r="EM29" s="557"/>
      <c r="EN29" s="557"/>
      <c r="EO29" s="557"/>
      <c r="EP29" s="557"/>
      <c r="EQ29" s="557"/>
      <c r="ER29" s="557"/>
      <c r="ES29" s="557"/>
      <c r="ET29" s="557"/>
      <c r="EU29" s="557"/>
      <c r="EV29" s="557"/>
      <c r="EW29" s="557"/>
      <c r="EX29" s="557"/>
      <c r="EY29" s="557"/>
      <c r="EZ29" s="557"/>
      <c r="FA29" s="557"/>
      <c r="FB29" s="557"/>
      <c r="FC29" s="557"/>
      <c r="FD29" s="557"/>
      <c r="FE29" s="557"/>
      <c r="FF29" s="557"/>
      <c r="FG29" s="557"/>
      <c r="FH29" s="557"/>
      <c r="FI29" s="557"/>
      <c r="FJ29" s="557"/>
      <c r="FK29" s="557"/>
      <c r="FL29" s="557"/>
      <c r="FM29" s="557"/>
      <c r="FN29" s="557"/>
      <c r="FO29" s="557"/>
      <c r="FP29" s="557"/>
      <c r="FQ29" s="557"/>
      <c r="FR29" s="557"/>
      <c r="FS29" s="557"/>
      <c r="FT29" s="557"/>
      <c r="FU29" s="557"/>
      <c r="FV29" s="557"/>
      <c r="FW29" s="557"/>
      <c r="FX29" s="557"/>
      <c r="FY29" s="557"/>
      <c r="FZ29" s="557"/>
      <c r="GA29" s="557"/>
      <c r="GB29" s="557"/>
      <c r="GC29" s="557"/>
      <c r="GD29" s="557"/>
      <c r="GE29" s="557"/>
      <c r="GF29" s="557"/>
      <c r="GG29" s="557"/>
      <c r="GH29" s="557"/>
      <c r="GI29" s="557"/>
      <c r="GJ29" s="557"/>
      <c r="GK29" s="557"/>
      <c r="GL29" s="557"/>
      <c r="GM29" s="557"/>
      <c r="GN29" s="557"/>
      <c r="GO29" s="557"/>
      <c r="GP29" s="557"/>
      <c r="GQ29" s="557"/>
      <c r="GR29" s="557"/>
      <c r="GS29" s="557"/>
      <c r="GT29" s="557"/>
      <c r="GU29" s="557"/>
      <c r="GV29" s="557"/>
      <c r="GW29" s="557"/>
      <c r="GX29" s="557"/>
      <c r="GY29" s="557"/>
      <c r="GZ29" s="557"/>
      <c r="HA29" s="557"/>
      <c r="HB29" s="557"/>
      <c r="HC29" s="557"/>
      <c r="HD29" s="557"/>
      <c r="HE29" s="557"/>
      <c r="HF29" s="557"/>
      <c r="HG29" s="557"/>
      <c r="HH29" s="557"/>
      <c r="HI29" s="557"/>
      <c r="HJ29" s="557"/>
      <c r="HK29" s="557"/>
      <c r="HL29" s="557"/>
      <c r="HM29" s="557"/>
      <c r="HN29" s="557"/>
      <c r="HO29" s="557"/>
      <c r="HP29" s="557"/>
      <c r="HQ29" s="557"/>
      <c r="HR29" s="557"/>
      <c r="HS29" s="557"/>
      <c r="HT29" s="557"/>
      <c r="HU29" s="557"/>
      <c r="HV29" s="557"/>
      <c r="HW29" s="557"/>
      <c r="HX29" s="557"/>
      <c r="HY29" s="557"/>
      <c r="HZ29" s="557"/>
      <c r="IA29" s="557"/>
      <c r="IB29" s="557"/>
      <c r="IC29" s="557"/>
      <c r="ID29" s="557"/>
      <c r="IE29" s="557"/>
      <c r="IF29" s="557"/>
      <c r="IG29" s="557"/>
      <c r="IH29" s="557"/>
      <c r="II29" s="557"/>
      <c r="IJ29" s="557"/>
      <c r="IK29" s="557"/>
      <c r="IL29" s="557"/>
      <c r="IM29" s="557"/>
      <c r="IN29" s="557"/>
      <c r="IO29" s="557"/>
      <c r="IP29" s="557"/>
      <c r="IQ29" s="557"/>
      <c r="IR29" s="557"/>
      <c r="IS29" s="557"/>
      <c r="IT29" s="557"/>
      <c r="IU29" s="557"/>
      <c r="IV29" s="557"/>
      <c r="IW29" s="557"/>
      <c r="IX29" s="557"/>
      <c r="IY29" s="557"/>
      <c r="IZ29" s="557"/>
      <c r="JA29" s="557"/>
      <c r="JB29" s="557"/>
      <c r="JC29" s="557"/>
      <c r="JD29" s="557"/>
      <c r="JE29" s="557"/>
      <c r="JF29" s="557"/>
      <c r="JG29" s="557"/>
      <c r="JH29" s="557"/>
      <c r="JI29" s="557"/>
      <c r="JJ29" s="557"/>
      <c r="JK29" s="557"/>
      <c r="JL29" s="557"/>
      <c r="JM29" s="557"/>
      <c r="JN29" s="557"/>
      <c r="JO29" s="557"/>
      <c r="JP29" s="557"/>
      <c r="JQ29" s="557"/>
      <c r="JR29" s="557"/>
      <c r="JS29" s="557"/>
      <c r="JT29" s="557"/>
      <c r="JU29" s="557"/>
      <c r="JV29" s="557"/>
      <c r="JW29" s="557"/>
      <c r="JX29" s="557"/>
      <c r="JY29" s="557"/>
      <c r="JZ29" s="557"/>
      <c r="KA29" s="557"/>
      <c r="KB29" s="557"/>
      <c r="KC29" s="557"/>
      <c r="KD29" s="557"/>
      <c r="KE29" s="557"/>
      <c r="KF29" s="557"/>
      <c r="KG29" s="557"/>
      <c r="KH29" s="557"/>
      <c r="KI29" s="557"/>
      <c r="KJ29" s="557"/>
      <c r="KK29" s="557"/>
      <c r="KL29" s="557"/>
      <c r="KM29" s="557"/>
      <c r="KN29" s="557"/>
      <c r="KO29" s="557"/>
      <c r="KP29" s="557"/>
      <c r="KQ29" s="557"/>
      <c r="KR29" s="557"/>
      <c r="KS29" s="557"/>
      <c r="KT29" s="557"/>
      <c r="KU29" s="557"/>
      <c r="KV29" s="557"/>
      <c r="KW29" s="557"/>
      <c r="KX29" s="557"/>
      <c r="KY29" s="557"/>
      <c r="KZ29" s="557"/>
      <c r="LA29" s="557"/>
      <c r="LB29" s="557"/>
      <c r="LC29" s="557"/>
      <c r="LD29" s="557"/>
      <c r="LE29" s="557"/>
      <c r="LF29" s="557"/>
      <c r="LG29" s="557"/>
      <c r="LH29" s="557"/>
      <c r="LI29" s="557"/>
      <c r="LJ29" s="557"/>
      <c r="LK29" s="557"/>
      <c r="LL29" s="557"/>
      <c r="LM29" s="557"/>
      <c r="LN29" s="557"/>
      <c r="LO29" s="557"/>
      <c r="LP29" s="557"/>
      <c r="LQ29" s="557"/>
      <c r="LR29" s="557"/>
      <c r="LS29" s="557"/>
      <c r="LT29" s="557"/>
      <c r="LU29" s="557"/>
      <c r="LV29" s="557"/>
      <c r="LW29" s="557"/>
      <c r="LX29" s="557"/>
      <c r="LY29" s="557"/>
      <c r="LZ29" s="557"/>
      <c r="MA29" s="557"/>
      <c r="MB29" s="557"/>
      <c r="MC29" s="557"/>
      <c r="MD29" s="557"/>
      <c r="ME29" s="557"/>
      <c r="MF29" s="557"/>
      <c r="MG29" s="557"/>
      <c r="MH29" s="557"/>
      <c r="MI29" s="557"/>
      <c r="MJ29" s="557"/>
      <c r="MK29" s="557"/>
      <c r="ML29" s="557"/>
      <c r="MM29" s="557"/>
      <c r="MN29" s="557"/>
      <c r="MO29" s="557"/>
      <c r="MP29" s="557"/>
      <c r="MQ29" s="557"/>
      <c r="MR29" s="557"/>
      <c r="MS29" s="557"/>
      <c r="MT29" s="557"/>
      <c r="MU29" s="557"/>
      <c r="MV29" s="557"/>
      <c r="MW29" s="557"/>
      <c r="MX29" s="557"/>
      <c r="MY29" s="557"/>
      <c r="MZ29" s="557"/>
      <c r="NA29" s="557"/>
      <c r="NB29" s="557"/>
    </row>
    <row r="30" spans="1:366" s="85" customFormat="1" ht="20.25" customHeight="1" x14ac:dyDescent="0.45">
      <c r="A30" s="107">
        <v>0</v>
      </c>
      <c r="B30" s="108">
        <v>1</v>
      </c>
      <c r="C30" s="107">
        <v>0</v>
      </c>
      <c r="D30" s="108">
        <v>4</v>
      </c>
      <c r="E30" s="107">
        <v>1</v>
      </c>
      <c r="F30" s="108">
        <v>1</v>
      </c>
      <c r="G30" s="107">
        <v>0</v>
      </c>
      <c r="H30" s="108">
        <v>1</v>
      </c>
      <c r="I30" s="110" t="str">
        <f t="shared" si="0"/>
        <v>01041101</v>
      </c>
      <c r="J30" s="111"/>
      <c r="K30" s="111">
        <v>70213</v>
      </c>
      <c r="L30" s="111"/>
      <c r="M30" s="111"/>
      <c r="N30" s="111"/>
      <c r="O30" s="111"/>
      <c r="P30" s="111"/>
      <c r="Q30" s="111"/>
      <c r="R30" s="112" t="s">
        <v>119</v>
      </c>
      <c r="S30" s="112"/>
      <c r="T30" s="113" t="s">
        <v>286</v>
      </c>
      <c r="U30" s="112" t="s">
        <v>240</v>
      </c>
      <c r="V30" s="114" t="s">
        <v>287</v>
      </c>
      <c r="W30" s="128" t="s">
        <v>286</v>
      </c>
      <c r="X30" s="1139">
        <f>AK30</f>
        <v>1.1172506657120884</v>
      </c>
      <c r="Y30" s="1139">
        <f>AQ30</f>
        <v>0.96442469757556037</v>
      </c>
      <c r="Z30" s="1140">
        <v>8</v>
      </c>
      <c r="AA30" s="1140">
        <v>5</v>
      </c>
      <c r="AB30" s="1141"/>
      <c r="AC30" s="1196">
        <v>0</v>
      </c>
      <c r="AD30" s="1197">
        <v>1</v>
      </c>
      <c r="AE30" s="1196">
        <v>0</v>
      </c>
      <c r="AF30" s="1143">
        <v>2.6227426847662101</v>
      </c>
      <c r="AG30" s="1143">
        <v>0</v>
      </c>
      <c r="AH30" s="1143">
        <v>3.6251131221719501</v>
      </c>
      <c r="AI30" s="1143"/>
      <c r="AJ30" s="1143">
        <f>SUM(AF30,AG30,AH30)</f>
        <v>6.2478558069381602</v>
      </c>
      <c r="AK30" s="1139">
        <f>AJ30/AJ$8</f>
        <v>1.1172506657120884</v>
      </c>
      <c r="AL30" s="1143">
        <v>0.75482824708830898</v>
      </c>
      <c r="AM30" s="1143">
        <v>0</v>
      </c>
      <c r="AN30" s="1143">
        <v>0</v>
      </c>
      <c r="AO30" s="1143">
        <v>1.22723037566089</v>
      </c>
      <c r="AP30" s="1143">
        <f>SUM(AJ30,AL30,AM30,AN30,AO30)</f>
        <v>8.2299144296873585</v>
      </c>
      <c r="AQ30" s="1144">
        <f>AP30/AP$8</f>
        <v>0.96442469757556037</v>
      </c>
      <c r="AR30" s="557"/>
      <c r="AS30" s="557" t="s">
        <v>243</v>
      </c>
      <c r="AT30" s="557"/>
      <c r="AU30" s="557"/>
      <c r="AV30" s="557"/>
      <c r="AW30" s="557"/>
      <c r="AX30" s="557"/>
      <c r="AY30" s="557"/>
      <c r="AZ30" s="557"/>
      <c r="BA30" s="557"/>
      <c r="BB30" s="557"/>
      <c r="BC30" s="557"/>
      <c r="BD30" s="557"/>
      <c r="BE30" s="557"/>
      <c r="BF30" s="557"/>
      <c r="BG30" s="557"/>
      <c r="BH30" s="557"/>
      <c r="BI30" s="557"/>
      <c r="BJ30" s="557"/>
      <c r="BK30" s="557"/>
      <c r="BL30" s="557"/>
      <c r="BM30" s="557"/>
      <c r="BN30" s="557"/>
      <c r="BO30" s="557"/>
      <c r="BP30" s="557"/>
      <c r="BQ30" s="557"/>
      <c r="BR30" s="557"/>
      <c r="BS30" s="557"/>
      <c r="BT30" s="557"/>
      <c r="BU30" s="557"/>
      <c r="BV30" s="557"/>
      <c r="BW30" s="557"/>
      <c r="BX30" s="557"/>
      <c r="BY30" s="557"/>
      <c r="BZ30" s="557"/>
      <c r="CA30" s="557"/>
      <c r="CB30" s="557"/>
      <c r="CC30" s="557"/>
      <c r="CD30" s="557"/>
      <c r="CE30" s="557"/>
      <c r="CF30" s="557"/>
      <c r="CG30" s="557"/>
      <c r="CH30" s="557"/>
      <c r="CI30" s="557"/>
      <c r="CJ30" s="557"/>
      <c r="CK30" s="557"/>
      <c r="CL30" s="557"/>
      <c r="CM30" s="557"/>
      <c r="CN30" s="557"/>
      <c r="CO30" s="557"/>
      <c r="CP30" s="557"/>
      <c r="CQ30" s="557"/>
      <c r="CR30" s="557"/>
      <c r="CS30" s="557"/>
      <c r="CT30" s="557"/>
      <c r="CU30" s="557"/>
      <c r="CV30" s="557"/>
      <c r="CW30" s="557"/>
      <c r="CX30" s="557"/>
      <c r="CY30" s="557"/>
      <c r="CZ30" s="557"/>
      <c r="DA30" s="557"/>
      <c r="DB30" s="557"/>
      <c r="DC30" s="557"/>
      <c r="DD30" s="557"/>
      <c r="DE30" s="557"/>
      <c r="DF30" s="557"/>
      <c r="DG30" s="557"/>
      <c r="DH30" s="557"/>
      <c r="DI30" s="557"/>
      <c r="DJ30" s="557"/>
      <c r="DK30" s="557"/>
      <c r="DL30" s="557"/>
      <c r="DM30" s="557"/>
      <c r="DN30" s="557"/>
      <c r="DO30" s="557"/>
      <c r="DP30" s="557"/>
      <c r="DQ30" s="557"/>
      <c r="DR30" s="557"/>
      <c r="DS30" s="557"/>
      <c r="DT30" s="557"/>
      <c r="DU30" s="557"/>
      <c r="DV30" s="557"/>
      <c r="DW30" s="557"/>
      <c r="DX30" s="557"/>
      <c r="DY30" s="557"/>
      <c r="DZ30" s="557"/>
      <c r="EA30" s="557"/>
      <c r="EB30" s="557"/>
      <c r="EC30" s="557"/>
      <c r="ED30" s="557"/>
      <c r="EE30" s="557"/>
      <c r="EF30" s="557"/>
      <c r="EG30" s="557"/>
      <c r="EH30" s="557"/>
      <c r="EI30" s="557"/>
      <c r="EJ30" s="557"/>
      <c r="EK30" s="557"/>
      <c r="EL30" s="557"/>
      <c r="EM30" s="557"/>
      <c r="EN30" s="557"/>
      <c r="EO30" s="557"/>
      <c r="EP30" s="557"/>
      <c r="EQ30" s="557"/>
      <c r="ER30" s="557"/>
      <c r="ES30" s="557"/>
      <c r="ET30" s="557"/>
      <c r="EU30" s="557"/>
      <c r="EV30" s="557"/>
      <c r="EW30" s="557"/>
      <c r="EX30" s="557"/>
      <c r="EY30" s="557"/>
      <c r="EZ30" s="557"/>
      <c r="FA30" s="557"/>
      <c r="FB30" s="557"/>
      <c r="FC30" s="557"/>
      <c r="FD30" s="557"/>
      <c r="FE30" s="557"/>
      <c r="FF30" s="557"/>
      <c r="FG30" s="557"/>
      <c r="FH30" s="557"/>
      <c r="FI30" s="557"/>
      <c r="FJ30" s="557"/>
      <c r="FK30" s="557"/>
      <c r="FL30" s="557"/>
      <c r="FM30" s="557"/>
      <c r="FN30" s="557"/>
      <c r="FO30" s="557"/>
      <c r="FP30" s="557"/>
      <c r="FQ30" s="557"/>
      <c r="FR30" s="557"/>
      <c r="FS30" s="557"/>
      <c r="FT30" s="557"/>
      <c r="FU30" s="557"/>
      <c r="FV30" s="557"/>
      <c r="FW30" s="557"/>
      <c r="FX30" s="557"/>
      <c r="FY30" s="557"/>
      <c r="FZ30" s="557"/>
      <c r="GA30" s="557"/>
      <c r="GB30" s="557"/>
      <c r="GC30" s="557"/>
      <c r="GD30" s="557"/>
      <c r="GE30" s="557"/>
      <c r="GF30" s="557"/>
      <c r="GG30" s="557"/>
      <c r="GH30" s="557"/>
      <c r="GI30" s="557"/>
      <c r="GJ30" s="557"/>
      <c r="GK30" s="557"/>
      <c r="GL30" s="557"/>
      <c r="GM30" s="557"/>
      <c r="GN30" s="557"/>
      <c r="GO30" s="557"/>
      <c r="GP30" s="557"/>
      <c r="GQ30" s="557"/>
      <c r="GR30" s="557"/>
      <c r="GS30" s="557"/>
      <c r="GT30" s="557"/>
      <c r="GU30" s="557"/>
      <c r="GV30" s="557"/>
      <c r="GW30" s="557"/>
      <c r="GX30" s="557"/>
      <c r="GY30" s="557"/>
      <c r="GZ30" s="557"/>
      <c r="HA30" s="557"/>
      <c r="HB30" s="557"/>
      <c r="HC30" s="557"/>
      <c r="HD30" s="557"/>
      <c r="HE30" s="557"/>
      <c r="HF30" s="557"/>
      <c r="HG30" s="557"/>
      <c r="HH30" s="557"/>
      <c r="HI30" s="557"/>
      <c r="HJ30" s="557"/>
      <c r="HK30" s="557"/>
      <c r="HL30" s="557"/>
      <c r="HM30" s="557"/>
      <c r="HN30" s="557"/>
      <c r="HO30" s="557"/>
      <c r="HP30" s="557"/>
      <c r="HQ30" s="557"/>
      <c r="HR30" s="557"/>
      <c r="HS30" s="557"/>
      <c r="HT30" s="557"/>
      <c r="HU30" s="557"/>
      <c r="HV30" s="557"/>
      <c r="HW30" s="557"/>
      <c r="HX30" s="557"/>
      <c r="HY30" s="557"/>
      <c r="HZ30" s="557"/>
      <c r="IA30" s="557"/>
      <c r="IB30" s="557"/>
      <c r="IC30" s="557"/>
      <c r="ID30" s="557"/>
      <c r="IE30" s="557"/>
      <c r="IF30" s="557"/>
      <c r="IG30" s="557"/>
      <c r="IH30" s="557"/>
      <c r="II30" s="557"/>
      <c r="IJ30" s="557"/>
      <c r="IK30" s="557"/>
      <c r="IL30" s="557"/>
      <c r="IM30" s="557"/>
      <c r="IN30" s="557"/>
      <c r="IO30" s="557"/>
      <c r="IP30" s="557"/>
      <c r="IQ30" s="557"/>
      <c r="IR30" s="557"/>
      <c r="IS30" s="557"/>
      <c r="IT30" s="557"/>
      <c r="IU30" s="557"/>
      <c r="IV30" s="557"/>
      <c r="IW30" s="557"/>
      <c r="IX30" s="557"/>
      <c r="IY30" s="557"/>
      <c r="IZ30" s="557"/>
      <c r="JA30" s="557"/>
      <c r="JB30" s="557"/>
      <c r="JC30" s="557"/>
      <c r="JD30" s="557"/>
      <c r="JE30" s="557"/>
      <c r="JF30" s="557"/>
      <c r="JG30" s="557"/>
      <c r="JH30" s="557"/>
      <c r="JI30" s="557"/>
      <c r="JJ30" s="557"/>
      <c r="JK30" s="557"/>
      <c r="JL30" s="557"/>
      <c r="JM30" s="557"/>
      <c r="JN30" s="557"/>
      <c r="JO30" s="557"/>
      <c r="JP30" s="557"/>
      <c r="JQ30" s="557"/>
      <c r="JR30" s="557"/>
      <c r="JS30" s="557"/>
      <c r="JT30" s="557"/>
      <c r="JU30" s="557"/>
      <c r="JV30" s="557"/>
      <c r="JW30" s="557"/>
      <c r="JX30" s="557"/>
      <c r="JY30" s="557"/>
      <c r="JZ30" s="557"/>
      <c r="KA30" s="557"/>
      <c r="KB30" s="557"/>
      <c r="KC30" s="557"/>
      <c r="KD30" s="557"/>
      <c r="KE30" s="557"/>
      <c r="KF30" s="557"/>
      <c r="KG30" s="557"/>
      <c r="KH30" s="557"/>
      <c r="KI30" s="557"/>
      <c r="KJ30" s="557"/>
      <c r="KK30" s="557"/>
      <c r="KL30" s="557"/>
      <c r="KM30" s="557"/>
      <c r="KN30" s="557"/>
      <c r="KO30" s="557"/>
      <c r="KP30" s="557"/>
      <c r="KQ30" s="557"/>
      <c r="KR30" s="557"/>
      <c r="KS30" s="557"/>
      <c r="KT30" s="557"/>
      <c r="KU30" s="557"/>
      <c r="KV30" s="557"/>
      <c r="KW30" s="557"/>
      <c r="KX30" s="557"/>
      <c r="KY30" s="557"/>
      <c r="KZ30" s="557"/>
      <c r="LA30" s="557"/>
      <c r="LB30" s="557"/>
      <c r="LC30" s="557"/>
      <c r="LD30" s="557"/>
      <c r="LE30" s="557"/>
      <c r="LF30" s="557"/>
      <c r="LG30" s="557"/>
      <c r="LH30" s="557"/>
      <c r="LI30" s="557"/>
      <c r="LJ30" s="557"/>
      <c r="LK30" s="557"/>
      <c r="LL30" s="557"/>
      <c r="LM30" s="557"/>
      <c r="LN30" s="557"/>
      <c r="LO30" s="557"/>
      <c r="LP30" s="557"/>
      <c r="LQ30" s="557"/>
      <c r="LR30" s="557"/>
      <c r="LS30" s="557"/>
      <c r="LT30" s="557"/>
      <c r="LU30" s="557"/>
      <c r="LV30" s="557"/>
      <c r="LW30" s="557"/>
      <c r="LX30" s="557"/>
      <c r="LY30" s="557"/>
      <c r="LZ30" s="557"/>
      <c r="MA30" s="557"/>
      <c r="MB30" s="557"/>
      <c r="MC30" s="557"/>
      <c r="MD30" s="557"/>
      <c r="ME30" s="557"/>
      <c r="MF30" s="557"/>
      <c r="MG30" s="557"/>
      <c r="MH30" s="557"/>
      <c r="MI30" s="557"/>
      <c r="MJ30" s="557"/>
      <c r="MK30" s="557"/>
      <c r="ML30" s="557"/>
      <c r="MM30" s="557"/>
      <c r="MN30" s="557"/>
      <c r="MO30" s="557"/>
      <c r="MP30" s="557"/>
      <c r="MQ30" s="557"/>
      <c r="MR30" s="557"/>
      <c r="MS30" s="557"/>
      <c r="MT30" s="557"/>
      <c r="MU30" s="557"/>
      <c r="MV30" s="557"/>
      <c r="MW30" s="557"/>
      <c r="MX30" s="557"/>
      <c r="MY30" s="557"/>
      <c r="MZ30" s="557"/>
      <c r="NA30" s="557"/>
      <c r="NB30" s="557"/>
    </row>
    <row r="31" spans="1:366" s="557" customFormat="1" ht="20.25" customHeight="1" x14ac:dyDescent="0.45">
      <c r="A31" s="549"/>
      <c r="B31" s="550"/>
      <c r="C31" s="549"/>
      <c r="D31" s="550"/>
      <c r="E31" s="549"/>
      <c r="F31" s="550"/>
      <c r="G31" s="549"/>
      <c r="H31" s="550"/>
      <c r="I31" s="551"/>
      <c r="J31" s="552"/>
      <c r="K31" s="552"/>
      <c r="L31" s="552"/>
      <c r="M31" s="552"/>
      <c r="N31" s="552"/>
      <c r="O31" s="552"/>
      <c r="P31" s="552"/>
      <c r="Q31" s="552"/>
      <c r="R31" s="553"/>
      <c r="S31" s="553"/>
      <c r="T31" s="554"/>
      <c r="U31" s="553"/>
      <c r="V31" s="555"/>
      <c r="W31" s="536"/>
      <c r="X31" s="1183"/>
      <c r="Y31" s="1183"/>
      <c r="Z31" s="1184"/>
      <c r="AA31" s="1184"/>
      <c r="AB31" s="1148"/>
      <c r="AC31" s="1148"/>
      <c r="AD31" s="1148"/>
      <c r="AE31" s="1148"/>
      <c r="AF31" s="1150"/>
      <c r="AG31" s="1150"/>
      <c r="AH31" s="1150"/>
      <c r="AI31" s="1150"/>
      <c r="AJ31" s="1150"/>
      <c r="AK31" s="1183"/>
      <c r="AL31" s="1150"/>
      <c r="AM31" s="1150"/>
      <c r="AN31" s="1150"/>
      <c r="AO31" s="1150"/>
      <c r="AP31" s="1150"/>
      <c r="AQ31" s="1185"/>
      <c r="AS31" s="557" t="s">
        <v>243</v>
      </c>
    </row>
    <row r="32" spans="1:366" s="557" customFormat="1" ht="20.25" customHeight="1" x14ac:dyDescent="0.6">
      <c r="A32" s="862"/>
      <c r="B32" s="863"/>
      <c r="C32" s="862"/>
      <c r="D32" s="863"/>
      <c r="E32" s="862"/>
      <c r="F32" s="863"/>
      <c r="G32" s="862"/>
      <c r="H32" s="863"/>
      <c r="I32" s="883"/>
      <c r="J32" s="868"/>
      <c r="K32" s="868"/>
      <c r="L32" s="868"/>
      <c r="M32" s="868"/>
      <c r="N32" s="868"/>
      <c r="O32" s="868"/>
      <c r="P32" s="868"/>
      <c r="Q32" s="868"/>
      <c r="R32" s="869" t="s">
        <v>288</v>
      </c>
      <c r="S32" s="869"/>
      <c r="T32" s="870" t="s">
        <v>289</v>
      </c>
      <c r="U32" s="884"/>
      <c r="V32" s="872"/>
      <c r="W32" s="870"/>
      <c r="X32" s="1166"/>
      <c r="Y32" s="1166"/>
      <c r="Z32" s="1167"/>
      <c r="AA32" s="1155"/>
      <c r="AB32" s="1168"/>
      <c r="AC32" s="1168"/>
      <c r="AD32" s="1168"/>
      <c r="AE32" s="1168"/>
      <c r="AF32" s="1157"/>
      <c r="AG32" s="1157"/>
      <c r="AH32" s="1169"/>
      <c r="AI32" s="1169"/>
      <c r="AJ32" s="1159"/>
      <c r="AK32" s="1166"/>
      <c r="AL32" s="1159"/>
      <c r="AM32" s="1159"/>
      <c r="AN32" s="1159"/>
      <c r="AO32" s="1159"/>
      <c r="AP32" s="1159"/>
      <c r="AQ32" s="1166"/>
      <c r="AS32" s="557" t="s">
        <v>243</v>
      </c>
    </row>
    <row r="33" spans="1:366" s="85" customFormat="1" ht="20.25" customHeight="1" x14ac:dyDescent="0.6">
      <c r="A33" s="1137">
        <v>0</v>
      </c>
      <c r="B33" s="1138">
        <v>1</v>
      </c>
      <c r="C33" s="1137">
        <v>0</v>
      </c>
      <c r="D33" s="1138">
        <v>9</v>
      </c>
      <c r="E33" s="1137">
        <v>0</v>
      </c>
      <c r="F33" s="1138">
        <v>5</v>
      </c>
      <c r="G33" s="1137">
        <v>0</v>
      </c>
      <c r="H33" s="1138">
        <v>1</v>
      </c>
      <c r="I33" s="110"/>
      <c r="J33" s="111"/>
      <c r="K33" s="111"/>
      <c r="L33" s="111"/>
      <c r="M33" s="111"/>
      <c r="N33" s="111"/>
      <c r="O33" s="111"/>
      <c r="P33" s="111"/>
      <c r="Q33" s="111"/>
      <c r="R33" s="485" t="s">
        <v>288</v>
      </c>
      <c r="S33" s="485"/>
      <c r="T33" s="239" t="s">
        <v>290</v>
      </c>
      <c r="U33" s="158" t="s">
        <v>291</v>
      </c>
      <c r="V33" s="1300" t="s">
        <v>292</v>
      </c>
      <c r="W33" s="239" t="s">
        <v>290</v>
      </c>
      <c r="X33" s="1139"/>
      <c r="Y33" s="1139"/>
      <c r="Z33" s="1140" t="s">
        <v>293</v>
      </c>
      <c r="AA33" s="1140" t="s">
        <v>293</v>
      </c>
      <c r="AB33" s="1141"/>
      <c r="AC33" s="1196">
        <v>0</v>
      </c>
      <c r="AD33" s="1197">
        <v>1</v>
      </c>
      <c r="AE33" s="1196">
        <v>0</v>
      </c>
      <c r="AF33" s="1143"/>
      <c r="AG33" s="1143"/>
      <c r="AH33" s="1143"/>
      <c r="AI33" s="1143"/>
      <c r="AJ33" s="1143"/>
      <c r="AK33" s="1139"/>
      <c r="AL33" s="1143"/>
      <c r="AM33" s="1143"/>
      <c r="AN33" s="1143"/>
      <c r="AO33" s="1143"/>
      <c r="AP33" s="1143"/>
      <c r="AQ33" s="1144"/>
      <c r="AR33" s="557"/>
      <c r="AS33" s="557" t="s">
        <v>243</v>
      </c>
      <c r="AT33" s="557"/>
      <c r="AU33" s="557"/>
      <c r="AV33" s="557"/>
      <c r="AW33" s="557"/>
      <c r="AX33" s="557"/>
      <c r="AY33" s="557"/>
      <c r="AZ33" s="557"/>
      <c r="BA33" s="557"/>
      <c r="BB33" s="557"/>
      <c r="BC33" s="557"/>
      <c r="BD33" s="557"/>
      <c r="BE33" s="557"/>
      <c r="BF33" s="557"/>
      <c r="BG33" s="557"/>
      <c r="BH33" s="557"/>
      <c r="BI33" s="557"/>
      <c r="BJ33" s="557"/>
      <c r="BK33" s="557"/>
      <c r="BL33" s="557"/>
      <c r="BM33" s="557"/>
      <c r="BN33" s="557"/>
      <c r="BO33" s="557"/>
      <c r="BP33" s="557"/>
      <c r="BQ33" s="557"/>
      <c r="BR33" s="557"/>
      <c r="BS33" s="557"/>
      <c r="BT33" s="557"/>
      <c r="BU33" s="557"/>
      <c r="BV33" s="557"/>
      <c r="BW33" s="557"/>
      <c r="BX33" s="557"/>
      <c r="BY33" s="557"/>
      <c r="BZ33" s="557"/>
      <c r="CA33" s="557"/>
      <c r="CB33" s="557"/>
      <c r="CC33" s="557"/>
      <c r="CD33" s="557"/>
      <c r="CE33" s="557"/>
      <c r="CF33" s="557"/>
      <c r="CG33" s="557"/>
      <c r="CH33" s="557"/>
      <c r="CI33" s="557"/>
      <c r="CJ33" s="557"/>
      <c r="CK33" s="557"/>
      <c r="CL33" s="557"/>
      <c r="CM33" s="557"/>
      <c r="CN33" s="557"/>
      <c r="CO33" s="557"/>
      <c r="CP33" s="557"/>
      <c r="CQ33" s="557"/>
      <c r="CR33" s="557"/>
      <c r="CS33" s="557"/>
      <c r="CT33" s="557"/>
      <c r="CU33" s="557"/>
      <c r="CV33" s="557"/>
      <c r="CW33" s="557"/>
      <c r="CX33" s="557"/>
      <c r="CY33" s="557"/>
      <c r="CZ33" s="557"/>
      <c r="DA33" s="557"/>
      <c r="DB33" s="557"/>
      <c r="DC33" s="557"/>
      <c r="DD33" s="557"/>
      <c r="DE33" s="557"/>
      <c r="DF33" s="557"/>
      <c r="DG33" s="557"/>
      <c r="DH33" s="557"/>
      <c r="DI33" s="557"/>
      <c r="DJ33" s="557"/>
      <c r="DK33" s="557"/>
      <c r="DL33" s="557"/>
      <c r="DM33" s="557"/>
      <c r="DN33" s="557"/>
      <c r="DO33" s="557"/>
      <c r="DP33" s="557"/>
      <c r="DQ33" s="557"/>
      <c r="DR33" s="557"/>
      <c r="DS33" s="557"/>
      <c r="DT33" s="557"/>
      <c r="DU33" s="557"/>
      <c r="DV33" s="557"/>
      <c r="DW33" s="557"/>
      <c r="DX33" s="557"/>
      <c r="DY33" s="557"/>
      <c r="DZ33" s="557"/>
      <c r="EA33" s="557"/>
      <c r="EB33" s="557"/>
      <c r="EC33" s="557"/>
      <c r="ED33" s="557"/>
      <c r="EE33" s="557"/>
      <c r="EF33" s="557"/>
      <c r="EG33" s="557"/>
      <c r="EH33" s="557"/>
      <c r="EI33" s="557"/>
      <c r="EJ33" s="557"/>
      <c r="EK33" s="557"/>
      <c r="EL33" s="557"/>
      <c r="EM33" s="557"/>
      <c r="EN33" s="557"/>
      <c r="EO33" s="557"/>
      <c r="EP33" s="557"/>
      <c r="EQ33" s="557"/>
      <c r="ER33" s="557"/>
      <c r="ES33" s="557"/>
      <c r="ET33" s="557"/>
      <c r="EU33" s="557"/>
      <c r="EV33" s="557"/>
      <c r="EW33" s="557"/>
      <c r="EX33" s="557"/>
      <c r="EY33" s="557"/>
      <c r="EZ33" s="557"/>
      <c r="FA33" s="557"/>
      <c r="FB33" s="557"/>
      <c r="FC33" s="557"/>
      <c r="FD33" s="557"/>
      <c r="FE33" s="557"/>
      <c r="FF33" s="557"/>
      <c r="FG33" s="557"/>
      <c r="FH33" s="557"/>
      <c r="FI33" s="557"/>
      <c r="FJ33" s="557"/>
      <c r="FK33" s="557"/>
      <c r="FL33" s="557"/>
      <c r="FM33" s="557"/>
      <c r="FN33" s="557"/>
      <c r="FO33" s="557"/>
      <c r="FP33" s="557"/>
      <c r="FQ33" s="557"/>
      <c r="FR33" s="557"/>
      <c r="FS33" s="557"/>
      <c r="FT33" s="557"/>
      <c r="FU33" s="557"/>
      <c r="FV33" s="557"/>
      <c r="FW33" s="557"/>
      <c r="FX33" s="557"/>
      <c r="FY33" s="557"/>
      <c r="FZ33" s="557"/>
      <c r="GA33" s="557"/>
      <c r="GB33" s="557"/>
      <c r="GC33" s="557"/>
      <c r="GD33" s="557"/>
      <c r="GE33" s="557"/>
      <c r="GF33" s="557"/>
      <c r="GG33" s="557"/>
      <c r="GH33" s="557"/>
      <c r="GI33" s="557"/>
      <c r="GJ33" s="557"/>
      <c r="GK33" s="557"/>
      <c r="GL33" s="557"/>
      <c r="GM33" s="557"/>
      <c r="GN33" s="557"/>
      <c r="GO33" s="557"/>
      <c r="GP33" s="557"/>
      <c r="GQ33" s="557"/>
      <c r="GR33" s="557"/>
      <c r="GS33" s="557"/>
      <c r="GT33" s="557"/>
      <c r="GU33" s="557"/>
      <c r="GV33" s="557"/>
      <c r="GW33" s="557"/>
      <c r="GX33" s="557"/>
      <c r="GY33" s="557"/>
      <c r="GZ33" s="557"/>
      <c r="HA33" s="557"/>
      <c r="HB33" s="557"/>
      <c r="HC33" s="557"/>
      <c r="HD33" s="557"/>
      <c r="HE33" s="557"/>
      <c r="HF33" s="557"/>
      <c r="HG33" s="557"/>
      <c r="HH33" s="557"/>
      <c r="HI33" s="557"/>
      <c r="HJ33" s="557"/>
      <c r="HK33" s="557"/>
      <c r="HL33" s="557"/>
      <c r="HM33" s="557"/>
      <c r="HN33" s="557"/>
      <c r="HO33" s="557"/>
      <c r="HP33" s="557"/>
      <c r="HQ33" s="557"/>
      <c r="HR33" s="557"/>
      <c r="HS33" s="557"/>
      <c r="HT33" s="557"/>
      <c r="HU33" s="557"/>
      <c r="HV33" s="557"/>
      <c r="HW33" s="557"/>
      <c r="HX33" s="557"/>
      <c r="HY33" s="557"/>
      <c r="HZ33" s="557"/>
      <c r="IA33" s="557"/>
      <c r="IB33" s="557"/>
      <c r="IC33" s="557"/>
      <c r="ID33" s="557"/>
      <c r="IE33" s="557"/>
      <c r="IF33" s="557"/>
      <c r="IG33" s="557"/>
      <c r="IH33" s="557"/>
      <c r="II33" s="557"/>
      <c r="IJ33" s="557"/>
      <c r="IK33" s="557"/>
      <c r="IL33" s="557"/>
      <c r="IM33" s="557"/>
      <c r="IN33" s="557"/>
      <c r="IO33" s="557"/>
      <c r="IP33" s="557"/>
      <c r="IQ33" s="557"/>
      <c r="IR33" s="557"/>
      <c r="IS33" s="557"/>
      <c r="IT33" s="557"/>
      <c r="IU33" s="557"/>
      <c r="IV33" s="557"/>
      <c r="IW33" s="557"/>
      <c r="IX33" s="557"/>
      <c r="IY33" s="557"/>
      <c r="IZ33" s="557"/>
      <c r="JA33" s="557"/>
      <c r="JB33" s="557"/>
      <c r="JC33" s="557"/>
      <c r="JD33" s="557"/>
      <c r="JE33" s="557"/>
      <c r="JF33" s="557"/>
      <c r="JG33" s="557"/>
      <c r="JH33" s="557"/>
      <c r="JI33" s="557"/>
      <c r="JJ33" s="557"/>
      <c r="JK33" s="557"/>
      <c r="JL33" s="557"/>
      <c r="JM33" s="557"/>
      <c r="JN33" s="557"/>
      <c r="JO33" s="557"/>
      <c r="JP33" s="557"/>
      <c r="JQ33" s="557"/>
      <c r="JR33" s="557"/>
      <c r="JS33" s="557"/>
      <c r="JT33" s="557"/>
      <c r="JU33" s="557"/>
      <c r="JV33" s="557"/>
      <c r="JW33" s="557"/>
      <c r="JX33" s="557"/>
      <c r="JY33" s="557"/>
      <c r="JZ33" s="557"/>
      <c r="KA33" s="557"/>
      <c r="KB33" s="557"/>
      <c r="KC33" s="557"/>
      <c r="KD33" s="557"/>
      <c r="KE33" s="557"/>
      <c r="KF33" s="557"/>
      <c r="KG33" s="557"/>
      <c r="KH33" s="557"/>
      <c r="KI33" s="557"/>
      <c r="KJ33" s="557"/>
      <c r="KK33" s="557"/>
      <c r="KL33" s="557"/>
      <c r="KM33" s="557"/>
      <c r="KN33" s="557"/>
      <c r="KO33" s="557"/>
      <c r="KP33" s="557"/>
      <c r="KQ33" s="557"/>
      <c r="KR33" s="557"/>
      <c r="KS33" s="557"/>
      <c r="KT33" s="557"/>
      <c r="KU33" s="557"/>
      <c r="KV33" s="557"/>
      <c r="KW33" s="557"/>
      <c r="KX33" s="557"/>
      <c r="KY33" s="557"/>
      <c r="KZ33" s="557"/>
      <c r="LA33" s="557"/>
      <c r="LB33" s="557"/>
      <c r="LC33" s="557"/>
      <c r="LD33" s="557"/>
      <c r="LE33" s="557"/>
      <c r="LF33" s="557"/>
      <c r="LG33" s="557"/>
      <c r="LH33" s="557"/>
      <c r="LI33" s="557"/>
      <c r="LJ33" s="557"/>
      <c r="LK33" s="557"/>
      <c r="LL33" s="557"/>
      <c r="LM33" s="557"/>
      <c r="LN33" s="557"/>
      <c r="LO33" s="557"/>
      <c r="LP33" s="557"/>
      <c r="LQ33" s="557"/>
      <c r="LR33" s="557"/>
      <c r="LS33" s="557"/>
      <c r="LT33" s="557"/>
      <c r="LU33" s="557"/>
      <c r="LV33" s="557"/>
      <c r="LW33" s="557"/>
      <c r="LX33" s="557"/>
      <c r="LY33" s="557"/>
      <c r="LZ33" s="557"/>
      <c r="MA33" s="557"/>
      <c r="MB33" s="557"/>
      <c r="MC33" s="557"/>
      <c r="MD33" s="557"/>
      <c r="ME33" s="557"/>
      <c r="MF33" s="557"/>
      <c r="MG33" s="557"/>
      <c r="MH33" s="557"/>
      <c r="MI33" s="557"/>
      <c r="MJ33" s="557"/>
      <c r="MK33" s="557"/>
      <c r="ML33" s="557"/>
      <c r="MM33" s="557"/>
      <c r="MN33" s="557"/>
      <c r="MO33" s="557"/>
      <c r="MP33" s="557"/>
      <c r="MQ33" s="557"/>
      <c r="MR33" s="557"/>
      <c r="MS33" s="557"/>
      <c r="MT33" s="557"/>
      <c r="MU33" s="557"/>
      <c r="MV33" s="557"/>
      <c r="MW33" s="557"/>
      <c r="MX33" s="557"/>
      <c r="MY33" s="557"/>
      <c r="MZ33" s="557"/>
      <c r="NA33" s="557"/>
      <c r="NB33" s="557"/>
    </row>
    <row r="34" spans="1:366" s="85" customFormat="1" ht="20.25" customHeight="1" x14ac:dyDescent="0.6">
      <c r="A34" s="107"/>
      <c r="B34" s="108"/>
      <c r="C34" s="107"/>
      <c r="D34" s="108"/>
      <c r="E34" s="107"/>
      <c r="F34" s="108"/>
      <c r="G34" s="107"/>
      <c r="H34" s="108"/>
      <c r="I34" s="110"/>
      <c r="J34" s="111"/>
      <c r="K34" s="111"/>
      <c r="L34" s="111"/>
      <c r="M34" s="111"/>
      <c r="N34" s="111"/>
      <c r="O34" s="111"/>
      <c r="P34" s="111"/>
      <c r="Q34" s="111"/>
      <c r="R34" s="485" t="s">
        <v>288</v>
      </c>
      <c r="S34" s="485"/>
      <c r="T34" s="239" t="s">
        <v>294</v>
      </c>
      <c r="U34" s="158" t="s">
        <v>291</v>
      </c>
      <c r="V34" s="1300" t="s">
        <v>295</v>
      </c>
      <c r="W34" s="239" t="s">
        <v>294</v>
      </c>
      <c r="X34" s="1139"/>
      <c r="Y34" s="1139"/>
      <c r="Z34" s="1140" t="s">
        <v>293</v>
      </c>
      <c r="AA34" s="1140" t="s">
        <v>293</v>
      </c>
      <c r="AB34" s="1141"/>
      <c r="AC34" s="1196">
        <v>0</v>
      </c>
      <c r="AD34" s="1197">
        <v>1</v>
      </c>
      <c r="AE34" s="1196">
        <v>0</v>
      </c>
      <c r="AF34" s="1143"/>
      <c r="AG34" s="1143"/>
      <c r="AH34" s="1143"/>
      <c r="AI34" s="1143"/>
      <c r="AJ34" s="1143"/>
      <c r="AK34" s="1139"/>
      <c r="AL34" s="1143"/>
      <c r="AM34" s="1143"/>
      <c r="AN34" s="1143"/>
      <c r="AO34" s="1143"/>
      <c r="AP34" s="1143"/>
      <c r="AQ34" s="1144"/>
      <c r="AR34" s="557"/>
      <c r="AS34" s="557" t="s">
        <v>243</v>
      </c>
      <c r="AT34" s="557"/>
      <c r="AU34" s="557"/>
      <c r="AV34" s="557"/>
      <c r="AW34" s="557"/>
      <c r="AX34" s="557"/>
      <c r="AY34" s="557"/>
      <c r="AZ34" s="557"/>
      <c r="BA34" s="557"/>
      <c r="BB34" s="557"/>
      <c r="BC34" s="557"/>
      <c r="BD34" s="557"/>
      <c r="BE34" s="557"/>
      <c r="BF34" s="557"/>
      <c r="BG34" s="557"/>
      <c r="BH34" s="557"/>
      <c r="BI34" s="557"/>
      <c r="BJ34" s="557"/>
      <c r="BK34" s="557"/>
      <c r="BL34" s="557"/>
      <c r="BM34" s="557"/>
      <c r="BN34" s="557"/>
      <c r="BO34" s="557"/>
      <c r="BP34" s="557"/>
      <c r="BQ34" s="557"/>
      <c r="BR34" s="557"/>
      <c r="BS34" s="557"/>
      <c r="BT34" s="557"/>
      <c r="BU34" s="557"/>
      <c r="BV34" s="557"/>
      <c r="BW34" s="557"/>
      <c r="BX34" s="557"/>
      <c r="BY34" s="557"/>
      <c r="BZ34" s="557"/>
      <c r="CA34" s="557"/>
      <c r="CB34" s="557"/>
      <c r="CC34" s="557"/>
      <c r="CD34" s="557"/>
      <c r="CE34" s="557"/>
      <c r="CF34" s="557"/>
      <c r="CG34" s="557"/>
      <c r="CH34" s="557"/>
      <c r="CI34" s="557"/>
      <c r="CJ34" s="557"/>
      <c r="CK34" s="557"/>
      <c r="CL34" s="557"/>
      <c r="CM34" s="557"/>
      <c r="CN34" s="557"/>
      <c r="CO34" s="557"/>
      <c r="CP34" s="557"/>
      <c r="CQ34" s="557"/>
      <c r="CR34" s="557"/>
      <c r="CS34" s="557"/>
      <c r="CT34" s="557"/>
      <c r="CU34" s="557"/>
      <c r="CV34" s="557"/>
      <c r="CW34" s="557"/>
      <c r="CX34" s="557"/>
      <c r="CY34" s="557"/>
      <c r="CZ34" s="557"/>
      <c r="DA34" s="557"/>
      <c r="DB34" s="557"/>
      <c r="DC34" s="557"/>
      <c r="DD34" s="557"/>
      <c r="DE34" s="557"/>
      <c r="DF34" s="557"/>
      <c r="DG34" s="557"/>
      <c r="DH34" s="557"/>
      <c r="DI34" s="557"/>
      <c r="DJ34" s="557"/>
      <c r="DK34" s="557"/>
      <c r="DL34" s="557"/>
      <c r="DM34" s="557"/>
      <c r="DN34" s="557"/>
      <c r="DO34" s="557"/>
      <c r="DP34" s="557"/>
      <c r="DQ34" s="557"/>
      <c r="DR34" s="557"/>
      <c r="DS34" s="557"/>
      <c r="DT34" s="557"/>
      <c r="DU34" s="557"/>
      <c r="DV34" s="557"/>
      <c r="DW34" s="557"/>
      <c r="DX34" s="557"/>
      <c r="DY34" s="557"/>
      <c r="DZ34" s="557"/>
      <c r="EA34" s="557"/>
      <c r="EB34" s="557"/>
      <c r="EC34" s="557"/>
      <c r="ED34" s="557"/>
      <c r="EE34" s="557"/>
      <c r="EF34" s="557"/>
      <c r="EG34" s="557"/>
      <c r="EH34" s="557"/>
      <c r="EI34" s="557"/>
      <c r="EJ34" s="557"/>
      <c r="EK34" s="557"/>
      <c r="EL34" s="557"/>
      <c r="EM34" s="557"/>
      <c r="EN34" s="557"/>
      <c r="EO34" s="557"/>
      <c r="EP34" s="557"/>
      <c r="EQ34" s="557"/>
      <c r="ER34" s="557"/>
      <c r="ES34" s="557"/>
      <c r="ET34" s="557"/>
      <c r="EU34" s="557"/>
      <c r="EV34" s="557"/>
      <c r="EW34" s="557"/>
      <c r="EX34" s="557"/>
      <c r="EY34" s="557"/>
      <c r="EZ34" s="557"/>
      <c r="FA34" s="557"/>
      <c r="FB34" s="557"/>
      <c r="FC34" s="557"/>
      <c r="FD34" s="557"/>
      <c r="FE34" s="557"/>
      <c r="FF34" s="557"/>
      <c r="FG34" s="557"/>
      <c r="FH34" s="557"/>
      <c r="FI34" s="557"/>
      <c r="FJ34" s="557"/>
      <c r="FK34" s="557"/>
      <c r="FL34" s="557"/>
      <c r="FM34" s="557"/>
      <c r="FN34" s="557"/>
      <c r="FO34" s="557"/>
      <c r="FP34" s="557"/>
      <c r="FQ34" s="557"/>
      <c r="FR34" s="557"/>
      <c r="FS34" s="557"/>
      <c r="FT34" s="557"/>
      <c r="FU34" s="557"/>
      <c r="FV34" s="557"/>
      <c r="FW34" s="557"/>
      <c r="FX34" s="557"/>
      <c r="FY34" s="557"/>
      <c r="FZ34" s="557"/>
      <c r="GA34" s="557"/>
      <c r="GB34" s="557"/>
      <c r="GC34" s="557"/>
      <c r="GD34" s="557"/>
      <c r="GE34" s="557"/>
      <c r="GF34" s="557"/>
      <c r="GG34" s="557"/>
      <c r="GH34" s="557"/>
      <c r="GI34" s="557"/>
      <c r="GJ34" s="557"/>
      <c r="GK34" s="557"/>
      <c r="GL34" s="557"/>
      <c r="GM34" s="557"/>
      <c r="GN34" s="557"/>
      <c r="GO34" s="557"/>
      <c r="GP34" s="557"/>
      <c r="GQ34" s="557"/>
      <c r="GR34" s="557"/>
      <c r="GS34" s="557"/>
      <c r="GT34" s="557"/>
      <c r="GU34" s="557"/>
      <c r="GV34" s="557"/>
      <c r="GW34" s="557"/>
      <c r="GX34" s="557"/>
      <c r="GY34" s="557"/>
      <c r="GZ34" s="557"/>
      <c r="HA34" s="557"/>
      <c r="HB34" s="557"/>
      <c r="HC34" s="557"/>
      <c r="HD34" s="557"/>
      <c r="HE34" s="557"/>
      <c r="HF34" s="557"/>
      <c r="HG34" s="557"/>
      <c r="HH34" s="557"/>
      <c r="HI34" s="557"/>
      <c r="HJ34" s="557"/>
      <c r="HK34" s="557"/>
      <c r="HL34" s="557"/>
      <c r="HM34" s="557"/>
      <c r="HN34" s="557"/>
      <c r="HO34" s="557"/>
      <c r="HP34" s="557"/>
      <c r="HQ34" s="557"/>
      <c r="HR34" s="557"/>
      <c r="HS34" s="557"/>
      <c r="HT34" s="557"/>
      <c r="HU34" s="557"/>
      <c r="HV34" s="557"/>
      <c r="HW34" s="557"/>
      <c r="HX34" s="557"/>
      <c r="HY34" s="557"/>
      <c r="HZ34" s="557"/>
      <c r="IA34" s="557"/>
      <c r="IB34" s="557"/>
      <c r="IC34" s="557"/>
      <c r="ID34" s="557"/>
      <c r="IE34" s="557"/>
      <c r="IF34" s="557"/>
      <c r="IG34" s="557"/>
      <c r="IH34" s="557"/>
      <c r="II34" s="557"/>
      <c r="IJ34" s="557"/>
      <c r="IK34" s="557"/>
      <c r="IL34" s="557"/>
      <c r="IM34" s="557"/>
      <c r="IN34" s="557"/>
      <c r="IO34" s="557"/>
      <c r="IP34" s="557"/>
      <c r="IQ34" s="557"/>
      <c r="IR34" s="557"/>
      <c r="IS34" s="557"/>
      <c r="IT34" s="557"/>
      <c r="IU34" s="557"/>
      <c r="IV34" s="557"/>
      <c r="IW34" s="557"/>
      <c r="IX34" s="557"/>
      <c r="IY34" s="557"/>
      <c r="IZ34" s="557"/>
      <c r="JA34" s="557"/>
      <c r="JB34" s="557"/>
      <c r="JC34" s="557"/>
      <c r="JD34" s="557"/>
      <c r="JE34" s="557"/>
      <c r="JF34" s="557"/>
      <c r="JG34" s="557"/>
      <c r="JH34" s="557"/>
      <c r="JI34" s="557"/>
      <c r="JJ34" s="557"/>
      <c r="JK34" s="557"/>
      <c r="JL34" s="557"/>
      <c r="JM34" s="557"/>
      <c r="JN34" s="557"/>
      <c r="JO34" s="557"/>
      <c r="JP34" s="557"/>
      <c r="JQ34" s="557"/>
      <c r="JR34" s="557"/>
      <c r="JS34" s="557"/>
      <c r="JT34" s="557"/>
      <c r="JU34" s="557"/>
      <c r="JV34" s="557"/>
      <c r="JW34" s="557"/>
      <c r="JX34" s="557"/>
      <c r="JY34" s="557"/>
      <c r="JZ34" s="557"/>
      <c r="KA34" s="557"/>
      <c r="KB34" s="557"/>
      <c r="KC34" s="557"/>
      <c r="KD34" s="557"/>
      <c r="KE34" s="557"/>
      <c r="KF34" s="557"/>
      <c r="KG34" s="557"/>
      <c r="KH34" s="557"/>
      <c r="KI34" s="557"/>
      <c r="KJ34" s="557"/>
      <c r="KK34" s="557"/>
      <c r="KL34" s="557"/>
      <c r="KM34" s="557"/>
      <c r="KN34" s="557"/>
      <c r="KO34" s="557"/>
      <c r="KP34" s="557"/>
      <c r="KQ34" s="557"/>
      <c r="KR34" s="557"/>
      <c r="KS34" s="557"/>
      <c r="KT34" s="557"/>
      <c r="KU34" s="557"/>
      <c r="KV34" s="557"/>
      <c r="KW34" s="557"/>
      <c r="KX34" s="557"/>
      <c r="KY34" s="557"/>
      <c r="KZ34" s="557"/>
      <c r="LA34" s="557"/>
      <c r="LB34" s="557"/>
      <c r="LC34" s="557"/>
      <c r="LD34" s="557"/>
      <c r="LE34" s="557"/>
      <c r="LF34" s="557"/>
      <c r="LG34" s="557"/>
      <c r="LH34" s="557"/>
      <c r="LI34" s="557"/>
      <c r="LJ34" s="557"/>
      <c r="LK34" s="557"/>
      <c r="LL34" s="557"/>
      <c r="LM34" s="557"/>
      <c r="LN34" s="557"/>
      <c r="LO34" s="557"/>
      <c r="LP34" s="557"/>
      <c r="LQ34" s="557"/>
      <c r="LR34" s="557"/>
      <c r="LS34" s="557"/>
      <c r="LT34" s="557"/>
      <c r="LU34" s="557"/>
      <c r="LV34" s="557"/>
      <c r="LW34" s="557"/>
      <c r="LX34" s="557"/>
      <c r="LY34" s="557"/>
      <c r="LZ34" s="557"/>
      <c r="MA34" s="557"/>
      <c r="MB34" s="557"/>
      <c r="MC34" s="557"/>
      <c r="MD34" s="557"/>
      <c r="ME34" s="557"/>
      <c r="MF34" s="557"/>
      <c r="MG34" s="557"/>
      <c r="MH34" s="557"/>
      <c r="MI34" s="557"/>
      <c r="MJ34" s="557"/>
      <c r="MK34" s="557"/>
      <c r="ML34" s="557"/>
      <c r="MM34" s="557"/>
      <c r="MN34" s="557"/>
      <c r="MO34" s="557"/>
      <c r="MP34" s="557"/>
      <c r="MQ34" s="557"/>
      <c r="MR34" s="557"/>
      <c r="MS34" s="557"/>
      <c r="MT34" s="557"/>
      <c r="MU34" s="557"/>
      <c r="MV34" s="557"/>
      <c r="MW34" s="557"/>
      <c r="MX34" s="557"/>
      <c r="MY34" s="557"/>
      <c r="MZ34" s="557"/>
      <c r="NA34" s="557"/>
      <c r="NB34" s="557"/>
    </row>
    <row r="35" spans="1:366" s="85" customFormat="1" ht="20.25" customHeight="1" x14ac:dyDescent="0.6">
      <c r="A35" s="107"/>
      <c r="B35" s="108"/>
      <c r="C35" s="107"/>
      <c r="D35" s="108"/>
      <c r="E35" s="107"/>
      <c r="F35" s="108"/>
      <c r="G35" s="107"/>
      <c r="H35" s="108"/>
      <c r="I35" s="110"/>
      <c r="J35" s="111"/>
      <c r="K35" s="111"/>
      <c r="L35" s="111"/>
      <c r="M35" s="111"/>
      <c r="N35" s="111"/>
      <c r="O35" s="111"/>
      <c r="P35" s="111"/>
      <c r="Q35" s="111"/>
      <c r="R35" s="485" t="s">
        <v>288</v>
      </c>
      <c r="S35" s="485"/>
      <c r="T35" s="239" t="s">
        <v>296</v>
      </c>
      <c r="U35" s="158" t="s">
        <v>291</v>
      </c>
      <c r="V35" s="1300" t="s">
        <v>297</v>
      </c>
      <c r="W35" s="239" t="s">
        <v>296</v>
      </c>
      <c r="X35" s="1139"/>
      <c r="Y35" s="1139"/>
      <c r="Z35" s="1140" t="s">
        <v>293</v>
      </c>
      <c r="AA35" s="1140" t="s">
        <v>293</v>
      </c>
      <c r="AB35" s="1141"/>
      <c r="AC35" s="1196">
        <v>0</v>
      </c>
      <c r="AD35" s="1197">
        <v>1</v>
      </c>
      <c r="AE35" s="1196">
        <v>0</v>
      </c>
      <c r="AF35" s="1143"/>
      <c r="AG35" s="1143"/>
      <c r="AH35" s="1143"/>
      <c r="AI35" s="1143"/>
      <c r="AJ35" s="1143"/>
      <c r="AK35" s="1139"/>
      <c r="AL35" s="1143"/>
      <c r="AM35" s="1143"/>
      <c r="AN35" s="1143"/>
      <c r="AO35" s="1143"/>
      <c r="AP35" s="1143"/>
      <c r="AQ35" s="1144"/>
      <c r="AR35" s="557"/>
      <c r="AS35" s="557" t="s">
        <v>243</v>
      </c>
      <c r="AT35" s="557"/>
      <c r="AU35" s="557"/>
      <c r="AV35" s="557"/>
      <c r="AW35" s="557"/>
      <c r="AX35" s="557"/>
      <c r="AY35" s="557"/>
      <c r="AZ35" s="557"/>
      <c r="BA35" s="557"/>
      <c r="BB35" s="557"/>
      <c r="BC35" s="557"/>
      <c r="BD35" s="557"/>
      <c r="BE35" s="557"/>
      <c r="BF35" s="557"/>
      <c r="BG35" s="557"/>
      <c r="BH35" s="557"/>
      <c r="BI35" s="557"/>
      <c r="BJ35" s="557"/>
      <c r="BK35" s="557"/>
      <c r="BL35" s="557"/>
      <c r="BM35" s="557"/>
      <c r="BN35" s="557"/>
      <c r="BO35" s="557"/>
      <c r="BP35" s="557"/>
      <c r="BQ35" s="557"/>
      <c r="BR35" s="557"/>
      <c r="BS35" s="557"/>
      <c r="BT35" s="557"/>
      <c r="BU35" s="557"/>
      <c r="BV35" s="557"/>
      <c r="BW35" s="557"/>
      <c r="BX35" s="557"/>
      <c r="BY35" s="557"/>
      <c r="BZ35" s="557"/>
      <c r="CA35" s="557"/>
      <c r="CB35" s="557"/>
      <c r="CC35" s="557"/>
      <c r="CD35" s="557"/>
      <c r="CE35" s="557"/>
      <c r="CF35" s="557"/>
      <c r="CG35" s="557"/>
      <c r="CH35" s="557"/>
      <c r="CI35" s="557"/>
      <c r="CJ35" s="557"/>
      <c r="CK35" s="557"/>
      <c r="CL35" s="557"/>
      <c r="CM35" s="557"/>
      <c r="CN35" s="557"/>
      <c r="CO35" s="557"/>
      <c r="CP35" s="557"/>
      <c r="CQ35" s="557"/>
      <c r="CR35" s="557"/>
      <c r="CS35" s="557"/>
      <c r="CT35" s="557"/>
      <c r="CU35" s="557"/>
      <c r="CV35" s="557"/>
      <c r="CW35" s="557"/>
      <c r="CX35" s="557"/>
      <c r="CY35" s="557"/>
      <c r="CZ35" s="557"/>
      <c r="DA35" s="557"/>
      <c r="DB35" s="557"/>
      <c r="DC35" s="557"/>
      <c r="DD35" s="557"/>
      <c r="DE35" s="557"/>
      <c r="DF35" s="557"/>
      <c r="DG35" s="557"/>
      <c r="DH35" s="557"/>
      <c r="DI35" s="557"/>
      <c r="DJ35" s="557"/>
      <c r="DK35" s="557"/>
      <c r="DL35" s="557"/>
      <c r="DM35" s="557"/>
      <c r="DN35" s="557"/>
      <c r="DO35" s="557"/>
      <c r="DP35" s="557"/>
      <c r="DQ35" s="557"/>
      <c r="DR35" s="557"/>
      <c r="DS35" s="557"/>
      <c r="DT35" s="557"/>
      <c r="DU35" s="557"/>
      <c r="DV35" s="557"/>
      <c r="DW35" s="557"/>
      <c r="DX35" s="557"/>
      <c r="DY35" s="557"/>
      <c r="DZ35" s="557"/>
      <c r="EA35" s="557"/>
      <c r="EB35" s="557"/>
      <c r="EC35" s="557"/>
      <c r="ED35" s="557"/>
      <c r="EE35" s="557"/>
      <c r="EF35" s="557"/>
      <c r="EG35" s="557"/>
      <c r="EH35" s="557"/>
      <c r="EI35" s="557"/>
      <c r="EJ35" s="557"/>
      <c r="EK35" s="557"/>
      <c r="EL35" s="557"/>
      <c r="EM35" s="557"/>
      <c r="EN35" s="557"/>
      <c r="EO35" s="557"/>
      <c r="EP35" s="557"/>
      <c r="EQ35" s="557"/>
      <c r="ER35" s="557"/>
      <c r="ES35" s="557"/>
      <c r="ET35" s="557"/>
      <c r="EU35" s="557"/>
      <c r="EV35" s="557"/>
      <c r="EW35" s="557"/>
      <c r="EX35" s="557"/>
      <c r="EY35" s="557"/>
      <c r="EZ35" s="557"/>
      <c r="FA35" s="557"/>
      <c r="FB35" s="557"/>
      <c r="FC35" s="557"/>
      <c r="FD35" s="557"/>
      <c r="FE35" s="557"/>
      <c r="FF35" s="557"/>
      <c r="FG35" s="557"/>
      <c r="FH35" s="557"/>
      <c r="FI35" s="557"/>
      <c r="FJ35" s="557"/>
      <c r="FK35" s="557"/>
      <c r="FL35" s="557"/>
      <c r="FM35" s="557"/>
      <c r="FN35" s="557"/>
      <c r="FO35" s="557"/>
      <c r="FP35" s="557"/>
      <c r="FQ35" s="557"/>
      <c r="FR35" s="557"/>
      <c r="FS35" s="557"/>
      <c r="FT35" s="557"/>
      <c r="FU35" s="557"/>
      <c r="FV35" s="557"/>
      <c r="FW35" s="557"/>
      <c r="FX35" s="557"/>
      <c r="FY35" s="557"/>
      <c r="FZ35" s="557"/>
      <c r="GA35" s="557"/>
      <c r="GB35" s="557"/>
      <c r="GC35" s="557"/>
      <c r="GD35" s="557"/>
      <c r="GE35" s="557"/>
      <c r="GF35" s="557"/>
      <c r="GG35" s="557"/>
      <c r="GH35" s="557"/>
      <c r="GI35" s="557"/>
      <c r="GJ35" s="557"/>
      <c r="GK35" s="557"/>
      <c r="GL35" s="557"/>
      <c r="GM35" s="557"/>
      <c r="GN35" s="557"/>
      <c r="GO35" s="557"/>
      <c r="GP35" s="557"/>
      <c r="GQ35" s="557"/>
      <c r="GR35" s="557"/>
      <c r="GS35" s="557"/>
      <c r="GT35" s="557"/>
      <c r="GU35" s="557"/>
      <c r="GV35" s="557"/>
      <c r="GW35" s="557"/>
      <c r="GX35" s="557"/>
      <c r="GY35" s="557"/>
      <c r="GZ35" s="557"/>
      <c r="HA35" s="557"/>
      <c r="HB35" s="557"/>
      <c r="HC35" s="557"/>
      <c r="HD35" s="557"/>
      <c r="HE35" s="557"/>
      <c r="HF35" s="557"/>
      <c r="HG35" s="557"/>
      <c r="HH35" s="557"/>
      <c r="HI35" s="557"/>
      <c r="HJ35" s="557"/>
      <c r="HK35" s="557"/>
      <c r="HL35" s="557"/>
      <c r="HM35" s="557"/>
      <c r="HN35" s="557"/>
      <c r="HO35" s="557"/>
      <c r="HP35" s="557"/>
      <c r="HQ35" s="557"/>
      <c r="HR35" s="557"/>
      <c r="HS35" s="557"/>
      <c r="HT35" s="557"/>
      <c r="HU35" s="557"/>
      <c r="HV35" s="557"/>
      <c r="HW35" s="557"/>
      <c r="HX35" s="557"/>
      <c r="HY35" s="557"/>
      <c r="HZ35" s="557"/>
      <c r="IA35" s="557"/>
      <c r="IB35" s="557"/>
      <c r="IC35" s="557"/>
      <c r="ID35" s="557"/>
      <c r="IE35" s="557"/>
      <c r="IF35" s="557"/>
      <c r="IG35" s="557"/>
      <c r="IH35" s="557"/>
      <c r="II35" s="557"/>
      <c r="IJ35" s="557"/>
      <c r="IK35" s="557"/>
      <c r="IL35" s="557"/>
      <c r="IM35" s="557"/>
      <c r="IN35" s="557"/>
      <c r="IO35" s="557"/>
      <c r="IP35" s="557"/>
      <c r="IQ35" s="557"/>
      <c r="IR35" s="557"/>
      <c r="IS35" s="557"/>
      <c r="IT35" s="557"/>
      <c r="IU35" s="557"/>
      <c r="IV35" s="557"/>
      <c r="IW35" s="557"/>
      <c r="IX35" s="557"/>
      <c r="IY35" s="557"/>
      <c r="IZ35" s="557"/>
      <c r="JA35" s="557"/>
      <c r="JB35" s="557"/>
      <c r="JC35" s="557"/>
      <c r="JD35" s="557"/>
      <c r="JE35" s="557"/>
      <c r="JF35" s="557"/>
      <c r="JG35" s="557"/>
      <c r="JH35" s="557"/>
      <c r="JI35" s="557"/>
      <c r="JJ35" s="557"/>
      <c r="JK35" s="557"/>
      <c r="JL35" s="557"/>
      <c r="JM35" s="557"/>
      <c r="JN35" s="557"/>
      <c r="JO35" s="557"/>
      <c r="JP35" s="557"/>
      <c r="JQ35" s="557"/>
      <c r="JR35" s="557"/>
      <c r="JS35" s="557"/>
      <c r="JT35" s="557"/>
      <c r="JU35" s="557"/>
      <c r="JV35" s="557"/>
      <c r="JW35" s="557"/>
      <c r="JX35" s="557"/>
      <c r="JY35" s="557"/>
      <c r="JZ35" s="557"/>
      <c r="KA35" s="557"/>
      <c r="KB35" s="557"/>
      <c r="KC35" s="557"/>
      <c r="KD35" s="557"/>
      <c r="KE35" s="557"/>
      <c r="KF35" s="557"/>
      <c r="KG35" s="557"/>
      <c r="KH35" s="557"/>
      <c r="KI35" s="557"/>
      <c r="KJ35" s="557"/>
      <c r="KK35" s="557"/>
      <c r="KL35" s="557"/>
      <c r="KM35" s="557"/>
      <c r="KN35" s="557"/>
      <c r="KO35" s="557"/>
      <c r="KP35" s="557"/>
      <c r="KQ35" s="557"/>
      <c r="KR35" s="557"/>
      <c r="KS35" s="557"/>
      <c r="KT35" s="557"/>
      <c r="KU35" s="557"/>
      <c r="KV35" s="557"/>
      <c r="KW35" s="557"/>
      <c r="KX35" s="557"/>
      <c r="KY35" s="557"/>
      <c r="KZ35" s="557"/>
      <c r="LA35" s="557"/>
      <c r="LB35" s="557"/>
      <c r="LC35" s="557"/>
      <c r="LD35" s="557"/>
      <c r="LE35" s="557"/>
      <c r="LF35" s="557"/>
      <c r="LG35" s="557"/>
      <c r="LH35" s="557"/>
      <c r="LI35" s="557"/>
      <c r="LJ35" s="557"/>
      <c r="LK35" s="557"/>
      <c r="LL35" s="557"/>
      <c r="LM35" s="557"/>
      <c r="LN35" s="557"/>
      <c r="LO35" s="557"/>
      <c r="LP35" s="557"/>
      <c r="LQ35" s="557"/>
      <c r="LR35" s="557"/>
      <c r="LS35" s="557"/>
      <c r="LT35" s="557"/>
      <c r="LU35" s="557"/>
      <c r="LV35" s="557"/>
      <c r="LW35" s="557"/>
      <c r="LX35" s="557"/>
      <c r="LY35" s="557"/>
      <c r="LZ35" s="557"/>
      <c r="MA35" s="557"/>
      <c r="MB35" s="557"/>
      <c r="MC35" s="557"/>
      <c r="MD35" s="557"/>
      <c r="ME35" s="557"/>
      <c r="MF35" s="557"/>
      <c r="MG35" s="557"/>
      <c r="MH35" s="557"/>
      <c r="MI35" s="557"/>
      <c r="MJ35" s="557"/>
      <c r="MK35" s="557"/>
      <c r="ML35" s="557"/>
      <c r="MM35" s="557"/>
      <c r="MN35" s="557"/>
      <c r="MO35" s="557"/>
      <c r="MP35" s="557"/>
      <c r="MQ35" s="557"/>
      <c r="MR35" s="557"/>
      <c r="MS35" s="557"/>
      <c r="MT35" s="557"/>
      <c r="MU35" s="557"/>
      <c r="MV35" s="557"/>
      <c r="MW35" s="557"/>
      <c r="MX35" s="557"/>
      <c r="MY35" s="557"/>
      <c r="MZ35" s="557"/>
      <c r="NA35" s="557"/>
      <c r="NB35" s="557"/>
    </row>
    <row r="36" spans="1:366" s="85" customFormat="1" ht="20.25" customHeight="1" x14ac:dyDescent="0.6">
      <c r="A36" s="107"/>
      <c r="B36" s="108"/>
      <c r="C36" s="107"/>
      <c r="D36" s="108"/>
      <c r="E36" s="107"/>
      <c r="F36" s="108"/>
      <c r="G36" s="107"/>
      <c r="H36" s="108"/>
      <c r="I36" s="110"/>
      <c r="J36" s="111"/>
      <c r="K36" s="111"/>
      <c r="L36" s="111"/>
      <c r="M36" s="111"/>
      <c r="N36" s="111"/>
      <c r="O36" s="111"/>
      <c r="P36" s="111"/>
      <c r="Q36" s="111"/>
      <c r="R36" s="485" t="s">
        <v>288</v>
      </c>
      <c r="S36" s="485"/>
      <c r="T36" s="239" t="s">
        <v>298</v>
      </c>
      <c r="U36" s="158" t="s">
        <v>291</v>
      </c>
      <c r="V36" s="1300" t="s">
        <v>299</v>
      </c>
      <c r="W36" s="239" t="s">
        <v>298</v>
      </c>
      <c r="X36" s="1139"/>
      <c r="Y36" s="1139"/>
      <c r="Z36" s="1140" t="s">
        <v>293</v>
      </c>
      <c r="AA36" s="1140" t="s">
        <v>293</v>
      </c>
      <c r="AB36" s="1141"/>
      <c r="AC36" s="1196">
        <v>0</v>
      </c>
      <c r="AD36" s="1197">
        <v>1</v>
      </c>
      <c r="AE36" s="1196">
        <v>0</v>
      </c>
      <c r="AF36" s="1143"/>
      <c r="AG36" s="1143"/>
      <c r="AH36" s="1143"/>
      <c r="AI36" s="1143"/>
      <c r="AJ36" s="1143"/>
      <c r="AK36" s="1139"/>
      <c r="AL36" s="1143"/>
      <c r="AM36" s="1143"/>
      <c r="AN36" s="1143"/>
      <c r="AO36" s="1143"/>
      <c r="AP36" s="1143"/>
      <c r="AQ36" s="1144"/>
      <c r="AR36" s="557"/>
      <c r="AS36" s="557" t="s">
        <v>243</v>
      </c>
      <c r="AT36" s="557"/>
      <c r="AU36" s="557"/>
      <c r="AV36" s="557"/>
      <c r="AW36" s="557"/>
      <c r="AX36" s="557"/>
      <c r="AY36" s="557"/>
      <c r="AZ36" s="557"/>
      <c r="BA36" s="557"/>
      <c r="BB36" s="557"/>
      <c r="BC36" s="557"/>
      <c r="BD36" s="557"/>
      <c r="BE36" s="557"/>
      <c r="BF36" s="557"/>
      <c r="BG36" s="557"/>
      <c r="BH36" s="557"/>
      <c r="BI36" s="557"/>
      <c r="BJ36" s="557"/>
      <c r="BK36" s="557"/>
      <c r="BL36" s="557"/>
      <c r="BM36" s="557"/>
      <c r="BN36" s="557"/>
      <c r="BO36" s="557"/>
      <c r="BP36" s="557"/>
      <c r="BQ36" s="557"/>
      <c r="BR36" s="557"/>
      <c r="BS36" s="557"/>
      <c r="BT36" s="557"/>
      <c r="BU36" s="557"/>
      <c r="BV36" s="557"/>
      <c r="BW36" s="557"/>
      <c r="BX36" s="557"/>
      <c r="BY36" s="557"/>
      <c r="BZ36" s="557"/>
      <c r="CA36" s="557"/>
      <c r="CB36" s="557"/>
      <c r="CC36" s="557"/>
      <c r="CD36" s="557"/>
      <c r="CE36" s="557"/>
      <c r="CF36" s="557"/>
      <c r="CG36" s="557"/>
      <c r="CH36" s="557"/>
      <c r="CI36" s="557"/>
      <c r="CJ36" s="557"/>
      <c r="CK36" s="557"/>
      <c r="CL36" s="557"/>
      <c r="CM36" s="557"/>
      <c r="CN36" s="557"/>
      <c r="CO36" s="557"/>
      <c r="CP36" s="557"/>
      <c r="CQ36" s="557"/>
      <c r="CR36" s="557"/>
      <c r="CS36" s="557"/>
      <c r="CT36" s="557"/>
      <c r="CU36" s="557"/>
      <c r="CV36" s="557"/>
      <c r="CW36" s="557"/>
      <c r="CX36" s="557"/>
      <c r="CY36" s="557"/>
      <c r="CZ36" s="557"/>
      <c r="DA36" s="557"/>
      <c r="DB36" s="557"/>
      <c r="DC36" s="557"/>
      <c r="DD36" s="557"/>
      <c r="DE36" s="557"/>
      <c r="DF36" s="557"/>
      <c r="DG36" s="557"/>
      <c r="DH36" s="557"/>
      <c r="DI36" s="557"/>
      <c r="DJ36" s="557"/>
      <c r="DK36" s="557"/>
      <c r="DL36" s="557"/>
      <c r="DM36" s="557"/>
      <c r="DN36" s="557"/>
      <c r="DO36" s="557"/>
      <c r="DP36" s="557"/>
      <c r="DQ36" s="557"/>
      <c r="DR36" s="557"/>
      <c r="DS36" s="557"/>
      <c r="DT36" s="557"/>
      <c r="DU36" s="557"/>
      <c r="DV36" s="557"/>
      <c r="DW36" s="557"/>
      <c r="DX36" s="557"/>
      <c r="DY36" s="557"/>
      <c r="DZ36" s="557"/>
      <c r="EA36" s="557"/>
      <c r="EB36" s="557"/>
      <c r="EC36" s="557"/>
      <c r="ED36" s="557"/>
      <c r="EE36" s="557"/>
      <c r="EF36" s="557"/>
      <c r="EG36" s="557"/>
      <c r="EH36" s="557"/>
      <c r="EI36" s="557"/>
      <c r="EJ36" s="557"/>
      <c r="EK36" s="557"/>
      <c r="EL36" s="557"/>
      <c r="EM36" s="557"/>
      <c r="EN36" s="557"/>
      <c r="EO36" s="557"/>
      <c r="EP36" s="557"/>
      <c r="EQ36" s="557"/>
      <c r="ER36" s="557"/>
      <c r="ES36" s="557"/>
      <c r="ET36" s="557"/>
      <c r="EU36" s="557"/>
      <c r="EV36" s="557"/>
      <c r="EW36" s="557"/>
      <c r="EX36" s="557"/>
      <c r="EY36" s="557"/>
      <c r="EZ36" s="557"/>
      <c r="FA36" s="557"/>
      <c r="FB36" s="557"/>
      <c r="FC36" s="557"/>
      <c r="FD36" s="557"/>
      <c r="FE36" s="557"/>
      <c r="FF36" s="557"/>
      <c r="FG36" s="557"/>
      <c r="FH36" s="557"/>
      <c r="FI36" s="557"/>
      <c r="FJ36" s="557"/>
      <c r="FK36" s="557"/>
      <c r="FL36" s="557"/>
      <c r="FM36" s="557"/>
      <c r="FN36" s="557"/>
      <c r="FO36" s="557"/>
      <c r="FP36" s="557"/>
      <c r="FQ36" s="557"/>
      <c r="FR36" s="557"/>
      <c r="FS36" s="557"/>
      <c r="FT36" s="557"/>
      <c r="FU36" s="557"/>
      <c r="FV36" s="557"/>
      <c r="FW36" s="557"/>
      <c r="FX36" s="557"/>
      <c r="FY36" s="557"/>
      <c r="FZ36" s="557"/>
      <c r="GA36" s="557"/>
      <c r="GB36" s="557"/>
      <c r="GC36" s="557"/>
      <c r="GD36" s="557"/>
      <c r="GE36" s="557"/>
      <c r="GF36" s="557"/>
      <c r="GG36" s="557"/>
      <c r="GH36" s="557"/>
      <c r="GI36" s="557"/>
      <c r="GJ36" s="557"/>
      <c r="GK36" s="557"/>
      <c r="GL36" s="557"/>
      <c r="GM36" s="557"/>
      <c r="GN36" s="557"/>
      <c r="GO36" s="557"/>
      <c r="GP36" s="557"/>
      <c r="GQ36" s="557"/>
      <c r="GR36" s="557"/>
      <c r="GS36" s="557"/>
      <c r="GT36" s="557"/>
      <c r="GU36" s="557"/>
      <c r="GV36" s="557"/>
      <c r="GW36" s="557"/>
      <c r="GX36" s="557"/>
      <c r="GY36" s="557"/>
      <c r="GZ36" s="557"/>
      <c r="HA36" s="557"/>
      <c r="HB36" s="557"/>
      <c r="HC36" s="557"/>
      <c r="HD36" s="557"/>
      <c r="HE36" s="557"/>
      <c r="HF36" s="557"/>
      <c r="HG36" s="557"/>
      <c r="HH36" s="557"/>
      <c r="HI36" s="557"/>
      <c r="HJ36" s="557"/>
      <c r="HK36" s="557"/>
      <c r="HL36" s="557"/>
      <c r="HM36" s="557"/>
      <c r="HN36" s="557"/>
      <c r="HO36" s="557"/>
      <c r="HP36" s="557"/>
      <c r="HQ36" s="557"/>
      <c r="HR36" s="557"/>
      <c r="HS36" s="557"/>
      <c r="HT36" s="557"/>
      <c r="HU36" s="557"/>
      <c r="HV36" s="557"/>
      <c r="HW36" s="557"/>
      <c r="HX36" s="557"/>
      <c r="HY36" s="557"/>
      <c r="HZ36" s="557"/>
      <c r="IA36" s="557"/>
      <c r="IB36" s="557"/>
      <c r="IC36" s="557"/>
      <c r="ID36" s="557"/>
      <c r="IE36" s="557"/>
      <c r="IF36" s="557"/>
      <c r="IG36" s="557"/>
      <c r="IH36" s="557"/>
      <c r="II36" s="557"/>
      <c r="IJ36" s="557"/>
      <c r="IK36" s="557"/>
      <c r="IL36" s="557"/>
      <c r="IM36" s="557"/>
      <c r="IN36" s="557"/>
      <c r="IO36" s="557"/>
      <c r="IP36" s="557"/>
      <c r="IQ36" s="557"/>
      <c r="IR36" s="557"/>
      <c r="IS36" s="557"/>
      <c r="IT36" s="557"/>
      <c r="IU36" s="557"/>
      <c r="IV36" s="557"/>
      <c r="IW36" s="557"/>
      <c r="IX36" s="557"/>
      <c r="IY36" s="557"/>
      <c r="IZ36" s="557"/>
      <c r="JA36" s="557"/>
      <c r="JB36" s="557"/>
      <c r="JC36" s="557"/>
      <c r="JD36" s="557"/>
      <c r="JE36" s="557"/>
      <c r="JF36" s="557"/>
      <c r="JG36" s="557"/>
      <c r="JH36" s="557"/>
      <c r="JI36" s="557"/>
      <c r="JJ36" s="557"/>
      <c r="JK36" s="557"/>
      <c r="JL36" s="557"/>
      <c r="JM36" s="557"/>
      <c r="JN36" s="557"/>
      <c r="JO36" s="557"/>
      <c r="JP36" s="557"/>
      <c r="JQ36" s="557"/>
      <c r="JR36" s="557"/>
      <c r="JS36" s="557"/>
      <c r="JT36" s="557"/>
      <c r="JU36" s="557"/>
      <c r="JV36" s="557"/>
      <c r="JW36" s="557"/>
      <c r="JX36" s="557"/>
      <c r="JY36" s="557"/>
      <c r="JZ36" s="557"/>
      <c r="KA36" s="557"/>
      <c r="KB36" s="557"/>
      <c r="KC36" s="557"/>
      <c r="KD36" s="557"/>
      <c r="KE36" s="557"/>
      <c r="KF36" s="557"/>
      <c r="KG36" s="557"/>
      <c r="KH36" s="557"/>
      <c r="KI36" s="557"/>
      <c r="KJ36" s="557"/>
      <c r="KK36" s="557"/>
      <c r="KL36" s="557"/>
      <c r="KM36" s="557"/>
      <c r="KN36" s="557"/>
      <c r="KO36" s="557"/>
      <c r="KP36" s="557"/>
      <c r="KQ36" s="557"/>
      <c r="KR36" s="557"/>
      <c r="KS36" s="557"/>
      <c r="KT36" s="557"/>
      <c r="KU36" s="557"/>
      <c r="KV36" s="557"/>
      <c r="KW36" s="557"/>
      <c r="KX36" s="557"/>
      <c r="KY36" s="557"/>
      <c r="KZ36" s="557"/>
      <c r="LA36" s="557"/>
      <c r="LB36" s="557"/>
      <c r="LC36" s="557"/>
      <c r="LD36" s="557"/>
      <c r="LE36" s="557"/>
      <c r="LF36" s="557"/>
      <c r="LG36" s="557"/>
      <c r="LH36" s="557"/>
      <c r="LI36" s="557"/>
      <c r="LJ36" s="557"/>
      <c r="LK36" s="557"/>
      <c r="LL36" s="557"/>
      <c r="LM36" s="557"/>
      <c r="LN36" s="557"/>
      <c r="LO36" s="557"/>
      <c r="LP36" s="557"/>
      <c r="LQ36" s="557"/>
      <c r="LR36" s="557"/>
      <c r="LS36" s="557"/>
      <c r="LT36" s="557"/>
      <c r="LU36" s="557"/>
      <c r="LV36" s="557"/>
      <c r="LW36" s="557"/>
      <c r="LX36" s="557"/>
      <c r="LY36" s="557"/>
      <c r="LZ36" s="557"/>
      <c r="MA36" s="557"/>
      <c r="MB36" s="557"/>
      <c r="MC36" s="557"/>
      <c r="MD36" s="557"/>
      <c r="ME36" s="557"/>
      <c r="MF36" s="557"/>
      <c r="MG36" s="557"/>
      <c r="MH36" s="557"/>
      <c r="MI36" s="557"/>
      <c r="MJ36" s="557"/>
      <c r="MK36" s="557"/>
      <c r="ML36" s="557"/>
      <c r="MM36" s="557"/>
      <c r="MN36" s="557"/>
      <c r="MO36" s="557"/>
      <c r="MP36" s="557"/>
      <c r="MQ36" s="557"/>
      <c r="MR36" s="557"/>
      <c r="MS36" s="557"/>
      <c r="MT36" s="557"/>
      <c r="MU36" s="557"/>
      <c r="MV36" s="557"/>
      <c r="MW36" s="557"/>
      <c r="MX36" s="557"/>
      <c r="MY36" s="557"/>
      <c r="MZ36" s="557"/>
      <c r="NA36" s="557"/>
      <c r="NB36" s="557"/>
    </row>
    <row r="37" spans="1:366" s="85" customFormat="1" ht="20.25" customHeight="1" x14ac:dyDescent="0.45">
      <c r="A37" s="107"/>
      <c r="B37" s="108"/>
      <c r="C37" s="107"/>
      <c r="D37" s="108"/>
      <c r="E37" s="107"/>
      <c r="F37" s="108"/>
      <c r="G37" s="107"/>
      <c r="H37" s="108"/>
      <c r="I37" s="110"/>
      <c r="J37" s="111"/>
      <c r="K37" s="111"/>
      <c r="L37" s="111"/>
      <c r="M37" s="111"/>
      <c r="N37" s="111"/>
      <c r="O37" s="111"/>
      <c r="P37" s="111"/>
      <c r="Q37" s="111"/>
      <c r="R37" s="112"/>
      <c r="S37" s="112"/>
      <c r="T37" s="113"/>
      <c r="U37" s="112"/>
      <c r="V37" s="114"/>
      <c r="W37" s="128"/>
      <c r="X37" s="1139"/>
      <c r="Y37" s="1139"/>
      <c r="Z37" s="1140"/>
      <c r="AA37" s="1140"/>
      <c r="AB37" s="1141"/>
      <c r="AC37" s="1141"/>
      <c r="AD37" s="1141"/>
      <c r="AE37" s="1161"/>
      <c r="AF37" s="1143"/>
      <c r="AG37" s="1143"/>
      <c r="AH37" s="1143"/>
      <c r="AI37" s="1143"/>
      <c r="AJ37" s="1143"/>
      <c r="AK37" s="1139"/>
      <c r="AL37" s="1143"/>
      <c r="AM37" s="1143"/>
      <c r="AN37" s="1143"/>
      <c r="AO37" s="1143"/>
      <c r="AP37" s="1143"/>
      <c r="AQ37" s="1144"/>
      <c r="AR37" s="557"/>
      <c r="AS37" s="557" t="s">
        <v>243</v>
      </c>
      <c r="AT37" s="557"/>
      <c r="AU37" s="557"/>
      <c r="AV37" s="557"/>
      <c r="AW37" s="557"/>
      <c r="AX37" s="557"/>
      <c r="AY37" s="557"/>
      <c r="AZ37" s="557"/>
      <c r="BA37" s="557"/>
      <c r="BB37" s="557"/>
      <c r="BC37" s="557"/>
      <c r="BD37" s="557"/>
      <c r="BE37" s="557"/>
      <c r="BF37" s="557"/>
      <c r="BG37" s="557"/>
      <c r="BH37" s="557"/>
      <c r="BI37" s="557"/>
      <c r="BJ37" s="557"/>
      <c r="BK37" s="557"/>
      <c r="BL37" s="557"/>
      <c r="BM37" s="557"/>
      <c r="BN37" s="557"/>
      <c r="BO37" s="557"/>
      <c r="BP37" s="557"/>
      <c r="BQ37" s="557"/>
      <c r="BR37" s="557"/>
      <c r="BS37" s="557"/>
      <c r="BT37" s="557"/>
      <c r="BU37" s="557"/>
      <c r="BV37" s="557"/>
      <c r="BW37" s="557"/>
      <c r="BX37" s="557"/>
      <c r="BY37" s="557"/>
      <c r="BZ37" s="557"/>
      <c r="CA37" s="557"/>
      <c r="CB37" s="557"/>
      <c r="CC37" s="557"/>
      <c r="CD37" s="557"/>
      <c r="CE37" s="557"/>
      <c r="CF37" s="557"/>
      <c r="CG37" s="557"/>
      <c r="CH37" s="557"/>
      <c r="CI37" s="557"/>
      <c r="CJ37" s="557"/>
      <c r="CK37" s="557"/>
      <c r="CL37" s="557"/>
      <c r="CM37" s="557"/>
      <c r="CN37" s="557"/>
      <c r="CO37" s="557"/>
      <c r="CP37" s="557"/>
      <c r="CQ37" s="557"/>
      <c r="CR37" s="557"/>
      <c r="CS37" s="557"/>
      <c r="CT37" s="557"/>
      <c r="CU37" s="557"/>
      <c r="CV37" s="557"/>
      <c r="CW37" s="557"/>
      <c r="CX37" s="557"/>
      <c r="CY37" s="557"/>
      <c r="CZ37" s="557"/>
      <c r="DA37" s="557"/>
      <c r="DB37" s="557"/>
      <c r="DC37" s="557"/>
      <c r="DD37" s="557"/>
      <c r="DE37" s="557"/>
      <c r="DF37" s="557"/>
      <c r="DG37" s="557"/>
      <c r="DH37" s="557"/>
      <c r="DI37" s="557"/>
      <c r="DJ37" s="557"/>
      <c r="DK37" s="557"/>
      <c r="DL37" s="557"/>
      <c r="DM37" s="557"/>
      <c r="DN37" s="557"/>
      <c r="DO37" s="557"/>
      <c r="DP37" s="557"/>
      <c r="DQ37" s="557"/>
      <c r="DR37" s="557"/>
      <c r="DS37" s="557"/>
      <c r="DT37" s="557"/>
      <c r="DU37" s="557"/>
      <c r="DV37" s="557"/>
      <c r="DW37" s="557"/>
      <c r="DX37" s="557"/>
      <c r="DY37" s="557"/>
      <c r="DZ37" s="557"/>
      <c r="EA37" s="557"/>
      <c r="EB37" s="557"/>
      <c r="EC37" s="557"/>
      <c r="ED37" s="557"/>
      <c r="EE37" s="557"/>
      <c r="EF37" s="557"/>
      <c r="EG37" s="557"/>
      <c r="EH37" s="557"/>
      <c r="EI37" s="557"/>
      <c r="EJ37" s="557"/>
      <c r="EK37" s="557"/>
      <c r="EL37" s="557"/>
      <c r="EM37" s="557"/>
      <c r="EN37" s="557"/>
      <c r="EO37" s="557"/>
      <c r="EP37" s="557"/>
      <c r="EQ37" s="557"/>
      <c r="ER37" s="557"/>
      <c r="ES37" s="557"/>
      <c r="ET37" s="557"/>
      <c r="EU37" s="557"/>
      <c r="EV37" s="557"/>
      <c r="EW37" s="557"/>
      <c r="EX37" s="557"/>
      <c r="EY37" s="557"/>
      <c r="EZ37" s="557"/>
      <c r="FA37" s="557"/>
      <c r="FB37" s="557"/>
      <c r="FC37" s="557"/>
      <c r="FD37" s="557"/>
      <c r="FE37" s="557"/>
      <c r="FF37" s="557"/>
      <c r="FG37" s="557"/>
      <c r="FH37" s="557"/>
      <c r="FI37" s="557"/>
      <c r="FJ37" s="557"/>
      <c r="FK37" s="557"/>
      <c r="FL37" s="557"/>
      <c r="FM37" s="557"/>
      <c r="FN37" s="557"/>
      <c r="FO37" s="557"/>
      <c r="FP37" s="557"/>
      <c r="FQ37" s="557"/>
      <c r="FR37" s="557"/>
      <c r="FS37" s="557"/>
      <c r="FT37" s="557"/>
      <c r="FU37" s="557"/>
      <c r="FV37" s="557"/>
      <c r="FW37" s="557"/>
      <c r="FX37" s="557"/>
      <c r="FY37" s="557"/>
      <c r="FZ37" s="557"/>
      <c r="GA37" s="557"/>
      <c r="GB37" s="557"/>
      <c r="GC37" s="557"/>
      <c r="GD37" s="557"/>
      <c r="GE37" s="557"/>
      <c r="GF37" s="557"/>
      <c r="GG37" s="557"/>
      <c r="GH37" s="557"/>
      <c r="GI37" s="557"/>
      <c r="GJ37" s="557"/>
      <c r="GK37" s="557"/>
      <c r="GL37" s="557"/>
      <c r="GM37" s="557"/>
      <c r="GN37" s="557"/>
      <c r="GO37" s="557"/>
      <c r="GP37" s="557"/>
      <c r="GQ37" s="557"/>
      <c r="GR37" s="557"/>
      <c r="GS37" s="557"/>
      <c r="GT37" s="557"/>
      <c r="GU37" s="557"/>
      <c r="GV37" s="557"/>
      <c r="GW37" s="557"/>
      <c r="GX37" s="557"/>
      <c r="GY37" s="557"/>
      <c r="GZ37" s="557"/>
      <c r="HA37" s="557"/>
      <c r="HB37" s="557"/>
      <c r="HC37" s="557"/>
      <c r="HD37" s="557"/>
      <c r="HE37" s="557"/>
      <c r="HF37" s="557"/>
      <c r="HG37" s="557"/>
      <c r="HH37" s="557"/>
      <c r="HI37" s="557"/>
      <c r="HJ37" s="557"/>
      <c r="HK37" s="557"/>
      <c r="HL37" s="557"/>
      <c r="HM37" s="557"/>
      <c r="HN37" s="557"/>
      <c r="HO37" s="557"/>
      <c r="HP37" s="557"/>
      <c r="HQ37" s="557"/>
      <c r="HR37" s="557"/>
      <c r="HS37" s="557"/>
      <c r="HT37" s="557"/>
      <c r="HU37" s="557"/>
      <c r="HV37" s="557"/>
      <c r="HW37" s="557"/>
      <c r="HX37" s="557"/>
      <c r="HY37" s="557"/>
      <c r="HZ37" s="557"/>
      <c r="IA37" s="557"/>
      <c r="IB37" s="557"/>
      <c r="IC37" s="557"/>
      <c r="ID37" s="557"/>
      <c r="IE37" s="557"/>
      <c r="IF37" s="557"/>
      <c r="IG37" s="557"/>
      <c r="IH37" s="557"/>
      <c r="II37" s="557"/>
      <c r="IJ37" s="557"/>
      <c r="IK37" s="557"/>
      <c r="IL37" s="557"/>
      <c r="IM37" s="557"/>
      <c r="IN37" s="557"/>
      <c r="IO37" s="557"/>
      <c r="IP37" s="557"/>
      <c r="IQ37" s="557"/>
      <c r="IR37" s="557"/>
      <c r="IS37" s="557"/>
      <c r="IT37" s="557"/>
      <c r="IU37" s="557"/>
      <c r="IV37" s="557"/>
      <c r="IW37" s="557"/>
      <c r="IX37" s="557"/>
      <c r="IY37" s="557"/>
      <c r="IZ37" s="557"/>
      <c r="JA37" s="557"/>
      <c r="JB37" s="557"/>
      <c r="JC37" s="557"/>
      <c r="JD37" s="557"/>
      <c r="JE37" s="557"/>
      <c r="JF37" s="557"/>
      <c r="JG37" s="557"/>
      <c r="JH37" s="557"/>
      <c r="JI37" s="557"/>
      <c r="JJ37" s="557"/>
      <c r="JK37" s="557"/>
      <c r="JL37" s="557"/>
      <c r="JM37" s="557"/>
      <c r="JN37" s="557"/>
      <c r="JO37" s="557"/>
      <c r="JP37" s="557"/>
      <c r="JQ37" s="557"/>
      <c r="JR37" s="557"/>
      <c r="JS37" s="557"/>
      <c r="JT37" s="557"/>
      <c r="JU37" s="557"/>
      <c r="JV37" s="557"/>
      <c r="JW37" s="557"/>
      <c r="JX37" s="557"/>
      <c r="JY37" s="557"/>
      <c r="JZ37" s="557"/>
      <c r="KA37" s="557"/>
      <c r="KB37" s="557"/>
      <c r="KC37" s="557"/>
      <c r="KD37" s="557"/>
      <c r="KE37" s="557"/>
      <c r="KF37" s="557"/>
      <c r="KG37" s="557"/>
      <c r="KH37" s="557"/>
      <c r="KI37" s="557"/>
      <c r="KJ37" s="557"/>
      <c r="KK37" s="557"/>
      <c r="KL37" s="557"/>
      <c r="KM37" s="557"/>
      <c r="KN37" s="557"/>
      <c r="KO37" s="557"/>
      <c r="KP37" s="557"/>
      <c r="KQ37" s="557"/>
      <c r="KR37" s="557"/>
      <c r="KS37" s="557"/>
      <c r="KT37" s="557"/>
      <c r="KU37" s="557"/>
      <c r="KV37" s="557"/>
      <c r="KW37" s="557"/>
      <c r="KX37" s="557"/>
      <c r="KY37" s="557"/>
      <c r="KZ37" s="557"/>
      <c r="LA37" s="557"/>
      <c r="LB37" s="557"/>
      <c r="LC37" s="557"/>
      <c r="LD37" s="557"/>
      <c r="LE37" s="557"/>
      <c r="LF37" s="557"/>
      <c r="LG37" s="557"/>
      <c r="LH37" s="557"/>
      <c r="LI37" s="557"/>
      <c r="LJ37" s="557"/>
      <c r="LK37" s="557"/>
      <c r="LL37" s="557"/>
      <c r="LM37" s="557"/>
      <c r="LN37" s="557"/>
      <c r="LO37" s="557"/>
      <c r="LP37" s="557"/>
      <c r="LQ37" s="557"/>
      <c r="LR37" s="557"/>
      <c r="LS37" s="557"/>
      <c r="LT37" s="557"/>
      <c r="LU37" s="557"/>
      <c r="LV37" s="557"/>
      <c r="LW37" s="557"/>
      <c r="LX37" s="557"/>
      <c r="LY37" s="557"/>
      <c r="LZ37" s="557"/>
      <c r="MA37" s="557"/>
      <c r="MB37" s="557"/>
      <c r="MC37" s="557"/>
      <c r="MD37" s="557"/>
      <c r="ME37" s="557"/>
      <c r="MF37" s="557"/>
      <c r="MG37" s="557"/>
      <c r="MH37" s="557"/>
      <c r="MI37" s="557"/>
      <c r="MJ37" s="557"/>
      <c r="MK37" s="557"/>
      <c r="ML37" s="557"/>
      <c r="MM37" s="557"/>
      <c r="MN37" s="557"/>
      <c r="MO37" s="557"/>
      <c r="MP37" s="557"/>
      <c r="MQ37" s="557"/>
      <c r="MR37" s="557"/>
      <c r="MS37" s="557"/>
      <c r="MT37" s="557"/>
      <c r="MU37" s="557"/>
      <c r="MV37" s="557"/>
      <c r="MW37" s="557"/>
      <c r="MX37" s="557"/>
      <c r="MY37" s="557"/>
      <c r="MZ37" s="557"/>
      <c r="NA37" s="557"/>
      <c r="NB37" s="557"/>
    </row>
    <row r="38" spans="1:366" s="56" customFormat="1" ht="20.25" customHeight="1" x14ac:dyDescent="0.6">
      <c r="A38" s="90"/>
      <c r="B38" s="89"/>
      <c r="C38" s="90"/>
      <c r="D38" s="89"/>
      <c r="E38" s="90"/>
      <c r="F38" s="89"/>
      <c r="G38" s="90"/>
      <c r="H38" s="89"/>
      <c r="I38" s="126" t="str">
        <f t="shared" ref="I38:I69" si="7">CONCATENATE(A38,B38,C38,D38,E38,F38,G38,H38)</f>
        <v/>
      </c>
      <c r="J38" s="127"/>
      <c r="K38" s="127"/>
      <c r="L38" s="120"/>
      <c r="M38" s="120"/>
      <c r="N38" s="120"/>
      <c r="O38" s="120"/>
      <c r="P38" s="120"/>
      <c r="Q38" s="120"/>
      <c r="R38" s="127"/>
      <c r="S38" s="127"/>
      <c r="T38" s="127"/>
      <c r="U38" s="127"/>
      <c r="V38" s="138"/>
      <c r="W38" s="138"/>
      <c r="X38" s="1162"/>
      <c r="Y38" s="1162"/>
      <c r="Z38" s="1163"/>
      <c r="AA38" s="1163"/>
      <c r="AB38" s="1141"/>
      <c r="AC38" s="1141"/>
      <c r="AD38" s="1141"/>
      <c r="AE38" s="1161"/>
      <c r="AF38" s="1164"/>
      <c r="AG38" s="1164"/>
      <c r="AH38" s="1143"/>
      <c r="AI38" s="1143"/>
      <c r="AJ38" s="1164"/>
      <c r="AK38" s="1186"/>
      <c r="AL38" s="1187"/>
      <c r="AM38" s="1187"/>
      <c r="AN38" s="1187"/>
      <c r="AO38" s="1187"/>
      <c r="AP38" s="1187"/>
      <c r="AQ38" s="1188"/>
      <c r="AR38" s="560"/>
      <c r="AS38" s="557" t="s">
        <v>218</v>
      </c>
      <c r="AT38" s="560"/>
      <c r="AU38" s="560"/>
      <c r="AV38" s="560"/>
      <c r="AW38" s="560"/>
      <c r="AX38" s="560"/>
      <c r="AY38" s="560"/>
      <c r="AZ38" s="560"/>
      <c r="BA38" s="560"/>
      <c r="BB38" s="560"/>
      <c r="BC38" s="560"/>
      <c r="BD38" s="560"/>
      <c r="BE38" s="560"/>
      <c r="BF38" s="560"/>
      <c r="BG38" s="560"/>
      <c r="BH38" s="560"/>
      <c r="BI38" s="560"/>
      <c r="BJ38" s="560"/>
      <c r="BK38" s="560"/>
      <c r="BL38" s="560"/>
      <c r="BM38" s="560"/>
      <c r="BN38" s="560"/>
      <c r="BO38" s="560"/>
      <c r="BP38" s="560"/>
      <c r="BQ38" s="560"/>
      <c r="BR38" s="560"/>
      <c r="BS38" s="560"/>
      <c r="BT38" s="560"/>
      <c r="BU38" s="560"/>
      <c r="BV38" s="560"/>
      <c r="BW38" s="560"/>
      <c r="BX38" s="560"/>
      <c r="BY38" s="560"/>
      <c r="BZ38" s="560"/>
      <c r="CA38" s="560"/>
      <c r="CB38" s="560"/>
      <c r="CC38" s="560"/>
      <c r="CD38" s="560"/>
      <c r="CE38" s="560"/>
      <c r="CF38" s="560"/>
      <c r="CG38" s="560"/>
      <c r="CH38" s="560"/>
      <c r="CI38" s="560"/>
      <c r="CJ38" s="560"/>
      <c r="CK38" s="560"/>
      <c r="CL38" s="560"/>
      <c r="CM38" s="560"/>
      <c r="CN38" s="560"/>
      <c r="CO38" s="560"/>
      <c r="CP38" s="560"/>
      <c r="CQ38" s="560"/>
      <c r="CR38" s="560"/>
      <c r="CS38" s="560"/>
      <c r="CT38" s="560"/>
      <c r="CU38" s="560"/>
      <c r="CV38" s="560"/>
      <c r="CW38" s="560"/>
      <c r="CX38" s="560"/>
      <c r="CY38" s="560"/>
      <c r="CZ38" s="560"/>
      <c r="DA38" s="560"/>
      <c r="DB38" s="560"/>
      <c r="DC38" s="560"/>
      <c r="DD38" s="560"/>
      <c r="DE38" s="560"/>
      <c r="DF38" s="560"/>
      <c r="DG38" s="560"/>
      <c r="DH38" s="560"/>
      <c r="DI38" s="560"/>
      <c r="DJ38" s="560"/>
      <c r="DK38" s="560"/>
      <c r="DL38" s="560"/>
      <c r="DM38" s="560"/>
      <c r="DN38" s="560"/>
      <c r="DO38" s="560"/>
      <c r="DP38" s="560"/>
      <c r="DQ38" s="560"/>
      <c r="DR38" s="560"/>
      <c r="DS38" s="560"/>
      <c r="DT38" s="560"/>
      <c r="DU38" s="560"/>
      <c r="DV38" s="560"/>
      <c r="DW38" s="560"/>
      <c r="DX38" s="560"/>
      <c r="DY38" s="560"/>
      <c r="DZ38" s="560"/>
      <c r="EA38" s="560"/>
      <c r="EB38" s="560"/>
      <c r="EC38" s="560"/>
      <c r="ED38" s="560"/>
      <c r="EE38" s="560"/>
      <c r="EF38" s="560"/>
      <c r="EG38" s="560"/>
      <c r="EH38" s="560"/>
      <c r="EI38" s="560"/>
      <c r="EJ38" s="560"/>
      <c r="EK38" s="560"/>
      <c r="EL38" s="560"/>
      <c r="EM38" s="560"/>
      <c r="EN38" s="560"/>
      <c r="EO38" s="560"/>
      <c r="EP38" s="560"/>
      <c r="EQ38" s="560"/>
      <c r="ER38" s="560"/>
      <c r="ES38" s="560"/>
      <c r="ET38" s="560"/>
      <c r="EU38" s="560"/>
      <c r="EV38" s="560"/>
      <c r="EW38" s="560"/>
      <c r="EX38" s="560"/>
      <c r="EY38" s="560"/>
      <c r="EZ38" s="560"/>
      <c r="FA38" s="560"/>
      <c r="FB38" s="560"/>
      <c r="FC38" s="560"/>
      <c r="FD38" s="560"/>
      <c r="FE38" s="560"/>
      <c r="FF38" s="560"/>
      <c r="FG38" s="560"/>
      <c r="FH38" s="560"/>
      <c r="FI38" s="560"/>
      <c r="FJ38" s="560"/>
      <c r="FK38" s="560"/>
      <c r="FL38" s="560"/>
      <c r="FM38" s="560"/>
      <c r="FN38" s="560"/>
      <c r="FO38" s="560"/>
      <c r="FP38" s="560"/>
      <c r="FQ38" s="560"/>
      <c r="FR38" s="560"/>
      <c r="FS38" s="560"/>
      <c r="FT38" s="560"/>
      <c r="FU38" s="560"/>
      <c r="FV38" s="560"/>
      <c r="FW38" s="560"/>
      <c r="FX38" s="560"/>
      <c r="FY38" s="560"/>
      <c r="FZ38" s="560"/>
      <c r="GA38" s="560"/>
      <c r="GB38" s="560"/>
      <c r="GC38" s="560"/>
      <c r="GD38" s="560"/>
      <c r="GE38" s="560"/>
      <c r="GF38" s="560"/>
      <c r="GG38" s="560"/>
      <c r="GH38" s="560"/>
      <c r="GI38" s="560"/>
      <c r="GJ38" s="560"/>
      <c r="GK38" s="560"/>
      <c r="GL38" s="560"/>
      <c r="GM38" s="560"/>
      <c r="GN38" s="560"/>
      <c r="GO38" s="560"/>
      <c r="GP38" s="560"/>
      <c r="GQ38" s="560"/>
      <c r="GR38" s="560"/>
      <c r="GS38" s="560"/>
      <c r="GT38" s="560"/>
      <c r="GU38" s="560"/>
      <c r="GV38" s="560"/>
      <c r="GW38" s="560"/>
      <c r="GX38" s="560"/>
      <c r="GY38" s="560"/>
      <c r="GZ38" s="560"/>
      <c r="HA38" s="560"/>
      <c r="HB38" s="560"/>
      <c r="HC38" s="560"/>
      <c r="HD38" s="560"/>
      <c r="HE38" s="560"/>
      <c r="HF38" s="560"/>
      <c r="HG38" s="560"/>
      <c r="HH38" s="560"/>
      <c r="HI38" s="560"/>
      <c r="HJ38" s="560"/>
      <c r="HK38" s="560"/>
      <c r="HL38" s="560"/>
      <c r="HM38" s="560"/>
      <c r="HN38" s="560"/>
      <c r="HO38" s="560"/>
      <c r="HP38" s="560"/>
      <c r="HQ38" s="560"/>
      <c r="HR38" s="560"/>
      <c r="HS38" s="560"/>
      <c r="HT38" s="560"/>
      <c r="HU38" s="560"/>
      <c r="HV38" s="560"/>
      <c r="HW38" s="560"/>
      <c r="HX38" s="560"/>
      <c r="HY38" s="560"/>
      <c r="HZ38" s="560"/>
      <c r="IA38" s="560"/>
      <c r="IB38" s="560"/>
      <c r="IC38" s="560"/>
      <c r="ID38" s="560"/>
      <c r="IE38" s="560"/>
      <c r="IF38" s="560"/>
      <c r="IG38" s="560"/>
      <c r="IH38" s="560"/>
      <c r="II38" s="560"/>
      <c r="IJ38" s="560"/>
      <c r="IK38" s="560"/>
      <c r="IL38" s="560"/>
      <c r="IM38" s="560"/>
      <c r="IN38" s="560"/>
      <c r="IO38" s="560"/>
      <c r="IP38" s="560"/>
      <c r="IQ38" s="560"/>
      <c r="IR38" s="560"/>
      <c r="IS38" s="560"/>
      <c r="IT38" s="560"/>
      <c r="IU38" s="560"/>
      <c r="IV38" s="560"/>
      <c r="IW38" s="560"/>
      <c r="IX38" s="560"/>
      <c r="IY38" s="560"/>
      <c r="IZ38" s="560"/>
      <c r="JA38" s="560"/>
      <c r="JB38" s="560"/>
      <c r="JC38" s="560"/>
      <c r="JD38" s="560"/>
      <c r="JE38" s="560"/>
      <c r="JF38" s="560"/>
      <c r="JG38" s="560"/>
      <c r="JH38" s="560"/>
      <c r="JI38" s="560"/>
      <c r="JJ38" s="560"/>
      <c r="JK38" s="560"/>
      <c r="JL38" s="560"/>
      <c r="JM38" s="560"/>
      <c r="JN38" s="560"/>
      <c r="JO38" s="560"/>
      <c r="JP38" s="560"/>
      <c r="JQ38" s="560"/>
      <c r="JR38" s="560"/>
      <c r="JS38" s="560"/>
      <c r="JT38" s="560"/>
      <c r="JU38" s="560"/>
      <c r="JV38" s="560"/>
      <c r="JW38" s="560"/>
      <c r="JX38" s="560"/>
      <c r="JY38" s="560"/>
      <c r="JZ38" s="560"/>
      <c r="KA38" s="560"/>
      <c r="KB38" s="560"/>
      <c r="KC38" s="560"/>
      <c r="KD38" s="560"/>
      <c r="KE38" s="560"/>
      <c r="KF38" s="560"/>
      <c r="KG38" s="560"/>
      <c r="KH38" s="560"/>
      <c r="KI38" s="560"/>
      <c r="KJ38" s="560"/>
      <c r="KK38" s="560"/>
      <c r="KL38" s="560"/>
      <c r="KM38" s="560"/>
      <c r="KN38" s="560"/>
      <c r="KO38" s="560"/>
      <c r="KP38" s="560"/>
      <c r="KQ38" s="560"/>
      <c r="KR38" s="560"/>
      <c r="KS38" s="560"/>
      <c r="KT38" s="560"/>
      <c r="KU38" s="560"/>
      <c r="KV38" s="560"/>
      <c r="KW38" s="560"/>
      <c r="KX38" s="560"/>
      <c r="KY38" s="560"/>
      <c r="KZ38" s="560"/>
      <c r="LA38" s="560"/>
      <c r="LB38" s="560"/>
      <c r="LC38" s="560"/>
      <c r="LD38" s="560"/>
      <c r="LE38" s="560"/>
      <c r="LF38" s="560"/>
      <c r="LG38" s="560"/>
      <c r="LH38" s="560"/>
      <c r="LI38" s="560"/>
      <c r="LJ38" s="560"/>
      <c r="LK38" s="560"/>
      <c r="LL38" s="560"/>
      <c r="LM38" s="560"/>
      <c r="LN38" s="560"/>
      <c r="LO38" s="560"/>
      <c r="LP38" s="560"/>
      <c r="LQ38" s="560"/>
      <c r="LR38" s="560"/>
      <c r="LS38" s="560"/>
      <c r="LT38" s="560"/>
      <c r="LU38" s="560"/>
      <c r="LV38" s="560"/>
      <c r="LW38" s="560"/>
      <c r="LX38" s="560"/>
      <c r="LY38" s="560"/>
      <c r="LZ38" s="560"/>
      <c r="MA38" s="560"/>
      <c r="MB38" s="560"/>
      <c r="MC38" s="560"/>
      <c r="MD38" s="560"/>
      <c r="ME38" s="560"/>
      <c r="MF38" s="560"/>
      <c r="MG38" s="560"/>
      <c r="MH38" s="560"/>
      <c r="MI38" s="560"/>
      <c r="MJ38" s="560"/>
      <c r="MK38" s="560"/>
      <c r="ML38" s="560"/>
      <c r="MM38" s="560"/>
      <c r="MN38" s="560"/>
      <c r="MO38" s="560"/>
      <c r="MP38" s="560"/>
      <c r="MQ38" s="560"/>
      <c r="MR38" s="560"/>
      <c r="MS38" s="560"/>
      <c r="MT38" s="560"/>
      <c r="MU38" s="560"/>
      <c r="MV38" s="560"/>
      <c r="MW38" s="560"/>
      <c r="MX38" s="560"/>
      <c r="MY38" s="560"/>
      <c r="MZ38" s="560"/>
      <c r="NA38" s="560"/>
      <c r="NB38" s="560"/>
    </row>
    <row r="39" spans="1:366" s="100" customFormat="1" ht="24" customHeight="1" x14ac:dyDescent="0.45">
      <c r="A39" s="770"/>
      <c r="B39" s="771"/>
      <c r="C39" s="770"/>
      <c r="D39" s="771"/>
      <c r="E39" s="770"/>
      <c r="F39" s="771"/>
      <c r="G39" s="770"/>
      <c r="H39" s="771"/>
      <c r="I39" s="772" t="str">
        <f t="shared" si="7"/>
        <v/>
      </c>
      <c r="J39" s="786">
        <v>30</v>
      </c>
      <c r="K39" s="786"/>
      <c r="L39" s="786"/>
      <c r="M39" s="786"/>
      <c r="N39" s="786"/>
      <c r="O39" s="786"/>
      <c r="P39" s="786"/>
      <c r="Q39" s="786"/>
      <c r="R39" s="783" t="s">
        <v>119</v>
      </c>
      <c r="S39" s="783"/>
      <c r="T39" s="784" t="s">
        <v>300</v>
      </c>
      <c r="U39" s="886"/>
      <c r="V39" s="887"/>
      <c r="W39" s="784" t="s">
        <v>300</v>
      </c>
      <c r="X39" s="1175"/>
      <c r="Y39" s="1175"/>
      <c r="Z39" s="1176"/>
      <c r="AA39" s="1177"/>
      <c r="AB39" s="1178"/>
      <c r="AC39" s="1178"/>
      <c r="AD39" s="1178"/>
      <c r="AE39" s="1179"/>
      <c r="AF39" s="1180"/>
      <c r="AG39" s="1180"/>
      <c r="AH39" s="1181"/>
      <c r="AI39" s="1181"/>
      <c r="AJ39" s="1182"/>
      <c r="AK39" s="1175"/>
      <c r="AL39" s="1182"/>
      <c r="AM39" s="1182"/>
      <c r="AN39" s="1182"/>
      <c r="AO39" s="1182"/>
      <c r="AP39" s="1182"/>
      <c r="AQ39" s="1175"/>
      <c r="AR39" s="561"/>
      <c r="AS39" s="557" t="s">
        <v>243</v>
      </c>
      <c r="AT39" s="561"/>
      <c r="AU39" s="561"/>
      <c r="AV39" s="561"/>
      <c r="AW39" s="561"/>
      <c r="AX39" s="561"/>
      <c r="AY39" s="561"/>
      <c r="AZ39" s="561"/>
      <c r="BA39" s="561"/>
      <c r="BB39" s="561"/>
      <c r="BC39" s="561"/>
      <c r="BD39" s="561"/>
      <c r="BE39" s="561"/>
      <c r="BF39" s="561"/>
      <c r="BG39" s="561"/>
      <c r="BH39" s="561"/>
      <c r="BI39" s="561"/>
      <c r="BJ39" s="561"/>
      <c r="BK39" s="561"/>
      <c r="BL39" s="561"/>
      <c r="BM39" s="561"/>
      <c r="BN39" s="561"/>
      <c r="BO39" s="561"/>
      <c r="BP39" s="561"/>
      <c r="BQ39" s="561"/>
      <c r="BR39" s="561"/>
      <c r="BS39" s="561"/>
      <c r="BT39" s="561"/>
      <c r="BU39" s="561"/>
      <c r="BV39" s="561"/>
      <c r="BW39" s="561"/>
      <c r="BX39" s="561"/>
      <c r="BY39" s="561"/>
      <c r="BZ39" s="561"/>
      <c r="CA39" s="561"/>
      <c r="CB39" s="561"/>
      <c r="CC39" s="561"/>
      <c r="CD39" s="561"/>
      <c r="CE39" s="561"/>
      <c r="CF39" s="561"/>
      <c r="CG39" s="561"/>
      <c r="CH39" s="561"/>
      <c r="CI39" s="561"/>
      <c r="CJ39" s="561"/>
      <c r="CK39" s="561"/>
      <c r="CL39" s="561"/>
      <c r="CM39" s="561"/>
      <c r="CN39" s="561"/>
      <c r="CO39" s="561"/>
      <c r="CP39" s="561"/>
      <c r="CQ39" s="561"/>
      <c r="CR39" s="561"/>
      <c r="CS39" s="561"/>
      <c r="CT39" s="561"/>
      <c r="CU39" s="561"/>
      <c r="CV39" s="561"/>
      <c r="CW39" s="561"/>
      <c r="CX39" s="561"/>
      <c r="CY39" s="561"/>
      <c r="CZ39" s="561"/>
      <c r="DA39" s="561"/>
      <c r="DB39" s="561"/>
      <c r="DC39" s="561"/>
      <c r="DD39" s="561"/>
      <c r="DE39" s="561"/>
      <c r="DF39" s="561"/>
      <c r="DG39" s="561"/>
      <c r="DH39" s="561"/>
      <c r="DI39" s="561"/>
      <c r="DJ39" s="561"/>
      <c r="DK39" s="561"/>
      <c r="DL39" s="561"/>
      <c r="DM39" s="561"/>
      <c r="DN39" s="561"/>
      <c r="DO39" s="561"/>
      <c r="DP39" s="561"/>
      <c r="DQ39" s="561"/>
      <c r="DR39" s="561"/>
      <c r="DS39" s="561"/>
      <c r="DT39" s="561"/>
      <c r="DU39" s="561"/>
      <c r="DV39" s="561"/>
      <c r="DW39" s="561"/>
      <c r="DX39" s="561"/>
      <c r="DY39" s="561"/>
      <c r="DZ39" s="561"/>
      <c r="EA39" s="561"/>
      <c r="EB39" s="561"/>
      <c r="EC39" s="561"/>
      <c r="ED39" s="561"/>
      <c r="EE39" s="561"/>
      <c r="EF39" s="561"/>
      <c r="EG39" s="561"/>
      <c r="EH39" s="561"/>
      <c r="EI39" s="561"/>
      <c r="EJ39" s="561"/>
      <c r="EK39" s="561"/>
      <c r="EL39" s="561"/>
      <c r="EM39" s="561"/>
      <c r="EN39" s="561"/>
      <c r="EO39" s="561"/>
      <c r="EP39" s="561"/>
      <c r="EQ39" s="561"/>
      <c r="ER39" s="561"/>
      <c r="ES39" s="561"/>
      <c r="ET39" s="561"/>
      <c r="EU39" s="561"/>
      <c r="EV39" s="561"/>
      <c r="EW39" s="561"/>
      <c r="EX39" s="561"/>
      <c r="EY39" s="561"/>
      <c r="EZ39" s="561"/>
      <c r="FA39" s="561"/>
      <c r="FB39" s="561"/>
      <c r="FC39" s="561"/>
      <c r="FD39" s="561"/>
      <c r="FE39" s="561"/>
      <c r="FF39" s="561"/>
      <c r="FG39" s="561"/>
      <c r="FH39" s="561"/>
      <c r="FI39" s="561"/>
      <c r="FJ39" s="561"/>
      <c r="FK39" s="561"/>
      <c r="FL39" s="561"/>
      <c r="FM39" s="561"/>
      <c r="FN39" s="561"/>
      <c r="FO39" s="561"/>
      <c r="FP39" s="561"/>
      <c r="FQ39" s="561"/>
      <c r="FR39" s="561"/>
      <c r="FS39" s="561"/>
      <c r="FT39" s="561"/>
      <c r="FU39" s="561"/>
      <c r="FV39" s="561"/>
      <c r="FW39" s="561"/>
      <c r="FX39" s="561"/>
      <c r="FY39" s="561"/>
      <c r="FZ39" s="561"/>
      <c r="GA39" s="561"/>
      <c r="GB39" s="561"/>
      <c r="GC39" s="561"/>
      <c r="GD39" s="561"/>
      <c r="GE39" s="561"/>
      <c r="GF39" s="561"/>
      <c r="GG39" s="561"/>
      <c r="GH39" s="561"/>
      <c r="GI39" s="561"/>
      <c r="GJ39" s="561"/>
      <c r="GK39" s="561"/>
      <c r="GL39" s="561"/>
      <c r="GM39" s="561"/>
      <c r="GN39" s="561"/>
      <c r="GO39" s="561"/>
      <c r="GP39" s="561"/>
      <c r="GQ39" s="561"/>
      <c r="GR39" s="561"/>
      <c r="GS39" s="561"/>
      <c r="GT39" s="561"/>
      <c r="GU39" s="561"/>
      <c r="GV39" s="561"/>
      <c r="GW39" s="561"/>
      <c r="GX39" s="561"/>
      <c r="GY39" s="561"/>
      <c r="GZ39" s="561"/>
      <c r="HA39" s="561"/>
      <c r="HB39" s="561"/>
      <c r="HC39" s="561"/>
      <c r="HD39" s="561"/>
      <c r="HE39" s="561"/>
      <c r="HF39" s="561"/>
      <c r="HG39" s="561"/>
      <c r="HH39" s="561"/>
      <c r="HI39" s="561"/>
      <c r="HJ39" s="561"/>
      <c r="HK39" s="561"/>
      <c r="HL39" s="561"/>
      <c r="HM39" s="561"/>
      <c r="HN39" s="561"/>
      <c r="HO39" s="561"/>
      <c r="HP39" s="561"/>
      <c r="HQ39" s="561"/>
      <c r="HR39" s="561"/>
      <c r="HS39" s="561"/>
      <c r="HT39" s="561"/>
      <c r="HU39" s="561"/>
      <c r="HV39" s="561"/>
      <c r="HW39" s="561"/>
      <c r="HX39" s="561"/>
      <c r="HY39" s="561"/>
      <c r="HZ39" s="561"/>
      <c r="IA39" s="561"/>
      <c r="IB39" s="561"/>
      <c r="IC39" s="561"/>
      <c r="ID39" s="561"/>
      <c r="IE39" s="561"/>
      <c r="IF39" s="561"/>
      <c r="IG39" s="561"/>
      <c r="IH39" s="561"/>
      <c r="II39" s="561"/>
      <c r="IJ39" s="561"/>
      <c r="IK39" s="561"/>
      <c r="IL39" s="561"/>
      <c r="IM39" s="561"/>
      <c r="IN39" s="561"/>
      <c r="IO39" s="561"/>
      <c r="IP39" s="561"/>
      <c r="IQ39" s="561"/>
      <c r="IR39" s="561"/>
      <c r="IS39" s="561"/>
      <c r="IT39" s="561"/>
      <c r="IU39" s="561"/>
      <c r="IV39" s="561"/>
      <c r="IW39" s="561"/>
      <c r="IX39" s="561"/>
      <c r="IY39" s="561"/>
      <c r="IZ39" s="561"/>
      <c r="JA39" s="561"/>
      <c r="JB39" s="561"/>
      <c r="JC39" s="561"/>
      <c r="JD39" s="561"/>
      <c r="JE39" s="561"/>
      <c r="JF39" s="561"/>
      <c r="JG39" s="561"/>
      <c r="JH39" s="561"/>
      <c r="JI39" s="561"/>
      <c r="JJ39" s="561"/>
      <c r="JK39" s="561"/>
      <c r="JL39" s="561"/>
      <c r="JM39" s="561"/>
      <c r="JN39" s="561"/>
      <c r="JO39" s="561"/>
      <c r="JP39" s="561"/>
      <c r="JQ39" s="561"/>
      <c r="JR39" s="561"/>
      <c r="JS39" s="561"/>
      <c r="JT39" s="561"/>
      <c r="JU39" s="561"/>
      <c r="JV39" s="561"/>
      <c r="JW39" s="561"/>
      <c r="JX39" s="561"/>
      <c r="JY39" s="561"/>
      <c r="JZ39" s="561"/>
      <c r="KA39" s="561"/>
      <c r="KB39" s="561"/>
      <c r="KC39" s="561"/>
      <c r="KD39" s="561"/>
      <c r="KE39" s="561"/>
      <c r="KF39" s="561"/>
      <c r="KG39" s="561"/>
      <c r="KH39" s="561"/>
      <c r="KI39" s="561"/>
      <c r="KJ39" s="561"/>
      <c r="KK39" s="561"/>
      <c r="KL39" s="561"/>
      <c r="KM39" s="561"/>
      <c r="KN39" s="561"/>
      <c r="KO39" s="561"/>
      <c r="KP39" s="561"/>
      <c r="KQ39" s="561"/>
      <c r="KR39" s="561"/>
      <c r="KS39" s="561"/>
      <c r="KT39" s="561"/>
      <c r="KU39" s="561"/>
      <c r="KV39" s="561"/>
      <c r="KW39" s="561"/>
      <c r="KX39" s="561"/>
      <c r="KY39" s="561"/>
      <c r="KZ39" s="561"/>
      <c r="LA39" s="561"/>
      <c r="LB39" s="561"/>
      <c r="LC39" s="561"/>
      <c r="LD39" s="561"/>
      <c r="LE39" s="561"/>
      <c r="LF39" s="561"/>
      <c r="LG39" s="561"/>
      <c r="LH39" s="561"/>
      <c r="LI39" s="561"/>
      <c r="LJ39" s="561"/>
      <c r="LK39" s="561"/>
      <c r="LL39" s="561"/>
      <c r="LM39" s="561"/>
      <c r="LN39" s="561"/>
      <c r="LO39" s="561"/>
      <c r="LP39" s="561"/>
      <c r="LQ39" s="561"/>
      <c r="LR39" s="561"/>
      <c r="LS39" s="561"/>
      <c r="LT39" s="561"/>
      <c r="LU39" s="561"/>
      <c r="LV39" s="561"/>
      <c r="LW39" s="561"/>
      <c r="LX39" s="561"/>
      <c r="LY39" s="561"/>
      <c r="LZ39" s="561"/>
      <c r="MA39" s="561"/>
      <c r="MB39" s="561"/>
      <c r="MC39" s="561"/>
      <c r="MD39" s="561"/>
      <c r="ME39" s="561"/>
      <c r="MF39" s="561"/>
      <c r="MG39" s="561"/>
      <c r="MH39" s="561"/>
      <c r="MI39" s="561"/>
      <c r="MJ39" s="561"/>
      <c r="MK39" s="561"/>
      <c r="ML39" s="561"/>
      <c r="MM39" s="561"/>
      <c r="MN39" s="561"/>
      <c r="MO39" s="561"/>
      <c r="MP39" s="561"/>
      <c r="MQ39" s="561"/>
      <c r="MR39" s="561"/>
      <c r="MS39" s="561"/>
      <c r="MT39" s="561"/>
      <c r="MU39" s="561"/>
      <c r="MV39" s="561"/>
      <c r="MW39" s="561"/>
      <c r="MX39" s="561"/>
      <c r="MY39" s="561"/>
      <c r="MZ39" s="561"/>
      <c r="NA39" s="561"/>
      <c r="NB39" s="561"/>
    </row>
    <row r="40" spans="1:366" s="85" customFormat="1" ht="20.25" customHeight="1" x14ac:dyDescent="0.5">
      <c r="A40" s="107">
        <v>0</v>
      </c>
      <c r="B40" s="108">
        <v>1</v>
      </c>
      <c r="C40" s="107">
        <v>0</v>
      </c>
      <c r="D40" s="108">
        <v>5</v>
      </c>
      <c r="E40" s="107">
        <v>0</v>
      </c>
      <c r="F40" s="108">
        <v>1</v>
      </c>
      <c r="G40" s="107">
        <v>0</v>
      </c>
      <c r="H40" s="108">
        <v>1</v>
      </c>
      <c r="I40" s="110" t="str">
        <f t="shared" si="7"/>
        <v>01050101</v>
      </c>
      <c r="J40" s="139"/>
      <c r="K40" s="111">
        <v>70208</v>
      </c>
      <c r="L40" s="111">
        <v>30102</v>
      </c>
      <c r="M40" s="112" t="s">
        <v>238</v>
      </c>
      <c r="N40" s="111"/>
      <c r="O40" s="111"/>
      <c r="P40" s="111"/>
      <c r="Q40" s="111"/>
      <c r="R40" s="112" t="s">
        <v>119</v>
      </c>
      <c r="S40" s="112"/>
      <c r="T40" s="113" t="s">
        <v>301</v>
      </c>
      <c r="U40" s="112" t="s">
        <v>240</v>
      </c>
      <c r="V40" s="114" t="s">
        <v>302</v>
      </c>
      <c r="W40" s="128" t="s">
        <v>303</v>
      </c>
      <c r="X40" s="1139">
        <f t="shared" ref="X40:X48" si="8">AK40</f>
        <v>1</v>
      </c>
      <c r="Y40" s="1139">
        <f t="shared" ref="Y40:Y48" si="9">AQ40</f>
        <v>1</v>
      </c>
      <c r="Z40" s="1140">
        <v>6</v>
      </c>
      <c r="AA40" s="1140">
        <v>5</v>
      </c>
      <c r="AB40" s="1141"/>
      <c r="AC40" s="1196">
        <v>0</v>
      </c>
      <c r="AD40" s="1197">
        <v>1</v>
      </c>
      <c r="AE40" s="1196">
        <v>0</v>
      </c>
      <c r="AF40" s="1143">
        <v>1.9670570135746599</v>
      </c>
      <c r="AG40" s="1143">
        <v>0</v>
      </c>
      <c r="AH40" s="1143">
        <v>3.6251131221719501</v>
      </c>
      <c r="AI40" s="1143"/>
      <c r="AJ40" s="1143">
        <f t="shared" ref="AJ40:AJ48" si="10">SUM(AF40,AG40,AH40)</f>
        <v>5.5921701357466098</v>
      </c>
      <c r="AK40" s="1139">
        <f t="shared" ref="AK40:AK48" si="11">AJ40/AJ$8</f>
        <v>1</v>
      </c>
      <c r="AL40" s="1143">
        <v>1.7140956240360501</v>
      </c>
      <c r="AM40" s="1143">
        <v>0</v>
      </c>
      <c r="AN40" s="1143">
        <v>0</v>
      </c>
      <c r="AO40" s="1143">
        <v>1.22723037566089</v>
      </c>
      <c r="AP40" s="1143">
        <f t="shared" ref="AP40:AP48" si="12">SUM(AJ40,AL40,AM40,AN40,AO40)</f>
        <v>8.5334961354435492</v>
      </c>
      <c r="AQ40" s="1144">
        <f t="shared" ref="AQ40:AQ48" si="13">AP40/AP$8</f>
        <v>1</v>
      </c>
      <c r="AR40" s="557"/>
      <c r="AS40" s="557" t="s">
        <v>243</v>
      </c>
      <c r="AT40" s="557"/>
      <c r="AU40" s="557"/>
      <c r="AV40" s="557"/>
      <c r="AW40" s="557"/>
      <c r="AX40" s="557"/>
      <c r="AY40" s="557"/>
      <c r="AZ40" s="557"/>
      <c r="BA40" s="557"/>
      <c r="BB40" s="557"/>
      <c r="BC40" s="557"/>
      <c r="BD40" s="557"/>
      <c r="BE40" s="557"/>
      <c r="BF40" s="557"/>
      <c r="BG40" s="557"/>
      <c r="BH40" s="557"/>
      <c r="BI40" s="557"/>
      <c r="BJ40" s="557"/>
      <c r="BK40" s="557"/>
      <c r="BL40" s="557"/>
      <c r="BM40" s="557"/>
      <c r="BN40" s="557"/>
      <c r="BO40" s="557"/>
      <c r="BP40" s="557"/>
      <c r="BQ40" s="557"/>
      <c r="BR40" s="557"/>
      <c r="BS40" s="557"/>
      <c r="BT40" s="557"/>
      <c r="BU40" s="557"/>
      <c r="BV40" s="557"/>
      <c r="BW40" s="557"/>
      <c r="BX40" s="557"/>
      <c r="BY40" s="557"/>
      <c r="BZ40" s="557"/>
      <c r="CA40" s="557"/>
      <c r="CB40" s="557"/>
      <c r="CC40" s="557"/>
      <c r="CD40" s="557"/>
      <c r="CE40" s="557"/>
      <c r="CF40" s="557"/>
      <c r="CG40" s="557"/>
      <c r="CH40" s="557"/>
      <c r="CI40" s="557"/>
      <c r="CJ40" s="557"/>
      <c r="CK40" s="557"/>
      <c r="CL40" s="557"/>
      <c r="CM40" s="557"/>
      <c r="CN40" s="557"/>
      <c r="CO40" s="557"/>
      <c r="CP40" s="557"/>
      <c r="CQ40" s="557"/>
      <c r="CR40" s="557"/>
      <c r="CS40" s="557"/>
      <c r="CT40" s="557"/>
      <c r="CU40" s="557"/>
      <c r="CV40" s="557"/>
      <c r="CW40" s="557"/>
      <c r="CX40" s="557"/>
      <c r="CY40" s="557"/>
      <c r="CZ40" s="557"/>
      <c r="DA40" s="557"/>
      <c r="DB40" s="557"/>
      <c r="DC40" s="557"/>
      <c r="DD40" s="557"/>
      <c r="DE40" s="557"/>
      <c r="DF40" s="557"/>
      <c r="DG40" s="557"/>
      <c r="DH40" s="557"/>
      <c r="DI40" s="557"/>
      <c r="DJ40" s="557"/>
      <c r="DK40" s="557"/>
      <c r="DL40" s="557"/>
      <c r="DM40" s="557"/>
      <c r="DN40" s="557"/>
      <c r="DO40" s="557"/>
      <c r="DP40" s="557"/>
      <c r="DQ40" s="557"/>
      <c r="DR40" s="557"/>
      <c r="DS40" s="557"/>
      <c r="DT40" s="557"/>
      <c r="DU40" s="557"/>
      <c r="DV40" s="557"/>
      <c r="DW40" s="557"/>
      <c r="DX40" s="557"/>
      <c r="DY40" s="557"/>
      <c r="DZ40" s="557"/>
      <c r="EA40" s="557"/>
      <c r="EB40" s="557"/>
      <c r="EC40" s="557"/>
      <c r="ED40" s="557"/>
      <c r="EE40" s="557"/>
      <c r="EF40" s="557"/>
      <c r="EG40" s="557"/>
      <c r="EH40" s="557"/>
      <c r="EI40" s="557"/>
      <c r="EJ40" s="557"/>
      <c r="EK40" s="557"/>
      <c r="EL40" s="557"/>
      <c r="EM40" s="557"/>
      <c r="EN40" s="557"/>
      <c r="EO40" s="557"/>
      <c r="EP40" s="557"/>
      <c r="EQ40" s="557"/>
      <c r="ER40" s="557"/>
      <c r="ES40" s="557"/>
      <c r="ET40" s="557"/>
      <c r="EU40" s="557"/>
      <c r="EV40" s="557"/>
      <c r="EW40" s="557"/>
      <c r="EX40" s="557"/>
      <c r="EY40" s="557"/>
      <c r="EZ40" s="557"/>
      <c r="FA40" s="557"/>
      <c r="FB40" s="557"/>
      <c r="FC40" s="557"/>
      <c r="FD40" s="557"/>
      <c r="FE40" s="557"/>
      <c r="FF40" s="557"/>
      <c r="FG40" s="557"/>
      <c r="FH40" s="557"/>
      <c r="FI40" s="557"/>
      <c r="FJ40" s="557"/>
      <c r="FK40" s="557"/>
      <c r="FL40" s="557"/>
      <c r="FM40" s="557"/>
      <c r="FN40" s="557"/>
      <c r="FO40" s="557"/>
      <c r="FP40" s="557"/>
      <c r="FQ40" s="557"/>
      <c r="FR40" s="557"/>
      <c r="FS40" s="557"/>
      <c r="FT40" s="557"/>
      <c r="FU40" s="557"/>
      <c r="FV40" s="557"/>
      <c r="FW40" s="557"/>
      <c r="FX40" s="557"/>
      <c r="FY40" s="557"/>
      <c r="FZ40" s="557"/>
      <c r="GA40" s="557"/>
      <c r="GB40" s="557"/>
      <c r="GC40" s="557"/>
      <c r="GD40" s="557"/>
      <c r="GE40" s="557"/>
      <c r="GF40" s="557"/>
      <c r="GG40" s="557"/>
      <c r="GH40" s="557"/>
      <c r="GI40" s="557"/>
      <c r="GJ40" s="557"/>
      <c r="GK40" s="557"/>
      <c r="GL40" s="557"/>
      <c r="GM40" s="557"/>
      <c r="GN40" s="557"/>
      <c r="GO40" s="557"/>
      <c r="GP40" s="557"/>
      <c r="GQ40" s="557"/>
      <c r="GR40" s="557"/>
      <c r="GS40" s="557"/>
      <c r="GT40" s="557"/>
      <c r="GU40" s="557"/>
      <c r="GV40" s="557"/>
      <c r="GW40" s="557"/>
      <c r="GX40" s="557"/>
      <c r="GY40" s="557"/>
      <c r="GZ40" s="557"/>
      <c r="HA40" s="557"/>
      <c r="HB40" s="557"/>
      <c r="HC40" s="557"/>
      <c r="HD40" s="557"/>
      <c r="HE40" s="557"/>
      <c r="HF40" s="557"/>
      <c r="HG40" s="557"/>
      <c r="HH40" s="557"/>
      <c r="HI40" s="557"/>
      <c r="HJ40" s="557"/>
      <c r="HK40" s="557"/>
      <c r="HL40" s="557"/>
      <c r="HM40" s="557"/>
      <c r="HN40" s="557"/>
      <c r="HO40" s="557"/>
      <c r="HP40" s="557"/>
      <c r="HQ40" s="557"/>
      <c r="HR40" s="557"/>
      <c r="HS40" s="557"/>
      <c r="HT40" s="557"/>
      <c r="HU40" s="557"/>
      <c r="HV40" s="557"/>
      <c r="HW40" s="557"/>
      <c r="HX40" s="557"/>
      <c r="HY40" s="557"/>
      <c r="HZ40" s="557"/>
      <c r="IA40" s="557"/>
      <c r="IB40" s="557"/>
      <c r="IC40" s="557"/>
      <c r="ID40" s="557"/>
      <c r="IE40" s="557"/>
      <c r="IF40" s="557"/>
      <c r="IG40" s="557"/>
      <c r="IH40" s="557"/>
      <c r="II40" s="557"/>
      <c r="IJ40" s="557"/>
      <c r="IK40" s="557"/>
      <c r="IL40" s="557"/>
      <c r="IM40" s="557"/>
      <c r="IN40" s="557"/>
      <c r="IO40" s="557"/>
      <c r="IP40" s="557"/>
      <c r="IQ40" s="557"/>
      <c r="IR40" s="557"/>
      <c r="IS40" s="557"/>
      <c r="IT40" s="557"/>
      <c r="IU40" s="557"/>
      <c r="IV40" s="557"/>
      <c r="IW40" s="557"/>
      <c r="IX40" s="557"/>
      <c r="IY40" s="557"/>
      <c r="IZ40" s="557"/>
      <c r="JA40" s="557"/>
      <c r="JB40" s="557"/>
      <c r="JC40" s="557"/>
      <c r="JD40" s="557"/>
      <c r="JE40" s="557"/>
      <c r="JF40" s="557"/>
      <c r="JG40" s="557"/>
      <c r="JH40" s="557"/>
      <c r="JI40" s="557"/>
      <c r="JJ40" s="557"/>
      <c r="JK40" s="557"/>
      <c r="JL40" s="557"/>
      <c r="JM40" s="557"/>
      <c r="JN40" s="557"/>
      <c r="JO40" s="557"/>
      <c r="JP40" s="557"/>
      <c r="JQ40" s="557"/>
      <c r="JR40" s="557"/>
      <c r="JS40" s="557"/>
      <c r="JT40" s="557"/>
      <c r="JU40" s="557"/>
      <c r="JV40" s="557"/>
      <c r="JW40" s="557"/>
      <c r="JX40" s="557"/>
      <c r="JY40" s="557"/>
      <c r="JZ40" s="557"/>
      <c r="KA40" s="557"/>
      <c r="KB40" s="557"/>
      <c r="KC40" s="557"/>
      <c r="KD40" s="557"/>
      <c r="KE40" s="557"/>
      <c r="KF40" s="557"/>
      <c r="KG40" s="557"/>
      <c r="KH40" s="557"/>
      <c r="KI40" s="557"/>
      <c r="KJ40" s="557"/>
      <c r="KK40" s="557"/>
      <c r="KL40" s="557"/>
      <c r="KM40" s="557"/>
      <c r="KN40" s="557"/>
      <c r="KO40" s="557"/>
      <c r="KP40" s="557"/>
      <c r="KQ40" s="557"/>
      <c r="KR40" s="557"/>
      <c r="KS40" s="557"/>
      <c r="KT40" s="557"/>
      <c r="KU40" s="557"/>
      <c r="KV40" s="557"/>
      <c r="KW40" s="557"/>
      <c r="KX40" s="557"/>
      <c r="KY40" s="557"/>
      <c r="KZ40" s="557"/>
      <c r="LA40" s="557"/>
      <c r="LB40" s="557"/>
      <c r="LC40" s="557"/>
      <c r="LD40" s="557"/>
      <c r="LE40" s="557"/>
      <c r="LF40" s="557"/>
      <c r="LG40" s="557"/>
      <c r="LH40" s="557"/>
      <c r="LI40" s="557"/>
      <c r="LJ40" s="557"/>
      <c r="LK40" s="557"/>
      <c r="LL40" s="557"/>
      <c r="LM40" s="557"/>
      <c r="LN40" s="557"/>
      <c r="LO40" s="557"/>
      <c r="LP40" s="557"/>
      <c r="LQ40" s="557"/>
      <c r="LR40" s="557"/>
      <c r="LS40" s="557"/>
      <c r="LT40" s="557"/>
      <c r="LU40" s="557"/>
      <c r="LV40" s="557"/>
      <c r="LW40" s="557"/>
      <c r="LX40" s="557"/>
      <c r="LY40" s="557"/>
      <c r="LZ40" s="557"/>
      <c r="MA40" s="557"/>
      <c r="MB40" s="557"/>
      <c r="MC40" s="557"/>
      <c r="MD40" s="557"/>
      <c r="ME40" s="557"/>
      <c r="MF40" s="557"/>
      <c r="MG40" s="557"/>
      <c r="MH40" s="557"/>
      <c r="MI40" s="557"/>
      <c r="MJ40" s="557"/>
      <c r="MK40" s="557"/>
      <c r="ML40" s="557"/>
      <c r="MM40" s="557"/>
      <c r="MN40" s="557"/>
      <c r="MO40" s="557"/>
      <c r="MP40" s="557"/>
      <c r="MQ40" s="557"/>
      <c r="MR40" s="557"/>
      <c r="MS40" s="557"/>
      <c r="MT40" s="557"/>
      <c r="MU40" s="557"/>
      <c r="MV40" s="557"/>
      <c r="MW40" s="557"/>
      <c r="MX40" s="557"/>
      <c r="MY40" s="557"/>
      <c r="MZ40" s="557"/>
      <c r="NA40" s="557"/>
      <c r="NB40" s="557"/>
    </row>
    <row r="41" spans="1:366" s="85" customFormat="1" ht="20.25" customHeight="1" x14ac:dyDescent="0.5">
      <c r="A41" s="107">
        <v>0</v>
      </c>
      <c r="B41" s="108">
        <v>1</v>
      </c>
      <c r="C41" s="107">
        <v>0</v>
      </c>
      <c r="D41" s="108">
        <v>5</v>
      </c>
      <c r="E41" s="107">
        <v>0</v>
      </c>
      <c r="F41" s="108">
        <v>2</v>
      </c>
      <c r="G41" s="107">
        <v>0</v>
      </c>
      <c r="H41" s="108">
        <v>1</v>
      </c>
      <c r="I41" s="110" t="str">
        <f t="shared" si="7"/>
        <v>01050201</v>
      </c>
      <c r="J41" s="139"/>
      <c r="K41" s="111">
        <v>70209</v>
      </c>
      <c r="L41" s="111">
        <v>30102</v>
      </c>
      <c r="M41" s="112" t="s">
        <v>238</v>
      </c>
      <c r="N41" s="111"/>
      <c r="O41" s="111"/>
      <c r="P41" s="111"/>
      <c r="Q41" s="111"/>
      <c r="R41" s="112" t="s">
        <v>119</v>
      </c>
      <c r="S41" s="112"/>
      <c r="T41" s="113" t="s">
        <v>304</v>
      </c>
      <c r="U41" s="112" t="s">
        <v>240</v>
      </c>
      <c r="V41" s="114" t="s">
        <v>305</v>
      </c>
      <c r="W41" s="128" t="s">
        <v>304</v>
      </c>
      <c r="X41" s="1139">
        <f t="shared" si="8"/>
        <v>1.1172506657120884</v>
      </c>
      <c r="Y41" s="1139">
        <f t="shared" si="9"/>
        <v>1.1437922815839865</v>
      </c>
      <c r="Z41" s="1140">
        <v>8</v>
      </c>
      <c r="AA41" s="1140">
        <v>5</v>
      </c>
      <c r="AB41" s="1141"/>
      <c r="AC41" s="1196">
        <v>0</v>
      </c>
      <c r="AD41" s="1197">
        <v>1</v>
      </c>
      <c r="AE41" s="1196">
        <v>0</v>
      </c>
      <c r="AF41" s="1143">
        <v>2.6227426847662101</v>
      </c>
      <c r="AG41" s="1143">
        <v>0</v>
      </c>
      <c r="AH41" s="1143">
        <v>3.6251131221719501</v>
      </c>
      <c r="AI41" s="1143"/>
      <c r="AJ41" s="1143">
        <f t="shared" si="10"/>
        <v>6.2478558069381602</v>
      </c>
      <c r="AK41" s="1139">
        <f t="shared" si="11"/>
        <v>1.1172506657120884</v>
      </c>
      <c r="AL41" s="1143">
        <v>2.2854608320480598</v>
      </c>
      <c r="AM41" s="1143">
        <v>0</v>
      </c>
      <c r="AN41" s="1143">
        <v>0</v>
      </c>
      <c r="AO41" s="1143">
        <v>1.22723037566089</v>
      </c>
      <c r="AP41" s="1143">
        <f t="shared" si="12"/>
        <v>9.7605470146471092</v>
      </c>
      <c r="AQ41" s="1144">
        <f t="shared" si="13"/>
        <v>1.1437922815839865</v>
      </c>
      <c r="AR41" s="557"/>
      <c r="AS41" s="557" t="s">
        <v>243</v>
      </c>
      <c r="AT41" s="557"/>
      <c r="AU41" s="557"/>
      <c r="AV41" s="557"/>
      <c r="AW41" s="557"/>
      <c r="AX41" s="557"/>
      <c r="AY41" s="557"/>
      <c r="AZ41" s="557"/>
      <c r="BA41" s="557"/>
      <c r="BB41" s="557"/>
      <c r="BC41" s="557"/>
      <c r="BD41" s="557"/>
      <c r="BE41" s="557"/>
      <c r="BF41" s="557"/>
      <c r="BG41" s="557"/>
      <c r="BH41" s="557"/>
      <c r="BI41" s="557"/>
      <c r="BJ41" s="557"/>
      <c r="BK41" s="557"/>
      <c r="BL41" s="557"/>
      <c r="BM41" s="557"/>
      <c r="BN41" s="557"/>
      <c r="BO41" s="557"/>
      <c r="BP41" s="557"/>
      <c r="BQ41" s="557"/>
      <c r="BR41" s="557"/>
      <c r="BS41" s="557"/>
      <c r="BT41" s="557"/>
      <c r="BU41" s="557"/>
      <c r="BV41" s="557"/>
      <c r="BW41" s="557"/>
      <c r="BX41" s="557"/>
      <c r="BY41" s="557"/>
      <c r="BZ41" s="557"/>
      <c r="CA41" s="557"/>
      <c r="CB41" s="557"/>
      <c r="CC41" s="557"/>
      <c r="CD41" s="557"/>
      <c r="CE41" s="557"/>
      <c r="CF41" s="557"/>
      <c r="CG41" s="557"/>
      <c r="CH41" s="557"/>
      <c r="CI41" s="557"/>
      <c r="CJ41" s="557"/>
      <c r="CK41" s="557"/>
      <c r="CL41" s="557"/>
      <c r="CM41" s="557"/>
      <c r="CN41" s="557"/>
      <c r="CO41" s="557"/>
      <c r="CP41" s="557"/>
      <c r="CQ41" s="557"/>
      <c r="CR41" s="557"/>
      <c r="CS41" s="557"/>
      <c r="CT41" s="557"/>
      <c r="CU41" s="557"/>
      <c r="CV41" s="557"/>
      <c r="CW41" s="557"/>
      <c r="CX41" s="557"/>
      <c r="CY41" s="557"/>
      <c r="CZ41" s="557"/>
      <c r="DA41" s="557"/>
      <c r="DB41" s="557"/>
      <c r="DC41" s="557"/>
      <c r="DD41" s="557"/>
      <c r="DE41" s="557"/>
      <c r="DF41" s="557"/>
      <c r="DG41" s="557"/>
      <c r="DH41" s="557"/>
      <c r="DI41" s="557"/>
      <c r="DJ41" s="557"/>
      <c r="DK41" s="557"/>
      <c r="DL41" s="557"/>
      <c r="DM41" s="557"/>
      <c r="DN41" s="557"/>
      <c r="DO41" s="557"/>
      <c r="DP41" s="557"/>
      <c r="DQ41" s="557"/>
      <c r="DR41" s="557"/>
      <c r="DS41" s="557"/>
      <c r="DT41" s="557"/>
      <c r="DU41" s="557"/>
      <c r="DV41" s="557"/>
      <c r="DW41" s="557"/>
      <c r="DX41" s="557"/>
      <c r="DY41" s="557"/>
      <c r="DZ41" s="557"/>
      <c r="EA41" s="557"/>
      <c r="EB41" s="557"/>
      <c r="EC41" s="557"/>
      <c r="ED41" s="557"/>
      <c r="EE41" s="557"/>
      <c r="EF41" s="557"/>
      <c r="EG41" s="557"/>
      <c r="EH41" s="557"/>
      <c r="EI41" s="557"/>
      <c r="EJ41" s="557"/>
      <c r="EK41" s="557"/>
      <c r="EL41" s="557"/>
      <c r="EM41" s="557"/>
      <c r="EN41" s="557"/>
      <c r="EO41" s="557"/>
      <c r="EP41" s="557"/>
      <c r="EQ41" s="557"/>
      <c r="ER41" s="557"/>
      <c r="ES41" s="557"/>
      <c r="ET41" s="557"/>
      <c r="EU41" s="557"/>
      <c r="EV41" s="557"/>
      <c r="EW41" s="557"/>
      <c r="EX41" s="557"/>
      <c r="EY41" s="557"/>
      <c r="EZ41" s="557"/>
      <c r="FA41" s="557"/>
      <c r="FB41" s="557"/>
      <c r="FC41" s="557"/>
      <c r="FD41" s="557"/>
      <c r="FE41" s="557"/>
      <c r="FF41" s="557"/>
      <c r="FG41" s="557"/>
      <c r="FH41" s="557"/>
      <c r="FI41" s="557"/>
      <c r="FJ41" s="557"/>
      <c r="FK41" s="557"/>
      <c r="FL41" s="557"/>
      <c r="FM41" s="557"/>
      <c r="FN41" s="557"/>
      <c r="FO41" s="557"/>
      <c r="FP41" s="557"/>
      <c r="FQ41" s="557"/>
      <c r="FR41" s="557"/>
      <c r="FS41" s="557"/>
      <c r="FT41" s="557"/>
      <c r="FU41" s="557"/>
      <c r="FV41" s="557"/>
      <c r="FW41" s="557"/>
      <c r="FX41" s="557"/>
      <c r="FY41" s="557"/>
      <c r="FZ41" s="557"/>
      <c r="GA41" s="557"/>
      <c r="GB41" s="557"/>
      <c r="GC41" s="557"/>
      <c r="GD41" s="557"/>
      <c r="GE41" s="557"/>
      <c r="GF41" s="557"/>
      <c r="GG41" s="557"/>
      <c r="GH41" s="557"/>
      <c r="GI41" s="557"/>
      <c r="GJ41" s="557"/>
      <c r="GK41" s="557"/>
      <c r="GL41" s="557"/>
      <c r="GM41" s="557"/>
      <c r="GN41" s="557"/>
      <c r="GO41" s="557"/>
      <c r="GP41" s="557"/>
      <c r="GQ41" s="557"/>
      <c r="GR41" s="557"/>
      <c r="GS41" s="557"/>
      <c r="GT41" s="557"/>
      <c r="GU41" s="557"/>
      <c r="GV41" s="557"/>
      <c r="GW41" s="557"/>
      <c r="GX41" s="557"/>
      <c r="GY41" s="557"/>
      <c r="GZ41" s="557"/>
      <c r="HA41" s="557"/>
      <c r="HB41" s="557"/>
      <c r="HC41" s="557"/>
      <c r="HD41" s="557"/>
      <c r="HE41" s="557"/>
      <c r="HF41" s="557"/>
      <c r="HG41" s="557"/>
      <c r="HH41" s="557"/>
      <c r="HI41" s="557"/>
      <c r="HJ41" s="557"/>
      <c r="HK41" s="557"/>
      <c r="HL41" s="557"/>
      <c r="HM41" s="557"/>
      <c r="HN41" s="557"/>
      <c r="HO41" s="557"/>
      <c r="HP41" s="557"/>
      <c r="HQ41" s="557"/>
      <c r="HR41" s="557"/>
      <c r="HS41" s="557"/>
      <c r="HT41" s="557"/>
      <c r="HU41" s="557"/>
      <c r="HV41" s="557"/>
      <c r="HW41" s="557"/>
      <c r="HX41" s="557"/>
      <c r="HY41" s="557"/>
      <c r="HZ41" s="557"/>
      <c r="IA41" s="557"/>
      <c r="IB41" s="557"/>
      <c r="IC41" s="557"/>
      <c r="ID41" s="557"/>
      <c r="IE41" s="557"/>
      <c r="IF41" s="557"/>
      <c r="IG41" s="557"/>
      <c r="IH41" s="557"/>
      <c r="II41" s="557"/>
      <c r="IJ41" s="557"/>
      <c r="IK41" s="557"/>
      <c r="IL41" s="557"/>
      <c r="IM41" s="557"/>
      <c r="IN41" s="557"/>
      <c r="IO41" s="557"/>
      <c r="IP41" s="557"/>
      <c r="IQ41" s="557"/>
      <c r="IR41" s="557"/>
      <c r="IS41" s="557"/>
      <c r="IT41" s="557"/>
      <c r="IU41" s="557"/>
      <c r="IV41" s="557"/>
      <c r="IW41" s="557"/>
      <c r="IX41" s="557"/>
      <c r="IY41" s="557"/>
      <c r="IZ41" s="557"/>
      <c r="JA41" s="557"/>
      <c r="JB41" s="557"/>
      <c r="JC41" s="557"/>
      <c r="JD41" s="557"/>
      <c r="JE41" s="557"/>
      <c r="JF41" s="557"/>
      <c r="JG41" s="557"/>
      <c r="JH41" s="557"/>
      <c r="JI41" s="557"/>
      <c r="JJ41" s="557"/>
      <c r="JK41" s="557"/>
      <c r="JL41" s="557"/>
      <c r="JM41" s="557"/>
      <c r="JN41" s="557"/>
      <c r="JO41" s="557"/>
      <c r="JP41" s="557"/>
      <c r="JQ41" s="557"/>
      <c r="JR41" s="557"/>
      <c r="JS41" s="557"/>
      <c r="JT41" s="557"/>
      <c r="JU41" s="557"/>
      <c r="JV41" s="557"/>
      <c r="JW41" s="557"/>
      <c r="JX41" s="557"/>
      <c r="JY41" s="557"/>
      <c r="JZ41" s="557"/>
      <c r="KA41" s="557"/>
      <c r="KB41" s="557"/>
      <c r="KC41" s="557"/>
      <c r="KD41" s="557"/>
      <c r="KE41" s="557"/>
      <c r="KF41" s="557"/>
      <c r="KG41" s="557"/>
      <c r="KH41" s="557"/>
      <c r="KI41" s="557"/>
      <c r="KJ41" s="557"/>
      <c r="KK41" s="557"/>
      <c r="KL41" s="557"/>
      <c r="KM41" s="557"/>
      <c r="KN41" s="557"/>
      <c r="KO41" s="557"/>
      <c r="KP41" s="557"/>
      <c r="KQ41" s="557"/>
      <c r="KR41" s="557"/>
      <c r="KS41" s="557"/>
      <c r="KT41" s="557"/>
      <c r="KU41" s="557"/>
      <c r="KV41" s="557"/>
      <c r="KW41" s="557"/>
      <c r="KX41" s="557"/>
      <c r="KY41" s="557"/>
      <c r="KZ41" s="557"/>
      <c r="LA41" s="557"/>
      <c r="LB41" s="557"/>
      <c r="LC41" s="557"/>
      <c r="LD41" s="557"/>
      <c r="LE41" s="557"/>
      <c r="LF41" s="557"/>
      <c r="LG41" s="557"/>
      <c r="LH41" s="557"/>
      <c r="LI41" s="557"/>
      <c r="LJ41" s="557"/>
      <c r="LK41" s="557"/>
      <c r="LL41" s="557"/>
      <c r="LM41" s="557"/>
      <c r="LN41" s="557"/>
      <c r="LO41" s="557"/>
      <c r="LP41" s="557"/>
      <c r="LQ41" s="557"/>
      <c r="LR41" s="557"/>
      <c r="LS41" s="557"/>
      <c r="LT41" s="557"/>
      <c r="LU41" s="557"/>
      <c r="LV41" s="557"/>
      <c r="LW41" s="557"/>
      <c r="LX41" s="557"/>
      <c r="LY41" s="557"/>
      <c r="LZ41" s="557"/>
      <c r="MA41" s="557"/>
      <c r="MB41" s="557"/>
      <c r="MC41" s="557"/>
      <c r="MD41" s="557"/>
      <c r="ME41" s="557"/>
      <c r="MF41" s="557"/>
      <c r="MG41" s="557"/>
      <c r="MH41" s="557"/>
      <c r="MI41" s="557"/>
      <c r="MJ41" s="557"/>
      <c r="MK41" s="557"/>
      <c r="ML41" s="557"/>
      <c r="MM41" s="557"/>
      <c r="MN41" s="557"/>
      <c r="MO41" s="557"/>
      <c r="MP41" s="557"/>
      <c r="MQ41" s="557"/>
      <c r="MR41" s="557"/>
      <c r="MS41" s="557"/>
      <c r="MT41" s="557"/>
      <c r="MU41" s="557"/>
      <c r="MV41" s="557"/>
      <c r="MW41" s="557"/>
      <c r="MX41" s="557"/>
      <c r="MY41" s="557"/>
      <c r="MZ41" s="557"/>
      <c r="NA41" s="557"/>
      <c r="NB41" s="557"/>
    </row>
    <row r="42" spans="1:366" s="85" customFormat="1" ht="20.25" customHeight="1" x14ac:dyDescent="0.5">
      <c r="A42" s="107">
        <v>0</v>
      </c>
      <c r="B42" s="108">
        <v>1</v>
      </c>
      <c r="C42" s="107">
        <v>0</v>
      </c>
      <c r="D42" s="108">
        <v>5</v>
      </c>
      <c r="E42" s="107">
        <v>0</v>
      </c>
      <c r="F42" s="108">
        <v>3</v>
      </c>
      <c r="G42" s="107">
        <v>0</v>
      </c>
      <c r="H42" s="108">
        <v>1</v>
      </c>
      <c r="I42" s="110" t="str">
        <f t="shared" si="7"/>
        <v>01050301</v>
      </c>
      <c r="J42" s="139"/>
      <c r="K42" s="111">
        <v>70210</v>
      </c>
      <c r="L42" s="111">
        <v>30102</v>
      </c>
      <c r="M42" s="112" t="s">
        <v>238</v>
      </c>
      <c r="N42" s="111"/>
      <c r="O42" s="111"/>
      <c r="P42" s="111"/>
      <c r="Q42" s="111"/>
      <c r="R42" s="112" t="s">
        <v>119</v>
      </c>
      <c r="S42" s="112"/>
      <c r="T42" s="113" t="s">
        <v>306</v>
      </c>
      <c r="U42" s="112" t="s">
        <v>240</v>
      </c>
      <c r="V42" s="1300" t="s">
        <v>307</v>
      </c>
      <c r="W42" s="128" t="s">
        <v>308</v>
      </c>
      <c r="X42" s="1139">
        <f t="shared" si="8"/>
        <v>1.1172506657120884</v>
      </c>
      <c r="Y42" s="1139">
        <f t="shared" si="9"/>
        <v>1.1437922815839865</v>
      </c>
      <c r="Z42" s="1140">
        <v>8</v>
      </c>
      <c r="AA42" s="1140">
        <v>5</v>
      </c>
      <c r="AB42" s="1141"/>
      <c r="AC42" s="1196">
        <v>0</v>
      </c>
      <c r="AD42" s="1197">
        <v>1</v>
      </c>
      <c r="AE42" s="1196">
        <v>0</v>
      </c>
      <c r="AF42" s="1143">
        <v>2.6227426847662101</v>
      </c>
      <c r="AG42" s="1143">
        <v>0</v>
      </c>
      <c r="AH42" s="1143">
        <v>3.6251131221719501</v>
      </c>
      <c r="AI42" s="1143"/>
      <c r="AJ42" s="1143">
        <f t="shared" si="10"/>
        <v>6.2478558069381602</v>
      </c>
      <c r="AK42" s="1139">
        <f t="shared" si="11"/>
        <v>1.1172506657120884</v>
      </c>
      <c r="AL42" s="1143">
        <v>2.2854608320480598</v>
      </c>
      <c r="AM42" s="1143">
        <v>0</v>
      </c>
      <c r="AN42" s="1143">
        <v>0</v>
      </c>
      <c r="AO42" s="1143">
        <v>1.22723037566089</v>
      </c>
      <c r="AP42" s="1143">
        <f t="shared" si="12"/>
        <v>9.7605470146471092</v>
      </c>
      <c r="AQ42" s="1144">
        <f t="shared" si="13"/>
        <v>1.1437922815839865</v>
      </c>
      <c r="AR42" s="557"/>
      <c r="AS42" s="557" t="s">
        <v>243</v>
      </c>
      <c r="AT42" s="557"/>
      <c r="AU42" s="557"/>
      <c r="AV42" s="557"/>
      <c r="AW42" s="557"/>
      <c r="AX42" s="557"/>
      <c r="AY42" s="557"/>
      <c r="AZ42" s="557"/>
      <c r="BA42" s="557"/>
      <c r="BB42" s="557"/>
      <c r="BC42" s="557"/>
      <c r="BD42" s="557"/>
      <c r="BE42" s="557"/>
      <c r="BF42" s="557"/>
      <c r="BG42" s="557"/>
      <c r="BH42" s="557"/>
      <c r="BI42" s="557"/>
      <c r="BJ42" s="557"/>
      <c r="BK42" s="557"/>
      <c r="BL42" s="557"/>
      <c r="BM42" s="557"/>
      <c r="BN42" s="557"/>
      <c r="BO42" s="557"/>
      <c r="BP42" s="557"/>
      <c r="BQ42" s="557"/>
      <c r="BR42" s="557"/>
      <c r="BS42" s="557"/>
      <c r="BT42" s="557"/>
      <c r="BU42" s="557"/>
      <c r="BV42" s="557"/>
      <c r="BW42" s="557"/>
      <c r="BX42" s="557"/>
      <c r="BY42" s="557"/>
      <c r="BZ42" s="557"/>
      <c r="CA42" s="557"/>
      <c r="CB42" s="557"/>
      <c r="CC42" s="557"/>
      <c r="CD42" s="557"/>
      <c r="CE42" s="557"/>
      <c r="CF42" s="557"/>
      <c r="CG42" s="557"/>
      <c r="CH42" s="557"/>
      <c r="CI42" s="557"/>
      <c r="CJ42" s="557"/>
      <c r="CK42" s="557"/>
      <c r="CL42" s="557"/>
      <c r="CM42" s="557"/>
      <c r="CN42" s="557"/>
      <c r="CO42" s="557"/>
      <c r="CP42" s="557"/>
      <c r="CQ42" s="557"/>
      <c r="CR42" s="557"/>
      <c r="CS42" s="557"/>
      <c r="CT42" s="557"/>
      <c r="CU42" s="557"/>
      <c r="CV42" s="557"/>
      <c r="CW42" s="557"/>
      <c r="CX42" s="557"/>
      <c r="CY42" s="557"/>
      <c r="CZ42" s="557"/>
      <c r="DA42" s="557"/>
      <c r="DB42" s="557"/>
      <c r="DC42" s="557"/>
      <c r="DD42" s="557"/>
      <c r="DE42" s="557"/>
      <c r="DF42" s="557"/>
      <c r="DG42" s="557"/>
      <c r="DH42" s="557"/>
      <c r="DI42" s="557"/>
      <c r="DJ42" s="557"/>
      <c r="DK42" s="557"/>
      <c r="DL42" s="557"/>
      <c r="DM42" s="557"/>
      <c r="DN42" s="557"/>
      <c r="DO42" s="557"/>
      <c r="DP42" s="557"/>
      <c r="DQ42" s="557"/>
      <c r="DR42" s="557"/>
      <c r="DS42" s="557"/>
      <c r="DT42" s="557"/>
      <c r="DU42" s="557"/>
      <c r="DV42" s="557"/>
      <c r="DW42" s="557"/>
      <c r="DX42" s="557"/>
      <c r="DY42" s="557"/>
      <c r="DZ42" s="557"/>
      <c r="EA42" s="557"/>
      <c r="EB42" s="557"/>
      <c r="EC42" s="557"/>
      <c r="ED42" s="557"/>
      <c r="EE42" s="557"/>
      <c r="EF42" s="557"/>
      <c r="EG42" s="557"/>
      <c r="EH42" s="557"/>
      <c r="EI42" s="557"/>
      <c r="EJ42" s="557"/>
      <c r="EK42" s="557"/>
      <c r="EL42" s="557"/>
      <c r="EM42" s="557"/>
      <c r="EN42" s="557"/>
      <c r="EO42" s="557"/>
      <c r="EP42" s="557"/>
      <c r="EQ42" s="557"/>
      <c r="ER42" s="557"/>
      <c r="ES42" s="557"/>
      <c r="ET42" s="557"/>
      <c r="EU42" s="557"/>
      <c r="EV42" s="557"/>
      <c r="EW42" s="557"/>
      <c r="EX42" s="557"/>
      <c r="EY42" s="557"/>
      <c r="EZ42" s="557"/>
      <c r="FA42" s="557"/>
      <c r="FB42" s="557"/>
      <c r="FC42" s="557"/>
      <c r="FD42" s="557"/>
      <c r="FE42" s="557"/>
      <c r="FF42" s="557"/>
      <c r="FG42" s="557"/>
      <c r="FH42" s="557"/>
      <c r="FI42" s="557"/>
      <c r="FJ42" s="557"/>
      <c r="FK42" s="557"/>
      <c r="FL42" s="557"/>
      <c r="FM42" s="557"/>
      <c r="FN42" s="557"/>
      <c r="FO42" s="557"/>
      <c r="FP42" s="557"/>
      <c r="FQ42" s="557"/>
      <c r="FR42" s="557"/>
      <c r="FS42" s="557"/>
      <c r="FT42" s="557"/>
      <c r="FU42" s="557"/>
      <c r="FV42" s="557"/>
      <c r="FW42" s="557"/>
      <c r="FX42" s="557"/>
      <c r="FY42" s="557"/>
      <c r="FZ42" s="557"/>
      <c r="GA42" s="557"/>
      <c r="GB42" s="557"/>
      <c r="GC42" s="557"/>
      <c r="GD42" s="557"/>
      <c r="GE42" s="557"/>
      <c r="GF42" s="557"/>
      <c r="GG42" s="557"/>
      <c r="GH42" s="557"/>
      <c r="GI42" s="557"/>
      <c r="GJ42" s="557"/>
      <c r="GK42" s="557"/>
      <c r="GL42" s="557"/>
      <c r="GM42" s="557"/>
      <c r="GN42" s="557"/>
      <c r="GO42" s="557"/>
      <c r="GP42" s="557"/>
      <c r="GQ42" s="557"/>
      <c r="GR42" s="557"/>
      <c r="GS42" s="557"/>
      <c r="GT42" s="557"/>
      <c r="GU42" s="557"/>
      <c r="GV42" s="557"/>
      <c r="GW42" s="557"/>
      <c r="GX42" s="557"/>
      <c r="GY42" s="557"/>
      <c r="GZ42" s="557"/>
      <c r="HA42" s="557"/>
      <c r="HB42" s="557"/>
      <c r="HC42" s="557"/>
      <c r="HD42" s="557"/>
      <c r="HE42" s="557"/>
      <c r="HF42" s="557"/>
      <c r="HG42" s="557"/>
      <c r="HH42" s="557"/>
      <c r="HI42" s="557"/>
      <c r="HJ42" s="557"/>
      <c r="HK42" s="557"/>
      <c r="HL42" s="557"/>
      <c r="HM42" s="557"/>
      <c r="HN42" s="557"/>
      <c r="HO42" s="557"/>
      <c r="HP42" s="557"/>
      <c r="HQ42" s="557"/>
      <c r="HR42" s="557"/>
      <c r="HS42" s="557"/>
      <c r="HT42" s="557"/>
      <c r="HU42" s="557"/>
      <c r="HV42" s="557"/>
      <c r="HW42" s="557"/>
      <c r="HX42" s="557"/>
      <c r="HY42" s="557"/>
      <c r="HZ42" s="557"/>
      <c r="IA42" s="557"/>
      <c r="IB42" s="557"/>
      <c r="IC42" s="557"/>
      <c r="ID42" s="557"/>
      <c r="IE42" s="557"/>
      <c r="IF42" s="557"/>
      <c r="IG42" s="557"/>
      <c r="IH42" s="557"/>
      <c r="II42" s="557"/>
      <c r="IJ42" s="557"/>
      <c r="IK42" s="557"/>
      <c r="IL42" s="557"/>
      <c r="IM42" s="557"/>
      <c r="IN42" s="557"/>
      <c r="IO42" s="557"/>
      <c r="IP42" s="557"/>
      <c r="IQ42" s="557"/>
      <c r="IR42" s="557"/>
      <c r="IS42" s="557"/>
      <c r="IT42" s="557"/>
      <c r="IU42" s="557"/>
      <c r="IV42" s="557"/>
      <c r="IW42" s="557"/>
      <c r="IX42" s="557"/>
      <c r="IY42" s="557"/>
      <c r="IZ42" s="557"/>
      <c r="JA42" s="557"/>
      <c r="JB42" s="557"/>
      <c r="JC42" s="557"/>
      <c r="JD42" s="557"/>
      <c r="JE42" s="557"/>
      <c r="JF42" s="557"/>
      <c r="JG42" s="557"/>
      <c r="JH42" s="557"/>
      <c r="JI42" s="557"/>
      <c r="JJ42" s="557"/>
      <c r="JK42" s="557"/>
      <c r="JL42" s="557"/>
      <c r="JM42" s="557"/>
      <c r="JN42" s="557"/>
      <c r="JO42" s="557"/>
      <c r="JP42" s="557"/>
      <c r="JQ42" s="557"/>
      <c r="JR42" s="557"/>
      <c r="JS42" s="557"/>
      <c r="JT42" s="557"/>
      <c r="JU42" s="557"/>
      <c r="JV42" s="557"/>
      <c r="JW42" s="557"/>
      <c r="JX42" s="557"/>
      <c r="JY42" s="557"/>
      <c r="JZ42" s="557"/>
      <c r="KA42" s="557"/>
      <c r="KB42" s="557"/>
      <c r="KC42" s="557"/>
      <c r="KD42" s="557"/>
      <c r="KE42" s="557"/>
      <c r="KF42" s="557"/>
      <c r="KG42" s="557"/>
      <c r="KH42" s="557"/>
      <c r="KI42" s="557"/>
      <c r="KJ42" s="557"/>
      <c r="KK42" s="557"/>
      <c r="KL42" s="557"/>
      <c r="KM42" s="557"/>
      <c r="KN42" s="557"/>
      <c r="KO42" s="557"/>
      <c r="KP42" s="557"/>
      <c r="KQ42" s="557"/>
      <c r="KR42" s="557"/>
      <c r="KS42" s="557"/>
      <c r="KT42" s="557"/>
      <c r="KU42" s="557"/>
      <c r="KV42" s="557"/>
      <c r="KW42" s="557"/>
      <c r="KX42" s="557"/>
      <c r="KY42" s="557"/>
      <c r="KZ42" s="557"/>
      <c r="LA42" s="557"/>
      <c r="LB42" s="557"/>
      <c r="LC42" s="557"/>
      <c r="LD42" s="557"/>
      <c r="LE42" s="557"/>
      <c r="LF42" s="557"/>
      <c r="LG42" s="557"/>
      <c r="LH42" s="557"/>
      <c r="LI42" s="557"/>
      <c r="LJ42" s="557"/>
      <c r="LK42" s="557"/>
      <c r="LL42" s="557"/>
      <c r="LM42" s="557"/>
      <c r="LN42" s="557"/>
      <c r="LO42" s="557"/>
      <c r="LP42" s="557"/>
      <c r="LQ42" s="557"/>
      <c r="LR42" s="557"/>
      <c r="LS42" s="557"/>
      <c r="LT42" s="557"/>
      <c r="LU42" s="557"/>
      <c r="LV42" s="557"/>
      <c r="LW42" s="557"/>
      <c r="LX42" s="557"/>
      <c r="LY42" s="557"/>
      <c r="LZ42" s="557"/>
      <c r="MA42" s="557"/>
      <c r="MB42" s="557"/>
      <c r="MC42" s="557"/>
      <c r="MD42" s="557"/>
      <c r="ME42" s="557"/>
      <c r="MF42" s="557"/>
      <c r="MG42" s="557"/>
      <c r="MH42" s="557"/>
      <c r="MI42" s="557"/>
      <c r="MJ42" s="557"/>
      <c r="MK42" s="557"/>
      <c r="ML42" s="557"/>
      <c r="MM42" s="557"/>
      <c r="MN42" s="557"/>
      <c r="MO42" s="557"/>
      <c r="MP42" s="557"/>
      <c r="MQ42" s="557"/>
      <c r="MR42" s="557"/>
      <c r="MS42" s="557"/>
      <c r="MT42" s="557"/>
      <c r="MU42" s="557"/>
      <c r="MV42" s="557"/>
      <c r="MW42" s="557"/>
      <c r="MX42" s="557"/>
      <c r="MY42" s="557"/>
      <c r="MZ42" s="557"/>
      <c r="NA42" s="557"/>
      <c r="NB42" s="557"/>
    </row>
    <row r="43" spans="1:366" s="85" customFormat="1" ht="20.25" customHeight="1" x14ac:dyDescent="0.5">
      <c r="A43" s="107">
        <v>0</v>
      </c>
      <c r="B43" s="108">
        <v>1</v>
      </c>
      <c r="C43" s="107">
        <v>0</v>
      </c>
      <c r="D43" s="108">
        <v>5</v>
      </c>
      <c r="E43" s="107">
        <v>0</v>
      </c>
      <c r="F43" s="108">
        <v>4</v>
      </c>
      <c r="G43" s="107">
        <v>0</v>
      </c>
      <c r="H43" s="108">
        <v>1</v>
      </c>
      <c r="I43" s="110" t="str">
        <f t="shared" si="7"/>
        <v>01050401</v>
      </c>
      <c r="J43" s="139"/>
      <c r="K43" s="112" t="s">
        <v>309</v>
      </c>
      <c r="L43" s="111">
        <v>30102</v>
      </c>
      <c r="M43" s="112" t="s">
        <v>238</v>
      </c>
      <c r="N43" s="112"/>
      <c r="O43" s="112"/>
      <c r="P43" s="112"/>
      <c r="Q43" s="112"/>
      <c r="R43" s="112" t="s">
        <v>119</v>
      </c>
      <c r="S43" s="112"/>
      <c r="T43" s="113" t="s">
        <v>310</v>
      </c>
      <c r="U43" s="112" t="s">
        <v>240</v>
      </c>
      <c r="V43" s="1300" t="s">
        <v>311</v>
      </c>
      <c r="W43" s="128" t="s">
        <v>310</v>
      </c>
      <c r="X43" s="1139">
        <f t="shared" si="8"/>
        <v>1</v>
      </c>
      <c r="Y43" s="1139">
        <f t="shared" si="9"/>
        <v>1</v>
      </c>
      <c r="Z43" s="1140">
        <v>6</v>
      </c>
      <c r="AA43" s="1140">
        <v>5</v>
      </c>
      <c r="AB43" s="1145"/>
      <c r="AC43" s="1196">
        <v>0</v>
      </c>
      <c r="AD43" s="1197">
        <v>1</v>
      </c>
      <c r="AE43" s="1196">
        <v>0</v>
      </c>
      <c r="AF43" s="1143">
        <v>1.9670570135746599</v>
      </c>
      <c r="AG43" s="1143">
        <v>0</v>
      </c>
      <c r="AH43" s="1143">
        <v>3.6251131221719501</v>
      </c>
      <c r="AI43" s="1143"/>
      <c r="AJ43" s="1143">
        <f t="shared" si="10"/>
        <v>5.5921701357466098</v>
      </c>
      <c r="AK43" s="1139">
        <f t="shared" si="11"/>
        <v>1</v>
      </c>
      <c r="AL43" s="1143">
        <v>1.7140956240360501</v>
      </c>
      <c r="AM43" s="1143">
        <v>0</v>
      </c>
      <c r="AN43" s="1143">
        <v>0</v>
      </c>
      <c r="AO43" s="1143">
        <v>1.22723037566089</v>
      </c>
      <c r="AP43" s="1143">
        <f t="shared" si="12"/>
        <v>8.5334961354435492</v>
      </c>
      <c r="AQ43" s="1144">
        <f t="shared" si="13"/>
        <v>1</v>
      </c>
      <c r="AR43" s="557"/>
      <c r="AS43" s="557" t="s">
        <v>243</v>
      </c>
      <c r="AT43" s="557"/>
      <c r="AU43" s="557"/>
      <c r="AV43" s="557"/>
      <c r="AW43" s="557"/>
      <c r="AX43" s="557"/>
      <c r="AY43" s="557"/>
      <c r="AZ43" s="557"/>
      <c r="BA43" s="557"/>
      <c r="BB43" s="557"/>
      <c r="BC43" s="557"/>
      <c r="BD43" s="557"/>
      <c r="BE43" s="557"/>
      <c r="BF43" s="557"/>
      <c r="BG43" s="557"/>
      <c r="BH43" s="557"/>
      <c r="BI43" s="557"/>
      <c r="BJ43" s="557"/>
      <c r="BK43" s="557"/>
      <c r="BL43" s="557"/>
      <c r="BM43" s="557"/>
      <c r="BN43" s="557"/>
      <c r="BO43" s="557"/>
      <c r="BP43" s="557"/>
      <c r="BQ43" s="557"/>
      <c r="BR43" s="557"/>
      <c r="BS43" s="557"/>
      <c r="BT43" s="557"/>
      <c r="BU43" s="557"/>
      <c r="BV43" s="557"/>
      <c r="BW43" s="557"/>
      <c r="BX43" s="557"/>
      <c r="BY43" s="557"/>
      <c r="BZ43" s="557"/>
      <c r="CA43" s="557"/>
      <c r="CB43" s="557"/>
      <c r="CC43" s="557"/>
      <c r="CD43" s="557"/>
      <c r="CE43" s="557"/>
      <c r="CF43" s="557"/>
      <c r="CG43" s="557"/>
      <c r="CH43" s="557"/>
      <c r="CI43" s="557"/>
      <c r="CJ43" s="557"/>
      <c r="CK43" s="557"/>
      <c r="CL43" s="557"/>
      <c r="CM43" s="557"/>
      <c r="CN43" s="557"/>
      <c r="CO43" s="557"/>
      <c r="CP43" s="557"/>
      <c r="CQ43" s="557"/>
      <c r="CR43" s="557"/>
      <c r="CS43" s="557"/>
      <c r="CT43" s="557"/>
      <c r="CU43" s="557"/>
      <c r="CV43" s="557"/>
      <c r="CW43" s="557"/>
      <c r="CX43" s="557"/>
      <c r="CY43" s="557"/>
      <c r="CZ43" s="557"/>
      <c r="DA43" s="557"/>
      <c r="DB43" s="557"/>
      <c r="DC43" s="557"/>
      <c r="DD43" s="557"/>
      <c r="DE43" s="557"/>
      <c r="DF43" s="557"/>
      <c r="DG43" s="557"/>
      <c r="DH43" s="557"/>
      <c r="DI43" s="557"/>
      <c r="DJ43" s="557"/>
      <c r="DK43" s="557"/>
      <c r="DL43" s="557"/>
      <c r="DM43" s="557"/>
      <c r="DN43" s="557"/>
      <c r="DO43" s="557"/>
      <c r="DP43" s="557"/>
      <c r="DQ43" s="557"/>
      <c r="DR43" s="557"/>
      <c r="DS43" s="557"/>
      <c r="DT43" s="557"/>
      <c r="DU43" s="557"/>
      <c r="DV43" s="557"/>
      <c r="DW43" s="557"/>
      <c r="DX43" s="557"/>
      <c r="DY43" s="557"/>
      <c r="DZ43" s="557"/>
      <c r="EA43" s="557"/>
      <c r="EB43" s="557"/>
      <c r="EC43" s="557"/>
      <c r="ED43" s="557"/>
      <c r="EE43" s="557"/>
      <c r="EF43" s="557"/>
      <c r="EG43" s="557"/>
      <c r="EH43" s="557"/>
      <c r="EI43" s="557"/>
      <c r="EJ43" s="557"/>
      <c r="EK43" s="557"/>
      <c r="EL43" s="557"/>
      <c r="EM43" s="557"/>
      <c r="EN43" s="557"/>
      <c r="EO43" s="557"/>
      <c r="EP43" s="557"/>
      <c r="EQ43" s="557"/>
      <c r="ER43" s="557"/>
      <c r="ES43" s="557"/>
      <c r="ET43" s="557"/>
      <c r="EU43" s="557"/>
      <c r="EV43" s="557"/>
      <c r="EW43" s="557"/>
      <c r="EX43" s="557"/>
      <c r="EY43" s="557"/>
      <c r="EZ43" s="557"/>
      <c r="FA43" s="557"/>
      <c r="FB43" s="557"/>
      <c r="FC43" s="557"/>
      <c r="FD43" s="557"/>
      <c r="FE43" s="557"/>
      <c r="FF43" s="557"/>
      <c r="FG43" s="557"/>
      <c r="FH43" s="557"/>
      <c r="FI43" s="557"/>
      <c r="FJ43" s="557"/>
      <c r="FK43" s="557"/>
      <c r="FL43" s="557"/>
      <c r="FM43" s="557"/>
      <c r="FN43" s="557"/>
      <c r="FO43" s="557"/>
      <c r="FP43" s="557"/>
      <c r="FQ43" s="557"/>
      <c r="FR43" s="557"/>
      <c r="FS43" s="557"/>
      <c r="FT43" s="557"/>
      <c r="FU43" s="557"/>
      <c r="FV43" s="557"/>
      <c r="FW43" s="557"/>
      <c r="FX43" s="557"/>
      <c r="FY43" s="557"/>
      <c r="FZ43" s="557"/>
      <c r="GA43" s="557"/>
      <c r="GB43" s="557"/>
      <c r="GC43" s="557"/>
      <c r="GD43" s="557"/>
      <c r="GE43" s="557"/>
      <c r="GF43" s="557"/>
      <c r="GG43" s="557"/>
      <c r="GH43" s="557"/>
      <c r="GI43" s="557"/>
      <c r="GJ43" s="557"/>
      <c r="GK43" s="557"/>
      <c r="GL43" s="557"/>
      <c r="GM43" s="557"/>
      <c r="GN43" s="557"/>
      <c r="GO43" s="557"/>
      <c r="GP43" s="557"/>
      <c r="GQ43" s="557"/>
      <c r="GR43" s="557"/>
      <c r="GS43" s="557"/>
      <c r="GT43" s="557"/>
      <c r="GU43" s="557"/>
      <c r="GV43" s="557"/>
      <c r="GW43" s="557"/>
      <c r="GX43" s="557"/>
      <c r="GY43" s="557"/>
      <c r="GZ43" s="557"/>
      <c r="HA43" s="557"/>
      <c r="HB43" s="557"/>
      <c r="HC43" s="557"/>
      <c r="HD43" s="557"/>
      <c r="HE43" s="557"/>
      <c r="HF43" s="557"/>
      <c r="HG43" s="557"/>
      <c r="HH43" s="557"/>
      <c r="HI43" s="557"/>
      <c r="HJ43" s="557"/>
      <c r="HK43" s="557"/>
      <c r="HL43" s="557"/>
      <c r="HM43" s="557"/>
      <c r="HN43" s="557"/>
      <c r="HO43" s="557"/>
      <c r="HP43" s="557"/>
      <c r="HQ43" s="557"/>
      <c r="HR43" s="557"/>
      <c r="HS43" s="557"/>
      <c r="HT43" s="557"/>
      <c r="HU43" s="557"/>
      <c r="HV43" s="557"/>
      <c r="HW43" s="557"/>
      <c r="HX43" s="557"/>
      <c r="HY43" s="557"/>
      <c r="HZ43" s="557"/>
      <c r="IA43" s="557"/>
      <c r="IB43" s="557"/>
      <c r="IC43" s="557"/>
      <c r="ID43" s="557"/>
      <c r="IE43" s="557"/>
      <c r="IF43" s="557"/>
      <c r="IG43" s="557"/>
      <c r="IH43" s="557"/>
      <c r="II43" s="557"/>
      <c r="IJ43" s="557"/>
      <c r="IK43" s="557"/>
      <c r="IL43" s="557"/>
      <c r="IM43" s="557"/>
      <c r="IN43" s="557"/>
      <c r="IO43" s="557"/>
      <c r="IP43" s="557"/>
      <c r="IQ43" s="557"/>
      <c r="IR43" s="557"/>
      <c r="IS43" s="557"/>
      <c r="IT43" s="557"/>
      <c r="IU43" s="557"/>
      <c r="IV43" s="557"/>
      <c r="IW43" s="557"/>
      <c r="IX43" s="557"/>
      <c r="IY43" s="557"/>
      <c r="IZ43" s="557"/>
      <c r="JA43" s="557"/>
      <c r="JB43" s="557"/>
      <c r="JC43" s="557"/>
      <c r="JD43" s="557"/>
      <c r="JE43" s="557"/>
      <c r="JF43" s="557"/>
      <c r="JG43" s="557"/>
      <c r="JH43" s="557"/>
      <c r="JI43" s="557"/>
      <c r="JJ43" s="557"/>
      <c r="JK43" s="557"/>
      <c r="JL43" s="557"/>
      <c r="JM43" s="557"/>
      <c r="JN43" s="557"/>
      <c r="JO43" s="557"/>
      <c r="JP43" s="557"/>
      <c r="JQ43" s="557"/>
      <c r="JR43" s="557"/>
      <c r="JS43" s="557"/>
      <c r="JT43" s="557"/>
      <c r="JU43" s="557"/>
      <c r="JV43" s="557"/>
      <c r="JW43" s="557"/>
      <c r="JX43" s="557"/>
      <c r="JY43" s="557"/>
      <c r="JZ43" s="557"/>
      <c r="KA43" s="557"/>
      <c r="KB43" s="557"/>
      <c r="KC43" s="557"/>
      <c r="KD43" s="557"/>
      <c r="KE43" s="557"/>
      <c r="KF43" s="557"/>
      <c r="KG43" s="557"/>
      <c r="KH43" s="557"/>
      <c r="KI43" s="557"/>
      <c r="KJ43" s="557"/>
      <c r="KK43" s="557"/>
      <c r="KL43" s="557"/>
      <c r="KM43" s="557"/>
      <c r="KN43" s="557"/>
      <c r="KO43" s="557"/>
      <c r="KP43" s="557"/>
      <c r="KQ43" s="557"/>
      <c r="KR43" s="557"/>
      <c r="KS43" s="557"/>
      <c r="KT43" s="557"/>
      <c r="KU43" s="557"/>
      <c r="KV43" s="557"/>
      <c r="KW43" s="557"/>
      <c r="KX43" s="557"/>
      <c r="KY43" s="557"/>
      <c r="KZ43" s="557"/>
      <c r="LA43" s="557"/>
      <c r="LB43" s="557"/>
      <c r="LC43" s="557"/>
      <c r="LD43" s="557"/>
      <c r="LE43" s="557"/>
      <c r="LF43" s="557"/>
      <c r="LG43" s="557"/>
      <c r="LH43" s="557"/>
      <c r="LI43" s="557"/>
      <c r="LJ43" s="557"/>
      <c r="LK43" s="557"/>
      <c r="LL43" s="557"/>
      <c r="LM43" s="557"/>
      <c r="LN43" s="557"/>
      <c r="LO43" s="557"/>
      <c r="LP43" s="557"/>
      <c r="LQ43" s="557"/>
      <c r="LR43" s="557"/>
      <c r="LS43" s="557"/>
      <c r="LT43" s="557"/>
      <c r="LU43" s="557"/>
      <c r="LV43" s="557"/>
      <c r="LW43" s="557"/>
      <c r="LX43" s="557"/>
      <c r="LY43" s="557"/>
      <c r="LZ43" s="557"/>
      <c r="MA43" s="557"/>
      <c r="MB43" s="557"/>
      <c r="MC43" s="557"/>
      <c r="MD43" s="557"/>
      <c r="ME43" s="557"/>
      <c r="MF43" s="557"/>
      <c r="MG43" s="557"/>
      <c r="MH43" s="557"/>
      <c r="MI43" s="557"/>
      <c r="MJ43" s="557"/>
      <c r="MK43" s="557"/>
      <c r="ML43" s="557"/>
      <c r="MM43" s="557"/>
      <c r="MN43" s="557"/>
      <c r="MO43" s="557"/>
      <c r="MP43" s="557"/>
      <c r="MQ43" s="557"/>
      <c r="MR43" s="557"/>
      <c r="MS43" s="557"/>
      <c r="MT43" s="557"/>
      <c r="MU43" s="557"/>
      <c r="MV43" s="557"/>
      <c r="MW43" s="557"/>
      <c r="MX43" s="557"/>
      <c r="MY43" s="557"/>
      <c r="MZ43" s="557"/>
      <c r="NA43" s="557"/>
      <c r="NB43" s="557"/>
    </row>
    <row r="44" spans="1:366" s="85" customFormat="1" ht="20.25" customHeight="1" x14ac:dyDescent="0.45">
      <c r="A44" s="107">
        <v>0</v>
      </c>
      <c r="B44" s="108">
        <v>1</v>
      </c>
      <c r="C44" s="107">
        <v>0</v>
      </c>
      <c r="D44" s="108">
        <v>5</v>
      </c>
      <c r="E44" s="107">
        <v>0</v>
      </c>
      <c r="F44" s="108">
        <v>5</v>
      </c>
      <c r="G44" s="107">
        <v>0</v>
      </c>
      <c r="H44" s="108">
        <v>1</v>
      </c>
      <c r="I44" s="110" t="str">
        <f t="shared" si="7"/>
        <v>01050501</v>
      </c>
      <c r="J44" s="111"/>
      <c r="K44" s="111">
        <v>70302</v>
      </c>
      <c r="L44" s="111">
        <v>30102</v>
      </c>
      <c r="M44" s="112" t="s">
        <v>238</v>
      </c>
      <c r="N44" s="111"/>
      <c r="O44" s="111"/>
      <c r="P44" s="111"/>
      <c r="Q44" s="111"/>
      <c r="R44" s="112" t="s">
        <v>119</v>
      </c>
      <c r="S44" s="112"/>
      <c r="T44" s="113" t="s">
        <v>312</v>
      </c>
      <c r="U44" s="112" t="s">
        <v>240</v>
      </c>
      <c r="V44" s="1300" t="s">
        <v>313</v>
      </c>
      <c r="W44" s="128" t="s">
        <v>314</v>
      </c>
      <c r="X44" s="1139">
        <f t="shared" si="8"/>
        <v>1.1172506657120884</v>
      </c>
      <c r="Y44" s="1139">
        <f t="shared" si="9"/>
        <v>1.1437922815839865</v>
      </c>
      <c r="Z44" s="1140">
        <v>8</v>
      </c>
      <c r="AA44" s="1140">
        <v>5</v>
      </c>
      <c r="AB44" s="1141"/>
      <c r="AC44" s="1196">
        <v>0</v>
      </c>
      <c r="AD44" s="1197">
        <v>1</v>
      </c>
      <c r="AE44" s="1196">
        <v>0</v>
      </c>
      <c r="AF44" s="1143">
        <v>2.6227426847662101</v>
      </c>
      <c r="AG44" s="1143">
        <v>0</v>
      </c>
      <c r="AH44" s="1143">
        <v>3.6251131221719501</v>
      </c>
      <c r="AI44" s="1143"/>
      <c r="AJ44" s="1143">
        <f t="shared" si="10"/>
        <v>6.2478558069381602</v>
      </c>
      <c r="AK44" s="1139">
        <f t="shared" si="11"/>
        <v>1.1172506657120884</v>
      </c>
      <c r="AL44" s="1143">
        <v>2.2854608320480598</v>
      </c>
      <c r="AM44" s="1143">
        <v>0</v>
      </c>
      <c r="AN44" s="1143">
        <v>0</v>
      </c>
      <c r="AO44" s="1143">
        <v>1.22723037566089</v>
      </c>
      <c r="AP44" s="1143">
        <f t="shared" si="12"/>
        <v>9.7605470146471092</v>
      </c>
      <c r="AQ44" s="1144">
        <f t="shared" si="13"/>
        <v>1.1437922815839865</v>
      </c>
      <c r="AR44" s="557"/>
      <c r="AS44" s="557" t="s">
        <v>243</v>
      </c>
      <c r="AT44" s="557"/>
      <c r="AU44" s="557"/>
      <c r="AV44" s="557"/>
      <c r="AW44" s="557"/>
      <c r="AX44" s="557"/>
      <c r="AY44" s="557"/>
      <c r="AZ44" s="557"/>
      <c r="BA44" s="557"/>
      <c r="BB44" s="557"/>
      <c r="BC44" s="557"/>
      <c r="BD44" s="557"/>
      <c r="BE44" s="557"/>
      <c r="BF44" s="557"/>
      <c r="BG44" s="557"/>
      <c r="BH44" s="557"/>
      <c r="BI44" s="557"/>
      <c r="BJ44" s="557"/>
      <c r="BK44" s="557"/>
      <c r="BL44" s="557"/>
      <c r="BM44" s="557"/>
      <c r="BN44" s="557"/>
      <c r="BO44" s="557"/>
      <c r="BP44" s="557"/>
      <c r="BQ44" s="557"/>
      <c r="BR44" s="557"/>
      <c r="BS44" s="557"/>
      <c r="BT44" s="557"/>
      <c r="BU44" s="557"/>
      <c r="BV44" s="557"/>
      <c r="BW44" s="557"/>
      <c r="BX44" s="557"/>
      <c r="BY44" s="557"/>
      <c r="BZ44" s="557"/>
      <c r="CA44" s="557"/>
      <c r="CB44" s="557"/>
      <c r="CC44" s="557"/>
      <c r="CD44" s="557"/>
      <c r="CE44" s="557"/>
      <c r="CF44" s="557"/>
      <c r="CG44" s="557"/>
      <c r="CH44" s="557"/>
      <c r="CI44" s="557"/>
      <c r="CJ44" s="557"/>
      <c r="CK44" s="557"/>
      <c r="CL44" s="557"/>
      <c r="CM44" s="557"/>
      <c r="CN44" s="557"/>
      <c r="CO44" s="557"/>
      <c r="CP44" s="557"/>
      <c r="CQ44" s="557"/>
      <c r="CR44" s="557"/>
      <c r="CS44" s="557"/>
      <c r="CT44" s="557"/>
      <c r="CU44" s="557"/>
      <c r="CV44" s="557"/>
      <c r="CW44" s="557"/>
      <c r="CX44" s="557"/>
      <c r="CY44" s="557"/>
      <c r="CZ44" s="557"/>
      <c r="DA44" s="557"/>
      <c r="DB44" s="557"/>
      <c r="DC44" s="557"/>
      <c r="DD44" s="557"/>
      <c r="DE44" s="557"/>
      <c r="DF44" s="557"/>
      <c r="DG44" s="557"/>
      <c r="DH44" s="557"/>
      <c r="DI44" s="557"/>
      <c r="DJ44" s="557"/>
      <c r="DK44" s="557"/>
      <c r="DL44" s="557"/>
      <c r="DM44" s="557"/>
      <c r="DN44" s="557"/>
      <c r="DO44" s="557"/>
      <c r="DP44" s="557"/>
      <c r="DQ44" s="557"/>
      <c r="DR44" s="557"/>
      <c r="DS44" s="557"/>
      <c r="DT44" s="557"/>
      <c r="DU44" s="557"/>
      <c r="DV44" s="557"/>
      <c r="DW44" s="557"/>
      <c r="DX44" s="557"/>
      <c r="DY44" s="557"/>
      <c r="DZ44" s="557"/>
      <c r="EA44" s="557"/>
      <c r="EB44" s="557"/>
      <c r="EC44" s="557"/>
      <c r="ED44" s="557"/>
      <c r="EE44" s="557"/>
      <c r="EF44" s="557"/>
      <c r="EG44" s="557"/>
      <c r="EH44" s="557"/>
      <c r="EI44" s="557"/>
      <c r="EJ44" s="557"/>
      <c r="EK44" s="557"/>
      <c r="EL44" s="557"/>
      <c r="EM44" s="557"/>
      <c r="EN44" s="557"/>
      <c r="EO44" s="557"/>
      <c r="EP44" s="557"/>
      <c r="EQ44" s="557"/>
      <c r="ER44" s="557"/>
      <c r="ES44" s="557"/>
      <c r="ET44" s="557"/>
      <c r="EU44" s="557"/>
      <c r="EV44" s="557"/>
      <c r="EW44" s="557"/>
      <c r="EX44" s="557"/>
      <c r="EY44" s="557"/>
      <c r="EZ44" s="557"/>
      <c r="FA44" s="557"/>
      <c r="FB44" s="557"/>
      <c r="FC44" s="557"/>
      <c r="FD44" s="557"/>
      <c r="FE44" s="557"/>
      <c r="FF44" s="557"/>
      <c r="FG44" s="557"/>
      <c r="FH44" s="557"/>
      <c r="FI44" s="557"/>
      <c r="FJ44" s="557"/>
      <c r="FK44" s="557"/>
      <c r="FL44" s="557"/>
      <c r="FM44" s="557"/>
      <c r="FN44" s="557"/>
      <c r="FO44" s="557"/>
      <c r="FP44" s="557"/>
      <c r="FQ44" s="557"/>
      <c r="FR44" s="557"/>
      <c r="FS44" s="557"/>
      <c r="FT44" s="557"/>
      <c r="FU44" s="557"/>
      <c r="FV44" s="557"/>
      <c r="FW44" s="557"/>
      <c r="FX44" s="557"/>
      <c r="FY44" s="557"/>
      <c r="FZ44" s="557"/>
      <c r="GA44" s="557"/>
      <c r="GB44" s="557"/>
      <c r="GC44" s="557"/>
      <c r="GD44" s="557"/>
      <c r="GE44" s="557"/>
      <c r="GF44" s="557"/>
      <c r="GG44" s="557"/>
      <c r="GH44" s="557"/>
      <c r="GI44" s="557"/>
      <c r="GJ44" s="557"/>
      <c r="GK44" s="557"/>
      <c r="GL44" s="557"/>
      <c r="GM44" s="557"/>
      <c r="GN44" s="557"/>
      <c r="GO44" s="557"/>
      <c r="GP44" s="557"/>
      <c r="GQ44" s="557"/>
      <c r="GR44" s="557"/>
      <c r="GS44" s="557"/>
      <c r="GT44" s="557"/>
      <c r="GU44" s="557"/>
      <c r="GV44" s="557"/>
      <c r="GW44" s="557"/>
      <c r="GX44" s="557"/>
      <c r="GY44" s="557"/>
      <c r="GZ44" s="557"/>
      <c r="HA44" s="557"/>
      <c r="HB44" s="557"/>
      <c r="HC44" s="557"/>
      <c r="HD44" s="557"/>
      <c r="HE44" s="557"/>
      <c r="HF44" s="557"/>
      <c r="HG44" s="557"/>
      <c r="HH44" s="557"/>
      <c r="HI44" s="557"/>
      <c r="HJ44" s="557"/>
      <c r="HK44" s="557"/>
      <c r="HL44" s="557"/>
      <c r="HM44" s="557"/>
      <c r="HN44" s="557"/>
      <c r="HO44" s="557"/>
      <c r="HP44" s="557"/>
      <c r="HQ44" s="557"/>
      <c r="HR44" s="557"/>
      <c r="HS44" s="557"/>
      <c r="HT44" s="557"/>
      <c r="HU44" s="557"/>
      <c r="HV44" s="557"/>
      <c r="HW44" s="557"/>
      <c r="HX44" s="557"/>
      <c r="HY44" s="557"/>
      <c r="HZ44" s="557"/>
      <c r="IA44" s="557"/>
      <c r="IB44" s="557"/>
      <c r="IC44" s="557"/>
      <c r="ID44" s="557"/>
      <c r="IE44" s="557"/>
      <c r="IF44" s="557"/>
      <c r="IG44" s="557"/>
      <c r="IH44" s="557"/>
      <c r="II44" s="557"/>
      <c r="IJ44" s="557"/>
      <c r="IK44" s="557"/>
      <c r="IL44" s="557"/>
      <c r="IM44" s="557"/>
      <c r="IN44" s="557"/>
      <c r="IO44" s="557"/>
      <c r="IP44" s="557"/>
      <c r="IQ44" s="557"/>
      <c r="IR44" s="557"/>
      <c r="IS44" s="557"/>
      <c r="IT44" s="557"/>
      <c r="IU44" s="557"/>
      <c r="IV44" s="557"/>
      <c r="IW44" s="557"/>
      <c r="IX44" s="557"/>
      <c r="IY44" s="557"/>
      <c r="IZ44" s="557"/>
      <c r="JA44" s="557"/>
      <c r="JB44" s="557"/>
      <c r="JC44" s="557"/>
      <c r="JD44" s="557"/>
      <c r="JE44" s="557"/>
      <c r="JF44" s="557"/>
      <c r="JG44" s="557"/>
      <c r="JH44" s="557"/>
      <c r="JI44" s="557"/>
      <c r="JJ44" s="557"/>
      <c r="JK44" s="557"/>
      <c r="JL44" s="557"/>
      <c r="JM44" s="557"/>
      <c r="JN44" s="557"/>
      <c r="JO44" s="557"/>
      <c r="JP44" s="557"/>
      <c r="JQ44" s="557"/>
      <c r="JR44" s="557"/>
      <c r="JS44" s="557"/>
      <c r="JT44" s="557"/>
      <c r="JU44" s="557"/>
      <c r="JV44" s="557"/>
      <c r="JW44" s="557"/>
      <c r="JX44" s="557"/>
      <c r="JY44" s="557"/>
      <c r="JZ44" s="557"/>
      <c r="KA44" s="557"/>
      <c r="KB44" s="557"/>
      <c r="KC44" s="557"/>
      <c r="KD44" s="557"/>
      <c r="KE44" s="557"/>
      <c r="KF44" s="557"/>
      <c r="KG44" s="557"/>
      <c r="KH44" s="557"/>
      <c r="KI44" s="557"/>
      <c r="KJ44" s="557"/>
      <c r="KK44" s="557"/>
      <c r="KL44" s="557"/>
      <c r="KM44" s="557"/>
      <c r="KN44" s="557"/>
      <c r="KO44" s="557"/>
      <c r="KP44" s="557"/>
      <c r="KQ44" s="557"/>
      <c r="KR44" s="557"/>
      <c r="KS44" s="557"/>
      <c r="KT44" s="557"/>
      <c r="KU44" s="557"/>
      <c r="KV44" s="557"/>
      <c r="KW44" s="557"/>
      <c r="KX44" s="557"/>
      <c r="KY44" s="557"/>
      <c r="KZ44" s="557"/>
      <c r="LA44" s="557"/>
      <c r="LB44" s="557"/>
      <c r="LC44" s="557"/>
      <c r="LD44" s="557"/>
      <c r="LE44" s="557"/>
      <c r="LF44" s="557"/>
      <c r="LG44" s="557"/>
      <c r="LH44" s="557"/>
      <c r="LI44" s="557"/>
      <c r="LJ44" s="557"/>
      <c r="LK44" s="557"/>
      <c r="LL44" s="557"/>
      <c r="LM44" s="557"/>
      <c r="LN44" s="557"/>
      <c r="LO44" s="557"/>
      <c r="LP44" s="557"/>
      <c r="LQ44" s="557"/>
      <c r="LR44" s="557"/>
      <c r="LS44" s="557"/>
      <c r="LT44" s="557"/>
      <c r="LU44" s="557"/>
      <c r="LV44" s="557"/>
      <c r="LW44" s="557"/>
      <c r="LX44" s="557"/>
      <c r="LY44" s="557"/>
      <c r="LZ44" s="557"/>
      <c r="MA44" s="557"/>
      <c r="MB44" s="557"/>
      <c r="MC44" s="557"/>
      <c r="MD44" s="557"/>
      <c r="ME44" s="557"/>
      <c r="MF44" s="557"/>
      <c r="MG44" s="557"/>
      <c r="MH44" s="557"/>
      <c r="MI44" s="557"/>
      <c r="MJ44" s="557"/>
      <c r="MK44" s="557"/>
      <c r="ML44" s="557"/>
      <c r="MM44" s="557"/>
      <c r="MN44" s="557"/>
      <c r="MO44" s="557"/>
      <c r="MP44" s="557"/>
      <c r="MQ44" s="557"/>
      <c r="MR44" s="557"/>
      <c r="MS44" s="557"/>
      <c r="MT44" s="557"/>
      <c r="MU44" s="557"/>
      <c r="MV44" s="557"/>
      <c r="MW44" s="557"/>
      <c r="MX44" s="557"/>
      <c r="MY44" s="557"/>
      <c r="MZ44" s="557"/>
      <c r="NA44" s="557"/>
      <c r="NB44" s="557"/>
    </row>
    <row r="45" spans="1:366" s="85" customFormat="1" ht="20.25" customHeight="1" x14ac:dyDescent="0.45">
      <c r="A45" s="107">
        <v>0</v>
      </c>
      <c r="B45" s="108">
        <v>1</v>
      </c>
      <c r="C45" s="107">
        <v>0</v>
      </c>
      <c r="D45" s="108">
        <v>5</v>
      </c>
      <c r="E45" s="107">
        <v>0</v>
      </c>
      <c r="F45" s="108">
        <v>6</v>
      </c>
      <c r="G45" s="107">
        <v>0</v>
      </c>
      <c r="H45" s="108">
        <v>1</v>
      </c>
      <c r="I45" s="110" t="str">
        <f t="shared" si="7"/>
        <v>01050601</v>
      </c>
      <c r="J45" s="111"/>
      <c r="K45" s="111">
        <v>70304</v>
      </c>
      <c r="L45" s="111">
        <v>30102</v>
      </c>
      <c r="M45" s="112" t="s">
        <v>238</v>
      </c>
      <c r="N45" s="111"/>
      <c r="O45" s="111"/>
      <c r="P45" s="111"/>
      <c r="Q45" s="111"/>
      <c r="R45" s="112" t="s">
        <v>119</v>
      </c>
      <c r="S45" s="112"/>
      <c r="T45" s="113" t="s">
        <v>315</v>
      </c>
      <c r="U45" s="112" t="s">
        <v>240</v>
      </c>
      <c r="V45" s="1300" t="s">
        <v>316</v>
      </c>
      <c r="W45" s="128" t="s">
        <v>317</v>
      </c>
      <c r="X45" s="1139">
        <f t="shared" si="8"/>
        <v>1.1172506657120884</v>
      </c>
      <c r="Y45" s="1139">
        <f t="shared" si="9"/>
        <v>1.1437922815839865</v>
      </c>
      <c r="Z45" s="1140">
        <v>8</v>
      </c>
      <c r="AA45" s="1140">
        <v>5</v>
      </c>
      <c r="AB45" s="1141"/>
      <c r="AC45" s="1196">
        <v>0</v>
      </c>
      <c r="AD45" s="1197">
        <v>1</v>
      </c>
      <c r="AE45" s="1196">
        <v>0</v>
      </c>
      <c r="AF45" s="1143">
        <v>2.6227426847662101</v>
      </c>
      <c r="AG45" s="1143">
        <v>0</v>
      </c>
      <c r="AH45" s="1143">
        <v>3.6251131221719501</v>
      </c>
      <c r="AI45" s="1143"/>
      <c r="AJ45" s="1143">
        <f t="shared" si="10"/>
        <v>6.2478558069381602</v>
      </c>
      <c r="AK45" s="1139">
        <f t="shared" si="11"/>
        <v>1.1172506657120884</v>
      </c>
      <c r="AL45" s="1143">
        <v>2.2854608320480598</v>
      </c>
      <c r="AM45" s="1143">
        <v>0</v>
      </c>
      <c r="AN45" s="1143">
        <v>0</v>
      </c>
      <c r="AO45" s="1143">
        <v>1.22723037566089</v>
      </c>
      <c r="AP45" s="1143">
        <f t="shared" si="12"/>
        <v>9.7605470146471092</v>
      </c>
      <c r="AQ45" s="1144">
        <f t="shared" si="13"/>
        <v>1.1437922815839865</v>
      </c>
      <c r="AR45" s="557"/>
      <c r="AS45" s="557" t="s">
        <v>243</v>
      </c>
      <c r="AT45" s="557"/>
      <c r="AU45" s="557"/>
      <c r="AV45" s="557"/>
      <c r="AW45" s="557"/>
      <c r="AX45" s="557"/>
      <c r="AY45" s="557"/>
      <c r="AZ45" s="557"/>
      <c r="BA45" s="557"/>
      <c r="BB45" s="557"/>
      <c r="BC45" s="557"/>
      <c r="BD45" s="557"/>
      <c r="BE45" s="557"/>
      <c r="BF45" s="557"/>
      <c r="BG45" s="557"/>
      <c r="BH45" s="557"/>
      <c r="BI45" s="557"/>
      <c r="BJ45" s="557"/>
      <c r="BK45" s="557"/>
      <c r="BL45" s="557"/>
      <c r="BM45" s="557"/>
      <c r="BN45" s="557"/>
      <c r="BO45" s="557"/>
      <c r="BP45" s="557"/>
      <c r="BQ45" s="557"/>
      <c r="BR45" s="557"/>
      <c r="BS45" s="557"/>
      <c r="BT45" s="557"/>
      <c r="BU45" s="557"/>
      <c r="BV45" s="557"/>
      <c r="BW45" s="557"/>
      <c r="BX45" s="557"/>
      <c r="BY45" s="557"/>
      <c r="BZ45" s="557"/>
      <c r="CA45" s="557"/>
      <c r="CB45" s="557"/>
      <c r="CC45" s="557"/>
      <c r="CD45" s="557"/>
      <c r="CE45" s="557"/>
      <c r="CF45" s="557"/>
      <c r="CG45" s="557"/>
      <c r="CH45" s="557"/>
      <c r="CI45" s="557"/>
      <c r="CJ45" s="557"/>
      <c r="CK45" s="557"/>
      <c r="CL45" s="557"/>
      <c r="CM45" s="557"/>
      <c r="CN45" s="557"/>
      <c r="CO45" s="557"/>
      <c r="CP45" s="557"/>
      <c r="CQ45" s="557"/>
      <c r="CR45" s="557"/>
      <c r="CS45" s="557"/>
      <c r="CT45" s="557"/>
      <c r="CU45" s="557"/>
      <c r="CV45" s="557"/>
      <c r="CW45" s="557"/>
      <c r="CX45" s="557"/>
      <c r="CY45" s="557"/>
      <c r="CZ45" s="557"/>
      <c r="DA45" s="557"/>
      <c r="DB45" s="557"/>
      <c r="DC45" s="557"/>
      <c r="DD45" s="557"/>
      <c r="DE45" s="557"/>
      <c r="DF45" s="557"/>
      <c r="DG45" s="557"/>
      <c r="DH45" s="557"/>
      <c r="DI45" s="557"/>
      <c r="DJ45" s="557"/>
      <c r="DK45" s="557"/>
      <c r="DL45" s="557"/>
      <c r="DM45" s="557"/>
      <c r="DN45" s="557"/>
      <c r="DO45" s="557"/>
      <c r="DP45" s="557"/>
      <c r="DQ45" s="557"/>
      <c r="DR45" s="557"/>
      <c r="DS45" s="557"/>
      <c r="DT45" s="557"/>
      <c r="DU45" s="557"/>
      <c r="DV45" s="557"/>
      <c r="DW45" s="557"/>
      <c r="DX45" s="557"/>
      <c r="DY45" s="557"/>
      <c r="DZ45" s="557"/>
      <c r="EA45" s="557"/>
      <c r="EB45" s="557"/>
      <c r="EC45" s="557"/>
      <c r="ED45" s="557"/>
      <c r="EE45" s="557"/>
      <c r="EF45" s="557"/>
      <c r="EG45" s="557"/>
      <c r="EH45" s="557"/>
      <c r="EI45" s="557"/>
      <c r="EJ45" s="557"/>
      <c r="EK45" s="557"/>
      <c r="EL45" s="557"/>
      <c r="EM45" s="557"/>
      <c r="EN45" s="557"/>
      <c r="EO45" s="557"/>
      <c r="EP45" s="557"/>
      <c r="EQ45" s="557"/>
      <c r="ER45" s="557"/>
      <c r="ES45" s="557"/>
      <c r="ET45" s="557"/>
      <c r="EU45" s="557"/>
      <c r="EV45" s="557"/>
      <c r="EW45" s="557"/>
      <c r="EX45" s="557"/>
      <c r="EY45" s="557"/>
      <c r="EZ45" s="557"/>
      <c r="FA45" s="557"/>
      <c r="FB45" s="557"/>
      <c r="FC45" s="557"/>
      <c r="FD45" s="557"/>
      <c r="FE45" s="557"/>
      <c r="FF45" s="557"/>
      <c r="FG45" s="557"/>
      <c r="FH45" s="557"/>
      <c r="FI45" s="557"/>
      <c r="FJ45" s="557"/>
      <c r="FK45" s="557"/>
      <c r="FL45" s="557"/>
      <c r="FM45" s="557"/>
      <c r="FN45" s="557"/>
      <c r="FO45" s="557"/>
      <c r="FP45" s="557"/>
      <c r="FQ45" s="557"/>
      <c r="FR45" s="557"/>
      <c r="FS45" s="557"/>
      <c r="FT45" s="557"/>
      <c r="FU45" s="557"/>
      <c r="FV45" s="557"/>
      <c r="FW45" s="557"/>
      <c r="FX45" s="557"/>
      <c r="FY45" s="557"/>
      <c r="FZ45" s="557"/>
      <c r="GA45" s="557"/>
      <c r="GB45" s="557"/>
      <c r="GC45" s="557"/>
      <c r="GD45" s="557"/>
      <c r="GE45" s="557"/>
      <c r="GF45" s="557"/>
      <c r="GG45" s="557"/>
      <c r="GH45" s="557"/>
      <c r="GI45" s="557"/>
      <c r="GJ45" s="557"/>
      <c r="GK45" s="557"/>
      <c r="GL45" s="557"/>
      <c r="GM45" s="557"/>
      <c r="GN45" s="557"/>
      <c r="GO45" s="557"/>
      <c r="GP45" s="557"/>
      <c r="GQ45" s="557"/>
      <c r="GR45" s="557"/>
      <c r="GS45" s="557"/>
      <c r="GT45" s="557"/>
      <c r="GU45" s="557"/>
      <c r="GV45" s="557"/>
      <c r="GW45" s="557"/>
      <c r="GX45" s="557"/>
      <c r="GY45" s="557"/>
      <c r="GZ45" s="557"/>
      <c r="HA45" s="557"/>
      <c r="HB45" s="557"/>
      <c r="HC45" s="557"/>
      <c r="HD45" s="557"/>
      <c r="HE45" s="557"/>
      <c r="HF45" s="557"/>
      <c r="HG45" s="557"/>
      <c r="HH45" s="557"/>
      <c r="HI45" s="557"/>
      <c r="HJ45" s="557"/>
      <c r="HK45" s="557"/>
      <c r="HL45" s="557"/>
      <c r="HM45" s="557"/>
      <c r="HN45" s="557"/>
      <c r="HO45" s="557"/>
      <c r="HP45" s="557"/>
      <c r="HQ45" s="557"/>
      <c r="HR45" s="557"/>
      <c r="HS45" s="557"/>
      <c r="HT45" s="557"/>
      <c r="HU45" s="557"/>
      <c r="HV45" s="557"/>
      <c r="HW45" s="557"/>
      <c r="HX45" s="557"/>
      <c r="HY45" s="557"/>
      <c r="HZ45" s="557"/>
      <c r="IA45" s="557"/>
      <c r="IB45" s="557"/>
      <c r="IC45" s="557"/>
      <c r="ID45" s="557"/>
      <c r="IE45" s="557"/>
      <c r="IF45" s="557"/>
      <c r="IG45" s="557"/>
      <c r="IH45" s="557"/>
      <c r="II45" s="557"/>
      <c r="IJ45" s="557"/>
      <c r="IK45" s="557"/>
      <c r="IL45" s="557"/>
      <c r="IM45" s="557"/>
      <c r="IN45" s="557"/>
      <c r="IO45" s="557"/>
      <c r="IP45" s="557"/>
      <c r="IQ45" s="557"/>
      <c r="IR45" s="557"/>
      <c r="IS45" s="557"/>
      <c r="IT45" s="557"/>
      <c r="IU45" s="557"/>
      <c r="IV45" s="557"/>
      <c r="IW45" s="557"/>
      <c r="IX45" s="557"/>
      <c r="IY45" s="557"/>
      <c r="IZ45" s="557"/>
      <c r="JA45" s="557"/>
      <c r="JB45" s="557"/>
      <c r="JC45" s="557"/>
      <c r="JD45" s="557"/>
      <c r="JE45" s="557"/>
      <c r="JF45" s="557"/>
      <c r="JG45" s="557"/>
      <c r="JH45" s="557"/>
      <c r="JI45" s="557"/>
      <c r="JJ45" s="557"/>
      <c r="JK45" s="557"/>
      <c r="JL45" s="557"/>
      <c r="JM45" s="557"/>
      <c r="JN45" s="557"/>
      <c r="JO45" s="557"/>
      <c r="JP45" s="557"/>
      <c r="JQ45" s="557"/>
      <c r="JR45" s="557"/>
      <c r="JS45" s="557"/>
      <c r="JT45" s="557"/>
      <c r="JU45" s="557"/>
      <c r="JV45" s="557"/>
      <c r="JW45" s="557"/>
      <c r="JX45" s="557"/>
      <c r="JY45" s="557"/>
      <c r="JZ45" s="557"/>
      <c r="KA45" s="557"/>
      <c r="KB45" s="557"/>
      <c r="KC45" s="557"/>
      <c r="KD45" s="557"/>
      <c r="KE45" s="557"/>
      <c r="KF45" s="557"/>
      <c r="KG45" s="557"/>
      <c r="KH45" s="557"/>
      <c r="KI45" s="557"/>
      <c r="KJ45" s="557"/>
      <c r="KK45" s="557"/>
      <c r="KL45" s="557"/>
      <c r="KM45" s="557"/>
      <c r="KN45" s="557"/>
      <c r="KO45" s="557"/>
      <c r="KP45" s="557"/>
      <c r="KQ45" s="557"/>
      <c r="KR45" s="557"/>
      <c r="KS45" s="557"/>
      <c r="KT45" s="557"/>
      <c r="KU45" s="557"/>
      <c r="KV45" s="557"/>
      <c r="KW45" s="557"/>
      <c r="KX45" s="557"/>
      <c r="KY45" s="557"/>
      <c r="KZ45" s="557"/>
      <c r="LA45" s="557"/>
      <c r="LB45" s="557"/>
      <c r="LC45" s="557"/>
      <c r="LD45" s="557"/>
      <c r="LE45" s="557"/>
      <c r="LF45" s="557"/>
      <c r="LG45" s="557"/>
      <c r="LH45" s="557"/>
      <c r="LI45" s="557"/>
      <c r="LJ45" s="557"/>
      <c r="LK45" s="557"/>
      <c r="LL45" s="557"/>
      <c r="LM45" s="557"/>
      <c r="LN45" s="557"/>
      <c r="LO45" s="557"/>
      <c r="LP45" s="557"/>
      <c r="LQ45" s="557"/>
      <c r="LR45" s="557"/>
      <c r="LS45" s="557"/>
      <c r="LT45" s="557"/>
      <c r="LU45" s="557"/>
      <c r="LV45" s="557"/>
      <c r="LW45" s="557"/>
      <c r="LX45" s="557"/>
      <c r="LY45" s="557"/>
      <c r="LZ45" s="557"/>
      <c r="MA45" s="557"/>
      <c r="MB45" s="557"/>
      <c r="MC45" s="557"/>
      <c r="MD45" s="557"/>
      <c r="ME45" s="557"/>
      <c r="MF45" s="557"/>
      <c r="MG45" s="557"/>
      <c r="MH45" s="557"/>
      <c r="MI45" s="557"/>
      <c r="MJ45" s="557"/>
      <c r="MK45" s="557"/>
      <c r="ML45" s="557"/>
      <c r="MM45" s="557"/>
      <c r="MN45" s="557"/>
      <c r="MO45" s="557"/>
      <c r="MP45" s="557"/>
      <c r="MQ45" s="557"/>
      <c r="MR45" s="557"/>
      <c r="MS45" s="557"/>
      <c r="MT45" s="557"/>
      <c r="MU45" s="557"/>
      <c r="MV45" s="557"/>
      <c r="MW45" s="557"/>
      <c r="MX45" s="557"/>
      <c r="MY45" s="557"/>
      <c r="MZ45" s="557"/>
      <c r="NA45" s="557"/>
      <c r="NB45" s="557"/>
    </row>
    <row r="46" spans="1:366" s="85" customFormat="1" ht="20.25" customHeight="1" x14ac:dyDescent="0.45">
      <c r="A46" s="107">
        <v>0</v>
      </c>
      <c r="B46" s="108">
        <v>1</v>
      </c>
      <c r="C46" s="107">
        <v>0</v>
      </c>
      <c r="D46" s="108">
        <v>5</v>
      </c>
      <c r="E46" s="107">
        <v>0</v>
      </c>
      <c r="F46" s="108">
        <v>7</v>
      </c>
      <c r="G46" s="107">
        <v>0</v>
      </c>
      <c r="H46" s="108">
        <v>1</v>
      </c>
      <c r="I46" s="110" t="str">
        <f t="shared" si="7"/>
        <v>01050701</v>
      </c>
      <c r="J46" s="111"/>
      <c r="K46" s="111">
        <v>70305</v>
      </c>
      <c r="L46" s="111">
        <v>30102</v>
      </c>
      <c r="M46" s="112" t="s">
        <v>238</v>
      </c>
      <c r="N46" s="111"/>
      <c r="O46" s="111"/>
      <c r="P46" s="111"/>
      <c r="Q46" s="111"/>
      <c r="R46" s="112" t="s">
        <v>119</v>
      </c>
      <c r="S46" s="112"/>
      <c r="T46" s="113" t="s">
        <v>318</v>
      </c>
      <c r="U46" s="112" t="s">
        <v>240</v>
      </c>
      <c r="V46" s="1300" t="s">
        <v>319</v>
      </c>
      <c r="W46" s="128" t="s">
        <v>318</v>
      </c>
      <c r="X46" s="1139">
        <f t="shared" si="8"/>
        <v>1.4690026628483557</v>
      </c>
      <c r="Y46" s="1139">
        <f t="shared" si="9"/>
        <v>1.5751691263359497</v>
      </c>
      <c r="Z46" s="1140">
        <v>14</v>
      </c>
      <c r="AA46" s="1140">
        <v>5</v>
      </c>
      <c r="AB46" s="1141"/>
      <c r="AC46" s="1196">
        <v>0</v>
      </c>
      <c r="AD46" s="1197">
        <v>1</v>
      </c>
      <c r="AE46" s="1196">
        <v>0</v>
      </c>
      <c r="AF46" s="1143">
        <v>4.5897996983408698</v>
      </c>
      <c r="AG46" s="1143">
        <v>0</v>
      </c>
      <c r="AH46" s="1143">
        <v>3.6251131221719501</v>
      </c>
      <c r="AI46" s="1143"/>
      <c r="AJ46" s="1143">
        <f t="shared" si="10"/>
        <v>8.2149128205128203</v>
      </c>
      <c r="AK46" s="1139">
        <f t="shared" si="11"/>
        <v>1.4690026628483557</v>
      </c>
      <c r="AL46" s="1143">
        <v>3.9995564560841101</v>
      </c>
      <c r="AM46" s="1143">
        <v>0</v>
      </c>
      <c r="AN46" s="1143">
        <v>0</v>
      </c>
      <c r="AO46" s="1143">
        <v>1.22723037566089</v>
      </c>
      <c r="AP46" s="1143">
        <f t="shared" si="12"/>
        <v>13.441699652257819</v>
      </c>
      <c r="AQ46" s="1144">
        <f t="shared" si="13"/>
        <v>1.5751691263359497</v>
      </c>
      <c r="AR46" s="557"/>
      <c r="AS46" s="557" t="s">
        <v>243</v>
      </c>
      <c r="AT46" s="557"/>
      <c r="AU46" s="557"/>
      <c r="AV46" s="557"/>
      <c r="AW46" s="557"/>
      <c r="AX46" s="557"/>
      <c r="AY46" s="557"/>
      <c r="AZ46" s="557"/>
      <c r="BA46" s="557"/>
      <c r="BB46" s="557"/>
      <c r="BC46" s="557"/>
      <c r="BD46" s="557"/>
      <c r="BE46" s="557"/>
      <c r="BF46" s="557"/>
      <c r="BG46" s="557"/>
      <c r="BH46" s="557"/>
      <c r="BI46" s="557"/>
      <c r="BJ46" s="557"/>
      <c r="BK46" s="557"/>
      <c r="BL46" s="557"/>
      <c r="BM46" s="557"/>
      <c r="BN46" s="557"/>
      <c r="BO46" s="557"/>
      <c r="BP46" s="557"/>
      <c r="BQ46" s="557"/>
      <c r="BR46" s="557"/>
      <c r="BS46" s="557"/>
      <c r="BT46" s="557"/>
      <c r="BU46" s="557"/>
      <c r="BV46" s="557"/>
      <c r="BW46" s="557"/>
      <c r="BX46" s="557"/>
      <c r="BY46" s="557"/>
      <c r="BZ46" s="557"/>
      <c r="CA46" s="557"/>
      <c r="CB46" s="557"/>
      <c r="CC46" s="557"/>
      <c r="CD46" s="557"/>
      <c r="CE46" s="557"/>
      <c r="CF46" s="557"/>
      <c r="CG46" s="557"/>
      <c r="CH46" s="557"/>
      <c r="CI46" s="557"/>
      <c r="CJ46" s="557"/>
      <c r="CK46" s="557"/>
      <c r="CL46" s="557"/>
      <c r="CM46" s="557"/>
      <c r="CN46" s="557"/>
      <c r="CO46" s="557"/>
      <c r="CP46" s="557"/>
      <c r="CQ46" s="557"/>
      <c r="CR46" s="557"/>
      <c r="CS46" s="557"/>
      <c r="CT46" s="557"/>
      <c r="CU46" s="557"/>
      <c r="CV46" s="557"/>
      <c r="CW46" s="557"/>
      <c r="CX46" s="557"/>
      <c r="CY46" s="557"/>
      <c r="CZ46" s="557"/>
      <c r="DA46" s="557"/>
      <c r="DB46" s="557"/>
      <c r="DC46" s="557"/>
      <c r="DD46" s="557"/>
      <c r="DE46" s="557"/>
      <c r="DF46" s="557"/>
      <c r="DG46" s="557"/>
      <c r="DH46" s="557"/>
      <c r="DI46" s="557"/>
      <c r="DJ46" s="557"/>
      <c r="DK46" s="557"/>
      <c r="DL46" s="557"/>
      <c r="DM46" s="557"/>
      <c r="DN46" s="557"/>
      <c r="DO46" s="557"/>
      <c r="DP46" s="557"/>
      <c r="DQ46" s="557"/>
      <c r="DR46" s="557"/>
      <c r="DS46" s="557"/>
      <c r="DT46" s="557"/>
      <c r="DU46" s="557"/>
      <c r="DV46" s="557"/>
      <c r="DW46" s="557"/>
      <c r="DX46" s="557"/>
      <c r="DY46" s="557"/>
      <c r="DZ46" s="557"/>
      <c r="EA46" s="557"/>
      <c r="EB46" s="557"/>
      <c r="EC46" s="557"/>
      <c r="ED46" s="557"/>
      <c r="EE46" s="557"/>
      <c r="EF46" s="557"/>
      <c r="EG46" s="557"/>
      <c r="EH46" s="557"/>
      <c r="EI46" s="557"/>
      <c r="EJ46" s="557"/>
      <c r="EK46" s="557"/>
      <c r="EL46" s="557"/>
      <c r="EM46" s="557"/>
      <c r="EN46" s="557"/>
      <c r="EO46" s="557"/>
      <c r="EP46" s="557"/>
      <c r="EQ46" s="557"/>
      <c r="ER46" s="557"/>
      <c r="ES46" s="557"/>
      <c r="ET46" s="557"/>
      <c r="EU46" s="557"/>
      <c r="EV46" s="557"/>
      <c r="EW46" s="557"/>
      <c r="EX46" s="557"/>
      <c r="EY46" s="557"/>
      <c r="EZ46" s="557"/>
      <c r="FA46" s="557"/>
      <c r="FB46" s="557"/>
      <c r="FC46" s="557"/>
      <c r="FD46" s="557"/>
      <c r="FE46" s="557"/>
      <c r="FF46" s="557"/>
      <c r="FG46" s="557"/>
      <c r="FH46" s="557"/>
      <c r="FI46" s="557"/>
      <c r="FJ46" s="557"/>
      <c r="FK46" s="557"/>
      <c r="FL46" s="557"/>
      <c r="FM46" s="557"/>
      <c r="FN46" s="557"/>
      <c r="FO46" s="557"/>
      <c r="FP46" s="557"/>
      <c r="FQ46" s="557"/>
      <c r="FR46" s="557"/>
      <c r="FS46" s="557"/>
      <c r="FT46" s="557"/>
      <c r="FU46" s="557"/>
      <c r="FV46" s="557"/>
      <c r="FW46" s="557"/>
      <c r="FX46" s="557"/>
      <c r="FY46" s="557"/>
      <c r="FZ46" s="557"/>
      <c r="GA46" s="557"/>
      <c r="GB46" s="557"/>
      <c r="GC46" s="557"/>
      <c r="GD46" s="557"/>
      <c r="GE46" s="557"/>
      <c r="GF46" s="557"/>
      <c r="GG46" s="557"/>
      <c r="GH46" s="557"/>
      <c r="GI46" s="557"/>
      <c r="GJ46" s="557"/>
      <c r="GK46" s="557"/>
      <c r="GL46" s="557"/>
      <c r="GM46" s="557"/>
      <c r="GN46" s="557"/>
      <c r="GO46" s="557"/>
      <c r="GP46" s="557"/>
      <c r="GQ46" s="557"/>
      <c r="GR46" s="557"/>
      <c r="GS46" s="557"/>
      <c r="GT46" s="557"/>
      <c r="GU46" s="557"/>
      <c r="GV46" s="557"/>
      <c r="GW46" s="557"/>
      <c r="GX46" s="557"/>
      <c r="GY46" s="557"/>
      <c r="GZ46" s="557"/>
      <c r="HA46" s="557"/>
      <c r="HB46" s="557"/>
      <c r="HC46" s="557"/>
      <c r="HD46" s="557"/>
      <c r="HE46" s="557"/>
      <c r="HF46" s="557"/>
      <c r="HG46" s="557"/>
      <c r="HH46" s="557"/>
      <c r="HI46" s="557"/>
      <c r="HJ46" s="557"/>
      <c r="HK46" s="557"/>
      <c r="HL46" s="557"/>
      <c r="HM46" s="557"/>
      <c r="HN46" s="557"/>
      <c r="HO46" s="557"/>
      <c r="HP46" s="557"/>
      <c r="HQ46" s="557"/>
      <c r="HR46" s="557"/>
      <c r="HS46" s="557"/>
      <c r="HT46" s="557"/>
      <c r="HU46" s="557"/>
      <c r="HV46" s="557"/>
      <c r="HW46" s="557"/>
      <c r="HX46" s="557"/>
      <c r="HY46" s="557"/>
      <c r="HZ46" s="557"/>
      <c r="IA46" s="557"/>
      <c r="IB46" s="557"/>
      <c r="IC46" s="557"/>
      <c r="ID46" s="557"/>
      <c r="IE46" s="557"/>
      <c r="IF46" s="557"/>
      <c r="IG46" s="557"/>
      <c r="IH46" s="557"/>
      <c r="II46" s="557"/>
      <c r="IJ46" s="557"/>
      <c r="IK46" s="557"/>
      <c r="IL46" s="557"/>
      <c r="IM46" s="557"/>
      <c r="IN46" s="557"/>
      <c r="IO46" s="557"/>
      <c r="IP46" s="557"/>
      <c r="IQ46" s="557"/>
      <c r="IR46" s="557"/>
      <c r="IS46" s="557"/>
      <c r="IT46" s="557"/>
      <c r="IU46" s="557"/>
      <c r="IV46" s="557"/>
      <c r="IW46" s="557"/>
      <c r="IX46" s="557"/>
      <c r="IY46" s="557"/>
      <c r="IZ46" s="557"/>
      <c r="JA46" s="557"/>
      <c r="JB46" s="557"/>
      <c r="JC46" s="557"/>
      <c r="JD46" s="557"/>
      <c r="JE46" s="557"/>
      <c r="JF46" s="557"/>
      <c r="JG46" s="557"/>
      <c r="JH46" s="557"/>
      <c r="JI46" s="557"/>
      <c r="JJ46" s="557"/>
      <c r="JK46" s="557"/>
      <c r="JL46" s="557"/>
      <c r="JM46" s="557"/>
      <c r="JN46" s="557"/>
      <c r="JO46" s="557"/>
      <c r="JP46" s="557"/>
      <c r="JQ46" s="557"/>
      <c r="JR46" s="557"/>
      <c r="JS46" s="557"/>
      <c r="JT46" s="557"/>
      <c r="JU46" s="557"/>
      <c r="JV46" s="557"/>
      <c r="JW46" s="557"/>
      <c r="JX46" s="557"/>
      <c r="JY46" s="557"/>
      <c r="JZ46" s="557"/>
      <c r="KA46" s="557"/>
      <c r="KB46" s="557"/>
      <c r="KC46" s="557"/>
      <c r="KD46" s="557"/>
      <c r="KE46" s="557"/>
      <c r="KF46" s="557"/>
      <c r="KG46" s="557"/>
      <c r="KH46" s="557"/>
      <c r="KI46" s="557"/>
      <c r="KJ46" s="557"/>
      <c r="KK46" s="557"/>
      <c r="KL46" s="557"/>
      <c r="KM46" s="557"/>
      <c r="KN46" s="557"/>
      <c r="KO46" s="557"/>
      <c r="KP46" s="557"/>
      <c r="KQ46" s="557"/>
      <c r="KR46" s="557"/>
      <c r="KS46" s="557"/>
      <c r="KT46" s="557"/>
      <c r="KU46" s="557"/>
      <c r="KV46" s="557"/>
      <c r="KW46" s="557"/>
      <c r="KX46" s="557"/>
      <c r="KY46" s="557"/>
      <c r="KZ46" s="557"/>
      <c r="LA46" s="557"/>
      <c r="LB46" s="557"/>
      <c r="LC46" s="557"/>
      <c r="LD46" s="557"/>
      <c r="LE46" s="557"/>
      <c r="LF46" s="557"/>
      <c r="LG46" s="557"/>
      <c r="LH46" s="557"/>
      <c r="LI46" s="557"/>
      <c r="LJ46" s="557"/>
      <c r="LK46" s="557"/>
      <c r="LL46" s="557"/>
      <c r="LM46" s="557"/>
      <c r="LN46" s="557"/>
      <c r="LO46" s="557"/>
      <c r="LP46" s="557"/>
      <c r="LQ46" s="557"/>
      <c r="LR46" s="557"/>
      <c r="LS46" s="557"/>
      <c r="LT46" s="557"/>
      <c r="LU46" s="557"/>
      <c r="LV46" s="557"/>
      <c r="LW46" s="557"/>
      <c r="LX46" s="557"/>
      <c r="LY46" s="557"/>
      <c r="LZ46" s="557"/>
      <c r="MA46" s="557"/>
      <c r="MB46" s="557"/>
      <c r="MC46" s="557"/>
      <c r="MD46" s="557"/>
      <c r="ME46" s="557"/>
      <c r="MF46" s="557"/>
      <c r="MG46" s="557"/>
      <c r="MH46" s="557"/>
      <c r="MI46" s="557"/>
      <c r="MJ46" s="557"/>
      <c r="MK46" s="557"/>
      <c r="ML46" s="557"/>
      <c r="MM46" s="557"/>
      <c r="MN46" s="557"/>
      <c r="MO46" s="557"/>
      <c r="MP46" s="557"/>
      <c r="MQ46" s="557"/>
      <c r="MR46" s="557"/>
      <c r="MS46" s="557"/>
      <c r="MT46" s="557"/>
      <c r="MU46" s="557"/>
      <c r="MV46" s="557"/>
      <c r="MW46" s="557"/>
      <c r="MX46" s="557"/>
      <c r="MY46" s="557"/>
      <c r="MZ46" s="557"/>
      <c r="NA46" s="557"/>
      <c r="NB46" s="557"/>
    </row>
    <row r="47" spans="1:366" s="85" customFormat="1" ht="20.25" customHeight="1" x14ac:dyDescent="0.45">
      <c r="A47" s="107">
        <v>0</v>
      </c>
      <c r="B47" s="108">
        <v>1</v>
      </c>
      <c r="C47" s="107">
        <v>0</v>
      </c>
      <c r="D47" s="108">
        <v>5</v>
      </c>
      <c r="E47" s="107">
        <v>0</v>
      </c>
      <c r="F47" s="108">
        <v>8</v>
      </c>
      <c r="G47" s="107">
        <v>0</v>
      </c>
      <c r="H47" s="108">
        <v>1</v>
      </c>
      <c r="I47" s="110" t="str">
        <f t="shared" si="7"/>
        <v>01050801</v>
      </c>
      <c r="J47" s="111"/>
      <c r="K47" s="111">
        <v>70314</v>
      </c>
      <c r="L47" s="111">
        <v>30102</v>
      </c>
      <c r="M47" s="112" t="s">
        <v>238</v>
      </c>
      <c r="N47" s="111"/>
      <c r="O47" s="111"/>
      <c r="P47" s="111"/>
      <c r="Q47" s="111"/>
      <c r="R47" s="112" t="s">
        <v>119</v>
      </c>
      <c r="S47" s="112"/>
      <c r="T47" s="113" t="s">
        <v>320</v>
      </c>
      <c r="U47" s="112" t="s">
        <v>240</v>
      </c>
      <c r="V47" s="1300" t="s">
        <v>321</v>
      </c>
      <c r="W47" s="128" t="s">
        <v>322</v>
      </c>
      <c r="X47" s="1139">
        <f t="shared" si="8"/>
        <v>1.1172506657120884</v>
      </c>
      <c r="Y47" s="1139">
        <f t="shared" si="9"/>
        <v>1.1437922815839865</v>
      </c>
      <c r="Z47" s="1140">
        <v>8</v>
      </c>
      <c r="AA47" s="1140">
        <v>5</v>
      </c>
      <c r="AB47" s="1141"/>
      <c r="AC47" s="1196">
        <v>0</v>
      </c>
      <c r="AD47" s="1197">
        <v>1</v>
      </c>
      <c r="AE47" s="1196">
        <v>0</v>
      </c>
      <c r="AF47" s="1143">
        <v>2.6227426847662101</v>
      </c>
      <c r="AG47" s="1143">
        <v>0</v>
      </c>
      <c r="AH47" s="1143">
        <v>3.6251131221719501</v>
      </c>
      <c r="AI47" s="1143"/>
      <c r="AJ47" s="1143">
        <f t="shared" si="10"/>
        <v>6.2478558069381602</v>
      </c>
      <c r="AK47" s="1139">
        <f t="shared" si="11"/>
        <v>1.1172506657120884</v>
      </c>
      <c r="AL47" s="1143">
        <v>2.2854608320480598</v>
      </c>
      <c r="AM47" s="1143">
        <v>0</v>
      </c>
      <c r="AN47" s="1143">
        <v>0</v>
      </c>
      <c r="AO47" s="1143">
        <v>1.22723037566089</v>
      </c>
      <c r="AP47" s="1143">
        <f t="shared" si="12"/>
        <v>9.7605470146471092</v>
      </c>
      <c r="AQ47" s="1144">
        <f t="shared" si="13"/>
        <v>1.1437922815839865</v>
      </c>
      <c r="AR47" s="557"/>
      <c r="AS47" s="557" t="s">
        <v>243</v>
      </c>
      <c r="AT47" s="557"/>
      <c r="AU47" s="557"/>
      <c r="AV47" s="557"/>
      <c r="AW47" s="557"/>
      <c r="AX47" s="557"/>
      <c r="AY47" s="557"/>
      <c r="AZ47" s="557"/>
      <c r="BA47" s="557"/>
      <c r="BB47" s="557"/>
      <c r="BC47" s="557"/>
      <c r="BD47" s="557"/>
      <c r="BE47" s="557"/>
      <c r="BF47" s="557"/>
      <c r="BG47" s="557"/>
      <c r="BH47" s="557"/>
      <c r="BI47" s="557"/>
      <c r="BJ47" s="557"/>
      <c r="BK47" s="557"/>
      <c r="BL47" s="557"/>
      <c r="BM47" s="557"/>
      <c r="BN47" s="557"/>
      <c r="BO47" s="557"/>
      <c r="BP47" s="557"/>
      <c r="BQ47" s="557"/>
      <c r="BR47" s="557"/>
      <c r="BS47" s="557"/>
      <c r="BT47" s="557"/>
      <c r="BU47" s="557"/>
      <c r="BV47" s="557"/>
      <c r="BW47" s="557"/>
      <c r="BX47" s="557"/>
      <c r="BY47" s="557"/>
      <c r="BZ47" s="557"/>
      <c r="CA47" s="557"/>
      <c r="CB47" s="557"/>
      <c r="CC47" s="557"/>
      <c r="CD47" s="557"/>
      <c r="CE47" s="557"/>
      <c r="CF47" s="557"/>
      <c r="CG47" s="557"/>
      <c r="CH47" s="557"/>
      <c r="CI47" s="557"/>
      <c r="CJ47" s="557"/>
      <c r="CK47" s="557"/>
      <c r="CL47" s="557"/>
      <c r="CM47" s="557"/>
      <c r="CN47" s="557"/>
      <c r="CO47" s="557"/>
      <c r="CP47" s="557"/>
      <c r="CQ47" s="557"/>
      <c r="CR47" s="557"/>
      <c r="CS47" s="557"/>
      <c r="CT47" s="557"/>
      <c r="CU47" s="557"/>
      <c r="CV47" s="557"/>
      <c r="CW47" s="557"/>
      <c r="CX47" s="557"/>
      <c r="CY47" s="557"/>
      <c r="CZ47" s="557"/>
      <c r="DA47" s="557"/>
      <c r="DB47" s="557"/>
      <c r="DC47" s="557"/>
      <c r="DD47" s="557"/>
      <c r="DE47" s="557"/>
      <c r="DF47" s="557"/>
      <c r="DG47" s="557"/>
      <c r="DH47" s="557"/>
      <c r="DI47" s="557"/>
      <c r="DJ47" s="557"/>
      <c r="DK47" s="557"/>
      <c r="DL47" s="557"/>
      <c r="DM47" s="557"/>
      <c r="DN47" s="557"/>
      <c r="DO47" s="557"/>
      <c r="DP47" s="557"/>
      <c r="DQ47" s="557"/>
      <c r="DR47" s="557"/>
      <c r="DS47" s="557"/>
      <c r="DT47" s="557"/>
      <c r="DU47" s="557"/>
      <c r="DV47" s="557"/>
      <c r="DW47" s="557"/>
      <c r="DX47" s="557"/>
      <c r="DY47" s="557"/>
      <c r="DZ47" s="557"/>
      <c r="EA47" s="557"/>
      <c r="EB47" s="557"/>
      <c r="EC47" s="557"/>
      <c r="ED47" s="557"/>
      <c r="EE47" s="557"/>
      <c r="EF47" s="557"/>
      <c r="EG47" s="557"/>
      <c r="EH47" s="557"/>
      <c r="EI47" s="557"/>
      <c r="EJ47" s="557"/>
      <c r="EK47" s="557"/>
      <c r="EL47" s="557"/>
      <c r="EM47" s="557"/>
      <c r="EN47" s="557"/>
      <c r="EO47" s="557"/>
      <c r="EP47" s="557"/>
      <c r="EQ47" s="557"/>
      <c r="ER47" s="557"/>
      <c r="ES47" s="557"/>
      <c r="ET47" s="557"/>
      <c r="EU47" s="557"/>
      <c r="EV47" s="557"/>
      <c r="EW47" s="557"/>
      <c r="EX47" s="557"/>
      <c r="EY47" s="557"/>
      <c r="EZ47" s="557"/>
      <c r="FA47" s="557"/>
      <c r="FB47" s="557"/>
      <c r="FC47" s="557"/>
      <c r="FD47" s="557"/>
      <c r="FE47" s="557"/>
      <c r="FF47" s="557"/>
      <c r="FG47" s="557"/>
      <c r="FH47" s="557"/>
      <c r="FI47" s="557"/>
      <c r="FJ47" s="557"/>
      <c r="FK47" s="557"/>
      <c r="FL47" s="557"/>
      <c r="FM47" s="557"/>
      <c r="FN47" s="557"/>
      <c r="FO47" s="557"/>
      <c r="FP47" s="557"/>
      <c r="FQ47" s="557"/>
      <c r="FR47" s="557"/>
      <c r="FS47" s="557"/>
      <c r="FT47" s="557"/>
      <c r="FU47" s="557"/>
      <c r="FV47" s="557"/>
      <c r="FW47" s="557"/>
      <c r="FX47" s="557"/>
      <c r="FY47" s="557"/>
      <c r="FZ47" s="557"/>
      <c r="GA47" s="557"/>
      <c r="GB47" s="557"/>
      <c r="GC47" s="557"/>
      <c r="GD47" s="557"/>
      <c r="GE47" s="557"/>
      <c r="GF47" s="557"/>
      <c r="GG47" s="557"/>
      <c r="GH47" s="557"/>
      <c r="GI47" s="557"/>
      <c r="GJ47" s="557"/>
      <c r="GK47" s="557"/>
      <c r="GL47" s="557"/>
      <c r="GM47" s="557"/>
      <c r="GN47" s="557"/>
      <c r="GO47" s="557"/>
      <c r="GP47" s="557"/>
      <c r="GQ47" s="557"/>
      <c r="GR47" s="557"/>
      <c r="GS47" s="557"/>
      <c r="GT47" s="557"/>
      <c r="GU47" s="557"/>
      <c r="GV47" s="557"/>
      <c r="GW47" s="557"/>
      <c r="GX47" s="557"/>
      <c r="GY47" s="557"/>
      <c r="GZ47" s="557"/>
      <c r="HA47" s="557"/>
      <c r="HB47" s="557"/>
      <c r="HC47" s="557"/>
      <c r="HD47" s="557"/>
      <c r="HE47" s="557"/>
      <c r="HF47" s="557"/>
      <c r="HG47" s="557"/>
      <c r="HH47" s="557"/>
      <c r="HI47" s="557"/>
      <c r="HJ47" s="557"/>
      <c r="HK47" s="557"/>
      <c r="HL47" s="557"/>
      <c r="HM47" s="557"/>
      <c r="HN47" s="557"/>
      <c r="HO47" s="557"/>
      <c r="HP47" s="557"/>
      <c r="HQ47" s="557"/>
      <c r="HR47" s="557"/>
      <c r="HS47" s="557"/>
      <c r="HT47" s="557"/>
      <c r="HU47" s="557"/>
      <c r="HV47" s="557"/>
      <c r="HW47" s="557"/>
      <c r="HX47" s="557"/>
      <c r="HY47" s="557"/>
      <c r="HZ47" s="557"/>
      <c r="IA47" s="557"/>
      <c r="IB47" s="557"/>
      <c r="IC47" s="557"/>
      <c r="ID47" s="557"/>
      <c r="IE47" s="557"/>
      <c r="IF47" s="557"/>
      <c r="IG47" s="557"/>
      <c r="IH47" s="557"/>
      <c r="II47" s="557"/>
      <c r="IJ47" s="557"/>
      <c r="IK47" s="557"/>
      <c r="IL47" s="557"/>
      <c r="IM47" s="557"/>
      <c r="IN47" s="557"/>
      <c r="IO47" s="557"/>
      <c r="IP47" s="557"/>
      <c r="IQ47" s="557"/>
      <c r="IR47" s="557"/>
      <c r="IS47" s="557"/>
      <c r="IT47" s="557"/>
      <c r="IU47" s="557"/>
      <c r="IV47" s="557"/>
      <c r="IW47" s="557"/>
      <c r="IX47" s="557"/>
      <c r="IY47" s="557"/>
      <c r="IZ47" s="557"/>
      <c r="JA47" s="557"/>
      <c r="JB47" s="557"/>
      <c r="JC47" s="557"/>
      <c r="JD47" s="557"/>
      <c r="JE47" s="557"/>
      <c r="JF47" s="557"/>
      <c r="JG47" s="557"/>
      <c r="JH47" s="557"/>
      <c r="JI47" s="557"/>
      <c r="JJ47" s="557"/>
      <c r="JK47" s="557"/>
      <c r="JL47" s="557"/>
      <c r="JM47" s="557"/>
      <c r="JN47" s="557"/>
      <c r="JO47" s="557"/>
      <c r="JP47" s="557"/>
      <c r="JQ47" s="557"/>
      <c r="JR47" s="557"/>
      <c r="JS47" s="557"/>
      <c r="JT47" s="557"/>
      <c r="JU47" s="557"/>
      <c r="JV47" s="557"/>
      <c r="JW47" s="557"/>
      <c r="JX47" s="557"/>
      <c r="JY47" s="557"/>
      <c r="JZ47" s="557"/>
      <c r="KA47" s="557"/>
      <c r="KB47" s="557"/>
      <c r="KC47" s="557"/>
      <c r="KD47" s="557"/>
      <c r="KE47" s="557"/>
      <c r="KF47" s="557"/>
      <c r="KG47" s="557"/>
      <c r="KH47" s="557"/>
      <c r="KI47" s="557"/>
      <c r="KJ47" s="557"/>
      <c r="KK47" s="557"/>
      <c r="KL47" s="557"/>
      <c r="KM47" s="557"/>
      <c r="KN47" s="557"/>
      <c r="KO47" s="557"/>
      <c r="KP47" s="557"/>
      <c r="KQ47" s="557"/>
      <c r="KR47" s="557"/>
      <c r="KS47" s="557"/>
      <c r="KT47" s="557"/>
      <c r="KU47" s="557"/>
      <c r="KV47" s="557"/>
      <c r="KW47" s="557"/>
      <c r="KX47" s="557"/>
      <c r="KY47" s="557"/>
      <c r="KZ47" s="557"/>
      <c r="LA47" s="557"/>
      <c r="LB47" s="557"/>
      <c r="LC47" s="557"/>
      <c r="LD47" s="557"/>
      <c r="LE47" s="557"/>
      <c r="LF47" s="557"/>
      <c r="LG47" s="557"/>
      <c r="LH47" s="557"/>
      <c r="LI47" s="557"/>
      <c r="LJ47" s="557"/>
      <c r="LK47" s="557"/>
      <c r="LL47" s="557"/>
      <c r="LM47" s="557"/>
      <c r="LN47" s="557"/>
      <c r="LO47" s="557"/>
      <c r="LP47" s="557"/>
      <c r="LQ47" s="557"/>
      <c r="LR47" s="557"/>
      <c r="LS47" s="557"/>
      <c r="LT47" s="557"/>
      <c r="LU47" s="557"/>
      <c r="LV47" s="557"/>
      <c r="LW47" s="557"/>
      <c r="LX47" s="557"/>
      <c r="LY47" s="557"/>
      <c r="LZ47" s="557"/>
      <c r="MA47" s="557"/>
      <c r="MB47" s="557"/>
      <c r="MC47" s="557"/>
      <c r="MD47" s="557"/>
      <c r="ME47" s="557"/>
      <c r="MF47" s="557"/>
      <c r="MG47" s="557"/>
      <c r="MH47" s="557"/>
      <c r="MI47" s="557"/>
      <c r="MJ47" s="557"/>
      <c r="MK47" s="557"/>
      <c r="ML47" s="557"/>
      <c r="MM47" s="557"/>
      <c r="MN47" s="557"/>
      <c r="MO47" s="557"/>
      <c r="MP47" s="557"/>
      <c r="MQ47" s="557"/>
      <c r="MR47" s="557"/>
      <c r="MS47" s="557"/>
      <c r="MT47" s="557"/>
      <c r="MU47" s="557"/>
      <c r="MV47" s="557"/>
      <c r="MW47" s="557"/>
      <c r="MX47" s="557"/>
      <c r="MY47" s="557"/>
      <c r="MZ47" s="557"/>
      <c r="NA47" s="557"/>
      <c r="NB47" s="557"/>
    </row>
    <row r="48" spans="1:366" s="85" customFormat="1" ht="20.25" customHeight="1" x14ac:dyDescent="0.45">
      <c r="A48" s="107">
        <v>0</v>
      </c>
      <c r="B48" s="108">
        <v>1</v>
      </c>
      <c r="C48" s="107">
        <v>0</v>
      </c>
      <c r="D48" s="108">
        <v>5</v>
      </c>
      <c r="E48" s="107">
        <v>0</v>
      </c>
      <c r="F48" s="108">
        <v>9</v>
      </c>
      <c r="G48" s="107">
        <v>0</v>
      </c>
      <c r="H48" s="108">
        <v>1</v>
      </c>
      <c r="I48" s="110" t="str">
        <f t="shared" si="7"/>
        <v>01050901</v>
      </c>
      <c r="J48" s="111"/>
      <c r="K48" s="111">
        <v>70306</v>
      </c>
      <c r="L48" s="111">
        <v>30102</v>
      </c>
      <c r="M48" s="112" t="s">
        <v>238</v>
      </c>
      <c r="N48" s="111"/>
      <c r="O48" s="111"/>
      <c r="P48" s="111"/>
      <c r="Q48" s="111"/>
      <c r="R48" s="112" t="s">
        <v>119</v>
      </c>
      <c r="S48" s="112"/>
      <c r="T48" s="113" t="s">
        <v>323</v>
      </c>
      <c r="U48" s="112" t="s">
        <v>240</v>
      </c>
      <c r="V48" s="1300" t="s">
        <v>324</v>
      </c>
      <c r="W48" s="128" t="s">
        <v>325</v>
      </c>
      <c r="X48" s="1139">
        <f t="shared" si="8"/>
        <v>1.1172506657120884</v>
      </c>
      <c r="Y48" s="1139">
        <f t="shared" si="9"/>
        <v>1.1437922815839865</v>
      </c>
      <c r="Z48" s="1140">
        <v>8</v>
      </c>
      <c r="AA48" s="1140">
        <v>5</v>
      </c>
      <c r="AB48" s="1141"/>
      <c r="AC48" s="1196">
        <v>0</v>
      </c>
      <c r="AD48" s="1197">
        <v>1</v>
      </c>
      <c r="AE48" s="1196">
        <v>0</v>
      </c>
      <c r="AF48" s="1143">
        <v>2.6227426847662101</v>
      </c>
      <c r="AG48" s="1143">
        <v>0</v>
      </c>
      <c r="AH48" s="1143">
        <v>3.6251131221719501</v>
      </c>
      <c r="AI48" s="1143"/>
      <c r="AJ48" s="1143">
        <f t="shared" si="10"/>
        <v>6.2478558069381602</v>
      </c>
      <c r="AK48" s="1139">
        <f t="shared" si="11"/>
        <v>1.1172506657120884</v>
      </c>
      <c r="AL48" s="1143">
        <v>2.2854608320480598</v>
      </c>
      <c r="AM48" s="1143">
        <v>0</v>
      </c>
      <c r="AN48" s="1143">
        <v>0</v>
      </c>
      <c r="AO48" s="1143">
        <v>1.22723037566089</v>
      </c>
      <c r="AP48" s="1143">
        <f t="shared" si="12"/>
        <v>9.7605470146471092</v>
      </c>
      <c r="AQ48" s="1144">
        <f t="shared" si="13"/>
        <v>1.1437922815839865</v>
      </c>
      <c r="AR48" s="557"/>
      <c r="AS48" s="557" t="s">
        <v>243</v>
      </c>
      <c r="AT48" s="557"/>
      <c r="AU48" s="557"/>
      <c r="AV48" s="557"/>
      <c r="AW48" s="557"/>
      <c r="AX48" s="557"/>
      <c r="AY48" s="557"/>
      <c r="AZ48" s="557"/>
      <c r="BA48" s="557"/>
      <c r="BB48" s="557"/>
      <c r="BC48" s="557"/>
      <c r="BD48" s="557"/>
      <c r="BE48" s="557"/>
      <c r="BF48" s="557"/>
      <c r="BG48" s="557"/>
      <c r="BH48" s="557"/>
      <c r="BI48" s="557"/>
      <c r="BJ48" s="557"/>
      <c r="BK48" s="557"/>
      <c r="BL48" s="557"/>
      <c r="BM48" s="557"/>
      <c r="BN48" s="557"/>
      <c r="BO48" s="557"/>
      <c r="BP48" s="557"/>
      <c r="BQ48" s="557"/>
      <c r="BR48" s="557"/>
      <c r="BS48" s="557"/>
      <c r="BT48" s="557"/>
      <c r="BU48" s="557"/>
      <c r="BV48" s="557"/>
      <c r="BW48" s="557"/>
      <c r="BX48" s="557"/>
      <c r="BY48" s="557"/>
      <c r="BZ48" s="557"/>
      <c r="CA48" s="557"/>
      <c r="CB48" s="557"/>
      <c r="CC48" s="557"/>
      <c r="CD48" s="557"/>
      <c r="CE48" s="557"/>
      <c r="CF48" s="557"/>
      <c r="CG48" s="557"/>
      <c r="CH48" s="557"/>
      <c r="CI48" s="557"/>
      <c r="CJ48" s="557"/>
      <c r="CK48" s="557"/>
      <c r="CL48" s="557"/>
      <c r="CM48" s="557"/>
      <c r="CN48" s="557"/>
      <c r="CO48" s="557"/>
      <c r="CP48" s="557"/>
      <c r="CQ48" s="557"/>
      <c r="CR48" s="557"/>
      <c r="CS48" s="557"/>
      <c r="CT48" s="557"/>
      <c r="CU48" s="557"/>
      <c r="CV48" s="557"/>
      <c r="CW48" s="557"/>
      <c r="CX48" s="557"/>
      <c r="CY48" s="557"/>
      <c r="CZ48" s="557"/>
      <c r="DA48" s="557"/>
      <c r="DB48" s="557"/>
      <c r="DC48" s="557"/>
      <c r="DD48" s="557"/>
      <c r="DE48" s="557"/>
      <c r="DF48" s="557"/>
      <c r="DG48" s="557"/>
      <c r="DH48" s="557"/>
      <c r="DI48" s="557"/>
      <c r="DJ48" s="557"/>
      <c r="DK48" s="557"/>
      <c r="DL48" s="557"/>
      <c r="DM48" s="557"/>
      <c r="DN48" s="557"/>
      <c r="DO48" s="557"/>
      <c r="DP48" s="557"/>
      <c r="DQ48" s="557"/>
      <c r="DR48" s="557"/>
      <c r="DS48" s="557"/>
      <c r="DT48" s="557"/>
      <c r="DU48" s="557"/>
      <c r="DV48" s="557"/>
      <c r="DW48" s="557"/>
      <c r="DX48" s="557"/>
      <c r="DY48" s="557"/>
      <c r="DZ48" s="557"/>
      <c r="EA48" s="557"/>
      <c r="EB48" s="557"/>
      <c r="EC48" s="557"/>
      <c r="ED48" s="557"/>
      <c r="EE48" s="557"/>
      <c r="EF48" s="557"/>
      <c r="EG48" s="557"/>
      <c r="EH48" s="557"/>
      <c r="EI48" s="557"/>
      <c r="EJ48" s="557"/>
      <c r="EK48" s="557"/>
      <c r="EL48" s="557"/>
      <c r="EM48" s="557"/>
      <c r="EN48" s="557"/>
      <c r="EO48" s="557"/>
      <c r="EP48" s="557"/>
      <c r="EQ48" s="557"/>
      <c r="ER48" s="557"/>
      <c r="ES48" s="557"/>
      <c r="ET48" s="557"/>
      <c r="EU48" s="557"/>
      <c r="EV48" s="557"/>
      <c r="EW48" s="557"/>
      <c r="EX48" s="557"/>
      <c r="EY48" s="557"/>
      <c r="EZ48" s="557"/>
      <c r="FA48" s="557"/>
      <c r="FB48" s="557"/>
      <c r="FC48" s="557"/>
      <c r="FD48" s="557"/>
      <c r="FE48" s="557"/>
      <c r="FF48" s="557"/>
      <c r="FG48" s="557"/>
      <c r="FH48" s="557"/>
      <c r="FI48" s="557"/>
      <c r="FJ48" s="557"/>
      <c r="FK48" s="557"/>
      <c r="FL48" s="557"/>
      <c r="FM48" s="557"/>
      <c r="FN48" s="557"/>
      <c r="FO48" s="557"/>
      <c r="FP48" s="557"/>
      <c r="FQ48" s="557"/>
      <c r="FR48" s="557"/>
      <c r="FS48" s="557"/>
      <c r="FT48" s="557"/>
      <c r="FU48" s="557"/>
      <c r="FV48" s="557"/>
      <c r="FW48" s="557"/>
      <c r="FX48" s="557"/>
      <c r="FY48" s="557"/>
      <c r="FZ48" s="557"/>
      <c r="GA48" s="557"/>
      <c r="GB48" s="557"/>
      <c r="GC48" s="557"/>
      <c r="GD48" s="557"/>
      <c r="GE48" s="557"/>
      <c r="GF48" s="557"/>
      <c r="GG48" s="557"/>
      <c r="GH48" s="557"/>
      <c r="GI48" s="557"/>
      <c r="GJ48" s="557"/>
      <c r="GK48" s="557"/>
      <c r="GL48" s="557"/>
      <c r="GM48" s="557"/>
      <c r="GN48" s="557"/>
      <c r="GO48" s="557"/>
      <c r="GP48" s="557"/>
      <c r="GQ48" s="557"/>
      <c r="GR48" s="557"/>
      <c r="GS48" s="557"/>
      <c r="GT48" s="557"/>
      <c r="GU48" s="557"/>
      <c r="GV48" s="557"/>
      <c r="GW48" s="557"/>
      <c r="GX48" s="557"/>
      <c r="GY48" s="557"/>
      <c r="GZ48" s="557"/>
      <c r="HA48" s="557"/>
      <c r="HB48" s="557"/>
      <c r="HC48" s="557"/>
      <c r="HD48" s="557"/>
      <c r="HE48" s="557"/>
      <c r="HF48" s="557"/>
      <c r="HG48" s="557"/>
      <c r="HH48" s="557"/>
      <c r="HI48" s="557"/>
      <c r="HJ48" s="557"/>
      <c r="HK48" s="557"/>
      <c r="HL48" s="557"/>
      <c r="HM48" s="557"/>
      <c r="HN48" s="557"/>
      <c r="HO48" s="557"/>
      <c r="HP48" s="557"/>
      <c r="HQ48" s="557"/>
      <c r="HR48" s="557"/>
      <c r="HS48" s="557"/>
      <c r="HT48" s="557"/>
      <c r="HU48" s="557"/>
      <c r="HV48" s="557"/>
      <c r="HW48" s="557"/>
      <c r="HX48" s="557"/>
      <c r="HY48" s="557"/>
      <c r="HZ48" s="557"/>
      <c r="IA48" s="557"/>
      <c r="IB48" s="557"/>
      <c r="IC48" s="557"/>
      <c r="ID48" s="557"/>
      <c r="IE48" s="557"/>
      <c r="IF48" s="557"/>
      <c r="IG48" s="557"/>
      <c r="IH48" s="557"/>
      <c r="II48" s="557"/>
      <c r="IJ48" s="557"/>
      <c r="IK48" s="557"/>
      <c r="IL48" s="557"/>
      <c r="IM48" s="557"/>
      <c r="IN48" s="557"/>
      <c r="IO48" s="557"/>
      <c r="IP48" s="557"/>
      <c r="IQ48" s="557"/>
      <c r="IR48" s="557"/>
      <c r="IS48" s="557"/>
      <c r="IT48" s="557"/>
      <c r="IU48" s="557"/>
      <c r="IV48" s="557"/>
      <c r="IW48" s="557"/>
      <c r="IX48" s="557"/>
      <c r="IY48" s="557"/>
      <c r="IZ48" s="557"/>
      <c r="JA48" s="557"/>
      <c r="JB48" s="557"/>
      <c r="JC48" s="557"/>
      <c r="JD48" s="557"/>
      <c r="JE48" s="557"/>
      <c r="JF48" s="557"/>
      <c r="JG48" s="557"/>
      <c r="JH48" s="557"/>
      <c r="JI48" s="557"/>
      <c r="JJ48" s="557"/>
      <c r="JK48" s="557"/>
      <c r="JL48" s="557"/>
      <c r="JM48" s="557"/>
      <c r="JN48" s="557"/>
      <c r="JO48" s="557"/>
      <c r="JP48" s="557"/>
      <c r="JQ48" s="557"/>
      <c r="JR48" s="557"/>
      <c r="JS48" s="557"/>
      <c r="JT48" s="557"/>
      <c r="JU48" s="557"/>
      <c r="JV48" s="557"/>
      <c r="JW48" s="557"/>
      <c r="JX48" s="557"/>
      <c r="JY48" s="557"/>
      <c r="JZ48" s="557"/>
      <c r="KA48" s="557"/>
      <c r="KB48" s="557"/>
      <c r="KC48" s="557"/>
      <c r="KD48" s="557"/>
      <c r="KE48" s="557"/>
      <c r="KF48" s="557"/>
      <c r="KG48" s="557"/>
      <c r="KH48" s="557"/>
      <c r="KI48" s="557"/>
      <c r="KJ48" s="557"/>
      <c r="KK48" s="557"/>
      <c r="KL48" s="557"/>
      <c r="KM48" s="557"/>
      <c r="KN48" s="557"/>
      <c r="KO48" s="557"/>
      <c r="KP48" s="557"/>
      <c r="KQ48" s="557"/>
      <c r="KR48" s="557"/>
      <c r="KS48" s="557"/>
      <c r="KT48" s="557"/>
      <c r="KU48" s="557"/>
      <c r="KV48" s="557"/>
      <c r="KW48" s="557"/>
      <c r="KX48" s="557"/>
      <c r="KY48" s="557"/>
      <c r="KZ48" s="557"/>
      <c r="LA48" s="557"/>
      <c r="LB48" s="557"/>
      <c r="LC48" s="557"/>
      <c r="LD48" s="557"/>
      <c r="LE48" s="557"/>
      <c r="LF48" s="557"/>
      <c r="LG48" s="557"/>
      <c r="LH48" s="557"/>
      <c r="LI48" s="557"/>
      <c r="LJ48" s="557"/>
      <c r="LK48" s="557"/>
      <c r="LL48" s="557"/>
      <c r="LM48" s="557"/>
      <c r="LN48" s="557"/>
      <c r="LO48" s="557"/>
      <c r="LP48" s="557"/>
      <c r="LQ48" s="557"/>
      <c r="LR48" s="557"/>
      <c r="LS48" s="557"/>
      <c r="LT48" s="557"/>
      <c r="LU48" s="557"/>
      <c r="LV48" s="557"/>
      <c r="LW48" s="557"/>
      <c r="LX48" s="557"/>
      <c r="LY48" s="557"/>
      <c r="LZ48" s="557"/>
      <c r="MA48" s="557"/>
      <c r="MB48" s="557"/>
      <c r="MC48" s="557"/>
      <c r="MD48" s="557"/>
      <c r="ME48" s="557"/>
      <c r="MF48" s="557"/>
      <c r="MG48" s="557"/>
      <c r="MH48" s="557"/>
      <c r="MI48" s="557"/>
      <c r="MJ48" s="557"/>
      <c r="MK48" s="557"/>
      <c r="ML48" s="557"/>
      <c r="MM48" s="557"/>
      <c r="MN48" s="557"/>
      <c r="MO48" s="557"/>
      <c r="MP48" s="557"/>
      <c r="MQ48" s="557"/>
      <c r="MR48" s="557"/>
      <c r="MS48" s="557"/>
      <c r="MT48" s="557"/>
      <c r="MU48" s="557"/>
      <c r="MV48" s="557"/>
      <c r="MW48" s="557"/>
      <c r="MX48" s="557"/>
      <c r="MY48" s="557"/>
      <c r="MZ48" s="557"/>
      <c r="NA48" s="557"/>
      <c r="NB48" s="557"/>
    </row>
    <row r="49" spans="1:366" s="56" customFormat="1" ht="20.25" customHeight="1" x14ac:dyDescent="0.55000000000000004">
      <c r="A49" s="90"/>
      <c r="B49" s="89"/>
      <c r="C49" s="90"/>
      <c r="D49" s="89"/>
      <c r="E49" s="90"/>
      <c r="F49" s="89"/>
      <c r="G49" s="90"/>
      <c r="H49" s="89"/>
      <c r="I49" s="126" t="str">
        <f t="shared" si="7"/>
        <v/>
      </c>
      <c r="J49" s="127"/>
      <c r="K49" s="127"/>
      <c r="L49" s="120"/>
      <c r="M49" s="120"/>
      <c r="N49" s="120"/>
      <c r="O49" s="120"/>
      <c r="P49" s="120"/>
      <c r="Q49" s="120"/>
      <c r="R49" s="127"/>
      <c r="S49" s="127"/>
      <c r="T49" s="60"/>
      <c r="U49" s="137"/>
      <c r="V49" s="61"/>
      <c r="W49" s="61"/>
      <c r="X49" s="1162"/>
      <c r="Y49" s="1162"/>
      <c r="Z49" s="1163"/>
      <c r="AA49" s="1163"/>
      <c r="AB49" s="1141"/>
      <c r="AC49" s="1141"/>
      <c r="AD49" s="1141"/>
      <c r="AE49" s="1161"/>
      <c r="AF49" s="1164"/>
      <c r="AG49" s="1164"/>
      <c r="AH49" s="1143"/>
      <c r="AI49" s="1143"/>
      <c r="AJ49" s="1164"/>
      <c r="AK49" s="1162"/>
      <c r="AL49" s="1164"/>
      <c r="AM49" s="1164"/>
      <c r="AN49" s="1164"/>
      <c r="AO49" s="1164"/>
      <c r="AP49" s="1164"/>
      <c r="AQ49" s="1165"/>
      <c r="AR49" s="560"/>
      <c r="AS49" s="557" t="s">
        <v>218</v>
      </c>
      <c r="AT49" s="560"/>
      <c r="AU49" s="560"/>
      <c r="AV49" s="560"/>
      <c r="AW49" s="560"/>
      <c r="AX49" s="560"/>
      <c r="AY49" s="560"/>
      <c r="AZ49" s="560"/>
      <c r="BA49" s="560"/>
      <c r="BB49" s="560"/>
      <c r="BC49" s="560"/>
      <c r="BD49" s="560"/>
      <c r="BE49" s="560"/>
      <c r="BF49" s="560"/>
      <c r="BG49" s="560"/>
      <c r="BH49" s="560"/>
      <c r="BI49" s="560"/>
      <c r="BJ49" s="560"/>
      <c r="BK49" s="560"/>
      <c r="BL49" s="560"/>
      <c r="BM49" s="560"/>
      <c r="BN49" s="560"/>
      <c r="BO49" s="560"/>
      <c r="BP49" s="560"/>
      <c r="BQ49" s="560"/>
      <c r="BR49" s="560"/>
      <c r="BS49" s="560"/>
      <c r="BT49" s="560"/>
      <c r="BU49" s="560"/>
      <c r="BV49" s="560"/>
      <c r="BW49" s="560"/>
      <c r="BX49" s="560"/>
      <c r="BY49" s="560"/>
      <c r="BZ49" s="560"/>
      <c r="CA49" s="560"/>
      <c r="CB49" s="560"/>
      <c r="CC49" s="560"/>
      <c r="CD49" s="560"/>
      <c r="CE49" s="560"/>
      <c r="CF49" s="560"/>
      <c r="CG49" s="560"/>
      <c r="CH49" s="560"/>
      <c r="CI49" s="560"/>
      <c r="CJ49" s="560"/>
      <c r="CK49" s="560"/>
      <c r="CL49" s="560"/>
      <c r="CM49" s="560"/>
      <c r="CN49" s="560"/>
      <c r="CO49" s="560"/>
      <c r="CP49" s="560"/>
      <c r="CQ49" s="560"/>
      <c r="CR49" s="560"/>
      <c r="CS49" s="560"/>
      <c r="CT49" s="560"/>
      <c r="CU49" s="560"/>
      <c r="CV49" s="560"/>
      <c r="CW49" s="560"/>
      <c r="CX49" s="560"/>
      <c r="CY49" s="560"/>
      <c r="CZ49" s="560"/>
      <c r="DA49" s="560"/>
      <c r="DB49" s="560"/>
      <c r="DC49" s="560"/>
      <c r="DD49" s="560"/>
      <c r="DE49" s="560"/>
      <c r="DF49" s="560"/>
      <c r="DG49" s="560"/>
      <c r="DH49" s="560"/>
      <c r="DI49" s="560"/>
      <c r="DJ49" s="560"/>
      <c r="DK49" s="560"/>
      <c r="DL49" s="560"/>
      <c r="DM49" s="560"/>
      <c r="DN49" s="560"/>
      <c r="DO49" s="560"/>
      <c r="DP49" s="560"/>
      <c r="DQ49" s="560"/>
      <c r="DR49" s="560"/>
      <c r="DS49" s="560"/>
      <c r="DT49" s="560"/>
      <c r="DU49" s="560"/>
      <c r="DV49" s="560"/>
      <c r="DW49" s="560"/>
      <c r="DX49" s="560"/>
      <c r="DY49" s="560"/>
      <c r="DZ49" s="560"/>
      <c r="EA49" s="560"/>
      <c r="EB49" s="560"/>
      <c r="EC49" s="560"/>
      <c r="ED49" s="560"/>
      <c r="EE49" s="560"/>
      <c r="EF49" s="560"/>
      <c r="EG49" s="560"/>
      <c r="EH49" s="560"/>
      <c r="EI49" s="560"/>
      <c r="EJ49" s="560"/>
      <c r="EK49" s="560"/>
      <c r="EL49" s="560"/>
      <c r="EM49" s="560"/>
      <c r="EN49" s="560"/>
      <c r="EO49" s="560"/>
      <c r="EP49" s="560"/>
      <c r="EQ49" s="560"/>
      <c r="ER49" s="560"/>
      <c r="ES49" s="560"/>
      <c r="ET49" s="560"/>
      <c r="EU49" s="560"/>
      <c r="EV49" s="560"/>
      <c r="EW49" s="560"/>
      <c r="EX49" s="560"/>
      <c r="EY49" s="560"/>
      <c r="EZ49" s="560"/>
      <c r="FA49" s="560"/>
      <c r="FB49" s="560"/>
      <c r="FC49" s="560"/>
      <c r="FD49" s="560"/>
      <c r="FE49" s="560"/>
      <c r="FF49" s="560"/>
      <c r="FG49" s="560"/>
      <c r="FH49" s="560"/>
      <c r="FI49" s="560"/>
      <c r="FJ49" s="560"/>
      <c r="FK49" s="560"/>
      <c r="FL49" s="560"/>
      <c r="FM49" s="560"/>
      <c r="FN49" s="560"/>
      <c r="FO49" s="560"/>
      <c r="FP49" s="560"/>
      <c r="FQ49" s="560"/>
      <c r="FR49" s="560"/>
      <c r="FS49" s="560"/>
      <c r="FT49" s="560"/>
      <c r="FU49" s="560"/>
      <c r="FV49" s="560"/>
      <c r="FW49" s="560"/>
      <c r="FX49" s="560"/>
      <c r="FY49" s="560"/>
      <c r="FZ49" s="560"/>
      <c r="GA49" s="560"/>
      <c r="GB49" s="560"/>
      <c r="GC49" s="560"/>
      <c r="GD49" s="560"/>
      <c r="GE49" s="560"/>
      <c r="GF49" s="560"/>
      <c r="GG49" s="560"/>
      <c r="GH49" s="560"/>
      <c r="GI49" s="560"/>
      <c r="GJ49" s="560"/>
      <c r="GK49" s="560"/>
      <c r="GL49" s="560"/>
      <c r="GM49" s="560"/>
      <c r="GN49" s="560"/>
      <c r="GO49" s="560"/>
      <c r="GP49" s="560"/>
      <c r="GQ49" s="560"/>
      <c r="GR49" s="560"/>
      <c r="GS49" s="560"/>
      <c r="GT49" s="560"/>
      <c r="GU49" s="560"/>
      <c r="GV49" s="560"/>
      <c r="GW49" s="560"/>
      <c r="GX49" s="560"/>
      <c r="GY49" s="560"/>
      <c r="GZ49" s="560"/>
      <c r="HA49" s="560"/>
      <c r="HB49" s="560"/>
      <c r="HC49" s="560"/>
      <c r="HD49" s="560"/>
      <c r="HE49" s="560"/>
      <c r="HF49" s="560"/>
      <c r="HG49" s="560"/>
      <c r="HH49" s="560"/>
      <c r="HI49" s="560"/>
      <c r="HJ49" s="560"/>
      <c r="HK49" s="560"/>
      <c r="HL49" s="560"/>
      <c r="HM49" s="560"/>
      <c r="HN49" s="560"/>
      <c r="HO49" s="560"/>
      <c r="HP49" s="560"/>
      <c r="HQ49" s="560"/>
      <c r="HR49" s="560"/>
      <c r="HS49" s="560"/>
      <c r="HT49" s="560"/>
      <c r="HU49" s="560"/>
      <c r="HV49" s="560"/>
      <c r="HW49" s="560"/>
      <c r="HX49" s="560"/>
      <c r="HY49" s="560"/>
      <c r="HZ49" s="560"/>
      <c r="IA49" s="560"/>
      <c r="IB49" s="560"/>
      <c r="IC49" s="560"/>
      <c r="ID49" s="560"/>
      <c r="IE49" s="560"/>
      <c r="IF49" s="560"/>
      <c r="IG49" s="560"/>
      <c r="IH49" s="560"/>
      <c r="II49" s="560"/>
      <c r="IJ49" s="560"/>
      <c r="IK49" s="560"/>
      <c r="IL49" s="560"/>
      <c r="IM49" s="560"/>
      <c r="IN49" s="560"/>
      <c r="IO49" s="560"/>
      <c r="IP49" s="560"/>
      <c r="IQ49" s="560"/>
      <c r="IR49" s="560"/>
      <c r="IS49" s="560"/>
      <c r="IT49" s="560"/>
      <c r="IU49" s="560"/>
      <c r="IV49" s="560"/>
      <c r="IW49" s="560"/>
      <c r="IX49" s="560"/>
      <c r="IY49" s="560"/>
      <c r="IZ49" s="560"/>
      <c r="JA49" s="560"/>
      <c r="JB49" s="560"/>
      <c r="JC49" s="560"/>
      <c r="JD49" s="560"/>
      <c r="JE49" s="560"/>
      <c r="JF49" s="560"/>
      <c r="JG49" s="560"/>
      <c r="JH49" s="560"/>
      <c r="JI49" s="560"/>
      <c r="JJ49" s="560"/>
      <c r="JK49" s="560"/>
      <c r="JL49" s="560"/>
      <c r="JM49" s="560"/>
      <c r="JN49" s="560"/>
      <c r="JO49" s="560"/>
      <c r="JP49" s="560"/>
      <c r="JQ49" s="560"/>
      <c r="JR49" s="560"/>
      <c r="JS49" s="560"/>
      <c r="JT49" s="560"/>
      <c r="JU49" s="560"/>
      <c r="JV49" s="560"/>
      <c r="JW49" s="560"/>
      <c r="JX49" s="560"/>
      <c r="JY49" s="560"/>
      <c r="JZ49" s="560"/>
      <c r="KA49" s="560"/>
      <c r="KB49" s="560"/>
      <c r="KC49" s="560"/>
      <c r="KD49" s="560"/>
      <c r="KE49" s="560"/>
      <c r="KF49" s="560"/>
      <c r="KG49" s="560"/>
      <c r="KH49" s="560"/>
      <c r="KI49" s="560"/>
      <c r="KJ49" s="560"/>
      <c r="KK49" s="560"/>
      <c r="KL49" s="560"/>
      <c r="KM49" s="560"/>
      <c r="KN49" s="560"/>
      <c r="KO49" s="560"/>
      <c r="KP49" s="560"/>
      <c r="KQ49" s="560"/>
      <c r="KR49" s="560"/>
      <c r="KS49" s="560"/>
      <c r="KT49" s="560"/>
      <c r="KU49" s="560"/>
      <c r="KV49" s="560"/>
      <c r="KW49" s="560"/>
      <c r="KX49" s="560"/>
      <c r="KY49" s="560"/>
      <c r="KZ49" s="560"/>
      <c r="LA49" s="560"/>
      <c r="LB49" s="560"/>
      <c r="LC49" s="560"/>
      <c r="LD49" s="560"/>
      <c r="LE49" s="560"/>
      <c r="LF49" s="560"/>
      <c r="LG49" s="560"/>
      <c r="LH49" s="560"/>
      <c r="LI49" s="560"/>
      <c r="LJ49" s="560"/>
      <c r="LK49" s="560"/>
      <c r="LL49" s="560"/>
      <c r="LM49" s="560"/>
      <c r="LN49" s="560"/>
      <c r="LO49" s="560"/>
      <c r="LP49" s="560"/>
      <c r="LQ49" s="560"/>
      <c r="LR49" s="560"/>
      <c r="LS49" s="560"/>
      <c r="LT49" s="560"/>
      <c r="LU49" s="560"/>
      <c r="LV49" s="560"/>
      <c r="LW49" s="560"/>
      <c r="LX49" s="560"/>
      <c r="LY49" s="560"/>
      <c r="LZ49" s="560"/>
      <c r="MA49" s="560"/>
      <c r="MB49" s="560"/>
      <c r="MC49" s="560"/>
      <c r="MD49" s="560"/>
      <c r="ME49" s="560"/>
      <c r="MF49" s="560"/>
      <c r="MG49" s="560"/>
      <c r="MH49" s="560"/>
      <c r="MI49" s="560"/>
      <c r="MJ49" s="560"/>
      <c r="MK49" s="560"/>
      <c r="ML49" s="560"/>
      <c r="MM49" s="560"/>
      <c r="MN49" s="560"/>
      <c r="MO49" s="560"/>
      <c r="MP49" s="560"/>
      <c r="MQ49" s="560"/>
      <c r="MR49" s="560"/>
      <c r="MS49" s="560"/>
      <c r="MT49" s="560"/>
      <c r="MU49" s="560"/>
      <c r="MV49" s="560"/>
      <c r="MW49" s="560"/>
      <c r="MX49" s="560"/>
      <c r="MY49" s="560"/>
      <c r="MZ49" s="560"/>
      <c r="NA49" s="560"/>
      <c r="NB49" s="560"/>
    </row>
    <row r="50" spans="1:366" s="140" customFormat="1" ht="30" customHeight="1" x14ac:dyDescent="0.45">
      <c r="A50" s="770"/>
      <c r="B50" s="771"/>
      <c r="C50" s="770"/>
      <c r="D50" s="771"/>
      <c r="E50" s="770"/>
      <c r="F50" s="771"/>
      <c r="G50" s="770"/>
      <c r="H50" s="771"/>
      <c r="I50" s="772" t="str">
        <f t="shared" si="7"/>
        <v/>
      </c>
      <c r="J50" s="786">
        <v>32</v>
      </c>
      <c r="K50" s="786"/>
      <c r="L50" s="786"/>
      <c r="M50" s="786"/>
      <c r="N50" s="786"/>
      <c r="O50" s="786"/>
      <c r="P50" s="786"/>
      <c r="Q50" s="786"/>
      <c r="R50" s="783" t="s">
        <v>119</v>
      </c>
      <c r="S50" s="783"/>
      <c r="T50" s="784" t="s">
        <v>326</v>
      </c>
      <c r="U50" s="886"/>
      <c r="V50" s="887"/>
      <c r="W50" s="784" t="s">
        <v>326</v>
      </c>
      <c r="X50" s="1175"/>
      <c r="Y50" s="1175"/>
      <c r="Z50" s="1176"/>
      <c r="AA50" s="1177"/>
      <c r="AB50" s="1178"/>
      <c r="AC50" s="1178"/>
      <c r="AD50" s="1178"/>
      <c r="AE50" s="1179"/>
      <c r="AF50" s="1180"/>
      <c r="AG50" s="1180"/>
      <c r="AH50" s="1181"/>
      <c r="AI50" s="1181"/>
      <c r="AJ50" s="1182"/>
      <c r="AK50" s="1175"/>
      <c r="AL50" s="1182"/>
      <c r="AM50" s="1182"/>
      <c r="AN50" s="1182"/>
      <c r="AO50" s="1182"/>
      <c r="AP50" s="1182"/>
      <c r="AQ50" s="1175"/>
      <c r="AR50" s="563"/>
      <c r="AS50" s="557" t="s">
        <v>218</v>
      </c>
      <c r="AT50" s="563"/>
      <c r="AU50" s="563"/>
      <c r="AV50" s="563"/>
      <c r="AW50" s="563"/>
      <c r="AX50" s="563"/>
      <c r="AY50" s="563"/>
      <c r="AZ50" s="563"/>
      <c r="BA50" s="563"/>
      <c r="BB50" s="563"/>
      <c r="BC50" s="563"/>
      <c r="BD50" s="563"/>
      <c r="BE50" s="563"/>
      <c r="BF50" s="563"/>
      <c r="BG50" s="563"/>
      <c r="BH50" s="563"/>
      <c r="BI50" s="563"/>
      <c r="BJ50" s="563"/>
      <c r="BK50" s="563"/>
      <c r="BL50" s="563"/>
      <c r="BM50" s="563"/>
      <c r="BN50" s="563"/>
      <c r="BO50" s="563"/>
      <c r="BP50" s="563"/>
      <c r="BQ50" s="563"/>
      <c r="BR50" s="563"/>
      <c r="BS50" s="563"/>
      <c r="BT50" s="563"/>
      <c r="BU50" s="563"/>
      <c r="BV50" s="563"/>
      <c r="BW50" s="563"/>
      <c r="BX50" s="563"/>
      <c r="BY50" s="563"/>
      <c r="BZ50" s="563"/>
      <c r="CA50" s="563"/>
      <c r="CB50" s="563"/>
      <c r="CC50" s="563"/>
      <c r="CD50" s="563"/>
      <c r="CE50" s="563"/>
      <c r="CF50" s="563"/>
      <c r="CG50" s="563"/>
      <c r="CH50" s="563"/>
      <c r="CI50" s="563"/>
      <c r="CJ50" s="563"/>
      <c r="CK50" s="563"/>
      <c r="CL50" s="563"/>
      <c r="CM50" s="563"/>
      <c r="CN50" s="563"/>
      <c r="CO50" s="563"/>
      <c r="CP50" s="563"/>
      <c r="CQ50" s="563"/>
      <c r="CR50" s="563"/>
      <c r="CS50" s="563"/>
      <c r="CT50" s="563"/>
      <c r="CU50" s="563"/>
      <c r="CV50" s="563"/>
      <c r="CW50" s="563"/>
      <c r="CX50" s="563"/>
      <c r="CY50" s="563"/>
      <c r="CZ50" s="563"/>
      <c r="DA50" s="563"/>
      <c r="DB50" s="563"/>
      <c r="DC50" s="563"/>
      <c r="DD50" s="563"/>
      <c r="DE50" s="563"/>
      <c r="DF50" s="563"/>
      <c r="DG50" s="563"/>
      <c r="DH50" s="563"/>
      <c r="DI50" s="563"/>
      <c r="DJ50" s="563"/>
      <c r="DK50" s="563"/>
      <c r="DL50" s="563"/>
      <c r="DM50" s="563"/>
      <c r="DN50" s="563"/>
      <c r="DO50" s="563"/>
      <c r="DP50" s="563"/>
      <c r="DQ50" s="563"/>
      <c r="DR50" s="563"/>
      <c r="DS50" s="563"/>
      <c r="DT50" s="563"/>
      <c r="DU50" s="563"/>
      <c r="DV50" s="563"/>
      <c r="DW50" s="563"/>
      <c r="DX50" s="563"/>
      <c r="DY50" s="563"/>
      <c r="DZ50" s="563"/>
      <c r="EA50" s="563"/>
      <c r="EB50" s="563"/>
      <c r="EC50" s="563"/>
      <c r="ED50" s="563"/>
      <c r="EE50" s="563"/>
      <c r="EF50" s="563"/>
      <c r="EG50" s="563"/>
      <c r="EH50" s="563"/>
      <c r="EI50" s="563"/>
      <c r="EJ50" s="563"/>
      <c r="EK50" s="563"/>
      <c r="EL50" s="563"/>
      <c r="EM50" s="563"/>
      <c r="EN50" s="563"/>
      <c r="EO50" s="563"/>
      <c r="EP50" s="563"/>
      <c r="EQ50" s="563"/>
      <c r="ER50" s="563"/>
      <c r="ES50" s="563"/>
      <c r="ET50" s="563"/>
      <c r="EU50" s="563"/>
      <c r="EV50" s="563"/>
      <c r="EW50" s="563"/>
      <c r="EX50" s="563"/>
      <c r="EY50" s="563"/>
      <c r="EZ50" s="563"/>
      <c r="FA50" s="563"/>
      <c r="FB50" s="563"/>
      <c r="FC50" s="563"/>
      <c r="FD50" s="563"/>
      <c r="FE50" s="563"/>
      <c r="FF50" s="563"/>
      <c r="FG50" s="563"/>
      <c r="FH50" s="563"/>
      <c r="FI50" s="563"/>
      <c r="FJ50" s="563"/>
      <c r="FK50" s="563"/>
      <c r="FL50" s="563"/>
      <c r="FM50" s="563"/>
      <c r="FN50" s="563"/>
      <c r="FO50" s="563"/>
      <c r="FP50" s="563"/>
      <c r="FQ50" s="563"/>
      <c r="FR50" s="563"/>
      <c r="FS50" s="563"/>
      <c r="FT50" s="563"/>
      <c r="FU50" s="563"/>
      <c r="FV50" s="563"/>
      <c r="FW50" s="563"/>
      <c r="FX50" s="563"/>
      <c r="FY50" s="563"/>
      <c r="FZ50" s="563"/>
      <c r="GA50" s="563"/>
      <c r="GB50" s="563"/>
      <c r="GC50" s="563"/>
      <c r="GD50" s="563"/>
      <c r="GE50" s="563"/>
      <c r="GF50" s="563"/>
      <c r="GG50" s="563"/>
      <c r="GH50" s="563"/>
      <c r="GI50" s="563"/>
      <c r="GJ50" s="563"/>
      <c r="GK50" s="563"/>
      <c r="GL50" s="563"/>
      <c r="GM50" s="563"/>
      <c r="GN50" s="563"/>
      <c r="GO50" s="563"/>
      <c r="GP50" s="563"/>
      <c r="GQ50" s="563"/>
      <c r="GR50" s="563"/>
      <c r="GS50" s="563"/>
      <c r="GT50" s="563"/>
      <c r="GU50" s="563"/>
      <c r="GV50" s="563"/>
      <c r="GW50" s="563"/>
      <c r="GX50" s="563"/>
      <c r="GY50" s="563"/>
      <c r="GZ50" s="563"/>
      <c r="HA50" s="563"/>
      <c r="HB50" s="563"/>
      <c r="HC50" s="563"/>
      <c r="HD50" s="563"/>
      <c r="HE50" s="563"/>
      <c r="HF50" s="563"/>
      <c r="HG50" s="563"/>
      <c r="HH50" s="563"/>
      <c r="HI50" s="563"/>
      <c r="HJ50" s="563"/>
      <c r="HK50" s="563"/>
      <c r="HL50" s="563"/>
      <c r="HM50" s="563"/>
      <c r="HN50" s="563"/>
      <c r="HO50" s="563"/>
      <c r="HP50" s="563"/>
      <c r="HQ50" s="563"/>
      <c r="HR50" s="563"/>
      <c r="HS50" s="563"/>
      <c r="HT50" s="563"/>
      <c r="HU50" s="563"/>
      <c r="HV50" s="563"/>
      <c r="HW50" s="563"/>
      <c r="HX50" s="563"/>
      <c r="HY50" s="563"/>
      <c r="HZ50" s="563"/>
      <c r="IA50" s="563"/>
      <c r="IB50" s="563"/>
      <c r="IC50" s="563"/>
      <c r="ID50" s="563"/>
      <c r="IE50" s="563"/>
      <c r="IF50" s="563"/>
      <c r="IG50" s="563"/>
      <c r="IH50" s="563"/>
      <c r="II50" s="563"/>
      <c r="IJ50" s="563"/>
      <c r="IK50" s="563"/>
      <c r="IL50" s="563"/>
      <c r="IM50" s="563"/>
      <c r="IN50" s="563"/>
      <c r="IO50" s="563"/>
      <c r="IP50" s="563"/>
      <c r="IQ50" s="563"/>
      <c r="IR50" s="563"/>
      <c r="IS50" s="563"/>
      <c r="IT50" s="563"/>
      <c r="IU50" s="563"/>
      <c r="IV50" s="563"/>
      <c r="IW50" s="563"/>
      <c r="IX50" s="563"/>
      <c r="IY50" s="563"/>
      <c r="IZ50" s="563"/>
      <c r="JA50" s="563"/>
      <c r="JB50" s="563"/>
      <c r="JC50" s="563"/>
      <c r="JD50" s="563"/>
      <c r="JE50" s="563"/>
      <c r="JF50" s="563"/>
      <c r="JG50" s="563"/>
      <c r="JH50" s="563"/>
      <c r="JI50" s="563"/>
      <c r="JJ50" s="563"/>
      <c r="JK50" s="563"/>
      <c r="JL50" s="563"/>
      <c r="JM50" s="563"/>
      <c r="JN50" s="563"/>
      <c r="JO50" s="563"/>
      <c r="JP50" s="563"/>
      <c r="JQ50" s="563"/>
      <c r="JR50" s="563"/>
      <c r="JS50" s="563"/>
      <c r="JT50" s="563"/>
      <c r="JU50" s="563"/>
      <c r="JV50" s="563"/>
      <c r="JW50" s="563"/>
      <c r="JX50" s="563"/>
      <c r="JY50" s="563"/>
      <c r="JZ50" s="563"/>
      <c r="KA50" s="563"/>
      <c r="KB50" s="563"/>
      <c r="KC50" s="563"/>
      <c r="KD50" s="563"/>
      <c r="KE50" s="563"/>
      <c r="KF50" s="563"/>
      <c r="KG50" s="563"/>
      <c r="KH50" s="563"/>
      <c r="KI50" s="563"/>
      <c r="KJ50" s="563"/>
      <c r="KK50" s="563"/>
      <c r="KL50" s="563"/>
      <c r="KM50" s="563"/>
      <c r="KN50" s="563"/>
      <c r="KO50" s="563"/>
      <c r="KP50" s="563"/>
      <c r="KQ50" s="563"/>
      <c r="KR50" s="563"/>
      <c r="KS50" s="563"/>
      <c r="KT50" s="563"/>
      <c r="KU50" s="563"/>
      <c r="KV50" s="563"/>
      <c r="KW50" s="563"/>
      <c r="KX50" s="563"/>
      <c r="KY50" s="563"/>
      <c r="KZ50" s="563"/>
      <c r="LA50" s="563"/>
      <c r="LB50" s="563"/>
      <c r="LC50" s="563"/>
      <c r="LD50" s="563"/>
      <c r="LE50" s="563"/>
      <c r="LF50" s="563"/>
      <c r="LG50" s="563"/>
      <c r="LH50" s="563"/>
      <c r="LI50" s="563"/>
      <c r="LJ50" s="563"/>
      <c r="LK50" s="563"/>
      <c r="LL50" s="563"/>
      <c r="LM50" s="563"/>
      <c r="LN50" s="563"/>
      <c r="LO50" s="563"/>
      <c r="LP50" s="563"/>
      <c r="LQ50" s="563"/>
      <c r="LR50" s="563"/>
      <c r="LS50" s="563"/>
      <c r="LT50" s="563"/>
      <c r="LU50" s="563"/>
      <c r="LV50" s="563"/>
      <c r="LW50" s="563"/>
      <c r="LX50" s="563"/>
      <c r="LY50" s="563"/>
      <c r="LZ50" s="563"/>
      <c r="MA50" s="563"/>
      <c r="MB50" s="563"/>
      <c r="MC50" s="563"/>
      <c r="MD50" s="563"/>
      <c r="ME50" s="563"/>
      <c r="MF50" s="563"/>
      <c r="MG50" s="563"/>
      <c r="MH50" s="563"/>
      <c r="MI50" s="563"/>
      <c r="MJ50" s="563"/>
      <c r="MK50" s="563"/>
      <c r="ML50" s="563"/>
      <c r="MM50" s="563"/>
      <c r="MN50" s="563"/>
      <c r="MO50" s="563"/>
      <c r="MP50" s="563"/>
      <c r="MQ50" s="563"/>
      <c r="MR50" s="563"/>
      <c r="MS50" s="563"/>
      <c r="MT50" s="563"/>
      <c r="MU50" s="563"/>
      <c r="MV50" s="563"/>
      <c r="MW50" s="563"/>
      <c r="MX50" s="563"/>
      <c r="MY50" s="563"/>
      <c r="MZ50" s="563"/>
      <c r="NA50" s="563"/>
      <c r="NB50" s="563"/>
    </row>
    <row r="51" spans="1:366" s="85" customFormat="1" ht="20.25" customHeight="1" x14ac:dyDescent="0.5">
      <c r="A51" s="107">
        <v>0</v>
      </c>
      <c r="B51" s="108">
        <v>1</v>
      </c>
      <c r="C51" s="107">
        <v>0</v>
      </c>
      <c r="D51" s="108">
        <v>5</v>
      </c>
      <c r="E51" s="107">
        <v>1</v>
      </c>
      <c r="F51" s="108">
        <v>0</v>
      </c>
      <c r="G51" s="107">
        <v>0</v>
      </c>
      <c r="H51" s="108">
        <v>1</v>
      </c>
      <c r="I51" s="110" t="str">
        <f t="shared" si="7"/>
        <v>01051001</v>
      </c>
      <c r="J51" s="139"/>
      <c r="K51" s="111">
        <v>70321</v>
      </c>
      <c r="L51" s="111"/>
      <c r="M51" s="111"/>
      <c r="N51" s="111"/>
      <c r="O51" s="111"/>
      <c r="P51" s="111"/>
      <c r="Q51" s="111"/>
      <c r="R51" s="112" t="s">
        <v>119</v>
      </c>
      <c r="S51" s="112"/>
      <c r="T51" s="113" t="s">
        <v>327</v>
      </c>
      <c r="U51" s="112" t="s">
        <v>240</v>
      </c>
      <c r="V51" s="1300" t="s">
        <v>328</v>
      </c>
      <c r="W51" s="128" t="s">
        <v>327</v>
      </c>
      <c r="X51" s="1139">
        <f>AK51</f>
        <v>1.2</v>
      </c>
      <c r="Y51" s="1139">
        <f>AQ51</f>
        <v>1.2</v>
      </c>
      <c r="Z51" s="1140">
        <v>7</v>
      </c>
      <c r="AA51" s="1140">
        <v>5</v>
      </c>
      <c r="AB51" s="1141"/>
      <c r="AC51" s="1196">
        <v>0</v>
      </c>
      <c r="AD51" s="1197">
        <v>1</v>
      </c>
      <c r="AE51" s="1196">
        <v>0</v>
      </c>
      <c r="AF51" s="1143">
        <v>2.2948998491704402</v>
      </c>
      <c r="AG51" s="1143">
        <v>0</v>
      </c>
      <c r="AH51" s="1143">
        <v>3.6251131221719501</v>
      </c>
      <c r="AI51" s="1143"/>
      <c r="AJ51" s="1143">
        <f>SUM(AF51,AG51,AH51)</f>
        <v>5.9200129713423904</v>
      </c>
      <c r="AK51" s="1139">
        <v>1.2</v>
      </c>
      <c r="AL51" s="1143">
        <v>1.99977822804206</v>
      </c>
      <c r="AM51" s="1143">
        <v>0</v>
      </c>
      <c r="AN51" s="1143">
        <v>0</v>
      </c>
      <c r="AO51" s="1143">
        <v>1.22723037566089</v>
      </c>
      <c r="AP51" s="1143">
        <f>SUM(AJ51,AL51,AM51,AN51,AO51)</f>
        <v>9.1470215750453399</v>
      </c>
      <c r="AQ51" s="1144">
        <v>1.2</v>
      </c>
      <c r="AR51" s="557"/>
      <c r="AS51" s="557" t="s">
        <v>243</v>
      </c>
      <c r="AT51" s="557"/>
      <c r="AU51" s="557"/>
      <c r="AV51" s="557"/>
      <c r="AW51" s="557"/>
      <c r="AX51" s="557"/>
      <c r="AY51" s="557"/>
      <c r="AZ51" s="557"/>
      <c r="BA51" s="557"/>
      <c r="BB51" s="557"/>
      <c r="BC51" s="557"/>
      <c r="BD51" s="557"/>
      <c r="BE51" s="557"/>
      <c r="BF51" s="557"/>
      <c r="BG51" s="557"/>
      <c r="BH51" s="557"/>
      <c r="BI51" s="557"/>
      <c r="BJ51" s="557"/>
      <c r="BK51" s="557"/>
      <c r="BL51" s="557"/>
      <c r="BM51" s="557"/>
      <c r="BN51" s="557"/>
      <c r="BO51" s="557"/>
      <c r="BP51" s="557"/>
      <c r="BQ51" s="557"/>
      <c r="BR51" s="557"/>
      <c r="BS51" s="557"/>
      <c r="BT51" s="557"/>
      <c r="BU51" s="557"/>
      <c r="BV51" s="557"/>
      <c r="BW51" s="557"/>
      <c r="BX51" s="557"/>
      <c r="BY51" s="557"/>
      <c r="BZ51" s="557"/>
      <c r="CA51" s="557"/>
      <c r="CB51" s="557"/>
      <c r="CC51" s="557"/>
      <c r="CD51" s="557"/>
      <c r="CE51" s="557"/>
      <c r="CF51" s="557"/>
      <c r="CG51" s="557"/>
      <c r="CH51" s="557"/>
      <c r="CI51" s="557"/>
      <c r="CJ51" s="557"/>
      <c r="CK51" s="557"/>
      <c r="CL51" s="557"/>
      <c r="CM51" s="557"/>
      <c r="CN51" s="557"/>
      <c r="CO51" s="557"/>
      <c r="CP51" s="557"/>
      <c r="CQ51" s="557"/>
      <c r="CR51" s="557"/>
      <c r="CS51" s="557"/>
      <c r="CT51" s="557"/>
      <c r="CU51" s="557"/>
      <c r="CV51" s="557"/>
      <c r="CW51" s="557"/>
      <c r="CX51" s="557"/>
      <c r="CY51" s="557"/>
      <c r="CZ51" s="557"/>
      <c r="DA51" s="557"/>
      <c r="DB51" s="557"/>
      <c r="DC51" s="557"/>
      <c r="DD51" s="557"/>
      <c r="DE51" s="557"/>
      <c r="DF51" s="557"/>
      <c r="DG51" s="557"/>
      <c r="DH51" s="557"/>
      <c r="DI51" s="557"/>
      <c r="DJ51" s="557"/>
      <c r="DK51" s="557"/>
      <c r="DL51" s="557"/>
      <c r="DM51" s="557"/>
      <c r="DN51" s="557"/>
      <c r="DO51" s="557"/>
      <c r="DP51" s="557"/>
      <c r="DQ51" s="557"/>
      <c r="DR51" s="557"/>
      <c r="DS51" s="557"/>
      <c r="DT51" s="557"/>
      <c r="DU51" s="557"/>
      <c r="DV51" s="557"/>
      <c r="DW51" s="557"/>
      <c r="DX51" s="557"/>
      <c r="DY51" s="557"/>
      <c r="DZ51" s="557"/>
      <c r="EA51" s="557"/>
      <c r="EB51" s="557"/>
      <c r="EC51" s="557"/>
      <c r="ED51" s="557"/>
      <c r="EE51" s="557"/>
      <c r="EF51" s="557"/>
      <c r="EG51" s="557"/>
      <c r="EH51" s="557"/>
      <c r="EI51" s="557"/>
      <c r="EJ51" s="557"/>
      <c r="EK51" s="557"/>
      <c r="EL51" s="557"/>
      <c r="EM51" s="557"/>
      <c r="EN51" s="557"/>
      <c r="EO51" s="557"/>
      <c r="EP51" s="557"/>
      <c r="EQ51" s="557"/>
      <c r="ER51" s="557"/>
      <c r="ES51" s="557"/>
      <c r="ET51" s="557"/>
      <c r="EU51" s="557"/>
      <c r="EV51" s="557"/>
      <c r="EW51" s="557"/>
      <c r="EX51" s="557"/>
      <c r="EY51" s="557"/>
      <c r="EZ51" s="557"/>
      <c r="FA51" s="557"/>
      <c r="FB51" s="557"/>
      <c r="FC51" s="557"/>
      <c r="FD51" s="557"/>
      <c r="FE51" s="557"/>
      <c r="FF51" s="557"/>
      <c r="FG51" s="557"/>
      <c r="FH51" s="557"/>
      <c r="FI51" s="557"/>
      <c r="FJ51" s="557"/>
      <c r="FK51" s="557"/>
      <c r="FL51" s="557"/>
      <c r="FM51" s="557"/>
      <c r="FN51" s="557"/>
      <c r="FO51" s="557"/>
      <c r="FP51" s="557"/>
      <c r="FQ51" s="557"/>
      <c r="FR51" s="557"/>
      <c r="FS51" s="557"/>
      <c r="FT51" s="557"/>
      <c r="FU51" s="557"/>
      <c r="FV51" s="557"/>
      <c r="FW51" s="557"/>
      <c r="FX51" s="557"/>
      <c r="FY51" s="557"/>
      <c r="FZ51" s="557"/>
      <c r="GA51" s="557"/>
      <c r="GB51" s="557"/>
      <c r="GC51" s="557"/>
      <c r="GD51" s="557"/>
      <c r="GE51" s="557"/>
      <c r="GF51" s="557"/>
      <c r="GG51" s="557"/>
      <c r="GH51" s="557"/>
      <c r="GI51" s="557"/>
      <c r="GJ51" s="557"/>
      <c r="GK51" s="557"/>
      <c r="GL51" s="557"/>
      <c r="GM51" s="557"/>
      <c r="GN51" s="557"/>
      <c r="GO51" s="557"/>
      <c r="GP51" s="557"/>
      <c r="GQ51" s="557"/>
      <c r="GR51" s="557"/>
      <c r="GS51" s="557"/>
      <c r="GT51" s="557"/>
      <c r="GU51" s="557"/>
      <c r="GV51" s="557"/>
      <c r="GW51" s="557"/>
      <c r="GX51" s="557"/>
      <c r="GY51" s="557"/>
      <c r="GZ51" s="557"/>
      <c r="HA51" s="557"/>
      <c r="HB51" s="557"/>
      <c r="HC51" s="557"/>
      <c r="HD51" s="557"/>
      <c r="HE51" s="557"/>
      <c r="HF51" s="557"/>
      <c r="HG51" s="557"/>
      <c r="HH51" s="557"/>
      <c r="HI51" s="557"/>
      <c r="HJ51" s="557"/>
      <c r="HK51" s="557"/>
      <c r="HL51" s="557"/>
      <c r="HM51" s="557"/>
      <c r="HN51" s="557"/>
      <c r="HO51" s="557"/>
      <c r="HP51" s="557"/>
      <c r="HQ51" s="557"/>
      <c r="HR51" s="557"/>
      <c r="HS51" s="557"/>
      <c r="HT51" s="557"/>
      <c r="HU51" s="557"/>
      <c r="HV51" s="557"/>
      <c r="HW51" s="557"/>
      <c r="HX51" s="557"/>
      <c r="HY51" s="557"/>
      <c r="HZ51" s="557"/>
      <c r="IA51" s="557"/>
      <c r="IB51" s="557"/>
      <c r="IC51" s="557"/>
      <c r="ID51" s="557"/>
      <c r="IE51" s="557"/>
      <c r="IF51" s="557"/>
      <c r="IG51" s="557"/>
      <c r="IH51" s="557"/>
      <c r="II51" s="557"/>
      <c r="IJ51" s="557"/>
      <c r="IK51" s="557"/>
      <c r="IL51" s="557"/>
      <c r="IM51" s="557"/>
      <c r="IN51" s="557"/>
      <c r="IO51" s="557"/>
      <c r="IP51" s="557"/>
      <c r="IQ51" s="557"/>
      <c r="IR51" s="557"/>
      <c r="IS51" s="557"/>
      <c r="IT51" s="557"/>
      <c r="IU51" s="557"/>
      <c r="IV51" s="557"/>
      <c r="IW51" s="557"/>
      <c r="IX51" s="557"/>
      <c r="IY51" s="557"/>
      <c r="IZ51" s="557"/>
      <c r="JA51" s="557"/>
      <c r="JB51" s="557"/>
      <c r="JC51" s="557"/>
      <c r="JD51" s="557"/>
      <c r="JE51" s="557"/>
      <c r="JF51" s="557"/>
      <c r="JG51" s="557"/>
      <c r="JH51" s="557"/>
      <c r="JI51" s="557"/>
      <c r="JJ51" s="557"/>
      <c r="JK51" s="557"/>
      <c r="JL51" s="557"/>
      <c r="JM51" s="557"/>
      <c r="JN51" s="557"/>
      <c r="JO51" s="557"/>
      <c r="JP51" s="557"/>
      <c r="JQ51" s="557"/>
      <c r="JR51" s="557"/>
      <c r="JS51" s="557"/>
      <c r="JT51" s="557"/>
      <c r="JU51" s="557"/>
      <c r="JV51" s="557"/>
      <c r="JW51" s="557"/>
      <c r="JX51" s="557"/>
      <c r="JY51" s="557"/>
      <c r="JZ51" s="557"/>
      <c r="KA51" s="557"/>
      <c r="KB51" s="557"/>
      <c r="KC51" s="557"/>
      <c r="KD51" s="557"/>
      <c r="KE51" s="557"/>
      <c r="KF51" s="557"/>
      <c r="KG51" s="557"/>
      <c r="KH51" s="557"/>
      <c r="KI51" s="557"/>
      <c r="KJ51" s="557"/>
      <c r="KK51" s="557"/>
      <c r="KL51" s="557"/>
      <c r="KM51" s="557"/>
      <c r="KN51" s="557"/>
      <c r="KO51" s="557"/>
      <c r="KP51" s="557"/>
      <c r="KQ51" s="557"/>
      <c r="KR51" s="557"/>
      <c r="KS51" s="557"/>
      <c r="KT51" s="557"/>
      <c r="KU51" s="557"/>
      <c r="KV51" s="557"/>
      <c r="KW51" s="557"/>
      <c r="KX51" s="557"/>
      <c r="KY51" s="557"/>
      <c r="KZ51" s="557"/>
      <c r="LA51" s="557"/>
      <c r="LB51" s="557"/>
      <c r="LC51" s="557"/>
      <c r="LD51" s="557"/>
      <c r="LE51" s="557"/>
      <c r="LF51" s="557"/>
      <c r="LG51" s="557"/>
      <c r="LH51" s="557"/>
      <c r="LI51" s="557"/>
      <c r="LJ51" s="557"/>
      <c r="LK51" s="557"/>
      <c r="LL51" s="557"/>
      <c r="LM51" s="557"/>
      <c r="LN51" s="557"/>
      <c r="LO51" s="557"/>
      <c r="LP51" s="557"/>
      <c r="LQ51" s="557"/>
      <c r="LR51" s="557"/>
      <c r="LS51" s="557"/>
      <c r="LT51" s="557"/>
      <c r="LU51" s="557"/>
      <c r="LV51" s="557"/>
      <c r="LW51" s="557"/>
      <c r="LX51" s="557"/>
      <c r="LY51" s="557"/>
      <c r="LZ51" s="557"/>
      <c r="MA51" s="557"/>
      <c r="MB51" s="557"/>
      <c r="MC51" s="557"/>
      <c r="MD51" s="557"/>
      <c r="ME51" s="557"/>
      <c r="MF51" s="557"/>
      <c r="MG51" s="557"/>
      <c r="MH51" s="557"/>
      <c r="MI51" s="557"/>
      <c r="MJ51" s="557"/>
      <c r="MK51" s="557"/>
      <c r="ML51" s="557"/>
      <c r="MM51" s="557"/>
      <c r="MN51" s="557"/>
      <c r="MO51" s="557"/>
      <c r="MP51" s="557"/>
      <c r="MQ51" s="557"/>
      <c r="MR51" s="557"/>
      <c r="MS51" s="557"/>
      <c r="MT51" s="557"/>
      <c r="MU51" s="557"/>
      <c r="MV51" s="557"/>
      <c r="MW51" s="557"/>
      <c r="MX51" s="557"/>
      <c r="MY51" s="557"/>
      <c r="MZ51" s="557"/>
      <c r="NA51" s="557"/>
      <c r="NB51" s="557"/>
    </row>
    <row r="52" spans="1:366" s="85" customFormat="1" ht="20.25" customHeight="1" x14ac:dyDescent="0.45">
      <c r="A52" s="107">
        <v>0</v>
      </c>
      <c r="B52" s="108">
        <v>1</v>
      </c>
      <c r="C52" s="107">
        <v>0</v>
      </c>
      <c r="D52" s="108">
        <v>5</v>
      </c>
      <c r="E52" s="107">
        <v>1</v>
      </c>
      <c r="F52" s="108">
        <v>1</v>
      </c>
      <c r="G52" s="107">
        <v>0</v>
      </c>
      <c r="H52" s="108">
        <v>1</v>
      </c>
      <c r="I52" s="110" t="str">
        <f t="shared" si="7"/>
        <v>01051101</v>
      </c>
      <c r="J52" s="111"/>
      <c r="K52" s="111">
        <v>70322</v>
      </c>
      <c r="L52" s="111"/>
      <c r="M52" s="111"/>
      <c r="N52" s="111"/>
      <c r="O52" s="111"/>
      <c r="P52" s="111"/>
      <c r="Q52" s="111"/>
      <c r="R52" s="112" t="s">
        <v>119</v>
      </c>
      <c r="S52" s="112"/>
      <c r="T52" s="113" t="s">
        <v>329</v>
      </c>
      <c r="U52" s="112" t="s">
        <v>240</v>
      </c>
      <c r="V52" s="1300" t="s">
        <v>330</v>
      </c>
      <c r="W52" s="128" t="s">
        <v>331</v>
      </c>
      <c r="X52" s="1139">
        <f>AK52</f>
        <v>2</v>
      </c>
      <c r="Y52" s="1139">
        <f>AQ52</f>
        <v>2</v>
      </c>
      <c r="Z52" s="1140">
        <v>12</v>
      </c>
      <c r="AA52" s="1140">
        <v>5</v>
      </c>
      <c r="AB52" s="1141"/>
      <c r="AC52" s="1196">
        <v>0</v>
      </c>
      <c r="AD52" s="1197">
        <v>1</v>
      </c>
      <c r="AE52" s="1196">
        <v>0</v>
      </c>
      <c r="AF52" s="1143">
        <v>3.9341140271493198</v>
      </c>
      <c r="AG52" s="1143">
        <v>0</v>
      </c>
      <c r="AH52" s="1143">
        <v>3.6251131221719501</v>
      </c>
      <c r="AI52" s="1143"/>
      <c r="AJ52" s="1143">
        <f>SUM(AF52,AG52,AH52)</f>
        <v>7.5592271493212699</v>
      </c>
      <c r="AK52" s="1139">
        <v>2</v>
      </c>
      <c r="AL52" s="1143">
        <v>3.4281912480721002</v>
      </c>
      <c r="AM52" s="1143">
        <v>0</v>
      </c>
      <c r="AN52" s="1143">
        <v>0</v>
      </c>
      <c r="AO52" s="1143">
        <v>1.22723037566089</v>
      </c>
      <c r="AP52" s="1143">
        <f>SUM(AJ52,AL52,AM52,AN52,AO52)</f>
        <v>12.214648773054259</v>
      </c>
      <c r="AQ52" s="1144">
        <v>2</v>
      </c>
      <c r="AR52" s="557"/>
      <c r="AS52" s="557" t="s">
        <v>243</v>
      </c>
      <c r="AT52" s="557"/>
      <c r="AU52" s="557"/>
      <c r="AV52" s="557"/>
      <c r="AW52" s="557"/>
      <c r="AX52" s="557"/>
      <c r="AY52" s="557"/>
      <c r="AZ52" s="557"/>
      <c r="BA52" s="557"/>
      <c r="BB52" s="557"/>
      <c r="BC52" s="557"/>
      <c r="BD52" s="557"/>
      <c r="BE52" s="557"/>
      <c r="BF52" s="557"/>
      <c r="BG52" s="557"/>
      <c r="BH52" s="557"/>
      <c r="BI52" s="557"/>
      <c r="BJ52" s="557"/>
      <c r="BK52" s="557"/>
      <c r="BL52" s="557"/>
      <c r="BM52" s="557"/>
      <c r="BN52" s="557"/>
      <c r="BO52" s="557"/>
      <c r="BP52" s="557"/>
      <c r="BQ52" s="557"/>
      <c r="BR52" s="557"/>
      <c r="BS52" s="557"/>
      <c r="BT52" s="557"/>
      <c r="BU52" s="557"/>
      <c r="BV52" s="557"/>
      <c r="BW52" s="557"/>
      <c r="BX52" s="557"/>
      <c r="BY52" s="557"/>
      <c r="BZ52" s="557"/>
      <c r="CA52" s="557"/>
      <c r="CB52" s="557"/>
      <c r="CC52" s="557"/>
      <c r="CD52" s="557"/>
      <c r="CE52" s="557"/>
      <c r="CF52" s="557"/>
      <c r="CG52" s="557"/>
      <c r="CH52" s="557"/>
      <c r="CI52" s="557"/>
      <c r="CJ52" s="557"/>
      <c r="CK52" s="557"/>
      <c r="CL52" s="557"/>
      <c r="CM52" s="557"/>
      <c r="CN52" s="557"/>
      <c r="CO52" s="557"/>
      <c r="CP52" s="557"/>
      <c r="CQ52" s="557"/>
      <c r="CR52" s="557"/>
      <c r="CS52" s="557"/>
      <c r="CT52" s="557"/>
      <c r="CU52" s="557"/>
      <c r="CV52" s="557"/>
      <c r="CW52" s="557"/>
      <c r="CX52" s="557"/>
      <c r="CY52" s="557"/>
      <c r="CZ52" s="557"/>
      <c r="DA52" s="557"/>
      <c r="DB52" s="557"/>
      <c r="DC52" s="557"/>
      <c r="DD52" s="557"/>
      <c r="DE52" s="557"/>
      <c r="DF52" s="557"/>
      <c r="DG52" s="557"/>
      <c r="DH52" s="557"/>
      <c r="DI52" s="557"/>
      <c r="DJ52" s="557"/>
      <c r="DK52" s="557"/>
      <c r="DL52" s="557"/>
      <c r="DM52" s="557"/>
      <c r="DN52" s="557"/>
      <c r="DO52" s="557"/>
      <c r="DP52" s="557"/>
      <c r="DQ52" s="557"/>
      <c r="DR52" s="557"/>
      <c r="DS52" s="557"/>
      <c r="DT52" s="557"/>
      <c r="DU52" s="557"/>
      <c r="DV52" s="557"/>
      <c r="DW52" s="557"/>
      <c r="DX52" s="557"/>
      <c r="DY52" s="557"/>
      <c r="DZ52" s="557"/>
      <c r="EA52" s="557"/>
      <c r="EB52" s="557"/>
      <c r="EC52" s="557"/>
      <c r="ED52" s="557"/>
      <c r="EE52" s="557"/>
      <c r="EF52" s="557"/>
      <c r="EG52" s="557"/>
      <c r="EH52" s="557"/>
      <c r="EI52" s="557"/>
      <c r="EJ52" s="557"/>
      <c r="EK52" s="557"/>
      <c r="EL52" s="557"/>
      <c r="EM52" s="557"/>
      <c r="EN52" s="557"/>
      <c r="EO52" s="557"/>
      <c r="EP52" s="557"/>
      <c r="EQ52" s="557"/>
      <c r="ER52" s="557"/>
      <c r="ES52" s="557"/>
      <c r="ET52" s="557"/>
      <c r="EU52" s="557"/>
      <c r="EV52" s="557"/>
      <c r="EW52" s="557"/>
      <c r="EX52" s="557"/>
      <c r="EY52" s="557"/>
      <c r="EZ52" s="557"/>
      <c r="FA52" s="557"/>
      <c r="FB52" s="557"/>
      <c r="FC52" s="557"/>
      <c r="FD52" s="557"/>
      <c r="FE52" s="557"/>
      <c r="FF52" s="557"/>
      <c r="FG52" s="557"/>
      <c r="FH52" s="557"/>
      <c r="FI52" s="557"/>
      <c r="FJ52" s="557"/>
      <c r="FK52" s="557"/>
      <c r="FL52" s="557"/>
      <c r="FM52" s="557"/>
      <c r="FN52" s="557"/>
      <c r="FO52" s="557"/>
      <c r="FP52" s="557"/>
      <c r="FQ52" s="557"/>
      <c r="FR52" s="557"/>
      <c r="FS52" s="557"/>
      <c r="FT52" s="557"/>
      <c r="FU52" s="557"/>
      <c r="FV52" s="557"/>
      <c r="FW52" s="557"/>
      <c r="FX52" s="557"/>
      <c r="FY52" s="557"/>
      <c r="FZ52" s="557"/>
      <c r="GA52" s="557"/>
      <c r="GB52" s="557"/>
      <c r="GC52" s="557"/>
      <c r="GD52" s="557"/>
      <c r="GE52" s="557"/>
      <c r="GF52" s="557"/>
      <c r="GG52" s="557"/>
      <c r="GH52" s="557"/>
      <c r="GI52" s="557"/>
      <c r="GJ52" s="557"/>
      <c r="GK52" s="557"/>
      <c r="GL52" s="557"/>
      <c r="GM52" s="557"/>
      <c r="GN52" s="557"/>
      <c r="GO52" s="557"/>
      <c r="GP52" s="557"/>
      <c r="GQ52" s="557"/>
      <c r="GR52" s="557"/>
      <c r="GS52" s="557"/>
      <c r="GT52" s="557"/>
      <c r="GU52" s="557"/>
      <c r="GV52" s="557"/>
      <c r="GW52" s="557"/>
      <c r="GX52" s="557"/>
      <c r="GY52" s="557"/>
      <c r="GZ52" s="557"/>
      <c r="HA52" s="557"/>
      <c r="HB52" s="557"/>
      <c r="HC52" s="557"/>
      <c r="HD52" s="557"/>
      <c r="HE52" s="557"/>
      <c r="HF52" s="557"/>
      <c r="HG52" s="557"/>
      <c r="HH52" s="557"/>
      <c r="HI52" s="557"/>
      <c r="HJ52" s="557"/>
      <c r="HK52" s="557"/>
      <c r="HL52" s="557"/>
      <c r="HM52" s="557"/>
      <c r="HN52" s="557"/>
      <c r="HO52" s="557"/>
      <c r="HP52" s="557"/>
      <c r="HQ52" s="557"/>
      <c r="HR52" s="557"/>
      <c r="HS52" s="557"/>
      <c r="HT52" s="557"/>
      <c r="HU52" s="557"/>
      <c r="HV52" s="557"/>
      <c r="HW52" s="557"/>
      <c r="HX52" s="557"/>
      <c r="HY52" s="557"/>
      <c r="HZ52" s="557"/>
      <c r="IA52" s="557"/>
      <c r="IB52" s="557"/>
      <c r="IC52" s="557"/>
      <c r="ID52" s="557"/>
      <c r="IE52" s="557"/>
      <c r="IF52" s="557"/>
      <c r="IG52" s="557"/>
      <c r="IH52" s="557"/>
      <c r="II52" s="557"/>
      <c r="IJ52" s="557"/>
      <c r="IK52" s="557"/>
      <c r="IL52" s="557"/>
      <c r="IM52" s="557"/>
      <c r="IN52" s="557"/>
      <c r="IO52" s="557"/>
      <c r="IP52" s="557"/>
      <c r="IQ52" s="557"/>
      <c r="IR52" s="557"/>
      <c r="IS52" s="557"/>
      <c r="IT52" s="557"/>
      <c r="IU52" s="557"/>
      <c r="IV52" s="557"/>
      <c r="IW52" s="557"/>
      <c r="IX52" s="557"/>
      <c r="IY52" s="557"/>
      <c r="IZ52" s="557"/>
      <c r="JA52" s="557"/>
      <c r="JB52" s="557"/>
      <c r="JC52" s="557"/>
      <c r="JD52" s="557"/>
      <c r="JE52" s="557"/>
      <c r="JF52" s="557"/>
      <c r="JG52" s="557"/>
      <c r="JH52" s="557"/>
      <c r="JI52" s="557"/>
      <c r="JJ52" s="557"/>
      <c r="JK52" s="557"/>
      <c r="JL52" s="557"/>
      <c r="JM52" s="557"/>
      <c r="JN52" s="557"/>
      <c r="JO52" s="557"/>
      <c r="JP52" s="557"/>
      <c r="JQ52" s="557"/>
      <c r="JR52" s="557"/>
      <c r="JS52" s="557"/>
      <c r="JT52" s="557"/>
      <c r="JU52" s="557"/>
      <c r="JV52" s="557"/>
      <c r="JW52" s="557"/>
      <c r="JX52" s="557"/>
      <c r="JY52" s="557"/>
      <c r="JZ52" s="557"/>
      <c r="KA52" s="557"/>
      <c r="KB52" s="557"/>
      <c r="KC52" s="557"/>
      <c r="KD52" s="557"/>
      <c r="KE52" s="557"/>
      <c r="KF52" s="557"/>
      <c r="KG52" s="557"/>
      <c r="KH52" s="557"/>
      <c r="KI52" s="557"/>
      <c r="KJ52" s="557"/>
      <c r="KK52" s="557"/>
      <c r="KL52" s="557"/>
      <c r="KM52" s="557"/>
      <c r="KN52" s="557"/>
      <c r="KO52" s="557"/>
      <c r="KP52" s="557"/>
      <c r="KQ52" s="557"/>
      <c r="KR52" s="557"/>
      <c r="KS52" s="557"/>
      <c r="KT52" s="557"/>
      <c r="KU52" s="557"/>
      <c r="KV52" s="557"/>
      <c r="KW52" s="557"/>
      <c r="KX52" s="557"/>
      <c r="KY52" s="557"/>
      <c r="KZ52" s="557"/>
      <c r="LA52" s="557"/>
      <c r="LB52" s="557"/>
      <c r="LC52" s="557"/>
      <c r="LD52" s="557"/>
      <c r="LE52" s="557"/>
      <c r="LF52" s="557"/>
      <c r="LG52" s="557"/>
      <c r="LH52" s="557"/>
      <c r="LI52" s="557"/>
      <c r="LJ52" s="557"/>
      <c r="LK52" s="557"/>
      <c r="LL52" s="557"/>
      <c r="LM52" s="557"/>
      <c r="LN52" s="557"/>
      <c r="LO52" s="557"/>
      <c r="LP52" s="557"/>
      <c r="LQ52" s="557"/>
      <c r="LR52" s="557"/>
      <c r="LS52" s="557"/>
      <c r="LT52" s="557"/>
      <c r="LU52" s="557"/>
      <c r="LV52" s="557"/>
      <c r="LW52" s="557"/>
      <c r="LX52" s="557"/>
      <c r="LY52" s="557"/>
      <c r="LZ52" s="557"/>
      <c r="MA52" s="557"/>
      <c r="MB52" s="557"/>
      <c r="MC52" s="557"/>
      <c r="MD52" s="557"/>
      <c r="ME52" s="557"/>
      <c r="MF52" s="557"/>
      <c r="MG52" s="557"/>
      <c r="MH52" s="557"/>
      <c r="MI52" s="557"/>
      <c r="MJ52" s="557"/>
      <c r="MK52" s="557"/>
      <c r="ML52" s="557"/>
      <c r="MM52" s="557"/>
      <c r="MN52" s="557"/>
      <c r="MO52" s="557"/>
      <c r="MP52" s="557"/>
      <c r="MQ52" s="557"/>
      <c r="MR52" s="557"/>
      <c r="MS52" s="557"/>
      <c r="MT52" s="557"/>
      <c r="MU52" s="557"/>
      <c r="MV52" s="557"/>
      <c r="MW52" s="557"/>
      <c r="MX52" s="557"/>
      <c r="MY52" s="557"/>
      <c r="MZ52" s="557"/>
      <c r="NA52" s="557"/>
      <c r="NB52" s="557"/>
    </row>
    <row r="53" spans="1:366" s="85" customFormat="1" ht="20.25" customHeight="1" x14ac:dyDescent="0.45">
      <c r="A53" s="107">
        <v>0</v>
      </c>
      <c r="B53" s="108">
        <v>1</v>
      </c>
      <c r="C53" s="107">
        <v>0</v>
      </c>
      <c r="D53" s="108">
        <v>5</v>
      </c>
      <c r="E53" s="107">
        <v>1</v>
      </c>
      <c r="F53" s="108">
        <v>2</v>
      </c>
      <c r="G53" s="107">
        <v>0</v>
      </c>
      <c r="H53" s="108">
        <v>1</v>
      </c>
      <c r="I53" s="110" t="str">
        <f t="shared" si="7"/>
        <v>01051201</v>
      </c>
      <c r="J53" s="111"/>
      <c r="K53" s="111">
        <v>70323</v>
      </c>
      <c r="L53" s="111"/>
      <c r="M53" s="111"/>
      <c r="N53" s="111"/>
      <c r="O53" s="111"/>
      <c r="P53" s="111"/>
      <c r="Q53" s="111"/>
      <c r="R53" s="112" t="s">
        <v>119</v>
      </c>
      <c r="S53" s="112"/>
      <c r="T53" s="113" t="s">
        <v>332</v>
      </c>
      <c r="U53" s="112" t="s">
        <v>240</v>
      </c>
      <c r="V53" s="1300" t="s">
        <v>333</v>
      </c>
      <c r="W53" s="128" t="s">
        <v>332</v>
      </c>
      <c r="X53" s="1139">
        <f>AK53</f>
        <v>2</v>
      </c>
      <c r="Y53" s="1139">
        <f>AQ53</f>
        <v>2</v>
      </c>
      <c r="Z53" s="1140">
        <v>12</v>
      </c>
      <c r="AA53" s="1140">
        <v>5</v>
      </c>
      <c r="AB53" s="1141"/>
      <c r="AC53" s="1196">
        <v>0</v>
      </c>
      <c r="AD53" s="1197">
        <v>1</v>
      </c>
      <c r="AE53" s="1196">
        <v>0</v>
      </c>
      <c r="AF53" s="1143">
        <v>3.9341140271493198</v>
      </c>
      <c r="AG53" s="1143">
        <v>0</v>
      </c>
      <c r="AH53" s="1143">
        <v>3.6251131221719501</v>
      </c>
      <c r="AI53" s="1143"/>
      <c r="AJ53" s="1143">
        <f>SUM(AF53,AG53,AH53)</f>
        <v>7.5592271493212699</v>
      </c>
      <c r="AK53" s="1139">
        <v>2</v>
      </c>
      <c r="AL53" s="1143">
        <v>3.4281912480721002</v>
      </c>
      <c r="AM53" s="1143">
        <v>0</v>
      </c>
      <c r="AN53" s="1143">
        <v>0</v>
      </c>
      <c r="AO53" s="1143">
        <v>1.22723037566089</v>
      </c>
      <c r="AP53" s="1143">
        <f>SUM(AJ53,AL53,AM53,AN53,AO53)</f>
        <v>12.214648773054259</v>
      </c>
      <c r="AQ53" s="1144">
        <v>2</v>
      </c>
      <c r="AR53" s="557"/>
      <c r="AS53" s="557" t="s">
        <v>243</v>
      </c>
      <c r="AT53" s="557"/>
      <c r="AU53" s="557"/>
      <c r="AV53" s="557"/>
      <c r="AW53" s="557"/>
      <c r="AX53" s="557"/>
      <c r="AY53" s="557"/>
      <c r="AZ53" s="557"/>
      <c r="BA53" s="557"/>
      <c r="BB53" s="557"/>
      <c r="BC53" s="557"/>
      <c r="BD53" s="557"/>
      <c r="BE53" s="557"/>
      <c r="BF53" s="557"/>
      <c r="BG53" s="557"/>
      <c r="BH53" s="557"/>
      <c r="BI53" s="557"/>
      <c r="BJ53" s="557"/>
      <c r="BK53" s="557"/>
      <c r="BL53" s="557"/>
      <c r="BM53" s="557"/>
      <c r="BN53" s="557"/>
      <c r="BO53" s="557"/>
      <c r="BP53" s="557"/>
      <c r="BQ53" s="557"/>
      <c r="BR53" s="557"/>
      <c r="BS53" s="557"/>
      <c r="BT53" s="557"/>
      <c r="BU53" s="557"/>
      <c r="BV53" s="557"/>
      <c r="BW53" s="557"/>
      <c r="BX53" s="557"/>
      <c r="BY53" s="557"/>
      <c r="BZ53" s="557"/>
      <c r="CA53" s="557"/>
      <c r="CB53" s="557"/>
      <c r="CC53" s="557"/>
      <c r="CD53" s="557"/>
      <c r="CE53" s="557"/>
      <c r="CF53" s="557"/>
      <c r="CG53" s="557"/>
      <c r="CH53" s="557"/>
      <c r="CI53" s="557"/>
      <c r="CJ53" s="557"/>
      <c r="CK53" s="557"/>
      <c r="CL53" s="557"/>
      <c r="CM53" s="557"/>
      <c r="CN53" s="557"/>
      <c r="CO53" s="557"/>
      <c r="CP53" s="557"/>
      <c r="CQ53" s="557"/>
      <c r="CR53" s="557"/>
      <c r="CS53" s="557"/>
      <c r="CT53" s="557"/>
      <c r="CU53" s="557"/>
      <c r="CV53" s="557"/>
      <c r="CW53" s="557"/>
      <c r="CX53" s="557"/>
      <c r="CY53" s="557"/>
      <c r="CZ53" s="557"/>
      <c r="DA53" s="557"/>
      <c r="DB53" s="557"/>
      <c r="DC53" s="557"/>
      <c r="DD53" s="557"/>
      <c r="DE53" s="557"/>
      <c r="DF53" s="557"/>
      <c r="DG53" s="557"/>
      <c r="DH53" s="557"/>
      <c r="DI53" s="557"/>
      <c r="DJ53" s="557"/>
      <c r="DK53" s="557"/>
      <c r="DL53" s="557"/>
      <c r="DM53" s="557"/>
      <c r="DN53" s="557"/>
      <c r="DO53" s="557"/>
      <c r="DP53" s="557"/>
      <c r="DQ53" s="557"/>
      <c r="DR53" s="557"/>
      <c r="DS53" s="557"/>
      <c r="DT53" s="557"/>
      <c r="DU53" s="557"/>
      <c r="DV53" s="557"/>
      <c r="DW53" s="557"/>
      <c r="DX53" s="557"/>
      <c r="DY53" s="557"/>
      <c r="DZ53" s="557"/>
      <c r="EA53" s="557"/>
      <c r="EB53" s="557"/>
      <c r="EC53" s="557"/>
      <c r="ED53" s="557"/>
      <c r="EE53" s="557"/>
      <c r="EF53" s="557"/>
      <c r="EG53" s="557"/>
      <c r="EH53" s="557"/>
      <c r="EI53" s="557"/>
      <c r="EJ53" s="557"/>
      <c r="EK53" s="557"/>
      <c r="EL53" s="557"/>
      <c r="EM53" s="557"/>
      <c r="EN53" s="557"/>
      <c r="EO53" s="557"/>
      <c r="EP53" s="557"/>
      <c r="EQ53" s="557"/>
      <c r="ER53" s="557"/>
      <c r="ES53" s="557"/>
      <c r="ET53" s="557"/>
      <c r="EU53" s="557"/>
      <c r="EV53" s="557"/>
      <c r="EW53" s="557"/>
      <c r="EX53" s="557"/>
      <c r="EY53" s="557"/>
      <c r="EZ53" s="557"/>
      <c r="FA53" s="557"/>
      <c r="FB53" s="557"/>
      <c r="FC53" s="557"/>
      <c r="FD53" s="557"/>
      <c r="FE53" s="557"/>
      <c r="FF53" s="557"/>
      <c r="FG53" s="557"/>
      <c r="FH53" s="557"/>
      <c r="FI53" s="557"/>
      <c r="FJ53" s="557"/>
      <c r="FK53" s="557"/>
      <c r="FL53" s="557"/>
      <c r="FM53" s="557"/>
      <c r="FN53" s="557"/>
      <c r="FO53" s="557"/>
      <c r="FP53" s="557"/>
      <c r="FQ53" s="557"/>
      <c r="FR53" s="557"/>
      <c r="FS53" s="557"/>
      <c r="FT53" s="557"/>
      <c r="FU53" s="557"/>
      <c r="FV53" s="557"/>
      <c r="FW53" s="557"/>
      <c r="FX53" s="557"/>
      <c r="FY53" s="557"/>
      <c r="FZ53" s="557"/>
      <c r="GA53" s="557"/>
      <c r="GB53" s="557"/>
      <c r="GC53" s="557"/>
      <c r="GD53" s="557"/>
      <c r="GE53" s="557"/>
      <c r="GF53" s="557"/>
      <c r="GG53" s="557"/>
      <c r="GH53" s="557"/>
      <c r="GI53" s="557"/>
      <c r="GJ53" s="557"/>
      <c r="GK53" s="557"/>
      <c r="GL53" s="557"/>
      <c r="GM53" s="557"/>
      <c r="GN53" s="557"/>
      <c r="GO53" s="557"/>
      <c r="GP53" s="557"/>
      <c r="GQ53" s="557"/>
      <c r="GR53" s="557"/>
      <c r="GS53" s="557"/>
      <c r="GT53" s="557"/>
      <c r="GU53" s="557"/>
      <c r="GV53" s="557"/>
      <c r="GW53" s="557"/>
      <c r="GX53" s="557"/>
      <c r="GY53" s="557"/>
      <c r="GZ53" s="557"/>
      <c r="HA53" s="557"/>
      <c r="HB53" s="557"/>
      <c r="HC53" s="557"/>
      <c r="HD53" s="557"/>
      <c r="HE53" s="557"/>
      <c r="HF53" s="557"/>
      <c r="HG53" s="557"/>
      <c r="HH53" s="557"/>
      <c r="HI53" s="557"/>
      <c r="HJ53" s="557"/>
      <c r="HK53" s="557"/>
      <c r="HL53" s="557"/>
      <c r="HM53" s="557"/>
      <c r="HN53" s="557"/>
      <c r="HO53" s="557"/>
      <c r="HP53" s="557"/>
      <c r="HQ53" s="557"/>
      <c r="HR53" s="557"/>
      <c r="HS53" s="557"/>
      <c r="HT53" s="557"/>
      <c r="HU53" s="557"/>
      <c r="HV53" s="557"/>
      <c r="HW53" s="557"/>
      <c r="HX53" s="557"/>
      <c r="HY53" s="557"/>
      <c r="HZ53" s="557"/>
      <c r="IA53" s="557"/>
      <c r="IB53" s="557"/>
      <c r="IC53" s="557"/>
      <c r="ID53" s="557"/>
      <c r="IE53" s="557"/>
      <c r="IF53" s="557"/>
      <c r="IG53" s="557"/>
      <c r="IH53" s="557"/>
      <c r="II53" s="557"/>
      <c r="IJ53" s="557"/>
      <c r="IK53" s="557"/>
      <c r="IL53" s="557"/>
      <c r="IM53" s="557"/>
      <c r="IN53" s="557"/>
      <c r="IO53" s="557"/>
      <c r="IP53" s="557"/>
      <c r="IQ53" s="557"/>
      <c r="IR53" s="557"/>
      <c r="IS53" s="557"/>
      <c r="IT53" s="557"/>
      <c r="IU53" s="557"/>
      <c r="IV53" s="557"/>
      <c r="IW53" s="557"/>
      <c r="IX53" s="557"/>
      <c r="IY53" s="557"/>
      <c r="IZ53" s="557"/>
      <c r="JA53" s="557"/>
      <c r="JB53" s="557"/>
      <c r="JC53" s="557"/>
      <c r="JD53" s="557"/>
      <c r="JE53" s="557"/>
      <c r="JF53" s="557"/>
      <c r="JG53" s="557"/>
      <c r="JH53" s="557"/>
      <c r="JI53" s="557"/>
      <c r="JJ53" s="557"/>
      <c r="JK53" s="557"/>
      <c r="JL53" s="557"/>
      <c r="JM53" s="557"/>
      <c r="JN53" s="557"/>
      <c r="JO53" s="557"/>
      <c r="JP53" s="557"/>
      <c r="JQ53" s="557"/>
      <c r="JR53" s="557"/>
      <c r="JS53" s="557"/>
      <c r="JT53" s="557"/>
      <c r="JU53" s="557"/>
      <c r="JV53" s="557"/>
      <c r="JW53" s="557"/>
      <c r="JX53" s="557"/>
      <c r="JY53" s="557"/>
      <c r="JZ53" s="557"/>
      <c r="KA53" s="557"/>
      <c r="KB53" s="557"/>
      <c r="KC53" s="557"/>
      <c r="KD53" s="557"/>
      <c r="KE53" s="557"/>
      <c r="KF53" s="557"/>
      <c r="KG53" s="557"/>
      <c r="KH53" s="557"/>
      <c r="KI53" s="557"/>
      <c r="KJ53" s="557"/>
      <c r="KK53" s="557"/>
      <c r="KL53" s="557"/>
      <c r="KM53" s="557"/>
      <c r="KN53" s="557"/>
      <c r="KO53" s="557"/>
      <c r="KP53" s="557"/>
      <c r="KQ53" s="557"/>
      <c r="KR53" s="557"/>
      <c r="KS53" s="557"/>
      <c r="KT53" s="557"/>
      <c r="KU53" s="557"/>
      <c r="KV53" s="557"/>
      <c r="KW53" s="557"/>
      <c r="KX53" s="557"/>
      <c r="KY53" s="557"/>
      <c r="KZ53" s="557"/>
      <c r="LA53" s="557"/>
      <c r="LB53" s="557"/>
      <c r="LC53" s="557"/>
      <c r="LD53" s="557"/>
      <c r="LE53" s="557"/>
      <c r="LF53" s="557"/>
      <c r="LG53" s="557"/>
      <c r="LH53" s="557"/>
      <c r="LI53" s="557"/>
      <c r="LJ53" s="557"/>
      <c r="LK53" s="557"/>
      <c r="LL53" s="557"/>
      <c r="LM53" s="557"/>
      <c r="LN53" s="557"/>
      <c r="LO53" s="557"/>
      <c r="LP53" s="557"/>
      <c r="LQ53" s="557"/>
      <c r="LR53" s="557"/>
      <c r="LS53" s="557"/>
      <c r="LT53" s="557"/>
      <c r="LU53" s="557"/>
      <c r="LV53" s="557"/>
      <c r="LW53" s="557"/>
      <c r="LX53" s="557"/>
      <c r="LY53" s="557"/>
      <c r="LZ53" s="557"/>
      <c r="MA53" s="557"/>
      <c r="MB53" s="557"/>
      <c r="MC53" s="557"/>
      <c r="MD53" s="557"/>
      <c r="ME53" s="557"/>
      <c r="MF53" s="557"/>
      <c r="MG53" s="557"/>
      <c r="MH53" s="557"/>
      <c r="MI53" s="557"/>
      <c r="MJ53" s="557"/>
      <c r="MK53" s="557"/>
      <c r="ML53" s="557"/>
      <c r="MM53" s="557"/>
      <c r="MN53" s="557"/>
      <c r="MO53" s="557"/>
      <c r="MP53" s="557"/>
      <c r="MQ53" s="557"/>
      <c r="MR53" s="557"/>
      <c r="MS53" s="557"/>
      <c r="MT53" s="557"/>
      <c r="MU53" s="557"/>
      <c r="MV53" s="557"/>
      <c r="MW53" s="557"/>
      <c r="MX53" s="557"/>
      <c r="MY53" s="557"/>
      <c r="MZ53" s="557"/>
      <c r="NA53" s="557"/>
      <c r="NB53" s="557"/>
    </row>
    <row r="54" spans="1:366" s="85" customFormat="1" ht="20.25" customHeight="1" x14ac:dyDescent="0.45">
      <c r="A54" s="107">
        <v>0</v>
      </c>
      <c r="B54" s="108">
        <v>1</v>
      </c>
      <c r="C54" s="107">
        <v>0</v>
      </c>
      <c r="D54" s="108">
        <v>5</v>
      </c>
      <c r="E54" s="107">
        <v>1</v>
      </c>
      <c r="F54" s="108">
        <v>3</v>
      </c>
      <c r="G54" s="107">
        <v>0</v>
      </c>
      <c r="H54" s="108">
        <v>1</v>
      </c>
      <c r="I54" s="110" t="str">
        <f t="shared" si="7"/>
        <v>01051301</v>
      </c>
      <c r="J54" s="111"/>
      <c r="K54" s="111">
        <v>70324</v>
      </c>
      <c r="L54" s="111"/>
      <c r="M54" s="111"/>
      <c r="N54" s="111"/>
      <c r="O54" s="111"/>
      <c r="P54" s="111"/>
      <c r="Q54" s="111"/>
      <c r="R54" s="112" t="s">
        <v>119</v>
      </c>
      <c r="S54" s="112"/>
      <c r="T54" s="113" t="s">
        <v>334</v>
      </c>
      <c r="U54" s="112" t="s">
        <v>240</v>
      </c>
      <c r="V54" s="1300" t="s">
        <v>335</v>
      </c>
      <c r="W54" s="128" t="s">
        <v>334</v>
      </c>
      <c r="X54" s="1139">
        <f>AK54</f>
        <v>2</v>
      </c>
      <c r="Y54" s="1139">
        <f>AQ54</f>
        <v>2</v>
      </c>
      <c r="Z54" s="1140">
        <v>7</v>
      </c>
      <c r="AA54" s="1140">
        <v>5</v>
      </c>
      <c r="AB54" s="1141"/>
      <c r="AC54" s="1196">
        <v>0</v>
      </c>
      <c r="AD54" s="1197">
        <v>1</v>
      </c>
      <c r="AE54" s="1196">
        <v>0</v>
      </c>
      <c r="AF54" s="1143">
        <v>2.2948998491704402</v>
      </c>
      <c r="AG54" s="1143">
        <v>0</v>
      </c>
      <c r="AH54" s="1143">
        <v>3.6251131221719501</v>
      </c>
      <c r="AI54" s="1143"/>
      <c r="AJ54" s="1143">
        <f>SUM(AF54,AG54,AH54)</f>
        <v>5.9200129713423904</v>
      </c>
      <c r="AK54" s="1139">
        <v>2</v>
      </c>
      <c r="AL54" s="1143">
        <v>1.99977822804206</v>
      </c>
      <c r="AM54" s="1143">
        <v>0</v>
      </c>
      <c r="AN54" s="1143">
        <v>0</v>
      </c>
      <c r="AO54" s="1143">
        <v>1.22723037566089</v>
      </c>
      <c r="AP54" s="1143">
        <f>SUM(AJ54,AL54,AM54,AN54,AO54)</f>
        <v>9.1470215750453399</v>
      </c>
      <c r="AQ54" s="1144">
        <v>2</v>
      </c>
      <c r="AR54" s="557"/>
      <c r="AS54" s="557" t="s">
        <v>243</v>
      </c>
      <c r="AT54" s="557"/>
      <c r="AU54" s="557"/>
      <c r="AV54" s="557"/>
      <c r="AW54" s="557"/>
      <c r="AX54" s="557"/>
      <c r="AY54" s="557"/>
      <c r="AZ54" s="557"/>
      <c r="BA54" s="557"/>
      <c r="BB54" s="557"/>
      <c r="BC54" s="557"/>
      <c r="BD54" s="557"/>
      <c r="BE54" s="557"/>
      <c r="BF54" s="557"/>
      <c r="BG54" s="557"/>
      <c r="BH54" s="557"/>
      <c r="BI54" s="557"/>
      <c r="BJ54" s="557"/>
      <c r="BK54" s="557"/>
      <c r="BL54" s="557"/>
      <c r="BM54" s="557"/>
      <c r="BN54" s="557"/>
      <c r="BO54" s="557"/>
      <c r="BP54" s="557"/>
      <c r="BQ54" s="557"/>
      <c r="BR54" s="557"/>
      <c r="BS54" s="557"/>
      <c r="BT54" s="557"/>
      <c r="BU54" s="557"/>
      <c r="BV54" s="557"/>
      <c r="BW54" s="557"/>
      <c r="BX54" s="557"/>
      <c r="BY54" s="557"/>
      <c r="BZ54" s="557"/>
      <c r="CA54" s="557"/>
      <c r="CB54" s="557"/>
      <c r="CC54" s="557"/>
      <c r="CD54" s="557"/>
      <c r="CE54" s="557"/>
      <c r="CF54" s="557"/>
      <c r="CG54" s="557"/>
      <c r="CH54" s="557"/>
      <c r="CI54" s="557"/>
      <c r="CJ54" s="557"/>
      <c r="CK54" s="557"/>
      <c r="CL54" s="557"/>
      <c r="CM54" s="557"/>
      <c r="CN54" s="557"/>
      <c r="CO54" s="557"/>
      <c r="CP54" s="557"/>
      <c r="CQ54" s="557"/>
      <c r="CR54" s="557"/>
      <c r="CS54" s="557"/>
      <c r="CT54" s="557"/>
      <c r="CU54" s="557"/>
      <c r="CV54" s="557"/>
      <c r="CW54" s="557"/>
      <c r="CX54" s="557"/>
      <c r="CY54" s="557"/>
      <c r="CZ54" s="557"/>
      <c r="DA54" s="557"/>
      <c r="DB54" s="557"/>
      <c r="DC54" s="557"/>
      <c r="DD54" s="557"/>
      <c r="DE54" s="557"/>
      <c r="DF54" s="557"/>
      <c r="DG54" s="557"/>
      <c r="DH54" s="557"/>
      <c r="DI54" s="557"/>
      <c r="DJ54" s="557"/>
      <c r="DK54" s="557"/>
      <c r="DL54" s="557"/>
      <c r="DM54" s="557"/>
      <c r="DN54" s="557"/>
      <c r="DO54" s="557"/>
      <c r="DP54" s="557"/>
      <c r="DQ54" s="557"/>
      <c r="DR54" s="557"/>
      <c r="DS54" s="557"/>
      <c r="DT54" s="557"/>
      <c r="DU54" s="557"/>
      <c r="DV54" s="557"/>
      <c r="DW54" s="557"/>
      <c r="DX54" s="557"/>
      <c r="DY54" s="557"/>
      <c r="DZ54" s="557"/>
      <c r="EA54" s="557"/>
      <c r="EB54" s="557"/>
      <c r="EC54" s="557"/>
      <c r="ED54" s="557"/>
      <c r="EE54" s="557"/>
      <c r="EF54" s="557"/>
      <c r="EG54" s="557"/>
      <c r="EH54" s="557"/>
      <c r="EI54" s="557"/>
      <c r="EJ54" s="557"/>
      <c r="EK54" s="557"/>
      <c r="EL54" s="557"/>
      <c r="EM54" s="557"/>
      <c r="EN54" s="557"/>
      <c r="EO54" s="557"/>
      <c r="EP54" s="557"/>
      <c r="EQ54" s="557"/>
      <c r="ER54" s="557"/>
      <c r="ES54" s="557"/>
      <c r="ET54" s="557"/>
      <c r="EU54" s="557"/>
      <c r="EV54" s="557"/>
      <c r="EW54" s="557"/>
      <c r="EX54" s="557"/>
      <c r="EY54" s="557"/>
      <c r="EZ54" s="557"/>
      <c r="FA54" s="557"/>
      <c r="FB54" s="557"/>
      <c r="FC54" s="557"/>
      <c r="FD54" s="557"/>
      <c r="FE54" s="557"/>
      <c r="FF54" s="557"/>
      <c r="FG54" s="557"/>
      <c r="FH54" s="557"/>
      <c r="FI54" s="557"/>
      <c r="FJ54" s="557"/>
      <c r="FK54" s="557"/>
      <c r="FL54" s="557"/>
      <c r="FM54" s="557"/>
      <c r="FN54" s="557"/>
      <c r="FO54" s="557"/>
      <c r="FP54" s="557"/>
      <c r="FQ54" s="557"/>
      <c r="FR54" s="557"/>
      <c r="FS54" s="557"/>
      <c r="FT54" s="557"/>
      <c r="FU54" s="557"/>
      <c r="FV54" s="557"/>
      <c r="FW54" s="557"/>
      <c r="FX54" s="557"/>
      <c r="FY54" s="557"/>
      <c r="FZ54" s="557"/>
      <c r="GA54" s="557"/>
      <c r="GB54" s="557"/>
      <c r="GC54" s="557"/>
      <c r="GD54" s="557"/>
      <c r="GE54" s="557"/>
      <c r="GF54" s="557"/>
      <c r="GG54" s="557"/>
      <c r="GH54" s="557"/>
      <c r="GI54" s="557"/>
      <c r="GJ54" s="557"/>
      <c r="GK54" s="557"/>
      <c r="GL54" s="557"/>
      <c r="GM54" s="557"/>
      <c r="GN54" s="557"/>
      <c r="GO54" s="557"/>
      <c r="GP54" s="557"/>
      <c r="GQ54" s="557"/>
      <c r="GR54" s="557"/>
      <c r="GS54" s="557"/>
      <c r="GT54" s="557"/>
      <c r="GU54" s="557"/>
      <c r="GV54" s="557"/>
      <c r="GW54" s="557"/>
      <c r="GX54" s="557"/>
      <c r="GY54" s="557"/>
      <c r="GZ54" s="557"/>
      <c r="HA54" s="557"/>
      <c r="HB54" s="557"/>
      <c r="HC54" s="557"/>
      <c r="HD54" s="557"/>
      <c r="HE54" s="557"/>
      <c r="HF54" s="557"/>
      <c r="HG54" s="557"/>
      <c r="HH54" s="557"/>
      <c r="HI54" s="557"/>
      <c r="HJ54" s="557"/>
      <c r="HK54" s="557"/>
      <c r="HL54" s="557"/>
      <c r="HM54" s="557"/>
      <c r="HN54" s="557"/>
      <c r="HO54" s="557"/>
      <c r="HP54" s="557"/>
      <c r="HQ54" s="557"/>
      <c r="HR54" s="557"/>
      <c r="HS54" s="557"/>
      <c r="HT54" s="557"/>
      <c r="HU54" s="557"/>
      <c r="HV54" s="557"/>
      <c r="HW54" s="557"/>
      <c r="HX54" s="557"/>
      <c r="HY54" s="557"/>
      <c r="HZ54" s="557"/>
      <c r="IA54" s="557"/>
      <c r="IB54" s="557"/>
      <c r="IC54" s="557"/>
      <c r="ID54" s="557"/>
      <c r="IE54" s="557"/>
      <c r="IF54" s="557"/>
      <c r="IG54" s="557"/>
      <c r="IH54" s="557"/>
      <c r="II54" s="557"/>
      <c r="IJ54" s="557"/>
      <c r="IK54" s="557"/>
      <c r="IL54" s="557"/>
      <c r="IM54" s="557"/>
      <c r="IN54" s="557"/>
      <c r="IO54" s="557"/>
      <c r="IP54" s="557"/>
      <c r="IQ54" s="557"/>
      <c r="IR54" s="557"/>
      <c r="IS54" s="557"/>
      <c r="IT54" s="557"/>
      <c r="IU54" s="557"/>
      <c r="IV54" s="557"/>
      <c r="IW54" s="557"/>
      <c r="IX54" s="557"/>
      <c r="IY54" s="557"/>
      <c r="IZ54" s="557"/>
      <c r="JA54" s="557"/>
      <c r="JB54" s="557"/>
      <c r="JC54" s="557"/>
      <c r="JD54" s="557"/>
      <c r="JE54" s="557"/>
      <c r="JF54" s="557"/>
      <c r="JG54" s="557"/>
      <c r="JH54" s="557"/>
      <c r="JI54" s="557"/>
      <c r="JJ54" s="557"/>
      <c r="JK54" s="557"/>
      <c r="JL54" s="557"/>
      <c r="JM54" s="557"/>
      <c r="JN54" s="557"/>
      <c r="JO54" s="557"/>
      <c r="JP54" s="557"/>
      <c r="JQ54" s="557"/>
      <c r="JR54" s="557"/>
      <c r="JS54" s="557"/>
      <c r="JT54" s="557"/>
      <c r="JU54" s="557"/>
      <c r="JV54" s="557"/>
      <c r="JW54" s="557"/>
      <c r="JX54" s="557"/>
      <c r="JY54" s="557"/>
      <c r="JZ54" s="557"/>
      <c r="KA54" s="557"/>
      <c r="KB54" s="557"/>
      <c r="KC54" s="557"/>
      <c r="KD54" s="557"/>
      <c r="KE54" s="557"/>
      <c r="KF54" s="557"/>
      <c r="KG54" s="557"/>
      <c r="KH54" s="557"/>
      <c r="KI54" s="557"/>
      <c r="KJ54" s="557"/>
      <c r="KK54" s="557"/>
      <c r="KL54" s="557"/>
      <c r="KM54" s="557"/>
      <c r="KN54" s="557"/>
      <c r="KO54" s="557"/>
      <c r="KP54" s="557"/>
      <c r="KQ54" s="557"/>
      <c r="KR54" s="557"/>
      <c r="KS54" s="557"/>
      <c r="KT54" s="557"/>
      <c r="KU54" s="557"/>
      <c r="KV54" s="557"/>
      <c r="KW54" s="557"/>
      <c r="KX54" s="557"/>
      <c r="KY54" s="557"/>
      <c r="KZ54" s="557"/>
      <c r="LA54" s="557"/>
      <c r="LB54" s="557"/>
      <c r="LC54" s="557"/>
      <c r="LD54" s="557"/>
      <c r="LE54" s="557"/>
      <c r="LF54" s="557"/>
      <c r="LG54" s="557"/>
      <c r="LH54" s="557"/>
      <c r="LI54" s="557"/>
      <c r="LJ54" s="557"/>
      <c r="LK54" s="557"/>
      <c r="LL54" s="557"/>
      <c r="LM54" s="557"/>
      <c r="LN54" s="557"/>
      <c r="LO54" s="557"/>
      <c r="LP54" s="557"/>
      <c r="LQ54" s="557"/>
      <c r="LR54" s="557"/>
      <c r="LS54" s="557"/>
      <c r="LT54" s="557"/>
      <c r="LU54" s="557"/>
      <c r="LV54" s="557"/>
      <c r="LW54" s="557"/>
      <c r="LX54" s="557"/>
      <c r="LY54" s="557"/>
      <c r="LZ54" s="557"/>
      <c r="MA54" s="557"/>
      <c r="MB54" s="557"/>
      <c r="MC54" s="557"/>
      <c r="MD54" s="557"/>
      <c r="ME54" s="557"/>
      <c r="MF54" s="557"/>
      <c r="MG54" s="557"/>
      <c r="MH54" s="557"/>
      <c r="MI54" s="557"/>
      <c r="MJ54" s="557"/>
      <c r="MK54" s="557"/>
      <c r="ML54" s="557"/>
      <c r="MM54" s="557"/>
      <c r="MN54" s="557"/>
      <c r="MO54" s="557"/>
      <c r="MP54" s="557"/>
      <c r="MQ54" s="557"/>
      <c r="MR54" s="557"/>
      <c r="MS54" s="557"/>
      <c r="MT54" s="557"/>
      <c r="MU54" s="557"/>
      <c r="MV54" s="557"/>
      <c r="MW54" s="557"/>
      <c r="MX54" s="557"/>
      <c r="MY54" s="557"/>
      <c r="MZ54" s="557"/>
      <c r="NA54" s="557"/>
      <c r="NB54" s="557"/>
    </row>
    <row r="55" spans="1:366" s="56" customFormat="1" ht="20.25" customHeight="1" x14ac:dyDescent="0.6">
      <c r="A55" s="90"/>
      <c r="B55" s="89"/>
      <c r="C55" s="90"/>
      <c r="D55" s="89"/>
      <c r="E55" s="90"/>
      <c r="F55" s="89"/>
      <c r="G55" s="90"/>
      <c r="H55" s="89"/>
      <c r="I55" s="126" t="str">
        <f t="shared" si="7"/>
        <v/>
      </c>
      <c r="J55" s="127"/>
      <c r="K55" s="91"/>
      <c r="L55" s="92"/>
      <c r="M55" s="92"/>
      <c r="N55" s="92"/>
      <c r="O55" s="92"/>
      <c r="P55" s="92"/>
      <c r="Q55" s="92"/>
      <c r="R55" s="127"/>
      <c r="S55" s="127"/>
      <c r="T55" s="141"/>
      <c r="U55" s="124"/>
      <c r="V55" s="61"/>
      <c r="W55" s="61"/>
      <c r="X55" s="1162">
        <f>AK55</f>
        <v>0</v>
      </c>
      <c r="Y55" s="1162">
        <f>AQ55</f>
        <v>0</v>
      </c>
      <c r="Z55" s="1163"/>
      <c r="AA55" s="1189"/>
      <c r="AB55" s="1141"/>
      <c r="AC55" s="1141"/>
      <c r="AD55" s="1141"/>
      <c r="AE55" s="1161"/>
      <c r="AF55" s="1187"/>
      <c r="AG55" s="1187"/>
      <c r="AH55" s="1143"/>
      <c r="AI55" s="1143"/>
      <c r="AJ55" s="1164"/>
      <c r="AK55" s="1186"/>
      <c r="AL55" s="1187"/>
      <c r="AM55" s="1187"/>
      <c r="AN55" s="1187"/>
      <c r="AO55" s="1187"/>
      <c r="AP55" s="1187"/>
      <c r="AQ55" s="1188"/>
      <c r="AR55" s="560"/>
      <c r="AS55" s="557" t="s">
        <v>218</v>
      </c>
      <c r="AT55" s="560"/>
      <c r="AU55" s="560"/>
      <c r="AV55" s="560"/>
      <c r="AW55" s="560"/>
      <c r="AX55" s="560"/>
      <c r="AY55" s="560"/>
      <c r="AZ55" s="560"/>
      <c r="BA55" s="560"/>
      <c r="BB55" s="560"/>
      <c r="BC55" s="560"/>
      <c r="BD55" s="560"/>
      <c r="BE55" s="560"/>
      <c r="BF55" s="560"/>
      <c r="BG55" s="560"/>
      <c r="BH55" s="560"/>
      <c r="BI55" s="560"/>
      <c r="BJ55" s="560"/>
      <c r="BK55" s="560"/>
      <c r="BL55" s="560"/>
      <c r="BM55" s="560"/>
      <c r="BN55" s="560"/>
      <c r="BO55" s="560"/>
      <c r="BP55" s="560"/>
      <c r="BQ55" s="560"/>
      <c r="BR55" s="560"/>
      <c r="BS55" s="560"/>
      <c r="BT55" s="560"/>
      <c r="BU55" s="560"/>
      <c r="BV55" s="560"/>
      <c r="BW55" s="560"/>
      <c r="BX55" s="560"/>
      <c r="BY55" s="560"/>
      <c r="BZ55" s="560"/>
      <c r="CA55" s="560"/>
      <c r="CB55" s="560"/>
      <c r="CC55" s="560"/>
      <c r="CD55" s="560"/>
      <c r="CE55" s="560"/>
      <c r="CF55" s="560"/>
      <c r="CG55" s="560"/>
      <c r="CH55" s="560"/>
      <c r="CI55" s="560"/>
      <c r="CJ55" s="560"/>
      <c r="CK55" s="560"/>
      <c r="CL55" s="560"/>
      <c r="CM55" s="560"/>
      <c r="CN55" s="560"/>
      <c r="CO55" s="560"/>
      <c r="CP55" s="560"/>
      <c r="CQ55" s="560"/>
      <c r="CR55" s="560"/>
      <c r="CS55" s="560"/>
      <c r="CT55" s="560"/>
      <c r="CU55" s="560"/>
      <c r="CV55" s="560"/>
      <c r="CW55" s="560"/>
      <c r="CX55" s="560"/>
      <c r="CY55" s="560"/>
      <c r="CZ55" s="560"/>
      <c r="DA55" s="560"/>
      <c r="DB55" s="560"/>
      <c r="DC55" s="560"/>
      <c r="DD55" s="560"/>
      <c r="DE55" s="560"/>
      <c r="DF55" s="560"/>
      <c r="DG55" s="560"/>
      <c r="DH55" s="560"/>
      <c r="DI55" s="560"/>
      <c r="DJ55" s="560"/>
      <c r="DK55" s="560"/>
      <c r="DL55" s="560"/>
      <c r="DM55" s="560"/>
      <c r="DN55" s="560"/>
      <c r="DO55" s="560"/>
      <c r="DP55" s="560"/>
      <c r="DQ55" s="560"/>
      <c r="DR55" s="560"/>
      <c r="DS55" s="560"/>
      <c r="DT55" s="560"/>
      <c r="DU55" s="560"/>
      <c r="DV55" s="560"/>
      <c r="DW55" s="560"/>
      <c r="DX55" s="560"/>
      <c r="DY55" s="560"/>
      <c r="DZ55" s="560"/>
      <c r="EA55" s="560"/>
      <c r="EB55" s="560"/>
      <c r="EC55" s="560"/>
      <c r="ED55" s="560"/>
      <c r="EE55" s="560"/>
      <c r="EF55" s="560"/>
      <c r="EG55" s="560"/>
      <c r="EH55" s="560"/>
      <c r="EI55" s="560"/>
      <c r="EJ55" s="560"/>
      <c r="EK55" s="560"/>
      <c r="EL55" s="560"/>
      <c r="EM55" s="560"/>
      <c r="EN55" s="560"/>
      <c r="EO55" s="560"/>
      <c r="EP55" s="560"/>
      <c r="EQ55" s="560"/>
      <c r="ER55" s="560"/>
      <c r="ES55" s="560"/>
      <c r="ET55" s="560"/>
      <c r="EU55" s="560"/>
      <c r="EV55" s="560"/>
      <c r="EW55" s="560"/>
      <c r="EX55" s="560"/>
      <c r="EY55" s="560"/>
      <c r="EZ55" s="560"/>
      <c r="FA55" s="560"/>
      <c r="FB55" s="560"/>
      <c r="FC55" s="560"/>
      <c r="FD55" s="560"/>
      <c r="FE55" s="560"/>
      <c r="FF55" s="560"/>
      <c r="FG55" s="560"/>
      <c r="FH55" s="560"/>
      <c r="FI55" s="560"/>
      <c r="FJ55" s="560"/>
      <c r="FK55" s="560"/>
      <c r="FL55" s="560"/>
      <c r="FM55" s="560"/>
      <c r="FN55" s="560"/>
      <c r="FO55" s="560"/>
      <c r="FP55" s="560"/>
      <c r="FQ55" s="560"/>
      <c r="FR55" s="560"/>
      <c r="FS55" s="560"/>
      <c r="FT55" s="560"/>
      <c r="FU55" s="560"/>
      <c r="FV55" s="560"/>
      <c r="FW55" s="560"/>
      <c r="FX55" s="560"/>
      <c r="FY55" s="560"/>
      <c r="FZ55" s="560"/>
      <c r="GA55" s="560"/>
      <c r="GB55" s="560"/>
      <c r="GC55" s="560"/>
      <c r="GD55" s="560"/>
      <c r="GE55" s="560"/>
      <c r="GF55" s="560"/>
      <c r="GG55" s="560"/>
      <c r="GH55" s="560"/>
      <c r="GI55" s="560"/>
      <c r="GJ55" s="560"/>
      <c r="GK55" s="560"/>
      <c r="GL55" s="560"/>
      <c r="GM55" s="560"/>
      <c r="GN55" s="560"/>
      <c r="GO55" s="560"/>
      <c r="GP55" s="560"/>
      <c r="GQ55" s="560"/>
      <c r="GR55" s="560"/>
      <c r="GS55" s="560"/>
      <c r="GT55" s="560"/>
      <c r="GU55" s="560"/>
      <c r="GV55" s="560"/>
      <c r="GW55" s="560"/>
      <c r="GX55" s="560"/>
      <c r="GY55" s="560"/>
      <c r="GZ55" s="560"/>
      <c r="HA55" s="560"/>
      <c r="HB55" s="560"/>
      <c r="HC55" s="560"/>
      <c r="HD55" s="560"/>
      <c r="HE55" s="560"/>
      <c r="HF55" s="560"/>
      <c r="HG55" s="560"/>
      <c r="HH55" s="560"/>
      <c r="HI55" s="560"/>
      <c r="HJ55" s="560"/>
      <c r="HK55" s="560"/>
      <c r="HL55" s="560"/>
      <c r="HM55" s="560"/>
      <c r="HN55" s="560"/>
      <c r="HO55" s="560"/>
      <c r="HP55" s="560"/>
      <c r="HQ55" s="560"/>
      <c r="HR55" s="560"/>
      <c r="HS55" s="560"/>
      <c r="HT55" s="560"/>
      <c r="HU55" s="560"/>
      <c r="HV55" s="560"/>
      <c r="HW55" s="560"/>
      <c r="HX55" s="560"/>
      <c r="HY55" s="560"/>
      <c r="HZ55" s="560"/>
      <c r="IA55" s="560"/>
      <c r="IB55" s="560"/>
      <c r="IC55" s="560"/>
      <c r="ID55" s="560"/>
      <c r="IE55" s="560"/>
      <c r="IF55" s="560"/>
      <c r="IG55" s="560"/>
      <c r="IH55" s="560"/>
      <c r="II55" s="560"/>
      <c r="IJ55" s="560"/>
      <c r="IK55" s="560"/>
      <c r="IL55" s="560"/>
      <c r="IM55" s="560"/>
      <c r="IN55" s="560"/>
      <c r="IO55" s="560"/>
      <c r="IP55" s="560"/>
      <c r="IQ55" s="560"/>
      <c r="IR55" s="560"/>
      <c r="IS55" s="560"/>
      <c r="IT55" s="560"/>
      <c r="IU55" s="560"/>
      <c r="IV55" s="560"/>
      <c r="IW55" s="560"/>
      <c r="IX55" s="560"/>
      <c r="IY55" s="560"/>
      <c r="IZ55" s="560"/>
      <c r="JA55" s="560"/>
      <c r="JB55" s="560"/>
      <c r="JC55" s="560"/>
      <c r="JD55" s="560"/>
      <c r="JE55" s="560"/>
      <c r="JF55" s="560"/>
      <c r="JG55" s="560"/>
      <c r="JH55" s="560"/>
      <c r="JI55" s="560"/>
      <c r="JJ55" s="560"/>
      <c r="JK55" s="560"/>
      <c r="JL55" s="560"/>
      <c r="JM55" s="560"/>
      <c r="JN55" s="560"/>
      <c r="JO55" s="560"/>
      <c r="JP55" s="560"/>
      <c r="JQ55" s="560"/>
      <c r="JR55" s="560"/>
      <c r="JS55" s="560"/>
      <c r="JT55" s="560"/>
      <c r="JU55" s="560"/>
      <c r="JV55" s="560"/>
      <c r="JW55" s="560"/>
      <c r="JX55" s="560"/>
      <c r="JY55" s="560"/>
      <c r="JZ55" s="560"/>
      <c r="KA55" s="560"/>
      <c r="KB55" s="560"/>
      <c r="KC55" s="560"/>
      <c r="KD55" s="560"/>
      <c r="KE55" s="560"/>
      <c r="KF55" s="560"/>
      <c r="KG55" s="560"/>
      <c r="KH55" s="560"/>
      <c r="KI55" s="560"/>
      <c r="KJ55" s="560"/>
      <c r="KK55" s="560"/>
      <c r="KL55" s="560"/>
      <c r="KM55" s="560"/>
      <c r="KN55" s="560"/>
      <c r="KO55" s="560"/>
      <c r="KP55" s="560"/>
      <c r="KQ55" s="560"/>
      <c r="KR55" s="560"/>
      <c r="KS55" s="560"/>
      <c r="KT55" s="560"/>
      <c r="KU55" s="560"/>
      <c r="KV55" s="560"/>
      <c r="KW55" s="560"/>
      <c r="KX55" s="560"/>
      <c r="KY55" s="560"/>
      <c r="KZ55" s="560"/>
      <c r="LA55" s="560"/>
      <c r="LB55" s="560"/>
      <c r="LC55" s="560"/>
      <c r="LD55" s="560"/>
      <c r="LE55" s="560"/>
      <c r="LF55" s="560"/>
      <c r="LG55" s="560"/>
      <c r="LH55" s="560"/>
      <c r="LI55" s="560"/>
      <c r="LJ55" s="560"/>
      <c r="LK55" s="560"/>
      <c r="LL55" s="560"/>
      <c r="LM55" s="560"/>
      <c r="LN55" s="560"/>
      <c r="LO55" s="560"/>
      <c r="LP55" s="560"/>
      <c r="LQ55" s="560"/>
      <c r="LR55" s="560"/>
      <c r="LS55" s="560"/>
      <c r="LT55" s="560"/>
      <c r="LU55" s="560"/>
      <c r="LV55" s="560"/>
      <c r="LW55" s="560"/>
      <c r="LX55" s="560"/>
      <c r="LY55" s="560"/>
      <c r="LZ55" s="560"/>
      <c r="MA55" s="560"/>
      <c r="MB55" s="560"/>
      <c r="MC55" s="560"/>
      <c r="MD55" s="560"/>
      <c r="ME55" s="560"/>
      <c r="MF55" s="560"/>
      <c r="MG55" s="560"/>
      <c r="MH55" s="560"/>
      <c r="MI55" s="560"/>
      <c r="MJ55" s="560"/>
      <c r="MK55" s="560"/>
      <c r="ML55" s="560"/>
      <c r="MM55" s="560"/>
      <c r="MN55" s="560"/>
      <c r="MO55" s="560"/>
      <c r="MP55" s="560"/>
      <c r="MQ55" s="560"/>
      <c r="MR55" s="560"/>
      <c r="MS55" s="560"/>
      <c r="MT55" s="560"/>
      <c r="MU55" s="560"/>
      <c r="MV55" s="560"/>
      <c r="MW55" s="560"/>
      <c r="MX55" s="560"/>
      <c r="MY55" s="560"/>
      <c r="MZ55" s="560"/>
      <c r="NA55" s="560"/>
      <c r="NB55" s="560"/>
    </row>
    <row r="56" spans="1:366" s="100" customFormat="1" ht="28.5" customHeight="1" x14ac:dyDescent="0.45">
      <c r="A56" s="770"/>
      <c r="B56" s="771"/>
      <c r="C56" s="770"/>
      <c r="D56" s="771"/>
      <c r="E56" s="770"/>
      <c r="F56" s="771"/>
      <c r="G56" s="770"/>
      <c r="H56" s="771"/>
      <c r="I56" s="772" t="str">
        <f t="shared" si="7"/>
        <v/>
      </c>
      <c r="J56" s="786">
        <v>40</v>
      </c>
      <c r="K56" s="786"/>
      <c r="L56" s="786"/>
      <c r="M56" s="786"/>
      <c r="N56" s="786"/>
      <c r="O56" s="786"/>
      <c r="P56" s="786"/>
      <c r="Q56" s="786"/>
      <c r="R56" s="783" t="s">
        <v>119</v>
      </c>
      <c r="S56" s="783"/>
      <c r="T56" s="784" t="s">
        <v>336</v>
      </c>
      <c r="U56" s="886"/>
      <c r="V56" s="887"/>
      <c r="W56" s="784" t="s">
        <v>336</v>
      </c>
      <c r="X56" s="1175"/>
      <c r="Y56" s="1175"/>
      <c r="Z56" s="1176"/>
      <c r="AA56" s="1177"/>
      <c r="AB56" s="1178"/>
      <c r="AC56" s="1178"/>
      <c r="AD56" s="1178"/>
      <c r="AE56" s="1179"/>
      <c r="AF56" s="1180"/>
      <c r="AG56" s="1180"/>
      <c r="AH56" s="1181"/>
      <c r="AI56" s="1181"/>
      <c r="AJ56" s="1182"/>
      <c r="AK56" s="1175"/>
      <c r="AL56" s="1182"/>
      <c r="AM56" s="1182"/>
      <c r="AN56" s="1182"/>
      <c r="AO56" s="1182"/>
      <c r="AP56" s="1182"/>
      <c r="AQ56" s="1175"/>
      <c r="AR56" s="561"/>
      <c r="AS56" s="557" t="s">
        <v>218</v>
      </c>
      <c r="AT56" s="561"/>
      <c r="AU56" s="561"/>
      <c r="AV56" s="561"/>
      <c r="AW56" s="561"/>
      <c r="AX56" s="561"/>
      <c r="AY56" s="561"/>
      <c r="AZ56" s="561"/>
      <c r="BA56" s="561"/>
      <c r="BB56" s="561"/>
      <c r="BC56" s="561"/>
      <c r="BD56" s="561"/>
      <c r="BE56" s="561"/>
      <c r="BF56" s="561"/>
      <c r="BG56" s="561"/>
      <c r="BH56" s="561"/>
      <c r="BI56" s="561"/>
      <c r="BJ56" s="561"/>
      <c r="BK56" s="561"/>
      <c r="BL56" s="561"/>
      <c r="BM56" s="561"/>
      <c r="BN56" s="561"/>
      <c r="BO56" s="561"/>
      <c r="BP56" s="561"/>
      <c r="BQ56" s="561"/>
      <c r="BR56" s="561"/>
      <c r="BS56" s="561"/>
      <c r="BT56" s="561"/>
      <c r="BU56" s="561"/>
      <c r="BV56" s="561"/>
      <c r="BW56" s="561"/>
      <c r="BX56" s="561"/>
      <c r="BY56" s="561"/>
      <c r="BZ56" s="561"/>
      <c r="CA56" s="561"/>
      <c r="CB56" s="561"/>
      <c r="CC56" s="561"/>
      <c r="CD56" s="561"/>
      <c r="CE56" s="561"/>
      <c r="CF56" s="561"/>
      <c r="CG56" s="561"/>
      <c r="CH56" s="561"/>
      <c r="CI56" s="561"/>
      <c r="CJ56" s="561"/>
      <c r="CK56" s="561"/>
      <c r="CL56" s="561"/>
      <c r="CM56" s="561"/>
      <c r="CN56" s="561"/>
      <c r="CO56" s="561"/>
      <c r="CP56" s="561"/>
      <c r="CQ56" s="561"/>
      <c r="CR56" s="561"/>
      <c r="CS56" s="561"/>
      <c r="CT56" s="561"/>
      <c r="CU56" s="561"/>
      <c r="CV56" s="561"/>
      <c r="CW56" s="561"/>
      <c r="CX56" s="561"/>
      <c r="CY56" s="561"/>
      <c r="CZ56" s="561"/>
      <c r="DA56" s="561"/>
      <c r="DB56" s="561"/>
      <c r="DC56" s="561"/>
      <c r="DD56" s="561"/>
      <c r="DE56" s="561"/>
      <c r="DF56" s="561"/>
      <c r="DG56" s="561"/>
      <c r="DH56" s="561"/>
      <c r="DI56" s="561"/>
      <c r="DJ56" s="561"/>
      <c r="DK56" s="561"/>
      <c r="DL56" s="561"/>
      <c r="DM56" s="561"/>
      <c r="DN56" s="561"/>
      <c r="DO56" s="561"/>
      <c r="DP56" s="561"/>
      <c r="DQ56" s="561"/>
      <c r="DR56" s="561"/>
      <c r="DS56" s="561"/>
      <c r="DT56" s="561"/>
      <c r="DU56" s="561"/>
      <c r="DV56" s="561"/>
      <c r="DW56" s="561"/>
      <c r="DX56" s="561"/>
      <c r="DY56" s="561"/>
      <c r="DZ56" s="561"/>
      <c r="EA56" s="561"/>
      <c r="EB56" s="561"/>
      <c r="EC56" s="561"/>
      <c r="ED56" s="561"/>
      <c r="EE56" s="561"/>
      <c r="EF56" s="561"/>
      <c r="EG56" s="561"/>
      <c r="EH56" s="561"/>
      <c r="EI56" s="561"/>
      <c r="EJ56" s="561"/>
      <c r="EK56" s="561"/>
      <c r="EL56" s="561"/>
      <c r="EM56" s="561"/>
      <c r="EN56" s="561"/>
      <c r="EO56" s="561"/>
      <c r="EP56" s="561"/>
      <c r="EQ56" s="561"/>
      <c r="ER56" s="561"/>
      <c r="ES56" s="561"/>
      <c r="ET56" s="561"/>
      <c r="EU56" s="561"/>
      <c r="EV56" s="561"/>
      <c r="EW56" s="561"/>
      <c r="EX56" s="561"/>
      <c r="EY56" s="561"/>
      <c r="EZ56" s="561"/>
      <c r="FA56" s="561"/>
      <c r="FB56" s="561"/>
      <c r="FC56" s="561"/>
      <c r="FD56" s="561"/>
      <c r="FE56" s="561"/>
      <c r="FF56" s="561"/>
      <c r="FG56" s="561"/>
      <c r="FH56" s="561"/>
      <c r="FI56" s="561"/>
      <c r="FJ56" s="561"/>
      <c r="FK56" s="561"/>
      <c r="FL56" s="561"/>
      <c r="FM56" s="561"/>
      <c r="FN56" s="561"/>
      <c r="FO56" s="561"/>
      <c r="FP56" s="561"/>
      <c r="FQ56" s="561"/>
      <c r="FR56" s="561"/>
      <c r="FS56" s="561"/>
      <c r="FT56" s="561"/>
      <c r="FU56" s="561"/>
      <c r="FV56" s="561"/>
      <c r="FW56" s="561"/>
      <c r="FX56" s="561"/>
      <c r="FY56" s="561"/>
      <c r="FZ56" s="561"/>
      <c r="GA56" s="561"/>
      <c r="GB56" s="561"/>
      <c r="GC56" s="561"/>
      <c r="GD56" s="561"/>
      <c r="GE56" s="561"/>
      <c r="GF56" s="561"/>
      <c r="GG56" s="561"/>
      <c r="GH56" s="561"/>
      <c r="GI56" s="561"/>
      <c r="GJ56" s="561"/>
      <c r="GK56" s="561"/>
      <c r="GL56" s="561"/>
      <c r="GM56" s="561"/>
      <c r="GN56" s="561"/>
      <c r="GO56" s="561"/>
      <c r="GP56" s="561"/>
      <c r="GQ56" s="561"/>
      <c r="GR56" s="561"/>
      <c r="GS56" s="561"/>
      <c r="GT56" s="561"/>
      <c r="GU56" s="561"/>
      <c r="GV56" s="561"/>
      <c r="GW56" s="561"/>
      <c r="GX56" s="561"/>
      <c r="GY56" s="561"/>
      <c r="GZ56" s="561"/>
      <c r="HA56" s="561"/>
      <c r="HB56" s="561"/>
      <c r="HC56" s="561"/>
      <c r="HD56" s="561"/>
      <c r="HE56" s="561"/>
      <c r="HF56" s="561"/>
      <c r="HG56" s="561"/>
      <c r="HH56" s="561"/>
      <c r="HI56" s="561"/>
      <c r="HJ56" s="561"/>
      <c r="HK56" s="561"/>
      <c r="HL56" s="561"/>
      <c r="HM56" s="561"/>
      <c r="HN56" s="561"/>
      <c r="HO56" s="561"/>
      <c r="HP56" s="561"/>
      <c r="HQ56" s="561"/>
      <c r="HR56" s="561"/>
      <c r="HS56" s="561"/>
      <c r="HT56" s="561"/>
      <c r="HU56" s="561"/>
      <c r="HV56" s="561"/>
      <c r="HW56" s="561"/>
      <c r="HX56" s="561"/>
      <c r="HY56" s="561"/>
      <c r="HZ56" s="561"/>
      <c r="IA56" s="561"/>
      <c r="IB56" s="561"/>
      <c r="IC56" s="561"/>
      <c r="ID56" s="561"/>
      <c r="IE56" s="561"/>
      <c r="IF56" s="561"/>
      <c r="IG56" s="561"/>
      <c r="IH56" s="561"/>
      <c r="II56" s="561"/>
      <c r="IJ56" s="561"/>
      <c r="IK56" s="561"/>
      <c r="IL56" s="561"/>
      <c r="IM56" s="561"/>
      <c r="IN56" s="561"/>
      <c r="IO56" s="561"/>
      <c r="IP56" s="561"/>
      <c r="IQ56" s="561"/>
      <c r="IR56" s="561"/>
      <c r="IS56" s="561"/>
      <c r="IT56" s="561"/>
      <c r="IU56" s="561"/>
      <c r="IV56" s="561"/>
      <c r="IW56" s="561"/>
      <c r="IX56" s="561"/>
      <c r="IY56" s="561"/>
      <c r="IZ56" s="561"/>
      <c r="JA56" s="561"/>
      <c r="JB56" s="561"/>
      <c r="JC56" s="561"/>
      <c r="JD56" s="561"/>
      <c r="JE56" s="561"/>
      <c r="JF56" s="561"/>
      <c r="JG56" s="561"/>
      <c r="JH56" s="561"/>
      <c r="JI56" s="561"/>
      <c r="JJ56" s="561"/>
      <c r="JK56" s="561"/>
      <c r="JL56" s="561"/>
      <c r="JM56" s="561"/>
      <c r="JN56" s="561"/>
      <c r="JO56" s="561"/>
      <c r="JP56" s="561"/>
      <c r="JQ56" s="561"/>
      <c r="JR56" s="561"/>
      <c r="JS56" s="561"/>
      <c r="JT56" s="561"/>
      <c r="JU56" s="561"/>
      <c r="JV56" s="561"/>
      <c r="JW56" s="561"/>
      <c r="JX56" s="561"/>
      <c r="JY56" s="561"/>
      <c r="JZ56" s="561"/>
      <c r="KA56" s="561"/>
      <c r="KB56" s="561"/>
      <c r="KC56" s="561"/>
      <c r="KD56" s="561"/>
      <c r="KE56" s="561"/>
      <c r="KF56" s="561"/>
      <c r="KG56" s="561"/>
      <c r="KH56" s="561"/>
      <c r="KI56" s="561"/>
      <c r="KJ56" s="561"/>
      <c r="KK56" s="561"/>
      <c r="KL56" s="561"/>
      <c r="KM56" s="561"/>
      <c r="KN56" s="561"/>
      <c r="KO56" s="561"/>
      <c r="KP56" s="561"/>
      <c r="KQ56" s="561"/>
      <c r="KR56" s="561"/>
      <c r="KS56" s="561"/>
      <c r="KT56" s="561"/>
      <c r="KU56" s="561"/>
      <c r="KV56" s="561"/>
      <c r="KW56" s="561"/>
      <c r="KX56" s="561"/>
      <c r="KY56" s="561"/>
      <c r="KZ56" s="561"/>
      <c r="LA56" s="561"/>
      <c r="LB56" s="561"/>
      <c r="LC56" s="561"/>
      <c r="LD56" s="561"/>
      <c r="LE56" s="561"/>
      <c r="LF56" s="561"/>
      <c r="LG56" s="561"/>
      <c r="LH56" s="561"/>
      <c r="LI56" s="561"/>
      <c r="LJ56" s="561"/>
      <c r="LK56" s="561"/>
      <c r="LL56" s="561"/>
      <c r="LM56" s="561"/>
      <c r="LN56" s="561"/>
      <c r="LO56" s="561"/>
      <c r="LP56" s="561"/>
      <c r="LQ56" s="561"/>
      <c r="LR56" s="561"/>
      <c r="LS56" s="561"/>
      <c r="LT56" s="561"/>
      <c r="LU56" s="561"/>
      <c r="LV56" s="561"/>
      <c r="LW56" s="561"/>
      <c r="LX56" s="561"/>
      <c r="LY56" s="561"/>
      <c r="LZ56" s="561"/>
      <c r="MA56" s="561"/>
      <c r="MB56" s="561"/>
      <c r="MC56" s="561"/>
      <c r="MD56" s="561"/>
      <c r="ME56" s="561"/>
      <c r="MF56" s="561"/>
      <c r="MG56" s="561"/>
      <c r="MH56" s="561"/>
      <c r="MI56" s="561"/>
      <c r="MJ56" s="561"/>
      <c r="MK56" s="561"/>
      <c r="ML56" s="561"/>
      <c r="MM56" s="561"/>
      <c r="MN56" s="561"/>
      <c r="MO56" s="561"/>
      <c r="MP56" s="561"/>
      <c r="MQ56" s="561"/>
      <c r="MR56" s="561"/>
      <c r="MS56" s="561"/>
      <c r="MT56" s="561"/>
      <c r="MU56" s="561"/>
      <c r="MV56" s="561"/>
      <c r="MW56" s="561"/>
      <c r="MX56" s="561"/>
      <c r="MY56" s="561"/>
      <c r="MZ56" s="561"/>
      <c r="NA56" s="561"/>
      <c r="NB56" s="561"/>
    </row>
    <row r="57" spans="1:366" s="85" customFormat="1" ht="20.25" customHeight="1" x14ac:dyDescent="0.5">
      <c r="A57" s="107">
        <v>0</v>
      </c>
      <c r="B57" s="108">
        <v>1</v>
      </c>
      <c r="C57" s="107">
        <v>0</v>
      </c>
      <c r="D57" s="108">
        <v>6</v>
      </c>
      <c r="E57" s="107">
        <v>0</v>
      </c>
      <c r="F57" s="108">
        <v>1</v>
      </c>
      <c r="G57" s="107">
        <v>0</v>
      </c>
      <c r="H57" s="108">
        <v>1</v>
      </c>
      <c r="I57" s="110" t="str">
        <f t="shared" si="7"/>
        <v>01060101</v>
      </c>
      <c r="J57" s="139"/>
      <c r="K57" s="111">
        <v>70401</v>
      </c>
      <c r="L57" s="111">
        <v>30103</v>
      </c>
      <c r="M57" s="112" t="s">
        <v>337</v>
      </c>
      <c r="N57" s="111"/>
      <c r="O57" s="111"/>
      <c r="P57" s="111"/>
      <c r="Q57" s="111"/>
      <c r="R57" s="112" t="s">
        <v>119</v>
      </c>
      <c r="S57" s="112"/>
      <c r="T57" s="113" t="s">
        <v>338</v>
      </c>
      <c r="U57" s="112" t="s">
        <v>240</v>
      </c>
      <c r="V57" s="1300" t="s">
        <v>339</v>
      </c>
      <c r="W57" s="128" t="s">
        <v>338</v>
      </c>
      <c r="X57" s="1139">
        <f t="shared" ref="X57:X73" si="14">AK57</f>
        <v>1.0586253328560453</v>
      </c>
      <c r="Y57" s="1139">
        <f t="shared" ref="Y57:Y73" si="15">AQ57</f>
        <v>1.0718961407919945</v>
      </c>
      <c r="Z57" s="1140">
        <v>7</v>
      </c>
      <c r="AA57" s="1140">
        <v>5</v>
      </c>
      <c r="AB57" s="1141"/>
      <c r="AC57" s="1196">
        <v>0</v>
      </c>
      <c r="AD57" s="1197">
        <v>1</v>
      </c>
      <c r="AE57" s="1196">
        <v>0</v>
      </c>
      <c r="AF57" s="1143">
        <v>2.2948998491704402</v>
      </c>
      <c r="AG57" s="1143">
        <v>0</v>
      </c>
      <c r="AH57" s="1143">
        <v>3.6251131221719501</v>
      </c>
      <c r="AI57" s="1143"/>
      <c r="AJ57" s="1143">
        <f t="shared" ref="AJ57:AJ73" si="16">SUM(AF57,AG57,AH57)</f>
        <v>5.9200129713423904</v>
      </c>
      <c r="AK57" s="1139">
        <f t="shared" ref="AK57:AK73" si="17">AJ57/AJ$8</f>
        <v>1.0586253328560453</v>
      </c>
      <c r="AL57" s="1143">
        <v>1.99977822804206</v>
      </c>
      <c r="AM57" s="1143">
        <v>0</v>
      </c>
      <c r="AN57" s="1143">
        <v>0</v>
      </c>
      <c r="AO57" s="1143">
        <v>1.22723037566089</v>
      </c>
      <c r="AP57" s="1143">
        <f t="shared" ref="AP57:AP73" si="18">SUM(AJ57,AL57,AM57,AN57,AO57)</f>
        <v>9.1470215750453399</v>
      </c>
      <c r="AQ57" s="1144">
        <f t="shared" ref="AQ57:AQ73" si="19">AP57/AP$8</f>
        <v>1.0718961407919945</v>
      </c>
      <c r="AR57" s="557"/>
      <c r="AS57" s="557" t="s">
        <v>243</v>
      </c>
      <c r="AT57" s="557"/>
      <c r="AU57" s="557"/>
      <c r="AV57" s="557"/>
      <c r="AW57" s="557"/>
      <c r="AX57" s="557"/>
      <c r="AY57" s="557"/>
      <c r="AZ57" s="557"/>
      <c r="BA57" s="557"/>
      <c r="BB57" s="557"/>
      <c r="BC57" s="557"/>
      <c r="BD57" s="557"/>
      <c r="BE57" s="557"/>
      <c r="BF57" s="557"/>
      <c r="BG57" s="557"/>
      <c r="BH57" s="557"/>
      <c r="BI57" s="557"/>
      <c r="BJ57" s="557"/>
      <c r="BK57" s="557"/>
      <c r="BL57" s="557"/>
      <c r="BM57" s="557"/>
      <c r="BN57" s="557"/>
      <c r="BO57" s="557"/>
      <c r="BP57" s="557"/>
      <c r="BQ57" s="557"/>
      <c r="BR57" s="557"/>
      <c r="BS57" s="557"/>
      <c r="BT57" s="557"/>
      <c r="BU57" s="557"/>
      <c r="BV57" s="557"/>
      <c r="BW57" s="557"/>
      <c r="BX57" s="557"/>
      <c r="BY57" s="557"/>
      <c r="BZ57" s="557"/>
      <c r="CA57" s="557"/>
      <c r="CB57" s="557"/>
      <c r="CC57" s="557"/>
      <c r="CD57" s="557"/>
      <c r="CE57" s="557"/>
      <c r="CF57" s="557"/>
      <c r="CG57" s="557"/>
      <c r="CH57" s="557"/>
      <c r="CI57" s="557"/>
      <c r="CJ57" s="557"/>
      <c r="CK57" s="557"/>
      <c r="CL57" s="557"/>
      <c r="CM57" s="557"/>
      <c r="CN57" s="557"/>
      <c r="CO57" s="557"/>
      <c r="CP57" s="557"/>
      <c r="CQ57" s="557"/>
      <c r="CR57" s="557"/>
      <c r="CS57" s="557"/>
      <c r="CT57" s="557"/>
      <c r="CU57" s="557"/>
      <c r="CV57" s="557"/>
      <c r="CW57" s="557"/>
      <c r="CX57" s="557"/>
      <c r="CY57" s="557"/>
      <c r="CZ57" s="557"/>
      <c r="DA57" s="557"/>
      <c r="DB57" s="557"/>
      <c r="DC57" s="557"/>
      <c r="DD57" s="557"/>
      <c r="DE57" s="557"/>
      <c r="DF57" s="557"/>
      <c r="DG57" s="557"/>
      <c r="DH57" s="557"/>
      <c r="DI57" s="557"/>
      <c r="DJ57" s="557"/>
      <c r="DK57" s="557"/>
      <c r="DL57" s="557"/>
      <c r="DM57" s="557"/>
      <c r="DN57" s="557"/>
      <c r="DO57" s="557"/>
      <c r="DP57" s="557"/>
      <c r="DQ57" s="557"/>
      <c r="DR57" s="557"/>
      <c r="DS57" s="557"/>
      <c r="DT57" s="557"/>
      <c r="DU57" s="557"/>
      <c r="DV57" s="557"/>
      <c r="DW57" s="557"/>
      <c r="DX57" s="557"/>
      <c r="DY57" s="557"/>
      <c r="DZ57" s="557"/>
      <c r="EA57" s="557"/>
      <c r="EB57" s="557"/>
      <c r="EC57" s="557"/>
      <c r="ED57" s="557"/>
      <c r="EE57" s="557"/>
      <c r="EF57" s="557"/>
      <c r="EG57" s="557"/>
      <c r="EH57" s="557"/>
      <c r="EI57" s="557"/>
      <c r="EJ57" s="557"/>
      <c r="EK57" s="557"/>
      <c r="EL57" s="557"/>
      <c r="EM57" s="557"/>
      <c r="EN57" s="557"/>
      <c r="EO57" s="557"/>
      <c r="EP57" s="557"/>
      <c r="EQ57" s="557"/>
      <c r="ER57" s="557"/>
      <c r="ES57" s="557"/>
      <c r="ET57" s="557"/>
      <c r="EU57" s="557"/>
      <c r="EV57" s="557"/>
      <c r="EW57" s="557"/>
      <c r="EX57" s="557"/>
      <c r="EY57" s="557"/>
      <c r="EZ57" s="557"/>
      <c r="FA57" s="557"/>
      <c r="FB57" s="557"/>
      <c r="FC57" s="557"/>
      <c r="FD57" s="557"/>
      <c r="FE57" s="557"/>
      <c r="FF57" s="557"/>
      <c r="FG57" s="557"/>
      <c r="FH57" s="557"/>
      <c r="FI57" s="557"/>
      <c r="FJ57" s="557"/>
      <c r="FK57" s="557"/>
      <c r="FL57" s="557"/>
      <c r="FM57" s="557"/>
      <c r="FN57" s="557"/>
      <c r="FO57" s="557"/>
      <c r="FP57" s="557"/>
      <c r="FQ57" s="557"/>
      <c r="FR57" s="557"/>
      <c r="FS57" s="557"/>
      <c r="FT57" s="557"/>
      <c r="FU57" s="557"/>
      <c r="FV57" s="557"/>
      <c r="FW57" s="557"/>
      <c r="FX57" s="557"/>
      <c r="FY57" s="557"/>
      <c r="FZ57" s="557"/>
      <c r="GA57" s="557"/>
      <c r="GB57" s="557"/>
      <c r="GC57" s="557"/>
      <c r="GD57" s="557"/>
      <c r="GE57" s="557"/>
      <c r="GF57" s="557"/>
      <c r="GG57" s="557"/>
      <c r="GH57" s="557"/>
      <c r="GI57" s="557"/>
      <c r="GJ57" s="557"/>
      <c r="GK57" s="557"/>
      <c r="GL57" s="557"/>
      <c r="GM57" s="557"/>
      <c r="GN57" s="557"/>
      <c r="GO57" s="557"/>
      <c r="GP57" s="557"/>
      <c r="GQ57" s="557"/>
      <c r="GR57" s="557"/>
      <c r="GS57" s="557"/>
      <c r="GT57" s="557"/>
      <c r="GU57" s="557"/>
      <c r="GV57" s="557"/>
      <c r="GW57" s="557"/>
      <c r="GX57" s="557"/>
      <c r="GY57" s="557"/>
      <c r="GZ57" s="557"/>
      <c r="HA57" s="557"/>
      <c r="HB57" s="557"/>
      <c r="HC57" s="557"/>
      <c r="HD57" s="557"/>
      <c r="HE57" s="557"/>
      <c r="HF57" s="557"/>
      <c r="HG57" s="557"/>
      <c r="HH57" s="557"/>
      <c r="HI57" s="557"/>
      <c r="HJ57" s="557"/>
      <c r="HK57" s="557"/>
      <c r="HL57" s="557"/>
      <c r="HM57" s="557"/>
      <c r="HN57" s="557"/>
      <c r="HO57" s="557"/>
      <c r="HP57" s="557"/>
      <c r="HQ57" s="557"/>
      <c r="HR57" s="557"/>
      <c r="HS57" s="557"/>
      <c r="HT57" s="557"/>
      <c r="HU57" s="557"/>
      <c r="HV57" s="557"/>
      <c r="HW57" s="557"/>
      <c r="HX57" s="557"/>
      <c r="HY57" s="557"/>
      <c r="HZ57" s="557"/>
      <c r="IA57" s="557"/>
      <c r="IB57" s="557"/>
      <c r="IC57" s="557"/>
      <c r="ID57" s="557"/>
      <c r="IE57" s="557"/>
      <c r="IF57" s="557"/>
      <c r="IG57" s="557"/>
      <c r="IH57" s="557"/>
      <c r="II57" s="557"/>
      <c r="IJ57" s="557"/>
      <c r="IK57" s="557"/>
      <c r="IL57" s="557"/>
      <c r="IM57" s="557"/>
      <c r="IN57" s="557"/>
      <c r="IO57" s="557"/>
      <c r="IP57" s="557"/>
      <c r="IQ57" s="557"/>
      <c r="IR57" s="557"/>
      <c r="IS57" s="557"/>
      <c r="IT57" s="557"/>
      <c r="IU57" s="557"/>
      <c r="IV57" s="557"/>
      <c r="IW57" s="557"/>
      <c r="IX57" s="557"/>
      <c r="IY57" s="557"/>
      <c r="IZ57" s="557"/>
      <c r="JA57" s="557"/>
      <c r="JB57" s="557"/>
      <c r="JC57" s="557"/>
      <c r="JD57" s="557"/>
      <c r="JE57" s="557"/>
      <c r="JF57" s="557"/>
      <c r="JG57" s="557"/>
      <c r="JH57" s="557"/>
      <c r="JI57" s="557"/>
      <c r="JJ57" s="557"/>
      <c r="JK57" s="557"/>
      <c r="JL57" s="557"/>
      <c r="JM57" s="557"/>
      <c r="JN57" s="557"/>
      <c r="JO57" s="557"/>
      <c r="JP57" s="557"/>
      <c r="JQ57" s="557"/>
      <c r="JR57" s="557"/>
      <c r="JS57" s="557"/>
      <c r="JT57" s="557"/>
      <c r="JU57" s="557"/>
      <c r="JV57" s="557"/>
      <c r="JW57" s="557"/>
      <c r="JX57" s="557"/>
      <c r="JY57" s="557"/>
      <c r="JZ57" s="557"/>
      <c r="KA57" s="557"/>
      <c r="KB57" s="557"/>
      <c r="KC57" s="557"/>
      <c r="KD57" s="557"/>
      <c r="KE57" s="557"/>
      <c r="KF57" s="557"/>
      <c r="KG57" s="557"/>
      <c r="KH57" s="557"/>
      <c r="KI57" s="557"/>
      <c r="KJ57" s="557"/>
      <c r="KK57" s="557"/>
      <c r="KL57" s="557"/>
      <c r="KM57" s="557"/>
      <c r="KN57" s="557"/>
      <c r="KO57" s="557"/>
      <c r="KP57" s="557"/>
      <c r="KQ57" s="557"/>
      <c r="KR57" s="557"/>
      <c r="KS57" s="557"/>
      <c r="KT57" s="557"/>
      <c r="KU57" s="557"/>
      <c r="KV57" s="557"/>
      <c r="KW57" s="557"/>
      <c r="KX57" s="557"/>
      <c r="KY57" s="557"/>
      <c r="KZ57" s="557"/>
      <c r="LA57" s="557"/>
      <c r="LB57" s="557"/>
      <c r="LC57" s="557"/>
      <c r="LD57" s="557"/>
      <c r="LE57" s="557"/>
      <c r="LF57" s="557"/>
      <c r="LG57" s="557"/>
      <c r="LH57" s="557"/>
      <c r="LI57" s="557"/>
      <c r="LJ57" s="557"/>
      <c r="LK57" s="557"/>
      <c r="LL57" s="557"/>
      <c r="LM57" s="557"/>
      <c r="LN57" s="557"/>
      <c r="LO57" s="557"/>
      <c r="LP57" s="557"/>
      <c r="LQ57" s="557"/>
      <c r="LR57" s="557"/>
      <c r="LS57" s="557"/>
      <c r="LT57" s="557"/>
      <c r="LU57" s="557"/>
      <c r="LV57" s="557"/>
      <c r="LW57" s="557"/>
      <c r="LX57" s="557"/>
      <c r="LY57" s="557"/>
      <c r="LZ57" s="557"/>
      <c r="MA57" s="557"/>
      <c r="MB57" s="557"/>
      <c r="MC57" s="557"/>
      <c r="MD57" s="557"/>
      <c r="ME57" s="557"/>
      <c r="MF57" s="557"/>
      <c r="MG57" s="557"/>
      <c r="MH57" s="557"/>
      <c r="MI57" s="557"/>
      <c r="MJ57" s="557"/>
      <c r="MK57" s="557"/>
      <c r="ML57" s="557"/>
      <c r="MM57" s="557"/>
      <c r="MN57" s="557"/>
      <c r="MO57" s="557"/>
      <c r="MP57" s="557"/>
      <c r="MQ57" s="557"/>
      <c r="MR57" s="557"/>
      <c r="MS57" s="557"/>
      <c r="MT57" s="557"/>
      <c r="MU57" s="557"/>
      <c r="MV57" s="557"/>
      <c r="MW57" s="557"/>
      <c r="MX57" s="557"/>
      <c r="MY57" s="557"/>
      <c r="MZ57" s="557"/>
      <c r="NA57" s="557"/>
      <c r="NB57" s="557"/>
    </row>
    <row r="58" spans="1:366" s="85" customFormat="1" ht="20.25" customHeight="1" x14ac:dyDescent="0.5">
      <c r="A58" s="107">
        <v>0</v>
      </c>
      <c r="B58" s="108">
        <v>1</v>
      </c>
      <c r="C58" s="107">
        <v>0</v>
      </c>
      <c r="D58" s="108">
        <v>6</v>
      </c>
      <c r="E58" s="107">
        <v>0</v>
      </c>
      <c r="F58" s="108">
        <v>2</v>
      </c>
      <c r="G58" s="107">
        <v>0</v>
      </c>
      <c r="H58" s="108">
        <v>1</v>
      </c>
      <c r="I58" s="110" t="str">
        <f t="shared" si="7"/>
        <v>01060201</v>
      </c>
      <c r="J58" s="139"/>
      <c r="K58" s="111">
        <v>70416</v>
      </c>
      <c r="L58" s="111">
        <v>30103</v>
      </c>
      <c r="M58" s="112" t="s">
        <v>337</v>
      </c>
      <c r="N58" s="111"/>
      <c r="O58" s="111"/>
      <c r="P58" s="111"/>
      <c r="Q58" s="111"/>
      <c r="R58" s="112" t="s">
        <v>119</v>
      </c>
      <c r="S58" s="112"/>
      <c r="T58" s="113" t="s">
        <v>340</v>
      </c>
      <c r="U58" s="112" t="s">
        <v>240</v>
      </c>
      <c r="V58" s="1300" t="s">
        <v>341</v>
      </c>
      <c r="W58" s="128" t="s">
        <v>342</v>
      </c>
      <c r="X58" s="1139">
        <f t="shared" si="14"/>
        <v>1.0586253328560453</v>
      </c>
      <c r="Y58" s="1139">
        <f t="shared" si="15"/>
        <v>1.0718961407919945</v>
      </c>
      <c r="Z58" s="1140">
        <v>7</v>
      </c>
      <c r="AA58" s="1140">
        <v>5</v>
      </c>
      <c r="AB58" s="1141"/>
      <c r="AC58" s="1196">
        <v>0</v>
      </c>
      <c r="AD58" s="1197">
        <v>1</v>
      </c>
      <c r="AE58" s="1196">
        <v>0</v>
      </c>
      <c r="AF58" s="1143">
        <v>2.2948998491704402</v>
      </c>
      <c r="AG58" s="1143">
        <v>0</v>
      </c>
      <c r="AH58" s="1143">
        <v>3.6251131221719501</v>
      </c>
      <c r="AI58" s="1143"/>
      <c r="AJ58" s="1143">
        <f t="shared" si="16"/>
        <v>5.9200129713423904</v>
      </c>
      <c r="AK58" s="1139">
        <f t="shared" si="17"/>
        <v>1.0586253328560453</v>
      </c>
      <c r="AL58" s="1143">
        <v>1.99977822804206</v>
      </c>
      <c r="AM58" s="1143">
        <v>0</v>
      </c>
      <c r="AN58" s="1143">
        <v>0</v>
      </c>
      <c r="AO58" s="1143">
        <v>1.22723037566089</v>
      </c>
      <c r="AP58" s="1143">
        <f t="shared" si="18"/>
        <v>9.1470215750453399</v>
      </c>
      <c r="AQ58" s="1144">
        <f t="shared" si="19"/>
        <v>1.0718961407919945</v>
      </c>
      <c r="AR58" s="557"/>
      <c r="AS58" s="557" t="s">
        <v>243</v>
      </c>
      <c r="AT58" s="557"/>
      <c r="AU58" s="557"/>
      <c r="AV58" s="557"/>
      <c r="AW58" s="557"/>
      <c r="AX58" s="557"/>
      <c r="AY58" s="557"/>
      <c r="AZ58" s="557"/>
      <c r="BA58" s="557"/>
      <c r="BB58" s="557"/>
      <c r="BC58" s="557"/>
      <c r="BD58" s="557"/>
      <c r="BE58" s="557"/>
      <c r="BF58" s="557"/>
      <c r="BG58" s="557"/>
      <c r="BH58" s="557"/>
      <c r="BI58" s="557"/>
      <c r="BJ58" s="557"/>
      <c r="BK58" s="557"/>
      <c r="BL58" s="557"/>
      <c r="BM58" s="557"/>
      <c r="BN58" s="557"/>
      <c r="BO58" s="557"/>
      <c r="BP58" s="557"/>
      <c r="BQ58" s="557"/>
      <c r="BR58" s="557"/>
      <c r="BS58" s="557"/>
      <c r="BT58" s="557"/>
      <c r="BU58" s="557"/>
      <c r="BV58" s="557"/>
      <c r="BW58" s="557"/>
      <c r="BX58" s="557"/>
      <c r="BY58" s="557"/>
      <c r="BZ58" s="557"/>
      <c r="CA58" s="557"/>
      <c r="CB58" s="557"/>
      <c r="CC58" s="557"/>
      <c r="CD58" s="557"/>
      <c r="CE58" s="557"/>
      <c r="CF58" s="557"/>
      <c r="CG58" s="557"/>
      <c r="CH58" s="557"/>
      <c r="CI58" s="557"/>
      <c r="CJ58" s="557"/>
      <c r="CK58" s="557"/>
      <c r="CL58" s="557"/>
      <c r="CM58" s="557"/>
      <c r="CN58" s="557"/>
      <c r="CO58" s="557"/>
      <c r="CP58" s="557"/>
      <c r="CQ58" s="557"/>
      <c r="CR58" s="557"/>
      <c r="CS58" s="557"/>
      <c r="CT58" s="557"/>
      <c r="CU58" s="557"/>
      <c r="CV58" s="557"/>
      <c r="CW58" s="557"/>
      <c r="CX58" s="557"/>
      <c r="CY58" s="557"/>
      <c r="CZ58" s="557"/>
      <c r="DA58" s="557"/>
      <c r="DB58" s="557"/>
      <c r="DC58" s="557"/>
      <c r="DD58" s="557"/>
      <c r="DE58" s="557"/>
      <c r="DF58" s="557"/>
      <c r="DG58" s="557"/>
      <c r="DH58" s="557"/>
      <c r="DI58" s="557"/>
      <c r="DJ58" s="557"/>
      <c r="DK58" s="557"/>
      <c r="DL58" s="557"/>
      <c r="DM58" s="557"/>
      <c r="DN58" s="557"/>
      <c r="DO58" s="557"/>
      <c r="DP58" s="557"/>
      <c r="DQ58" s="557"/>
      <c r="DR58" s="557"/>
      <c r="DS58" s="557"/>
      <c r="DT58" s="557"/>
      <c r="DU58" s="557"/>
      <c r="DV58" s="557"/>
      <c r="DW58" s="557"/>
      <c r="DX58" s="557"/>
      <c r="DY58" s="557"/>
      <c r="DZ58" s="557"/>
      <c r="EA58" s="557"/>
      <c r="EB58" s="557"/>
      <c r="EC58" s="557"/>
      <c r="ED58" s="557"/>
      <c r="EE58" s="557"/>
      <c r="EF58" s="557"/>
      <c r="EG58" s="557"/>
      <c r="EH58" s="557"/>
      <c r="EI58" s="557"/>
      <c r="EJ58" s="557"/>
      <c r="EK58" s="557"/>
      <c r="EL58" s="557"/>
      <c r="EM58" s="557"/>
      <c r="EN58" s="557"/>
      <c r="EO58" s="557"/>
      <c r="EP58" s="557"/>
      <c r="EQ58" s="557"/>
      <c r="ER58" s="557"/>
      <c r="ES58" s="557"/>
      <c r="ET58" s="557"/>
      <c r="EU58" s="557"/>
      <c r="EV58" s="557"/>
      <c r="EW58" s="557"/>
      <c r="EX58" s="557"/>
      <c r="EY58" s="557"/>
      <c r="EZ58" s="557"/>
      <c r="FA58" s="557"/>
      <c r="FB58" s="557"/>
      <c r="FC58" s="557"/>
      <c r="FD58" s="557"/>
      <c r="FE58" s="557"/>
      <c r="FF58" s="557"/>
      <c r="FG58" s="557"/>
      <c r="FH58" s="557"/>
      <c r="FI58" s="557"/>
      <c r="FJ58" s="557"/>
      <c r="FK58" s="557"/>
      <c r="FL58" s="557"/>
      <c r="FM58" s="557"/>
      <c r="FN58" s="557"/>
      <c r="FO58" s="557"/>
      <c r="FP58" s="557"/>
      <c r="FQ58" s="557"/>
      <c r="FR58" s="557"/>
      <c r="FS58" s="557"/>
      <c r="FT58" s="557"/>
      <c r="FU58" s="557"/>
      <c r="FV58" s="557"/>
      <c r="FW58" s="557"/>
      <c r="FX58" s="557"/>
      <c r="FY58" s="557"/>
      <c r="FZ58" s="557"/>
      <c r="GA58" s="557"/>
      <c r="GB58" s="557"/>
      <c r="GC58" s="557"/>
      <c r="GD58" s="557"/>
      <c r="GE58" s="557"/>
      <c r="GF58" s="557"/>
      <c r="GG58" s="557"/>
      <c r="GH58" s="557"/>
      <c r="GI58" s="557"/>
      <c r="GJ58" s="557"/>
      <c r="GK58" s="557"/>
      <c r="GL58" s="557"/>
      <c r="GM58" s="557"/>
      <c r="GN58" s="557"/>
      <c r="GO58" s="557"/>
      <c r="GP58" s="557"/>
      <c r="GQ58" s="557"/>
      <c r="GR58" s="557"/>
      <c r="GS58" s="557"/>
      <c r="GT58" s="557"/>
      <c r="GU58" s="557"/>
      <c r="GV58" s="557"/>
      <c r="GW58" s="557"/>
      <c r="GX58" s="557"/>
      <c r="GY58" s="557"/>
      <c r="GZ58" s="557"/>
      <c r="HA58" s="557"/>
      <c r="HB58" s="557"/>
      <c r="HC58" s="557"/>
      <c r="HD58" s="557"/>
      <c r="HE58" s="557"/>
      <c r="HF58" s="557"/>
      <c r="HG58" s="557"/>
      <c r="HH58" s="557"/>
      <c r="HI58" s="557"/>
      <c r="HJ58" s="557"/>
      <c r="HK58" s="557"/>
      <c r="HL58" s="557"/>
      <c r="HM58" s="557"/>
      <c r="HN58" s="557"/>
      <c r="HO58" s="557"/>
      <c r="HP58" s="557"/>
      <c r="HQ58" s="557"/>
      <c r="HR58" s="557"/>
      <c r="HS58" s="557"/>
      <c r="HT58" s="557"/>
      <c r="HU58" s="557"/>
      <c r="HV58" s="557"/>
      <c r="HW58" s="557"/>
      <c r="HX58" s="557"/>
      <c r="HY58" s="557"/>
      <c r="HZ58" s="557"/>
      <c r="IA58" s="557"/>
      <c r="IB58" s="557"/>
      <c r="IC58" s="557"/>
      <c r="ID58" s="557"/>
      <c r="IE58" s="557"/>
      <c r="IF58" s="557"/>
      <c r="IG58" s="557"/>
      <c r="IH58" s="557"/>
      <c r="II58" s="557"/>
      <c r="IJ58" s="557"/>
      <c r="IK58" s="557"/>
      <c r="IL58" s="557"/>
      <c r="IM58" s="557"/>
      <c r="IN58" s="557"/>
      <c r="IO58" s="557"/>
      <c r="IP58" s="557"/>
      <c r="IQ58" s="557"/>
      <c r="IR58" s="557"/>
      <c r="IS58" s="557"/>
      <c r="IT58" s="557"/>
      <c r="IU58" s="557"/>
      <c r="IV58" s="557"/>
      <c r="IW58" s="557"/>
      <c r="IX58" s="557"/>
      <c r="IY58" s="557"/>
      <c r="IZ58" s="557"/>
      <c r="JA58" s="557"/>
      <c r="JB58" s="557"/>
      <c r="JC58" s="557"/>
      <c r="JD58" s="557"/>
      <c r="JE58" s="557"/>
      <c r="JF58" s="557"/>
      <c r="JG58" s="557"/>
      <c r="JH58" s="557"/>
      <c r="JI58" s="557"/>
      <c r="JJ58" s="557"/>
      <c r="JK58" s="557"/>
      <c r="JL58" s="557"/>
      <c r="JM58" s="557"/>
      <c r="JN58" s="557"/>
      <c r="JO58" s="557"/>
      <c r="JP58" s="557"/>
      <c r="JQ58" s="557"/>
      <c r="JR58" s="557"/>
      <c r="JS58" s="557"/>
      <c r="JT58" s="557"/>
      <c r="JU58" s="557"/>
      <c r="JV58" s="557"/>
      <c r="JW58" s="557"/>
      <c r="JX58" s="557"/>
      <c r="JY58" s="557"/>
      <c r="JZ58" s="557"/>
      <c r="KA58" s="557"/>
      <c r="KB58" s="557"/>
      <c r="KC58" s="557"/>
      <c r="KD58" s="557"/>
      <c r="KE58" s="557"/>
      <c r="KF58" s="557"/>
      <c r="KG58" s="557"/>
      <c r="KH58" s="557"/>
      <c r="KI58" s="557"/>
      <c r="KJ58" s="557"/>
      <c r="KK58" s="557"/>
      <c r="KL58" s="557"/>
      <c r="KM58" s="557"/>
      <c r="KN58" s="557"/>
      <c r="KO58" s="557"/>
      <c r="KP58" s="557"/>
      <c r="KQ58" s="557"/>
      <c r="KR58" s="557"/>
      <c r="KS58" s="557"/>
      <c r="KT58" s="557"/>
      <c r="KU58" s="557"/>
      <c r="KV58" s="557"/>
      <c r="KW58" s="557"/>
      <c r="KX58" s="557"/>
      <c r="KY58" s="557"/>
      <c r="KZ58" s="557"/>
      <c r="LA58" s="557"/>
      <c r="LB58" s="557"/>
      <c r="LC58" s="557"/>
      <c r="LD58" s="557"/>
      <c r="LE58" s="557"/>
      <c r="LF58" s="557"/>
      <c r="LG58" s="557"/>
      <c r="LH58" s="557"/>
      <c r="LI58" s="557"/>
      <c r="LJ58" s="557"/>
      <c r="LK58" s="557"/>
      <c r="LL58" s="557"/>
      <c r="LM58" s="557"/>
      <c r="LN58" s="557"/>
      <c r="LO58" s="557"/>
      <c r="LP58" s="557"/>
      <c r="LQ58" s="557"/>
      <c r="LR58" s="557"/>
      <c r="LS58" s="557"/>
      <c r="LT58" s="557"/>
      <c r="LU58" s="557"/>
      <c r="LV58" s="557"/>
      <c r="LW58" s="557"/>
      <c r="LX58" s="557"/>
      <c r="LY58" s="557"/>
      <c r="LZ58" s="557"/>
      <c r="MA58" s="557"/>
      <c r="MB58" s="557"/>
      <c r="MC58" s="557"/>
      <c r="MD58" s="557"/>
      <c r="ME58" s="557"/>
      <c r="MF58" s="557"/>
      <c r="MG58" s="557"/>
      <c r="MH58" s="557"/>
      <c r="MI58" s="557"/>
      <c r="MJ58" s="557"/>
      <c r="MK58" s="557"/>
      <c r="ML58" s="557"/>
      <c r="MM58" s="557"/>
      <c r="MN58" s="557"/>
      <c r="MO58" s="557"/>
      <c r="MP58" s="557"/>
      <c r="MQ58" s="557"/>
      <c r="MR58" s="557"/>
      <c r="MS58" s="557"/>
      <c r="MT58" s="557"/>
      <c r="MU58" s="557"/>
      <c r="MV58" s="557"/>
      <c r="MW58" s="557"/>
      <c r="MX58" s="557"/>
      <c r="MY58" s="557"/>
      <c r="MZ58" s="557"/>
      <c r="NA58" s="557"/>
      <c r="NB58" s="557"/>
    </row>
    <row r="59" spans="1:366" s="85" customFormat="1" ht="20.25" customHeight="1" x14ac:dyDescent="0.45">
      <c r="A59" s="107">
        <v>0</v>
      </c>
      <c r="B59" s="108">
        <v>1</v>
      </c>
      <c r="C59" s="107">
        <v>0</v>
      </c>
      <c r="D59" s="108">
        <v>6</v>
      </c>
      <c r="E59" s="107">
        <v>0</v>
      </c>
      <c r="F59" s="108">
        <v>3</v>
      </c>
      <c r="G59" s="107">
        <v>0</v>
      </c>
      <c r="H59" s="108">
        <v>1</v>
      </c>
      <c r="I59" s="110" t="str">
        <f t="shared" si="7"/>
        <v>01060301</v>
      </c>
      <c r="J59" s="111"/>
      <c r="K59" s="111">
        <v>70402</v>
      </c>
      <c r="L59" s="111">
        <v>30103</v>
      </c>
      <c r="M59" s="112" t="s">
        <v>337</v>
      </c>
      <c r="N59" s="111"/>
      <c r="O59" s="111"/>
      <c r="P59" s="111"/>
      <c r="Q59" s="111"/>
      <c r="R59" s="112" t="s">
        <v>119</v>
      </c>
      <c r="S59" s="112"/>
      <c r="T59" s="113" t="s">
        <v>343</v>
      </c>
      <c r="U59" s="112" t="s">
        <v>240</v>
      </c>
      <c r="V59" s="1300" t="s">
        <v>344</v>
      </c>
      <c r="W59" s="128" t="s">
        <v>345</v>
      </c>
      <c r="X59" s="1139">
        <f t="shared" si="14"/>
        <v>1.0586253328560453</v>
      </c>
      <c r="Y59" s="1139">
        <f t="shared" si="15"/>
        <v>1.0718961407919945</v>
      </c>
      <c r="Z59" s="1140">
        <v>7</v>
      </c>
      <c r="AA59" s="1140">
        <v>5</v>
      </c>
      <c r="AB59" s="1141"/>
      <c r="AC59" s="1196">
        <v>0</v>
      </c>
      <c r="AD59" s="1197">
        <v>1</v>
      </c>
      <c r="AE59" s="1196">
        <v>0</v>
      </c>
      <c r="AF59" s="1143">
        <v>2.2948998491704402</v>
      </c>
      <c r="AG59" s="1143">
        <v>0</v>
      </c>
      <c r="AH59" s="1143">
        <v>3.6251131221719501</v>
      </c>
      <c r="AI59" s="1143"/>
      <c r="AJ59" s="1143">
        <f t="shared" si="16"/>
        <v>5.9200129713423904</v>
      </c>
      <c r="AK59" s="1139">
        <f t="shared" si="17"/>
        <v>1.0586253328560453</v>
      </c>
      <c r="AL59" s="1143">
        <v>1.99977822804206</v>
      </c>
      <c r="AM59" s="1143">
        <v>0</v>
      </c>
      <c r="AN59" s="1143">
        <v>0</v>
      </c>
      <c r="AO59" s="1143">
        <v>1.22723037566089</v>
      </c>
      <c r="AP59" s="1143">
        <f t="shared" si="18"/>
        <v>9.1470215750453399</v>
      </c>
      <c r="AQ59" s="1144">
        <f t="shared" si="19"/>
        <v>1.0718961407919945</v>
      </c>
      <c r="AR59" s="557"/>
      <c r="AS59" s="557" t="s">
        <v>243</v>
      </c>
      <c r="AT59" s="557"/>
      <c r="AU59" s="557"/>
      <c r="AV59" s="557"/>
      <c r="AW59" s="557"/>
      <c r="AX59" s="557"/>
      <c r="AY59" s="557"/>
      <c r="AZ59" s="557"/>
      <c r="BA59" s="557"/>
      <c r="BB59" s="557"/>
      <c r="BC59" s="557"/>
      <c r="BD59" s="557"/>
      <c r="BE59" s="557"/>
      <c r="BF59" s="557"/>
      <c r="BG59" s="557"/>
      <c r="BH59" s="557"/>
      <c r="BI59" s="557"/>
      <c r="BJ59" s="557"/>
      <c r="BK59" s="557"/>
      <c r="BL59" s="557"/>
      <c r="BM59" s="557"/>
      <c r="BN59" s="557"/>
      <c r="BO59" s="557"/>
      <c r="BP59" s="557"/>
      <c r="BQ59" s="557"/>
      <c r="BR59" s="557"/>
      <c r="BS59" s="557"/>
      <c r="BT59" s="557"/>
      <c r="BU59" s="557"/>
      <c r="BV59" s="557"/>
      <c r="BW59" s="557"/>
      <c r="BX59" s="557"/>
      <c r="BY59" s="557"/>
      <c r="BZ59" s="557"/>
      <c r="CA59" s="557"/>
      <c r="CB59" s="557"/>
      <c r="CC59" s="557"/>
      <c r="CD59" s="557"/>
      <c r="CE59" s="557"/>
      <c r="CF59" s="557"/>
      <c r="CG59" s="557"/>
      <c r="CH59" s="557"/>
      <c r="CI59" s="557"/>
      <c r="CJ59" s="557"/>
      <c r="CK59" s="557"/>
      <c r="CL59" s="557"/>
      <c r="CM59" s="557"/>
      <c r="CN59" s="557"/>
      <c r="CO59" s="557"/>
      <c r="CP59" s="557"/>
      <c r="CQ59" s="557"/>
      <c r="CR59" s="557"/>
      <c r="CS59" s="557"/>
      <c r="CT59" s="557"/>
      <c r="CU59" s="557"/>
      <c r="CV59" s="557"/>
      <c r="CW59" s="557"/>
      <c r="CX59" s="557"/>
      <c r="CY59" s="557"/>
      <c r="CZ59" s="557"/>
      <c r="DA59" s="557"/>
      <c r="DB59" s="557"/>
      <c r="DC59" s="557"/>
      <c r="DD59" s="557"/>
      <c r="DE59" s="557"/>
      <c r="DF59" s="557"/>
      <c r="DG59" s="557"/>
      <c r="DH59" s="557"/>
      <c r="DI59" s="557"/>
      <c r="DJ59" s="557"/>
      <c r="DK59" s="557"/>
      <c r="DL59" s="557"/>
      <c r="DM59" s="557"/>
      <c r="DN59" s="557"/>
      <c r="DO59" s="557"/>
      <c r="DP59" s="557"/>
      <c r="DQ59" s="557"/>
      <c r="DR59" s="557"/>
      <c r="DS59" s="557"/>
      <c r="DT59" s="557"/>
      <c r="DU59" s="557"/>
      <c r="DV59" s="557"/>
      <c r="DW59" s="557"/>
      <c r="DX59" s="557"/>
      <c r="DY59" s="557"/>
      <c r="DZ59" s="557"/>
      <c r="EA59" s="557"/>
      <c r="EB59" s="557"/>
      <c r="EC59" s="557"/>
      <c r="ED59" s="557"/>
      <c r="EE59" s="557"/>
      <c r="EF59" s="557"/>
      <c r="EG59" s="557"/>
      <c r="EH59" s="557"/>
      <c r="EI59" s="557"/>
      <c r="EJ59" s="557"/>
      <c r="EK59" s="557"/>
      <c r="EL59" s="557"/>
      <c r="EM59" s="557"/>
      <c r="EN59" s="557"/>
      <c r="EO59" s="557"/>
      <c r="EP59" s="557"/>
      <c r="EQ59" s="557"/>
      <c r="ER59" s="557"/>
      <c r="ES59" s="557"/>
      <c r="ET59" s="557"/>
      <c r="EU59" s="557"/>
      <c r="EV59" s="557"/>
      <c r="EW59" s="557"/>
      <c r="EX59" s="557"/>
      <c r="EY59" s="557"/>
      <c r="EZ59" s="557"/>
      <c r="FA59" s="557"/>
      <c r="FB59" s="557"/>
      <c r="FC59" s="557"/>
      <c r="FD59" s="557"/>
      <c r="FE59" s="557"/>
      <c r="FF59" s="557"/>
      <c r="FG59" s="557"/>
      <c r="FH59" s="557"/>
      <c r="FI59" s="557"/>
      <c r="FJ59" s="557"/>
      <c r="FK59" s="557"/>
      <c r="FL59" s="557"/>
      <c r="FM59" s="557"/>
      <c r="FN59" s="557"/>
      <c r="FO59" s="557"/>
      <c r="FP59" s="557"/>
      <c r="FQ59" s="557"/>
      <c r="FR59" s="557"/>
      <c r="FS59" s="557"/>
      <c r="FT59" s="557"/>
      <c r="FU59" s="557"/>
      <c r="FV59" s="557"/>
      <c r="FW59" s="557"/>
      <c r="FX59" s="557"/>
      <c r="FY59" s="557"/>
      <c r="FZ59" s="557"/>
      <c r="GA59" s="557"/>
      <c r="GB59" s="557"/>
      <c r="GC59" s="557"/>
      <c r="GD59" s="557"/>
      <c r="GE59" s="557"/>
      <c r="GF59" s="557"/>
      <c r="GG59" s="557"/>
      <c r="GH59" s="557"/>
      <c r="GI59" s="557"/>
      <c r="GJ59" s="557"/>
      <c r="GK59" s="557"/>
      <c r="GL59" s="557"/>
      <c r="GM59" s="557"/>
      <c r="GN59" s="557"/>
      <c r="GO59" s="557"/>
      <c r="GP59" s="557"/>
      <c r="GQ59" s="557"/>
      <c r="GR59" s="557"/>
      <c r="GS59" s="557"/>
      <c r="GT59" s="557"/>
      <c r="GU59" s="557"/>
      <c r="GV59" s="557"/>
      <c r="GW59" s="557"/>
      <c r="GX59" s="557"/>
      <c r="GY59" s="557"/>
      <c r="GZ59" s="557"/>
      <c r="HA59" s="557"/>
      <c r="HB59" s="557"/>
      <c r="HC59" s="557"/>
      <c r="HD59" s="557"/>
      <c r="HE59" s="557"/>
      <c r="HF59" s="557"/>
      <c r="HG59" s="557"/>
      <c r="HH59" s="557"/>
      <c r="HI59" s="557"/>
      <c r="HJ59" s="557"/>
      <c r="HK59" s="557"/>
      <c r="HL59" s="557"/>
      <c r="HM59" s="557"/>
      <c r="HN59" s="557"/>
      <c r="HO59" s="557"/>
      <c r="HP59" s="557"/>
      <c r="HQ59" s="557"/>
      <c r="HR59" s="557"/>
      <c r="HS59" s="557"/>
      <c r="HT59" s="557"/>
      <c r="HU59" s="557"/>
      <c r="HV59" s="557"/>
      <c r="HW59" s="557"/>
      <c r="HX59" s="557"/>
      <c r="HY59" s="557"/>
      <c r="HZ59" s="557"/>
      <c r="IA59" s="557"/>
      <c r="IB59" s="557"/>
      <c r="IC59" s="557"/>
      <c r="ID59" s="557"/>
      <c r="IE59" s="557"/>
      <c r="IF59" s="557"/>
      <c r="IG59" s="557"/>
      <c r="IH59" s="557"/>
      <c r="II59" s="557"/>
      <c r="IJ59" s="557"/>
      <c r="IK59" s="557"/>
      <c r="IL59" s="557"/>
      <c r="IM59" s="557"/>
      <c r="IN59" s="557"/>
      <c r="IO59" s="557"/>
      <c r="IP59" s="557"/>
      <c r="IQ59" s="557"/>
      <c r="IR59" s="557"/>
      <c r="IS59" s="557"/>
      <c r="IT59" s="557"/>
      <c r="IU59" s="557"/>
      <c r="IV59" s="557"/>
      <c r="IW59" s="557"/>
      <c r="IX59" s="557"/>
      <c r="IY59" s="557"/>
      <c r="IZ59" s="557"/>
      <c r="JA59" s="557"/>
      <c r="JB59" s="557"/>
      <c r="JC59" s="557"/>
      <c r="JD59" s="557"/>
      <c r="JE59" s="557"/>
      <c r="JF59" s="557"/>
      <c r="JG59" s="557"/>
      <c r="JH59" s="557"/>
      <c r="JI59" s="557"/>
      <c r="JJ59" s="557"/>
      <c r="JK59" s="557"/>
      <c r="JL59" s="557"/>
      <c r="JM59" s="557"/>
      <c r="JN59" s="557"/>
      <c r="JO59" s="557"/>
      <c r="JP59" s="557"/>
      <c r="JQ59" s="557"/>
      <c r="JR59" s="557"/>
      <c r="JS59" s="557"/>
      <c r="JT59" s="557"/>
      <c r="JU59" s="557"/>
      <c r="JV59" s="557"/>
      <c r="JW59" s="557"/>
      <c r="JX59" s="557"/>
      <c r="JY59" s="557"/>
      <c r="JZ59" s="557"/>
      <c r="KA59" s="557"/>
      <c r="KB59" s="557"/>
      <c r="KC59" s="557"/>
      <c r="KD59" s="557"/>
      <c r="KE59" s="557"/>
      <c r="KF59" s="557"/>
      <c r="KG59" s="557"/>
      <c r="KH59" s="557"/>
      <c r="KI59" s="557"/>
      <c r="KJ59" s="557"/>
      <c r="KK59" s="557"/>
      <c r="KL59" s="557"/>
      <c r="KM59" s="557"/>
      <c r="KN59" s="557"/>
      <c r="KO59" s="557"/>
      <c r="KP59" s="557"/>
      <c r="KQ59" s="557"/>
      <c r="KR59" s="557"/>
      <c r="KS59" s="557"/>
      <c r="KT59" s="557"/>
      <c r="KU59" s="557"/>
      <c r="KV59" s="557"/>
      <c r="KW59" s="557"/>
      <c r="KX59" s="557"/>
      <c r="KY59" s="557"/>
      <c r="KZ59" s="557"/>
      <c r="LA59" s="557"/>
      <c r="LB59" s="557"/>
      <c r="LC59" s="557"/>
      <c r="LD59" s="557"/>
      <c r="LE59" s="557"/>
      <c r="LF59" s="557"/>
      <c r="LG59" s="557"/>
      <c r="LH59" s="557"/>
      <c r="LI59" s="557"/>
      <c r="LJ59" s="557"/>
      <c r="LK59" s="557"/>
      <c r="LL59" s="557"/>
      <c r="LM59" s="557"/>
      <c r="LN59" s="557"/>
      <c r="LO59" s="557"/>
      <c r="LP59" s="557"/>
      <c r="LQ59" s="557"/>
      <c r="LR59" s="557"/>
      <c r="LS59" s="557"/>
      <c r="LT59" s="557"/>
      <c r="LU59" s="557"/>
      <c r="LV59" s="557"/>
      <c r="LW59" s="557"/>
      <c r="LX59" s="557"/>
      <c r="LY59" s="557"/>
      <c r="LZ59" s="557"/>
      <c r="MA59" s="557"/>
      <c r="MB59" s="557"/>
      <c r="MC59" s="557"/>
      <c r="MD59" s="557"/>
      <c r="ME59" s="557"/>
      <c r="MF59" s="557"/>
      <c r="MG59" s="557"/>
      <c r="MH59" s="557"/>
      <c r="MI59" s="557"/>
      <c r="MJ59" s="557"/>
      <c r="MK59" s="557"/>
      <c r="ML59" s="557"/>
      <c r="MM59" s="557"/>
      <c r="MN59" s="557"/>
      <c r="MO59" s="557"/>
      <c r="MP59" s="557"/>
      <c r="MQ59" s="557"/>
      <c r="MR59" s="557"/>
      <c r="MS59" s="557"/>
      <c r="MT59" s="557"/>
      <c r="MU59" s="557"/>
      <c r="MV59" s="557"/>
      <c r="MW59" s="557"/>
      <c r="MX59" s="557"/>
      <c r="MY59" s="557"/>
      <c r="MZ59" s="557"/>
      <c r="NA59" s="557"/>
      <c r="NB59" s="557"/>
    </row>
    <row r="60" spans="1:366" s="85" customFormat="1" ht="20.25" customHeight="1" x14ac:dyDescent="0.45">
      <c r="A60" s="107">
        <v>0</v>
      </c>
      <c r="B60" s="108">
        <v>1</v>
      </c>
      <c r="C60" s="107">
        <v>0</v>
      </c>
      <c r="D60" s="108">
        <v>6</v>
      </c>
      <c r="E60" s="107">
        <v>0</v>
      </c>
      <c r="F60" s="108">
        <v>4</v>
      </c>
      <c r="G60" s="107">
        <v>0</v>
      </c>
      <c r="H60" s="108">
        <v>1</v>
      </c>
      <c r="I60" s="110" t="str">
        <f t="shared" si="7"/>
        <v>01060401</v>
      </c>
      <c r="J60" s="111"/>
      <c r="K60" s="111">
        <v>70312</v>
      </c>
      <c r="L60" s="111">
        <v>30103</v>
      </c>
      <c r="M60" s="112" t="s">
        <v>337</v>
      </c>
      <c r="N60" s="111"/>
      <c r="O60" s="111"/>
      <c r="P60" s="111"/>
      <c r="Q60" s="111"/>
      <c r="R60" s="112" t="s">
        <v>119</v>
      </c>
      <c r="S60" s="112"/>
      <c r="T60" s="113" t="s">
        <v>346</v>
      </c>
      <c r="U60" s="112" t="s">
        <v>240</v>
      </c>
      <c r="V60" s="1300" t="s">
        <v>347</v>
      </c>
      <c r="W60" s="128" t="s">
        <v>346</v>
      </c>
      <c r="X60" s="1139">
        <f t="shared" si="14"/>
        <v>1.1172506657120884</v>
      </c>
      <c r="Y60" s="1139">
        <f t="shared" si="15"/>
        <v>1.1437922815839865</v>
      </c>
      <c r="Z60" s="1140">
        <v>8</v>
      </c>
      <c r="AA60" s="1140">
        <v>5</v>
      </c>
      <c r="AB60" s="1141"/>
      <c r="AC60" s="1196">
        <v>0</v>
      </c>
      <c r="AD60" s="1197">
        <v>1</v>
      </c>
      <c r="AE60" s="1196">
        <v>0</v>
      </c>
      <c r="AF60" s="1143">
        <v>2.6227426847662101</v>
      </c>
      <c r="AG60" s="1143">
        <v>0</v>
      </c>
      <c r="AH60" s="1143">
        <v>3.6251131221719501</v>
      </c>
      <c r="AI60" s="1143"/>
      <c r="AJ60" s="1143">
        <f t="shared" si="16"/>
        <v>6.2478558069381602</v>
      </c>
      <c r="AK60" s="1139">
        <f t="shared" si="17"/>
        <v>1.1172506657120884</v>
      </c>
      <c r="AL60" s="1143">
        <v>2.2854608320480598</v>
      </c>
      <c r="AM60" s="1143">
        <v>0</v>
      </c>
      <c r="AN60" s="1143">
        <v>0</v>
      </c>
      <c r="AO60" s="1143">
        <v>1.22723037566089</v>
      </c>
      <c r="AP60" s="1143">
        <f t="shared" si="18"/>
        <v>9.7605470146471092</v>
      </c>
      <c r="AQ60" s="1144">
        <f t="shared" si="19"/>
        <v>1.1437922815839865</v>
      </c>
      <c r="AR60" s="557"/>
      <c r="AS60" s="557" t="s">
        <v>243</v>
      </c>
      <c r="AT60" s="557"/>
      <c r="AU60" s="557"/>
      <c r="AV60" s="557"/>
      <c r="AW60" s="557"/>
      <c r="AX60" s="557"/>
      <c r="AY60" s="557"/>
      <c r="AZ60" s="557"/>
      <c r="BA60" s="557"/>
      <c r="BB60" s="557"/>
      <c r="BC60" s="557"/>
      <c r="BD60" s="557"/>
      <c r="BE60" s="557"/>
      <c r="BF60" s="557"/>
      <c r="BG60" s="557"/>
      <c r="BH60" s="557"/>
      <c r="BI60" s="557"/>
      <c r="BJ60" s="557"/>
      <c r="BK60" s="557"/>
      <c r="BL60" s="557"/>
      <c r="BM60" s="557"/>
      <c r="BN60" s="557"/>
      <c r="BO60" s="557"/>
      <c r="BP60" s="557"/>
      <c r="BQ60" s="557"/>
      <c r="BR60" s="557"/>
      <c r="BS60" s="557"/>
      <c r="BT60" s="557"/>
      <c r="BU60" s="557"/>
      <c r="BV60" s="557"/>
      <c r="BW60" s="557"/>
      <c r="BX60" s="557"/>
      <c r="BY60" s="557"/>
      <c r="BZ60" s="557"/>
      <c r="CA60" s="557"/>
      <c r="CB60" s="557"/>
      <c r="CC60" s="557"/>
      <c r="CD60" s="557"/>
      <c r="CE60" s="557"/>
      <c r="CF60" s="557"/>
      <c r="CG60" s="557"/>
      <c r="CH60" s="557"/>
      <c r="CI60" s="557"/>
      <c r="CJ60" s="557"/>
      <c r="CK60" s="557"/>
      <c r="CL60" s="557"/>
      <c r="CM60" s="557"/>
      <c r="CN60" s="557"/>
      <c r="CO60" s="557"/>
      <c r="CP60" s="557"/>
      <c r="CQ60" s="557"/>
      <c r="CR60" s="557"/>
      <c r="CS60" s="557"/>
      <c r="CT60" s="557"/>
      <c r="CU60" s="557"/>
      <c r="CV60" s="557"/>
      <c r="CW60" s="557"/>
      <c r="CX60" s="557"/>
      <c r="CY60" s="557"/>
      <c r="CZ60" s="557"/>
      <c r="DA60" s="557"/>
      <c r="DB60" s="557"/>
      <c r="DC60" s="557"/>
      <c r="DD60" s="557"/>
      <c r="DE60" s="557"/>
      <c r="DF60" s="557"/>
      <c r="DG60" s="557"/>
      <c r="DH60" s="557"/>
      <c r="DI60" s="557"/>
      <c r="DJ60" s="557"/>
      <c r="DK60" s="557"/>
      <c r="DL60" s="557"/>
      <c r="DM60" s="557"/>
      <c r="DN60" s="557"/>
      <c r="DO60" s="557"/>
      <c r="DP60" s="557"/>
      <c r="DQ60" s="557"/>
      <c r="DR60" s="557"/>
      <c r="DS60" s="557"/>
      <c r="DT60" s="557"/>
      <c r="DU60" s="557"/>
      <c r="DV60" s="557"/>
      <c r="DW60" s="557"/>
      <c r="DX60" s="557"/>
      <c r="DY60" s="557"/>
      <c r="DZ60" s="557"/>
      <c r="EA60" s="557"/>
      <c r="EB60" s="557"/>
      <c r="EC60" s="557"/>
      <c r="ED60" s="557"/>
      <c r="EE60" s="557"/>
      <c r="EF60" s="557"/>
      <c r="EG60" s="557"/>
      <c r="EH60" s="557"/>
      <c r="EI60" s="557"/>
      <c r="EJ60" s="557"/>
      <c r="EK60" s="557"/>
      <c r="EL60" s="557"/>
      <c r="EM60" s="557"/>
      <c r="EN60" s="557"/>
      <c r="EO60" s="557"/>
      <c r="EP60" s="557"/>
      <c r="EQ60" s="557"/>
      <c r="ER60" s="557"/>
      <c r="ES60" s="557"/>
      <c r="ET60" s="557"/>
      <c r="EU60" s="557"/>
      <c r="EV60" s="557"/>
      <c r="EW60" s="557"/>
      <c r="EX60" s="557"/>
      <c r="EY60" s="557"/>
      <c r="EZ60" s="557"/>
      <c r="FA60" s="557"/>
      <c r="FB60" s="557"/>
      <c r="FC60" s="557"/>
      <c r="FD60" s="557"/>
      <c r="FE60" s="557"/>
      <c r="FF60" s="557"/>
      <c r="FG60" s="557"/>
      <c r="FH60" s="557"/>
      <c r="FI60" s="557"/>
      <c r="FJ60" s="557"/>
      <c r="FK60" s="557"/>
      <c r="FL60" s="557"/>
      <c r="FM60" s="557"/>
      <c r="FN60" s="557"/>
      <c r="FO60" s="557"/>
      <c r="FP60" s="557"/>
      <c r="FQ60" s="557"/>
      <c r="FR60" s="557"/>
      <c r="FS60" s="557"/>
      <c r="FT60" s="557"/>
      <c r="FU60" s="557"/>
      <c r="FV60" s="557"/>
      <c r="FW60" s="557"/>
      <c r="FX60" s="557"/>
      <c r="FY60" s="557"/>
      <c r="FZ60" s="557"/>
      <c r="GA60" s="557"/>
      <c r="GB60" s="557"/>
      <c r="GC60" s="557"/>
      <c r="GD60" s="557"/>
      <c r="GE60" s="557"/>
      <c r="GF60" s="557"/>
      <c r="GG60" s="557"/>
      <c r="GH60" s="557"/>
      <c r="GI60" s="557"/>
      <c r="GJ60" s="557"/>
      <c r="GK60" s="557"/>
      <c r="GL60" s="557"/>
      <c r="GM60" s="557"/>
      <c r="GN60" s="557"/>
      <c r="GO60" s="557"/>
      <c r="GP60" s="557"/>
      <c r="GQ60" s="557"/>
      <c r="GR60" s="557"/>
      <c r="GS60" s="557"/>
      <c r="GT60" s="557"/>
      <c r="GU60" s="557"/>
      <c r="GV60" s="557"/>
      <c r="GW60" s="557"/>
      <c r="GX60" s="557"/>
      <c r="GY60" s="557"/>
      <c r="GZ60" s="557"/>
      <c r="HA60" s="557"/>
      <c r="HB60" s="557"/>
      <c r="HC60" s="557"/>
      <c r="HD60" s="557"/>
      <c r="HE60" s="557"/>
      <c r="HF60" s="557"/>
      <c r="HG60" s="557"/>
      <c r="HH60" s="557"/>
      <c r="HI60" s="557"/>
      <c r="HJ60" s="557"/>
      <c r="HK60" s="557"/>
      <c r="HL60" s="557"/>
      <c r="HM60" s="557"/>
      <c r="HN60" s="557"/>
      <c r="HO60" s="557"/>
      <c r="HP60" s="557"/>
      <c r="HQ60" s="557"/>
      <c r="HR60" s="557"/>
      <c r="HS60" s="557"/>
      <c r="HT60" s="557"/>
      <c r="HU60" s="557"/>
      <c r="HV60" s="557"/>
      <c r="HW60" s="557"/>
      <c r="HX60" s="557"/>
      <c r="HY60" s="557"/>
      <c r="HZ60" s="557"/>
      <c r="IA60" s="557"/>
      <c r="IB60" s="557"/>
      <c r="IC60" s="557"/>
      <c r="ID60" s="557"/>
      <c r="IE60" s="557"/>
      <c r="IF60" s="557"/>
      <c r="IG60" s="557"/>
      <c r="IH60" s="557"/>
      <c r="II60" s="557"/>
      <c r="IJ60" s="557"/>
      <c r="IK60" s="557"/>
      <c r="IL60" s="557"/>
      <c r="IM60" s="557"/>
      <c r="IN60" s="557"/>
      <c r="IO60" s="557"/>
      <c r="IP60" s="557"/>
      <c r="IQ60" s="557"/>
      <c r="IR60" s="557"/>
      <c r="IS60" s="557"/>
      <c r="IT60" s="557"/>
      <c r="IU60" s="557"/>
      <c r="IV60" s="557"/>
      <c r="IW60" s="557"/>
      <c r="IX60" s="557"/>
      <c r="IY60" s="557"/>
      <c r="IZ60" s="557"/>
      <c r="JA60" s="557"/>
      <c r="JB60" s="557"/>
      <c r="JC60" s="557"/>
      <c r="JD60" s="557"/>
      <c r="JE60" s="557"/>
      <c r="JF60" s="557"/>
      <c r="JG60" s="557"/>
      <c r="JH60" s="557"/>
      <c r="JI60" s="557"/>
      <c r="JJ60" s="557"/>
      <c r="JK60" s="557"/>
      <c r="JL60" s="557"/>
      <c r="JM60" s="557"/>
      <c r="JN60" s="557"/>
      <c r="JO60" s="557"/>
      <c r="JP60" s="557"/>
      <c r="JQ60" s="557"/>
      <c r="JR60" s="557"/>
      <c r="JS60" s="557"/>
      <c r="JT60" s="557"/>
      <c r="JU60" s="557"/>
      <c r="JV60" s="557"/>
      <c r="JW60" s="557"/>
      <c r="JX60" s="557"/>
      <c r="JY60" s="557"/>
      <c r="JZ60" s="557"/>
      <c r="KA60" s="557"/>
      <c r="KB60" s="557"/>
      <c r="KC60" s="557"/>
      <c r="KD60" s="557"/>
      <c r="KE60" s="557"/>
      <c r="KF60" s="557"/>
      <c r="KG60" s="557"/>
      <c r="KH60" s="557"/>
      <c r="KI60" s="557"/>
      <c r="KJ60" s="557"/>
      <c r="KK60" s="557"/>
      <c r="KL60" s="557"/>
      <c r="KM60" s="557"/>
      <c r="KN60" s="557"/>
      <c r="KO60" s="557"/>
      <c r="KP60" s="557"/>
      <c r="KQ60" s="557"/>
      <c r="KR60" s="557"/>
      <c r="KS60" s="557"/>
      <c r="KT60" s="557"/>
      <c r="KU60" s="557"/>
      <c r="KV60" s="557"/>
      <c r="KW60" s="557"/>
      <c r="KX60" s="557"/>
      <c r="KY60" s="557"/>
      <c r="KZ60" s="557"/>
      <c r="LA60" s="557"/>
      <c r="LB60" s="557"/>
      <c r="LC60" s="557"/>
      <c r="LD60" s="557"/>
      <c r="LE60" s="557"/>
      <c r="LF60" s="557"/>
      <c r="LG60" s="557"/>
      <c r="LH60" s="557"/>
      <c r="LI60" s="557"/>
      <c r="LJ60" s="557"/>
      <c r="LK60" s="557"/>
      <c r="LL60" s="557"/>
      <c r="LM60" s="557"/>
      <c r="LN60" s="557"/>
      <c r="LO60" s="557"/>
      <c r="LP60" s="557"/>
      <c r="LQ60" s="557"/>
      <c r="LR60" s="557"/>
      <c r="LS60" s="557"/>
      <c r="LT60" s="557"/>
      <c r="LU60" s="557"/>
      <c r="LV60" s="557"/>
      <c r="LW60" s="557"/>
      <c r="LX60" s="557"/>
      <c r="LY60" s="557"/>
      <c r="LZ60" s="557"/>
      <c r="MA60" s="557"/>
      <c r="MB60" s="557"/>
      <c r="MC60" s="557"/>
      <c r="MD60" s="557"/>
      <c r="ME60" s="557"/>
      <c r="MF60" s="557"/>
      <c r="MG60" s="557"/>
      <c r="MH60" s="557"/>
      <c r="MI60" s="557"/>
      <c r="MJ60" s="557"/>
      <c r="MK60" s="557"/>
      <c r="ML60" s="557"/>
      <c r="MM60" s="557"/>
      <c r="MN60" s="557"/>
      <c r="MO60" s="557"/>
      <c r="MP60" s="557"/>
      <c r="MQ60" s="557"/>
      <c r="MR60" s="557"/>
      <c r="MS60" s="557"/>
      <c r="MT60" s="557"/>
      <c r="MU60" s="557"/>
      <c r="MV60" s="557"/>
      <c r="MW60" s="557"/>
      <c r="MX60" s="557"/>
      <c r="MY60" s="557"/>
      <c r="MZ60" s="557"/>
      <c r="NA60" s="557"/>
      <c r="NB60" s="557"/>
    </row>
    <row r="61" spans="1:366" s="85" customFormat="1" ht="20.25" customHeight="1" x14ac:dyDescent="0.45">
      <c r="A61" s="107">
        <v>0</v>
      </c>
      <c r="B61" s="108">
        <v>1</v>
      </c>
      <c r="C61" s="107">
        <v>0</v>
      </c>
      <c r="D61" s="108">
        <v>6</v>
      </c>
      <c r="E61" s="107">
        <v>0</v>
      </c>
      <c r="F61" s="108">
        <v>5</v>
      </c>
      <c r="G61" s="107">
        <v>0</v>
      </c>
      <c r="H61" s="108">
        <v>1</v>
      </c>
      <c r="I61" s="110" t="str">
        <f t="shared" si="7"/>
        <v>01060501</v>
      </c>
      <c r="J61" s="111"/>
      <c r="K61" s="111">
        <v>70403</v>
      </c>
      <c r="L61" s="111">
        <v>30103</v>
      </c>
      <c r="M61" s="112" t="s">
        <v>337</v>
      </c>
      <c r="N61" s="111"/>
      <c r="O61" s="111"/>
      <c r="P61" s="111"/>
      <c r="Q61" s="111"/>
      <c r="R61" s="112" t="s">
        <v>119</v>
      </c>
      <c r="S61" s="112"/>
      <c r="T61" s="113" t="s">
        <v>348</v>
      </c>
      <c r="U61" s="112" t="s">
        <v>240</v>
      </c>
      <c r="V61" s="1300" t="s">
        <v>349</v>
      </c>
      <c r="W61" s="128" t="s">
        <v>350</v>
      </c>
      <c r="X61" s="1139">
        <f t="shared" si="14"/>
        <v>1.0586253328560453</v>
      </c>
      <c r="Y61" s="1139">
        <f t="shared" si="15"/>
        <v>1.0718961407919945</v>
      </c>
      <c r="Z61" s="1140">
        <v>7</v>
      </c>
      <c r="AA61" s="1140">
        <v>5</v>
      </c>
      <c r="AB61" s="1141"/>
      <c r="AC61" s="1196">
        <v>0</v>
      </c>
      <c r="AD61" s="1197">
        <v>1</v>
      </c>
      <c r="AE61" s="1196">
        <v>0</v>
      </c>
      <c r="AF61" s="1143">
        <v>2.2948998491704402</v>
      </c>
      <c r="AG61" s="1143">
        <v>0</v>
      </c>
      <c r="AH61" s="1143">
        <v>3.6251131221719501</v>
      </c>
      <c r="AI61" s="1143"/>
      <c r="AJ61" s="1143">
        <f t="shared" si="16"/>
        <v>5.9200129713423904</v>
      </c>
      <c r="AK61" s="1139">
        <f t="shared" si="17"/>
        <v>1.0586253328560453</v>
      </c>
      <c r="AL61" s="1143">
        <v>1.99977822804206</v>
      </c>
      <c r="AM61" s="1143">
        <v>0</v>
      </c>
      <c r="AN61" s="1143">
        <v>0</v>
      </c>
      <c r="AO61" s="1143">
        <v>1.22723037566089</v>
      </c>
      <c r="AP61" s="1143">
        <f t="shared" si="18"/>
        <v>9.1470215750453399</v>
      </c>
      <c r="AQ61" s="1144">
        <f t="shared" si="19"/>
        <v>1.0718961407919945</v>
      </c>
      <c r="AR61" s="557"/>
      <c r="AS61" s="557" t="s">
        <v>243</v>
      </c>
      <c r="AT61" s="557"/>
      <c r="AU61" s="557"/>
      <c r="AV61" s="557"/>
      <c r="AW61" s="557"/>
      <c r="AX61" s="557"/>
      <c r="AY61" s="557"/>
      <c r="AZ61" s="557"/>
      <c r="BA61" s="557"/>
      <c r="BB61" s="557"/>
      <c r="BC61" s="557"/>
      <c r="BD61" s="557"/>
      <c r="BE61" s="557"/>
      <c r="BF61" s="557"/>
      <c r="BG61" s="557"/>
      <c r="BH61" s="557"/>
      <c r="BI61" s="557"/>
      <c r="BJ61" s="557"/>
      <c r="BK61" s="557"/>
      <c r="BL61" s="557"/>
      <c r="BM61" s="557"/>
      <c r="BN61" s="557"/>
      <c r="BO61" s="557"/>
      <c r="BP61" s="557"/>
      <c r="BQ61" s="557"/>
      <c r="BR61" s="557"/>
      <c r="BS61" s="557"/>
      <c r="BT61" s="557"/>
      <c r="BU61" s="557"/>
      <c r="BV61" s="557"/>
      <c r="BW61" s="557"/>
      <c r="BX61" s="557"/>
      <c r="BY61" s="557"/>
      <c r="BZ61" s="557"/>
      <c r="CA61" s="557"/>
      <c r="CB61" s="557"/>
      <c r="CC61" s="557"/>
      <c r="CD61" s="557"/>
      <c r="CE61" s="557"/>
      <c r="CF61" s="557"/>
      <c r="CG61" s="557"/>
      <c r="CH61" s="557"/>
      <c r="CI61" s="557"/>
      <c r="CJ61" s="557"/>
      <c r="CK61" s="557"/>
      <c r="CL61" s="557"/>
      <c r="CM61" s="557"/>
      <c r="CN61" s="557"/>
      <c r="CO61" s="557"/>
      <c r="CP61" s="557"/>
      <c r="CQ61" s="557"/>
      <c r="CR61" s="557"/>
      <c r="CS61" s="557"/>
      <c r="CT61" s="557"/>
      <c r="CU61" s="557"/>
      <c r="CV61" s="557"/>
      <c r="CW61" s="557"/>
      <c r="CX61" s="557"/>
      <c r="CY61" s="557"/>
      <c r="CZ61" s="557"/>
      <c r="DA61" s="557"/>
      <c r="DB61" s="557"/>
      <c r="DC61" s="557"/>
      <c r="DD61" s="557"/>
      <c r="DE61" s="557"/>
      <c r="DF61" s="557"/>
      <c r="DG61" s="557"/>
      <c r="DH61" s="557"/>
      <c r="DI61" s="557"/>
      <c r="DJ61" s="557"/>
      <c r="DK61" s="557"/>
      <c r="DL61" s="557"/>
      <c r="DM61" s="557"/>
      <c r="DN61" s="557"/>
      <c r="DO61" s="557"/>
      <c r="DP61" s="557"/>
      <c r="DQ61" s="557"/>
      <c r="DR61" s="557"/>
      <c r="DS61" s="557"/>
      <c r="DT61" s="557"/>
      <c r="DU61" s="557"/>
      <c r="DV61" s="557"/>
      <c r="DW61" s="557"/>
      <c r="DX61" s="557"/>
      <c r="DY61" s="557"/>
      <c r="DZ61" s="557"/>
      <c r="EA61" s="557"/>
      <c r="EB61" s="557"/>
      <c r="EC61" s="557"/>
      <c r="ED61" s="557"/>
      <c r="EE61" s="557"/>
      <c r="EF61" s="557"/>
      <c r="EG61" s="557"/>
      <c r="EH61" s="557"/>
      <c r="EI61" s="557"/>
      <c r="EJ61" s="557"/>
      <c r="EK61" s="557"/>
      <c r="EL61" s="557"/>
      <c r="EM61" s="557"/>
      <c r="EN61" s="557"/>
      <c r="EO61" s="557"/>
      <c r="EP61" s="557"/>
      <c r="EQ61" s="557"/>
      <c r="ER61" s="557"/>
      <c r="ES61" s="557"/>
      <c r="ET61" s="557"/>
      <c r="EU61" s="557"/>
      <c r="EV61" s="557"/>
      <c r="EW61" s="557"/>
      <c r="EX61" s="557"/>
      <c r="EY61" s="557"/>
      <c r="EZ61" s="557"/>
      <c r="FA61" s="557"/>
      <c r="FB61" s="557"/>
      <c r="FC61" s="557"/>
      <c r="FD61" s="557"/>
      <c r="FE61" s="557"/>
      <c r="FF61" s="557"/>
      <c r="FG61" s="557"/>
      <c r="FH61" s="557"/>
      <c r="FI61" s="557"/>
      <c r="FJ61" s="557"/>
      <c r="FK61" s="557"/>
      <c r="FL61" s="557"/>
      <c r="FM61" s="557"/>
      <c r="FN61" s="557"/>
      <c r="FO61" s="557"/>
      <c r="FP61" s="557"/>
      <c r="FQ61" s="557"/>
      <c r="FR61" s="557"/>
      <c r="FS61" s="557"/>
      <c r="FT61" s="557"/>
      <c r="FU61" s="557"/>
      <c r="FV61" s="557"/>
      <c r="FW61" s="557"/>
      <c r="FX61" s="557"/>
      <c r="FY61" s="557"/>
      <c r="FZ61" s="557"/>
      <c r="GA61" s="557"/>
      <c r="GB61" s="557"/>
      <c r="GC61" s="557"/>
      <c r="GD61" s="557"/>
      <c r="GE61" s="557"/>
      <c r="GF61" s="557"/>
      <c r="GG61" s="557"/>
      <c r="GH61" s="557"/>
      <c r="GI61" s="557"/>
      <c r="GJ61" s="557"/>
      <c r="GK61" s="557"/>
      <c r="GL61" s="557"/>
      <c r="GM61" s="557"/>
      <c r="GN61" s="557"/>
      <c r="GO61" s="557"/>
      <c r="GP61" s="557"/>
      <c r="GQ61" s="557"/>
      <c r="GR61" s="557"/>
      <c r="GS61" s="557"/>
      <c r="GT61" s="557"/>
      <c r="GU61" s="557"/>
      <c r="GV61" s="557"/>
      <c r="GW61" s="557"/>
      <c r="GX61" s="557"/>
      <c r="GY61" s="557"/>
      <c r="GZ61" s="557"/>
      <c r="HA61" s="557"/>
      <c r="HB61" s="557"/>
      <c r="HC61" s="557"/>
      <c r="HD61" s="557"/>
      <c r="HE61" s="557"/>
      <c r="HF61" s="557"/>
      <c r="HG61" s="557"/>
      <c r="HH61" s="557"/>
      <c r="HI61" s="557"/>
      <c r="HJ61" s="557"/>
      <c r="HK61" s="557"/>
      <c r="HL61" s="557"/>
      <c r="HM61" s="557"/>
      <c r="HN61" s="557"/>
      <c r="HO61" s="557"/>
      <c r="HP61" s="557"/>
      <c r="HQ61" s="557"/>
      <c r="HR61" s="557"/>
      <c r="HS61" s="557"/>
      <c r="HT61" s="557"/>
      <c r="HU61" s="557"/>
      <c r="HV61" s="557"/>
      <c r="HW61" s="557"/>
      <c r="HX61" s="557"/>
      <c r="HY61" s="557"/>
      <c r="HZ61" s="557"/>
      <c r="IA61" s="557"/>
      <c r="IB61" s="557"/>
      <c r="IC61" s="557"/>
      <c r="ID61" s="557"/>
      <c r="IE61" s="557"/>
      <c r="IF61" s="557"/>
      <c r="IG61" s="557"/>
      <c r="IH61" s="557"/>
      <c r="II61" s="557"/>
      <c r="IJ61" s="557"/>
      <c r="IK61" s="557"/>
      <c r="IL61" s="557"/>
      <c r="IM61" s="557"/>
      <c r="IN61" s="557"/>
      <c r="IO61" s="557"/>
      <c r="IP61" s="557"/>
      <c r="IQ61" s="557"/>
      <c r="IR61" s="557"/>
      <c r="IS61" s="557"/>
      <c r="IT61" s="557"/>
      <c r="IU61" s="557"/>
      <c r="IV61" s="557"/>
      <c r="IW61" s="557"/>
      <c r="IX61" s="557"/>
      <c r="IY61" s="557"/>
      <c r="IZ61" s="557"/>
      <c r="JA61" s="557"/>
      <c r="JB61" s="557"/>
      <c r="JC61" s="557"/>
      <c r="JD61" s="557"/>
      <c r="JE61" s="557"/>
      <c r="JF61" s="557"/>
      <c r="JG61" s="557"/>
      <c r="JH61" s="557"/>
      <c r="JI61" s="557"/>
      <c r="JJ61" s="557"/>
      <c r="JK61" s="557"/>
      <c r="JL61" s="557"/>
      <c r="JM61" s="557"/>
      <c r="JN61" s="557"/>
      <c r="JO61" s="557"/>
      <c r="JP61" s="557"/>
      <c r="JQ61" s="557"/>
      <c r="JR61" s="557"/>
      <c r="JS61" s="557"/>
      <c r="JT61" s="557"/>
      <c r="JU61" s="557"/>
      <c r="JV61" s="557"/>
      <c r="JW61" s="557"/>
      <c r="JX61" s="557"/>
      <c r="JY61" s="557"/>
      <c r="JZ61" s="557"/>
      <c r="KA61" s="557"/>
      <c r="KB61" s="557"/>
      <c r="KC61" s="557"/>
      <c r="KD61" s="557"/>
      <c r="KE61" s="557"/>
      <c r="KF61" s="557"/>
      <c r="KG61" s="557"/>
      <c r="KH61" s="557"/>
      <c r="KI61" s="557"/>
      <c r="KJ61" s="557"/>
      <c r="KK61" s="557"/>
      <c r="KL61" s="557"/>
      <c r="KM61" s="557"/>
      <c r="KN61" s="557"/>
      <c r="KO61" s="557"/>
      <c r="KP61" s="557"/>
      <c r="KQ61" s="557"/>
      <c r="KR61" s="557"/>
      <c r="KS61" s="557"/>
      <c r="KT61" s="557"/>
      <c r="KU61" s="557"/>
      <c r="KV61" s="557"/>
      <c r="KW61" s="557"/>
      <c r="KX61" s="557"/>
      <c r="KY61" s="557"/>
      <c r="KZ61" s="557"/>
      <c r="LA61" s="557"/>
      <c r="LB61" s="557"/>
      <c r="LC61" s="557"/>
      <c r="LD61" s="557"/>
      <c r="LE61" s="557"/>
      <c r="LF61" s="557"/>
      <c r="LG61" s="557"/>
      <c r="LH61" s="557"/>
      <c r="LI61" s="557"/>
      <c r="LJ61" s="557"/>
      <c r="LK61" s="557"/>
      <c r="LL61" s="557"/>
      <c r="LM61" s="557"/>
      <c r="LN61" s="557"/>
      <c r="LO61" s="557"/>
      <c r="LP61" s="557"/>
      <c r="LQ61" s="557"/>
      <c r="LR61" s="557"/>
      <c r="LS61" s="557"/>
      <c r="LT61" s="557"/>
      <c r="LU61" s="557"/>
      <c r="LV61" s="557"/>
      <c r="LW61" s="557"/>
      <c r="LX61" s="557"/>
      <c r="LY61" s="557"/>
      <c r="LZ61" s="557"/>
      <c r="MA61" s="557"/>
      <c r="MB61" s="557"/>
      <c r="MC61" s="557"/>
      <c r="MD61" s="557"/>
      <c r="ME61" s="557"/>
      <c r="MF61" s="557"/>
      <c r="MG61" s="557"/>
      <c r="MH61" s="557"/>
      <c r="MI61" s="557"/>
      <c r="MJ61" s="557"/>
      <c r="MK61" s="557"/>
      <c r="ML61" s="557"/>
      <c r="MM61" s="557"/>
      <c r="MN61" s="557"/>
      <c r="MO61" s="557"/>
      <c r="MP61" s="557"/>
      <c r="MQ61" s="557"/>
      <c r="MR61" s="557"/>
      <c r="MS61" s="557"/>
      <c r="MT61" s="557"/>
      <c r="MU61" s="557"/>
      <c r="MV61" s="557"/>
      <c r="MW61" s="557"/>
      <c r="MX61" s="557"/>
      <c r="MY61" s="557"/>
      <c r="MZ61" s="557"/>
      <c r="NA61" s="557"/>
      <c r="NB61" s="557"/>
    </row>
    <row r="62" spans="1:366" s="85" customFormat="1" ht="20.25" customHeight="1" x14ac:dyDescent="0.45">
      <c r="A62" s="107">
        <v>0</v>
      </c>
      <c r="B62" s="108">
        <v>1</v>
      </c>
      <c r="C62" s="107">
        <v>0</v>
      </c>
      <c r="D62" s="108">
        <v>6</v>
      </c>
      <c r="E62" s="107">
        <v>0</v>
      </c>
      <c r="F62" s="108">
        <v>6</v>
      </c>
      <c r="G62" s="107">
        <v>0</v>
      </c>
      <c r="H62" s="108">
        <v>1</v>
      </c>
      <c r="I62" s="110" t="str">
        <f t="shared" si="7"/>
        <v>01060601</v>
      </c>
      <c r="J62" s="111"/>
      <c r="K62" s="112" t="s">
        <v>351</v>
      </c>
      <c r="L62" s="111">
        <v>30103</v>
      </c>
      <c r="M62" s="112" t="s">
        <v>337</v>
      </c>
      <c r="N62" s="112"/>
      <c r="O62" s="112"/>
      <c r="P62" s="112"/>
      <c r="Q62" s="112"/>
      <c r="R62" s="112" t="s">
        <v>119</v>
      </c>
      <c r="S62" s="112"/>
      <c r="T62" s="113" t="s">
        <v>352</v>
      </c>
      <c r="U62" s="112" t="s">
        <v>240</v>
      </c>
      <c r="V62" s="1300" t="s">
        <v>353</v>
      </c>
      <c r="W62" s="128" t="s">
        <v>352</v>
      </c>
      <c r="X62" s="1139">
        <f t="shared" si="14"/>
        <v>1.0586253328560453</v>
      </c>
      <c r="Y62" s="1139">
        <f t="shared" si="15"/>
        <v>1.0718961407919945</v>
      </c>
      <c r="Z62" s="1140">
        <v>7</v>
      </c>
      <c r="AA62" s="1140">
        <v>5</v>
      </c>
      <c r="AB62" s="1141"/>
      <c r="AC62" s="1196">
        <v>0</v>
      </c>
      <c r="AD62" s="1197">
        <v>1</v>
      </c>
      <c r="AE62" s="1196">
        <v>0</v>
      </c>
      <c r="AF62" s="1143">
        <v>2.2948998491704402</v>
      </c>
      <c r="AG62" s="1143">
        <v>0</v>
      </c>
      <c r="AH62" s="1143">
        <v>3.6251131221719501</v>
      </c>
      <c r="AI62" s="1143"/>
      <c r="AJ62" s="1143">
        <f t="shared" si="16"/>
        <v>5.9200129713423904</v>
      </c>
      <c r="AK62" s="1139">
        <f t="shared" si="17"/>
        <v>1.0586253328560453</v>
      </c>
      <c r="AL62" s="1143">
        <v>1.99977822804206</v>
      </c>
      <c r="AM62" s="1143">
        <v>0</v>
      </c>
      <c r="AN62" s="1143">
        <v>0</v>
      </c>
      <c r="AO62" s="1143">
        <v>1.22723037566089</v>
      </c>
      <c r="AP62" s="1143">
        <f t="shared" si="18"/>
        <v>9.1470215750453399</v>
      </c>
      <c r="AQ62" s="1144">
        <f t="shared" si="19"/>
        <v>1.0718961407919945</v>
      </c>
      <c r="AR62" s="557"/>
      <c r="AS62" s="557" t="s">
        <v>354</v>
      </c>
      <c r="AT62" s="557"/>
      <c r="AU62" s="557"/>
      <c r="AV62" s="557"/>
      <c r="AW62" s="557"/>
      <c r="AX62" s="557"/>
      <c r="AY62" s="557"/>
      <c r="AZ62" s="557"/>
      <c r="BA62" s="557"/>
      <c r="BB62" s="557"/>
      <c r="BC62" s="557"/>
      <c r="BD62" s="557"/>
      <c r="BE62" s="557"/>
      <c r="BF62" s="557"/>
      <c r="BG62" s="557"/>
      <c r="BH62" s="557"/>
      <c r="BI62" s="557"/>
      <c r="BJ62" s="557"/>
      <c r="BK62" s="557"/>
      <c r="BL62" s="557"/>
      <c r="BM62" s="557"/>
      <c r="BN62" s="557"/>
      <c r="BO62" s="557"/>
      <c r="BP62" s="557"/>
      <c r="BQ62" s="557"/>
      <c r="BR62" s="557"/>
      <c r="BS62" s="557"/>
      <c r="BT62" s="557"/>
      <c r="BU62" s="557"/>
      <c r="BV62" s="557"/>
      <c r="BW62" s="557"/>
      <c r="BX62" s="557"/>
      <c r="BY62" s="557"/>
      <c r="BZ62" s="557"/>
      <c r="CA62" s="557"/>
      <c r="CB62" s="557"/>
      <c r="CC62" s="557"/>
      <c r="CD62" s="557"/>
      <c r="CE62" s="557"/>
      <c r="CF62" s="557"/>
      <c r="CG62" s="557"/>
      <c r="CH62" s="557"/>
      <c r="CI62" s="557"/>
      <c r="CJ62" s="557"/>
      <c r="CK62" s="557"/>
      <c r="CL62" s="557"/>
      <c r="CM62" s="557"/>
      <c r="CN62" s="557"/>
      <c r="CO62" s="557"/>
      <c r="CP62" s="557"/>
      <c r="CQ62" s="557"/>
      <c r="CR62" s="557"/>
      <c r="CS62" s="557"/>
      <c r="CT62" s="557"/>
      <c r="CU62" s="557"/>
      <c r="CV62" s="557"/>
      <c r="CW62" s="557"/>
      <c r="CX62" s="557"/>
      <c r="CY62" s="557"/>
      <c r="CZ62" s="557"/>
      <c r="DA62" s="557"/>
      <c r="DB62" s="557"/>
      <c r="DC62" s="557"/>
      <c r="DD62" s="557"/>
      <c r="DE62" s="557"/>
      <c r="DF62" s="557"/>
      <c r="DG62" s="557"/>
      <c r="DH62" s="557"/>
      <c r="DI62" s="557"/>
      <c r="DJ62" s="557"/>
      <c r="DK62" s="557"/>
      <c r="DL62" s="557"/>
      <c r="DM62" s="557"/>
      <c r="DN62" s="557"/>
      <c r="DO62" s="557"/>
      <c r="DP62" s="557"/>
      <c r="DQ62" s="557"/>
      <c r="DR62" s="557"/>
      <c r="DS62" s="557"/>
      <c r="DT62" s="557"/>
      <c r="DU62" s="557"/>
      <c r="DV62" s="557"/>
      <c r="DW62" s="557"/>
      <c r="DX62" s="557"/>
      <c r="DY62" s="557"/>
      <c r="DZ62" s="557"/>
      <c r="EA62" s="557"/>
      <c r="EB62" s="557"/>
      <c r="EC62" s="557"/>
      <c r="ED62" s="557"/>
      <c r="EE62" s="557"/>
      <c r="EF62" s="557"/>
      <c r="EG62" s="557"/>
      <c r="EH62" s="557"/>
      <c r="EI62" s="557"/>
      <c r="EJ62" s="557"/>
      <c r="EK62" s="557"/>
      <c r="EL62" s="557"/>
      <c r="EM62" s="557"/>
      <c r="EN62" s="557"/>
      <c r="EO62" s="557"/>
      <c r="EP62" s="557"/>
      <c r="EQ62" s="557"/>
      <c r="ER62" s="557"/>
      <c r="ES62" s="557"/>
      <c r="ET62" s="557"/>
      <c r="EU62" s="557"/>
      <c r="EV62" s="557"/>
      <c r="EW62" s="557"/>
      <c r="EX62" s="557"/>
      <c r="EY62" s="557"/>
      <c r="EZ62" s="557"/>
      <c r="FA62" s="557"/>
      <c r="FB62" s="557"/>
      <c r="FC62" s="557"/>
      <c r="FD62" s="557"/>
      <c r="FE62" s="557"/>
      <c r="FF62" s="557"/>
      <c r="FG62" s="557"/>
      <c r="FH62" s="557"/>
      <c r="FI62" s="557"/>
      <c r="FJ62" s="557"/>
      <c r="FK62" s="557"/>
      <c r="FL62" s="557"/>
      <c r="FM62" s="557"/>
      <c r="FN62" s="557"/>
      <c r="FO62" s="557"/>
      <c r="FP62" s="557"/>
      <c r="FQ62" s="557"/>
      <c r="FR62" s="557"/>
      <c r="FS62" s="557"/>
      <c r="FT62" s="557"/>
      <c r="FU62" s="557"/>
      <c r="FV62" s="557"/>
      <c r="FW62" s="557"/>
      <c r="FX62" s="557"/>
      <c r="FY62" s="557"/>
      <c r="FZ62" s="557"/>
      <c r="GA62" s="557"/>
      <c r="GB62" s="557"/>
      <c r="GC62" s="557"/>
      <c r="GD62" s="557"/>
      <c r="GE62" s="557"/>
      <c r="GF62" s="557"/>
      <c r="GG62" s="557"/>
      <c r="GH62" s="557"/>
      <c r="GI62" s="557"/>
      <c r="GJ62" s="557"/>
      <c r="GK62" s="557"/>
      <c r="GL62" s="557"/>
      <c r="GM62" s="557"/>
      <c r="GN62" s="557"/>
      <c r="GO62" s="557"/>
      <c r="GP62" s="557"/>
      <c r="GQ62" s="557"/>
      <c r="GR62" s="557"/>
      <c r="GS62" s="557"/>
      <c r="GT62" s="557"/>
      <c r="GU62" s="557"/>
      <c r="GV62" s="557"/>
      <c r="GW62" s="557"/>
      <c r="GX62" s="557"/>
      <c r="GY62" s="557"/>
      <c r="GZ62" s="557"/>
      <c r="HA62" s="557"/>
      <c r="HB62" s="557"/>
      <c r="HC62" s="557"/>
      <c r="HD62" s="557"/>
      <c r="HE62" s="557"/>
      <c r="HF62" s="557"/>
      <c r="HG62" s="557"/>
      <c r="HH62" s="557"/>
      <c r="HI62" s="557"/>
      <c r="HJ62" s="557"/>
      <c r="HK62" s="557"/>
      <c r="HL62" s="557"/>
      <c r="HM62" s="557"/>
      <c r="HN62" s="557"/>
      <c r="HO62" s="557"/>
      <c r="HP62" s="557"/>
      <c r="HQ62" s="557"/>
      <c r="HR62" s="557"/>
      <c r="HS62" s="557"/>
      <c r="HT62" s="557"/>
      <c r="HU62" s="557"/>
      <c r="HV62" s="557"/>
      <c r="HW62" s="557"/>
      <c r="HX62" s="557"/>
      <c r="HY62" s="557"/>
      <c r="HZ62" s="557"/>
      <c r="IA62" s="557"/>
      <c r="IB62" s="557"/>
      <c r="IC62" s="557"/>
      <c r="ID62" s="557"/>
      <c r="IE62" s="557"/>
      <c r="IF62" s="557"/>
      <c r="IG62" s="557"/>
      <c r="IH62" s="557"/>
      <c r="II62" s="557"/>
      <c r="IJ62" s="557"/>
      <c r="IK62" s="557"/>
      <c r="IL62" s="557"/>
      <c r="IM62" s="557"/>
      <c r="IN62" s="557"/>
      <c r="IO62" s="557"/>
      <c r="IP62" s="557"/>
      <c r="IQ62" s="557"/>
      <c r="IR62" s="557"/>
      <c r="IS62" s="557"/>
      <c r="IT62" s="557"/>
      <c r="IU62" s="557"/>
      <c r="IV62" s="557"/>
      <c r="IW62" s="557"/>
      <c r="IX62" s="557"/>
      <c r="IY62" s="557"/>
      <c r="IZ62" s="557"/>
      <c r="JA62" s="557"/>
      <c r="JB62" s="557"/>
      <c r="JC62" s="557"/>
      <c r="JD62" s="557"/>
      <c r="JE62" s="557"/>
      <c r="JF62" s="557"/>
      <c r="JG62" s="557"/>
      <c r="JH62" s="557"/>
      <c r="JI62" s="557"/>
      <c r="JJ62" s="557"/>
      <c r="JK62" s="557"/>
      <c r="JL62" s="557"/>
      <c r="JM62" s="557"/>
      <c r="JN62" s="557"/>
      <c r="JO62" s="557"/>
      <c r="JP62" s="557"/>
      <c r="JQ62" s="557"/>
      <c r="JR62" s="557"/>
      <c r="JS62" s="557"/>
      <c r="JT62" s="557"/>
      <c r="JU62" s="557"/>
      <c r="JV62" s="557"/>
      <c r="JW62" s="557"/>
      <c r="JX62" s="557"/>
      <c r="JY62" s="557"/>
      <c r="JZ62" s="557"/>
      <c r="KA62" s="557"/>
      <c r="KB62" s="557"/>
      <c r="KC62" s="557"/>
      <c r="KD62" s="557"/>
      <c r="KE62" s="557"/>
      <c r="KF62" s="557"/>
      <c r="KG62" s="557"/>
      <c r="KH62" s="557"/>
      <c r="KI62" s="557"/>
      <c r="KJ62" s="557"/>
      <c r="KK62" s="557"/>
      <c r="KL62" s="557"/>
      <c r="KM62" s="557"/>
      <c r="KN62" s="557"/>
      <c r="KO62" s="557"/>
      <c r="KP62" s="557"/>
      <c r="KQ62" s="557"/>
      <c r="KR62" s="557"/>
      <c r="KS62" s="557"/>
      <c r="KT62" s="557"/>
      <c r="KU62" s="557"/>
      <c r="KV62" s="557"/>
      <c r="KW62" s="557"/>
      <c r="KX62" s="557"/>
      <c r="KY62" s="557"/>
      <c r="KZ62" s="557"/>
      <c r="LA62" s="557"/>
      <c r="LB62" s="557"/>
      <c r="LC62" s="557"/>
      <c r="LD62" s="557"/>
      <c r="LE62" s="557"/>
      <c r="LF62" s="557"/>
      <c r="LG62" s="557"/>
      <c r="LH62" s="557"/>
      <c r="LI62" s="557"/>
      <c r="LJ62" s="557"/>
      <c r="LK62" s="557"/>
      <c r="LL62" s="557"/>
      <c r="LM62" s="557"/>
      <c r="LN62" s="557"/>
      <c r="LO62" s="557"/>
      <c r="LP62" s="557"/>
      <c r="LQ62" s="557"/>
      <c r="LR62" s="557"/>
      <c r="LS62" s="557"/>
      <c r="LT62" s="557"/>
      <c r="LU62" s="557"/>
      <c r="LV62" s="557"/>
      <c r="LW62" s="557"/>
      <c r="LX62" s="557"/>
      <c r="LY62" s="557"/>
      <c r="LZ62" s="557"/>
      <c r="MA62" s="557"/>
      <c r="MB62" s="557"/>
      <c r="MC62" s="557"/>
      <c r="MD62" s="557"/>
      <c r="ME62" s="557"/>
      <c r="MF62" s="557"/>
      <c r="MG62" s="557"/>
      <c r="MH62" s="557"/>
      <c r="MI62" s="557"/>
      <c r="MJ62" s="557"/>
      <c r="MK62" s="557"/>
      <c r="ML62" s="557"/>
      <c r="MM62" s="557"/>
      <c r="MN62" s="557"/>
      <c r="MO62" s="557"/>
      <c r="MP62" s="557"/>
      <c r="MQ62" s="557"/>
      <c r="MR62" s="557"/>
      <c r="MS62" s="557"/>
      <c r="MT62" s="557"/>
      <c r="MU62" s="557"/>
      <c r="MV62" s="557"/>
      <c r="MW62" s="557"/>
      <c r="MX62" s="557"/>
      <c r="MY62" s="557"/>
      <c r="MZ62" s="557"/>
      <c r="NA62" s="557"/>
      <c r="NB62" s="557"/>
    </row>
    <row r="63" spans="1:366" s="85" customFormat="1" ht="20.25" customHeight="1" x14ac:dyDescent="0.45">
      <c r="A63" s="107">
        <v>0</v>
      </c>
      <c r="B63" s="108">
        <v>1</v>
      </c>
      <c r="C63" s="107">
        <v>0</v>
      </c>
      <c r="D63" s="108">
        <v>6</v>
      </c>
      <c r="E63" s="107">
        <v>0</v>
      </c>
      <c r="F63" s="108">
        <v>7</v>
      </c>
      <c r="G63" s="107">
        <v>0</v>
      </c>
      <c r="H63" s="108">
        <v>1</v>
      </c>
      <c r="I63" s="110" t="str">
        <f t="shared" si="7"/>
        <v>01060701</v>
      </c>
      <c r="J63" s="111"/>
      <c r="K63" s="111">
        <v>70417</v>
      </c>
      <c r="L63" s="111">
        <v>30103</v>
      </c>
      <c r="M63" s="112" t="s">
        <v>337</v>
      </c>
      <c r="N63" s="111"/>
      <c r="O63" s="111"/>
      <c r="P63" s="111"/>
      <c r="Q63" s="111"/>
      <c r="R63" s="112" t="s">
        <v>119</v>
      </c>
      <c r="S63" s="112"/>
      <c r="T63" s="113" t="s">
        <v>355</v>
      </c>
      <c r="U63" s="112" t="s">
        <v>240</v>
      </c>
      <c r="V63" s="1300" t="s">
        <v>356</v>
      </c>
      <c r="W63" s="128" t="s">
        <v>357</v>
      </c>
      <c r="X63" s="1139">
        <f t="shared" si="14"/>
        <v>1.0586253328560453</v>
      </c>
      <c r="Y63" s="1139">
        <f t="shared" si="15"/>
        <v>1.0718961407919945</v>
      </c>
      <c r="Z63" s="1140">
        <v>7</v>
      </c>
      <c r="AA63" s="1140">
        <v>5</v>
      </c>
      <c r="AB63" s="1141"/>
      <c r="AC63" s="1196">
        <v>0</v>
      </c>
      <c r="AD63" s="1197">
        <v>1</v>
      </c>
      <c r="AE63" s="1196">
        <v>0</v>
      </c>
      <c r="AF63" s="1143">
        <v>2.2948998491704402</v>
      </c>
      <c r="AG63" s="1143">
        <v>0</v>
      </c>
      <c r="AH63" s="1143">
        <v>3.6251131221719501</v>
      </c>
      <c r="AI63" s="1143"/>
      <c r="AJ63" s="1143">
        <f t="shared" si="16"/>
        <v>5.9200129713423904</v>
      </c>
      <c r="AK63" s="1139">
        <f t="shared" si="17"/>
        <v>1.0586253328560453</v>
      </c>
      <c r="AL63" s="1143">
        <v>1.99977822804206</v>
      </c>
      <c r="AM63" s="1143">
        <v>0</v>
      </c>
      <c r="AN63" s="1143">
        <v>0</v>
      </c>
      <c r="AO63" s="1143">
        <v>1.22723037566089</v>
      </c>
      <c r="AP63" s="1143">
        <f t="shared" si="18"/>
        <v>9.1470215750453399</v>
      </c>
      <c r="AQ63" s="1144">
        <f t="shared" si="19"/>
        <v>1.0718961407919945</v>
      </c>
      <c r="AR63" s="557"/>
      <c r="AS63" s="557" t="s">
        <v>354</v>
      </c>
      <c r="AT63" s="557"/>
      <c r="AU63" s="557"/>
      <c r="AV63" s="557"/>
      <c r="AW63" s="557"/>
      <c r="AX63" s="557"/>
      <c r="AY63" s="557"/>
      <c r="AZ63" s="557"/>
      <c r="BA63" s="557"/>
      <c r="BB63" s="557"/>
      <c r="BC63" s="557"/>
      <c r="BD63" s="557"/>
      <c r="BE63" s="557"/>
      <c r="BF63" s="557"/>
      <c r="BG63" s="557"/>
      <c r="BH63" s="557"/>
      <c r="BI63" s="557"/>
      <c r="BJ63" s="557"/>
      <c r="BK63" s="557"/>
      <c r="BL63" s="557"/>
      <c r="BM63" s="557"/>
      <c r="BN63" s="557"/>
      <c r="BO63" s="557"/>
      <c r="BP63" s="557"/>
      <c r="BQ63" s="557"/>
      <c r="BR63" s="557"/>
      <c r="BS63" s="557"/>
      <c r="BT63" s="557"/>
      <c r="BU63" s="557"/>
      <c r="BV63" s="557"/>
      <c r="BW63" s="557"/>
      <c r="BX63" s="557"/>
      <c r="BY63" s="557"/>
      <c r="BZ63" s="557"/>
      <c r="CA63" s="557"/>
      <c r="CB63" s="557"/>
      <c r="CC63" s="557"/>
      <c r="CD63" s="557"/>
      <c r="CE63" s="557"/>
      <c r="CF63" s="557"/>
      <c r="CG63" s="557"/>
      <c r="CH63" s="557"/>
      <c r="CI63" s="557"/>
      <c r="CJ63" s="557"/>
      <c r="CK63" s="557"/>
      <c r="CL63" s="557"/>
      <c r="CM63" s="557"/>
      <c r="CN63" s="557"/>
      <c r="CO63" s="557"/>
      <c r="CP63" s="557"/>
      <c r="CQ63" s="557"/>
      <c r="CR63" s="557"/>
      <c r="CS63" s="557"/>
      <c r="CT63" s="557"/>
      <c r="CU63" s="557"/>
      <c r="CV63" s="557"/>
      <c r="CW63" s="557"/>
      <c r="CX63" s="557"/>
      <c r="CY63" s="557"/>
      <c r="CZ63" s="557"/>
      <c r="DA63" s="557"/>
      <c r="DB63" s="557"/>
      <c r="DC63" s="557"/>
      <c r="DD63" s="557"/>
      <c r="DE63" s="557"/>
      <c r="DF63" s="557"/>
      <c r="DG63" s="557"/>
      <c r="DH63" s="557"/>
      <c r="DI63" s="557"/>
      <c r="DJ63" s="557"/>
      <c r="DK63" s="557"/>
      <c r="DL63" s="557"/>
      <c r="DM63" s="557"/>
      <c r="DN63" s="557"/>
      <c r="DO63" s="557"/>
      <c r="DP63" s="557"/>
      <c r="DQ63" s="557"/>
      <c r="DR63" s="557"/>
      <c r="DS63" s="557"/>
      <c r="DT63" s="557"/>
      <c r="DU63" s="557"/>
      <c r="DV63" s="557"/>
      <c r="DW63" s="557"/>
      <c r="DX63" s="557"/>
      <c r="DY63" s="557"/>
      <c r="DZ63" s="557"/>
      <c r="EA63" s="557"/>
      <c r="EB63" s="557"/>
      <c r="EC63" s="557"/>
      <c r="ED63" s="557"/>
      <c r="EE63" s="557"/>
      <c r="EF63" s="557"/>
      <c r="EG63" s="557"/>
      <c r="EH63" s="557"/>
      <c r="EI63" s="557"/>
      <c r="EJ63" s="557"/>
      <c r="EK63" s="557"/>
      <c r="EL63" s="557"/>
      <c r="EM63" s="557"/>
      <c r="EN63" s="557"/>
      <c r="EO63" s="557"/>
      <c r="EP63" s="557"/>
      <c r="EQ63" s="557"/>
      <c r="ER63" s="557"/>
      <c r="ES63" s="557"/>
      <c r="ET63" s="557"/>
      <c r="EU63" s="557"/>
      <c r="EV63" s="557"/>
      <c r="EW63" s="557"/>
      <c r="EX63" s="557"/>
      <c r="EY63" s="557"/>
      <c r="EZ63" s="557"/>
      <c r="FA63" s="557"/>
      <c r="FB63" s="557"/>
      <c r="FC63" s="557"/>
      <c r="FD63" s="557"/>
      <c r="FE63" s="557"/>
      <c r="FF63" s="557"/>
      <c r="FG63" s="557"/>
      <c r="FH63" s="557"/>
      <c r="FI63" s="557"/>
      <c r="FJ63" s="557"/>
      <c r="FK63" s="557"/>
      <c r="FL63" s="557"/>
      <c r="FM63" s="557"/>
      <c r="FN63" s="557"/>
      <c r="FO63" s="557"/>
      <c r="FP63" s="557"/>
      <c r="FQ63" s="557"/>
      <c r="FR63" s="557"/>
      <c r="FS63" s="557"/>
      <c r="FT63" s="557"/>
      <c r="FU63" s="557"/>
      <c r="FV63" s="557"/>
      <c r="FW63" s="557"/>
      <c r="FX63" s="557"/>
      <c r="FY63" s="557"/>
      <c r="FZ63" s="557"/>
      <c r="GA63" s="557"/>
      <c r="GB63" s="557"/>
      <c r="GC63" s="557"/>
      <c r="GD63" s="557"/>
      <c r="GE63" s="557"/>
      <c r="GF63" s="557"/>
      <c r="GG63" s="557"/>
      <c r="GH63" s="557"/>
      <c r="GI63" s="557"/>
      <c r="GJ63" s="557"/>
      <c r="GK63" s="557"/>
      <c r="GL63" s="557"/>
      <c r="GM63" s="557"/>
      <c r="GN63" s="557"/>
      <c r="GO63" s="557"/>
      <c r="GP63" s="557"/>
      <c r="GQ63" s="557"/>
      <c r="GR63" s="557"/>
      <c r="GS63" s="557"/>
      <c r="GT63" s="557"/>
      <c r="GU63" s="557"/>
      <c r="GV63" s="557"/>
      <c r="GW63" s="557"/>
      <c r="GX63" s="557"/>
      <c r="GY63" s="557"/>
      <c r="GZ63" s="557"/>
      <c r="HA63" s="557"/>
      <c r="HB63" s="557"/>
      <c r="HC63" s="557"/>
      <c r="HD63" s="557"/>
      <c r="HE63" s="557"/>
      <c r="HF63" s="557"/>
      <c r="HG63" s="557"/>
      <c r="HH63" s="557"/>
      <c r="HI63" s="557"/>
      <c r="HJ63" s="557"/>
      <c r="HK63" s="557"/>
      <c r="HL63" s="557"/>
      <c r="HM63" s="557"/>
      <c r="HN63" s="557"/>
      <c r="HO63" s="557"/>
      <c r="HP63" s="557"/>
      <c r="HQ63" s="557"/>
      <c r="HR63" s="557"/>
      <c r="HS63" s="557"/>
      <c r="HT63" s="557"/>
      <c r="HU63" s="557"/>
      <c r="HV63" s="557"/>
      <c r="HW63" s="557"/>
      <c r="HX63" s="557"/>
      <c r="HY63" s="557"/>
      <c r="HZ63" s="557"/>
      <c r="IA63" s="557"/>
      <c r="IB63" s="557"/>
      <c r="IC63" s="557"/>
      <c r="ID63" s="557"/>
      <c r="IE63" s="557"/>
      <c r="IF63" s="557"/>
      <c r="IG63" s="557"/>
      <c r="IH63" s="557"/>
      <c r="II63" s="557"/>
      <c r="IJ63" s="557"/>
      <c r="IK63" s="557"/>
      <c r="IL63" s="557"/>
      <c r="IM63" s="557"/>
      <c r="IN63" s="557"/>
      <c r="IO63" s="557"/>
      <c r="IP63" s="557"/>
      <c r="IQ63" s="557"/>
      <c r="IR63" s="557"/>
      <c r="IS63" s="557"/>
      <c r="IT63" s="557"/>
      <c r="IU63" s="557"/>
      <c r="IV63" s="557"/>
      <c r="IW63" s="557"/>
      <c r="IX63" s="557"/>
      <c r="IY63" s="557"/>
      <c r="IZ63" s="557"/>
      <c r="JA63" s="557"/>
      <c r="JB63" s="557"/>
      <c r="JC63" s="557"/>
      <c r="JD63" s="557"/>
      <c r="JE63" s="557"/>
      <c r="JF63" s="557"/>
      <c r="JG63" s="557"/>
      <c r="JH63" s="557"/>
      <c r="JI63" s="557"/>
      <c r="JJ63" s="557"/>
      <c r="JK63" s="557"/>
      <c r="JL63" s="557"/>
      <c r="JM63" s="557"/>
      <c r="JN63" s="557"/>
      <c r="JO63" s="557"/>
      <c r="JP63" s="557"/>
      <c r="JQ63" s="557"/>
      <c r="JR63" s="557"/>
      <c r="JS63" s="557"/>
      <c r="JT63" s="557"/>
      <c r="JU63" s="557"/>
      <c r="JV63" s="557"/>
      <c r="JW63" s="557"/>
      <c r="JX63" s="557"/>
      <c r="JY63" s="557"/>
      <c r="JZ63" s="557"/>
      <c r="KA63" s="557"/>
      <c r="KB63" s="557"/>
      <c r="KC63" s="557"/>
      <c r="KD63" s="557"/>
      <c r="KE63" s="557"/>
      <c r="KF63" s="557"/>
      <c r="KG63" s="557"/>
      <c r="KH63" s="557"/>
      <c r="KI63" s="557"/>
      <c r="KJ63" s="557"/>
      <c r="KK63" s="557"/>
      <c r="KL63" s="557"/>
      <c r="KM63" s="557"/>
      <c r="KN63" s="557"/>
      <c r="KO63" s="557"/>
      <c r="KP63" s="557"/>
      <c r="KQ63" s="557"/>
      <c r="KR63" s="557"/>
      <c r="KS63" s="557"/>
      <c r="KT63" s="557"/>
      <c r="KU63" s="557"/>
      <c r="KV63" s="557"/>
      <c r="KW63" s="557"/>
      <c r="KX63" s="557"/>
      <c r="KY63" s="557"/>
      <c r="KZ63" s="557"/>
      <c r="LA63" s="557"/>
      <c r="LB63" s="557"/>
      <c r="LC63" s="557"/>
      <c r="LD63" s="557"/>
      <c r="LE63" s="557"/>
      <c r="LF63" s="557"/>
      <c r="LG63" s="557"/>
      <c r="LH63" s="557"/>
      <c r="LI63" s="557"/>
      <c r="LJ63" s="557"/>
      <c r="LK63" s="557"/>
      <c r="LL63" s="557"/>
      <c r="LM63" s="557"/>
      <c r="LN63" s="557"/>
      <c r="LO63" s="557"/>
      <c r="LP63" s="557"/>
      <c r="LQ63" s="557"/>
      <c r="LR63" s="557"/>
      <c r="LS63" s="557"/>
      <c r="LT63" s="557"/>
      <c r="LU63" s="557"/>
      <c r="LV63" s="557"/>
      <c r="LW63" s="557"/>
      <c r="LX63" s="557"/>
      <c r="LY63" s="557"/>
      <c r="LZ63" s="557"/>
      <c r="MA63" s="557"/>
      <c r="MB63" s="557"/>
      <c r="MC63" s="557"/>
      <c r="MD63" s="557"/>
      <c r="ME63" s="557"/>
      <c r="MF63" s="557"/>
      <c r="MG63" s="557"/>
      <c r="MH63" s="557"/>
      <c r="MI63" s="557"/>
      <c r="MJ63" s="557"/>
      <c r="MK63" s="557"/>
      <c r="ML63" s="557"/>
      <c r="MM63" s="557"/>
      <c r="MN63" s="557"/>
      <c r="MO63" s="557"/>
      <c r="MP63" s="557"/>
      <c r="MQ63" s="557"/>
      <c r="MR63" s="557"/>
      <c r="MS63" s="557"/>
      <c r="MT63" s="557"/>
      <c r="MU63" s="557"/>
      <c r="MV63" s="557"/>
      <c r="MW63" s="557"/>
      <c r="MX63" s="557"/>
      <c r="MY63" s="557"/>
      <c r="MZ63" s="557"/>
      <c r="NA63" s="557"/>
      <c r="NB63" s="557"/>
    </row>
    <row r="64" spans="1:366" s="85" customFormat="1" ht="20.25" customHeight="1" x14ac:dyDescent="0.45">
      <c r="A64" s="107">
        <v>0</v>
      </c>
      <c r="B64" s="108">
        <v>1</v>
      </c>
      <c r="C64" s="107">
        <v>0</v>
      </c>
      <c r="D64" s="108">
        <v>6</v>
      </c>
      <c r="E64" s="107">
        <v>0</v>
      </c>
      <c r="F64" s="108">
        <v>8</v>
      </c>
      <c r="G64" s="107">
        <v>0</v>
      </c>
      <c r="H64" s="108">
        <v>1</v>
      </c>
      <c r="I64" s="110" t="str">
        <f t="shared" si="7"/>
        <v>01060801</v>
      </c>
      <c r="J64" s="111"/>
      <c r="K64" s="111">
        <v>70405</v>
      </c>
      <c r="L64" s="111">
        <v>30103</v>
      </c>
      <c r="M64" s="112" t="s">
        <v>337</v>
      </c>
      <c r="N64" s="111"/>
      <c r="O64" s="111"/>
      <c r="P64" s="111"/>
      <c r="Q64" s="111"/>
      <c r="R64" s="112" t="s">
        <v>119</v>
      </c>
      <c r="S64" s="112"/>
      <c r="T64" s="113" t="s">
        <v>358</v>
      </c>
      <c r="U64" s="112" t="s">
        <v>240</v>
      </c>
      <c r="V64" s="1300" t="s">
        <v>359</v>
      </c>
      <c r="W64" s="128" t="s">
        <v>360</v>
      </c>
      <c r="X64" s="1139">
        <f t="shared" si="14"/>
        <v>1</v>
      </c>
      <c r="Y64" s="1139">
        <f t="shared" si="15"/>
        <v>1</v>
      </c>
      <c r="Z64" s="1140">
        <v>6</v>
      </c>
      <c r="AA64" s="1140">
        <v>5</v>
      </c>
      <c r="AB64" s="1141"/>
      <c r="AC64" s="1196">
        <v>0</v>
      </c>
      <c r="AD64" s="1197">
        <v>1</v>
      </c>
      <c r="AE64" s="1196">
        <v>0</v>
      </c>
      <c r="AF64" s="1143">
        <v>1.9670570135746599</v>
      </c>
      <c r="AG64" s="1143">
        <v>0</v>
      </c>
      <c r="AH64" s="1143">
        <v>3.6251131221719501</v>
      </c>
      <c r="AI64" s="1143"/>
      <c r="AJ64" s="1143">
        <f t="shared" si="16"/>
        <v>5.5921701357466098</v>
      </c>
      <c r="AK64" s="1139">
        <f t="shared" si="17"/>
        <v>1</v>
      </c>
      <c r="AL64" s="1143">
        <v>1.7140956240360501</v>
      </c>
      <c r="AM64" s="1143">
        <v>0</v>
      </c>
      <c r="AN64" s="1143">
        <v>0</v>
      </c>
      <c r="AO64" s="1143">
        <v>1.22723037566089</v>
      </c>
      <c r="AP64" s="1143">
        <f t="shared" si="18"/>
        <v>8.5334961354435492</v>
      </c>
      <c r="AQ64" s="1144">
        <f t="shared" si="19"/>
        <v>1</v>
      </c>
      <c r="AR64" s="557"/>
      <c r="AS64" s="557" t="s">
        <v>243</v>
      </c>
      <c r="AT64" s="557"/>
      <c r="AU64" s="557"/>
      <c r="AV64" s="557"/>
      <c r="AW64" s="557"/>
      <c r="AX64" s="557"/>
      <c r="AY64" s="557"/>
      <c r="AZ64" s="557"/>
      <c r="BA64" s="557"/>
      <c r="BB64" s="557"/>
      <c r="BC64" s="557"/>
      <c r="BD64" s="557"/>
      <c r="BE64" s="557"/>
      <c r="BF64" s="557"/>
      <c r="BG64" s="557"/>
      <c r="BH64" s="557"/>
      <c r="BI64" s="557"/>
      <c r="BJ64" s="557"/>
      <c r="BK64" s="557"/>
      <c r="BL64" s="557"/>
      <c r="BM64" s="557"/>
      <c r="BN64" s="557"/>
      <c r="BO64" s="557"/>
      <c r="BP64" s="557"/>
      <c r="BQ64" s="557"/>
      <c r="BR64" s="557"/>
      <c r="BS64" s="557"/>
      <c r="BT64" s="557"/>
      <c r="BU64" s="557"/>
      <c r="BV64" s="557"/>
      <c r="BW64" s="557"/>
      <c r="BX64" s="557"/>
      <c r="BY64" s="557"/>
      <c r="BZ64" s="557"/>
      <c r="CA64" s="557"/>
      <c r="CB64" s="557"/>
      <c r="CC64" s="557"/>
      <c r="CD64" s="557"/>
      <c r="CE64" s="557"/>
      <c r="CF64" s="557"/>
      <c r="CG64" s="557"/>
      <c r="CH64" s="557"/>
      <c r="CI64" s="557"/>
      <c r="CJ64" s="557"/>
      <c r="CK64" s="557"/>
      <c r="CL64" s="557"/>
      <c r="CM64" s="557"/>
      <c r="CN64" s="557"/>
      <c r="CO64" s="557"/>
      <c r="CP64" s="557"/>
      <c r="CQ64" s="557"/>
      <c r="CR64" s="557"/>
      <c r="CS64" s="557"/>
      <c r="CT64" s="557"/>
      <c r="CU64" s="557"/>
      <c r="CV64" s="557"/>
      <c r="CW64" s="557"/>
      <c r="CX64" s="557"/>
      <c r="CY64" s="557"/>
      <c r="CZ64" s="557"/>
      <c r="DA64" s="557"/>
      <c r="DB64" s="557"/>
      <c r="DC64" s="557"/>
      <c r="DD64" s="557"/>
      <c r="DE64" s="557"/>
      <c r="DF64" s="557"/>
      <c r="DG64" s="557"/>
      <c r="DH64" s="557"/>
      <c r="DI64" s="557"/>
      <c r="DJ64" s="557"/>
      <c r="DK64" s="557"/>
      <c r="DL64" s="557"/>
      <c r="DM64" s="557"/>
      <c r="DN64" s="557"/>
      <c r="DO64" s="557"/>
      <c r="DP64" s="557"/>
      <c r="DQ64" s="557"/>
      <c r="DR64" s="557"/>
      <c r="DS64" s="557"/>
      <c r="DT64" s="557"/>
      <c r="DU64" s="557"/>
      <c r="DV64" s="557"/>
      <c r="DW64" s="557"/>
      <c r="DX64" s="557"/>
      <c r="DY64" s="557"/>
      <c r="DZ64" s="557"/>
      <c r="EA64" s="557"/>
      <c r="EB64" s="557"/>
      <c r="EC64" s="557"/>
      <c r="ED64" s="557"/>
      <c r="EE64" s="557"/>
      <c r="EF64" s="557"/>
      <c r="EG64" s="557"/>
      <c r="EH64" s="557"/>
      <c r="EI64" s="557"/>
      <c r="EJ64" s="557"/>
      <c r="EK64" s="557"/>
      <c r="EL64" s="557"/>
      <c r="EM64" s="557"/>
      <c r="EN64" s="557"/>
      <c r="EO64" s="557"/>
      <c r="EP64" s="557"/>
      <c r="EQ64" s="557"/>
      <c r="ER64" s="557"/>
      <c r="ES64" s="557"/>
      <c r="ET64" s="557"/>
      <c r="EU64" s="557"/>
      <c r="EV64" s="557"/>
      <c r="EW64" s="557"/>
      <c r="EX64" s="557"/>
      <c r="EY64" s="557"/>
      <c r="EZ64" s="557"/>
      <c r="FA64" s="557"/>
      <c r="FB64" s="557"/>
      <c r="FC64" s="557"/>
      <c r="FD64" s="557"/>
      <c r="FE64" s="557"/>
      <c r="FF64" s="557"/>
      <c r="FG64" s="557"/>
      <c r="FH64" s="557"/>
      <c r="FI64" s="557"/>
      <c r="FJ64" s="557"/>
      <c r="FK64" s="557"/>
      <c r="FL64" s="557"/>
      <c r="FM64" s="557"/>
      <c r="FN64" s="557"/>
      <c r="FO64" s="557"/>
      <c r="FP64" s="557"/>
      <c r="FQ64" s="557"/>
      <c r="FR64" s="557"/>
      <c r="FS64" s="557"/>
      <c r="FT64" s="557"/>
      <c r="FU64" s="557"/>
      <c r="FV64" s="557"/>
      <c r="FW64" s="557"/>
      <c r="FX64" s="557"/>
      <c r="FY64" s="557"/>
      <c r="FZ64" s="557"/>
      <c r="GA64" s="557"/>
      <c r="GB64" s="557"/>
      <c r="GC64" s="557"/>
      <c r="GD64" s="557"/>
      <c r="GE64" s="557"/>
      <c r="GF64" s="557"/>
      <c r="GG64" s="557"/>
      <c r="GH64" s="557"/>
      <c r="GI64" s="557"/>
      <c r="GJ64" s="557"/>
      <c r="GK64" s="557"/>
      <c r="GL64" s="557"/>
      <c r="GM64" s="557"/>
      <c r="GN64" s="557"/>
      <c r="GO64" s="557"/>
      <c r="GP64" s="557"/>
      <c r="GQ64" s="557"/>
      <c r="GR64" s="557"/>
      <c r="GS64" s="557"/>
      <c r="GT64" s="557"/>
      <c r="GU64" s="557"/>
      <c r="GV64" s="557"/>
      <c r="GW64" s="557"/>
      <c r="GX64" s="557"/>
      <c r="GY64" s="557"/>
      <c r="GZ64" s="557"/>
      <c r="HA64" s="557"/>
      <c r="HB64" s="557"/>
      <c r="HC64" s="557"/>
      <c r="HD64" s="557"/>
      <c r="HE64" s="557"/>
      <c r="HF64" s="557"/>
      <c r="HG64" s="557"/>
      <c r="HH64" s="557"/>
      <c r="HI64" s="557"/>
      <c r="HJ64" s="557"/>
      <c r="HK64" s="557"/>
      <c r="HL64" s="557"/>
      <c r="HM64" s="557"/>
      <c r="HN64" s="557"/>
      <c r="HO64" s="557"/>
      <c r="HP64" s="557"/>
      <c r="HQ64" s="557"/>
      <c r="HR64" s="557"/>
      <c r="HS64" s="557"/>
      <c r="HT64" s="557"/>
      <c r="HU64" s="557"/>
      <c r="HV64" s="557"/>
      <c r="HW64" s="557"/>
      <c r="HX64" s="557"/>
      <c r="HY64" s="557"/>
      <c r="HZ64" s="557"/>
      <c r="IA64" s="557"/>
      <c r="IB64" s="557"/>
      <c r="IC64" s="557"/>
      <c r="ID64" s="557"/>
      <c r="IE64" s="557"/>
      <c r="IF64" s="557"/>
      <c r="IG64" s="557"/>
      <c r="IH64" s="557"/>
      <c r="II64" s="557"/>
      <c r="IJ64" s="557"/>
      <c r="IK64" s="557"/>
      <c r="IL64" s="557"/>
      <c r="IM64" s="557"/>
      <c r="IN64" s="557"/>
      <c r="IO64" s="557"/>
      <c r="IP64" s="557"/>
      <c r="IQ64" s="557"/>
      <c r="IR64" s="557"/>
      <c r="IS64" s="557"/>
      <c r="IT64" s="557"/>
      <c r="IU64" s="557"/>
      <c r="IV64" s="557"/>
      <c r="IW64" s="557"/>
      <c r="IX64" s="557"/>
      <c r="IY64" s="557"/>
      <c r="IZ64" s="557"/>
      <c r="JA64" s="557"/>
      <c r="JB64" s="557"/>
      <c r="JC64" s="557"/>
      <c r="JD64" s="557"/>
      <c r="JE64" s="557"/>
      <c r="JF64" s="557"/>
      <c r="JG64" s="557"/>
      <c r="JH64" s="557"/>
      <c r="JI64" s="557"/>
      <c r="JJ64" s="557"/>
      <c r="JK64" s="557"/>
      <c r="JL64" s="557"/>
      <c r="JM64" s="557"/>
      <c r="JN64" s="557"/>
      <c r="JO64" s="557"/>
      <c r="JP64" s="557"/>
      <c r="JQ64" s="557"/>
      <c r="JR64" s="557"/>
      <c r="JS64" s="557"/>
      <c r="JT64" s="557"/>
      <c r="JU64" s="557"/>
      <c r="JV64" s="557"/>
      <c r="JW64" s="557"/>
      <c r="JX64" s="557"/>
      <c r="JY64" s="557"/>
      <c r="JZ64" s="557"/>
      <c r="KA64" s="557"/>
      <c r="KB64" s="557"/>
      <c r="KC64" s="557"/>
      <c r="KD64" s="557"/>
      <c r="KE64" s="557"/>
      <c r="KF64" s="557"/>
      <c r="KG64" s="557"/>
      <c r="KH64" s="557"/>
      <c r="KI64" s="557"/>
      <c r="KJ64" s="557"/>
      <c r="KK64" s="557"/>
      <c r="KL64" s="557"/>
      <c r="KM64" s="557"/>
      <c r="KN64" s="557"/>
      <c r="KO64" s="557"/>
      <c r="KP64" s="557"/>
      <c r="KQ64" s="557"/>
      <c r="KR64" s="557"/>
      <c r="KS64" s="557"/>
      <c r="KT64" s="557"/>
      <c r="KU64" s="557"/>
      <c r="KV64" s="557"/>
      <c r="KW64" s="557"/>
      <c r="KX64" s="557"/>
      <c r="KY64" s="557"/>
      <c r="KZ64" s="557"/>
      <c r="LA64" s="557"/>
      <c r="LB64" s="557"/>
      <c r="LC64" s="557"/>
      <c r="LD64" s="557"/>
      <c r="LE64" s="557"/>
      <c r="LF64" s="557"/>
      <c r="LG64" s="557"/>
      <c r="LH64" s="557"/>
      <c r="LI64" s="557"/>
      <c r="LJ64" s="557"/>
      <c r="LK64" s="557"/>
      <c r="LL64" s="557"/>
      <c r="LM64" s="557"/>
      <c r="LN64" s="557"/>
      <c r="LO64" s="557"/>
      <c r="LP64" s="557"/>
      <c r="LQ64" s="557"/>
      <c r="LR64" s="557"/>
      <c r="LS64" s="557"/>
      <c r="LT64" s="557"/>
      <c r="LU64" s="557"/>
      <c r="LV64" s="557"/>
      <c r="LW64" s="557"/>
      <c r="LX64" s="557"/>
      <c r="LY64" s="557"/>
      <c r="LZ64" s="557"/>
      <c r="MA64" s="557"/>
      <c r="MB64" s="557"/>
      <c r="MC64" s="557"/>
      <c r="MD64" s="557"/>
      <c r="ME64" s="557"/>
      <c r="MF64" s="557"/>
      <c r="MG64" s="557"/>
      <c r="MH64" s="557"/>
      <c r="MI64" s="557"/>
      <c r="MJ64" s="557"/>
      <c r="MK64" s="557"/>
      <c r="ML64" s="557"/>
      <c r="MM64" s="557"/>
      <c r="MN64" s="557"/>
      <c r="MO64" s="557"/>
      <c r="MP64" s="557"/>
      <c r="MQ64" s="557"/>
      <c r="MR64" s="557"/>
      <c r="MS64" s="557"/>
      <c r="MT64" s="557"/>
      <c r="MU64" s="557"/>
      <c r="MV64" s="557"/>
      <c r="MW64" s="557"/>
      <c r="MX64" s="557"/>
      <c r="MY64" s="557"/>
      <c r="MZ64" s="557"/>
      <c r="NA64" s="557"/>
      <c r="NB64" s="557"/>
    </row>
    <row r="65" spans="1:366" s="85" customFormat="1" ht="20.25" customHeight="1" x14ac:dyDescent="0.45">
      <c r="A65" s="107">
        <v>0</v>
      </c>
      <c r="B65" s="108">
        <v>1</v>
      </c>
      <c r="C65" s="107">
        <v>0</v>
      </c>
      <c r="D65" s="108">
        <v>6</v>
      </c>
      <c r="E65" s="107">
        <v>0</v>
      </c>
      <c r="F65" s="108">
        <v>9</v>
      </c>
      <c r="G65" s="107">
        <v>0</v>
      </c>
      <c r="H65" s="108">
        <v>1</v>
      </c>
      <c r="I65" s="110" t="str">
        <f t="shared" si="7"/>
        <v>01060901</v>
      </c>
      <c r="J65" s="111"/>
      <c r="K65" s="111">
        <v>70418</v>
      </c>
      <c r="L65" s="111">
        <v>30103</v>
      </c>
      <c r="M65" s="112" t="s">
        <v>337</v>
      </c>
      <c r="N65" s="111"/>
      <c r="O65" s="111"/>
      <c r="P65" s="111"/>
      <c r="Q65" s="111"/>
      <c r="R65" s="112" t="s">
        <v>119</v>
      </c>
      <c r="S65" s="112"/>
      <c r="T65" s="113" t="s">
        <v>361</v>
      </c>
      <c r="U65" s="112" t="s">
        <v>240</v>
      </c>
      <c r="V65" s="1300" t="s">
        <v>362</v>
      </c>
      <c r="W65" s="128" t="s">
        <v>363</v>
      </c>
      <c r="X65" s="1139">
        <f t="shared" si="14"/>
        <v>1</v>
      </c>
      <c r="Y65" s="1139">
        <f t="shared" si="15"/>
        <v>1</v>
      </c>
      <c r="Z65" s="1140">
        <v>6</v>
      </c>
      <c r="AA65" s="1140">
        <v>5</v>
      </c>
      <c r="AB65" s="1141"/>
      <c r="AC65" s="1196">
        <v>0</v>
      </c>
      <c r="AD65" s="1197">
        <v>1</v>
      </c>
      <c r="AE65" s="1196">
        <v>0</v>
      </c>
      <c r="AF65" s="1143">
        <v>1.9670570135746599</v>
      </c>
      <c r="AG65" s="1143">
        <v>0</v>
      </c>
      <c r="AH65" s="1143">
        <v>3.6251131221719501</v>
      </c>
      <c r="AI65" s="1143"/>
      <c r="AJ65" s="1143">
        <f t="shared" si="16"/>
        <v>5.5921701357466098</v>
      </c>
      <c r="AK65" s="1139">
        <f t="shared" si="17"/>
        <v>1</v>
      </c>
      <c r="AL65" s="1143">
        <v>1.7140956240360501</v>
      </c>
      <c r="AM65" s="1143">
        <v>0</v>
      </c>
      <c r="AN65" s="1143">
        <v>0</v>
      </c>
      <c r="AO65" s="1143">
        <v>1.22723037566089</v>
      </c>
      <c r="AP65" s="1143">
        <f t="shared" si="18"/>
        <v>8.5334961354435492</v>
      </c>
      <c r="AQ65" s="1144">
        <f t="shared" si="19"/>
        <v>1</v>
      </c>
      <c r="AR65" s="557"/>
      <c r="AS65" s="557" t="s">
        <v>243</v>
      </c>
      <c r="AT65" s="557"/>
      <c r="AU65" s="557"/>
      <c r="AV65" s="557"/>
      <c r="AW65" s="557"/>
      <c r="AX65" s="557"/>
      <c r="AY65" s="557"/>
      <c r="AZ65" s="557"/>
      <c r="BA65" s="557"/>
      <c r="BB65" s="557"/>
      <c r="BC65" s="557"/>
      <c r="BD65" s="557"/>
      <c r="BE65" s="557"/>
      <c r="BF65" s="557"/>
      <c r="BG65" s="557"/>
      <c r="BH65" s="557"/>
      <c r="BI65" s="557"/>
      <c r="BJ65" s="557"/>
      <c r="BK65" s="557"/>
      <c r="BL65" s="557"/>
      <c r="BM65" s="557"/>
      <c r="BN65" s="557"/>
      <c r="BO65" s="557"/>
      <c r="BP65" s="557"/>
      <c r="BQ65" s="557"/>
      <c r="BR65" s="557"/>
      <c r="BS65" s="557"/>
      <c r="BT65" s="557"/>
      <c r="BU65" s="557"/>
      <c r="BV65" s="557"/>
      <c r="BW65" s="557"/>
      <c r="BX65" s="557"/>
      <c r="BY65" s="557"/>
      <c r="BZ65" s="557"/>
      <c r="CA65" s="557"/>
      <c r="CB65" s="557"/>
      <c r="CC65" s="557"/>
      <c r="CD65" s="557"/>
      <c r="CE65" s="557"/>
      <c r="CF65" s="557"/>
      <c r="CG65" s="557"/>
      <c r="CH65" s="557"/>
      <c r="CI65" s="557"/>
      <c r="CJ65" s="557"/>
      <c r="CK65" s="557"/>
      <c r="CL65" s="557"/>
      <c r="CM65" s="557"/>
      <c r="CN65" s="557"/>
      <c r="CO65" s="557"/>
      <c r="CP65" s="557"/>
      <c r="CQ65" s="557"/>
      <c r="CR65" s="557"/>
      <c r="CS65" s="557"/>
      <c r="CT65" s="557"/>
      <c r="CU65" s="557"/>
      <c r="CV65" s="557"/>
      <c r="CW65" s="557"/>
      <c r="CX65" s="557"/>
      <c r="CY65" s="557"/>
      <c r="CZ65" s="557"/>
      <c r="DA65" s="557"/>
      <c r="DB65" s="557"/>
      <c r="DC65" s="557"/>
      <c r="DD65" s="557"/>
      <c r="DE65" s="557"/>
      <c r="DF65" s="557"/>
      <c r="DG65" s="557"/>
      <c r="DH65" s="557"/>
      <c r="DI65" s="557"/>
      <c r="DJ65" s="557"/>
      <c r="DK65" s="557"/>
      <c r="DL65" s="557"/>
      <c r="DM65" s="557"/>
      <c r="DN65" s="557"/>
      <c r="DO65" s="557"/>
      <c r="DP65" s="557"/>
      <c r="DQ65" s="557"/>
      <c r="DR65" s="557"/>
      <c r="DS65" s="557"/>
      <c r="DT65" s="557"/>
      <c r="DU65" s="557"/>
      <c r="DV65" s="557"/>
      <c r="DW65" s="557"/>
      <c r="DX65" s="557"/>
      <c r="DY65" s="557"/>
      <c r="DZ65" s="557"/>
      <c r="EA65" s="557"/>
      <c r="EB65" s="557"/>
      <c r="EC65" s="557"/>
      <c r="ED65" s="557"/>
      <c r="EE65" s="557"/>
      <c r="EF65" s="557"/>
      <c r="EG65" s="557"/>
      <c r="EH65" s="557"/>
      <c r="EI65" s="557"/>
      <c r="EJ65" s="557"/>
      <c r="EK65" s="557"/>
      <c r="EL65" s="557"/>
      <c r="EM65" s="557"/>
      <c r="EN65" s="557"/>
      <c r="EO65" s="557"/>
      <c r="EP65" s="557"/>
      <c r="EQ65" s="557"/>
      <c r="ER65" s="557"/>
      <c r="ES65" s="557"/>
      <c r="ET65" s="557"/>
      <c r="EU65" s="557"/>
      <c r="EV65" s="557"/>
      <c r="EW65" s="557"/>
      <c r="EX65" s="557"/>
      <c r="EY65" s="557"/>
      <c r="EZ65" s="557"/>
      <c r="FA65" s="557"/>
      <c r="FB65" s="557"/>
      <c r="FC65" s="557"/>
      <c r="FD65" s="557"/>
      <c r="FE65" s="557"/>
      <c r="FF65" s="557"/>
      <c r="FG65" s="557"/>
      <c r="FH65" s="557"/>
      <c r="FI65" s="557"/>
      <c r="FJ65" s="557"/>
      <c r="FK65" s="557"/>
      <c r="FL65" s="557"/>
      <c r="FM65" s="557"/>
      <c r="FN65" s="557"/>
      <c r="FO65" s="557"/>
      <c r="FP65" s="557"/>
      <c r="FQ65" s="557"/>
      <c r="FR65" s="557"/>
      <c r="FS65" s="557"/>
      <c r="FT65" s="557"/>
      <c r="FU65" s="557"/>
      <c r="FV65" s="557"/>
      <c r="FW65" s="557"/>
      <c r="FX65" s="557"/>
      <c r="FY65" s="557"/>
      <c r="FZ65" s="557"/>
      <c r="GA65" s="557"/>
      <c r="GB65" s="557"/>
      <c r="GC65" s="557"/>
      <c r="GD65" s="557"/>
      <c r="GE65" s="557"/>
      <c r="GF65" s="557"/>
      <c r="GG65" s="557"/>
      <c r="GH65" s="557"/>
      <c r="GI65" s="557"/>
      <c r="GJ65" s="557"/>
      <c r="GK65" s="557"/>
      <c r="GL65" s="557"/>
      <c r="GM65" s="557"/>
      <c r="GN65" s="557"/>
      <c r="GO65" s="557"/>
      <c r="GP65" s="557"/>
      <c r="GQ65" s="557"/>
      <c r="GR65" s="557"/>
      <c r="GS65" s="557"/>
      <c r="GT65" s="557"/>
      <c r="GU65" s="557"/>
      <c r="GV65" s="557"/>
      <c r="GW65" s="557"/>
      <c r="GX65" s="557"/>
      <c r="GY65" s="557"/>
      <c r="GZ65" s="557"/>
      <c r="HA65" s="557"/>
      <c r="HB65" s="557"/>
      <c r="HC65" s="557"/>
      <c r="HD65" s="557"/>
      <c r="HE65" s="557"/>
      <c r="HF65" s="557"/>
      <c r="HG65" s="557"/>
      <c r="HH65" s="557"/>
      <c r="HI65" s="557"/>
      <c r="HJ65" s="557"/>
      <c r="HK65" s="557"/>
      <c r="HL65" s="557"/>
      <c r="HM65" s="557"/>
      <c r="HN65" s="557"/>
      <c r="HO65" s="557"/>
      <c r="HP65" s="557"/>
      <c r="HQ65" s="557"/>
      <c r="HR65" s="557"/>
      <c r="HS65" s="557"/>
      <c r="HT65" s="557"/>
      <c r="HU65" s="557"/>
      <c r="HV65" s="557"/>
      <c r="HW65" s="557"/>
      <c r="HX65" s="557"/>
      <c r="HY65" s="557"/>
      <c r="HZ65" s="557"/>
      <c r="IA65" s="557"/>
      <c r="IB65" s="557"/>
      <c r="IC65" s="557"/>
      <c r="ID65" s="557"/>
      <c r="IE65" s="557"/>
      <c r="IF65" s="557"/>
      <c r="IG65" s="557"/>
      <c r="IH65" s="557"/>
      <c r="II65" s="557"/>
      <c r="IJ65" s="557"/>
      <c r="IK65" s="557"/>
      <c r="IL65" s="557"/>
      <c r="IM65" s="557"/>
      <c r="IN65" s="557"/>
      <c r="IO65" s="557"/>
      <c r="IP65" s="557"/>
      <c r="IQ65" s="557"/>
      <c r="IR65" s="557"/>
      <c r="IS65" s="557"/>
      <c r="IT65" s="557"/>
      <c r="IU65" s="557"/>
      <c r="IV65" s="557"/>
      <c r="IW65" s="557"/>
      <c r="IX65" s="557"/>
      <c r="IY65" s="557"/>
      <c r="IZ65" s="557"/>
      <c r="JA65" s="557"/>
      <c r="JB65" s="557"/>
      <c r="JC65" s="557"/>
      <c r="JD65" s="557"/>
      <c r="JE65" s="557"/>
      <c r="JF65" s="557"/>
      <c r="JG65" s="557"/>
      <c r="JH65" s="557"/>
      <c r="JI65" s="557"/>
      <c r="JJ65" s="557"/>
      <c r="JK65" s="557"/>
      <c r="JL65" s="557"/>
      <c r="JM65" s="557"/>
      <c r="JN65" s="557"/>
      <c r="JO65" s="557"/>
      <c r="JP65" s="557"/>
      <c r="JQ65" s="557"/>
      <c r="JR65" s="557"/>
      <c r="JS65" s="557"/>
      <c r="JT65" s="557"/>
      <c r="JU65" s="557"/>
      <c r="JV65" s="557"/>
      <c r="JW65" s="557"/>
      <c r="JX65" s="557"/>
      <c r="JY65" s="557"/>
      <c r="JZ65" s="557"/>
      <c r="KA65" s="557"/>
      <c r="KB65" s="557"/>
      <c r="KC65" s="557"/>
      <c r="KD65" s="557"/>
      <c r="KE65" s="557"/>
      <c r="KF65" s="557"/>
      <c r="KG65" s="557"/>
      <c r="KH65" s="557"/>
      <c r="KI65" s="557"/>
      <c r="KJ65" s="557"/>
      <c r="KK65" s="557"/>
      <c r="KL65" s="557"/>
      <c r="KM65" s="557"/>
      <c r="KN65" s="557"/>
      <c r="KO65" s="557"/>
      <c r="KP65" s="557"/>
      <c r="KQ65" s="557"/>
      <c r="KR65" s="557"/>
      <c r="KS65" s="557"/>
      <c r="KT65" s="557"/>
      <c r="KU65" s="557"/>
      <c r="KV65" s="557"/>
      <c r="KW65" s="557"/>
      <c r="KX65" s="557"/>
      <c r="KY65" s="557"/>
      <c r="KZ65" s="557"/>
      <c r="LA65" s="557"/>
      <c r="LB65" s="557"/>
      <c r="LC65" s="557"/>
      <c r="LD65" s="557"/>
      <c r="LE65" s="557"/>
      <c r="LF65" s="557"/>
      <c r="LG65" s="557"/>
      <c r="LH65" s="557"/>
      <c r="LI65" s="557"/>
      <c r="LJ65" s="557"/>
      <c r="LK65" s="557"/>
      <c r="LL65" s="557"/>
      <c r="LM65" s="557"/>
      <c r="LN65" s="557"/>
      <c r="LO65" s="557"/>
      <c r="LP65" s="557"/>
      <c r="LQ65" s="557"/>
      <c r="LR65" s="557"/>
      <c r="LS65" s="557"/>
      <c r="LT65" s="557"/>
      <c r="LU65" s="557"/>
      <c r="LV65" s="557"/>
      <c r="LW65" s="557"/>
      <c r="LX65" s="557"/>
      <c r="LY65" s="557"/>
      <c r="LZ65" s="557"/>
      <c r="MA65" s="557"/>
      <c r="MB65" s="557"/>
      <c r="MC65" s="557"/>
      <c r="MD65" s="557"/>
      <c r="ME65" s="557"/>
      <c r="MF65" s="557"/>
      <c r="MG65" s="557"/>
      <c r="MH65" s="557"/>
      <c r="MI65" s="557"/>
      <c r="MJ65" s="557"/>
      <c r="MK65" s="557"/>
      <c r="ML65" s="557"/>
      <c r="MM65" s="557"/>
      <c r="MN65" s="557"/>
      <c r="MO65" s="557"/>
      <c r="MP65" s="557"/>
      <c r="MQ65" s="557"/>
      <c r="MR65" s="557"/>
      <c r="MS65" s="557"/>
      <c r="MT65" s="557"/>
      <c r="MU65" s="557"/>
      <c r="MV65" s="557"/>
      <c r="MW65" s="557"/>
      <c r="MX65" s="557"/>
      <c r="MY65" s="557"/>
      <c r="MZ65" s="557"/>
      <c r="NA65" s="557"/>
      <c r="NB65" s="557"/>
    </row>
    <row r="66" spans="1:366" s="85" customFormat="1" ht="20.25" customHeight="1" x14ac:dyDescent="0.45">
      <c r="A66" s="107">
        <v>0</v>
      </c>
      <c r="B66" s="108">
        <v>1</v>
      </c>
      <c r="C66" s="107">
        <v>0</v>
      </c>
      <c r="D66" s="108">
        <v>6</v>
      </c>
      <c r="E66" s="107">
        <v>1</v>
      </c>
      <c r="F66" s="108">
        <v>0</v>
      </c>
      <c r="G66" s="107">
        <v>0</v>
      </c>
      <c r="H66" s="108">
        <v>1</v>
      </c>
      <c r="I66" s="110" t="str">
        <f t="shared" si="7"/>
        <v>01061001</v>
      </c>
      <c r="J66" s="111"/>
      <c r="K66" s="111">
        <v>70406</v>
      </c>
      <c r="L66" s="111">
        <v>30103</v>
      </c>
      <c r="M66" s="112" t="s">
        <v>337</v>
      </c>
      <c r="N66" s="111"/>
      <c r="O66" s="111"/>
      <c r="P66" s="111"/>
      <c r="Q66" s="111"/>
      <c r="R66" s="112" t="s">
        <v>119</v>
      </c>
      <c r="S66" s="112"/>
      <c r="T66" s="113" t="s">
        <v>364</v>
      </c>
      <c r="U66" s="112" t="s">
        <v>240</v>
      </c>
      <c r="V66" s="1300" t="s">
        <v>365</v>
      </c>
      <c r="W66" s="128" t="s">
        <v>366</v>
      </c>
      <c r="X66" s="1139">
        <f t="shared" si="14"/>
        <v>1</v>
      </c>
      <c r="Y66" s="1139">
        <f t="shared" si="15"/>
        <v>1</v>
      </c>
      <c r="Z66" s="1140">
        <v>6</v>
      </c>
      <c r="AA66" s="1140">
        <v>5</v>
      </c>
      <c r="AB66" s="1141"/>
      <c r="AC66" s="1196">
        <v>0</v>
      </c>
      <c r="AD66" s="1197">
        <v>1</v>
      </c>
      <c r="AE66" s="1196">
        <v>0</v>
      </c>
      <c r="AF66" s="1143">
        <v>1.9670570135746599</v>
      </c>
      <c r="AG66" s="1143">
        <v>0</v>
      </c>
      <c r="AH66" s="1143">
        <v>3.6251131221719501</v>
      </c>
      <c r="AI66" s="1143"/>
      <c r="AJ66" s="1143">
        <f t="shared" si="16"/>
        <v>5.5921701357466098</v>
      </c>
      <c r="AK66" s="1139">
        <f t="shared" si="17"/>
        <v>1</v>
      </c>
      <c r="AL66" s="1143">
        <v>1.7140956240360501</v>
      </c>
      <c r="AM66" s="1143">
        <v>0</v>
      </c>
      <c r="AN66" s="1143">
        <v>0</v>
      </c>
      <c r="AO66" s="1143">
        <v>1.22723037566089</v>
      </c>
      <c r="AP66" s="1143">
        <f t="shared" si="18"/>
        <v>8.5334961354435492</v>
      </c>
      <c r="AQ66" s="1144">
        <f t="shared" si="19"/>
        <v>1</v>
      </c>
      <c r="AR66" s="557"/>
      <c r="AS66" s="557" t="s">
        <v>243</v>
      </c>
      <c r="AT66" s="557"/>
      <c r="AU66" s="557"/>
      <c r="AV66" s="557"/>
      <c r="AW66" s="557"/>
      <c r="AX66" s="557"/>
      <c r="AY66" s="557"/>
      <c r="AZ66" s="557"/>
      <c r="BA66" s="557"/>
      <c r="BB66" s="557"/>
      <c r="BC66" s="557"/>
      <c r="BD66" s="557"/>
      <c r="BE66" s="557"/>
      <c r="BF66" s="557"/>
      <c r="BG66" s="557"/>
      <c r="BH66" s="557"/>
      <c r="BI66" s="557"/>
      <c r="BJ66" s="557"/>
      <c r="BK66" s="557"/>
      <c r="BL66" s="557"/>
      <c r="BM66" s="557"/>
      <c r="BN66" s="557"/>
      <c r="BO66" s="557"/>
      <c r="BP66" s="557"/>
      <c r="BQ66" s="557"/>
      <c r="BR66" s="557"/>
      <c r="BS66" s="557"/>
      <c r="BT66" s="557"/>
      <c r="BU66" s="557"/>
      <c r="BV66" s="557"/>
      <c r="BW66" s="557"/>
      <c r="BX66" s="557"/>
      <c r="BY66" s="557"/>
      <c r="BZ66" s="557"/>
      <c r="CA66" s="557"/>
      <c r="CB66" s="557"/>
      <c r="CC66" s="557"/>
      <c r="CD66" s="557"/>
      <c r="CE66" s="557"/>
      <c r="CF66" s="557"/>
      <c r="CG66" s="557"/>
      <c r="CH66" s="557"/>
      <c r="CI66" s="557"/>
      <c r="CJ66" s="557"/>
      <c r="CK66" s="557"/>
      <c r="CL66" s="557"/>
      <c r="CM66" s="557"/>
      <c r="CN66" s="557"/>
      <c r="CO66" s="557"/>
      <c r="CP66" s="557"/>
      <c r="CQ66" s="557"/>
      <c r="CR66" s="557"/>
      <c r="CS66" s="557"/>
      <c r="CT66" s="557"/>
      <c r="CU66" s="557"/>
      <c r="CV66" s="557"/>
      <c r="CW66" s="557"/>
      <c r="CX66" s="557"/>
      <c r="CY66" s="557"/>
      <c r="CZ66" s="557"/>
      <c r="DA66" s="557"/>
      <c r="DB66" s="557"/>
      <c r="DC66" s="557"/>
      <c r="DD66" s="557"/>
      <c r="DE66" s="557"/>
      <c r="DF66" s="557"/>
      <c r="DG66" s="557"/>
      <c r="DH66" s="557"/>
      <c r="DI66" s="557"/>
      <c r="DJ66" s="557"/>
      <c r="DK66" s="557"/>
      <c r="DL66" s="557"/>
      <c r="DM66" s="557"/>
      <c r="DN66" s="557"/>
      <c r="DO66" s="557"/>
      <c r="DP66" s="557"/>
      <c r="DQ66" s="557"/>
      <c r="DR66" s="557"/>
      <c r="DS66" s="557"/>
      <c r="DT66" s="557"/>
      <c r="DU66" s="557"/>
      <c r="DV66" s="557"/>
      <c r="DW66" s="557"/>
      <c r="DX66" s="557"/>
      <c r="DY66" s="557"/>
      <c r="DZ66" s="557"/>
      <c r="EA66" s="557"/>
      <c r="EB66" s="557"/>
      <c r="EC66" s="557"/>
      <c r="ED66" s="557"/>
      <c r="EE66" s="557"/>
      <c r="EF66" s="557"/>
      <c r="EG66" s="557"/>
      <c r="EH66" s="557"/>
      <c r="EI66" s="557"/>
      <c r="EJ66" s="557"/>
      <c r="EK66" s="557"/>
      <c r="EL66" s="557"/>
      <c r="EM66" s="557"/>
      <c r="EN66" s="557"/>
      <c r="EO66" s="557"/>
      <c r="EP66" s="557"/>
      <c r="EQ66" s="557"/>
      <c r="ER66" s="557"/>
      <c r="ES66" s="557"/>
      <c r="ET66" s="557"/>
      <c r="EU66" s="557"/>
      <c r="EV66" s="557"/>
      <c r="EW66" s="557"/>
      <c r="EX66" s="557"/>
      <c r="EY66" s="557"/>
      <c r="EZ66" s="557"/>
      <c r="FA66" s="557"/>
      <c r="FB66" s="557"/>
      <c r="FC66" s="557"/>
      <c r="FD66" s="557"/>
      <c r="FE66" s="557"/>
      <c r="FF66" s="557"/>
      <c r="FG66" s="557"/>
      <c r="FH66" s="557"/>
      <c r="FI66" s="557"/>
      <c r="FJ66" s="557"/>
      <c r="FK66" s="557"/>
      <c r="FL66" s="557"/>
      <c r="FM66" s="557"/>
      <c r="FN66" s="557"/>
      <c r="FO66" s="557"/>
      <c r="FP66" s="557"/>
      <c r="FQ66" s="557"/>
      <c r="FR66" s="557"/>
      <c r="FS66" s="557"/>
      <c r="FT66" s="557"/>
      <c r="FU66" s="557"/>
      <c r="FV66" s="557"/>
      <c r="FW66" s="557"/>
      <c r="FX66" s="557"/>
      <c r="FY66" s="557"/>
      <c r="FZ66" s="557"/>
      <c r="GA66" s="557"/>
      <c r="GB66" s="557"/>
      <c r="GC66" s="557"/>
      <c r="GD66" s="557"/>
      <c r="GE66" s="557"/>
      <c r="GF66" s="557"/>
      <c r="GG66" s="557"/>
      <c r="GH66" s="557"/>
      <c r="GI66" s="557"/>
      <c r="GJ66" s="557"/>
      <c r="GK66" s="557"/>
      <c r="GL66" s="557"/>
      <c r="GM66" s="557"/>
      <c r="GN66" s="557"/>
      <c r="GO66" s="557"/>
      <c r="GP66" s="557"/>
      <c r="GQ66" s="557"/>
      <c r="GR66" s="557"/>
      <c r="GS66" s="557"/>
      <c r="GT66" s="557"/>
      <c r="GU66" s="557"/>
      <c r="GV66" s="557"/>
      <c r="GW66" s="557"/>
      <c r="GX66" s="557"/>
      <c r="GY66" s="557"/>
      <c r="GZ66" s="557"/>
      <c r="HA66" s="557"/>
      <c r="HB66" s="557"/>
      <c r="HC66" s="557"/>
      <c r="HD66" s="557"/>
      <c r="HE66" s="557"/>
      <c r="HF66" s="557"/>
      <c r="HG66" s="557"/>
      <c r="HH66" s="557"/>
      <c r="HI66" s="557"/>
      <c r="HJ66" s="557"/>
      <c r="HK66" s="557"/>
      <c r="HL66" s="557"/>
      <c r="HM66" s="557"/>
      <c r="HN66" s="557"/>
      <c r="HO66" s="557"/>
      <c r="HP66" s="557"/>
      <c r="HQ66" s="557"/>
      <c r="HR66" s="557"/>
      <c r="HS66" s="557"/>
      <c r="HT66" s="557"/>
      <c r="HU66" s="557"/>
      <c r="HV66" s="557"/>
      <c r="HW66" s="557"/>
      <c r="HX66" s="557"/>
      <c r="HY66" s="557"/>
      <c r="HZ66" s="557"/>
      <c r="IA66" s="557"/>
      <c r="IB66" s="557"/>
      <c r="IC66" s="557"/>
      <c r="ID66" s="557"/>
      <c r="IE66" s="557"/>
      <c r="IF66" s="557"/>
      <c r="IG66" s="557"/>
      <c r="IH66" s="557"/>
      <c r="II66" s="557"/>
      <c r="IJ66" s="557"/>
      <c r="IK66" s="557"/>
      <c r="IL66" s="557"/>
      <c r="IM66" s="557"/>
      <c r="IN66" s="557"/>
      <c r="IO66" s="557"/>
      <c r="IP66" s="557"/>
      <c r="IQ66" s="557"/>
      <c r="IR66" s="557"/>
      <c r="IS66" s="557"/>
      <c r="IT66" s="557"/>
      <c r="IU66" s="557"/>
      <c r="IV66" s="557"/>
      <c r="IW66" s="557"/>
      <c r="IX66" s="557"/>
      <c r="IY66" s="557"/>
      <c r="IZ66" s="557"/>
      <c r="JA66" s="557"/>
      <c r="JB66" s="557"/>
      <c r="JC66" s="557"/>
      <c r="JD66" s="557"/>
      <c r="JE66" s="557"/>
      <c r="JF66" s="557"/>
      <c r="JG66" s="557"/>
      <c r="JH66" s="557"/>
      <c r="JI66" s="557"/>
      <c r="JJ66" s="557"/>
      <c r="JK66" s="557"/>
      <c r="JL66" s="557"/>
      <c r="JM66" s="557"/>
      <c r="JN66" s="557"/>
      <c r="JO66" s="557"/>
      <c r="JP66" s="557"/>
      <c r="JQ66" s="557"/>
      <c r="JR66" s="557"/>
      <c r="JS66" s="557"/>
      <c r="JT66" s="557"/>
      <c r="JU66" s="557"/>
      <c r="JV66" s="557"/>
      <c r="JW66" s="557"/>
      <c r="JX66" s="557"/>
      <c r="JY66" s="557"/>
      <c r="JZ66" s="557"/>
      <c r="KA66" s="557"/>
      <c r="KB66" s="557"/>
      <c r="KC66" s="557"/>
      <c r="KD66" s="557"/>
      <c r="KE66" s="557"/>
      <c r="KF66" s="557"/>
      <c r="KG66" s="557"/>
      <c r="KH66" s="557"/>
      <c r="KI66" s="557"/>
      <c r="KJ66" s="557"/>
      <c r="KK66" s="557"/>
      <c r="KL66" s="557"/>
      <c r="KM66" s="557"/>
      <c r="KN66" s="557"/>
      <c r="KO66" s="557"/>
      <c r="KP66" s="557"/>
      <c r="KQ66" s="557"/>
      <c r="KR66" s="557"/>
      <c r="KS66" s="557"/>
      <c r="KT66" s="557"/>
      <c r="KU66" s="557"/>
      <c r="KV66" s="557"/>
      <c r="KW66" s="557"/>
      <c r="KX66" s="557"/>
      <c r="KY66" s="557"/>
      <c r="KZ66" s="557"/>
      <c r="LA66" s="557"/>
      <c r="LB66" s="557"/>
      <c r="LC66" s="557"/>
      <c r="LD66" s="557"/>
      <c r="LE66" s="557"/>
      <c r="LF66" s="557"/>
      <c r="LG66" s="557"/>
      <c r="LH66" s="557"/>
      <c r="LI66" s="557"/>
      <c r="LJ66" s="557"/>
      <c r="LK66" s="557"/>
      <c r="LL66" s="557"/>
      <c r="LM66" s="557"/>
      <c r="LN66" s="557"/>
      <c r="LO66" s="557"/>
      <c r="LP66" s="557"/>
      <c r="LQ66" s="557"/>
      <c r="LR66" s="557"/>
      <c r="LS66" s="557"/>
      <c r="LT66" s="557"/>
      <c r="LU66" s="557"/>
      <c r="LV66" s="557"/>
      <c r="LW66" s="557"/>
      <c r="LX66" s="557"/>
      <c r="LY66" s="557"/>
      <c r="LZ66" s="557"/>
      <c r="MA66" s="557"/>
      <c r="MB66" s="557"/>
      <c r="MC66" s="557"/>
      <c r="MD66" s="557"/>
      <c r="ME66" s="557"/>
      <c r="MF66" s="557"/>
      <c r="MG66" s="557"/>
      <c r="MH66" s="557"/>
      <c r="MI66" s="557"/>
      <c r="MJ66" s="557"/>
      <c r="MK66" s="557"/>
      <c r="ML66" s="557"/>
      <c r="MM66" s="557"/>
      <c r="MN66" s="557"/>
      <c r="MO66" s="557"/>
      <c r="MP66" s="557"/>
      <c r="MQ66" s="557"/>
      <c r="MR66" s="557"/>
      <c r="MS66" s="557"/>
      <c r="MT66" s="557"/>
      <c r="MU66" s="557"/>
      <c r="MV66" s="557"/>
      <c r="MW66" s="557"/>
      <c r="MX66" s="557"/>
      <c r="MY66" s="557"/>
      <c r="MZ66" s="557"/>
      <c r="NA66" s="557"/>
      <c r="NB66" s="557"/>
    </row>
    <row r="67" spans="1:366" s="85" customFormat="1" ht="20.25" customHeight="1" x14ac:dyDescent="0.45">
      <c r="A67" s="107">
        <v>0</v>
      </c>
      <c r="B67" s="108">
        <v>1</v>
      </c>
      <c r="C67" s="107">
        <v>0</v>
      </c>
      <c r="D67" s="108">
        <v>6</v>
      </c>
      <c r="E67" s="107">
        <v>1</v>
      </c>
      <c r="F67" s="108">
        <v>1</v>
      </c>
      <c r="G67" s="107">
        <v>0</v>
      </c>
      <c r="H67" s="108">
        <v>1</v>
      </c>
      <c r="I67" s="110" t="str">
        <f t="shared" si="7"/>
        <v>01061101</v>
      </c>
      <c r="J67" s="111"/>
      <c r="K67" s="111">
        <v>70407</v>
      </c>
      <c r="L67" s="111">
        <v>30103</v>
      </c>
      <c r="M67" s="112" t="s">
        <v>337</v>
      </c>
      <c r="N67" s="111"/>
      <c r="O67" s="111"/>
      <c r="P67" s="111"/>
      <c r="Q67" s="111"/>
      <c r="R67" s="112" t="s">
        <v>119</v>
      </c>
      <c r="S67" s="112"/>
      <c r="T67" s="113" t="s">
        <v>367</v>
      </c>
      <c r="U67" s="112" t="s">
        <v>240</v>
      </c>
      <c r="V67" s="1300" t="s">
        <v>368</v>
      </c>
      <c r="W67" s="128" t="s">
        <v>369</v>
      </c>
      <c r="X67" s="1139">
        <f t="shared" si="14"/>
        <v>0.9413746671439549</v>
      </c>
      <c r="Y67" s="1139">
        <f t="shared" si="15"/>
        <v>0.92810385920800564</v>
      </c>
      <c r="Z67" s="1140">
        <v>5</v>
      </c>
      <c r="AA67" s="1140">
        <v>5</v>
      </c>
      <c r="AB67" s="1141"/>
      <c r="AC67" s="1196">
        <v>0</v>
      </c>
      <c r="AD67" s="1197">
        <v>1</v>
      </c>
      <c r="AE67" s="1196">
        <v>0</v>
      </c>
      <c r="AF67" s="1143">
        <v>1.63921417797888</v>
      </c>
      <c r="AG67" s="1143">
        <v>0</v>
      </c>
      <c r="AH67" s="1143">
        <v>3.6251131221719501</v>
      </c>
      <c r="AI67" s="1143"/>
      <c r="AJ67" s="1143">
        <f t="shared" si="16"/>
        <v>5.2643273001508302</v>
      </c>
      <c r="AK67" s="1139">
        <f t="shared" si="17"/>
        <v>0.9413746671439549</v>
      </c>
      <c r="AL67" s="1143">
        <v>1.42841302003004</v>
      </c>
      <c r="AM67" s="1143">
        <v>0</v>
      </c>
      <c r="AN67" s="1143">
        <v>0</v>
      </c>
      <c r="AO67" s="1143">
        <v>1.22723037566089</v>
      </c>
      <c r="AP67" s="1143">
        <f t="shared" si="18"/>
        <v>7.9199706958417604</v>
      </c>
      <c r="AQ67" s="1144">
        <f t="shared" si="19"/>
        <v>0.92810385920800564</v>
      </c>
      <c r="AR67" s="557"/>
      <c r="AS67" s="557" t="s">
        <v>243</v>
      </c>
      <c r="AT67" s="557"/>
      <c r="AU67" s="557"/>
      <c r="AV67" s="557"/>
      <c r="AW67" s="557"/>
      <c r="AX67" s="557"/>
      <c r="AY67" s="557"/>
      <c r="AZ67" s="557"/>
      <c r="BA67" s="557"/>
      <c r="BB67" s="557"/>
      <c r="BC67" s="557"/>
      <c r="BD67" s="557"/>
      <c r="BE67" s="557"/>
      <c r="BF67" s="557"/>
      <c r="BG67" s="557"/>
      <c r="BH67" s="557"/>
      <c r="BI67" s="557"/>
      <c r="BJ67" s="557"/>
      <c r="BK67" s="557"/>
      <c r="BL67" s="557"/>
      <c r="BM67" s="557"/>
      <c r="BN67" s="557"/>
      <c r="BO67" s="557"/>
      <c r="BP67" s="557"/>
      <c r="BQ67" s="557"/>
      <c r="BR67" s="557"/>
      <c r="BS67" s="557"/>
      <c r="BT67" s="557"/>
      <c r="BU67" s="557"/>
      <c r="BV67" s="557"/>
      <c r="BW67" s="557"/>
      <c r="BX67" s="557"/>
      <c r="BY67" s="557"/>
      <c r="BZ67" s="557"/>
      <c r="CA67" s="557"/>
      <c r="CB67" s="557"/>
      <c r="CC67" s="557"/>
      <c r="CD67" s="557"/>
      <c r="CE67" s="557"/>
      <c r="CF67" s="557"/>
      <c r="CG67" s="557"/>
      <c r="CH67" s="557"/>
      <c r="CI67" s="557"/>
      <c r="CJ67" s="557"/>
      <c r="CK67" s="557"/>
      <c r="CL67" s="557"/>
      <c r="CM67" s="557"/>
      <c r="CN67" s="557"/>
      <c r="CO67" s="557"/>
      <c r="CP67" s="557"/>
      <c r="CQ67" s="557"/>
      <c r="CR67" s="557"/>
      <c r="CS67" s="557"/>
      <c r="CT67" s="557"/>
      <c r="CU67" s="557"/>
      <c r="CV67" s="557"/>
      <c r="CW67" s="557"/>
      <c r="CX67" s="557"/>
      <c r="CY67" s="557"/>
      <c r="CZ67" s="557"/>
      <c r="DA67" s="557"/>
      <c r="DB67" s="557"/>
      <c r="DC67" s="557"/>
      <c r="DD67" s="557"/>
      <c r="DE67" s="557"/>
      <c r="DF67" s="557"/>
      <c r="DG67" s="557"/>
      <c r="DH67" s="557"/>
      <c r="DI67" s="557"/>
      <c r="DJ67" s="557"/>
      <c r="DK67" s="557"/>
      <c r="DL67" s="557"/>
      <c r="DM67" s="557"/>
      <c r="DN67" s="557"/>
      <c r="DO67" s="557"/>
      <c r="DP67" s="557"/>
      <c r="DQ67" s="557"/>
      <c r="DR67" s="557"/>
      <c r="DS67" s="557"/>
      <c r="DT67" s="557"/>
      <c r="DU67" s="557"/>
      <c r="DV67" s="557"/>
      <c r="DW67" s="557"/>
      <c r="DX67" s="557"/>
      <c r="DY67" s="557"/>
      <c r="DZ67" s="557"/>
      <c r="EA67" s="557"/>
      <c r="EB67" s="557"/>
      <c r="EC67" s="557"/>
      <c r="ED67" s="557"/>
      <c r="EE67" s="557"/>
      <c r="EF67" s="557"/>
      <c r="EG67" s="557"/>
      <c r="EH67" s="557"/>
      <c r="EI67" s="557"/>
      <c r="EJ67" s="557"/>
      <c r="EK67" s="557"/>
      <c r="EL67" s="557"/>
      <c r="EM67" s="557"/>
      <c r="EN67" s="557"/>
      <c r="EO67" s="557"/>
      <c r="EP67" s="557"/>
      <c r="EQ67" s="557"/>
      <c r="ER67" s="557"/>
      <c r="ES67" s="557"/>
      <c r="ET67" s="557"/>
      <c r="EU67" s="557"/>
      <c r="EV67" s="557"/>
      <c r="EW67" s="557"/>
      <c r="EX67" s="557"/>
      <c r="EY67" s="557"/>
      <c r="EZ67" s="557"/>
      <c r="FA67" s="557"/>
      <c r="FB67" s="557"/>
      <c r="FC67" s="557"/>
      <c r="FD67" s="557"/>
      <c r="FE67" s="557"/>
      <c r="FF67" s="557"/>
      <c r="FG67" s="557"/>
      <c r="FH67" s="557"/>
      <c r="FI67" s="557"/>
      <c r="FJ67" s="557"/>
      <c r="FK67" s="557"/>
      <c r="FL67" s="557"/>
      <c r="FM67" s="557"/>
      <c r="FN67" s="557"/>
      <c r="FO67" s="557"/>
      <c r="FP67" s="557"/>
      <c r="FQ67" s="557"/>
      <c r="FR67" s="557"/>
      <c r="FS67" s="557"/>
      <c r="FT67" s="557"/>
      <c r="FU67" s="557"/>
      <c r="FV67" s="557"/>
      <c r="FW67" s="557"/>
      <c r="FX67" s="557"/>
      <c r="FY67" s="557"/>
      <c r="FZ67" s="557"/>
      <c r="GA67" s="557"/>
      <c r="GB67" s="557"/>
      <c r="GC67" s="557"/>
      <c r="GD67" s="557"/>
      <c r="GE67" s="557"/>
      <c r="GF67" s="557"/>
      <c r="GG67" s="557"/>
      <c r="GH67" s="557"/>
      <c r="GI67" s="557"/>
      <c r="GJ67" s="557"/>
      <c r="GK67" s="557"/>
      <c r="GL67" s="557"/>
      <c r="GM67" s="557"/>
      <c r="GN67" s="557"/>
      <c r="GO67" s="557"/>
      <c r="GP67" s="557"/>
      <c r="GQ67" s="557"/>
      <c r="GR67" s="557"/>
      <c r="GS67" s="557"/>
      <c r="GT67" s="557"/>
      <c r="GU67" s="557"/>
      <c r="GV67" s="557"/>
      <c r="GW67" s="557"/>
      <c r="GX67" s="557"/>
      <c r="GY67" s="557"/>
      <c r="GZ67" s="557"/>
      <c r="HA67" s="557"/>
      <c r="HB67" s="557"/>
      <c r="HC67" s="557"/>
      <c r="HD67" s="557"/>
      <c r="HE67" s="557"/>
      <c r="HF67" s="557"/>
      <c r="HG67" s="557"/>
      <c r="HH67" s="557"/>
      <c r="HI67" s="557"/>
      <c r="HJ67" s="557"/>
      <c r="HK67" s="557"/>
      <c r="HL67" s="557"/>
      <c r="HM67" s="557"/>
      <c r="HN67" s="557"/>
      <c r="HO67" s="557"/>
      <c r="HP67" s="557"/>
      <c r="HQ67" s="557"/>
      <c r="HR67" s="557"/>
      <c r="HS67" s="557"/>
      <c r="HT67" s="557"/>
      <c r="HU67" s="557"/>
      <c r="HV67" s="557"/>
      <c r="HW67" s="557"/>
      <c r="HX67" s="557"/>
      <c r="HY67" s="557"/>
      <c r="HZ67" s="557"/>
      <c r="IA67" s="557"/>
      <c r="IB67" s="557"/>
      <c r="IC67" s="557"/>
      <c r="ID67" s="557"/>
      <c r="IE67" s="557"/>
      <c r="IF67" s="557"/>
      <c r="IG67" s="557"/>
      <c r="IH67" s="557"/>
      <c r="II67" s="557"/>
      <c r="IJ67" s="557"/>
      <c r="IK67" s="557"/>
      <c r="IL67" s="557"/>
      <c r="IM67" s="557"/>
      <c r="IN67" s="557"/>
      <c r="IO67" s="557"/>
      <c r="IP67" s="557"/>
      <c r="IQ67" s="557"/>
      <c r="IR67" s="557"/>
      <c r="IS67" s="557"/>
      <c r="IT67" s="557"/>
      <c r="IU67" s="557"/>
      <c r="IV67" s="557"/>
      <c r="IW67" s="557"/>
      <c r="IX67" s="557"/>
      <c r="IY67" s="557"/>
      <c r="IZ67" s="557"/>
      <c r="JA67" s="557"/>
      <c r="JB67" s="557"/>
      <c r="JC67" s="557"/>
      <c r="JD67" s="557"/>
      <c r="JE67" s="557"/>
      <c r="JF67" s="557"/>
      <c r="JG67" s="557"/>
      <c r="JH67" s="557"/>
      <c r="JI67" s="557"/>
      <c r="JJ67" s="557"/>
      <c r="JK67" s="557"/>
      <c r="JL67" s="557"/>
      <c r="JM67" s="557"/>
      <c r="JN67" s="557"/>
      <c r="JO67" s="557"/>
      <c r="JP67" s="557"/>
      <c r="JQ67" s="557"/>
      <c r="JR67" s="557"/>
      <c r="JS67" s="557"/>
      <c r="JT67" s="557"/>
      <c r="JU67" s="557"/>
      <c r="JV67" s="557"/>
      <c r="JW67" s="557"/>
      <c r="JX67" s="557"/>
      <c r="JY67" s="557"/>
      <c r="JZ67" s="557"/>
      <c r="KA67" s="557"/>
      <c r="KB67" s="557"/>
      <c r="KC67" s="557"/>
      <c r="KD67" s="557"/>
      <c r="KE67" s="557"/>
      <c r="KF67" s="557"/>
      <c r="KG67" s="557"/>
      <c r="KH67" s="557"/>
      <c r="KI67" s="557"/>
      <c r="KJ67" s="557"/>
      <c r="KK67" s="557"/>
      <c r="KL67" s="557"/>
      <c r="KM67" s="557"/>
      <c r="KN67" s="557"/>
      <c r="KO67" s="557"/>
      <c r="KP67" s="557"/>
      <c r="KQ67" s="557"/>
      <c r="KR67" s="557"/>
      <c r="KS67" s="557"/>
      <c r="KT67" s="557"/>
      <c r="KU67" s="557"/>
      <c r="KV67" s="557"/>
      <c r="KW67" s="557"/>
      <c r="KX67" s="557"/>
      <c r="KY67" s="557"/>
      <c r="KZ67" s="557"/>
      <c r="LA67" s="557"/>
      <c r="LB67" s="557"/>
      <c r="LC67" s="557"/>
      <c r="LD67" s="557"/>
      <c r="LE67" s="557"/>
      <c r="LF67" s="557"/>
      <c r="LG67" s="557"/>
      <c r="LH67" s="557"/>
      <c r="LI67" s="557"/>
      <c r="LJ67" s="557"/>
      <c r="LK67" s="557"/>
      <c r="LL67" s="557"/>
      <c r="LM67" s="557"/>
      <c r="LN67" s="557"/>
      <c r="LO67" s="557"/>
      <c r="LP67" s="557"/>
      <c r="LQ67" s="557"/>
      <c r="LR67" s="557"/>
      <c r="LS67" s="557"/>
      <c r="LT67" s="557"/>
      <c r="LU67" s="557"/>
      <c r="LV67" s="557"/>
      <c r="LW67" s="557"/>
      <c r="LX67" s="557"/>
      <c r="LY67" s="557"/>
      <c r="LZ67" s="557"/>
      <c r="MA67" s="557"/>
      <c r="MB67" s="557"/>
      <c r="MC67" s="557"/>
      <c r="MD67" s="557"/>
      <c r="ME67" s="557"/>
      <c r="MF67" s="557"/>
      <c r="MG67" s="557"/>
      <c r="MH67" s="557"/>
      <c r="MI67" s="557"/>
      <c r="MJ67" s="557"/>
      <c r="MK67" s="557"/>
      <c r="ML67" s="557"/>
      <c r="MM67" s="557"/>
      <c r="MN67" s="557"/>
      <c r="MO67" s="557"/>
      <c r="MP67" s="557"/>
      <c r="MQ67" s="557"/>
      <c r="MR67" s="557"/>
      <c r="MS67" s="557"/>
      <c r="MT67" s="557"/>
      <c r="MU67" s="557"/>
      <c r="MV67" s="557"/>
      <c r="MW67" s="557"/>
      <c r="MX67" s="557"/>
      <c r="MY67" s="557"/>
      <c r="MZ67" s="557"/>
      <c r="NA67" s="557"/>
      <c r="NB67" s="557"/>
    </row>
    <row r="68" spans="1:366" s="85" customFormat="1" ht="20.25" customHeight="1" x14ac:dyDescent="0.45">
      <c r="A68" s="107">
        <v>0</v>
      </c>
      <c r="B68" s="108">
        <v>1</v>
      </c>
      <c r="C68" s="107">
        <v>0</v>
      </c>
      <c r="D68" s="108">
        <v>6</v>
      </c>
      <c r="E68" s="107">
        <v>1</v>
      </c>
      <c r="F68" s="108">
        <v>2</v>
      </c>
      <c r="G68" s="107">
        <v>0</v>
      </c>
      <c r="H68" s="108">
        <v>1</v>
      </c>
      <c r="I68" s="110" t="str">
        <f t="shared" si="7"/>
        <v>01061201</v>
      </c>
      <c r="J68" s="111"/>
      <c r="K68" s="111">
        <v>70408</v>
      </c>
      <c r="L68" s="111">
        <v>30103</v>
      </c>
      <c r="M68" s="112" t="s">
        <v>337</v>
      </c>
      <c r="N68" s="111"/>
      <c r="O68" s="111"/>
      <c r="P68" s="111"/>
      <c r="Q68" s="111"/>
      <c r="R68" s="112" t="s">
        <v>119</v>
      </c>
      <c r="S68" s="112"/>
      <c r="T68" s="113" t="s">
        <v>370</v>
      </c>
      <c r="U68" s="112" t="s">
        <v>240</v>
      </c>
      <c r="V68" s="1300" t="s">
        <v>371</v>
      </c>
      <c r="W68" s="128" t="s">
        <v>372</v>
      </c>
      <c r="X68" s="1139">
        <f t="shared" si="14"/>
        <v>0.9413746671439549</v>
      </c>
      <c r="Y68" s="1139">
        <f t="shared" si="15"/>
        <v>0.92810385920800564</v>
      </c>
      <c r="Z68" s="1140">
        <v>5</v>
      </c>
      <c r="AA68" s="1140">
        <v>5</v>
      </c>
      <c r="AB68" s="1141"/>
      <c r="AC68" s="1196">
        <v>0</v>
      </c>
      <c r="AD68" s="1197">
        <v>1</v>
      </c>
      <c r="AE68" s="1196">
        <v>0</v>
      </c>
      <c r="AF68" s="1143">
        <v>1.63921417797888</v>
      </c>
      <c r="AG68" s="1143">
        <v>0</v>
      </c>
      <c r="AH68" s="1143">
        <v>3.6251131221719501</v>
      </c>
      <c r="AI68" s="1143"/>
      <c r="AJ68" s="1143">
        <f t="shared" si="16"/>
        <v>5.2643273001508302</v>
      </c>
      <c r="AK68" s="1139">
        <f t="shared" si="17"/>
        <v>0.9413746671439549</v>
      </c>
      <c r="AL68" s="1143">
        <v>1.42841302003004</v>
      </c>
      <c r="AM68" s="1143">
        <v>0</v>
      </c>
      <c r="AN68" s="1143">
        <v>0</v>
      </c>
      <c r="AO68" s="1143">
        <v>1.22723037566089</v>
      </c>
      <c r="AP68" s="1143">
        <f t="shared" si="18"/>
        <v>7.9199706958417604</v>
      </c>
      <c r="AQ68" s="1144">
        <f t="shared" si="19"/>
        <v>0.92810385920800564</v>
      </c>
      <c r="AR68" s="557"/>
      <c r="AS68" s="557" t="s">
        <v>243</v>
      </c>
      <c r="AT68" s="557"/>
      <c r="AU68" s="557"/>
      <c r="AV68" s="557"/>
      <c r="AW68" s="557"/>
      <c r="AX68" s="557"/>
      <c r="AY68" s="557"/>
      <c r="AZ68" s="557"/>
      <c r="BA68" s="557"/>
      <c r="BB68" s="557"/>
      <c r="BC68" s="557"/>
      <c r="BD68" s="557"/>
      <c r="BE68" s="557"/>
      <c r="BF68" s="557"/>
      <c r="BG68" s="557"/>
      <c r="BH68" s="557"/>
      <c r="BI68" s="557"/>
      <c r="BJ68" s="557"/>
      <c r="BK68" s="557"/>
      <c r="BL68" s="557"/>
      <c r="BM68" s="557"/>
      <c r="BN68" s="557"/>
      <c r="BO68" s="557"/>
      <c r="BP68" s="557"/>
      <c r="BQ68" s="557"/>
      <c r="BR68" s="557"/>
      <c r="BS68" s="557"/>
      <c r="BT68" s="557"/>
      <c r="BU68" s="557"/>
      <c r="BV68" s="557"/>
      <c r="BW68" s="557"/>
      <c r="BX68" s="557"/>
      <c r="BY68" s="557"/>
      <c r="BZ68" s="557"/>
      <c r="CA68" s="557"/>
      <c r="CB68" s="557"/>
      <c r="CC68" s="557"/>
      <c r="CD68" s="557"/>
      <c r="CE68" s="557"/>
      <c r="CF68" s="557"/>
      <c r="CG68" s="557"/>
      <c r="CH68" s="557"/>
      <c r="CI68" s="557"/>
      <c r="CJ68" s="557"/>
      <c r="CK68" s="557"/>
      <c r="CL68" s="557"/>
      <c r="CM68" s="557"/>
      <c r="CN68" s="557"/>
      <c r="CO68" s="557"/>
      <c r="CP68" s="557"/>
      <c r="CQ68" s="557"/>
      <c r="CR68" s="557"/>
      <c r="CS68" s="557"/>
      <c r="CT68" s="557"/>
      <c r="CU68" s="557"/>
      <c r="CV68" s="557"/>
      <c r="CW68" s="557"/>
      <c r="CX68" s="557"/>
      <c r="CY68" s="557"/>
      <c r="CZ68" s="557"/>
      <c r="DA68" s="557"/>
      <c r="DB68" s="557"/>
      <c r="DC68" s="557"/>
      <c r="DD68" s="557"/>
      <c r="DE68" s="557"/>
      <c r="DF68" s="557"/>
      <c r="DG68" s="557"/>
      <c r="DH68" s="557"/>
      <c r="DI68" s="557"/>
      <c r="DJ68" s="557"/>
      <c r="DK68" s="557"/>
      <c r="DL68" s="557"/>
      <c r="DM68" s="557"/>
      <c r="DN68" s="557"/>
      <c r="DO68" s="557"/>
      <c r="DP68" s="557"/>
      <c r="DQ68" s="557"/>
      <c r="DR68" s="557"/>
      <c r="DS68" s="557"/>
      <c r="DT68" s="557"/>
      <c r="DU68" s="557"/>
      <c r="DV68" s="557"/>
      <c r="DW68" s="557"/>
      <c r="DX68" s="557"/>
      <c r="DY68" s="557"/>
      <c r="DZ68" s="557"/>
      <c r="EA68" s="557"/>
      <c r="EB68" s="557"/>
      <c r="EC68" s="557"/>
      <c r="ED68" s="557"/>
      <c r="EE68" s="557"/>
      <c r="EF68" s="557"/>
      <c r="EG68" s="557"/>
      <c r="EH68" s="557"/>
      <c r="EI68" s="557"/>
      <c r="EJ68" s="557"/>
      <c r="EK68" s="557"/>
      <c r="EL68" s="557"/>
      <c r="EM68" s="557"/>
      <c r="EN68" s="557"/>
      <c r="EO68" s="557"/>
      <c r="EP68" s="557"/>
      <c r="EQ68" s="557"/>
      <c r="ER68" s="557"/>
      <c r="ES68" s="557"/>
      <c r="ET68" s="557"/>
      <c r="EU68" s="557"/>
      <c r="EV68" s="557"/>
      <c r="EW68" s="557"/>
      <c r="EX68" s="557"/>
      <c r="EY68" s="557"/>
      <c r="EZ68" s="557"/>
      <c r="FA68" s="557"/>
      <c r="FB68" s="557"/>
      <c r="FC68" s="557"/>
      <c r="FD68" s="557"/>
      <c r="FE68" s="557"/>
      <c r="FF68" s="557"/>
      <c r="FG68" s="557"/>
      <c r="FH68" s="557"/>
      <c r="FI68" s="557"/>
      <c r="FJ68" s="557"/>
      <c r="FK68" s="557"/>
      <c r="FL68" s="557"/>
      <c r="FM68" s="557"/>
      <c r="FN68" s="557"/>
      <c r="FO68" s="557"/>
      <c r="FP68" s="557"/>
      <c r="FQ68" s="557"/>
      <c r="FR68" s="557"/>
      <c r="FS68" s="557"/>
      <c r="FT68" s="557"/>
      <c r="FU68" s="557"/>
      <c r="FV68" s="557"/>
      <c r="FW68" s="557"/>
      <c r="FX68" s="557"/>
      <c r="FY68" s="557"/>
      <c r="FZ68" s="557"/>
      <c r="GA68" s="557"/>
      <c r="GB68" s="557"/>
      <c r="GC68" s="557"/>
      <c r="GD68" s="557"/>
      <c r="GE68" s="557"/>
      <c r="GF68" s="557"/>
      <c r="GG68" s="557"/>
      <c r="GH68" s="557"/>
      <c r="GI68" s="557"/>
      <c r="GJ68" s="557"/>
      <c r="GK68" s="557"/>
      <c r="GL68" s="557"/>
      <c r="GM68" s="557"/>
      <c r="GN68" s="557"/>
      <c r="GO68" s="557"/>
      <c r="GP68" s="557"/>
      <c r="GQ68" s="557"/>
      <c r="GR68" s="557"/>
      <c r="GS68" s="557"/>
      <c r="GT68" s="557"/>
      <c r="GU68" s="557"/>
      <c r="GV68" s="557"/>
      <c r="GW68" s="557"/>
      <c r="GX68" s="557"/>
      <c r="GY68" s="557"/>
      <c r="GZ68" s="557"/>
      <c r="HA68" s="557"/>
      <c r="HB68" s="557"/>
      <c r="HC68" s="557"/>
      <c r="HD68" s="557"/>
      <c r="HE68" s="557"/>
      <c r="HF68" s="557"/>
      <c r="HG68" s="557"/>
      <c r="HH68" s="557"/>
      <c r="HI68" s="557"/>
      <c r="HJ68" s="557"/>
      <c r="HK68" s="557"/>
      <c r="HL68" s="557"/>
      <c r="HM68" s="557"/>
      <c r="HN68" s="557"/>
      <c r="HO68" s="557"/>
      <c r="HP68" s="557"/>
      <c r="HQ68" s="557"/>
      <c r="HR68" s="557"/>
      <c r="HS68" s="557"/>
      <c r="HT68" s="557"/>
      <c r="HU68" s="557"/>
      <c r="HV68" s="557"/>
      <c r="HW68" s="557"/>
      <c r="HX68" s="557"/>
      <c r="HY68" s="557"/>
      <c r="HZ68" s="557"/>
      <c r="IA68" s="557"/>
      <c r="IB68" s="557"/>
      <c r="IC68" s="557"/>
      <c r="ID68" s="557"/>
      <c r="IE68" s="557"/>
      <c r="IF68" s="557"/>
      <c r="IG68" s="557"/>
      <c r="IH68" s="557"/>
      <c r="II68" s="557"/>
      <c r="IJ68" s="557"/>
      <c r="IK68" s="557"/>
      <c r="IL68" s="557"/>
      <c r="IM68" s="557"/>
      <c r="IN68" s="557"/>
      <c r="IO68" s="557"/>
      <c r="IP68" s="557"/>
      <c r="IQ68" s="557"/>
      <c r="IR68" s="557"/>
      <c r="IS68" s="557"/>
      <c r="IT68" s="557"/>
      <c r="IU68" s="557"/>
      <c r="IV68" s="557"/>
      <c r="IW68" s="557"/>
      <c r="IX68" s="557"/>
      <c r="IY68" s="557"/>
      <c r="IZ68" s="557"/>
      <c r="JA68" s="557"/>
      <c r="JB68" s="557"/>
      <c r="JC68" s="557"/>
      <c r="JD68" s="557"/>
      <c r="JE68" s="557"/>
      <c r="JF68" s="557"/>
      <c r="JG68" s="557"/>
      <c r="JH68" s="557"/>
      <c r="JI68" s="557"/>
      <c r="JJ68" s="557"/>
      <c r="JK68" s="557"/>
      <c r="JL68" s="557"/>
      <c r="JM68" s="557"/>
      <c r="JN68" s="557"/>
      <c r="JO68" s="557"/>
      <c r="JP68" s="557"/>
      <c r="JQ68" s="557"/>
      <c r="JR68" s="557"/>
      <c r="JS68" s="557"/>
      <c r="JT68" s="557"/>
      <c r="JU68" s="557"/>
      <c r="JV68" s="557"/>
      <c r="JW68" s="557"/>
      <c r="JX68" s="557"/>
      <c r="JY68" s="557"/>
      <c r="JZ68" s="557"/>
      <c r="KA68" s="557"/>
      <c r="KB68" s="557"/>
      <c r="KC68" s="557"/>
      <c r="KD68" s="557"/>
      <c r="KE68" s="557"/>
      <c r="KF68" s="557"/>
      <c r="KG68" s="557"/>
      <c r="KH68" s="557"/>
      <c r="KI68" s="557"/>
      <c r="KJ68" s="557"/>
      <c r="KK68" s="557"/>
      <c r="KL68" s="557"/>
      <c r="KM68" s="557"/>
      <c r="KN68" s="557"/>
      <c r="KO68" s="557"/>
      <c r="KP68" s="557"/>
      <c r="KQ68" s="557"/>
      <c r="KR68" s="557"/>
      <c r="KS68" s="557"/>
      <c r="KT68" s="557"/>
      <c r="KU68" s="557"/>
      <c r="KV68" s="557"/>
      <c r="KW68" s="557"/>
      <c r="KX68" s="557"/>
      <c r="KY68" s="557"/>
      <c r="KZ68" s="557"/>
      <c r="LA68" s="557"/>
      <c r="LB68" s="557"/>
      <c r="LC68" s="557"/>
      <c r="LD68" s="557"/>
      <c r="LE68" s="557"/>
      <c r="LF68" s="557"/>
      <c r="LG68" s="557"/>
      <c r="LH68" s="557"/>
      <c r="LI68" s="557"/>
      <c r="LJ68" s="557"/>
      <c r="LK68" s="557"/>
      <c r="LL68" s="557"/>
      <c r="LM68" s="557"/>
      <c r="LN68" s="557"/>
      <c r="LO68" s="557"/>
      <c r="LP68" s="557"/>
      <c r="LQ68" s="557"/>
      <c r="LR68" s="557"/>
      <c r="LS68" s="557"/>
      <c r="LT68" s="557"/>
      <c r="LU68" s="557"/>
      <c r="LV68" s="557"/>
      <c r="LW68" s="557"/>
      <c r="LX68" s="557"/>
      <c r="LY68" s="557"/>
      <c r="LZ68" s="557"/>
      <c r="MA68" s="557"/>
      <c r="MB68" s="557"/>
      <c r="MC68" s="557"/>
      <c r="MD68" s="557"/>
      <c r="ME68" s="557"/>
      <c r="MF68" s="557"/>
      <c r="MG68" s="557"/>
      <c r="MH68" s="557"/>
      <c r="MI68" s="557"/>
      <c r="MJ68" s="557"/>
      <c r="MK68" s="557"/>
      <c r="ML68" s="557"/>
      <c r="MM68" s="557"/>
      <c r="MN68" s="557"/>
      <c r="MO68" s="557"/>
      <c r="MP68" s="557"/>
      <c r="MQ68" s="557"/>
      <c r="MR68" s="557"/>
      <c r="MS68" s="557"/>
      <c r="MT68" s="557"/>
      <c r="MU68" s="557"/>
      <c r="MV68" s="557"/>
      <c r="MW68" s="557"/>
      <c r="MX68" s="557"/>
      <c r="MY68" s="557"/>
      <c r="MZ68" s="557"/>
      <c r="NA68" s="557"/>
      <c r="NB68" s="557"/>
    </row>
    <row r="69" spans="1:366" s="85" customFormat="1" ht="20.25" customHeight="1" x14ac:dyDescent="0.45">
      <c r="A69" s="107">
        <v>0</v>
      </c>
      <c r="B69" s="108">
        <v>1</v>
      </c>
      <c r="C69" s="107">
        <v>0</v>
      </c>
      <c r="D69" s="108">
        <v>6</v>
      </c>
      <c r="E69" s="107">
        <v>1</v>
      </c>
      <c r="F69" s="108">
        <v>3</v>
      </c>
      <c r="G69" s="107">
        <v>0</v>
      </c>
      <c r="H69" s="108">
        <v>1</v>
      </c>
      <c r="I69" s="110" t="str">
        <f t="shared" si="7"/>
        <v>01061301</v>
      </c>
      <c r="J69" s="111"/>
      <c r="K69" s="111">
        <v>70419</v>
      </c>
      <c r="L69" s="111">
        <v>30103</v>
      </c>
      <c r="M69" s="112" t="s">
        <v>337</v>
      </c>
      <c r="N69" s="111"/>
      <c r="O69" s="111"/>
      <c r="P69" s="111"/>
      <c r="Q69" s="111"/>
      <c r="R69" s="112" t="s">
        <v>119</v>
      </c>
      <c r="S69" s="112"/>
      <c r="T69" s="113" t="s">
        <v>373</v>
      </c>
      <c r="U69" s="112" t="s">
        <v>240</v>
      </c>
      <c r="V69" s="1300" t="s">
        <v>374</v>
      </c>
      <c r="W69" s="128" t="s">
        <v>375</v>
      </c>
      <c r="X69" s="1139">
        <f t="shared" si="14"/>
        <v>0.9413746671439549</v>
      </c>
      <c r="Y69" s="1139">
        <f t="shared" si="15"/>
        <v>0.92810385920800564</v>
      </c>
      <c r="Z69" s="1140">
        <v>5</v>
      </c>
      <c r="AA69" s="1140">
        <v>5</v>
      </c>
      <c r="AB69" s="1141"/>
      <c r="AC69" s="1196">
        <v>0</v>
      </c>
      <c r="AD69" s="1197">
        <v>1</v>
      </c>
      <c r="AE69" s="1196">
        <v>0</v>
      </c>
      <c r="AF69" s="1143">
        <v>1.63921417797888</v>
      </c>
      <c r="AG69" s="1143">
        <v>0</v>
      </c>
      <c r="AH69" s="1143">
        <v>3.6251131221719501</v>
      </c>
      <c r="AI69" s="1143"/>
      <c r="AJ69" s="1143">
        <f t="shared" si="16"/>
        <v>5.2643273001508302</v>
      </c>
      <c r="AK69" s="1139">
        <f t="shared" si="17"/>
        <v>0.9413746671439549</v>
      </c>
      <c r="AL69" s="1143">
        <v>1.42841302003004</v>
      </c>
      <c r="AM69" s="1143">
        <v>0</v>
      </c>
      <c r="AN69" s="1143">
        <v>0</v>
      </c>
      <c r="AO69" s="1143">
        <v>1.22723037566089</v>
      </c>
      <c r="AP69" s="1143">
        <f t="shared" si="18"/>
        <v>7.9199706958417604</v>
      </c>
      <c r="AQ69" s="1144">
        <f t="shared" si="19"/>
        <v>0.92810385920800564</v>
      </c>
      <c r="AR69" s="557"/>
      <c r="AS69" s="557" t="s">
        <v>354</v>
      </c>
      <c r="AT69" s="557"/>
      <c r="AU69" s="557"/>
      <c r="AV69" s="557"/>
      <c r="AW69" s="557"/>
      <c r="AX69" s="557"/>
      <c r="AY69" s="557"/>
      <c r="AZ69" s="557"/>
      <c r="BA69" s="557"/>
      <c r="BB69" s="557"/>
      <c r="BC69" s="557"/>
      <c r="BD69" s="557"/>
      <c r="BE69" s="557"/>
      <c r="BF69" s="557"/>
      <c r="BG69" s="557"/>
      <c r="BH69" s="557"/>
      <c r="BI69" s="557"/>
      <c r="BJ69" s="557"/>
      <c r="BK69" s="557"/>
      <c r="BL69" s="557"/>
      <c r="BM69" s="557"/>
      <c r="BN69" s="557"/>
      <c r="BO69" s="557"/>
      <c r="BP69" s="557"/>
      <c r="BQ69" s="557"/>
      <c r="BR69" s="557"/>
      <c r="BS69" s="557"/>
      <c r="BT69" s="557"/>
      <c r="BU69" s="557"/>
      <c r="BV69" s="557"/>
      <c r="BW69" s="557"/>
      <c r="BX69" s="557"/>
      <c r="BY69" s="557"/>
      <c r="BZ69" s="557"/>
      <c r="CA69" s="557"/>
      <c r="CB69" s="557"/>
      <c r="CC69" s="557"/>
      <c r="CD69" s="557"/>
      <c r="CE69" s="557"/>
      <c r="CF69" s="557"/>
      <c r="CG69" s="557"/>
      <c r="CH69" s="557"/>
      <c r="CI69" s="557"/>
      <c r="CJ69" s="557"/>
      <c r="CK69" s="557"/>
      <c r="CL69" s="557"/>
      <c r="CM69" s="557"/>
      <c r="CN69" s="557"/>
      <c r="CO69" s="557"/>
      <c r="CP69" s="557"/>
      <c r="CQ69" s="557"/>
      <c r="CR69" s="557"/>
      <c r="CS69" s="557"/>
      <c r="CT69" s="557"/>
      <c r="CU69" s="557"/>
      <c r="CV69" s="557"/>
      <c r="CW69" s="557"/>
      <c r="CX69" s="557"/>
      <c r="CY69" s="557"/>
      <c r="CZ69" s="557"/>
      <c r="DA69" s="557"/>
      <c r="DB69" s="557"/>
      <c r="DC69" s="557"/>
      <c r="DD69" s="557"/>
      <c r="DE69" s="557"/>
      <c r="DF69" s="557"/>
      <c r="DG69" s="557"/>
      <c r="DH69" s="557"/>
      <c r="DI69" s="557"/>
      <c r="DJ69" s="557"/>
      <c r="DK69" s="557"/>
      <c r="DL69" s="557"/>
      <c r="DM69" s="557"/>
      <c r="DN69" s="557"/>
      <c r="DO69" s="557"/>
      <c r="DP69" s="557"/>
      <c r="DQ69" s="557"/>
      <c r="DR69" s="557"/>
      <c r="DS69" s="557"/>
      <c r="DT69" s="557"/>
      <c r="DU69" s="557"/>
      <c r="DV69" s="557"/>
      <c r="DW69" s="557"/>
      <c r="DX69" s="557"/>
      <c r="DY69" s="557"/>
      <c r="DZ69" s="557"/>
      <c r="EA69" s="557"/>
      <c r="EB69" s="557"/>
      <c r="EC69" s="557"/>
      <c r="ED69" s="557"/>
      <c r="EE69" s="557"/>
      <c r="EF69" s="557"/>
      <c r="EG69" s="557"/>
      <c r="EH69" s="557"/>
      <c r="EI69" s="557"/>
      <c r="EJ69" s="557"/>
      <c r="EK69" s="557"/>
      <c r="EL69" s="557"/>
      <c r="EM69" s="557"/>
      <c r="EN69" s="557"/>
      <c r="EO69" s="557"/>
      <c r="EP69" s="557"/>
      <c r="EQ69" s="557"/>
      <c r="ER69" s="557"/>
      <c r="ES69" s="557"/>
      <c r="ET69" s="557"/>
      <c r="EU69" s="557"/>
      <c r="EV69" s="557"/>
      <c r="EW69" s="557"/>
      <c r="EX69" s="557"/>
      <c r="EY69" s="557"/>
      <c r="EZ69" s="557"/>
      <c r="FA69" s="557"/>
      <c r="FB69" s="557"/>
      <c r="FC69" s="557"/>
      <c r="FD69" s="557"/>
      <c r="FE69" s="557"/>
      <c r="FF69" s="557"/>
      <c r="FG69" s="557"/>
      <c r="FH69" s="557"/>
      <c r="FI69" s="557"/>
      <c r="FJ69" s="557"/>
      <c r="FK69" s="557"/>
      <c r="FL69" s="557"/>
      <c r="FM69" s="557"/>
      <c r="FN69" s="557"/>
      <c r="FO69" s="557"/>
      <c r="FP69" s="557"/>
      <c r="FQ69" s="557"/>
      <c r="FR69" s="557"/>
      <c r="FS69" s="557"/>
      <c r="FT69" s="557"/>
      <c r="FU69" s="557"/>
      <c r="FV69" s="557"/>
      <c r="FW69" s="557"/>
      <c r="FX69" s="557"/>
      <c r="FY69" s="557"/>
      <c r="FZ69" s="557"/>
      <c r="GA69" s="557"/>
      <c r="GB69" s="557"/>
      <c r="GC69" s="557"/>
      <c r="GD69" s="557"/>
      <c r="GE69" s="557"/>
      <c r="GF69" s="557"/>
      <c r="GG69" s="557"/>
      <c r="GH69" s="557"/>
      <c r="GI69" s="557"/>
      <c r="GJ69" s="557"/>
      <c r="GK69" s="557"/>
      <c r="GL69" s="557"/>
      <c r="GM69" s="557"/>
      <c r="GN69" s="557"/>
      <c r="GO69" s="557"/>
      <c r="GP69" s="557"/>
      <c r="GQ69" s="557"/>
      <c r="GR69" s="557"/>
      <c r="GS69" s="557"/>
      <c r="GT69" s="557"/>
      <c r="GU69" s="557"/>
      <c r="GV69" s="557"/>
      <c r="GW69" s="557"/>
      <c r="GX69" s="557"/>
      <c r="GY69" s="557"/>
      <c r="GZ69" s="557"/>
      <c r="HA69" s="557"/>
      <c r="HB69" s="557"/>
      <c r="HC69" s="557"/>
      <c r="HD69" s="557"/>
      <c r="HE69" s="557"/>
      <c r="HF69" s="557"/>
      <c r="HG69" s="557"/>
      <c r="HH69" s="557"/>
      <c r="HI69" s="557"/>
      <c r="HJ69" s="557"/>
      <c r="HK69" s="557"/>
      <c r="HL69" s="557"/>
      <c r="HM69" s="557"/>
      <c r="HN69" s="557"/>
      <c r="HO69" s="557"/>
      <c r="HP69" s="557"/>
      <c r="HQ69" s="557"/>
      <c r="HR69" s="557"/>
      <c r="HS69" s="557"/>
      <c r="HT69" s="557"/>
      <c r="HU69" s="557"/>
      <c r="HV69" s="557"/>
      <c r="HW69" s="557"/>
      <c r="HX69" s="557"/>
      <c r="HY69" s="557"/>
      <c r="HZ69" s="557"/>
      <c r="IA69" s="557"/>
      <c r="IB69" s="557"/>
      <c r="IC69" s="557"/>
      <c r="ID69" s="557"/>
      <c r="IE69" s="557"/>
      <c r="IF69" s="557"/>
      <c r="IG69" s="557"/>
      <c r="IH69" s="557"/>
      <c r="II69" s="557"/>
      <c r="IJ69" s="557"/>
      <c r="IK69" s="557"/>
      <c r="IL69" s="557"/>
      <c r="IM69" s="557"/>
      <c r="IN69" s="557"/>
      <c r="IO69" s="557"/>
      <c r="IP69" s="557"/>
      <c r="IQ69" s="557"/>
      <c r="IR69" s="557"/>
      <c r="IS69" s="557"/>
      <c r="IT69" s="557"/>
      <c r="IU69" s="557"/>
      <c r="IV69" s="557"/>
      <c r="IW69" s="557"/>
      <c r="IX69" s="557"/>
      <c r="IY69" s="557"/>
      <c r="IZ69" s="557"/>
      <c r="JA69" s="557"/>
      <c r="JB69" s="557"/>
      <c r="JC69" s="557"/>
      <c r="JD69" s="557"/>
      <c r="JE69" s="557"/>
      <c r="JF69" s="557"/>
      <c r="JG69" s="557"/>
      <c r="JH69" s="557"/>
      <c r="JI69" s="557"/>
      <c r="JJ69" s="557"/>
      <c r="JK69" s="557"/>
      <c r="JL69" s="557"/>
      <c r="JM69" s="557"/>
      <c r="JN69" s="557"/>
      <c r="JO69" s="557"/>
      <c r="JP69" s="557"/>
      <c r="JQ69" s="557"/>
      <c r="JR69" s="557"/>
      <c r="JS69" s="557"/>
      <c r="JT69" s="557"/>
      <c r="JU69" s="557"/>
      <c r="JV69" s="557"/>
      <c r="JW69" s="557"/>
      <c r="JX69" s="557"/>
      <c r="JY69" s="557"/>
      <c r="JZ69" s="557"/>
      <c r="KA69" s="557"/>
      <c r="KB69" s="557"/>
      <c r="KC69" s="557"/>
      <c r="KD69" s="557"/>
      <c r="KE69" s="557"/>
      <c r="KF69" s="557"/>
      <c r="KG69" s="557"/>
      <c r="KH69" s="557"/>
      <c r="KI69" s="557"/>
      <c r="KJ69" s="557"/>
      <c r="KK69" s="557"/>
      <c r="KL69" s="557"/>
      <c r="KM69" s="557"/>
      <c r="KN69" s="557"/>
      <c r="KO69" s="557"/>
      <c r="KP69" s="557"/>
      <c r="KQ69" s="557"/>
      <c r="KR69" s="557"/>
      <c r="KS69" s="557"/>
      <c r="KT69" s="557"/>
      <c r="KU69" s="557"/>
      <c r="KV69" s="557"/>
      <c r="KW69" s="557"/>
      <c r="KX69" s="557"/>
      <c r="KY69" s="557"/>
      <c r="KZ69" s="557"/>
      <c r="LA69" s="557"/>
      <c r="LB69" s="557"/>
      <c r="LC69" s="557"/>
      <c r="LD69" s="557"/>
      <c r="LE69" s="557"/>
      <c r="LF69" s="557"/>
      <c r="LG69" s="557"/>
      <c r="LH69" s="557"/>
      <c r="LI69" s="557"/>
      <c r="LJ69" s="557"/>
      <c r="LK69" s="557"/>
      <c r="LL69" s="557"/>
      <c r="LM69" s="557"/>
      <c r="LN69" s="557"/>
      <c r="LO69" s="557"/>
      <c r="LP69" s="557"/>
      <c r="LQ69" s="557"/>
      <c r="LR69" s="557"/>
      <c r="LS69" s="557"/>
      <c r="LT69" s="557"/>
      <c r="LU69" s="557"/>
      <c r="LV69" s="557"/>
      <c r="LW69" s="557"/>
      <c r="LX69" s="557"/>
      <c r="LY69" s="557"/>
      <c r="LZ69" s="557"/>
      <c r="MA69" s="557"/>
      <c r="MB69" s="557"/>
      <c r="MC69" s="557"/>
      <c r="MD69" s="557"/>
      <c r="ME69" s="557"/>
      <c r="MF69" s="557"/>
      <c r="MG69" s="557"/>
      <c r="MH69" s="557"/>
      <c r="MI69" s="557"/>
      <c r="MJ69" s="557"/>
      <c r="MK69" s="557"/>
      <c r="ML69" s="557"/>
      <c r="MM69" s="557"/>
      <c r="MN69" s="557"/>
      <c r="MO69" s="557"/>
      <c r="MP69" s="557"/>
      <c r="MQ69" s="557"/>
      <c r="MR69" s="557"/>
      <c r="MS69" s="557"/>
      <c r="MT69" s="557"/>
      <c r="MU69" s="557"/>
      <c r="MV69" s="557"/>
      <c r="MW69" s="557"/>
      <c r="MX69" s="557"/>
      <c r="MY69" s="557"/>
      <c r="MZ69" s="557"/>
      <c r="NA69" s="557"/>
      <c r="NB69" s="557"/>
    </row>
    <row r="70" spans="1:366" s="85" customFormat="1" ht="20.25" customHeight="1" x14ac:dyDescent="0.45">
      <c r="A70" s="107">
        <v>0</v>
      </c>
      <c r="B70" s="108">
        <v>1</v>
      </c>
      <c r="C70" s="107">
        <v>0</v>
      </c>
      <c r="D70" s="108">
        <v>6</v>
      </c>
      <c r="E70" s="107">
        <v>1</v>
      </c>
      <c r="F70" s="108">
        <v>4</v>
      </c>
      <c r="G70" s="107">
        <v>0</v>
      </c>
      <c r="H70" s="108">
        <v>1</v>
      </c>
      <c r="I70" s="110" t="str">
        <f t="shared" ref="I70:I101" si="20">CONCATENATE(A70,B70,C70,D70,E70,F70,G70,H70)</f>
        <v>01061401</v>
      </c>
      <c r="J70" s="111"/>
      <c r="K70" s="111">
        <v>70409</v>
      </c>
      <c r="L70" s="111">
        <v>30103</v>
      </c>
      <c r="M70" s="112" t="s">
        <v>337</v>
      </c>
      <c r="N70" s="111"/>
      <c r="O70" s="111"/>
      <c r="P70" s="111"/>
      <c r="Q70" s="111"/>
      <c r="R70" s="112" t="s">
        <v>119</v>
      </c>
      <c r="S70" s="112"/>
      <c r="T70" s="113" t="s">
        <v>376</v>
      </c>
      <c r="U70" s="112" t="s">
        <v>240</v>
      </c>
      <c r="V70" s="1300" t="s">
        <v>377</v>
      </c>
      <c r="W70" s="128" t="s">
        <v>376</v>
      </c>
      <c r="X70" s="1139">
        <f t="shared" si="14"/>
        <v>1.0586253328560453</v>
      </c>
      <c r="Y70" s="1139">
        <f t="shared" si="15"/>
        <v>1.0718961407919945</v>
      </c>
      <c r="Z70" s="1140">
        <v>7</v>
      </c>
      <c r="AA70" s="1140">
        <v>5</v>
      </c>
      <c r="AB70" s="1141"/>
      <c r="AC70" s="1196">
        <v>0</v>
      </c>
      <c r="AD70" s="1197">
        <v>1</v>
      </c>
      <c r="AE70" s="1196">
        <v>0</v>
      </c>
      <c r="AF70" s="1143">
        <v>2.2948998491704402</v>
      </c>
      <c r="AG70" s="1143">
        <v>0</v>
      </c>
      <c r="AH70" s="1143">
        <v>3.6251131221719501</v>
      </c>
      <c r="AI70" s="1143"/>
      <c r="AJ70" s="1143">
        <f t="shared" si="16"/>
        <v>5.9200129713423904</v>
      </c>
      <c r="AK70" s="1139">
        <f t="shared" si="17"/>
        <v>1.0586253328560453</v>
      </c>
      <c r="AL70" s="1143">
        <v>1.99977822804206</v>
      </c>
      <c r="AM70" s="1143">
        <v>0</v>
      </c>
      <c r="AN70" s="1143">
        <v>0</v>
      </c>
      <c r="AO70" s="1143">
        <v>1.22723037566089</v>
      </c>
      <c r="AP70" s="1143">
        <f t="shared" si="18"/>
        <v>9.1470215750453399</v>
      </c>
      <c r="AQ70" s="1144">
        <f t="shared" si="19"/>
        <v>1.0718961407919945</v>
      </c>
      <c r="AR70" s="557"/>
      <c r="AS70" s="557" t="s">
        <v>354</v>
      </c>
      <c r="AT70" s="557"/>
      <c r="AU70" s="557"/>
      <c r="AV70" s="557"/>
      <c r="AW70" s="557"/>
      <c r="AX70" s="557"/>
      <c r="AY70" s="557"/>
      <c r="AZ70" s="557"/>
      <c r="BA70" s="557"/>
      <c r="BB70" s="557"/>
      <c r="BC70" s="557"/>
      <c r="BD70" s="557"/>
      <c r="BE70" s="557"/>
      <c r="BF70" s="557"/>
      <c r="BG70" s="557"/>
      <c r="BH70" s="557"/>
      <c r="BI70" s="557"/>
      <c r="BJ70" s="557"/>
      <c r="BK70" s="557"/>
      <c r="BL70" s="557"/>
      <c r="BM70" s="557"/>
      <c r="BN70" s="557"/>
      <c r="BO70" s="557"/>
      <c r="BP70" s="557"/>
      <c r="BQ70" s="557"/>
      <c r="BR70" s="557"/>
      <c r="BS70" s="557"/>
      <c r="BT70" s="557"/>
      <c r="BU70" s="557"/>
      <c r="BV70" s="557"/>
      <c r="BW70" s="557"/>
      <c r="BX70" s="557"/>
      <c r="BY70" s="557"/>
      <c r="BZ70" s="557"/>
      <c r="CA70" s="557"/>
      <c r="CB70" s="557"/>
      <c r="CC70" s="557"/>
      <c r="CD70" s="557"/>
      <c r="CE70" s="557"/>
      <c r="CF70" s="557"/>
      <c r="CG70" s="557"/>
      <c r="CH70" s="557"/>
      <c r="CI70" s="557"/>
      <c r="CJ70" s="557"/>
      <c r="CK70" s="557"/>
      <c r="CL70" s="557"/>
      <c r="CM70" s="557"/>
      <c r="CN70" s="557"/>
      <c r="CO70" s="557"/>
      <c r="CP70" s="557"/>
      <c r="CQ70" s="557"/>
      <c r="CR70" s="557"/>
      <c r="CS70" s="557"/>
      <c r="CT70" s="557"/>
      <c r="CU70" s="557"/>
      <c r="CV70" s="557"/>
      <c r="CW70" s="557"/>
      <c r="CX70" s="557"/>
      <c r="CY70" s="557"/>
      <c r="CZ70" s="557"/>
      <c r="DA70" s="557"/>
      <c r="DB70" s="557"/>
      <c r="DC70" s="557"/>
      <c r="DD70" s="557"/>
      <c r="DE70" s="557"/>
      <c r="DF70" s="557"/>
      <c r="DG70" s="557"/>
      <c r="DH70" s="557"/>
      <c r="DI70" s="557"/>
      <c r="DJ70" s="557"/>
      <c r="DK70" s="557"/>
      <c r="DL70" s="557"/>
      <c r="DM70" s="557"/>
      <c r="DN70" s="557"/>
      <c r="DO70" s="557"/>
      <c r="DP70" s="557"/>
      <c r="DQ70" s="557"/>
      <c r="DR70" s="557"/>
      <c r="DS70" s="557"/>
      <c r="DT70" s="557"/>
      <c r="DU70" s="557"/>
      <c r="DV70" s="557"/>
      <c r="DW70" s="557"/>
      <c r="DX70" s="557"/>
      <c r="DY70" s="557"/>
      <c r="DZ70" s="557"/>
      <c r="EA70" s="557"/>
      <c r="EB70" s="557"/>
      <c r="EC70" s="557"/>
      <c r="ED70" s="557"/>
      <c r="EE70" s="557"/>
      <c r="EF70" s="557"/>
      <c r="EG70" s="557"/>
      <c r="EH70" s="557"/>
      <c r="EI70" s="557"/>
      <c r="EJ70" s="557"/>
      <c r="EK70" s="557"/>
      <c r="EL70" s="557"/>
      <c r="EM70" s="557"/>
      <c r="EN70" s="557"/>
      <c r="EO70" s="557"/>
      <c r="EP70" s="557"/>
      <c r="EQ70" s="557"/>
      <c r="ER70" s="557"/>
      <c r="ES70" s="557"/>
      <c r="ET70" s="557"/>
      <c r="EU70" s="557"/>
      <c r="EV70" s="557"/>
      <c r="EW70" s="557"/>
      <c r="EX70" s="557"/>
      <c r="EY70" s="557"/>
      <c r="EZ70" s="557"/>
      <c r="FA70" s="557"/>
      <c r="FB70" s="557"/>
      <c r="FC70" s="557"/>
      <c r="FD70" s="557"/>
      <c r="FE70" s="557"/>
      <c r="FF70" s="557"/>
      <c r="FG70" s="557"/>
      <c r="FH70" s="557"/>
      <c r="FI70" s="557"/>
      <c r="FJ70" s="557"/>
      <c r="FK70" s="557"/>
      <c r="FL70" s="557"/>
      <c r="FM70" s="557"/>
      <c r="FN70" s="557"/>
      <c r="FO70" s="557"/>
      <c r="FP70" s="557"/>
      <c r="FQ70" s="557"/>
      <c r="FR70" s="557"/>
      <c r="FS70" s="557"/>
      <c r="FT70" s="557"/>
      <c r="FU70" s="557"/>
      <c r="FV70" s="557"/>
      <c r="FW70" s="557"/>
      <c r="FX70" s="557"/>
      <c r="FY70" s="557"/>
      <c r="FZ70" s="557"/>
      <c r="GA70" s="557"/>
      <c r="GB70" s="557"/>
      <c r="GC70" s="557"/>
      <c r="GD70" s="557"/>
      <c r="GE70" s="557"/>
      <c r="GF70" s="557"/>
      <c r="GG70" s="557"/>
      <c r="GH70" s="557"/>
      <c r="GI70" s="557"/>
      <c r="GJ70" s="557"/>
      <c r="GK70" s="557"/>
      <c r="GL70" s="557"/>
      <c r="GM70" s="557"/>
      <c r="GN70" s="557"/>
      <c r="GO70" s="557"/>
      <c r="GP70" s="557"/>
      <c r="GQ70" s="557"/>
      <c r="GR70" s="557"/>
      <c r="GS70" s="557"/>
      <c r="GT70" s="557"/>
      <c r="GU70" s="557"/>
      <c r="GV70" s="557"/>
      <c r="GW70" s="557"/>
      <c r="GX70" s="557"/>
      <c r="GY70" s="557"/>
      <c r="GZ70" s="557"/>
      <c r="HA70" s="557"/>
      <c r="HB70" s="557"/>
      <c r="HC70" s="557"/>
      <c r="HD70" s="557"/>
      <c r="HE70" s="557"/>
      <c r="HF70" s="557"/>
      <c r="HG70" s="557"/>
      <c r="HH70" s="557"/>
      <c r="HI70" s="557"/>
      <c r="HJ70" s="557"/>
      <c r="HK70" s="557"/>
      <c r="HL70" s="557"/>
      <c r="HM70" s="557"/>
      <c r="HN70" s="557"/>
      <c r="HO70" s="557"/>
      <c r="HP70" s="557"/>
      <c r="HQ70" s="557"/>
      <c r="HR70" s="557"/>
      <c r="HS70" s="557"/>
      <c r="HT70" s="557"/>
      <c r="HU70" s="557"/>
      <c r="HV70" s="557"/>
      <c r="HW70" s="557"/>
      <c r="HX70" s="557"/>
      <c r="HY70" s="557"/>
      <c r="HZ70" s="557"/>
      <c r="IA70" s="557"/>
      <c r="IB70" s="557"/>
      <c r="IC70" s="557"/>
      <c r="ID70" s="557"/>
      <c r="IE70" s="557"/>
      <c r="IF70" s="557"/>
      <c r="IG70" s="557"/>
      <c r="IH70" s="557"/>
      <c r="II70" s="557"/>
      <c r="IJ70" s="557"/>
      <c r="IK70" s="557"/>
      <c r="IL70" s="557"/>
      <c r="IM70" s="557"/>
      <c r="IN70" s="557"/>
      <c r="IO70" s="557"/>
      <c r="IP70" s="557"/>
      <c r="IQ70" s="557"/>
      <c r="IR70" s="557"/>
      <c r="IS70" s="557"/>
      <c r="IT70" s="557"/>
      <c r="IU70" s="557"/>
      <c r="IV70" s="557"/>
      <c r="IW70" s="557"/>
      <c r="IX70" s="557"/>
      <c r="IY70" s="557"/>
      <c r="IZ70" s="557"/>
      <c r="JA70" s="557"/>
      <c r="JB70" s="557"/>
      <c r="JC70" s="557"/>
      <c r="JD70" s="557"/>
      <c r="JE70" s="557"/>
      <c r="JF70" s="557"/>
      <c r="JG70" s="557"/>
      <c r="JH70" s="557"/>
      <c r="JI70" s="557"/>
      <c r="JJ70" s="557"/>
      <c r="JK70" s="557"/>
      <c r="JL70" s="557"/>
      <c r="JM70" s="557"/>
      <c r="JN70" s="557"/>
      <c r="JO70" s="557"/>
      <c r="JP70" s="557"/>
      <c r="JQ70" s="557"/>
      <c r="JR70" s="557"/>
      <c r="JS70" s="557"/>
      <c r="JT70" s="557"/>
      <c r="JU70" s="557"/>
      <c r="JV70" s="557"/>
      <c r="JW70" s="557"/>
      <c r="JX70" s="557"/>
      <c r="JY70" s="557"/>
      <c r="JZ70" s="557"/>
      <c r="KA70" s="557"/>
      <c r="KB70" s="557"/>
      <c r="KC70" s="557"/>
      <c r="KD70" s="557"/>
      <c r="KE70" s="557"/>
      <c r="KF70" s="557"/>
      <c r="KG70" s="557"/>
      <c r="KH70" s="557"/>
      <c r="KI70" s="557"/>
      <c r="KJ70" s="557"/>
      <c r="KK70" s="557"/>
      <c r="KL70" s="557"/>
      <c r="KM70" s="557"/>
      <c r="KN70" s="557"/>
      <c r="KO70" s="557"/>
      <c r="KP70" s="557"/>
      <c r="KQ70" s="557"/>
      <c r="KR70" s="557"/>
      <c r="KS70" s="557"/>
      <c r="KT70" s="557"/>
      <c r="KU70" s="557"/>
      <c r="KV70" s="557"/>
      <c r="KW70" s="557"/>
      <c r="KX70" s="557"/>
      <c r="KY70" s="557"/>
      <c r="KZ70" s="557"/>
      <c r="LA70" s="557"/>
      <c r="LB70" s="557"/>
      <c r="LC70" s="557"/>
      <c r="LD70" s="557"/>
      <c r="LE70" s="557"/>
      <c r="LF70" s="557"/>
      <c r="LG70" s="557"/>
      <c r="LH70" s="557"/>
      <c r="LI70" s="557"/>
      <c r="LJ70" s="557"/>
      <c r="LK70" s="557"/>
      <c r="LL70" s="557"/>
      <c r="LM70" s="557"/>
      <c r="LN70" s="557"/>
      <c r="LO70" s="557"/>
      <c r="LP70" s="557"/>
      <c r="LQ70" s="557"/>
      <c r="LR70" s="557"/>
      <c r="LS70" s="557"/>
      <c r="LT70" s="557"/>
      <c r="LU70" s="557"/>
      <c r="LV70" s="557"/>
      <c r="LW70" s="557"/>
      <c r="LX70" s="557"/>
      <c r="LY70" s="557"/>
      <c r="LZ70" s="557"/>
      <c r="MA70" s="557"/>
      <c r="MB70" s="557"/>
      <c r="MC70" s="557"/>
      <c r="MD70" s="557"/>
      <c r="ME70" s="557"/>
      <c r="MF70" s="557"/>
      <c r="MG70" s="557"/>
      <c r="MH70" s="557"/>
      <c r="MI70" s="557"/>
      <c r="MJ70" s="557"/>
      <c r="MK70" s="557"/>
      <c r="ML70" s="557"/>
      <c r="MM70" s="557"/>
      <c r="MN70" s="557"/>
      <c r="MO70" s="557"/>
      <c r="MP70" s="557"/>
      <c r="MQ70" s="557"/>
      <c r="MR70" s="557"/>
      <c r="MS70" s="557"/>
      <c r="MT70" s="557"/>
      <c r="MU70" s="557"/>
      <c r="MV70" s="557"/>
      <c r="MW70" s="557"/>
      <c r="MX70" s="557"/>
      <c r="MY70" s="557"/>
      <c r="MZ70" s="557"/>
      <c r="NA70" s="557"/>
      <c r="NB70" s="557"/>
    </row>
    <row r="71" spans="1:366" s="85" customFormat="1" ht="20.25" customHeight="1" x14ac:dyDescent="0.45">
      <c r="A71" s="107">
        <v>0</v>
      </c>
      <c r="B71" s="108">
        <v>1</v>
      </c>
      <c r="C71" s="107">
        <v>0</v>
      </c>
      <c r="D71" s="108">
        <v>6</v>
      </c>
      <c r="E71" s="107">
        <v>1</v>
      </c>
      <c r="F71" s="108">
        <v>5</v>
      </c>
      <c r="G71" s="107">
        <v>0</v>
      </c>
      <c r="H71" s="108">
        <v>1</v>
      </c>
      <c r="I71" s="110" t="str">
        <f t="shared" si="20"/>
        <v>01061501</v>
      </c>
      <c r="J71" s="111"/>
      <c r="K71" s="111">
        <v>70411</v>
      </c>
      <c r="L71" s="111">
        <v>30103</v>
      </c>
      <c r="M71" s="112" t="s">
        <v>337</v>
      </c>
      <c r="N71" s="111"/>
      <c r="O71" s="111"/>
      <c r="P71" s="111"/>
      <c r="Q71" s="111"/>
      <c r="R71" s="112" t="s">
        <v>119</v>
      </c>
      <c r="S71" s="112"/>
      <c r="T71" s="113" t="s">
        <v>378</v>
      </c>
      <c r="U71" s="112" t="s">
        <v>240</v>
      </c>
      <c r="V71" s="1300" t="s">
        <v>379</v>
      </c>
      <c r="W71" s="128" t="s">
        <v>378</v>
      </c>
      <c r="X71" s="1139">
        <f t="shared" si="14"/>
        <v>1</v>
      </c>
      <c r="Y71" s="1139">
        <f t="shared" si="15"/>
        <v>1</v>
      </c>
      <c r="Z71" s="1140">
        <v>6</v>
      </c>
      <c r="AA71" s="1140">
        <v>5</v>
      </c>
      <c r="AB71" s="1141"/>
      <c r="AC71" s="1196">
        <v>0</v>
      </c>
      <c r="AD71" s="1197">
        <v>1</v>
      </c>
      <c r="AE71" s="1196">
        <v>0</v>
      </c>
      <c r="AF71" s="1143">
        <v>1.9670570135746599</v>
      </c>
      <c r="AG71" s="1143">
        <v>0</v>
      </c>
      <c r="AH71" s="1143">
        <v>3.6251131221719501</v>
      </c>
      <c r="AI71" s="1143"/>
      <c r="AJ71" s="1143">
        <f t="shared" si="16"/>
        <v>5.5921701357466098</v>
      </c>
      <c r="AK71" s="1139">
        <f t="shared" si="17"/>
        <v>1</v>
      </c>
      <c r="AL71" s="1143">
        <v>1.7140956240360501</v>
      </c>
      <c r="AM71" s="1143">
        <v>0</v>
      </c>
      <c r="AN71" s="1143">
        <v>0</v>
      </c>
      <c r="AO71" s="1143">
        <v>1.22723037566089</v>
      </c>
      <c r="AP71" s="1143">
        <f t="shared" si="18"/>
        <v>8.5334961354435492</v>
      </c>
      <c r="AQ71" s="1144">
        <f t="shared" si="19"/>
        <v>1</v>
      </c>
      <c r="AR71" s="557"/>
      <c r="AS71" s="557" t="s">
        <v>243</v>
      </c>
      <c r="AT71" s="557"/>
      <c r="AU71" s="557"/>
      <c r="AV71" s="557"/>
      <c r="AW71" s="557"/>
      <c r="AX71" s="557"/>
      <c r="AY71" s="557"/>
      <c r="AZ71" s="557"/>
      <c r="BA71" s="557"/>
      <c r="BB71" s="557"/>
      <c r="BC71" s="557"/>
      <c r="BD71" s="557"/>
      <c r="BE71" s="557"/>
      <c r="BF71" s="557"/>
      <c r="BG71" s="557"/>
      <c r="BH71" s="557"/>
      <c r="BI71" s="557"/>
      <c r="BJ71" s="557"/>
      <c r="BK71" s="557"/>
      <c r="BL71" s="557"/>
      <c r="BM71" s="557"/>
      <c r="BN71" s="557"/>
      <c r="BO71" s="557"/>
      <c r="BP71" s="557"/>
      <c r="BQ71" s="557"/>
      <c r="BR71" s="557"/>
      <c r="BS71" s="557"/>
      <c r="BT71" s="557"/>
      <c r="BU71" s="557"/>
      <c r="BV71" s="557"/>
      <c r="BW71" s="557"/>
      <c r="BX71" s="557"/>
      <c r="BY71" s="557"/>
      <c r="BZ71" s="557"/>
      <c r="CA71" s="557"/>
      <c r="CB71" s="557"/>
      <c r="CC71" s="557"/>
      <c r="CD71" s="557"/>
      <c r="CE71" s="557"/>
      <c r="CF71" s="557"/>
      <c r="CG71" s="557"/>
      <c r="CH71" s="557"/>
      <c r="CI71" s="557"/>
      <c r="CJ71" s="557"/>
      <c r="CK71" s="557"/>
      <c r="CL71" s="557"/>
      <c r="CM71" s="557"/>
      <c r="CN71" s="557"/>
      <c r="CO71" s="557"/>
      <c r="CP71" s="557"/>
      <c r="CQ71" s="557"/>
      <c r="CR71" s="557"/>
      <c r="CS71" s="557"/>
      <c r="CT71" s="557"/>
      <c r="CU71" s="557"/>
      <c r="CV71" s="557"/>
      <c r="CW71" s="557"/>
      <c r="CX71" s="557"/>
      <c r="CY71" s="557"/>
      <c r="CZ71" s="557"/>
      <c r="DA71" s="557"/>
      <c r="DB71" s="557"/>
      <c r="DC71" s="557"/>
      <c r="DD71" s="557"/>
      <c r="DE71" s="557"/>
      <c r="DF71" s="557"/>
      <c r="DG71" s="557"/>
      <c r="DH71" s="557"/>
      <c r="DI71" s="557"/>
      <c r="DJ71" s="557"/>
      <c r="DK71" s="557"/>
      <c r="DL71" s="557"/>
      <c r="DM71" s="557"/>
      <c r="DN71" s="557"/>
      <c r="DO71" s="557"/>
      <c r="DP71" s="557"/>
      <c r="DQ71" s="557"/>
      <c r="DR71" s="557"/>
      <c r="DS71" s="557"/>
      <c r="DT71" s="557"/>
      <c r="DU71" s="557"/>
      <c r="DV71" s="557"/>
      <c r="DW71" s="557"/>
      <c r="DX71" s="557"/>
      <c r="DY71" s="557"/>
      <c r="DZ71" s="557"/>
      <c r="EA71" s="557"/>
      <c r="EB71" s="557"/>
      <c r="EC71" s="557"/>
      <c r="ED71" s="557"/>
      <c r="EE71" s="557"/>
      <c r="EF71" s="557"/>
      <c r="EG71" s="557"/>
      <c r="EH71" s="557"/>
      <c r="EI71" s="557"/>
      <c r="EJ71" s="557"/>
      <c r="EK71" s="557"/>
      <c r="EL71" s="557"/>
      <c r="EM71" s="557"/>
      <c r="EN71" s="557"/>
      <c r="EO71" s="557"/>
      <c r="EP71" s="557"/>
      <c r="EQ71" s="557"/>
      <c r="ER71" s="557"/>
      <c r="ES71" s="557"/>
      <c r="ET71" s="557"/>
      <c r="EU71" s="557"/>
      <c r="EV71" s="557"/>
      <c r="EW71" s="557"/>
      <c r="EX71" s="557"/>
      <c r="EY71" s="557"/>
      <c r="EZ71" s="557"/>
      <c r="FA71" s="557"/>
      <c r="FB71" s="557"/>
      <c r="FC71" s="557"/>
      <c r="FD71" s="557"/>
      <c r="FE71" s="557"/>
      <c r="FF71" s="557"/>
      <c r="FG71" s="557"/>
      <c r="FH71" s="557"/>
      <c r="FI71" s="557"/>
      <c r="FJ71" s="557"/>
      <c r="FK71" s="557"/>
      <c r="FL71" s="557"/>
      <c r="FM71" s="557"/>
      <c r="FN71" s="557"/>
      <c r="FO71" s="557"/>
      <c r="FP71" s="557"/>
      <c r="FQ71" s="557"/>
      <c r="FR71" s="557"/>
      <c r="FS71" s="557"/>
      <c r="FT71" s="557"/>
      <c r="FU71" s="557"/>
      <c r="FV71" s="557"/>
      <c r="FW71" s="557"/>
      <c r="FX71" s="557"/>
      <c r="FY71" s="557"/>
      <c r="FZ71" s="557"/>
      <c r="GA71" s="557"/>
      <c r="GB71" s="557"/>
      <c r="GC71" s="557"/>
      <c r="GD71" s="557"/>
      <c r="GE71" s="557"/>
      <c r="GF71" s="557"/>
      <c r="GG71" s="557"/>
      <c r="GH71" s="557"/>
      <c r="GI71" s="557"/>
      <c r="GJ71" s="557"/>
      <c r="GK71" s="557"/>
      <c r="GL71" s="557"/>
      <c r="GM71" s="557"/>
      <c r="GN71" s="557"/>
      <c r="GO71" s="557"/>
      <c r="GP71" s="557"/>
      <c r="GQ71" s="557"/>
      <c r="GR71" s="557"/>
      <c r="GS71" s="557"/>
      <c r="GT71" s="557"/>
      <c r="GU71" s="557"/>
      <c r="GV71" s="557"/>
      <c r="GW71" s="557"/>
      <c r="GX71" s="557"/>
      <c r="GY71" s="557"/>
      <c r="GZ71" s="557"/>
      <c r="HA71" s="557"/>
      <c r="HB71" s="557"/>
      <c r="HC71" s="557"/>
      <c r="HD71" s="557"/>
      <c r="HE71" s="557"/>
      <c r="HF71" s="557"/>
      <c r="HG71" s="557"/>
      <c r="HH71" s="557"/>
      <c r="HI71" s="557"/>
      <c r="HJ71" s="557"/>
      <c r="HK71" s="557"/>
      <c r="HL71" s="557"/>
      <c r="HM71" s="557"/>
      <c r="HN71" s="557"/>
      <c r="HO71" s="557"/>
      <c r="HP71" s="557"/>
      <c r="HQ71" s="557"/>
      <c r="HR71" s="557"/>
      <c r="HS71" s="557"/>
      <c r="HT71" s="557"/>
      <c r="HU71" s="557"/>
      <c r="HV71" s="557"/>
      <c r="HW71" s="557"/>
      <c r="HX71" s="557"/>
      <c r="HY71" s="557"/>
      <c r="HZ71" s="557"/>
      <c r="IA71" s="557"/>
      <c r="IB71" s="557"/>
      <c r="IC71" s="557"/>
      <c r="ID71" s="557"/>
      <c r="IE71" s="557"/>
      <c r="IF71" s="557"/>
      <c r="IG71" s="557"/>
      <c r="IH71" s="557"/>
      <c r="II71" s="557"/>
      <c r="IJ71" s="557"/>
      <c r="IK71" s="557"/>
      <c r="IL71" s="557"/>
      <c r="IM71" s="557"/>
      <c r="IN71" s="557"/>
      <c r="IO71" s="557"/>
      <c r="IP71" s="557"/>
      <c r="IQ71" s="557"/>
      <c r="IR71" s="557"/>
      <c r="IS71" s="557"/>
      <c r="IT71" s="557"/>
      <c r="IU71" s="557"/>
      <c r="IV71" s="557"/>
      <c r="IW71" s="557"/>
      <c r="IX71" s="557"/>
      <c r="IY71" s="557"/>
      <c r="IZ71" s="557"/>
      <c r="JA71" s="557"/>
      <c r="JB71" s="557"/>
      <c r="JC71" s="557"/>
      <c r="JD71" s="557"/>
      <c r="JE71" s="557"/>
      <c r="JF71" s="557"/>
      <c r="JG71" s="557"/>
      <c r="JH71" s="557"/>
      <c r="JI71" s="557"/>
      <c r="JJ71" s="557"/>
      <c r="JK71" s="557"/>
      <c r="JL71" s="557"/>
      <c r="JM71" s="557"/>
      <c r="JN71" s="557"/>
      <c r="JO71" s="557"/>
      <c r="JP71" s="557"/>
      <c r="JQ71" s="557"/>
      <c r="JR71" s="557"/>
      <c r="JS71" s="557"/>
      <c r="JT71" s="557"/>
      <c r="JU71" s="557"/>
      <c r="JV71" s="557"/>
      <c r="JW71" s="557"/>
      <c r="JX71" s="557"/>
      <c r="JY71" s="557"/>
      <c r="JZ71" s="557"/>
      <c r="KA71" s="557"/>
      <c r="KB71" s="557"/>
      <c r="KC71" s="557"/>
      <c r="KD71" s="557"/>
      <c r="KE71" s="557"/>
      <c r="KF71" s="557"/>
      <c r="KG71" s="557"/>
      <c r="KH71" s="557"/>
      <c r="KI71" s="557"/>
      <c r="KJ71" s="557"/>
      <c r="KK71" s="557"/>
      <c r="KL71" s="557"/>
      <c r="KM71" s="557"/>
      <c r="KN71" s="557"/>
      <c r="KO71" s="557"/>
      <c r="KP71" s="557"/>
      <c r="KQ71" s="557"/>
      <c r="KR71" s="557"/>
      <c r="KS71" s="557"/>
      <c r="KT71" s="557"/>
      <c r="KU71" s="557"/>
      <c r="KV71" s="557"/>
      <c r="KW71" s="557"/>
      <c r="KX71" s="557"/>
      <c r="KY71" s="557"/>
      <c r="KZ71" s="557"/>
      <c r="LA71" s="557"/>
      <c r="LB71" s="557"/>
      <c r="LC71" s="557"/>
      <c r="LD71" s="557"/>
      <c r="LE71" s="557"/>
      <c r="LF71" s="557"/>
      <c r="LG71" s="557"/>
      <c r="LH71" s="557"/>
      <c r="LI71" s="557"/>
      <c r="LJ71" s="557"/>
      <c r="LK71" s="557"/>
      <c r="LL71" s="557"/>
      <c r="LM71" s="557"/>
      <c r="LN71" s="557"/>
      <c r="LO71" s="557"/>
      <c r="LP71" s="557"/>
      <c r="LQ71" s="557"/>
      <c r="LR71" s="557"/>
      <c r="LS71" s="557"/>
      <c r="LT71" s="557"/>
      <c r="LU71" s="557"/>
      <c r="LV71" s="557"/>
      <c r="LW71" s="557"/>
      <c r="LX71" s="557"/>
      <c r="LY71" s="557"/>
      <c r="LZ71" s="557"/>
      <c r="MA71" s="557"/>
      <c r="MB71" s="557"/>
      <c r="MC71" s="557"/>
      <c r="MD71" s="557"/>
      <c r="ME71" s="557"/>
      <c r="MF71" s="557"/>
      <c r="MG71" s="557"/>
      <c r="MH71" s="557"/>
      <c r="MI71" s="557"/>
      <c r="MJ71" s="557"/>
      <c r="MK71" s="557"/>
      <c r="ML71" s="557"/>
      <c r="MM71" s="557"/>
      <c r="MN71" s="557"/>
      <c r="MO71" s="557"/>
      <c r="MP71" s="557"/>
      <c r="MQ71" s="557"/>
      <c r="MR71" s="557"/>
      <c r="MS71" s="557"/>
      <c r="MT71" s="557"/>
      <c r="MU71" s="557"/>
      <c r="MV71" s="557"/>
      <c r="MW71" s="557"/>
      <c r="MX71" s="557"/>
      <c r="MY71" s="557"/>
      <c r="MZ71" s="557"/>
      <c r="NA71" s="557"/>
      <c r="NB71" s="557"/>
    </row>
    <row r="72" spans="1:366" s="85" customFormat="1" ht="20.25" customHeight="1" x14ac:dyDescent="0.45">
      <c r="A72" s="107">
        <v>0</v>
      </c>
      <c r="B72" s="108">
        <v>1</v>
      </c>
      <c r="C72" s="107">
        <v>0</v>
      </c>
      <c r="D72" s="108">
        <v>6</v>
      </c>
      <c r="E72" s="107">
        <v>1</v>
      </c>
      <c r="F72" s="108">
        <v>6</v>
      </c>
      <c r="G72" s="107">
        <v>0</v>
      </c>
      <c r="H72" s="108">
        <v>1</v>
      </c>
      <c r="I72" s="110" t="str">
        <f t="shared" si="20"/>
        <v>01061601</v>
      </c>
      <c r="J72" s="111"/>
      <c r="K72" s="111">
        <v>70412</v>
      </c>
      <c r="L72" s="111">
        <v>30103</v>
      </c>
      <c r="M72" s="112" t="s">
        <v>337</v>
      </c>
      <c r="N72" s="111"/>
      <c r="O72" s="111"/>
      <c r="P72" s="111"/>
      <c r="Q72" s="111"/>
      <c r="R72" s="112" t="s">
        <v>119</v>
      </c>
      <c r="S72" s="112"/>
      <c r="T72" s="113" t="s">
        <v>380</v>
      </c>
      <c r="U72" s="112" t="s">
        <v>240</v>
      </c>
      <c r="V72" s="1300" t="s">
        <v>381</v>
      </c>
      <c r="W72" s="128" t="s">
        <v>382</v>
      </c>
      <c r="X72" s="1139">
        <f t="shared" si="14"/>
        <v>0.9413746671439549</v>
      </c>
      <c r="Y72" s="1139">
        <f t="shared" si="15"/>
        <v>0.92810385920800564</v>
      </c>
      <c r="Z72" s="1140">
        <v>5</v>
      </c>
      <c r="AA72" s="1140">
        <v>5</v>
      </c>
      <c r="AB72" s="1141"/>
      <c r="AC72" s="1196">
        <v>0</v>
      </c>
      <c r="AD72" s="1197">
        <v>1</v>
      </c>
      <c r="AE72" s="1196">
        <v>0</v>
      </c>
      <c r="AF72" s="1143">
        <v>1.63921417797888</v>
      </c>
      <c r="AG72" s="1143">
        <v>0</v>
      </c>
      <c r="AH72" s="1143">
        <v>3.6251131221719501</v>
      </c>
      <c r="AI72" s="1143"/>
      <c r="AJ72" s="1143">
        <f t="shared" si="16"/>
        <v>5.2643273001508302</v>
      </c>
      <c r="AK72" s="1139">
        <f t="shared" si="17"/>
        <v>0.9413746671439549</v>
      </c>
      <c r="AL72" s="1143">
        <v>1.42841302003004</v>
      </c>
      <c r="AM72" s="1143">
        <v>0</v>
      </c>
      <c r="AN72" s="1143">
        <v>0</v>
      </c>
      <c r="AO72" s="1143">
        <v>1.22723037566089</v>
      </c>
      <c r="AP72" s="1143">
        <f t="shared" si="18"/>
        <v>7.9199706958417604</v>
      </c>
      <c r="AQ72" s="1144">
        <f t="shared" si="19"/>
        <v>0.92810385920800564</v>
      </c>
      <c r="AR72" s="557"/>
      <c r="AS72" s="557" t="s">
        <v>243</v>
      </c>
      <c r="AT72" s="557"/>
      <c r="AU72" s="557"/>
      <c r="AV72" s="557"/>
      <c r="AW72" s="557"/>
      <c r="AX72" s="557"/>
      <c r="AY72" s="557"/>
      <c r="AZ72" s="557"/>
      <c r="BA72" s="557"/>
      <c r="BB72" s="557"/>
      <c r="BC72" s="557"/>
      <c r="BD72" s="557"/>
      <c r="BE72" s="557"/>
      <c r="BF72" s="557"/>
      <c r="BG72" s="557"/>
      <c r="BH72" s="557"/>
      <c r="BI72" s="557"/>
      <c r="BJ72" s="557"/>
      <c r="BK72" s="557"/>
      <c r="BL72" s="557"/>
      <c r="BM72" s="557"/>
      <c r="BN72" s="557"/>
      <c r="BO72" s="557"/>
      <c r="BP72" s="557"/>
      <c r="BQ72" s="557"/>
      <c r="BR72" s="557"/>
      <c r="BS72" s="557"/>
      <c r="BT72" s="557"/>
      <c r="BU72" s="557"/>
      <c r="BV72" s="557"/>
      <c r="BW72" s="557"/>
      <c r="BX72" s="557"/>
      <c r="BY72" s="557"/>
      <c r="BZ72" s="557"/>
      <c r="CA72" s="557"/>
      <c r="CB72" s="557"/>
      <c r="CC72" s="557"/>
      <c r="CD72" s="557"/>
      <c r="CE72" s="557"/>
      <c r="CF72" s="557"/>
      <c r="CG72" s="557"/>
      <c r="CH72" s="557"/>
      <c r="CI72" s="557"/>
      <c r="CJ72" s="557"/>
      <c r="CK72" s="557"/>
      <c r="CL72" s="557"/>
      <c r="CM72" s="557"/>
      <c r="CN72" s="557"/>
      <c r="CO72" s="557"/>
      <c r="CP72" s="557"/>
      <c r="CQ72" s="557"/>
      <c r="CR72" s="557"/>
      <c r="CS72" s="557"/>
      <c r="CT72" s="557"/>
      <c r="CU72" s="557"/>
      <c r="CV72" s="557"/>
      <c r="CW72" s="557"/>
      <c r="CX72" s="557"/>
      <c r="CY72" s="557"/>
      <c r="CZ72" s="557"/>
      <c r="DA72" s="557"/>
      <c r="DB72" s="557"/>
      <c r="DC72" s="557"/>
      <c r="DD72" s="557"/>
      <c r="DE72" s="557"/>
      <c r="DF72" s="557"/>
      <c r="DG72" s="557"/>
      <c r="DH72" s="557"/>
      <c r="DI72" s="557"/>
      <c r="DJ72" s="557"/>
      <c r="DK72" s="557"/>
      <c r="DL72" s="557"/>
      <c r="DM72" s="557"/>
      <c r="DN72" s="557"/>
      <c r="DO72" s="557"/>
      <c r="DP72" s="557"/>
      <c r="DQ72" s="557"/>
      <c r="DR72" s="557"/>
      <c r="DS72" s="557"/>
      <c r="DT72" s="557"/>
      <c r="DU72" s="557"/>
      <c r="DV72" s="557"/>
      <c r="DW72" s="557"/>
      <c r="DX72" s="557"/>
      <c r="DY72" s="557"/>
      <c r="DZ72" s="557"/>
      <c r="EA72" s="557"/>
      <c r="EB72" s="557"/>
      <c r="EC72" s="557"/>
      <c r="ED72" s="557"/>
      <c r="EE72" s="557"/>
      <c r="EF72" s="557"/>
      <c r="EG72" s="557"/>
      <c r="EH72" s="557"/>
      <c r="EI72" s="557"/>
      <c r="EJ72" s="557"/>
      <c r="EK72" s="557"/>
      <c r="EL72" s="557"/>
      <c r="EM72" s="557"/>
      <c r="EN72" s="557"/>
      <c r="EO72" s="557"/>
      <c r="EP72" s="557"/>
      <c r="EQ72" s="557"/>
      <c r="ER72" s="557"/>
      <c r="ES72" s="557"/>
      <c r="ET72" s="557"/>
      <c r="EU72" s="557"/>
      <c r="EV72" s="557"/>
      <c r="EW72" s="557"/>
      <c r="EX72" s="557"/>
      <c r="EY72" s="557"/>
      <c r="EZ72" s="557"/>
      <c r="FA72" s="557"/>
      <c r="FB72" s="557"/>
      <c r="FC72" s="557"/>
      <c r="FD72" s="557"/>
      <c r="FE72" s="557"/>
      <c r="FF72" s="557"/>
      <c r="FG72" s="557"/>
      <c r="FH72" s="557"/>
      <c r="FI72" s="557"/>
      <c r="FJ72" s="557"/>
      <c r="FK72" s="557"/>
      <c r="FL72" s="557"/>
      <c r="FM72" s="557"/>
      <c r="FN72" s="557"/>
      <c r="FO72" s="557"/>
      <c r="FP72" s="557"/>
      <c r="FQ72" s="557"/>
      <c r="FR72" s="557"/>
      <c r="FS72" s="557"/>
      <c r="FT72" s="557"/>
      <c r="FU72" s="557"/>
      <c r="FV72" s="557"/>
      <c r="FW72" s="557"/>
      <c r="FX72" s="557"/>
      <c r="FY72" s="557"/>
      <c r="FZ72" s="557"/>
      <c r="GA72" s="557"/>
      <c r="GB72" s="557"/>
      <c r="GC72" s="557"/>
      <c r="GD72" s="557"/>
      <c r="GE72" s="557"/>
      <c r="GF72" s="557"/>
      <c r="GG72" s="557"/>
      <c r="GH72" s="557"/>
      <c r="GI72" s="557"/>
      <c r="GJ72" s="557"/>
      <c r="GK72" s="557"/>
      <c r="GL72" s="557"/>
      <c r="GM72" s="557"/>
      <c r="GN72" s="557"/>
      <c r="GO72" s="557"/>
      <c r="GP72" s="557"/>
      <c r="GQ72" s="557"/>
      <c r="GR72" s="557"/>
      <c r="GS72" s="557"/>
      <c r="GT72" s="557"/>
      <c r="GU72" s="557"/>
      <c r="GV72" s="557"/>
      <c r="GW72" s="557"/>
      <c r="GX72" s="557"/>
      <c r="GY72" s="557"/>
      <c r="GZ72" s="557"/>
      <c r="HA72" s="557"/>
      <c r="HB72" s="557"/>
      <c r="HC72" s="557"/>
      <c r="HD72" s="557"/>
      <c r="HE72" s="557"/>
      <c r="HF72" s="557"/>
      <c r="HG72" s="557"/>
      <c r="HH72" s="557"/>
      <c r="HI72" s="557"/>
      <c r="HJ72" s="557"/>
      <c r="HK72" s="557"/>
      <c r="HL72" s="557"/>
      <c r="HM72" s="557"/>
      <c r="HN72" s="557"/>
      <c r="HO72" s="557"/>
      <c r="HP72" s="557"/>
      <c r="HQ72" s="557"/>
      <c r="HR72" s="557"/>
      <c r="HS72" s="557"/>
      <c r="HT72" s="557"/>
      <c r="HU72" s="557"/>
      <c r="HV72" s="557"/>
      <c r="HW72" s="557"/>
      <c r="HX72" s="557"/>
      <c r="HY72" s="557"/>
      <c r="HZ72" s="557"/>
      <c r="IA72" s="557"/>
      <c r="IB72" s="557"/>
      <c r="IC72" s="557"/>
      <c r="ID72" s="557"/>
      <c r="IE72" s="557"/>
      <c r="IF72" s="557"/>
      <c r="IG72" s="557"/>
      <c r="IH72" s="557"/>
      <c r="II72" s="557"/>
      <c r="IJ72" s="557"/>
      <c r="IK72" s="557"/>
      <c r="IL72" s="557"/>
      <c r="IM72" s="557"/>
      <c r="IN72" s="557"/>
      <c r="IO72" s="557"/>
      <c r="IP72" s="557"/>
      <c r="IQ72" s="557"/>
      <c r="IR72" s="557"/>
      <c r="IS72" s="557"/>
      <c r="IT72" s="557"/>
      <c r="IU72" s="557"/>
      <c r="IV72" s="557"/>
      <c r="IW72" s="557"/>
      <c r="IX72" s="557"/>
      <c r="IY72" s="557"/>
      <c r="IZ72" s="557"/>
      <c r="JA72" s="557"/>
      <c r="JB72" s="557"/>
      <c r="JC72" s="557"/>
      <c r="JD72" s="557"/>
      <c r="JE72" s="557"/>
      <c r="JF72" s="557"/>
      <c r="JG72" s="557"/>
      <c r="JH72" s="557"/>
      <c r="JI72" s="557"/>
      <c r="JJ72" s="557"/>
      <c r="JK72" s="557"/>
      <c r="JL72" s="557"/>
      <c r="JM72" s="557"/>
      <c r="JN72" s="557"/>
      <c r="JO72" s="557"/>
      <c r="JP72" s="557"/>
      <c r="JQ72" s="557"/>
      <c r="JR72" s="557"/>
      <c r="JS72" s="557"/>
      <c r="JT72" s="557"/>
      <c r="JU72" s="557"/>
      <c r="JV72" s="557"/>
      <c r="JW72" s="557"/>
      <c r="JX72" s="557"/>
      <c r="JY72" s="557"/>
      <c r="JZ72" s="557"/>
      <c r="KA72" s="557"/>
      <c r="KB72" s="557"/>
      <c r="KC72" s="557"/>
      <c r="KD72" s="557"/>
      <c r="KE72" s="557"/>
      <c r="KF72" s="557"/>
      <c r="KG72" s="557"/>
      <c r="KH72" s="557"/>
      <c r="KI72" s="557"/>
      <c r="KJ72" s="557"/>
      <c r="KK72" s="557"/>
      <c r="KL72" s="557"/>
      <c r="KM72" s="557"/>
      <c r="KN72" s="557"/>
      <c r="KO72" s="557"/>
      <c r="KP72" s="557"/>
      <c r="KQ72" s="557"/>
      <c r="KR72" s="557"/>
      <c r="KS72" s="557"/>
      <c r="KT72" s="557"/>
      <c r="KU72" s="557"/>
      <c r="KV72" s="557"/>
      <c r="KW72" s="557"/>
      <c r="KX72" s="557"/>
      <c r="KY72" s="557"/>
      <c r="KZ72" s="557"/>
      <c r="LA72" s="557"/>
      <c r="LB72" s="557"/>
      <c r="LC72" s="557"/>
      <c r="LD72" s="557"/>
      <c r="LE72" s="557"/>
      <c r="LF72" s="557"/>
      <c r="LG72" s="557"/>
      <c r="LH72" s="557"/>
      <c r="LI72" s="557"/>
      <c r="LJ72" s="557"/>
      <c r="LK72" s="557"/>
      <c r="LL72" s="557"/>
      <c r="LM72" s="557"/>
      <c r="LN72" s="557"/>
      <c r="LO72" s="557"/>
      <c r="LP72" s="557"/>
      <c r="LQ72" s="557"/>
      <c r="LR72" s="557"/>
      <c r="LS72" s="557"/>
      <c r="LT72" s="557"/>
      <c r="LU72" s="557"/>
      <c r="LV72" s="557"/>
      <c r="LW72" s="557"/>
      <c r="LX72" s="557"/>
      <c r="LY72" s="557"/>
      <c r="LZ72" s="557"/>
      <c r="MA72" s="557"/>
      <c r="MB72" s="557"/>
      <c r="MC72" s="557"/>
      <c r="MD72" s="557"/>
      <c r="ME72" s="557"/>
      <c r="MF72" s="557"/>
      <c r="MG72" s="557"/>
      <c r="MH72" s="557"/>
      <c r="MI72" s="557"/>
      <c r="MJ72" s="557"/>
      <c r="MK72" s="557"/>
      <c r="ML72" s="557"/>
      <c r="MM72" s="557"/>
      <c r="MN72" s="557"/>
      <c r="MO72" s="557"/>
      <c r="MP72" s="557"/>
      <c r="MQ72" s="557"/>
      <c r="MR72" s="557"/>
      <c r="MS72" s="557"/>
      <c r="MT72" s="557"/>
      <c r="MU72" s="557"/>
      <c r="MV72" s="557"/>
      <c r="MW72" s="557"/>
      <c r="MX72" s="557"/>
      <c r="MY72" s="557"/>
      <c r="MZ72" s="557"/>
      <c r="NA72" s="557"/>
      <c r="NB72" s="557"/>
    </row>
    <row r="73" spans="1:366" s="85" customFormat="1" ht="20.25" customHeight="1" x14ac:dyDescent="0.45">
      <c r="A73" s="107">
        <v>0</v>
      </c>
      <c r="B73" s="108">
        <v>1</v>
      </c>
      <c r="C73" s="107">
        <v>0</v>
      </c>
      <c r="D73" s="108">
        <v>6</v>
      </c>
      <c r="E73" s="107">
        <v>1</v>
      </c>
      <c r="F73" s="108">
        <v>7</v>
      </c>
      <c r="G73" s="107">
        <v>0</v>
      </c>
      <c r="H73" s="108">
        <v>1</v>
      </c>
      <c r="I73" s="110" t="str">
        <f t="shared" si="20"/>
        <v>01061701</v>
      </c>
      <c r="J73" s="111"/>
      <c r="K73" s="111">
        <v>70413</v>
      </c>
      <c r="L73" s="111">
        <v>30103</v>
      </c>
      <c r="M73" s="112" t="s">
        <v>337</v>
      </c>
      <c r="N73" s="111"/>
      <c r="O73" s="111"/>
      <c r="P73" s="111"/>
      <c r="Q73" s="111"/>
      <c r="R73" s="112" t="s">
        <v>119</v>
      </c>
      <c r="S73" s="112"/>
      <c r="T73" s="113" t="s">
        <v>383</v>
      </c>
      <c r="U73" s="112" t="s">
        <v>240</v>
      </c>
      <c r="V73" s="1300" t="s">
        <v>384</v>
      </c>
      <c r="W73" s="128" t="s">
        <v>385</v>
      </c>
      <c r="X73" s="1139">
        <f t="shared" si="14"/>
        <v>0.9413746671439549</v>
      </c>
      <c r="Y73" s="1139">
        <f t="shared" si="15"/>
        <v>0.92810385920800564</v>
      </c>
      <c r="Z73" s="1140">
        <v>5</v>
      </c>
      <c r="AA73" s="1140">
        <v>5</v>
      </c>
      <c r="AB73" s="1141"/>
      <c r="AC73" s="1196">
        <v>0</v>
      </c>
      <c r="AD73" s="1197">
        <v>1</v>
      </c>
      <c r="AE73" s="1196">
        <v>0</v>
      </c>
      <c r="AF73" s="1143">
        <v>1.63921417797888</v>
      </c>
      <c r="AG73" s="1143">
        <v>0</v>
      </c>
      <c r="AH73" s="1143">
        <v>3.6251131221719501</v>
      </c>
      <c r="AI73" s="1143"/>
      <c r="AJ73" s="1143">
        <f t="shared" si="16"/>
        <v>5.2643273001508302</v>
      </c>
      <c r="AK73" s="1139">
        <f t="shared" si="17"/>
        <v>0.9413746671439549</v>
      </c>
      <c r="AL73" s="1143">
        <v>1.42841302003004</v>
      </c>
      <c r="AM73" s="1143">
        <v>0</v>
      </c>
      <c r="AN73" s="1143">
        <v>0</v>
      </c>
      <c r="AO73" s="1143">
        <v>1.22723037566089</v>
      </c>
      <c r="AP73" s="1143">
        <f t="shared" si="18"/>
        <v>7.9199706958417604</v>
      </c>
      <c r="AQ73" s="1144">
        <f t="shared" si="19"/>
        <v>0.92810385920800564</v>
      </c>
      <c r="AR73" s="557"/>
      <c r="AS73" s="557" t="s">
        <v>243</v>
      </c>
      <c r="AT73" s="557"/>
      <c r="AU73" s="557"/>
      <c r="AV73" s="557"/>
      <c r="AW73" s="557"/>
      <c r="AX73" s="557"/>
      <c r="AY73" s="557"/>
      <c r="AZ73" s="557"/>
      <c r="BA73" s="557"/>
      <c r="BB73" s="557"/>
      <c r="BC73" s="557"/>
      <c r="BD73" s="557"/>
      <c r="BE73" s="557"/>
      <c r="BF73" s="557"/>
      <c r="BG73" s="557"/>
      <c r="BH73" s="557"/>
      <c r="BI73" s="557"/>
      <c r="BJ73" s="557"/>
      <c r="BK73" s="557"/>
      <c r="BL73" s="557"/>
      <c r="BM73" s="557"/>
      <c r="BN73" s="557"/>
      <c r="BO73" s="557"/>
      <c r="BP73" s="557"/>
      <c r="BQ73" s="557"/>
      <c r="BR73" s="557"/>
      <c r="BS73" s="557"/>
      <c r="BT73" s="557"/>
      <c r="BU73" s="557"/>
      <c r="BV73" s="557"/>
      <c r="BW73" s="557"/>
      <c r="BX73" s="557"/>
      <c r="BY73" s="557"/>
      <c r="BZ73" s="557"/>
      <c r="CA73" s="557"/>
      <c r="CB73" s="557"/>
      <c r="CC73" s="557"/>
      <c r="CD73" s="557"/>
      <c r="CE73" s="557"/>
      <c r="CF73" s="557"/>
      <c r="CG73" s="557"/>
      <c r="CH73" s="557"/>
      <c r="CI73" s="557"/>
      <c r="CJ73" s="557"/>
      <c r="CK73" s="557"/>
      <c r="CL73" s="557"/>
      <c r="CM73" s="557"/>
      <c r="CN73" s="557"/>
      <c r="CO73" s="557"/>
      <c r="CP73" s="557"/>
      <c r="CQ73" s="557"/>
      <c r="CR73" s="557"/>
      <c r="CS73" s="557"/>
      <c r="CT73" s="557"/>
      <c r="CU73" s="557"/>
      <c r="CV73" s="557"/>
      <c r="CW73" s="557"/>
      <c r="CX73" s="557"/>
      <c r="CY73" s="557"/>
      <c r="CZ73" s="557"/>
      <c r="DA73" s="557"/>
      <c r="DB73" s="557"/>
      <c r="DC73" s="557"/>
      <c r="DD73" s="557"/>
      <c r="DE73" s="557"/>
      <c r="DF73" s="557"/>
      <c r="DG73" s="557"/>
      <c r="DH73" s="557"/>
      <c r="DI73" s="557"/>
      <c r="DJ73" s="557"/>
      <c r="DK73" s="557"/>
      <c r="DL73" s="557"/>
      <c r="DM73" s="557"/>
      <c r="DN73" s="557"/>
      <c r="DO73" s="557"/>
      <c r="DP73" s="557"/>
      <c r="DQ73" s="557"/>
      <c r="DR73" s="557"/>
      <c r="DS73" s="557"/>
      <c r="DT73" s="557"/>
      <c r="DU73" s="557"/>
      <c r="DV73" s="557"/>
      <c r="DW73" s="557"/>
      <c r="DX73" s="557"/>
      <c r="DY73" s="557"/>
      <c r="DZ73" s="557"/>
      <c r="EA73" s="557"/>
      <c r="EB73" s="557"/>
      <c r="EC73" s="557"/>
      <c r="ED73" s="557"/>
      <c r="EE73" s="557"/>
      <c r="EF73" s="557"/>
      <c r="EG73" s="557"/>
      <c r="EH73" s="557"/>
      <c r="EI73" s="557"/>
      <c r="EJ73" s="557"/>
      <c r="EK73" s="557"/>
      <c r="EL73" s="557"/>
      <c r="EM73" s="557"/>
      <c r="EN73" s="557"/>
      <c r="EO73" s="557"/>
      <c r="EP73" s="557"/>
      <c r="EQ73" s="557"/>
      <c r="ER73" s="557"/>
      <c r="ES73" s="557"/>
      <c r="ET73" s="557"/>
      <c r="EU73" s="557"/>
      <c r="EV73" s="557"/>
      <c r="EW73" s="557"/>
      <c r="EX73" s="557"/>
      <c r="EY73" s="557"/>
      <c r="EZ73" s="557"/>
      <c r="FA73" s="557"/>
      <c r="FB73" s="557"/>
      <c r="FC73" s="557"/>
      <c r="FD73" s="557"/>
      <c r="FE73" s="557"/>
      <c r="FF73" s="557"/>
      <c r="FG73" s="557"/>
      <c r="FH73" s="557"/>
      <c r="FI73" s="557"/>
      <c r="FJ73" s="557"/>
      <c r="FK73" s="557"/>
      <c r="FL73" s="557"/>
      <c r="FM73" s="557"/>
      <c r="FN73" s="557"/>
      <c r="FO73" s="557"/>
      <c r="FP73" s="557"/>
      <c r="FQ73" s="557"/>
      <c r="FR73" s="557"/>
      <c r="FS73" s="557"/>
      <c r="FT73" s="557"/>
      <c r="FU73" s="557"/>
      <c r="FV73" s="557"/>
      <c r="FW73" s="557"/>
      <c r="FX73" s="557"/>
      <c r="FY73" s="557"/>
      <c r="FZ73" s="557"/>
      <c r="GA73" s="557"/>
      <c r="GB73" s="557"/>
      <c r="GC73" s="557"/>
      <c r="GD73" s="557"/>
      <c r="GE73" s="557"/>
      <c r="GF73" s="557"/>
      <c r="GG73" s="557"/>
      <c r="GH73" s="557"/>
      <c r="GI73" s="557"/>
      <c r="GJ73" s="557"/>
      <c r="GK73" s="557"/>
      <c r="GL73" s="557"/>
      <c r="GM73" s="557"/>
      <c r="GN73" s="557"/>
      <c r="GO73" s="557"/>
      <c r="GP73" s="557"/>
      <c r="GQ73" s="557"/>
      <c r="GR73" s="557"/>
      <c r="GS73" s="557"/>
      <c r="GT73" s="557"/>
      <c r="GU73" s="557"/>
      <c r="GV73" s="557"/>
      <c r="GW73" s="557"/>
      <c r="GX73" s="557"/>
      <c r="GY73" s="557"/>
      <c r="GZ73" s="557"/>
      <c r="HA73" s="557"/>
      <c r="HB73" s="557"/>
      <c r="HC73" s="557"/>
      <c r="HD73" s="557"/>
      <c r="HE73" s="557"/>
      <c r="HF73" s="557"/>
      <c r="HG73" s="557"/>
      <c r="HH73" s="557"/>
      <c r="HI73" s="557"/>
      <c r="HJ73" s="557"/>
      <c r="HK73" s="557"/>
      <c r="HL73" s="557"/>
      <c r="HM73" s="557"/>
      <c r="HN73" s="557"/>
      <c r="HO73" s="557"/>
      <c r="HP73" s="557"/>
      <c r="HQ73" s="557"/>
      <c r="HR73" s="557"/>
      <c r="HS73" s="557"/>
      <c r="HT73" s="557"/>
      <c r="HU73" s="557"/>
      <c r="HV73" s="557"/>
      <c r="HW73" s="557"/>
      <c r="HX73" s="557"/>
      <c r="HY73" s="557"/>
      <c r="HZ73" s="557"/>
      <c r="IA73" s="557"/>
      <c r="IB73" s="557"/>
      <c r="IC73" s="557"/>
      <c r="ID73" s="557"/>
      <c r="IE73" s="557"/>
      <c r="IF73" s="557"/>
      <c r="IG73" s="557"/>
      <c r="IH73" s="557"/>
      <c r="II73" s="557"/>
      <c r="IJ73" s="557"/>
      <c r="IK73" s="557"/>
      <c r="IL73" s="557"/>
      <c r="IM73" s="557"/>
      <c r="IN73" s="557"/>
      <c r="IO73" s="557"/>
      <c r="IP73" s="557"/>
      <c r="IQ73" s="557"/>
      <c r="IR73" s="557"/>
      <c r="IS73" s="557"/>
      <c r="IT73" s="557"/>
      <c r="IU73" s="557"/>
      <c r="IV73" s="557"/>
      <c r="IW73" s="557"/>
      <c r="IX73" s="557"/>
      <c r="IY73" s="557"/>
      <c r="IZ73" s="557"/>
      <c r="JA73" s="557"/>
      <c r="JB73" s="557"/>
      <c r="JC73" s="557"/>
      <c r="JD73" s="557"/>
      <c r="JE73" s="557"/>
      <c r="JF73" s="557"/>
      <c r="JG73" s="557"/>
      <c r="JH73" s="557"/>
      <c r="JI73" s="557"/>
      <c r="JJ73" s="557"/>
      <c r="JK73" s="557"/>
      <c r="JL73" s="557"/>
      <c r="JM73" s="557"/>
      <c r="JN73" s="557"/>
      <c r="JO73" s="557"/>
      <c r="JP73" s="557"/>
      <c r="JQ73" s="557"/>
      <c r="JR73" s="557"/>
      <c r="JS73" s="557"/>
      <c r="JT73" s="557"/>
      <c r="JU73" s="557"/>
      <c r="JV73" s="557"/>
      <c r="JW73" s="557"/>
      <c r="JX73" s="557"/>
      <c r="JY73" s="557"/>
      <c r="JZ73" s="557"/>
      <c r="KA73" s="557"/>
      <c r="KB73" s="557"/>
      <c r="KC73" s="557"/>
      <c r="KD73" s="557"/>
      <c r="KE73" s="557"/>
      <c r="KF73" s="557"/>
      <c r="KG73" s="557"/>
      <c r="KH73" s="557"/>
      <c r="KI73" s="557"/>
      <c r="KJ73" s="557"/>
      <c r="KK73" s="557"/>
      <c r="KL73" s="557"/>
      <c r="KM73" s="557"/>
      <c r="KN73" s="557"/>
      <c r="KO73" s="557"/>
      <c r="KP73" s="557"/>
      <c r="KQ73" s="557"/>
      <c r="KR73" s="557"/>
      <c r="KS73" s="557"/>
      <c r="KT73" s="557"/>
      <c r="KU73" s="557"/>
      <c r="KV73" s="557"/>
      <c r="KW73" s="557"/>
      <c r="KX73" s="557"/>
      <c r="KY73" s="557"/>
      <c r="KZ73" s="557"/>
      <c r="LA73" s="557"/>
      <c r="LB73" s="557"/>
      <c r="LC73" s="557"/>
      <c r="LD73" s="557"/>
      <c r="LE73" s="557"/>
      <c r="LF73" s="557"/>
      <c r="LG73" s="557"/>
      <c r="LH73" s="557"/>
      <c r="LI73" s="557"/>
      <c r="LJ73" s="557"/>
      <c r="LK73" s="557"/>
      <c r="LL73" s="557"/>
      <c r="LM73" s="557"/>
      <c r="LN73" s="557"/>
      <c r="LO73" s="557"/>
      <c r="LP73" s="557"/>
      <c r="LQ73" s="557"/>
      <c r="LR73" s="557"/>
      <c r="LS73" s="557"/>
      <c r="LT73" s="557"/>
      <c r="LU73" s="557"/>
      <c r="LV73" s="557"/>
      <c r="LW73" s="557"/>
      <c r="LX73" s="557"/>
      <c r="LY73" s="557"/>
      <c r="LZ73" s="557"/>
      <c r="MA73" s="557"/>
      <c r="MB73" s="557"/>
      <c r="MC73" s="557"/>
      <c r="MD73" s="557"/>
      <c r="ME73" s="557"/>
      <c r="MF73" s="557"/>
      <c r="MG73" s="557"/>
      <c r="MH73" s="557"/>
      <c r="MI73" s="557"/>
      <c r="MJ73" s="557"/>
      <c r="MK73" s="557"/>
      <c r="ML73" s="557"/>
      <c r="MM73" s="557"/>
      <c r="MN73" s="557"/>
      <c r="MO73" s="557"/>
      <c r="MP73" s="557"/>
      <c r="MQ73" s="557"/>
      <c r="MR73" s="557"/>
      <c r="MS73" s="557"/>
      <c r="MT73" s="557"/>
      <c r="MU73" s="557"/>
      <c r="MV73" s="557"/>
      <c r="MW73" s="557"/>
      <c r="MX73" s="557"/>
      <c r="MY73" s="557"/>
      <c r="MZ73" s="557"/>
      <c r="NA73" s="557"/>
      <c r="NB73" s="557"/>
    </row>
    <row r="74" spans="1:366" s="56" customFormat="1" ht="20.25" customHeight="1" x14ac:dyDescent="0.55000000000000004">
      <c r="A74" s="90"/>
      <c r="B74" s="89"/>
      <c r="C74" s="90"/>
      <c r="D74" s="89"/>
      <c r="E74" s="90"/>
      <c r="F74" s="89"/>
      <c r="G74" s="90"/>
      <c r="H74" s="89"/>
      <c r="I74" s="126" t="str">
        <f t="shared" si="20"/>
        <v/>
      </c>
      <c r="J74" s="127"/>
      <c r="K74" s="127"/>
      <c r="L74" s="120"/>
      <c r="M74" s="120"/>
      <c r="N74" s="120"/>
      <c r="O74" s="120"/>
      <c r="P74" s="120"/>
      <c r="Q74" s="120"/>
      <c r="R74" s="127"/>
      <c r="S74" s="127"/>
      <c r="T74" s="60"/>
      <c r="U74" s="137"/>
      <c r="V74" s="61"/>
      <c r="W74" s="61"/>
      <c r="X74" s="1162"/>
      <c r="Y74" s="1162"/>
      <c r="Z74" s="1163"/>
      <c r="AA74" s="1163"/>
      <c r="AB74" s="1141"/>
      <c r="AC74" s="1141"/>
      <c r="AD74" s="1141"/>
      <c r="AE74" s="1161"/>
      <c r="AF74" s="1164"/>
      <c r="AG74" s="1164"/>
      <c r="AH74" s="1143"/>
      <c r="AI74" s="1143"/>
      <c r="AJ74" s="1164"/>
      <c r="AK74" s="1162"/>
      <c r="AL74" s="1164"/>
      <c r="AM74" s="1164"/>
      <c r="AN74" s="1164"/>
      <c r="AO74" s="1164"/>
      <c r="AP74" s="1164"/>
      <c r="AQ74" s="1165"/>
      <c r="AR74" s="560"/>
      <c r="AS74" s="557" t="s">
        <v>218</v>
      </c>
      <c r="AT74" s="560"/>
      <c r="AU74" s="560"/>
      <c r="AV74" s="560"/>
      <c r="AW74" s="560"/>
      <c r="AX74" s="560"/>
      <c r="AY74" s="560"/>
      <c r="AZ74" s="560"/>
      <c r="BA74" s="560"/>
      <c r="BB74" s="560"/>
      <c r="BC74" s="560"/>
      <c r="BD74" s="560"/>
      <c r="BE74" s="560"/>
      <c r="BF74" s="560"/>
      <c r="BG74" s="560"/>
      <c r="BH74" s="560"/>
      <c r="BI74" s="560"/>
      <c r="BJ74" s="560"/>
      <c r="BK74" s="560"/>
      <c r="BL74" s="560"/>
      <c r="BM74" s="560"/>
      <c r="BN74" s="560"/>
      <c r="BO74" s="560"/>
      <c r="BP74" s="560"/>
      <c r="BQ74" s="560"/>
      <c r="BR74" s="560"/>
      <c r="BS74" s="560"/>
      <c r="BT74" s="560"/>
      <c r="BU74" s="560"/>
      <c r="BV74" s="560"/>
      <c r="BW74" s="560"/>
      <c r="BX74" s="560"/>
      <c r="BY74" s="560"/>
      <c r="BZ74" s="560"/>
      <c r="CA74" s="560"/>
      <c r="CB74" s="560"/>
      <c r="CC74" s="560"/>
      <c r="CD74" s="560"/>
      <c r="CE74" s="560"/>
      <c r="CF74" s="560"/>
      <c r="CG74" s="560"/>
      <c r="CH74" s="560"/>
      <c r="CI74" s="560"/>
      <c r="CJ74" s="560"/>
      <c r="CK74" s="560"/>
      <c r="CL74" s="560"/>
      <c r="CM74" s="560"/>
      <c r="CN74" s="560"/>
      <c r="CO74" s="560"/>
      <c r="CP74" s="560"/>
      <c r="CQ74" s="560"/>
      <c r="CR74" s="560"/>
      <c r="CS74" s="560"/>
      <c r="CT74" s="560"/>
      <c r="CU74" s="560"/>
      <c r="CV74" s="560"/>
      <c r="CW74" s="560"/>
      <c r="CX74" s="560"/>
      <c r="CY74" s="560"/>
      <c r="CZ74" s="560"/>
      <c r="DA74" s="560"/>
      <c r="DB74" s="560"/>
      <c r="DC74" s="560"/>
      <c r="DD74" s="560"/>
      <c r="DE74" s="560"/>
      <c r="DF74" s="560"/>
      <c r="DG74" s="560"/>
      <c r="DH74" s="560"/>
      <c r="DI74" s="560"/>
      <c r="DJ74" s="560"/>
      <c r="DK74" s="560"/>
      <c r="DL74" s="560"/>
      <c r="DM74" s="560"/>
      <c r="DN74" s="560"/>
      <c r="DO74" s="560"/>
      <c r="DP74" s="560"/>
      <c r="DQ74" s="560"/>
      <c r="DR74" s="560"/>
      <c r="DS74" s="560"/>
      <c r="DT74" s="560"/>
      <c r="DU74" s="560"/>
      <c r="DV74" s="560"/>
      <c r="DW74" s="560"/>
      <c r="DX74" s="560"/>
      <c r="DY74" s="560"/>
      <c r="DZ74" s="560"/>
      <c r="EA74" s="560"/>
      <c r="EB74" s="560"/>
      <c r="EC74" s="560"/>
      <c r="ED74" s="560"/>
      <c r="EE74" s="560"/>
      <c r="EF74" s="560"/>
      <c r="EG74" s="560"/>
      <c r="EH74" s="560"/>
      <c r="EI74" s="560"/>
      <c r="EJ74" s="560"/>
      <c r="EK74" s="560"/>
      <c r="EL74" s="560"/>
      <c r="EM74" s="560"/>
      <c r="EN74" s="560"/>
      <c r="EO74" s="560"/>
      <c r="EP74" s="560"/>
      <c r="EQ74" s="560"/>
      <c r="ER74" s="560"/>
      <c r="ES74" s="560"/>
      <c r="ET74" s="560"/>
      <c r="EU74" s="560"/>
      <c r="EV74" s="560"/>
      <c r="EW74" s="560"/>
      <c r="EX74" s="560"/>
      <c r="EY74" s="560"/>
      <c r="EZ74" s="560"/>
      <c r="FA74" s="560"/>
      <c r="FB74" s="560"/>
      <c r="FC74" s="560"/>
      <c r="FD74" s="560"/>
      <c r="FE74" s="560"/>
      <c r="FF74" s="560"/>
      <c r="FG74" s="560"/>
      <c r="FH74" s="560"/>
      <c r="FI74" s="560"/>
      <c r="FJ74" s="560"/>
      <c r="FK74" s="560"/>
      <c r="FL74" s="560"/>
      <c r="FM74" s="560"/>
      <c r="FN74" s="560"/>
      <c r="FO74" s="560"/>
      <c r="FP74" s="560"/>
      <c r="FQ74" s="560"/>
      <c r="FR74" s="560"/>
      <c r="FS74" s="560"/>
      <c r="FT74" s="560"/>
      <c r="FU74" s="560"/>
      <c r="FV74" s="560"/>
      <c r="FW74" s="560"/>
      <c r="FX74" s="560"/>
      <c r="FY74" s="560"/>
      <c r="FZ74" s="560"/>
      <c r="GA74" s="560"/>
      <c r="GB74" s="560"/>
      <c r="GC74" s="560"/>
      <c r="GD74" s="560"/>
      <c r="GE74" s="560"/>
      <c r="GF74" s="560"/>
      <c r="GG74" s="560"/>
      <c r="GH74" s="560"/>
      <c r="GI74" s="560"/>
      <c r="GJ74" s="560"/>
      <c r="GK74" s="560"/>
      <c r="GL74" s="560"/>
      <c r="GM74" s="560"/>
      <c r="GN74" s="560"/>
      <c r="GO74" s="560"/>
      <c r="GP74" s="560"/>
      <c r="GQ74" s="560"/>
      <c r="GR74" s="560"/>
      <c r="GS74" s="560"/>
      <c r="GT74" s="560"/>
      <c r="GU74" s="560"/>
      <c r="GV74" s="560"/>
      <c r="GW74" s="560"/>
      <c r="GX74" s="560"/>
      <c r="GY74" s="560"/>
      <c r="GZ74" s="560"/>
      <c r="HA74" s="560"/>
      <c r="HB74" s="560"/>
      <c r="HC74" s="560"/>
      <c r="HD74" s="560"/>
      <c r="HE74" s="560"/>
      <c r="HF74" s="560"/>
      <c r="HG74" s="560"/>
      <c r="HH74" s="560"/>
      <c r="HI74" s="560"/>
      <c r="HJ74" s="560"/>
      <c r="HK74" s="560"/>
      <c r="HL74" s="560"/>
      <c r="HM74" s="560"/>
      <c r="HN74" s="560"/>
      <c r="HO74" s="560"/>
      <c r="HP74" s="560"/>
      <c r="HQ74" s="560"/>
      <c r="HR74" s="560"/>
      <c r="HS74" s="560"/>
      <c r="HT74" s="560"/>
      <c r="HU74" s="560"/>
      <c r="HV74" s="560"/>
      <c r="HW74" s="560"/>
      <c r="HX74" s="560"/>
      <c r="HY74" s="560"/>
      <c r="HZ74" s="560"/>
      <c r="IA74" s="560"/>
      <c r="IB74" s="560"/>
      <c r="IC74" s="560"/>
      <c r="ID74" s="560"/>
      <c r="IE74" s="560"/>
      <c r="IF74" s="560"/>
      <c r="IG74" s="560"/>
      <c r="IH74" s="560"/>
      <c r="II74" s="560"/>
      <c r="IJ74" s="560"/>
      <c r="IK74" s="560"/>
      <c r="IL74" s="560"/>
      <c r="IM74" s="560"/>
      <c r="IN74" s="560"/>
      <c r="IO74" s="560"/>
      <c r="IP74" s="560"/>
      <c r="IQ74" s="560"/>
      <c r="IR74" s="560"/>
      <c r="IS74" s="560"/>
      <c r="IT74" s="560"/>
      <c r="IU74" s="560"/>
      <c r="IV74" s="560"/>
      <c r="IW74" s="560"/>
      <c r="IX74" s="560"/>
      <c r="IY74" s="560"/>
      <c r="IZ74" s="560"/>
      <c r="JA74" s="560"/>
      <c r="JB74" s="560"/>
      <c r="JC74" s="560"/>
      <c r="JD74" s="560"/>
      <c r="JE74" s="560"/>
      <c r="JF74" s="560"/>
      <c r="JG74" s="560"/>
      <c r="JH74" s="560"/>
      <c r="JI74" s="560"/>
      <c r="JJ74" s="560"/>
      <c r="JK74" s="560"/>
      <c r="JL74" s="560"/>
      <c r="JM74" s="560"/>
      <c r="JN74" s="560"/>
      <c r="JO74" s="560"/>
      <c r="JP74" s="560"/>
      <c r="JQ74" s="560"/>
      <c r="JR74" s="560"/>
      <c r="JS74" s="560"/>
      <c r="JT74" s="560"/>
      <c r="JU74" s="560"/>
      <c r="JV74" s="560"/>
      <c r="JW74" s="560"/>
      <c r="JX74" s="560"/>
      <c r="JY74" s="560"/>
      <c r="JZ74" s="560"/>
      <c r="KA74" s="560"/>
      <c r="KB74" s="560"/>
      <c r="KC74" s="560"/>
      <c r="KD74" s="560"/>
      <c r="KE74" s="560"/>
      <c r="KF74" s="560"/>
      <c r="KG74" s="560"/>
      <c r="KH74" s="560"/>
      <c r="KI74" s="560"/>
      <c r="KJ74" s="560"/>
      <c r="KK74" s="560"/>
      <c r="KL74" s="560"/>
      <c r="KM74" s="560"/>
      <c r="KN74" s="560"/>
      <c r="KO74" s="560"/>
      <c r="KP74" s="560"/>
      <c r="KQ74" s="560"/>
      <c r="KR74" s="560"/>
      <c r="KS74" s="560"/>
      <c r="KT74" s="560"/>
      <c r="KU74" s="560"/>
      <c r="KV74" s="560"/>
      <c r="KW74" s="560"/>
      <c r="KX74" s="560"/>
      <c r="KY74" s="560"/>
      <c r="KZ74" s="560"/>
      <c r="LA74" s="560"/>
      <c r="LB74" s="560"/>
      <c r="LC74" s="560"/>
      <c r="LD74" s="560"/>
      <c r="LE74" s="560"/>
      <c r="LF74" s="560"/>
      <c r="LG74" s="560"/>
      <c r="LH74" s="560"/>
      <c r="LI74" s="560"/>
      <c r="LJ74" s="560"/>
      <c r="LK74" s="560"/>
      <c r="LL74" s="560"/>
      <c r="LM74" s="560"/>
      <c r="LN74" s="560"/>
      <c r="LO74" s="560"/>
      <c r="LP74" s="560"/>
      <c r="LQ74" s="560"/>
      <c r="LR74" s="560"/>
      <c r="LS74" s="560"/>
      <c r="LT74" s="560"/>
      <c r="LU74" s="560"/>
      <c r="LV74" s="560"/>
      <c r="LW74" s="560"/>
      <c r="LX74" s="560"/>
      <c r="LY74" s="560"/>
      <c r="LZ74" s="560"/>
      <c r="MA74" s="560"/>
      <c r="MB74" s="560"/>
      <c r="MC74" s="560"/>
      <c r="MD74" s="560"/>
      <c r="ME74" s="560"/>
      <c r="MF74" s="560"/>
      <c r="MG74" s="560"/>
      <c r="MH74" s="560"/>
      <c r="MI74" s="560"/>
      <c r="MJ74" s="560"/>
      <c r="MK74" s="560"/>
      <c r="ML74" s="560"/>
      <c r="MM74" s="560"/>
      <c r="MN74" s="560"/>
      <c r="MO74" s="560"/>
      <c r="MP74" s="560"/>
      <c r="MQ74" s="560"/>
      <c r="MR74" s="560"/>
      <c r="MS74" s="560"/>
      <c r="MT74" s="560"/>
      <c r="MU74" s="560"/>
      <c r="MV74" s="560"/>
      <c r="MW74" s="560"/>
      <c r="MX74" s="560"/>
      <c r="MY74" s="560"/>
      <c r="MZ74" s="560"/>
      <c r="NA74" s="560"/>
      <c r="NB74" s="560"/>
    </row>
    <row r="75" spans="1:366" s="100" customFormat="1" ht="31.5" customHeight="1" x14ac:dyDescent="0.6">
      <c r="A75" s="862"/>
      <c r="B75" s="863"/>
      <c r="C75" s="862"/>
      <c r="D75" s="863"/>
      <c r="E75" s="862"/>
      <c r="F75" s="863"/>
      <c r="G75" s="862"/>
      <c r="H75" s="863"/>
      <c r="I75" s="883" t="str">
        <f t="shared" si="20"/>
        <v/>
      </c>
      <c r="J75" s="868">
        <v>42</v>
      </c>
      <c r="K75" s="868"/>
      <c r="L75" s="868"/>
      <c r="M75" s="868"/>
      <c r="N75" s="868"/>
      <c r="O75" s="868"/>
      <c r="P75" s="868"/>
      <c r="Q75" s="868"/>
      <c r="R75" s="869" t="s">
        <v>119</v>
      </c>
      <c r="S75" s="869"/>
      <c r="T75" s="870" t="s">
        <v>386</v>
      </c>
      <c r="U75" s="884"/>
      <c r="V75" s="872"/>
      <c r="W75" s="870" t="s">
        <v>386</v>
      </c>
      <c r="X75" s="1166"/>
      <c r="Y75" s="1166"/>
      <c r="Z75" s="1167"/>
      <c r="AA75" s="1155"/>
      <c r="AB75" s="1168"/>
      <c r="AC75" s="1168"/>
      <c r="AD75" s="1168"/>
      <c r="AE75" s="1156"/>
      <c r="AF75" s="1157"/>
      <c r="AG75" s="1157"/>
      <c r="AH75" s="1169"/>
      <c r="AI75" s="1169"/>
      <c r="AJ75" s="1159"/>
      <c r="AK75" s="1166"/>
      <c r="AL75" s="1159"/>
      <c r="AM75" s="1159"/>
      <c r="AN75" s="1159"/>
      <c r="AO75" s="1159"/>
      <c r="AP75" s="1159"/>
      <c r="AQ75" s="1166"/>
      <c r="AR75" s="561"/>
      <c r="AS75" s="557" t="s">
        <v>218</v>
      </c>
      <c r="AT75" s="561"/>
      <c r="AU75" s="561"/>
      <c r="AV75" s="561"/>
      <c r="AW75" s="561"/>
      <c r="AX75" s="561"/>
      <c r="AY75" s="561"/>
      <c r="AZ75" s="561"/>
      <c r="BA75" s="561"/>
      <c r="BB75" s="561"/>
      <c r="BC75" s="561"/>
      <c r="BD75" s="561"/>
      <c r="BE75" s="561"/>
      <c r="BF75" s="561"/>
      <c r="BG75" s="561"/>
      <c r="BH75" s="561"/>
      <c r="BI75" s="561"/>
      <c r="BJ75" s="561"/>
      <c r="BK75" s="561"/>
      <c r="BL75" s="561"/>
      <c r="BM75" s="561"/>
      <c r="BN75" s="561"/>
      <c r="BO75" s="561"/>
      <c r="BP75" s="561"/>
      <c r="BQ75" s="561"/>
      <c r="BR75" s="561"/>
      <c r="BS75" s="561"/>
      <c r="BT75" s="561"/>
      <c r="BU75" s="561"/>
      <c r="BV75" s="561"/>
      <c r="BW75" s="561"/>
      <c r="BX75" s="561"/>
      <c r="BY75" s="561"/>
      <c r="BZ75" s="561"/>
      <c r="CA75" s="561"/>
      <c r="CB75" s="561"/>
      <c r="CC75" s="561"/>
      <c r="CD75" s="561"/>
      <c r="CE75" s="561"/>
      <c r="CF75" s="561"/>
      <c r="CG75" s="561"/>
      <c r="CH75" s="561"/>
      <c r="CI75" s="561"/>
      <c r="CJ75" s="561"/>
      <c r="CK75" s="561"/>
      <c r="CL75" s="561"/>
      <c r="CM75" s="561"/>
      <c r="CN75" s="561"/>
      <c r="CO75" s="561"/>
      <c r="CP75" s="561"/>
      <c r="CQ75" s="561"/>
      <c r="CR75" s="561"/>
      <c r="CS75" s="561"/>
      <c r="CT75" s="561"/>
      <c r="CU75" s="561"/>
      <c r="CV75" s="561"/>
      <c r="CW75" s="561"/>
      <c r="CX75" s="561"/>
      <c r="CY75" s="561"/>
      <c r="CZ75" s="561"/>
      <c r="DA75" s="561"/>
      <c r="DB75" s="561"/>
      <c r="DC75" s="561"/>
      <c r="DD75" s="561"/>
      <c r="DE75" s="561"/>
      <c r="DF75" s="561"/>
      <c r="DG75" s="561"/>
      <c r="DH75" s="561"/>
      <c r="DI75" s="561"/>
      <c r="DJ75" s="561"/>
      <c r="DK75" s="561"/>
      <c r="DL75" s="561"/>
      <c r="DM75" s="561"/>
      <c r="DN75" s="561"/>
      <c r="DO75" s="561"/>
      <c r="DP75" s="561"/>
      <c r="DQ75" s="561"/>
      <c r="DR75" s="561"/>
      <c r="DS75" s="561"/>
      <c r="DT75" s="561"/>
      <c r="DU75" s="561"/>
      <c r="DV75" s="561"/>
      <c r="DW75" s="561"/>
      <c r="DX75" s="561"/>
      <c r="DY75" s="561"/>
      <c r="DZ75" s="561"/>
      <c r="EA75" s="561"/>
      <c r="EB75" s="561"/>
      <c r="EC75" s="561"/>
      <c r="ED75" s="561"/>
      <c r="EE75" s="561"/>
      <c r="EF75" s="561"/>
      <c r="EG75" s="561"/>
      <c r="EH75" s="561"/>
      <c r="EI75" s="561"/>
      <c r="EJ75" s="561"/>
      <c r="EK75" s="561"/>
      <c r="EL75" s="561"/>
      <c r="EM75" s="561"/>
      <c r="EN75" s="561"/>
      <c r="EO75" s="561"/>
      <c r="EP75" s="561"/>
      <c r="EQ75" s="561"/>
      <c r="ER75" s="561"/>
      <c r="ES75" s="561"/>
      <c r="ET75" s="561"/>
      <c r="EU75" s="561"/>
      <c r="EV75" s="561"/>
      <c r="EW75" s="561"/>
      <c r="EX75" s="561"/>
      <c r="EY75" s="561"/>
      <c r="EZ75" s="561"/>
      <c r="FA75" s="561"/>
      <c r="FB75" s="561"/>
      <c r="FC75" s="561"/>
      <c r="FD75" s="561"/>
      <c r="FE75" s="561"/>
      <c r="FF75" s="561"/>
      <c r="FG75" s="561"/>
      <c r="FH75" s="561"/>
      <c r="FI75" s="561"/>
      <c r="FJ75" s="561"/>
      <c r="FK75" s="561"/>
      <c r="FL75" s="561"/>
      <c r="FM75" s="561"/>
      <c r="FN75" s="561"/>
      <c r="FO75" s="561"/>
      <c r="FP75" s="561"/>
      <c r="FQ75" s="561"/>
      <c r="FR75" s="561"/>
      <c r="FS75" s="561"/>
      <c r="FT75" s="561"/>
      <c r="FU75" s="561"/>
      <c r="FV75" s="561"/>
      <c r="FW75" s="561"/>
      <c r="FX75" s="561"/>
      <c r="FY75" s="561"/>
      <c r="FZ75" s="561"/>
      <c r="GA75" s="561"/>
      <c r="GB75" s="561"/>
      <c r="GC75" s="561"/>
      <c r="GD75" s="561"/>
      <c r="GE75" s="561"/>
      <c r="GF75" s="561"/>
      <c r="GG75" s="561"/>
      <c r="GH75" s="561"/>
      <c r="GI75" s="561"/>
      <c r="GJ75" s="561"/>
      <c r="GK75" s="561"/>
      <c r="GL75" s="561"/>
      <c r="GM75" s="561"/>
      <c r="GN75" s="561"/>
      <c r="GO75" s="561"/>
      <c r="GP75" s="561"/>
      <c r="GQ75" s="561"/>
      <c r="GR75" s="561"/>
      <c r="GS75" s="561"/>
      <c r="GT75" s="561"/>
      <c r="GU75" s="561"/>
      <c r="GV75" s="561"/>
      <c r="GW75" s="561"/>
      <c r="GX75" s="561"/>
      <c r="GY75" s="561"/>
      <c r="GZ75" s="561"/>
      <c r="HA75" s="561"/>
      <c r="HB75" s="561"/>
      <c r="HC75" s="561"/>
      <c r="HD75" s="561"/>
      <c r="HE75" s="561"/>
      <c r="HF75" s="561"/>
      <c r="HG75" s="561"/>
      <c r="HH75" s="561"/>
      <c r="HI75" s="561"/>
      <c r="HJ75" s="561"/>
      <c r="HK75" s="561"/>
      <c r="HL75" s="561"/>
      <c r="HM75" s="561"/>
      <c r="HN75" s="561"/>
      <c r="HO75" s="561"/>
      <c r="HP75" s="561"/>
      <c r="HQ75" s="561"/>
      <c r="HR75" s="561"/>
      <c r="HS75" s="561"/>
      <c r="HT75" s="561"/>
      <c r="HU75" s="561"/>
      <c r="HV75" s="561"/>
      <c r="HW75" s="561"/>
      <c r="HX75" s="561"/>
      <c r="HY75" s="561"/>
      <c r="HZ75" s="561"/>
      <c r="IA75" s="561"/>
      <c r="IB75" s="561"/>
      <c r="IC75" s="561"/>
      <c r="ID75" s="561"/>
      <c r="IE75" s="561"/>
      <c r="IF75" s="561"/>
      <c r="IG75" s="561"/>
      <c r="IH75" s="561"/>
      <c r="II75" s="561"/>
      <c r="IJ75" s="561"/>
      <c r="IK75" s="561"/>
      <c r="IL75" s="561"/>
      <c r="IM75" s="561"/>
      <c r="IN75" s="561"/>
      <c r="IO75" s="561"/>
      <c r="IP75" s="561"/>
      <c r="IQ75" s="561"/>
      <c r="IR75" s="561"/>
      <c r="IS75" s="561"/>
      <c r="IT75" s="561"/>
      <c r="IU75" s="561"/>
      <c r="IV75" s="561"/>
      <c r="IW75" s="561"/>
      <c r="IX75" s="561"/>
      <c r="IY75" s="561"/>
      <c r="IZ75" s="561"/>
      <c r="JA75" s="561"/>
      <c r="JB75" s="561"/>
      <c r="JC75" s="561"/>
      <c r="JD75" s="561"/>
      <c r="JE75" s="561"/>
      <c r="JF75" s="561"/>
      <c r="JG75" s="561"/>
      <c r="JH75" s="561"/>
      <c r="JI75" s="561"/>
      <c r="JJ75" s="561"/>
      <c r="JK75" s="561"/>
      <c r="JL75" s="561"/>
      <c r="JM75" s="561"/>
      <c r="JN75" s="561"/>
      <c r="JO75" s="561"/>
      <c r="JP75" s="561"/>
      <c r="JQ75" s="561"/>
      <c r="JR75" s="561"/>
      <c r="JS75" s="561"/>
      <c r="JT75" s="561"/>
      <c r="JU75" s="561"/>
      <c r="JV75" s="561"/>
      <c r="JW75" s="561"/>
      <c r="JX75" s="561"/>
      <c r="JY75" s="561"/>
      <c r="JZ75" s="561"/>
      <c r="KA75" s="561"/>
      <c r="KB75" s="561"/>
      <c r="KC75" s="561"/>
      <c r="KD75" s="561"/>
      <c r="KE75" s="561"/>
      <c r="KF75" s="561"/>
      <c r="KG75" s="561"/>
      <c r="KH75" s="561"/>
      <c r="KI75" s="561"/>
      <c r="KJ75" s="561"/>
      <c r="KK75" s="561"/>
      <c r="KL75" s="561"/>
      <c r="KM75" s="561"/>
      <c r="KN75" s="561"/>
      <c r="KO75" s="561"/>
      <c r="KP75" s="561"/>
      <c r="KQ75" s="561"/>
      <c r="KR75" s="561"/>
      <c r="KS75" s="561"/>
      <c r="KT75" s="561"/>
      <c r="KU75" s="561"/>
      <c r="KV75" s="561"/>
      <c r="KW75" s="561"/>
      <c r="KX75" s="561"/>
      <c r="KY75" s="561"/>
      <c r="KZ75" s="561"/>
      <c r="LA75" s="561"/>
      <c r="LB75" s="561"/>
      <c r="LC75" s="561"/>
      <c r="LD75" s="561"/>
      <c r="LE75" s="561"/>
      <c r="LF75" s="561"/>
      <c r="LG75" s="561"/>
      <c r="LH75" s="561"/>
      <c r="LI75" s="561"/>
      <c r="LJ75" s="561"/>
      <c r="LK75" s="561"/>
      <c r="LL75" s="561"/>
      <c r="LM75" s="561"/>
      <c r="LN75" s="561"/>
      <c r="LO75" s="561"/>
      <c r="LP75" s="561"/>
      <c r="LQ75" s="561"/>
      <c r="LR75" s="561"/>
      <c r="LS75" s="561"/>
      <c r="LT75" s="561"/>
      <c r="LU75" s="561"/>
      <c r="LV75" s="561"/>
      <c r="LW75" s="561"/>
      <c r="LX75" s="561"/>
      <c r="LY75" s="561"/>
      <c r="LZ75" s="561"/>
      <c r="MA75" s="561"/>
      <c r="MB75" s="561"/>
      <c r="MC75" s="561"/>
      <c r="MD75" s="561"/>
      <c r="ME75" s="561"/>
      <c r="MF75" s="561"/>
      <c r="MG75" s="561"/>
      <c r="MH75" s="561"/>
      <c r="MI75" s="561"/>
      <c r="MJ75" s="561"/>
      <c r="MK75" s="561"/>
      <c r="ML75" s="561"/>
      <c r="MM75" s="561"/>
      <c r="MN75" s="561"/>
      <c r="MO75" s="561"/>
      <c r="MP75" s="561"/>
      <c r="MQ75" s="561"/>
      <c r="MR75" s="561"/>
      <c r="MS75" s="561"/>
      <c r="MT75" s="561"/>
      <c r="MU75" s="561"/>
      <c r="MV75" s="561"/>
      <c r="MW75" s="561"/>
      <c r="MX75" s="561"/>
      <c r="MY75" s="561"/>
      <c r="MZ75" s="561"/>
      <c r="NA75" s="561"/>
      <c r="NB75" s="561"/>
    </row>
    <row r="76" spans="1:366" s="85" customFormat="1" ht="20.25" customHeight="1" x14ac:dyDescent="0.45">
      <c r="A76" s="107">
        <v>0</v>
      </c>
      <c r="B76" s="108">
        <v>1</v>
      </c>
      <c r="C76" s="107">
        <v>0</v>
      </c>
      <c r="D76" s="108">
        <v>6</v>
      </c>
      <c r="E76" s="107">
        <v>1</v>
      </c>
      <c r="F76" s="108">
        <v>8</v>
      </c>
      <c r="G76" s="107">
        <v>0</v>
      </c>
      <c r="H76" s="108">
        <v>1</v>
      </c>
      <c r="I76" s="110" t="str">
        <f t="shared" si="20"/>
        <v>01061801</v>
      </c>
      <c r="J76" s="111"/>
      <c r="K76" s="111">
        <v>70307</v>
      </c>
      <c r="L76" s="111">
        <v>30103</v>
      </c>
      <c r="M76" s="112" t="s">
        <v>337</v>
      </c>
      <c r="N76" s="111"/>
      <c r="O76" s="111"/>
      <c r="P76" s="111"/>
      <c r="Q76" s="111"/>
      <c r="R76" s="112" t="s">
        <v>119</v>
      </c>
      <c r="S76" s="112"/>
      <c r="T76" s="113" t="s">
        <v>387</v>
      </c>
      <c r="U76" s="112" t="s">
        <v>240</v>
      </c>
      <c r="V76" s="1300" t="s">
        <v>388</v>
      </c>
      <c r="W76" s="128" t="s">
        <v>389</v>
      </c>
      <c r="X76" s="1139">
        <f t="shared" ref="X76:X97" si="21">AK76</f>
        <v>1</v>
      </c>
      <c r="Y76" s="1139">
        <f t="shared" ref="Y76:Y97" si="22">AQ76</f>
        <v>1</v>
      </c>
      <c r="Z76" s="1140">
        <v>6</v>
      </c>
      <c r="AA76" s="1140">
        <v>5</v>
      </c>
      <c r="AB76" s="1141"/>
      <c r="AC76" s="1196">
        <v>0</v>
      </c>
      <c r="AD76" s="1197">
        <v>1</v>
      </c>
      <c r="AE76" s="1196">
        <v>0</v>
      </c>
      <c r="AF76" s="1143">
        <v>1.9670570135746599</v>
      </c>
      <c r="AG76" s="1143">
        <v>0</v>
      </c>
      <c r="AH76" s="1143">
        <v>3.6251131221719501</v>
      </c>
      <c r="AI76" s="1143"/>
      <c r="AJ76" s="1143">
        <f t="shared" ref="AJ76:AJ97" si="23">SUM(AF76,AG76,AH76)</f>
        <v>5.5921701357466098</v>
      </c>
      <c r="AK76" s="1139">
        <f t="shared" ref="AK76:AK97" si="24">AJ76/AJ$8</f>
        <v>1</v>
      </c>
      <c r="AL76" s="1143">
        <v>1.7140956240360501</v>
      </c>
      <c r="AM76" s="1143">
        <v>0</v>
      </c>
      <c r="AN76" s="1143">
        <v>0</v>
      </c>
      <c r="AO76" s="1143">
        <v>1.22723037566089</v>
      </c>
      <c r="AP76" s="1143">
        <f t="shared" ref="AP76:AP97" si="25">SUM(AJ76,AL76,AM76,AN76,AO76)</f>
        <v>8.5334961354435492</v>
      </c>
      <c r="AQ76" s="1144">
        <f t="shared" ref="AQ76:AQ97" si="26">AP76/AP$8</f>
        <v>1</v>
      </c>
      <c r="AR76" s="557"/>
      <c r="AS76" s="557" t="s">
        <v>243</v>
      </c>
      <c r="AT76" s="557"/>
      <c r="AU76" s="557"/>
      <c r="AV76" s="557"/>
      <c r="AW76" s="557"/>
      <c r="AX76" s="557"/>
      <c r="AY76" s="557"/>
      <c r="AZ76" s="557"/>
      <c r="BA76" s="557"/>
      <c r="BB76" s="557"/>
      <c r="BC76" s="557"/>
      <c r="BD76" s="557"/>
      <c r="BE76" s="557"/>
      <c r="BF76" s="557"/>
      <c r="BG76" s="557"/>
      <c r="BH76" s="557"/>
      <c r="BI76" s="557"/>
      <c r="BJ76" s="557"/>
      <c r="BK76" s="557"/>
      <c r="BL76" s="557"/>
      <c r="BM76" s="557"/>
      <c r="BN76" s="557"/>
      <c r="BO76" s="557"/>
      <c r="BP76" s="557"/>
      <c r="BQ76" s="557"/>
      <c r="BR76" s="557"/>
      <c r="BS76" s="557"/>
      <c r="BT76" s="557"/>
      <c r="BU76" s="557"/>
      <c r="BV76" s="557"/>
      <c r="BW76" s="557"/>
      <c r="BX76" s="557"/>
      <c r="BY76" s="557"/>
      <c r="BZ76" s="557"/>
      <c r="CA76" s="557"/>
      <c r="CB76" s="557"/>
      <c r="CC76" s="557"/>
      <c r="CD76" s="557"/>
      <c r="CE76" s="557"/>
      <c r="CF76" s="557"/>
      <c r="CG76" s="557"/>
      <c r="CH76" s="557"/>
      <c r="CI76" s="557"/>
      <c r="CJ76" s="557"/>
      <c r="CK76" s="557"/>
      <c r="CL76" s="557"/>
      <c r="CM76" s="557"/>
      <c r="CN76" s="557"/>
      <c r="CO76" s="557"/>
      <c r="CP76" s="557"/>
      <c r="CQ76" s="557"/>
      <c r="CR76" s="557"/>
      <c r="CS76" s="557"/>
      <c r="CT76" s="557"/>
      <c r="CU76" s="557"/>
      <c r="CV76" s="557"/>
      <c r="CW76" s="557"/>
      <c r="CX76" s="557"/>
      <c r="CY76" s="557"/>
      <c r="CZ76" s="557"/>
      <c r="DA76" s="557"/>
      <c r="DB76" s="557"/>
      <c r="DC76" s="557"/>
      <c r="DD76" s="557"/>
      <c r="DE76" s="557"/>
      <c r="DF76" s="557"/>
      <c r="DG76" s="557"/>
      <c r="DH76" s="557"/>
      <c r="DI76" s="557"/>
      <c r="DJ76" s="557"/>
      <c r="DK76" s="557"/>
      <c r="DL76" s="557"/>
      <c r="DM76" s="557"/>
      <c r="DN76" s="557"/>
      <c r="DO76" s="557"/>
      <c r="DP76" s="557"/>
      <c r="DQ76" s="557"/>
      <c r="DR76" s="557"/>
      <c r="DS76" s="557"/>
      <c r="DT76" s="557"/>
      <c r="DU76" s="557"/>
      <c r="DV76" s="557"/>
      <c r="DW76" s="557"/>
      <c r="DX76" s="557"/>
      <c r="DY76" s="557"/>
      <c r="DZ76" s="557"/>
      <c r="EA76" s="557"/>
      <c r="EB76" s="557"/>
      <c r="EC76" s="557"/>
      <c r="ED76" s="557"/>
      <c r="EE76" s="557"/>
      <c r="EF76" s="557"/>
      <c r="EG76" s="557"/>
      <c r="EH76" s="557"/>
      <c r="EI76" s="557"/>
      <c r="EJ76" s="557"/>
      <c r="EK76" s="557"/>
      <c r="EL76" s="557"/>
      <c r="EM76" s="557"/>
      <c r="EN76" s="557"/>
      <c r="EO76" s="557"/>
      <c r="EP76" s="557"/>
      <c r="EQ76" s="557"/>
      <c r="ER76" s="557"/>
      <c r="ES76" s="557"/>
      <c r="ET76" s="557"/>
      <c r="EU76" s="557"/>
      <c r="EV76" s="557"/>
      <c r="EW76" s="557"/>
      <c r="EX76" s="557"/>
      <c r="EY76" s="557"/>
      <c r="EZ76" s="557"/>
      <c r="FA76" s="557"/>
      <c r="FB76" s="557"/>
      <c r="FC76" s="557"/>
      <c r="FD76" s="557"/>
      <c r="FE76" s="557"/>
      <c r="FF76" s="557"/>
      <c r="FG76" s="557"/>
      <c r="FH76" s="557"/>
      <c r="FI76" s="557"/>
      <c r="FJ76" s="557"/>
      <c r="FK76" s="557"/>
      <c r="FL76" s="557"/>
      <c r="FM76" s="557"/>
      <c r="FN76" s="557"/>
      <c r="FO76" s="557"/>
      <c r="FP76" s="557"/>
      <c r="FQ76" s="557"/>
      <c r="FR76" s="557"/>
      <c r="FS76" s="557"/>
      <c r="FT76" s="557"/>
      <c r="FU76" s="557"/>
      <c r="FV76" s="557"/>
      <c r="FW76" s="557"/>
      <c r="FX76" s="557"/>
      <c r="FY76" s="557"/>
      <c r="FZ76" s="557"/>
      <c r="GA76" s="557"/>
      <c r="GB76" s="557"/>
      <c r="GC76" s="557"/>
      <c r="GD76" s="557"/>
      <c r="GE76" s="557"/>
      <c r="GF76" s="557"/>
      <c r="GG76" s="557"/>
      <c r="GH76" s="557"/>
      <c r="GI76" s="557"/>
      <c r="GJ76" s="557"/>
      <c r="GK76" s="557"/>
      <c r="GL76" s="557"/>
      <c r="GM76" s="557"/>
      <c r="GN76" s="557"/>
      <c r="GO76" s="557"/>
      <c r="GP76" s="557"/>
      <c r="GQ76" s="557"/>
      <c r="GR76" s="557"/>
      <c r="GS76" s="557"/>
      <c r="GT76" s="557"/>
      <c r="GU76" s="557"/>
      <c r="GV76" s="557"/>
      <c r="GW76" s="557"/>
      <c r="GX76" s="557"/>
      <c r="GY76" s="557"/>
      <c r="GZ76" s="557"/>
      <c r="HA76" s="557"/>
      <c r="HB76" s="557"/>
      <c r="HC76" s="557"/>
      <c r="HD76" s="557"/>
      <c r="HE76" s="557"/>
      <c r="HF76" s="557"/>
      <c r="HG76" s="557"/>
      <c r="HH76" s="557"/>
      <c r="HI76" s="557"/>
      <c r="HJ76" s="557"/>
      <c r="HK76" s="557"/>
      <c r="HL76" s="557"/>
      <c r="HM76" s="557"/>
      <c r="HN76" s="557"/>
      <c r="HO76" s="557"/>
      <c r="HP76" s="557"/>
      <c r="HQ76" s="557"/>
      <c r="HR76" s="557"/>
      <c r="HS76" s="557"/>
      <c r="HT76" s="557"/>
      <c r="HU76" s="557"/>
      <c r="HV76" s="557"/>
      <c r="HW76" s="557"/>
      <c r="HX76" s="557"/>
      <c r="HY76" s="557"/>
      <c r="HZ76" s="557"/>
      <c r="IA76" s="557"/>
      <c r="IB76" s="557"/>
      <c r="IC76" s="557"/>
      <c r="ID76" s="557"/>
      <c r="IE76" s="557"/>
      <c r="IF76" s="557"/>
      <c r="IG76" s="557"/>
      <c r="IH76" s="557"/>
      <c r="II76" s="557"/>
      <c r="IJ76" s="557"/>
      <c r="IK76" s="557"/>
      <c r="IL76" s="557"/>
      <c r="IM76" s="557"/>
      <c r="IN76" s="557"/>
      <c r="IO76" s="557"/>
      <c r="IP76" s="557"/>
      <c r="IQ76" s="557"/>
      <c r="IR76" s="557"/>
      <c r="IS76" s="557"/>
      <c r="IT76" s="557"/>
      <c r="IU76" s="557"/>
      <c r="IV76" s="557"/>
      <c r="IW76" s="557"/>
      <c r="IX76" s="557"/>
      <c r="IY76" s="557"/>
      <c r="IZ76" s="557"/>
      <c r="JA76" s="557"/>
      <c r="JB76" s="557"/>
      <c r="JC76" s="557"/>
      <c r="JD76" s="557"/>
      <c r="JE76" s="557"/>
      <c r="JF76" s="557"/>
      <c r="JG76" s="557"/>
      <c r="JH76" s="557"/>
      <c r="JI76" s="557"/>
      <c r="JJ76" s="557"/>
      <c r="JK76" s="557"/>
      <c r="JL76" s="557"/>
      <c r="JM76" s="557"/>
      <c r="JN76" s="557"/>
      <c r="JO76" s="557"/>
      <c r="JP76" s="557"/>
      <c r="JQ76" s="557"/>
      <c r="JR76" s="557"/>
      <c r="JS76" s="557"/>
      <c r="JT76" s="557"/>
      <c r="JU76" s="557"/>
      <c r="JV76" s="557"/>
      <c r="JW76" s="557"/>
      <c r="JX76" s="557"/>
      <c r="JY76" s="557"/>
      <c r="JZ76" s="557"/>
      <c r="KA76" s="557"/>
      <c r="KB76" s="557"/>
      <c r="KC76" s="557"/>
      <c r="KD76" s="557"/>
      <c r="KE76" s="557"/>
      <c r="KF76" s="557"/>
      <c r="KG76" s="557"/>
      <c r="KH76" s="557"/>
      <c r="KI76" s="557"/>
      <c r="KJ76" s="557"/>
      <c r="KK76" s="557"/>
      <c r="KL76" s="557"/>
      <c r="KM76" s="557"/>
      <c r="KN76" s="557"/>
      <c r="KO76" s="557"/>
      <c r="KP76" s="557"/>
      <c r="KQ76" s="557"/>
      <c r="KR76" s="557"/>
      <c r="KS76" s="557"/>
      <c r="KT76" s="557"/>
      <c r="KU76" s="557"/>
      <c r="KV76" s="557"/>
      <c r="KW76" s="557"/>
      <c r="KX76" s="557"/>
      <c r="KY76" s="557"/>
      <c r="KZ76" s="557"/>
      <c r="LA76" s="557"/>
      <c r="LB76" s="557"/>
      <c r="LC76" s="557"/>
      <c r="LD76" s="557"/>
      <c r="LE76" s="557"/>
      <c r="LF76" s="557"/>
      <c r="LG76" s="557"/>
      <c r="LH76" s="557"/>
      <c r="LI76" s="557"/>
      <c r="LJ76" s="557"/>
      <c r="LK76" s="557"/>
      <c r="LL76" s="557"/>
      <c r="LM76" s="557"/>
      <c r="LN76" s="557"/>
      <c r="LO76" s="557"/>
      <c r="LP76" s="557"/>
      <c r="LQ76" s="557"/>
      <c r="LR76" s="557"/>
      <c r="LS76" s="557"/>
      <c r="LT76" s="557"/>
      <c r="LU76" s="557"/>
      <c r="LV76" s="557"/>
      <c r="LW76" s="557"/>
      <c r="LX76" s="557"/>
      <c r="LY76" s="557"/>
      <c r="LZ76" s="557"/>
      <c r="MA76" s="557"/>
      <c r="MB76" s="557"/>
      <c r="MC76" s="557"/>
      <c r="MD76" s="557"/>
      <c r="ME76" s="557"/>
      <c r="MF76" s="557"/>
      <c r="MG76" s="557"/>
      <c r="MH76" s="557"/>
      <c r="MI76" s="557"/>
      <c r="MJ76" s="557"/>
      <c r="MK76" s="557"/>
      <c r="ML76" s="557"/>
      <c r="MM76" s="557"/>
      <c r="MN76" s="557"/>
      <c r="MO76" s="557"/>
      <c r="MP76" s="557"/>
      <c r="MQ76" s="557"/>
      <c r="MR76" s="557"/>
      <c r="MS76" s="557"/>
      <c r="MT76" s="557"/>
      <c r="MU76" s="557"/>
      <c r="MV76" s="557"/>
      <c r="MW76" s="557"/>
      <c r="MX76" s="557"/>
      <c r="MY76" s="557"/>
      <c r="MZ76" s="557"/>
      <c r="NA76" s="557"/>
      <c r="NB76" s="557"/>
    </row>
    <row r="77" spans="1:366" s="85" customFormat="1" ht="20.25" customHeight="1" x14ac:dyDescent="0.5">
      <c r="A77" s="107">
        <v>0</v>
      </c>
      <c r="B77" s="108">
        <v>1</v>
      </c>
      <c r="C77" s="107">
        <v>0</v>
      </c>
      <c r="D77" s="108">
        <v>6</v>
      </c>
      <c r="E77" s="107">
        <v>1</v>
      </c>
      <c r="F77" s="108">
        <v>9</v>
      </c>
      <c r="G77" s="107">
        <v>0</v>
      </c>
      <c r="H77" s="108">
        <v>1</v>
      </c>
      <c r="I77" s="110" t="str">
        <f t="shared" si="20"/>
        <v>01061901</v>
      </c>
      <c r="J77" s="139"/>
      <c r="K77" s="111">
        <v>70308</v>
      </c>
      <c r="L77" s="111">
        <v>30103</v>
      </c>
      <c r="M77" s="112" t="s">
        <v>337</v>
      </c>
      <c r="N77" s="111"/>
      <c r="O77" s="111"/>
      <c r="P77" s="111"/>
      <c r="Q77" s="111"/>
      <c r="R77" s="112" t="s">
        <v>119</v>
      </c>
      <c r="S77" s="112"/>
      <c r="T77" s="113" t="s">
        <v>390</v>
      </c>
      <c r="U77" s="112" t="s">
        <v>240</v>
      </c>
      <c r="V77" s="1300" t="s">
        <v>391</v>
      </c>
      <c r="W77" s="128" t="s">
        <v>390</v>
      </c>
      <c r="X77" s="1139">
        <f t="shared" si="21"/>
        <v>1.351751997136267</v>
      </c>
      <c r="Y77" s="1139">
        <f t="shared" si="22"/>
        <v>1.4313768447519633</v>
      </c>
      <c r="Z77" s="1140">
        <v>12</v>
      </c>
      <c r="AA77" s="1140">
        <v>5</v>
      </c>
      <c r="AB77" s="1141"/>
      <c r="AC77" s="1196">
        <v>0</v>
      </c>
      <c r="AD77" s="1197">
        <v>1</v>
      </c>
      <c r="AE77" s="1196">
        <v>0</v>
      </c>
      <c r="AF77" s="1143">
        <v>3.9341140271493198</v>
      </c>
      <c r="AG77" s="1143">
        <v>0</v>
      </c>
      <c r="AH77" s="1143">
        <v>3.6251131221719501</v>
      </c>
      <c r="AI77" s="1143"/>
      <c r="AJ77" s="1143">
        <f t="shared" si="23"/>
        <v>7.5592271493212699</v>
      </c>
      <c r="AK77" s="1139">
        <f t="shared" si="24"/>
        <v>1.351751997136267</v>
      </c>
      <c r="AL77" s="1143">
        <v>3.4281912480721002</v>
      </c>
      <c r="AM77" s="1143">
        <v>0</v>
      </c>
      <c r="AN77" s="1143">
        <v>0</v>
      </c>
      <c r="AO77" s="1143">
        <v>1.22723037566089</v>
      </c>
      <c r="AP77" s="1143">
        <f t="shared" si="25"/>
        <v>12.214648773054259</v>
      </c>
      <c r="AQ77" s="1144">
        <f t="shared" si="26"/>
        <v>1.4313768447519633</v>
      </c>
      <c r="AR77" s="557"/>
      <c r="AS77" s="557" t="s">
        <v>243</v>
      </c>
      <c r="AT77" s="557"/>
      <c r="AU77" s="557"/>
      <c r="AV77" s="557"/>
      <c r="AW77" s="557"/>
      <c r="AX77" s="557"/>
      <c r="AY77" s="557"/>
      <c r="AZ77" s="557"/>
      <c r="BA77" s="557"/>
      <c r="BB77" s="557"/>
      <c r="BC77" s="557"/>
      <c r="BD77" s="557"/>
      <c r="BE77" s="557"/>
      <c r="BF77" s="557"/>
      <c r="BG77" s="557"/>
      <c r="BH77" s="557"/>
      <c r="BI77" s="557"/>
      <c r="BJ77" s="557"/>
      <c r="BK77" s="557"/>
      <c r="BL77" s="557"/>
      <c r="BM77" s="557"/>
      <c r="BN77" s="557"/>
      <c r="BO77" s="557"/>
      <c r="BP77" s="557"/>
      <c r="BQ77" s="557"/>
      <c r="BR77" s="557"/>
      <c r="BS77" s="557"/>
      <c r="BT77" s="557"/>
      <c r="BU77" s="557"/>
      <c r="BV77" s="557"/>
      <c r="BW77" s="557"/>
      <c r="BX77" s="557"/>
      <c r="BY77" s="557"/>
      <c r="BZ77" s="557"/>
      <c r="CA77" s="557"/>
      <c r="CB77" s="557"/>
      <c r="CC77" s="557"/>
      <c r="CD77" s="557"/>
      <c r="CE77" s="557"/>
      <c r="CF77" s="557"/>
      <c r="CG77" s="557"/>
      <c r="CH77" s="557"/>
      <c r="CI77" s="557"/>
      <c r="CJ77" s="557"/>
      <c r="CK77" s="557"/>
      <c r="CL77" s="557"/>
      <c r="CM77" s="557"/>
      <c r="CN77" s="557"/>
      <c r="CO77" s="557"/>
      <c r="CP77" s="557"/>
      <c r="CQ77" s="557"/>
      <c r="CR77" s="557"/>
      <c r="CS77" s="557"/>
      <c r="CT77" s="557"/>
      <c r="CU77" s="557"/>
      <c r="CV77" s="557"/>
      <c r="CW77" s="557"/>
      <c r="CX77" s="557"/>
      <c r="CY77" s="557"/>
      <c r="CZ77" s="557"/>
      <c r="DA77" s="557"/>
      <c r="DB77" s="557"/>
      <c r="DC77" s="557"/>
      <c r="DD77" s="557"/>
      <c r="DE77" s="557"/>
      <c r="DF77" s="557"/>
      <c r="DG77" s="557"/>
      <c r="DH77" s="557"/>
      <c r="DI77" s="557"/>
      <c r="DJ77" s="557"/>
      <c r="DK77" s="557"/>
      <c r="DL77" s="557"/>
      <c r="DM77" s="557"/>
      <c r="DN77" s="557"/>
      <c r="DO77" s="557"/>
      <c r="DP77" s="557"/>
      <c r="DQ77" s="557"/>
      <c r="DR77" s="557"/>
      <c r="DS77" s="557"/>
      <c r="DT77" s="557"/>
      <c r="DU77" s="557"/>
      <c r="DV77" s="557"/>
      <c r="DW77" s="557"/>
      <c r="DX77" s="557"/>
      <c r="DY77" s="557"/>
      <c r="DZ77" s="557"/>
      <c r="EA77" s="557"/>
      <c r="EB77" s="557"/>
      <c r="EC77" s="557"/>
      <c r="ED77" s="557"/>
      <c r="EE77" s="557"/>
      <c r="EF77" s="557"/>
      <c r="EG77" s="557"/>
      <c r="EH77" s="557"/>
      <c r="EI77" s="557"/>
      <c r="EJ77" s="557"/>
      <c r="EK77" s="557"/>
      <c r="EL77" s="557"/>
      <c r="EM77" s="557"/>
      <c r="EN77" s="557"/>
      <c r="EO77" s="557"/>
      <c r="EP77" s="557"/>
      <c r="EQ77" s="557"/>
      <c r="ER77" s="557"/>
      <c r="ES77" s="557"/>
      <c r="ET77" s="557"/>
      <c r="EU77" s="557"/>
      <c r="EV77" s="557"/>
      <c r="EW77" s="557"/>
      <c r="EX77" s="557"/>
      <c r="EY77" s="557"/>
      <c r="EZ77" s="557"/>
      <c r="FA77" s="557"/>
      <c r="FB77" s="557"/>
      <c r="FC77" s="557"/>
      <c r="FD77" s="557"/>
      <c r="FE77" s="557"/>
      <c r="FF77" s="557"/>
      <c r="FG77" s="557"/>
      <c r="FH77" s="557"/>
      <c r="FI77" s="557"/>
      <c r="FJ77" s="557"/>
      <c r="FK77" s="557"/>
      <c r="FL77" s="557"/>
      <c r="FM77" s="557"/>
      <c r="FN77" s="557"/>
      <c r="FO77" s="557"/>
      <c r="FP77" s="557"/>
      <c r="FQ77" s="557"/>
      <c r="FR77" s="557"/>
      <c r="FS77" s="557"/>
      <c r="FT77" s="557"/>
      <c r="FU77" s="557"/>
      <c r="FV77" s="557"/>
      <c r="FW77" s="557"/>
      <c r="FX77" s="557"/>
      <c r="FY77" s="557"/>
      <c r="FZ77" s="557"/>
      <c r="GA77" s="557"/>
      <c r="GB77" s="557"/>
      <c r="GC77" s="557"/>
      <c r="GD77" s="557"/>
      <c r="GE77" s="557"/>
      <c r="GF77" s="557"/>
      <c r="GG77" s="557"/>
      <c r="GH77" s="557"/>
      <c r="GI77" s="557"/>
      <c r="GJ77" s="557"/>
      <c r="GK77" s="557"/>
      <c r="GL77" s="557"/>
      <c r="GM77" s="557"/>
      <c r="GN77" s="557"/>
      <c r="GO77" s="557"/>
      <c r="GP77" s="557"/>
      <c r="GQ77" s="557"/>
      <c r="GR77" s="557"/>
      <c r="GS77" s="557"/>
      <c r="GT77" s="557"/>
      <c r="GU77" s="557"/>
      <c r="GV77" s="557"/>
      <c r="GW77" s="557"/>
      <c r="GX77" s="557"/>
      <c r="GY77" s="557"/>
      <c r="GZ77" s="557"/>
      <c r="HA77" s="557"/>
      <c r="HB77" s="557"/>
      <c r="HC77" s="557"/>
      <c r="HD77" s="557"/>
      <c r="HE77" s="557"/>
      <c r="HF77" s="557"/>
      <c r="HG77" s="557"/>
      <c r="HH77" s="557"/>
      <c r="HI77" s="557"/>
      <c r="HJ77" s="557"/>
      <c r="HK77" s="557"/>
      <c r="HL77" s="557"/>
      <c r="HM77" s="557"/>
      <c r="HN77" s="557"/>
      <c r="HO77" s="557"/>
      <c r="HP77" s="557"/>
      <c r="HQ77" s="557"/>
      <c r="HR77" s="557"/>
      <c r="HS77" s="557"/>
      <c r="HT77" s="557"/>
      <c r="HU77" s="557"/>
      <c r="HV77" s="557"/>
      <c r="HW77" s="557"/>
      <c r="HX77" s="557"/>
      <c r="HY77" s="557"/>
      <c r="HZ77" s="557"/>
      <c r="IA77" s="557"/>
      <c r="IB77" s="557"/>
      <c r="IC77" s="557"/>
      <c r="ID77" s="557"/>
      <c r="IE77" s="557"/>
      <c r="IF77" s="557"/>
      <c r="IG77" s="557"/>
      <c r="IH77" s="557"/>
      <c r="II77" s="557"/>
      <c r="IJ77" s="557"/>
      <c r="IK77" s="557"/>
      <c r="IL77" s="557"/>
      <c r="IM77" s="557"/>
      <c r="IN77" s="557"/>
      <c r="IO77" s="557"/>
      <c r="IP77" s="557"/>
      <c r="IQ77" s="557"/>
      <c r="IR77" s="557"/>
      <c r="IS77" s="557"/>
      <c r="IT77" s="557"/>
      <c r="IU77" s="557"/>
      <c r="IV77" s="557"/>
      <c r="IW77" s="557"/>
      <c r="IX77" s="557"/>
      <c r="IY77" s="557"/>
      <c r="IZ77" s="557"/>
      <c r="JA77" s="557"/>
      <c r="JB77" s="557"/>
      <c r="JC77" s="557"/>
      <c r="JD77" s="557"/>
      <c r="JE77" s="557"/>
      <c r="JF77" s="557"/>
      <c r="JG77" s="557"/>
      <c r="JH77" s="557"/>
      <c r="JI77" s="557"/>
      <c r="JJ77" s="557"/>
      <c r="JK77" s="557"/>
      <c r="JL77" s="557"/>
      <c r="JM77" s="557"/>
      <c r="JN77" s="557"/>
      <c r="JO77" s="557"/>
      <c r="JP77" s="557"/>
      <c r="JQ77" s="557"/>
      <c r="JR77" s="557"/>
      <c r="JS77" s="557"/>
      <c r="JT77" s="557"/>
      <c r="JU77" s="557"/>
      <c r="JV77" s="557"/>
      <c r="JW77" s="557"/>
      <c r="JX77" s="557"/>
      <c r="JY77" s="557"/>
      <c r="JZ77" s="557"/>
      <c r="KA77" s="557"/>
      <c r="KB77" s="557"/>
      <c r="KC77" s="557"/>
      <c r="KD77" s="557"/>
      <c r="KE77" s="557"/>
      <c r="KF77" s="557"/>
      <c r="KG77" s="557"/>
      <c r="KH77" s="557"/>
      <c r="KI77" s="557"/>
      <c r="KJ77" s="557"/>
      <c r="KK77" s="557"/>
      <c r="KL77" s="557"/>
      <c r="KM77" s="557"/>
      <c r="KN77" s="557"/>
      <c r="KO77" s="557"/>
      <c r="KP77" s="557"/>
      <c r="KQ77" s="557"/>
      <c r="KR77" s="557"/>
      <c r="KS77" s="557"/>
      <c r="KT77" s="557"/>
      <c r="KU77" s="557"/>
      <c r="KV77" s="557"/>
      <c r="KW77" s="557"/>
      <c r="KX77" s="557"/>
      <c r="KY77" s="557"/>
      <c r="KZ77" s="557"/>
      <c r="LA77" s="557"/>
      <c r="LB77" s="557"/>
      <c r="LC77" s="557"/>
      <c r="LD77" s="557"/>
      <c r="LE77" s="557"/>
      <c r="LF77" s="557"/>
      <c r="LG77" s="557"/>
      <c r="LH77" s="557"/>
      <c r="LI77" s="557"/>
      <c r="LJ77" s="557"/>
      <c r="LK77" s="557"/>
      <c r="LL77" s="557"/>
      <c r="LM77" s="557"/>
      <c r="LN77" s="557"/>
      <c r="LO77" s="557"/>
      <c r="LP77" s="557"/>
      <c r="LQ77" s="557"/>
      <c r="LR77" s="557"/>
      <c r="LS77" s="557"/>
      <c r="LT77" s="557"/>
      <c r="LU77" s="557"/>
      <c r="LV77" s="557"/>
      <c r="LW77" s="557"/>
      <c r="LX77" s="557"/>
      <c r="LY77" s="557"/>
      <c r="LZ77" s="557"/>
      <c r="MA77" s="557"/>
      <c r="MB77" s="557"/>
      <c r="MC77" s="557"/>
      <c r="MD77" s="557"/>
      <c r="ME77" s="557"/>
      <c r="MF77" s="557"/>
      <c r="MG77" s="557"/>
      <c r="MH77" s="557"/>
      <c r="MI77" s="557"/>
      <c r="MJ77" s="557"/>
      <c r="MK77" s="557"/>
      <c r="ML77" s="557"/>
      <c r="MM77" s="557"/>
      <c r="MN77" s="557"/>
      <c r="MO77" s="557"/>
      <c r="MP77" s="557"/>
      <c r="MQ77" s="557"/>
      <c r="MR77" s="557"/>
      <c r="MS77" s="557"/>
      <c r="MT77" s="557"/>
      <c r="MU77" s="557"/>
      <c r="MV77" s="557"/>
      <c r="MW77" s="557"/>
      <c r="MX77" s="557"/>
      <c r="MY77" s="557"/>
      <c r="MZ77" s="557"/>
      <c r="NA77" s="557"/>
      <c r="NB77" s="557"/>
    </row>
    <row r="78" spans="1:366" s="85" customFormat="1" ht="20.25" customHeight="1" x14ac:dyDescent="0.5">
      <c r="A78" s="107">
        <v>0</v>
      </c>
      <c r="B78" s="108">
        <v>1</v>
      </c>
      <c r="C78" s="107">
        <v>0</v>
      </c>
      <c r="D78" s="108">
        <v>6</v>
      </c>
      <c r="E78" s="107">
        <v>2</v>
      </c>
      <c r="F78" s="108">
        <v>0</v>
      </c>
      <c r="G78" s="107">
        <v>0</v>
      </c>
      <c r="H78" s="108">
        <v>1</v>
      </c>
      <c r="I78" s="110" t="str">
        <f t="shared" si="20"/>
        <v>01062001</v>
      </c>
      <c r="J78" s="139"/>
      <c r="K78" s="111">
        <v>70309</v>
      </c>
      <c r="L78" s="111">
        <v>30103</v>
      </c>
      <c r="M78" s="112" t="s">
        <v>337</v>
      </c>
      <c r="N78" s="111"/>
      <c r="O78" s="111"/>
      <c r="P78" s="111"/>
      <c r="Q78" s="111"/>
      <c r="R78" s="112" t="s">
        <v>119</v>
      </c>
      <c r="S78" s="112"/>
      <c r="T78" s="113" t="s">
        <v>392</v>
      </c>
      <c r="U78" s="112" t="s">
        <v>240</v>
      </c>
      <c r="V78" s="1300" t="s">
        <v>393</v>
      </c>
      <c r="W78" s="128" t="s">
        <v>394</v>
      </c>
      <c r="X78" s="1139">
        <f t="shared" si="21"/>
        <v>1</v>
      </c>
      <c r="Y78" s="1139">
        <f t="shared" si="22"/>
        <v>1</v>
      </c>
      <c r="Z78" s="1140">
        <v>6</v>
      </c>
      <c r="AA78" s="1140">
        <v>5</v>
      </c>
      <c r="AB78" s="1141"/>
      <c r="AC78" s="1196">
        <v>0</v>
      </c>
      <c r="AD78" s="1197">
        <v>1</v>
      </c>
      <c r="AE78" s="1196">
        <v>0</v>
      </c>
      <c r="AF78" s="1143">
        <v>1.9670570135746599</v>
      </c>
      <c r="AG78" s="1143">
        <v>0</v>
      </c>
      <c r="AH78" s="1143">
        <v>3.6251131221719501</v>
      </c>
      <c r="AI78" s="1143"/>
      <c r="AJ78" s="1143">
        <f t="shared" si="23"/>
        <v>5.5921701357466098</v>
      </c>
      <c r="AK78" s="1139">
        <f t="shared" si="24"/>
        <v>1</v>
      </c>
      <c r="AL78" s="1143">
        <v>1.7140956240360501</v>
      </c>
      <c r="AM78" s="1143">
        <v>0</v>
      </c>
      <c r="AN78" s="1143">
        <v>0</v>
      </c>
      <c r="AO78" s="1143">
        <v>1.22723037566089</v>
      </c>
      <c r="AP78" s="1143">
        <f t="shared" si="25"/>
        <v>8.5334961354435492</v>
      </c>
      <c r="AQ78" s="1144">
        <f t="shared" si="26"/>
        <v>1</v>
      </c>
      <c r="AR78" s="557"/>
      <c r="AS78" s="557" t="s">
        <v>243</v>
      </c>
      <c r="AT78" s="557"/>
      <c r="AU78" s="557"/>
      <c r="AV78" s="557"/>
      <c r="AW78" s="557"/>
      <c r="AX78" s="557"/>
      <c r="AY78" s="557"/>
      <c r="AZ78" s="557"/>
      <c r="BA78" s="557"/>
      <c r="BB78" s="557"/>
      <c r="BC78" s="557"/>
      <c r="BD78" s="557"/>
      <c r="BE78" s="557"/>
      <c r="BF78" s="557"/>
      <c r="BG78" s="557"/>
      <c r="BH78" s="557"/>
      <c r="BI78" s="557"/>
      <c r="BJ78" s="557"/>
      <c r="BK78" s="557"/>
      <c r="BL78" s="557"/>
      <c r="BM78" s="557"/>
      <c r="BN78" s="557"/>
      <c r="BO78" s="557"/>
      <c r="BP78" s="557"/>
      <c r="BQ78" s="557"/>
      <c r="BR78" s="557"/>
      <c r="BS78" s="557"/>
      <c r="BT78" s="557"/>
      <c r="BU78" s="557"/>
      <c r="BV78" s="557"/>
      <c r="BW78" s="557"/>
      <c r="BX78" s="557"/>
      <c r="BY78" s="557"/>
      <c r="BZ78" s="557"/>
      <c r="CA78" s="557"/>
      <c r="CB78" s="557"/>
      <c r="CC78" s="557"/>
      <c r="CD78" s="557"/>
      <c r="CE78" s="557"/>
      <c r="CF78" s="557"/>
      <c r="CG78" s="557"/>
      <c r="CH78" s="557"/>
      <c r="CI78" s="557"/>
      <c r="CJ78" s="557"/>
      <c r="CK78" s="557"/>
      <c r="CL78" s="557"/>
      <c r="CM78" s="557"/>
      <c r="CN78" s="557"/>
      <c r="CO78" s="557"/>
      <c r="CP78" s="557"/>
      <c r="CQ78" s="557"/>
      <c r="CR78" s="557"/>
      <c r="CS78" s="557"/>
      <c r="CT78" s="557"/>
      <c r="CU78" s="557"/>
      <c r="CV78" s="557"/>
      <c r="CW78" s="557"/>
      <c r="CX78" s="557"/>
      <c r="CY78" s="557"/>
      <c r="CZ78" s="557"/>
      <c r="DA78" s="557"/>
      <c r="DB78" s="557"/>
      <c r="DC78" s="557"/>
      <c r="DD78" s="557"/>
      <c r="DE78" s="557"/>
      <c r="DF78" s="557"/>
      <c r="DG78" s="557"/>
      <c r="DH78" s="557"/>
      <c r="DI78" s="557"/>
      <c r="DJ78" s="557"/>
      <c r="DK78" s="557"/>
      <c r="DL78" s="557"/>
      <c r="DM78" s="557"/>
      <c r="DN78" s="557"/>
      <c r="DO78" s="557"/>
      <c r="DP78" s="557"/>
      <c r="DQ78" s="557"/>
      <c r="DR78" s="557"/>
      <c r="DS78" s="557"/>
      <c r="DT78" s="557"/>
      <c r="DU78" s="557"/>
      <c r="DV78" s="557"/>
      <c r="DW78" s="557"/>
      <c r="DX78" s="557"/>
      <c r="DY78" s="557"/>
      <c r="DZ78" s="557"/>
      <c r="EA78" s="557"/>
      <c r="EB78" s="557"/>
      <c r="EC78" s="557"/>
      <c r="ED78" s="557"/>
      <c r="EE78" s="557"/>
      <c r="EF78" s="557"/>
      <c r="EG78" s="557"/>
      <c r="EH78" s="557"/>
      <c r="EI78" s="557"/>
      <c r="EJ78" s="557"/>
      <c r="EK78" s="557"/>
      <c r="EL78" s="557"/>
      <c r="EM78" s="557"/>
      <c r="EN78" s="557"/>
      <c r="EO78" s="557"/>
      <c r="EP78" s="557"/>
      <c r="EQ78" s="557"/>
      <c r="ER78" s="557"/>
      <c r="ES78" s="557"/>
      <c r="ET78" s="557"/>
      <c r="EU78" s="557"/>
      <c r="EV78" s="557"/>
      <c r="EW78" s="557"/>
      <c r="EX78" s="557"/>
      <c r="EY78" s="557"/>
      <c r="EZ78" s="557"/>
      <c r="FA78" s="557"/>
      <c r="FB78" s="557"/>
      <c r="FC78" s="557"/>
      <c r="FD78" s="557"/>
      <c r="FE78" s="557"/>
      <c r="FF78" s="557"/>
      <c r="FG78" s="557"/>
      <c r="FH78" s="557"/>
      <c r="FI78" s="557"/>
      <c r="FJ78" s="557"/>
      <c r="FK78" s="557"/>
      <c r="FL78" s="557"/>
      <c r="FM78" s="557"/>
      <c r="FN78" s="557"/>
      <c r="FO78" s="557"/>
      <c r="FP78" s="557"/>
      <c r="FQ78" s="557"/>
      <c r="FR78" s="557"/>
      <c r="FS78" s="557"/>
      <c r="FT78" s="557"/>
      <c r="FU78" s="557"/>
      <c r="FV78" s="557"/>
      <c r="FW78" s="557"/>
      <c r="FX78" s="557"/>
      <c r="FY78" s="557"/>
      <c r="FZ78" s="557"/>
      <c r="GA78" s="557"/>
      <c r="GB78" s="557"/>
      <c r="GC78" s="557"/>
      <c r="GD78" s="557"/>
      <c r="GE78" s="557"/>
      <c r="GF78" s="557"/>
      <c r="GG78" s="557"/>
      <c r="GH78" s="557"/>
      <c r="GI78" s="557"/>
      <c r="GJ78" s="557"/>
      <c r="GK78" s="557"/>
      <c r="GL78" s="557"/>
      <c r="GM78" s="557"/>
      <c r="GN78" s="557"/>
      <c r="GO78" s="557"/>
      <c r="GP78" s="557"/>
      <c r="GQ78" s="557"/>
      <c r="GR78" s="557"/>
      <c r="GS78" s="557"/>
      <c r="GT78" s="557"/>
      <c r="GU78" s="557"/>
      <c r="GV78" s="557"/>
      <c r="GW78" s="557"/>
      <c r="GX78" s="557"/>
      <c r="GY78" s="557"/>
      <c r="GZ78" s="557"/>
      <c r="HA78" s="557"/>
      <c r="HB78" s="557"/>
      <c r="HC78" s="557"/>
      <c r="HD78" s="557"/>
      <c r="HE78" s="557"/>
      <c r="HF78" s="557"/>
      <c r="HG78" s="557"/>
      <c r="HH78" s="557"/>
      <c r="HI78" s="557"/>
      <c r="HJ78" s="557"/>
      <c r="HK78" s="557"/>
      <c r="HL78" s="557"/>
      <c r="HM78" s="557"/>
      <c r="HN78" s="557"/>
      <c r="HO78" s="557"/>
      <c r="HP78" s="557"/>
      <c r="HQ78" s="557"/>
      <c r="HR78" s="557"/>
      <c r="HS78" s="557"/>
      <c r="HT78" s="557"/>
      <c r="HU78" s="557"/>
      <c r="HV78" s="557"/>
      <c r="HW78" s="557"/>
      <c r="HX78" s="557"/>
      <c r="HY78" s="557"/>
      <c r="HZ78" s="557"/>
      <c r="IA78" s="557"/>
      <c r="IB78" s="557"/>
      <c r="IC78" s="557"/>
      <c r="ID78" s="557"/>
      <c r="IE78" s="557"/>
      <c r="IF78" s="557"/>
      <c r="IG78" s="557"/>
      <c r="IH78" s="557"/>
      <c r="II78" s="557"/>
      <c r="IJ78" s="557"/>
      <c r="IK78" s="557"/>
      <c r="IL78" s="557"/>
      <c r="IM78" s="557"/>
      <c r="IN78" s="557"/>
      <c r="IO78" s="557"/>
      <c r="IP78" s="557"/>
      <c r="IQ78" s="557"/>
      <c r="IR78" s="557"/>
      <c r="IS78" s="557"/>
      <c r="IT78" s="557"/>
      <c r="IU78" s="557"/>
      <c r="IV78" s="557"/>
      <c r="IW78" s="557"/>
      <c r="IX78" s="557"/>
      <c r="IY78" s="557"/>
      <c r="IZ78" s="557"/>
      <c r="JA78" s="557"/>
      <c r="JB78" s="557"/>
      <c r="JC78" s="557"/>
      <c r="JD78" s="557"/>
      <c r="JE78" s="557"/>
      <c r="JF78" s="557"/>
      <c r="JG78" s="557"/>
      <c r="JH78" s="557"/>
      <c r="JI78" s="557"/>
      <c r="JJ78" s="557"/>
      <c r="JK78" s="557"/>
      <c r="JL78" s="557"/>
      <c r="JM78" s="557"/>
      <c r="JN78" s="557"/>
      <c r="JO78" s="557"/>
      <c r="JP78" s="557"/>
      <c r="JQ78" s="557"/>
      <c r="JR78" s="557"/>
      <c r="JS78" s="557"/>
      <c r="JT78" s="557"/>
      <c r="JU78" s="557"/>
      <c r="JV78" s="557"/>
      <c r="JW78" s="557"/>
      <c r="JX78" s="557"/>
      <c r="JY78" s="557"/>
      <c r="JZ78" s="557"/>
      <c r="KA78" s="557"/>
      <c r="KB78" s="557"/>
      <c r="KC78" s="557"/>
      <c r="KD78" s="557"/>
      <c r="KE78" s="557"/>
      <c r="KF78" s="557"/>
      <c r="KG78" s="557"/>
      <c r="KH78" s="557"/>
      <c r="KI78" s="557"/>
      <c r="KJ78" s="557"/>
      <c r="KK78" s="557"/>
      <c r="KL78" s="557"/>
      <c r="KM78" s="557"/>
      <c r="KN78" s="557"/>
      <c r="KO78" s="557"/>
      <c r="KP78" s="557"/>
      <c r="KQ78" s="557"/>
      <c r="KR78" s="557"/>
      <c r="KS78" s="557"/>
      <c r="KT78" s="557"/>
      <c r="KU78" s="557"/>
      <c r="KV78" s="557"/>
      <c r="KW78" s="557"/>
      <c r="KX78" s="557"/>
      <c r="KY78" s="557"/>
      <c r="KZ78" s="557"/>
      <c r="LA78" s="557"/>
      <c r="LB78" s="557"/>
      <c r="LC78" s="557"/>
      <c r="LD78" s="557"/>
      <c r="LE78" s="557"/>
      <c r="LF78" s="557"/>
      <c r="LG78" s="557"/>
      <c r="LH78" s="557"/>
      <c r="LI78" s="557"/>
      <c r="LJ78" s="557"/>
      <c r="LK78" s="557"/>
      <c r="LL78" s="557"/>
      <c r="LM78" s="557"/>
      <c r="LN78" s="557"/>
      <c r="LO78" s="557"/>
      <c r="LP78" s="557"/>
      <c r="LQ78" s="557"/>
      <c r="LR78" s="557"/>
      <c r="LS78" s="557"/>
      <c r="LT78" s="557"/>
      <c r="LU78" s="557"/>
      <c r="LV78" s="557"/>
      <c r="LW78" s="557"/>
      <c r="LX78" s="557"/>
      <c r="LY78" s="557"/>
      <c r="LZ78" s="557"/>
      <c r="MA78" s="557"/>
      <c r="MB78" s="557"/>
      <c r="MC78" s="557"/>
      <c r="MD78" s="557"/>
      <c r="ME78" s="557"/>
      <c r="MF78" s="557"/>
      <c r="MG78" s="557"/>
      <c r="MH78" s="557"/>
      <c r="MI78" s="557"/>
      <c r="MJ78" s="557"/>
      <c r="MK78" s="557"/>
      <c r="ML78" s="557"/>
      <c r="MM78" s="557"/>
      <c r="MN78" s="557"/>
      <c r="MO78" s="557"/>
      <c r="MP78" s="557"/>
      <c r="MQ78" s="557"/>
      <c r="MR78" s="557"/>
      <c r="MS78" s="557"/>
      <c r="MT78" s="557"/>
      <c r="MU78" s="557"/>
      <c r="MV78" s="557"/>
      <c r="MW78" s="557"/>
      <c r="MX78" s="557"/>
      <c r="MY78" s="557"/>
      <c r="MZ78" s="557"/>
      <c r="NA78" s="557"/>
      <c r="NB78" s="557"/>
    </row>
    <row r="79" spans="1:366" s="85" customFormat="1" ht="20.25" customHeight="1" x14ac:dyDescent="0.5">
      <c r="A79" s="107">
        <v>0</v>
      </c>
      <c r="B79" s="108">
        <v>1</v>
      </c>
      <c r="C79" s="107">
        <v>0</v>
      </c>
      <c r="D79" s="108">
        <v>6</v>
      </c>
      <c r="E79" s="107">
        <v>2</v>
      </c>
      <c r="F79" s="108">
        <v>1</v>
      </c>
      <c r="G79" s="107">
        <v>0</v>
      </c>
      <c r="H79" s="108">
        <v>1</v>
      </c>
      <c r="I79" s="110" t="str">
        <f t="shared" si="20"/>
        <v>01062101</v>
      </c>
      <c r="J79" s="139"/>
      <c r="K79" s="111">
        <v>70310</v>
      </c>
      <c r="L79" s="111">
        <v>30103</v>
      </c>
      <c r="M79" s="112" t="s">
        <v>337</v>
      </c>
      <c r="N79" s="111"/>
      <c r="O79" s="111"/>
      <c r="P79" s="111"/>
      <c r="Q79" s="111"/>
      <c r="R79" s="112" t="s">
        <v>119</v>
      </c>
      <c r="S79" s="112"/>
      <c r="T79" s="113" t="s">
        <v>395</v>
      </c>
      <c r="U79" s="112" t="s">
        <v>240</v>
      </c>
      <c r="V79" s="1300" t="s">
        <v>396</v>
      </c>
      <c r="W79" s="128" t="s">
        <v>395</v>
      </c>
      <c r="X79" s="1139">
        <f t="shared" si="21"/>
        <v>1.4690026628483557</v>
      </c>
      <c r="Y79" s="1139">
        <f t="shared" si="22"/>
        <v>1.5751691263359497</v>
      </c>
      <c r="Z79" s="1140">
        <v>14</v>
      </c>
      <c r="AA79" s="1140">
        <v>5</v>
      </c>
      <c r="AB79" s="1141"/>
      <c r="AC79" s="1196">
        <v>0</v>
      </c>
      <c r="AD79" s="1197">
        <v>1</v>
      </c>
      <c r="AE79" s="1196">
        <v>0</v>
      </c>
      <c r="AF79" s="1143">
        <v>4.5897996983408698</v>
      </c>
      <c r="AG79" s="1143">
        <v>0</v>
      </c>
      <c r="AH79" s="1143">
        <v>3.6251131221719501</v>
      </c>
      <c r="AI79" s="1143"/>
      <c r="AJ79" s="1143">
        <f t="shared" si="23"/>
        <v>8.2149128205128203</v>
      </c>
      <c r="AK79" s="1139">
        <f t="shared" si="24"/>
        <v>1.4690026628483557</v>
      </c>
      <c r="AL79" s="1143">
        <v>3.9995564560841101</v>
      </c>
      <c r="AM79" s="1143">
        <v>0</v>
      </c>
      <c r="AN79" s="1143">
        <v>0</v>
      </c>
      <c r="AO79" s="1143">
        <v>1.22723037566089</v>
      </c>
      <c r="AP79" s="1143">
        <f t="shared" si="25"/>
        <v>13.441699652257819</v>
      </c>
      <c r="AQ79" s="1144">
        <f t="shared" si="26"/>
        <v>1.5751691263359497</v>
      </c>
      <c r="AR79" s="557"/>
      <c r="AS79" s="557" t="s">
        <v>243</v>
      </c>
      <c r="AT79" s="557"/>
      <c r="AU79" s="557"/>
      <c r="AV79" s="557"/>
      <c r="AW79" s="557"/>
      <c r="AX79" s="557"/>
      <c r="AY79" s="557"/>
      <c r="AZ79" s="557"/>
      <c r="BA79" s="557"/>
      <c r="BB79" s="557"/>
      <c r="BC79" s="557"/>
      <c r="BD79" s="557"/>
      <c r="BE79" s="557"/>
      <c r="BF79" s="557"/>
      <c r="BG79" s="557"/>
      <c r="BH79" s="557"/>
      <c r="BI79" s="557"/>
      <c r="BJ79" s="557"/>
      <c r="BK79" s="557"/>
      <c r="BL79" s="557"/>
      <c r="BM79" s="557"/>
      <c r="BN79" s="557"/>
      <c r="BO79" s="557"/>
      <c r="BP79" s="557"/>
      <c r="BQ79" s="557"/>
      <c r="BR79" s="557"/>
      <c r="BS79" s="557"/>
      <c r="BT79" s="557"/>
      <c r="BU79" s="557"/>
      <c r="BV79" s="557"/>
      <c r="BW79" s="557"/>
      <c r="BX79" s="557"/>
      <c r="BY79" s="557"/>
      <c r="BZ79" s="557"/>
      <c r="CA79" s="557"/>
      <c r="CB79" s="557"/>
      <c r="CC79" s="557"/>
      <c r="CD79" s="557"/>
      <c r="CE79" s="557"/>
      <c r="CF79" s="557"/>
      <c r="CG79" s="557"/>
      <c r="CH79" s="557"/>
      <c r="CI79" s="557"/>
      <c r="CJ79" s="557"/>
      <c r="CK79" s="557"/>
      <c r="CL79" s="557"/>
      <c r="CM79" s="557"/>
      <c r="CN79" s="557"/>
      <c r="CO79" s="557"/>
      <c r="CP79" s="557"/>
      <c r="CQ79" s="557"/>
      <c r="CR79" s="557"/>
      <c r="CS79" s="557"/>
      <c r="CT79" s="557"/>
      <c r="CU79" s="557"/>
      <c r="CV79" s="557"/>
      <c r="CW79" s="557"/>
      <c r="CX79" s="557"/>
      <c r="CY79" s="557"/>
      <c r="CZ79" s="557"/>
      <c r="DA79" s="557"/>
      <c r="DB79" s="557"/>
      <c r="DC79" s="557"/>
      <c r="DD79" s="557"/>
      <c r="DE79" s="557"/>
      <c r="DF79" s="557"/>
      <c r="DG79" s="557"/>
      <c r="DH79" s="557"/>
      <c r="DI79" s="557"/>
      <c r="DJ79" s="557"/>
      <c r="DK79" s="557"/>
      <c r="DL79" s="557"/>
      <c r="DM79" s="557"/>
      <c r="DN79" s="557"/>
      <c r="DO79" s="557"/>
      <c r="DP79" s="557"/>
      <c r="DQ79" s="557"/>
      <c r="DR79" s="557"/>
      <c r="DS79" s="557"/>
      <c r="DT79" s="557"/>
      <c r="DU79" s="557"/>
      <c r="DV79" s="557"/>
      <c r="DW79" s="557"/>
      <c r="DX79" s="557"/>
      <c r="DY79" s="557"/>
      <c r="DZ79" s="557"/>
      <c r="EA79" s="557"/>
      <c r="EB79" s="557"/>
      <c r="EC79" s="557"/>
      <c r="ED79" s="557"/>
      <c r="EE79" s="557"/>
      <c r="EF79" s="557"/>
      <c r="EG79" s="557"/>
      <c r="EH79" s="557"/>
      <c r="EI79" s="557"/>
      <c r="EJ79" s="557"/>
      <c r="EK79" s="557"/>
      <c r="EL79" s="557"/>
      <c r="EM79" s="557"/>
      <c r="EN79" s="557"/>
      <c r="EO79" s="557"/>
      <c r="EP79" s="557"/>
      <c r="EQ79" s="557"/>
      <c r="ER79" s="557"/>
      <c r="ES79" s="557"/>
      <c r="ET79" s="557"/>
      <c r="EU79" s="557"/>
      <c r="EV79" s="557"/>
      <c r="EW79" s="557"/>
      <c r="EX79" s="557"/>
      <c r="EY79" s="557"/>
      <c r="EZ79" s="557"/>
      <c r="FA79" s="557"/>
      <c r="FB79" s="557"/>
      <c r="FC79" s="557"/>
      <c r="FD79" s="557"/>
      <c r="FE79" s="557"/>
      <c r="FF79" s="557"/>
      <c r="FG79" s="557"/>
      <c r="FH79" s="557"/>
      <c r="FI79" s="557"/>
      <c r="FJ79" s="557"/>
      <c r="FK79" s="557"/>
      <c r="FL79" s="557"/>
      <c r="FM79" s="557"/>
      <c r="FN79" s="557"/>
      <c r="FO79" s="557"/>
      <c r="FP79" s="557"/>
      <c r="FQ79" s="557"/>
      <c r="FR79" s="557"/>
      <c r="FS79" s="557"/>
      <c r="FT79" s="557"/>
      <c r="FU79" s="557"/>
      <c r="FV79" s="557"/>
      <c r="FW79" s="557"/>
      <c r="FX79" s="557"/>
      <c r="FY79" s="557"/>
      <c r="FZ79" s="557"/>
      <c r="GA79" s="557"/>
      <c r="GB79" s="557"/>
      <c r="GC79" s="557"/>
      <c r="GD79" s="557"/>
      <c r="GE79" s="557"/>
      <c r="GF79" s="557"/>
      <c r="GG79" s="557"/>
      <c r="GH79" s="557"/>
      <c r="GI79" s="557"/>
      <c r="GJ79" s="557"/>
      <c r="GK79" s="557"/>
      <c r="GL79" s="557"/>
      <c r="GM79" s="557"/>
      <c r="GN79" s="557"/>
      <c r="GO79" s="557"/>
      <c r="GP79" s="557"/>
      <c r="GQ79" s="557"/>
      <c r="GR79" s="557"/>
      <c r="GS79" s="557"/>
      <c r="GT79" s="557"/>
      <c r="GU79" s="557"/>
      <c r="GV79" s="557"/>
      <c r="GW79" s="557"/>
      <c r="GX79" s="557"/>
      <c r="GY79" s="557"/>
      <c r="GZ79" s="557"/>
      <c r="HA79" s="557"/>
      <c r="HB79" s="557"/>
      <c r="HC79" s="557"/>
      <c r="HD79" s="557"/>
      <c r="HE79" s="557"/>
      <c r="HF79" s="557"/>
      <c r="HG79" s="557"/>
      <c r="HH79" s="557"/>
      <c r="HI79" s="557"/>
      <c r="HJ79" s="557"/>
      <c r="HK79" s="557"/>
      <c r="HL79" s="557"/>
      <c r="HM79" s="557"/>
      <c r="HN79" s="557"/>
      <c r="HO79" s="557"/>
      <c r="HP79" s="557"/>
      <c r="HQ79" s="557"/>
      <c r="HR79" s="557"/>
      <c r="HS79" s="557"/>
      <c r="HT79" s="557"/>
      <c r="HU79" s="557"/>
      <c r="HV79" s="557"/>
      <c r="HW79" s="557"/>
      <c r="HX79" s="557"/>
      <c r="HY79" s="557"/>
      <c r="HZ79" s="557"/>
      <c r="IA79" s="557"/>
      <c r="IB79" s="557"/>
      <c r="IC79" s="557"/>
      <c r="ID79" s="557"/>
      <c r="IE79" s="557"/>
      <c r="IF79" s="557"/>
      <c r="IG79" s="557"/>
      <c r="IH79" s="557"/>
      <c r="II79" s="557"/>
      <c r="IJ79" s="557"/>
      <c r="IK79" s="557"/>
      <c r="IL79" s="557"/>
      <c r="IM79" s="557"/>
      <c r="IN79" s="557"/>
      <c r="IO79" s="557"/>
      <c r="IP79" s="557"/>
      <c r="IQ79" s="557"/>
      <c r="IR79" s="557"/>
      <c r="IS79" s="557"/>
      <c r="IT79" s="557"/>
      <c r="IU79" s="557"/>
      <c r="IV79" s="557"/>
      <c r="IW79" s="557"/>
      <c r="IX79" s="557"/>
      <c r="IY79" s="557"/>
      <c r="IZ79" s="557"/>
      <c r="JA79" s="557"/>
      <c r="JB79" s="557"/>
      <c r="JC79" s="557"/>
      <c r="JD79" s="557"/>
      <c r="JE79" s="557"/>
      <c r="JF79" s="557"/>
      <c r="JG79" s="557"/>
      <c r="JH79" s="557"/>
      <c r="JI79" s="557"/>
      <c r="JJ79" s="557"/>
      <c r="JK79" s="557"/>
      <c r="JL79" s="557"/>
      <c r="JM79" s="557"/>
      <c r="JN79" s="557"/>
      <c r="JO79" s="557"/>
      <c r="JP79" s="557"/>
      <c r="JQ79" s="557"/>
      <c r="JR79" s="557"/>
      <c r="JS79" s="557"/>
      <c r="JT79" s="557"/>
      <c r="JU79" s="557"/>
      <c r="JV79" s="557"/>
      <c r="JW79" s="557"/>
      <c r="JX79" s="557"/>
      <c r="JY79" s="557"/>
      <c r="JZ79" s="557"/>
      <c r="KA79" s="557"/>
      <c r="KB79" s="557"/>
      <c r="KC79" s="557"/>
      <c r="KD79" s="557"/>
      <c r="KE79" s="557"/>
      <c r="KF79" s="557"/>
      <c r="KG79" s="557"/>
      <c r="KH79" s="557"/>
      <c r="KI79" s="557"/>
      <c r="KJ79" s="557"/>
      <c r="KK79" s="557"/>
      <c r="KL79" s="557"/>
      <c r="KM79" s="557"/>
      <c r="KN79" s="557"/>
      <c r="KO79" s="557"/>
      <c r="KP79" s="557"/>
      <c r="KQ79" s="557"/>
      <c r="KR79" s="557"/>
      <c r="KS79" s="557"/>
      <c r="KT79" s="557"/>
      <c r="KU79" s="557"/>
      <c r="KV79" s="557"/>
      <c r="KW79" s="557"/>
      <c r="KX79" s="557"/>
      <c r="KY79" s="557"/>
      <c r="KZ79" s="557"/>
      <c r="LA79" s="557"/>
      <c r="LB79" s="557"/>
      <c r="LC79" s="557"/>
      <c r="LD79" s="557"/>
      <c r="LE79" s="557"/>
      <c r="LF79" s="557"/>
      <c r="LG79" s="557"/>
      <c r="LH79" s="557"/>
      <c r="LI79" s="557"/>
      <c r="LJ79" s="557"/>
      <c r="LK79" s="557"/>
      <c r="LL79" s="557"/>
      <c r="LM79" s="557"/>
      <c r="LN79" s="557"/>
      <c r="LO79" s="557"/>
      <c r="LP79" s="557"/>
      <c r="LQ79" s="557"/>
      <c r="LR79" s="557"/>
      <c r="LS79" s="557"/>
      <c r="LT79" s="557"/>
      <c r="LU79" s="557"/>
      <c r="LV79" s="557"/>
      <c r="LW79" s="557"/>
      <c r="LX79" s="557"/>
      <c r="LY79" s="557"/>
      <c r="LZ79" s="557"/>
      <c r="MA79" s="557"/>
      <c r="MB79" s="557"/>
      <c r="MC79" s="557"/>
      <c r="MD79" s="557"/>
      <c r="ME79" s="557"/>
      <c r="MF79" s="557"/>
      <c r="MG79" s="557"/>
      <c r="MH79" s="557"/>
      <c r="MI79" s="557"/>
      <c r="MJ79" s="557"/>
      <c r="MK79" s="557"/>
      <c r="ML79" s="557"/>
      <c r="MM79" s="557"/>
      <c r="MN79" s="557"/>
      <c r="MO79" s="557"/>
      <c r="MP79" s="557"/>
      <c r="MQ79" s="557"/>
      <c r="MR79" s="557"/>
      <c r="MS79" s="557"/>
      <c r="MT79" s="557"/>
      <c r="MU79" s="557"/>
      <c r="MV79" s="557"/>
      <c r="MW79" s="557"/>
      <c r="MX79" s="557"/>
      <c r="MY79" s="557"/>
      <c r="MZ79" s="557"/>
      <c r="NA79" s="557"/>
      <c r="NB79" s="557"/>
    </row>
    <row r="80" spans="1:366" s="85" customFormat="1" ht="20.25" customHeight="1" x14ac:dyDescent="0.5">
      <c r="A80" s="107">
        <v>0</v>
      </c>
      <c r="B80" s="108">
        <v>1</v>
      </c>
      <c r="C80" s="107">
        <v>0</v>
      </c>
      <c r="D80" s="108">
        <v>6</v>
      </c>
      <c r="E80" s="107">
        <v>2</v>
      </c>
      <c r="F80" s="108">
        <v>2</v>
      </c>
      <c r="G80" s="107">
        <v>0</v>
      </c>
      <c r="H80" s="108">
        <v>1</v>
      </c>
      <c r="I80" s="110" t="str">
        <f t="shared" si="20"/>
        <v>01062201</v>
      </c>
      <c r="J80" s="139"/>
      <c r="K80" s="111">
        <v>70421</v>
      </c>
      <c r="L80" s="111">
        <v>30103</v>
      </c>
      <c r="M80" s="112" t="s">
        <v>337</v>
      </c>
      <c r="N80" s="111"/>
      <c r="O80" s="111"/>
      <c r="P80" s="111"/>
      <c r="Q80" s="111"/>
      <c r="R80" s="112" t="s">
        <v>119</v>
      </c>
      <c r="S80" s="112"/>
      <c r="T80" s="113" t="s">
        <v>397</v>
      </c>
      <c r="U80" s="112" t="s">
        <v>240</v>
      </c>
      <c r="V80" s="1300" t="s">
        <v>398</v>
      </c>
      <c r="W80" s="128" t="s">
        <v>399</v>
      </c>
      <c r="X80" s="1139">
        <f t="shared" si="21"/>
        <v>1</v>
      </c>
      <c r="Y80" s="1139">
        <f t="shared" si="22"/>
        <v>1</v>
      </c>
      <c r="Z80" s="1140">
        <v>6</v>
      </c>
      <c r="AA80" s="1140">
        <v>5</v>
      </c>
      <c r="AB80" s="1141"/>
      <c r="AC80" s="1196">
        <v>0</v>
      </c>
      <c r="AD80" s="1197">
        <v>1</v>
      </c>
      <c r="AE80" s="1196">
        <v>0</v>
      </c>
      <c r="AF80" s="1143">
        <v>1.9670570135746599</v>
      </c>
      <c r="AG80" s="1143">
        <v>0</v>
      </c>
      <c r="AH80" s="1143">
        <v>3.6251131221719501</v>
      </c>
      <c r="AI80" s="1143"/>
      <c r="AJ80" s="1143">
        <f t="shared" si="23"/>
        <v>5.5921701357466098</v>
      </c>
      <c r="AK80" s="1139">
        <f t="shared" si="24"/>
        <v>1</v>
      </c>
      <c r="AL80" s="1143">
        <v>1.7140956240360501</v>
      </c>
      <c r="AM80" s="1143">
        <v>0</v>
      </c>
      <c r="AN80" s="1143">
        <v>0</v>
      </c>
      <c r="AO80" s="1143">
        <v>1.22723037566089</v>
      </c>
      <c r="AP80" s="1143">
        <f t="shared" si="25"/>
        <v>8.5334961354435492</v>
      </c>
      <c r="AQ80" s="1144">
        <f t="shared" si="26"/>
        <v>1</v>
      </c>
      <c r="AR80" s="557"/>
      <c r="AS80" s="557" t="s">
        <v>243</v>
      </c>
      <c r="AT80" s="557"/>
      <c r="AU80" s="557"/>
      <c r="AV80" s="557"/>
      <c r="AW80" s="557"/>
      <c r="AX80" s="557"/>
      <c r="AY80" s="557"/>
      <c r="AZ80" s="557"/>
      <c r="BA80" s="557"/>
      <c r="BB80" s="557"/>
      <c r="BC80" s="557"/>
      <c r="BD80" s="557"/>
      <c r="BE80" s="557"/>
      <c r="BF80" s="557"/>
      <c r="BG80" s="557"/>
      <c r="BH80" s="557"/>
      <c r="BI80" s="557"/>
      <c r="BJ80" s="557"/>
      <c r="BK80" s="557"/>
      <c r="BL80" s="557"/>
      <c r="BM80" s="557"/>
      <c r="BN80" s="557"/>
      <c r="BO80" s="557"/>
      <c r="BP80" s="557"/>
      <c r="BQ80" s="557"/>
      <c r="BR80" s="557"/>
      <c r="BS80" s="557"/>
      <c r="BT80" s="557"/>
      <c r="BU80" s="557"/>
      <c r="BV80" s="557"/>
      <c r="BW80" s="557"/>
      <c r="BX80" s="557"/>
      <c r="BY80" s="557"/>
      <c r="BZ80" s="557"/>
      <c r="CA80" s="557"/>
      <c r="CB80" s="557"/>
      <c r="CC80" s="557"/>
      <c r="CD80" s="557"/>
      <c r="CE80" s="557"/>
      <c r="CF80" s="557"/>
      <c r="CG80" s="557"/>
      <c r="CH80" s="557"/>
      <c r="CI80" s="557"/>
      <c r="CJ80" s="557"/>
      <c r="CK80" s="557"/>
      <c r="CL80" s="557"/>
      <c r="CM80" s="557"/>
      <c r="CN80" s="557"/>
      <c r="CO80" s="557"/>
      <c r="CP80" s="557"/>
      <c r="CQ80" s="557"/>
      <c r="CR80" s="557"/>
      <c r="CS80" s="557"/>
      <c r="CT80" s="557"/>
      <c r="CU80" s="557"/>
      <c r="CV80" s="557"/>
      <c r="CW80" s="557"/>
      <c r="CX80" s="557"/>
      <c r="CY80" s="557"/>
      <c r="CZ80" s="557"/>
      <c r="DA80" s="557"/>
      <c r="DB80" s="557"/>
      <c r="DC80" s="557"/>
      <c r="DD80" s="557"/>
      <c r="DE80" s="557"/>
      <c r="DF80" s="557"/>
      <c r="DG80" s="557"/>
      <c r="DH80" s="557"/>
      <c r="DI80" s="557"/>
      <c r="DJ80" s="557"/>
      <c r="DK80" s="557"/>
      <c r="DL80" s="557"/>
      <c r="DM80" s="557"/>
      <c r="DN80" s="557"/>
      <c r="DO80" s="557"/>
      <c r="DP80" s="557"/>
      <c r="DQ80" s="557"/>
      <c r="DR80" s="557"/>
      <c r="DS80" s="557"/>
      <c r="DT80" s="557"/>
      <c r="DU80" s="557"/>
      <c r="DV80" s="557"/>
      <c r="DW80" s="557"/>
      <c r="DX80" s="557"/>
      <c r="DY80" s="557"/>
      <c r="DZ80" s="557"/>
      <c r="EA80" s="557"/>
      <c r="EB80" s="557"/>
      <c r="EC80" s="557"/>
      <c r="ED80" s="557"/>
      <c r="EE80" s="557"/>
      <c r="EF80" s="557"/>
      <c r="EG80" s="557"/>
      <c r="EH80" s="557"/>
      <c r="EI80" s="557"/>
      <c r="EJ80" s="557"/>
      <c r="EK80" s="557"/>
      <c r="EL80" s="557"/>
      <c r="EM80" s="557"/>
      <c r="EN80" s="557"/>
      <c r="EO80" s="557"/>
      <c r="EP80" s="557"/>
      <c r="EQ80" s="557"/>
      <c r="ER80" s="557"/>
      <c r="ES80" s="557"/>
      <c r="ET80" s="557"/>
      <c r="EU80" s="557"/>
      <c r="EV80" s="557"/>
      <c r="EW80" s="557"/>
      <c r="EX80" s="557"/>
      <c r="EY80" s="557"/>
      <c r="EZ80" s="557"/>
      <c r="FA80" s="557"/>
      <c r="FB80" s="557"/>
      <c r="FC80" s="557"/>
      <c r="FD80" s="557"/>
      <c r="FE80" s="557"/>
      <c r="FF80" s="557"/>
      <c r="FG80" s="557"/>
      <c r="FH80" s="557"/>
      <c r="FI80" s="557"/>
      <c r="FJ80" s="557"/>
      <c r="FK80" s="557"/>
      <c r="FL80" s="557"/>
      <c r="FM80" s="557"/>
      <c r="FN80" s="557"/>
      <c r="FO80" s="557"/>
      <c r="FP80" s="557"/>
      <c r="FQ80" s="557"/>
      <c r="FR80" s="557"/>
      <c r="FS80" s="557"/>
      <c r="FT80" s="557"/>
      <c r="FU80" s="557"/>
      <c r="FV80" s="557"/>
      <c r="FW80" s="557"/>
      <c r="FX80" s="557"/>
      <c r="FY80" s="557"/>
      <c r="FZ80" s="557"/>
      <c r="GA80" s="557"/>
      <c r="GB80" s="557"/>
      <c r="GC80" s="557"/>
      <c r="GD80" s="557"/>
      <c r="GE80" s="557"/>
      <c r="GF80" s="557"/>
      <c r="GG80" s="557"/>
      <c r="GH80" s="557"/>
      <c r="GI80" s="557"/>
      <c r="GJ80" s="557"/>
      <c r="GK80" s="557"/>
      <c r="GL80" s="557"/>
      <c r="GM80" s="557"/>
      <c r="GN80" s="557"/>
      <c r="GO80" s="557"/>
      <c r="GP80" s="557"/>
      <c r="GQ80" s="557"/>
      <c r="GR80" s="557"/>
      <c r="GS80" s="557"/>
      <c r="GT80" s="557"/>
      <c r="GU80" s="557"/>
      <c r="GV80" s="557"/>
      <c r="GW80" s="557"/>
      <c r="GX80" s="557"/>
      <c r="GY80" s="557"/>
      <c r="GZ80" s="557"/>
      <c r="HA80" s="557"/>
      <c r="HB80" s="557"/>
      <c r="HC80" s="557"/>
      <c r="HD80" s="557"/>
      <c r="HE80" s="557"/>
      <c r="HF80" s="557"/>
      <c r="HG80" s="557"/>
      <c r="HH80" s="557"/>
      <c r="HI80" s="557"/>
      <c r="HJ80" s="557"/>
      <c r="HK80" s="557"/>
      <c r="HL80" s="557"/>
      <c r="HM80" s="557"/>
      <c r="HN80" s="557"/>
      <c r="HO80" s="557"/>
      <c r="HP80" s="557"/>
      <c r="HQ80" s="557"/>
      <c r="HR80" s="557"/>
      <c r="HS80" s="557"/>
      <c r="HT80" s="557"/>
      <c r="HU80" s="557"/>
      <c r="HV80" s="557"/>
      <c r="HW80" s="557"/>
      <c r="HX80" s="557"/>
      <c r="HY80" s="557"/>
      <c r="HZ80" s="557"/>
      <c r="IA80" s="557"/>
      <c r="IB80" s="557"/>
      <c r="IC80" s="557"/>
      <c r="ID80" s="557"/>
      <c r="IE80" s="557"/>
      <c r="IF80" s="557"/>
      <c r="IG80" s="557"/>
      <c r="IH80" s="557"/>
      <c r="II80" s="557"/>
      <c r="IJ80" s="557"/>
      <c r="IK80" s="557"/>
      <c r="IL80" s="557"/>
      <c r="IM80" s="557"/>
      <c r="IN80" s="557"/>
      <c r="IO80" s="557"/>
      <c r="IP80" s="557"/>
      <c r="IQ80" s="557"/>
      <c r="IR80" s="557"/>
      <c r="IS80" s="557"/>
      <c r="IT80" s="557"/>
      <c r="IU80" s="557"/>
      <c r="IV80" s="557"/>
      <c r="IW80" s="557"/>
      <c r="IX80" s="557"/>
      <c r="IY80" s="557"/>
      <c r="IZ80" s="557"/>
      <c r="JA80" s="557"/>
      <c r="JB80" s="557"/>
      <c r="JC80" s="557"/>
      <c r="JD80" s="557"/>
      <c r="JE80" s="557"/>
      <c r="JF80" s="557"/>
      <c r="JG80" s="557"/>
      <c r="JH80" s="557"/>
      <c r="JI80" s="557"/>
      <c r="JJ80" s="557"/>
      <c r="JK80" s="557"/>
      <c r="JL80" s="557"/>
      <c r="JM80" s="557"/>
      <c r="JN80" s="557"/>
      <c r="JO80" s="557"/>
      <c r="JP80" s="557"/>
      <c r="JQ80" s="557"/>
      <c r="JR80" s="557"/>
      <c r="JS80" s="557"/>
      <c r="JT80" s="557"/>
      <c r="JU80" s="557"/>
      <c r="JV80" s="557"/>
      <c r="JW80" s="557"/>
      <c r="JX80" s="557"/>
      <c r="JY80" s="557"/>
      <c r="JZ80" s="557"/>
      <c r="KA80" s="557"/>
      <c r="KB80" s="557"/>
      <c r="KC80" s="557"/>
      <c r="KD80" s="557"/>
      <c r="KE80" s="557"/>
      <c r="KF80" s="557"/>
      <c r="KG80" s="557"/>
      <c r="KH80" s="557"/>
      <c r="KI80" s="557"/>
      <c r="KJ80" s="557"/>
      <c r="KK80" s="557"/>
      <c r="KL80" s="557"/>
      <c r="KM80" s="557"/>
      <c r="KN80" s="557"/>
      <c r="KO80" s="557"/>
      <c r="KP80" s="557"/>
      <c r="KQ80" s="557"/>
      <c r="KR80" s="557"/>
      <c r="KS80" s="557"/>
      <c r="KT80" s="557"/>
      <c r="KU80" s="557"/>
      <c r="KV80" s="557"/>
      <c r="KW80" s="557"/>
      <c r="KX80" s="557"/>
      <c r="KY80" s="557"/>
      <c r="KZ80" s="557"/>
      <c r="LA80" s="557"/>
      <c r="LB80" s="557"/>
      <c r="LC80" s="557"/>
      <c r="LD80" s="557"/>
      <c r="LE80" s="557"/>
      <c r="LF80" s="557"/>
      <c r="LG80" s="557"/>
      <c r="LH80" s="557"/>
      <c r="LI80" s="557"/>
      <c r="LJ80" s="557"/>
      <c r="LK80" s="557"/>
      <c r="LL80" s="557"/>
      <c r="LM80" s="557"/>
      <c r="LN80" s="557"/>
      <c r="LO80" s="557"/>
      <c r="LP80" s="557"/>
      <c r="LQ80" s="557"/>
      <c r="LR80" s="557"/>
      <c r="LS80" s="557"/>
      <c r="LT80" s="557"/>
      <c r="LU80" s="557"/>
      <c r="LV80" s="557"/>
      <c r="LW80" s="557"/>
      <c r="LX80" s="557"/>
      <c r="LY80" s="557"/>
      <c r="LZ80" s="557"/>
      <c r="MA80" s="557"/>
      <c r="MB80" s="557"/>
      <c r="MC80" s="557"/>
      <c r="MD80" s="557"/>
      <c r="ME80" s="557"/>
      <c r="MF80" s="557"/>
      <c r="MG80" s="557"/>
      <c r="MH80" s="557"/>
      <c r="MI80" s="557"/>
      <c r="MJ80" s="557"/>
      <c r="MK80" s="557"/>
      <c r="ML80" s="557"/>
      <c r="MM80" s="557"/>
      <c r="MN80" s="557"/>
      <c r="MO80" s="557"/>
      <c r="MP80" s="557"/>
      <c r="MQ80" s="557"/>
      <c r="MR80" s="557"/>
      <c r="MS80" s="557"/>
      <c r="MT80" s="557"/>
      <c r="MU80" s="557"/>
      <c r="MV80" s="557"/>
      <c r="MW80" s="557"/>
      <c r="MX80" s="557"/>
      <c r="MY80" s="557"/>
      <c r="MZ80" s="557"/>
      <c r="NA80" s="557"/>
      <c r="NB80" s="557"/>
    </row>
    <row r="81" spans="1:366" s="85" customFormat="1" ht="20.25" customHeight="1" x14ac:dyDescent="0.45">
      <c r="A81" s="107">
        <v>0</v>
      </c>
      <c r="B81" s="108">
        <v>1</v>
      </c>
      <c r="C81" s="107">
        <v>0</v>
      </c>
      <c r="D81" s="108">
        <v>6</v>
      </c>
      <c r="E81" s="107">
        <v>2</v>
      </c>
      <c r="F81" s="108">
        <v>3</v>
      </c>
      <c r="G81" s="107">
        <v>0</v>
      </c>
      <c r="H81" s="108">
        <v>1</v>
      </c>
      <c r="I81" s="110" t="str">
        <f t="shared" si="20"/>
        <v>01062301</v>
      </c>
      <c r="J81" s="111"/>
      <c r="K81" s="111">
        <v>70422</v>
      </c>
      <c r="L81" s="111">
        <v>30103</v>
      </c>
      <c r="M81" s="112" t="s">
        <v>337</v>
      </c>
      <c r="N81" s="111"/>
      <c r="O81" s="111"/>
      <c r="P81" s="111"/>
      <c r="Q81" s="111"/>
      <c r="R81" s="112" t="s">
        <v>119</v>
      </c>
      <c r="S81" s="112"/>
      <c r="T81" s="113" t="s">
        <v>400</v>
      </c>
      <c r="U81" s="112" t="s">
        <v>240</v>
      </c>
      <c r="V81" s="1300" t="s">
        <v>401</v>
      </c>
      <c r="W81" s="128" t="s">
        <v>400</v>
      </c>
      <c r="X81" s="1139">
        <f t="shared" si="21"/>
        <v>1.1172506657120884</v>
      </c>
      <c r="Y81" s="1139">
        <f t="shared" si="22"/>
        <v>1.1437922815839865</v>
      </c>
      <c r="Z81" s="1140">
        <v>8</v>
      </c>
      <c r="AA81" s="1140">
        <v>5</v>
      </c>
      <c r="AB81" s="1141"/>
      <c r="AC81" s="1196">
        <v>0</v>
      </c>
      <c r="AD81" s="1197">
        <v>1</v>
      </c>
      <c r="AE81" s="1196">
        <v>0</v>
      </c>
      <c r="AF81" s="1143">
        <v>2.6227426847662101</v>
      </c>
      <c r="AG81" s="1143">
        <v>0</v>
      </c>
      <c r="AH81" s="1143">
        <v>3.6251131221719501</v>
      </c>
      <c r="AI81" s="1143"/>
      <c r="AJ81" s="1143">
        <f t="shared" si="23"/>
        <v>6.2478558069381602</v>
      </c>
      <c r="AK81" s="1139">
        <f t="shared" si="24"/>
        <v>1.1172506657120884</v>
      </c>
      <c r="AL81" s="1143">
        <v>2.2854608320480598</v>
      </c>
      <c r="AM81" s="1143">
        <v>0</v>
      </c>
      <c r="AN81" s="1143">
        <v>0</v>
      </c>
      <c r="AO81" s="1143">
        <v>1.22723037566089</v>
      </c>
      <c r="AP81" s="1143">
        <f t="shared" si="25"/>
        <v>9.7605470146471092</v>
      </c>
      <c r="AQ81" s="1144">
        <f t="shared" si="26"/>
        <v>1.1437922815839865</v>
      </c>
      <c r="AR81" s="557"/>
      <c r="AS81" s="557" t="s">
        <v>243</v>
      </c>
      <c r="AT81" s="557"/>
      <c r="AU81" s="557"/>
      <c r="AV81" s="557"/>
      <c r="AW81" s="557"/>
      <c r="AX81" s="557"/>
      <c r="AY81" s="557"/>
      <c r="AZ81" s="557"/>
      <c r="BA81" s="557"/>
      <c r="BB81" s="557"/>
      <c r="BC81" s="557"/>
      <c r="BD81" s="557"/>
      <c r="BE81" s="557"/>
      <c r="BF81" s="557"/>
      <c r="BG81" s="557"/>
      <c r="BH81" s="557"/>
      <c r="BI81" s="557"/>
      <c r="BJ81" s="557"/>
      <c r="BK81" s="557"/>
      <c r="BL81" s="557"/>
      <c r="BM81" s="557"/>
      <c r="BN81" s="557"/>
      <c r="BO81" s="557"/>
      <c r="BP81" s="557"/>
      <c r="BQ81" s="557"/>
      <c r="BR81" s="557"/>
      <c r="BS81" s="557"/>
      <c r="BT81" s="557"/>
      <c r="BU81" s="557"/>
      <c r="BV81" s="557"/>
      <c r="BW81" s="557"/>
      <c r="BX81" s="557"/>
      <c r="BY81" s="557"/>
      <c r="BZ81" s="557"/>
      <c r="CA81" s="557"/>
      <c r="CB81" s="557"/>
      <c r="CC81" s="557"/>
      <c r="CD81" s="557"/>
      <c r="CE81" s="557"/>
      <c r="CF81" s="557"/>
      <c r="CG81" s="557"/>
      <c r="CH81" s="557"/>
      <c r="CI81" s="557"/>
      <c r="CJ81" s="557"/>
      <c r="CK81" s="557"/>
      <c r="CL81" s="557"/>
      <c r="CM81" s="557"/>
      <c r="CN81" s="557"/>
      <c r="CO81" s="557"/>
      <c r="CP81" s="557"/>
      <c r="CQ81" s="557"/>
      <c r="CR81" s="557"/>
      <c r="CS81" s="557"/>
      <c r="CT81" s="557"/>
      <c r="CU81" s="557"/>
      <c r="CV81" s="557"/>
      <c r="CW81" s="557"/>
      <c r="CX81" s="557"/>
      <c r="CY81" s="557"/>
      <c r="CZ81" s="557"/>
      <c r="DA81" s="557"/>
      <c r="DB81" s="557"/>
      <c r="DC81" s="557"/>
      <c r="DD81" s="557"/>
      <c r="DE81" s="557"/>
      <c r="DF81" s="557"/>
      <c r="DG81" s="557"/>
      <c r="DH81" s="557"/>
      <c r="DI81" s="557"/>
      <c r="DJ81" s="557"/>
      <c r="DK81" s="557"/>
      <c r="DL81" s="557"/>
      <c r="DM81" s="557"/>
      <c r="DN81" s="557"/>
      <c r="DO81" s="557"/>
      <c r="DP81" s="557"/>
      <c r="DQ81" s="557"/>
      <c r="DR81" s="557"/>
      <c r="DS81" s="557"/>
      <c r="DT81" s="557"/>
      <c r="DU81" s="557"/>
      <c r="DV81" s="557"/>
      <c r="DW81" s="557"/>
      <c r="DX81" s="557"/>
      <c r="DY81" s="557"/>
      <c r="DZ81" s="557"/>
      <c r="EA81" s="557"/>
      <c r="EB81" s="557"/>
      <c r="EC81" s="557"/>
      <c r="ED81" s="557"/>
      <c r="EE81" s="557"/>
      <c r="EF81" s="557"/>
      <c r="EG81" s="557"/>
      <c r="EH81" s="557"/>
      <c r="EI81" s="557"/>
      <c r="EJ81" s="557"/>
      <c r="EK81" s="557"/>
      <c r="EL81" s="557"/>
      <c r="EM81" s="557"/>
      <c r="EN81" s="557"/>
      <c r="EO81" s="557"/>
      <c r="EP81" s="557"/>
      <c r="EQ81" s="557"/>
      <c r="ER81" s="557"/>
      <c r="ES81" s="557"/>
      <c r="ET81" s="557"/>
      <c r="EU81" s="557"/>
      <c r="EV81" s="557"/>
      <c r="EW81" s="557"/>
      <c r="EX81" s="557"/>
      <c r="EY81" s="557"/>
      <c r="EZ81" s="557"/>
      <c r="FA81" s="557"/>
      <c r="FB81" s="557"/>
      <c r="FC81" s="557"/>
      <c r="FD81" s="557"/>
      <c r="FE81" s="557"/>
      <c r="FF81" s="557"/>
      <c r="FG81" s="557"/>
      <c r="FH81" s="557"/>
      <c r="FI81" s="557"/>
      <c r="FJ81" s="557"/>
      <c r="FK81" s="557"/>
      <c r="FL81" s="557"/>
      <c r="FM81" s="557"/>
      <c r="FN81" s="557"/>
      <c r="FO81" s="557"/>
      <c r="FP81" s="557"/>
      <c r="FQ81" s="557"/>
      <c r="FR81" s="557"/>
      <c r="FS81" s="557"/>
      <c r="FT81" s="557"/>
      <c r="FU81" s="557"/>
      <c r="FV81" s="557"/>
      <c r="FW81" s="557"/>
      <c r="FX81" s="557"/>
      <c r="FY81" s="557"/>
      <c r="FZ81" s="557"/>
      <c r="GA81" s="557"/>
      <c r="GB81" s="557"/>
      <c r="GC81" s="557"/>
      <c r="GD81" s="557"/>
      <c r="GE81" s="557"/>
      <c r="GF81" s="557"/>
      <c r="GG81" s="557"/>
      <c r="GH81" s="557"/>
      <c r="GI81" s="557"/>
      <c r="GJ81" s="557"/>
      <c r="GK81" s="557"/>
      <c r="GL81" s="557"/>
      <c r="GM81" s="557"/>
      <c r="GN81" s="557"/>
      <c r="GO81" s="557"/>
      <c r="GP81" s="557"/>
      <c r="GQ81" s="557"/>
      <c r="GR81" s="557"/>
      <c r="GS81" s="557"/>
      <c r="GT81" s="557"/>
      <c r="GU81" s="557"/>
      <c r="GV81" s="557"/>
      <c r="GW81" s="557"/>
      <c r="GX81" s="557"/>
      <c r="GY81" s="557"/>
      <c r="GZ81" s="557"/>
      <c r="HA81" s="557"/>
      <c r="HB81" s="557"/>
      <c r="HC81" s="557"/>
      <c r="HD81" s="557"/>
      <c r="HE81" s="557"/>
      <c r="HF81" s="557"/>
      <c r="HG81" s="557"/>
      <c r="HH81" s="557"/>
      <c r="HI81" s="557"/>
      <c r="HJ81" s="557"/>
      <c r="HK81" s="557"/>
      <c r="HL81" s="557"/>
      <c r="HM81" s="557"/>
      <c r="HN81" s="557"/>
      <c r="HO81" s="557"/>
      <c r="HP81" s="557"/>
      <c r="HQ81" s="557"/>
      <c r="HR81" s="557"/>
      <c r="HS81" s="557"/>
      <c r="HT81" s="557"/>
      <c r="HU81" s="557"/>
      <c r="HV81" s="557"/>
      <c r="HW81" s="557"/>
      <c r="HX81" s="557"/>
      <c r="HY81" s="557"/>
      <c r="HZ81" s="557"/>
      <c r="IA81" s="557"/>
      <c r="IB81" s="557"/>
      <c r="IC81" s="557"/>
      <c r="ID81" s="557"/>
      <c r="IE81" s="557"/>
      <c r="IF81" s="557"/>
      <c r="IG81" s="557"/>
      <c r="IH81" s="557"/>
      <c r="II81" s="557"/>
      <c r="IJ81" s="557"/>
      <c r="IK81" s="557"/>
      <c r="IL81" s="557"/>
      <c r="IM81" s="557"/>
      <c r="IN81" s="557"/>
      <c r="IO81" s="557"/>
      <c r="IP81" s="557"/>
      <c r="IQ81" s="557"/>
      <c r="IR81" s="557"/>
      <c r="IS81" s="557"/>
      <c r="IT81" s="557"/>
      <c r="IU81" s="557"/>
      <c r="IV81" s="557"/>
      <c r="IW81" s="557"/>
      <c r="IX81" s="557"/>
      <c r="IY81" s="557"/>
      <c r="IZ81" s="557"/>
      <c r="JA81" s="557"/>
      <c r="JB81" s="557"/>
      <c r="JC81" s="557"/>
      <c r="JD81" s="557"/>
      <c r="JE81" s="557"/>
      <c r="JF81" s="557"/>
      <c r="JG81" s="557"/>
      <c r="JH81" s="557"/>
      <c r="JI81" s="557"/>
      <c r="JJ81" s="557"/>
      <c r="JK81" s="557"/>
      <c r="JL81" s="557"/>
      <c r="JM81" s="557"/>
      <c r="JN81" s="557"/>
      <c r="JO81" s="557"/>
      <c r="JP81" s="557"/>
      <c r="JQ81" s="557"/>
      <c r="JR81" s="557"/>
      <c r="JS81" s="557"/>
      <c r="JT81" s="557"/>
      <c r="JU81" s="557"/>
      <c r="JV81" s="557"/>
      <c r="JW81" s="557"/>
      <c r="JX81" s="557"/>
      <c r="JY81" s="557"/>
      <c r="JZ81" s="557"/>
      <c r="KA81" s="557"/>
      <c r="KB81" s="557"/>
      <c r="KC81" s="557"/>
      <c r="KD81" s="557"/>
      <c r="KE81" s="557"/>
      <c r="KF81" s="557"/>
      <c r="KG81" s="557"/>
      <c r="KH81" s="557"/>
      <c r="KI81" s="557"/>
      <c r="KJ81" s="557"/>
      <c r="KK81" s="557"/>
      <c r="KL81" s="557"/>
      <c r="KM81" s="557"/>
      <c r="KN81" s="557"/>
      <c r="KO81" s="557"/>
      <c r="KP81" s="557"/>
      <c r="KQ81" s="557"/>
      <c r="KR81" s="557"/>
      <c r="KS81" s="557"/>
      <c r="KT81" s="557"/>
      <c r="KU81" s="557"/>
      <c r="KV81" s="557"/>
      <c r="KW81" s="557"/>
      <c r="KX81" s="557"/>
      <c r="KY81" s="557"/>
      <c r="KZ81" s="557"/>
      <c r="LA81" s="557"/>
      <c r="LB81" s="557"/>
      <c r="LC81" s="557"/>
      <c r="LD81" s="557"/>
      <c r="LE81" s="557"/>
      <c r="LF81" s="557"/>
      <c r="LG81" s="557"/>
      <c r="LH81" s="557"/>
      <c r="LI81" s="557"/>
      <c r="LJ81" s="557"/>
      <c r="LK81" s="557"/>
      <c r="LL81" s="557"/>
      <c r="LM81" s="557"/>
      <c r="LN81" s="557"/>
      <c r="LO81" s="557"/>
      <c r="LP81" s="557"/>
      <c r="LQ81" s="557"/>
      <c r="LR81" s="557"/>
      <c r="LS81" s="557"/>
      <c r="LT81" s="557"/>
      <c r="LU81" s="557"/>
      <c r="LV81" s="557"/>
      <c r="LW81" s="557"/>
      <c r="LX81" s="557"/>
      <c r="LY81" s="557"/>
      <c r="LZ81" s="557"/>
      <c r="MA81" s="557"/>
      <c r="MB81" s="557"/>
      <c r="MC81" s="557"/>
      <c r="MD81" s="557"/>
      <c r="ME81" s="557"/>
      <c r="MF81" s="557"/>
      <c r="MG81" s="557"/>
      <c r="MH81" s="557"/>
      <c r="MI81" s="557"/>
      <c r="MJ81" s="557"/>
      <c r="MK81" s="557"/>
      <c r="ML81" s="557"/>
      <c r="MM81" s="557"/>
      <c r="MN81" s="557"/>
      <c r="MO81" s="557"/>
      <c r="MP81" s="557"/>
      <c r="MQ81" s="557"/>
      <c r="MR81" s="557"/>
      <c r="MS81" s="557"/>
      <c r="MT81" s="557"/>
      <c r="MU81" s="557"/>
      <c r="MV81" s="557"/>
      <c r="MW81" s="557"/>
      <c r="MX81" s="557"/>
      <c r="MY81" s="557"/>
      <c r="MZ81" s="557"/>
      <c r="NA81" s="557"/>
      <c r="NB81" s="557"/>
    </row>
    <row r="82" spans="1:366" s="85" customFormat="1" ht="20.25" customHeight="1" x14ac:dyDescent="0.45">
      <c r="A82" s="107">
        <v>0</v>
      </c>
      <c r="B82" s="108">
        <v>1</v>
      </c>
      <c r="C82" s="107">
        <v>0</v>
      </c>
      <c r="D82" s="108">
        <v>6</v>
      </c>
      <c r="E82" s="107">
        <v>2</v>
      </c>
      <c r="F82" s="108">
        <v>4</v>
      </c>
      <c r="G82" s="107">
        <v>0</v>
      </c>
      <c r="H82" s="108">
        <v>1</v>
      </c>
      <c r="I82" s="110" t="str">
        <f t="shared" si="20"/>
        <v>01062401</v>
      </c>
      <c r="J82" s="111"/>
      <c r="K82" s="111">
        <v>70438</v>
      </c>
      <c r="L82" s="111">
        <v>30103</v>
      </c>
      <c r="M82" s="112" t="s">
        <v>337</v>
      </c>
      <c r="N82" s="111"/>
      <c r="O82" s="111"/>
      <c r="P82" s="111"/>
      <c r="Q82" s="111"/>
      <c r="R82" s="112" t="s">
        <v>119</v>
      </c>
      <c r="S82" s="112"/>
      <c r="T82" s="113" t="s">
        <v>402</v>
      </c>
      <c r="U82" s="112" t="s">
        <v>240</v>
      </c>
      <c r="V82" s="1300" t="s">
        <v>403</v>
      </c>
      <c r="W82" s="128" t="s">
        <v>404</v>
      </c>
      <c r="X82" s="1139">
        <f t="shared" si="21"/>
        <v>1.1172506657120884</v>
      </c>
      <c r="Y82" s="1139">
        <f t="shared" si="22"/>
        <v>1.1437922815839865</v>
      </c>
      <c r="Z82" s="1140">
        <v>8</v>
      </c>
      <c r="AA82" s="1140">
        <v>5</v>
      </c>
      <c r="AB82" s="1141"/>
      <c r="AC82" s="1196">
        <v>0</v>
      </c>
      <c r="AD82" s="1197">
        <v>1</v>
      </c>
      <c r="AE82" s="1196">
        <v>0</v>
      </c>
      <c r="AF82" s="1143">
        <v>2.6227426847662101</v>
      </c>
      <c r="AG82" s="1143">
        <v>0</v>
      </c>
      <c r="AH82" s="1143">
        <v>3.6251131221719501</v>
      </c>
      <c r="AI82" s="1143"/>
      <c r="AJ82" s="1143">
        <f t="shared" si="23"/>
        <v>6.2478558069381602</v>
      </c>
      <c r="AK82" s="1139">
        <f t="shared" si="24"/>
        <v>1.1172506657120884</v>
      </c>
      <c r="AL82" s="1143">
        <v>2.2854608320480598</v>
      </c>
      <c r="AM82" s="1143">
        <v>0</v>
      </c>
      <c r="AN82" s="1143">
        <v>0</v>
      </c>
      <c r="AO82" s="1143">
        <v>1.22723037566089</v>
      </c>
      <c r="AP82" s="1143">
        <f t="shared" si="25"/>
        <v>9.7605470146471092</v>
      </c>
      <c r="AQ82" s="1144">
        <f t="shared" si="26"/>
        <v>1.1437922815839865</v>
      </c>
      <c r="AR82" s="557"/>
      <c r="AS82" s="557" t="s">
        <v>354</v>
      </c>
      <c r="AT82" s="557"/>
      <c r="AU82" s="557"/>
      <c r="AV82" s="557"/>
      <c r="AW82" s="557"/>
      <c r="AX82" s="557"/>
      <c r="AY82" s="557"/>
      <c r="AZ82" s="557"/>
      <c r="BA82" s="557"/>
      <c r="BB82" s="557"/>
      <c r="BC82" s="557"/>
      <c r="BD82" s="557"/>
      <c r="BE82" s="557"/>
      <c r="BF82" s="557"/>
      <c r="BG82" s="557"/>
      <c r="BH82" s="557"/>
      <c r="BI82" s="557"/>
      <c r="BJ82" s="557"/>
      <c r="BK82" s="557"/>
      <c r="BL82" s="557"/>
      <c r="BM82" s="557"/>
      <c r="BN82" s="557"/>
      <c r="BO82" s="557"/>
      <c r="BP82" s="557"/>
      <c r="BQ82" s="557"/>
      <c r="BR82" s="557"/>
      <c r="BS82" s="557"/>
      <c r="BT82" s="557"/>
      <c r="BU82" s="557"/>
      <c r="BV82" s="557"/>
      <c r="BW82" s="557"/>
      <c r="BX82" s="557"/>
      <c r="BY82" s="557"/>
      <c r="BZ82" s="557"/>
      <c r="CA82" s="557"/>
      <c r="CB82" s="557"/>
      <c r="CC82" s="557"/>
      <c r="CD82" s="557"/>
      <c r="CE82" s="557"/>
      <c r="CF82" s="557"/>
      <c r="CG82" s="557"/>
      <c r="CH82" s="557"/>
      <c r="CI82" s="557"/>
      <c r="CJ82" s="557"/>
      <c r="CK82" s="557"/>
      <c r="CL82" s="557"/>
      <c r="CM82" s="557"/>
      <c r="CN82" s="557"/>
      <c r="CO82" s="557"/>
      <c r="CP82" s="557"/>
      <c r="CQ82" s="557"/>
      <c r="CR82" s="557"/>
      <c r="CS82" s="557"/>
      <c r="CT82" s="557"/>
      <c r="CU82" s="557"/>
      <c r="CV82" s="557"/>
      <c r="CW82" s="557"/>
      <c r="CX82" s="557"/>
      <c r="CY82" s="557"/>
      <c r="CZ82" s="557"/>
      <c r="DA82" s="557"/>
      <c r="DB82" s="557"/>
      <c r="DC82" s="557"/>
      <c r="DD82" s="557"/>
      <c r="DE82" s="557"/>
      <c r="DF82" s="557"/>
      <c r="DG82" s="557"/>
      <c r="DH82" s="557"/>
      <c r="DI82" s="557"/>
      <c r="DJ82" s="557"/>
      <c r="DK82" s="557"/>
      <c r="DL82" s="557"/>
      <c r="DM82" s="557"/>
      <c r="DN82" s="557"/>
      <c r="DO82" s="557"/>
      <c r="DP82" s="557"/>
      <c r="DQ82" s="557"/>
      <c r="DR82" s="557"/>
      <c r="DS82" s="557"/>
      <c r="DT82" s="557"/>
      <c r="DU82" s="557"/>
      <c r="DV82" s="557"/>
      <c r="DW82" s="557"/>
      <c r="DX82" s="557"/>
      <c r="DY82" s="557"/>
      <c r="DZ82" s="557"/>
      <c r="EA82" s="557"/>
      <c r="EB82" s="557"/>
      <c r="EC82" s="557"/>
      <c r="ED82" s="557"/>
      <c r="EE82" s="557"/>
      <c r="EF82" s="557"/>
      <c r="EG82" s="557"/>
      <c r="EH82" s="557"/>
      <c r="EI82" s="557"/>
      <c r="EJ82" s="557"/>
      <c r="EK82" s="557"/>
      <c r="EL82" s="557"/>
      <c r="EM82" s="557"/>
      <c r="EN82" s="557"/>
      <c r="EO82" s="557"/>
      <c r="EP82" s="557"/>
      <c r="EQ82" s="557"/>
      <c r="ER82" s="557"/>
      <c r="ES82" s="557"/>
      <c r="ET82" s="557"/>
      <c r="EU82" s="557"/>
      <c r="EV82" s="557"/>
      <c r="EW82" s="557"/>
      <c r="EX82" s="557"/>
      <c r="EY82" s="557"/>
      <c r="EZ82" s="557"/>
      <c r="FA82" s="557"/>
      <c r="FB82" s="557"/>
      <c r="FC82" s="557"/>
      <c r="FD82" s="557"/>
      <c r="FE82" s="557"/>
      <c r="FF82" s="557"/>
      <c r="FG82" s="557"/>
      <c r="FH82" s="557"/>
      <c r="FI82" s="557"/>
      <c r="FJ82" s="557"/>
      <c r="FK82" s="557"/>
      <c r="FL82" s="557"/>
      <c r="FM82" s="557"/>
      <c r="FN82" s="557"/>
      <c r="FO82" s="557"/>
      <c r="FP82" s="557"/>
      <c r="FQ82" s="557"/>
      <c r="FR82" s="557"/>
      <c r="FS82" s="557"/>
      <c r="FT82" s="557"/>
      <c r="FU82" s="557"/>
      <c r="FV82" s="557"/>
      <c r="FW82" s="557"/>
      <c r="FX82" s="557"/>
      <c r="FY82" s="557"/>
      <c r="FZ82" s="557"/>
      <c r="GA82" s="557"/>
      <c r="GB82" s="557"/>
      <c r="GC82" s="557"/>
      <c r="GD82" s="557"/>
      <c r="GE82" s="557"/>
      <c r="GF82" s="557"/>
      <c r="GG82" s="557"/>
      <c r="GH82" s="557"/>
      <c r="GI82" s="557"/>
      <c r="GJ82" s="557"/>
      <c r="GK82" s="557"/>
      <c r="GL82" s="557"/>
      <c r="GM82" s="557"/>
      <c r="GN82" s="557"/>
      <c r="GO82" s="557"/>
      <c r="GP82" s="557"/>
      <c r="GQ82" s="557"/>
      <c r="GR82" s="557"/>
      <c r="GS82" s="557"/>
      <c r="GT82" s="557"/>
      <c r="GU82" s="557"/>
      <c r="GV82" s="557"/>
      <c r="GW82" s="557"/>
      <c r="GX82" s="557"/>
      <c r="GY82" s="557"/>
      <c r="GZ82" s="557"/>
      <c r="HA82" s="557"/>
      <c r="HB82" s="557"/>
      <c r="HC82" s="557"/>
      <c r="HD82" s="557"/>
      <c r="HE82" s="557"/>
      <c r="HF82" s="557"/>
      <c r="HG82" s="557"/>
      <c r="HH82" s="557"/>
      <c r="HI82" s="557"/>
      <c r="HJ82" s="557"/>
      <c r="HK82" s="557"/>
      <c r="HL82" s="557"/>
      <c r="HM82" s="557"/>
      <c r="HN82" s="557"/>
      <c r="HO82" s="557"/>
      <c r="HP82" s="557"/>
      <c r="HQ82" s="557"/>
      <c r="HR82" s="557"/>
      <c r="HS82" s="557"/>
      <c r="HT82" s="557"/>
      <c r="HU82" s="557"/>
      <c r="HV82" s="557"/>
      <c r="HW82" s="557"/>
      <c r="HX82" s="557"/>
      <c r="HY82" s="557"/>
      <c r="HZ82" s="557"/>
      <c r="IA82" s="557"/>
      <c r="IB82" s="557"/>
      <c r="IC82" s="557"/>
      <c r="ID82" s="557"/>
      <c r="IE82" s="557"/>
      <c r="IF82" s="557"/>
      <c r="IG82" s="557"/>
      <c r="IH82" s="557"/>
      <c r="II82" s="557"/>
      <c r="IJ82" s="557"/>
      <c r="IK82" s="557"/>
      <c r="IL82" s="557"/>
      <c r="IM82" s="557"/>
      <c r="IN82" s="557"/>
      <c r="IO82" s="557"/>
      <c r="IP82" s="557"/>
      <c r="IQ82" s="557"/>
      <c r="IR82" s="557"/>
      <c r="IS82" s="557"/>
      <c r="IT82" s="557"/>
      <c r="IU82" s="557"/>
      <c r="IV82" s="557"/>
      <c r="IW82" s="557"/>
      <c r="IX82" s="557"/>
      <c r="IY82" s="557"/>
      <c r="IZ82" s="557"/>
      <c r="JA82" s="557"/>
      <c r="JB82" s="557"/>
      <c r="JC82" s="557"/>
      <c r="JD82" s="557"/>
      <c r="JE82" s="557"/>
      <c r="JF82" s="557"/>
      <c r="JG82" s="557"/>
      <c r="JH82" s="557"/>
      <c r="JI82" s="557"/>
      <c r="JJ82" s="557"/>
      <c r="JK82" s="557"/>
      <c r="JL82" s="557"/>
      <c r="JM82" s="557"/>
      <c r="JN82" s="557"/>
      <c r="JO82" s="557"/>
      <c r="JP82" s="557"/>
      <c r="JQ82" s="557"/>
      <c r="JR82" s="557"/>
      <c r="JS82" s="557"/>
      <c r="JT82" s="557"/>
      <c r="JU82" s="557"/>
      <c r="JV82" s="557"/>
      <c r="JW82" s="557"/>
      <c r="JX82" s="557"/>
      <c r="JY82" s="557"/>
      <c r="JZ82" s="557"/>
      <c r="KA82" s="557"/>
      <c r="KB82" s="557"/>
      <c r="KC82" s="557"/>
      <c r="KD82" s="557"/>
      <c r="KE82" s="557"/>
      <c r="KF82" s="557"/>
      <c r="KG82" s="557"/>
      <c r="KH82" s="557"/>
      <c r="KI82" s="557"/>
      <c r="KJ82" s="557"/>
      <c r="KK82" s="557"/>
      <c r="KL82" s="557"/>
      <c r="KM82" s="557"/>
      <c r="KN82" s="557"/>
      <c r="KO82" s="557"/>
      <c r="KP82" s="557"/>
      <c r="KQ82" s="557"/>
      <c r="KR82" s="557"/>
      <c r="KS82" s="557"/>
      <c r="KT82" s="557"/>
      <c r="KU82" s="557"/>
      <c r="KV82" s="557"/>
      <c r="KW82" s="557"/>
      <c r="KX82" s="557"/>
      <c r="KY82" s="557"/>
      <c r="KZ82" s="557"/>
      <c r="LA82" s="557"/>
      <c r="LB82" s="557"/>
      <c r="LC82" s="557"/>
      <c r="LD82" s="557"/>
      <c r="LE82" s="557"/>
      <c r="LF82" s="557"/>
      <c r="LG82" s="557"/>
      <c r="LH82" s="557"/>
      <c r="LI82" s="557"/>
      <c r="LJ82" s="557"/>
      <c r="LK82" s="557"/>
      <c r="LL82" s="557"/>
      <c r="LM82" s="557"/>
      <c r="LN82" s="557"/>
      <c r="LO82" s="557"/>
      <c r="LP82" s="557"/>
      <c r="LQ82" s="557"/>
      <c r="LR82" s="557"/>
      <c r="LS82" s="557"/>
      <c r="LT82" s="557"/>
      <c r="LU82" s="557"/>
      <c r="LV82" s="557"/>
      <c r="LW82" s="557"/>
      <c r="LX82" s="557"/>
      <c r="LY82" s="557"/>
      <c r="LZ82" s="557"/>
      <c r="MA82" s="557"/>
      <c r="MB82" s="557"/>
      <c r="MC82" s="557"/>
      <c r="MD82" s="557"/>
      <c r="ME82" s="557"/>
      <c r="MF82" s="557"/>
      <c r="MG82" s="557"/>
      <c r="MH82" s="557"/>
      <c r="MI82" s="557"/>
      <c r="MJ82" s="557"/>
      <c r="MK82" s="557"/>
      <c r="ML82" s="557"/>
      <c r="MM82" s="557"/>
      <c r="MN82" s="557"/>
      <c r="MO82" s="557"/>
      <c r="MP82" s="557"/>
      <c r="MQ82" s="557"/>
      <c r="MR82" s="557"/>
      <c r="MS82" s="557"/>
      <c r="MT82" s="557"/>
      <c r="MU82" s="557"/>
      <c r="MV82" s="557"/>
      <c r="MW82" s="557"/>
      <c r="MX82" s="557"/>
      <c r="MY82" s="557"/>
      <c r="MZ82" s="557"/>
      <c r="NA82" s="557"/>
      <c r="NB82" s="557"/>
    </row>
    <row r="83" spans="1:366" s="85" customFormat="1" ht="20.25" customHeight="1" x14ac:dyDescent="0.45">
      <c r="A83" s="107">
        <v>0</v>
      </c>
      <c r="B83" s="108">
        <v>1</v>
      </c>
      <c r="C83" s="107">
        <v>0</v>
      </c>
      <c r="D83" s="108">
        <v>6</v>
      </c>
      <c r="E83" s="107">
        <v>2</v>
      </c>
      <c r="F83" s="108">
        <v>5</v>
      </c>
      <c r="G83" s="107">
        <v>0</v>
      </c>
      <c r="H83" s="108">
        <v>1</v>
      </c>
      <c r="I83" s="110" t="str">
        <f t="shared" si="20"/>
        <v>01062501</v>
      </c>
      <c r="J83" s="111"/>
      <c r="K83" s="111">
        <v>70423</v>
      </c>
      <c r="L83" s="111">
        <v>30103</v>
      </c>
      <c r="M83" s="112" t="s">
        <v>337</v>
      </c>
      <c r="N83" s="111"/>
      <c r="O83" s="111"/>
      <c r="P83" s="111"/>
      <c r="Q83" s="111"/>
      <c r="R83" s="112" t="s">
        <v>119</v>
      </c>
      <c r="S83" s="112"/>
      <c r="T83" s="113" t="s">
        <v>405</v>
      </c>
      <c r="U83" s="112" t="s">
        <v>240</v>
      </c>
      <c r="V83" s="1300" t="s">
        <v>406</v>
      </c>
      <c r="W83" s="128" t="s">
        <v>407</v>
      </c>
      <c r="X83" s="1139">
        <f t="shared" si="21"/>
        <v>1</v>
      </c>
      <c r="Y83" s="1139">
        <f t="shared" si="22"/>
        <v>1</v>
      </c>
      <c r="Z83" s="1140">
        <v>6</v>
      </c>
      <c r="AA83" s="1140">
        <v>5</v>
      </c>
      <c r="AB83" s="1141"/>
      <c r="AC83" s="1196">
        <v>0</v>
      </c>
      <c r="AD83" s="1197">
        <v>1</v>
      </c>
      <c r="AE83" s="1196">
        <v>0</v>
      </c>
      <c r="AF83" s="1143">
        <v>1.9670570135746599</v>
      </c>
      <c r="AG83" s="1143">
        <v>0</v>
      </c>
      <c r="AH83" s="1143">
        <v>3.6251131221719501</v>
      </c>
      <c r="AI83" s="1143"/>
      <c r="AJ83" s="1143">
        <f t="shared" si="23"/>
        <v>5.5921701357466098</v>
      </c>
      <c r="AK83" s="1139">
        <f t="shared" si="24"/>
        <v>1</v>
      </c>
      <c r="AL83" s="1143">
        <v>1.7140956240360501</v>
      </c>
      <c r="AM83" s="1143">
        <v>0</v>
      </c>
      <c r="AN83" s="1143">
        <v>0</v>
      </c>
      <c r="AO83" s="1143">
        <v>1.22723037566089</v>
      </c>
      <c r="AP83" s="1143">
        <f t="shared" si="25"/>
        <v>8.5334961354435492</v>
      </c>
      <c r="AQ83" s="1144">
        <f t="shared" si="26"/>
        <v>1</v>
      </c>
      <c r="AR83" s="557"/>
      <c r="AS83" s="557" t="s">
        <v>243</v>
      </c>
      <c r="AT83" s="557"/>
      <c r="AU83" s="557"/>
      <c r="AV83" s="557"/>
      <c r="AW83" s="557"/>
      <c r="AX83" s="557"/>
      <c r="AY83" s="557"/>
      <c r="AZ83" s="557"/>
      <c r="BA83" s="557"/>
      <c r="BB83" s="557"/>
      <c r="BC83" s="557"/>
      <c r="BD83" s="557"/>
      <c r="BE83" s="557"/>
      <c r="BF83" s="557"/>
      <c r="BG83" s="557"/>
      <c r="BH83" s="557"/>
      <c r="BI83" s="557"/>
      <c r="BJ83" s="557"/>
      <c r="BK83" s="557"/>
      <c r="BL83" s="557"/>
      <c r="BM83" s="557"/>
      <c r="BN83" s="557"/>
      <c r="BO83" s="557"/>
      <c r="BP83" s="557"/>
      <c r="BQ83" s="557"/>
      <c r="BR83" s="557"/>
      <c r="BS83" s="557"/>
      <c r="BT83" s="557"/>
      <c r="BU83" s="557"/>
      <c r="BV83" s="557"/>
      <c r="BW83" s="557"/>
      <c r="BX83" s="557"/>
      <c r="BY83" s="557"/>
      <c r="BZ83" s="557"/>
      <c r="CA83" s="557"/>
      <c r="CB83" s="557"/>
      <c r="CC83" s="557"/>
      <c r="CD83" s="557"/>
      <c r="CE83" s="557"/>
      <c r="CF83" s="557"/>
      <c r="CG83" s="557"/>
      <c r="CH83" s="557"/>
      <c r="CI83" s="557"/>
      <c r="CJ83" s="557"/>
      <c r="CK83" s="557"/>
      <c r="CL83" s="557"/>
      <c r="CM83" s="557"/>
      <c r="CN83" s="557"/>
      <c r="CO83" s="557"/>
      <c r="CP83" s="557"/>
      <c r="CQ83" s="557"/>
      <c r="CR83" s="557"/>
      <c r="CS83" s="557"/>
      <c r="CT83" s="557"/>
      <c r="CU83" s="557"/>
      <c r="CV83" s="557"/>
      <c r="CW83" s="557"/>
      <c r="CX83" s="557"/>
      <c r="CY83" s="557"/>
      <c r="CZ83" s="557"/>
      <c r="DA83" s="557"/>
      <c r="DB83" s="557"/>
      <c r="DC83" s="557"/>
      <c r="DD83" s="557"/>
      <c r="DE83" s="557"/>
      <c r="DF83" s="557"/>
      <c r="DG83" s="557"/>
      <c r="DH83" s="557"/>
      <c r="DI83" s="557"/>
      <c r="DJ83" s="557"/>
      <c r="DK83" s="557"/>
      <c r="DL83" s="557"/>
      <c r="DM83" s="557"/>
      <c r="DN83" s="557"/>
      <c r="DO83" s="557"/>
      <c r="DP83" s="557"/>
      <c r="DQ83" s="557"/>
      <c r="DR83" s="557"/>
      <c r="DS83" s="557"/>
      <c r="DT83" s="557"/>
      <c r="DU83" s="557"/>
      <c r="DV83" s="557"/>
      <c r="DW83" s="557"/>
      <c r="DX83" s="557"/>
      <c r="DY83" s="557"/>
      <c r="DZ83" s="557"/>
      <c r="EA83" s="557"/>
      <c r="EB83" s="557"/>
      <c r="EC83" s="557"/>
      <c r="ED83" s="557"/>
      <c r="EE83" s="557"/>
      <c r="EF83" s="557"/>
      <c r="EG83" s="557"/>
      <c r="EH83" s="557"/>
      <c r="EI83" s="557"/>
      <c r="EJ83" s="557"/>
      <c r="EK83" s="557"/>
      <c r="EL83" s="557"/>
      <c r="EM83" s="557"/>
      <c r="EN83" s="557"/>
      <c r="EO83" s="557"/>
      <c r="EP83" s="557"/>
      <c r="EQ83" s="557"/>
      <c r="ER83" s="557"/>
      <c r="ES83" s="557"/>
      <c r="ET83" s="557"/>
      <c r="EU83" s="557"/>
      <c r="EV83" s="557"/>
      <c r="EW83" s="557"/>
      <c r="EX83" s="557"/>
      <c r="EY83" s="557"/>
      <c r="EZ83" s="557"/>
      <c r="FA83" s="557"/>
      <c r="FB83" s="557"/>
      <c r="FC83" s="557"/>
      <c r="FD83" s="557"/>
      <c r="FE83" s="557"/>
      <c r="FF83" s="557"/>
      <c r="FG83" s="557"/>
      <c r="FH83" s="557"/>
      <c r="FI83" s="557"/>
      <c r="FJ83" s="557"/>
      <c r="FK83" s="557"/>
      <c r="FL83" s="557"/>
      <c r="FM83" s="557"/>
      <c r="FN83" s="557"/>
      <c r="FO83" s="557"/>
      <c r="FP83" s="557"/>
      <c r="FQ83" s="557"/>
      <c r="FR83" s="557"/>
      <c r="FS83" s="557"/>
      <c r="FT83" s="557"/>
      <c r="FU83" s="557"/>
      <c r="FV83" s="557"/>
      <c r="FW83" s="557"/>
      <c r="FX83" s="557"/>
      <c r="FY83" s="557"/>
      <c r="FZ83" s="557"/>
      <c r="GA83" s="557"/>
      <c r="GB83" s="557"/>
      <c r="GC83" s="557"/>
      <c r="GD83" s="557"/>
      <c r="GE83" s="557"/>
      <c r="GF83" s="557"/>
      <c r="GG83" s="557"/>
      <c r="GH83" s="557"/>
      <c r="GI83" s="557"/>
      <c r="GJ83" s="557"/>
      <c r="GK83" s="557"/>
      <c r="GL83" s="557"/>
      <c r="GM83" s="557"/>
      <c r="GN83" s="557"/>
      <c r="GO83" s="557"/>
      <c r="GP83" s="557"/>
      <c r="GQ83" s="557"/>
      <c r="GR83" s="557"/>
      <c r="GS83" s="557"/>
      <c r="GT83" s="557"/>
      <c r="GU83" s="557"/>
      <c r="GV83" s="557"/>
      <c r="GW83" s="557"/>
      <c r="GX83" s="557"/>
      <c r="GY83" s="557"/>
      <c r="GZ83" s="557"/>
      <c r="HA83" s="557"/>
      <c r="HB83" s="557"/>
      <c r="HC83" s="557"/>
      <c r="HD83" s="557"/>
      <c r="HE83" s="557"/>
      <c r="HF83" s="557"/>
      <c r="HG83" s="557"/>
      <c r="HH83" s="557"/>
      <c r="HI83" s="557"/>
      <c r="HJ83" s="557"/>
      <c r="HK83" s="557"/>
      <c r="HL83" s="557"/>
      <c r="HM83" s="557"/>
      <c r="HN83" s="557"/>
      <c r="HO83" s="557"/>
      <c r="HP83" s="557"/>
      <c r="HQ83" s="557"/>
      <c r="HR83" s="557"/>
      <c r="HS83" s="557"/>
      <c r="HT83" s="557"/>
      <c r="HU83" s="557"/>
      <c r="HV83" s="557"/>
      <c r="HW83" s="557"/>
      <c r="HX83" s="557"/>
      <c r="HY83" s="557"/>
      <c r="HZ83" s="557"/>
      <c r="IA83" s="557"/>
      <c r="IB83" s="557"/>
      <c r="IC83" s="557"/>
      <c r="ID83" s="557"/>
      <c r="IE83" s="557"/>
      <c r="IF83" s="557"/>
      <c r="IG83" s="557"/>
      <c r="IH83" s="557"/>
      <c r="II83" s="557"/>
      <c r="IJ83" s="557"/>
      <c r="IK83" s="557"/>
      <c r="IL83" s="557"/>
      <c r="IM83" s="557"/>
      <c r="IN83" s="557"/>
      <c r="IO83" s="557"/>
      <c r="IP83" s="557"/>
      <c r="IQ83" s="557"/>
      <c r="IR83" s="557"/>
      <c r="IS83" s="557"/>
      <c r="IT83" s="557"/>
      <c r="IU83" s="557"/>
      <c r="IV83" s="557"/>
      <c r="IW83" s="557"/>
      <c r="IX83" s="557"/>
      <c r="IY83" s="557"/>
      <c r="IZ83" s="557"/>
      <c r="JA83" s="557"/>
      <c r="JB83" s="557"/>
      <c r="JC83" s="557"/>
      <c r="JD83" s="557"/>
      <c r="JE83" s="557"/>
      <c r="JF83" s="557"/>
      <c r="JG83" s="557"/>
      <c r="JH83" s="557"/>
      <c r="JI83" s="557"/>
      <c r="JJ83" s="557"/>
      <c r="JK83" s="557"/>
      <c r="JL83" s="557"/>
      <c r="JM83" s="557"/>
      <c r="JN83" s="557"/>
      <c r="JO83" s="557"/>
      <c r="JP83" s="557"/>
      <c r="JQ83" s="557"/>
      <c r="JR83" s="557"/>
      <c r="JS83" s="557"/>
      <c r="JT83" s="557"/>
      <c r="JU83" s="557"/>
      <c r="JV83" s="557"/>
      <c r="JW83" s="557"/>
      <c r="JX83" s="557"/>
      <c r="JY83" s="557"/>
      <c r="JZ83" s="557"/>
      <c r="KA83" s="557"/>
      <c r="KB83" s="557"/>
      <c r="KC83" s="557"/>
      <c r="KD83" s="557"/>
      <c r="KE83" s="557"/>
      <c r="KF83" s="557"/>
      <c r="KG83" s="557"/>
      <c r="KH83" s="557"/>
      <c r="KI83" s="557"/>
      <c r="KJ83" s="557"/>
      <c r="KK83" s="557"/>
      <c r="KL83" s="557"/>
      <c r="KM83" s="557"/>
      <c r="KN83" s="557"/>
      <c r="KO83" s="557"/>
      <c r="KP83" s="557"/>
      <c r="KQ83" s="557"/>
      <c r="KR83" s="557"/>
      <c r="KS83" s="557"/>
      <c r="KT83" s="557"/>
      <c r="KU83" s="557"/>
      <c r="KV83" s="557"/>
      <c r="KW83" s="557"/>
      <c r="KX83" s="557"/>
      <c r="KY83" s="557"/>
      <c r="KZ83" s="557"/>
      <c r="LA83" s="557"/>
      <c r="LB83" s="557"/>
      <c r="LC83" s="557"/>
      <c r="LD83" s="557"/>
      <c r="LE83" s="557"/>
      <c r="LF83" s="557"/>
      <c r="LG83" s="557"/>
      <c r="LH83" s="557"/>
      <c r="LI83" s="557"/>
      <c r="LJ83" s="557"/>
      <c r="LK83" s="557"/>
      <c r="LL83" s="557"/>
      <c r="LM83" s="557"/>
      <c r="LN83" s="557"/>
      <c r="LO83" s="557"/>
      <c r="LP83" s="557"/>
      <c r="LQ83" s="557"/>
      <c r="LR83" s="557"/>
      <c r="LS83" s="557"/>
      <c r="LT83" s="557"/>
      <c r="LU83" s="557"/>
      <c r="LV83" s="557"/>
      <c r="LW83" s="557"/>
      <c r="LX83" s="557"/>
      <c r="LY83" s="557"/>
      <c r="LZ83" s="557"/>
      <c r="MA83" s="557"/>
      <c r="MB83" s="557"/>
      <c r="MC83" s="557"/>
      <c r="MD83" s="557"/>
      <c r="ME83" s="557"/>
      <c r="MF83" s="557"/>
      <c r="MG83" s="557"/>
      <c r="MH83" s="557"/>
      <c r="MI83" s="557"/>
      <c r="MJ83" s="557"/>
      <c r="MK83" s="557"/>
      <c r="ML83" s="557"/>
      <c r="MM83" s="557"/>
      <c r="MN83" s="557"/>
      <c r="MO83" s="557"/>
      <c r="MP83" s="557"/>
      <c r="MQ83" s="557"/>
      <c r="MR83" s="557"/>
      <c r="MS83" s="557"/>
      <c r="MT83" s="557"/>
      <c r="MU83" s="557"/>
      <c r="MV83" s="557"/>
      <c r="MW83" s="557"/>
      <c r="MX83" s="557"/>
      <c r="MY83" s="557"/>
      <c r="MZ83" s="557"/>
      <c r="NA83" s="557"/>
      <c r="NB83" s="557"/>
    </row>
    <row r="84" spans="1:366" s="85" customFormat="1" ht="20.25" customHeight="1" x14ac:dyDescent="0.45">
      <c r="A84" s="107">
        <v>0</v>
      </c>
      <c r="B84" s="108">
        <v>1</v>
      </c>
      <c r="C84" s="107">
        <v>0</v>
      </c>
      <c r="D84" s="108">
        <v>6</v>
      </c>
      <c r="E84" s="107">
        <v>2</v>
      </c>
      <c r="F84" s="108">
        <v>6</v>
      </c>
      <c r="G84" s="107">
        <v>0</v>
      </c>
      <c r="H84" s="108">
        <v>1</v>
      </c>
      <c r="I84" s="110" t="str">
        <f t="shared" si="20"/>
        <v>01062601</v>
      </c>
      <c r="J84" s="111"/>
      <c r="K84" s="111">
        <v>70424</v>
      </c>
      <c r="L84" s="111">
        <v>30103</v>
      </c>
      <c r="M84" s="112" t="s">
        <v>337</v>
      </c>
      <c r="N84" s="111"/>
      <c r="O84" s="111"/>
      <c r="P84" s="111"/>
      <c r="Q84" s="111"/>
      <c r="R84" s="112" t="s">
        <v>119</v>
      </c>
      <c r="S84" s="112"/>
      <c r="T84" s="113" t="s">
        <v>408</v>
      </c>
      <c r="U84" s="112" t="s">
        <v>240</v>
      </c>
      <c r="V84" s="1300" t="s">
        <v>409</v>
      </c>
      <c r="W84" s="128" t="s">
        <v>410</v>
      </c>
      <c r="X84" s="1139">
        <f t="shared" si="21"/>
        <v>1</v>
      </c>
      <c r="Y84" s="1139">
        <f t="shared" si="22"/>
        <v>1</v>
      </c>
      <c r="Z84" s="1140">
        <v>6</v>
      </c>
      <c r="AA84" s="1140">
        <v>5</v>
      </c>
      <c r="AB84" s="1141"/>
      <c r="AC84" s="1196">
        <v>0</v>
      </c>
      <c r="AD84" s="1197">
        <v>1</v>
      </c>
      <c r="AE84" s="1196">
        <v>0</v>
      </c>
      <c r="AF84" s="1143">
        <v>1.9670570135746599</v>
      </c>
      <c r="AG84" s="1143">
        <v>0</v>
      </c>
      <c r="AH84" s="1143">
        <v>3.6251131221719501</v>
      </c>
      <c r="AI84" s="1143"/>
      <c r="AJ84" s="1143">
        <f t="shared" si="23"/>
        <v>5.5921701357466098</v>
      </c>
      <c r="AK84" s="1139">
        <f t="shared" si="24"/>
        <v>1</v>
      </c>
      <c r="AL84" s="1143">
        <v>1.7140956240360501</v>
      </c>
      <c r="AM84" s="1143">
        <v>0</v>
      </c>
      <c r="AN84" s="1143">
        <v>0</v>
      </c>
      <c r="AO84" s="1143">
        <v>1.22723037566089</v>
      </c>
      <c r="AP84" s="1143">
        <f t="shared" si="25"/>
        <v>8.5334961354435492</v>
      </c>
      <c r="AQ84" s="1144">
        <f t="shared" si="26"/>
        <v>1</v>
      </c>
      <c r="AR84" s="557"/>
      <c r="AS84" s="557" t="s">
        <v>243</v>
      </c>
      <c r="AT84" s="557"/>
      <c r="AU84" s="557"/>
      <c r="AV84" s="557"/>
      <c r="AW84" s="557"/>
      <c r="AX84" s="557"/>
      <c r="AY84" s="557"/>
      <c r="AZ84" s="557"/>
      <c r="BA84" s="557"/>
      <c r="BB84" s="557"/>
      <c r="BC84" s="557"/>
      <c r="BD84" s="557"/>
      <c r="BE84" s="557"/>
      <c r="BF84" s="557"/>
      <c r="BG84" s="557"/>
      <c r="BH84" s="557"/>
      <c r="BI84" s="557"/>
      <c r="BJ84" s="557"/>
      <c r="BK84" s="557"/>
      <c r="BL84" s="557"/>
      <c r="BM84" s="557"/>
      <c r="BN84" s="557"/>
      <c r="BO84" s="557"/>
      <c r="BP84" s="557"/>
      <c r="BQ84" s="557"/>
      <c r="BR84" s="557"/>
      <c r="BS84" s="557"/>
      <c r="BT84" s="557"/>
      <c r="BU84" s="557"/>
      <c r="BV84" s="557"/>
      <c r="BW84" s="557"/>
      <c r="BX84" s="557"/>
      <c r="BY84" s="557"/>
      <c r="BZ84" s="557"/>
      <c r="CA84" s="557"/>
      <c r="CB84" s="557"/>
      <c r="CC84" s="557"/>
      <c r="CD84" s="557"/>
      <c r="CE84" s="557"/>
      <c r="CF84" s="557"/>
      <c r="CG84" s="557"/>
      <c r="CH84" s="557"/>
      <c r="CI84" s="557"/>
      <c r="CJ84" s="557"/>
      <c r="CK84" s="557"/>
      <c r="CL84" s="557"/>
      <c r="CM84" s="557"/>
      <c r="CN84" s="557"/>
      <c r="CO84" s="557"/>
      <c r="CP84" s="557"/>
      <c r="CQ84" s="557"/>
      <c r="CR84" s="557"/>
      <c r="CS84" s="557"/>
      <c r="CT84" s="557"/>
      <c r="CU84" s="557"/>
      <c r="CV84" s="557"/>
      <c r="CW84" s="557"/>
      <c r="CX84" s="557"/>
      <c r="CY84" s="557"/>
      <c r="CZ84" s="557"/>
      <c r="DA84" s="557"/>
      <c r="DB84" s="557"/>
      <c r="DC84" s="557"/>
      <c r="DD84" s="557"/>
      <c r="DE84" s="557"/>
      <c r="DF84" s="557"/>
      <c r="DG84" s="557"/>
      <c r="DH84" s="557"/>
      <c r="DI84" s="557"/>
      <c r="DJ84" s="557"/>
      <c r="DK84" s="557"/>
      <c r="DL84" s="557"/>
      <c r="DM84" s="557"/>
      <c r="DN84" s="557"/>
      <c r="DO84" s="557"/>
      <c r="DP84" s="557"/>
      <c r="DQ84" s="557"/>
      <c r="DR84" s="557"/>
      <c r="DS84" s="557"/>
      <c r="DT84" s="557"/>
      <c r="DU84" s="557"/>
      <c r="DV84" s="557"/>
      <c r="DW84" s="557"/>
      <c r="DX84" s="557"/>
      <c r="DY84" s="557"/>
      <c r="DZ84" s="557"/>
      <c r="EA84" s="557"/>
      <c r="EB84" s="557"/>
      <c r="EC84" s="557"/>
      <c r="ED84" s="557"/>
      <c r="EE84" s="557"/>
      <c r="EF84" s="557"/>
      <c r="EG84" s="557"/>
      <c r="EH84" s="557"/>
      <c r="EI84" s="557"/>
      <c r="EJ84" s="557"/>
      <c r="EK84" s="557"/>
      <c r="EL84" s="557"/>
      <c r="EM84" s="557"/>
      <c r="EN84" s="557"/>
      <c r="EO84" s="557"/>
      <c r="EP84" s="557"/>
      <c r="EQ84" s="557"/>
      <c r="ER84" s="557"/>
      <c r="ES84" s="557"/>
      <c r="ET84" s="557"/>
      <c r="EU84" s="557"/>
      <c r="EV84" s="557"/>
      <c r="EW84" s="557"/>
      <c r="EX84" s="557"/>
      <c r="EY84" s="557"/>
      <c r="EZ84" s="557"/>
      <c r="FA84" s="557"/>
      <c r="FB84" s="557"/>
      <c r="FC84" s="557"/>
      <c r="FD84" s="557"/>
      <c r="FE84" s="557"/>
      <c r="FF84" s="557"/>
      <c r="FG84" s="557"/>
      <c r="FH84" s="557"/>
      <c r="FI84" s="557"/>
      <c r="FJ84" s="557"/>
      <c r="FK84" s="557"/>
      <c r="FL84" s="557"/>
      <c r="FM84" s="557"/>
      <c r="FN84" s="557"/>
      <c r="FO84" s="557"/>
      <c r="FP84" s="557"/>
      <c r="FQ84" s="557"/>
      <c r="FR84" s="557"/>
      <c r="FS84" s="557"/>
      <c r="FT84" s="557"/>
      <c r="FU84" s="557"/>
      <c r="FV84" s="557"/>
      <c r="FW84" s="557"/>
      <c r="FX84" s="557"/>
      <c r="FY84" s="557"/>
      <c r="FZ84" s="557"/>
      <c r="GA84" s="557"/>
      <c r="GB84" s="557"/>
      <c r="GC84" s="557"/>
      <c r="GD84" s="557"/>
      <c r="GE84" s="557"/>
      <c r="GF84" s="557"/>
      <c r="GG84" s="557"/>
      <c r="GH84" s="557"/>
      <c r="GI84" s="557"/>
      <c r="GJ84" s="557"/>
      <c r="GK84" s="557"/>
      <c r="GL84" s="557"/>
      <c r="GM84" s="557"/>
      <c r="GN84" s="557"/>
      <c r="GO84" s="557"/>
      <c r="GP84" s="557"/>
      <c r="GQ84" s="557"/>
      <c r="GR84" s="557"/>
      <c r="GS84" s="557"/>
      <c r="GT84" s="557"/>
      <c r="GU84" s="557"/>
      <c r="GV84" s="557"/>
      <c r="GW84" s="557"/>
      <c r="GX84" s="557"/>
      <c r="GY84" s="557"/>
      <c r="GZ84" s="557"/>
      <c r="HA84" s="557"/>
      <c r="HB84" s="557"/>
      <c r="HC84" s="557"/>
      <c r="HD84" s="557"/>
      <c r="HE84" s="557"/>
      <c r="HF84" s="557"/>
      <c r="HG84" s="557"/>
      <c r="HH84" s="557"/>
      <c r="HI84" s="557"/>
      <c r="HJ84" s="557"/>
      <c r="HK84" s="557"/>
      <c r="HL84" s="557"/>
      <c r="HM84" s="557"/>
      <c r="HN84" s="557"/>
      <c r="HO84" s="557"/>
      <c r="HP84" s="557"/>
      <c r="HQ84" s="557"/>
      <c r="HR84" s="557"/>
      <c r="HS84" s="557"/>
      <c r="HT84" s="557"/>
      <c r="HU84" s="557"/>
      <c r="HV84" s="557"/>
      <c r="HW84" s="557"/>
      <c r="HX84" s="557"/>
      <c r="HY84" s="557"/>
      <c r="HZ84" s="557"/>
      <c r="IA84" s="557"/>
      <c r="IB84" s="557"/>
      <c r="IC84" s="557"/>
      <c r="ID84" s="557"/>
      <c r="IE84" s="557"/>
      <c r="IF84" s="557"/>
      <c r="IG84" s="557"/>
      <c r="IH84" s="557"/>
      <c r="II84" s="557"/>
      <c r="IJ84" s="557"/>
      <c r="IK84" s="557"/>
      <c r="IL84" s="557"/>
      <c r="IM84" s="557"/>
      <c r="IN84" s="557"/>
      <c r="IO84" s="557"/>
      <c r="IP84" s="557"/>
      <c r="IQ84" s="557"/>
      <c r="IR84" s="557"/>
      <c r="IS84" s="557"/>
      <c r="IT84" s="557"/>
      <c r="IU84" s="557"/>
      <c r="IV84" s="557"/>
      <c r="IW84" s="557"/>
      <c r="IX84" s="557"/>
      <c r="IY84" s="557"/>
      <c r="IZ84" s="557"/>
      <c r="JA84" s="557"/>
      <c r="JB84" s="557"/>
      <c r="JC84" s="557"/>
      <c r="JD84" s="557"/>
      <c r="JE84" s="557"/>
      <c r="JF84" s="557"/>
      <c r="JG84" s="557"/>
      <c r="JH84" s="557"/>
      <c r="JI84" s="557"/>
      <c r="JJ84" s="557"/>
      <c r="JK84" s="557"/>
      <c r="JL84" s="557"/>
      <c r="JM84" s="557"/>
      <c r="JN84" s="557"/>
      <c r="JO84" s="557"/>
      <c r="JP84" s="557"/>
      <c r="JQ84" s="557"/>
      <c r="JR84" s="557"/>
      <c r="JS84" s="557"/>
      <c r="JT84" s="557"/>
      <c r="JU84" s="557"/>
      <c r="JV84" s="557"/>
      <c r="JW84" s="557"/>
      <c r="JX84" s="557"/>
      <c r="JY84" s="557"/>
      <c r="JZ84" s="557"/>
      <c r="KA84" s="557"/>
      <c r="KB84" s="557"/>
      <c r="KC84" s="557"/>
      <c r="KD84" s="557"/>
      <c r="KE84" s="557"/>
      <c r="KF84" s="557"/>
      <c r="KG84" s="557"/>
      <c r="KH84" s="557"/>
      <c r="KI84" s="557"/>
      <c r="KJ84" s="557"/>
      <c r="KK84" s="557"/>
      <c r="KL84" s="557"/>
      <c r="KM84" s="557"/>
      <c r="KN84" s="557"/>
      <c r="KO84" s="557"/>
      <c r="KP84" s="557"/>
      <c r="KQ84" s="557"/>
      <c r="KR84" s="557"/>
      <c r="KS84" s="557"/>
      <c r="KT84" s="557"/>
      <c r="KU84" s="557"/>
      <c r="KV84" s="557"/>
      <c r="KW84" s="557"/>
      <c r="KX84" s="557"/>
      <c r="KY84" s="557"/>
      <c r="KZ84" s="557"/>
      <c r="LA84" s="557"/>
      <c r="LB84" s="557"/>
      <c r="LC84" s="557"/>
      <c r="LD84" s="557"/>
      <c r="LE84" s="557"/>
      <c r="LF84" s="557"/>
      <c r="LG84" s="557"/>
      <c r="LH84" s="557"/>
      <c r="LI84" s="557"/>
      <c r="LJ84" s="557"/>
      <c r="LK84" s="557"/>
      <c r="LL84" s="557"/>
      <c r="LM84" s="557"/>
      <c r="LN84" s="557"/>
      <c r="LO84" s="557"/>
      <c r="LP84" s="557"/>
      <c r="LQ84" s="557"/>
      <c r="LR84" s="557"/>
      <c r="LS84" s="557"/>
      <c r="LT84" s="557"/>
      <c r="LU84" s="557"/>
      <c r="LV84" s="557"/>
      <c r="LW84" s="557"/>
      <c r="LX84" s="557"/>
      <c r="LY84" s="557"/>
      <c r="LZ84" s="557"/>
      <c r="MA84" s="557"/>
      <c r="MB84" s="557"/>
      <c r="MC84" s="557"/>
      <c r="MD84" s="557"/>
      <c r="ME84" s="557"/>
      <c r="MF84" s="557"/>
      <c r="MG84" s="557"/>
      <c r="MH84" s="557"/>
      <c r="MI84" s="557"/>
      <c r="MJ84" s="557"/>
      <c r="MK84" s="557"/>
      <c r="ML84" s="557"/>
      <c r="MM84" s="557"/>
      <c r="MN84" s="557"/>
      <c r="MO84" s="557"/>
      <c r="MP84" s="557"/>
      <c r="MQ84" s="557"/>
      <c r="MR84" s="557"/>
      <c r="MS84" s="557"/>
      <c r="MT84" s="557"/>
      <c r="MU84" s="557"/>
      <c r="MV84" s="557"/>
      <c r="MW84" s="557"/>
      <c r="MX84" s="557"/>
      <c r="MY84" s="557"/>
      <c r="MZ84" s="557"/>
      <c r="NA84" s="557"/>
      <c r="NB84" s="557"/>
    </row>
    <row r="85" spans="1:366" s="85" customFormat="1" ht="20.25" customHeight="1" x14ac:dyDescent="0.45">
      <c r="A85" s="107">
        <v>0</v>
      </c>
      <c r="B85" s="108">
        <v>1</v>
      </c>
      <c r="C85" s="107">
        <v>0</v>
      </c>
      <c r="D85" s="108">
        <v>6</v>
      </c>
      <c r="E85" s="107">
        <v>2</v>
      </c>
      <c r="F85" s="108">
        <v>7</v>
      </c>
      <c r="G85" s="107">
        <v>0</v>
      </c>
      <c r="H85" s="108">
        <v>1</v>
      </c>
      <c r="I85" s="110" t="str">
        <f t="shared" si="20"/>
        <v>01062701</v>
      </c>
      <c r="J85" s="111"/>
      <c r="K85" s="111">
        <v>70425</v>
      </c>
      <c r="L85" s="111">
        <v>30103</v>
      </c>
      <c r="M85" s="112" t="s">
        <v>337</v>
      </c>
      <c r="N85" s="111"/>
      <c r="O85" s="111"/>
      <c r="P85" s="111"/>
      <c r="Q85" s="111"/>
      <c r="R85" s="112" t="s">
        <v>119</v>
      </c>
      <c r="S85" s="112"/>
      <c r="T85" s="113" t="s">
        <v>411</v>
      </c>
      <c r="U85" s="112" t="s">
        <v>240</v>
      </c>
      <c r="V85" s="1300" t="s">
        <v>412</v>
      </c>
      <c r="W85" s="128" t="s">
        <v>413</v>
      </c>
      <c r="X85" s="1139">
        <f t="shared" si="21"/>
        <v>1.1172506657120884</v>
      </c>
      <c r="Y85" s="1139">
        <f t="shared" si="22"/>
        <v>1.1437922815839865</v>
      </c>
      <c r="Z85" s="1140">
        <v>8</v>
      </c>
      <c r="AA85" s="1140">
        <v>5</v>
      </c>
      <c r="AB85" s="1141"/>
      <c r="AC85" s="1196">
        <v>0</v>
      </c>
      <c r="AD85" s="1197">
        <v>1</v>
      </c>
      <c r="AE85" s="1196">
        <v>0</v>
      </c>
      <c r="AF85" s="1143">
        <v>2.6227426847662101</v>
      </c>
      <c r="AG85" s="1143">
        <v>0</v>
      </c>
      <c r="AH85" s="1143">
        <v>3.6251131221719501</v>
      </c>
      <c r="AI85" s="1143"/>
      <c r="AJ85" s="1143">
        <f t="shared" si="23"/>
        <v>6.2478558069381602</v>
      </c>
      <c r="AK85" s="1139">
        <f t="shared" si="24"/>
        <v>1.1172506657120884</v>
      </c>
      <c r="AL85" s="1143">
        <v>2.2854608320480598</v>
      </c>
      <c r="AM85" s="1143">
        <v>0</v>
      </c>
      <c r="AN85" s="1143">
        <v>0</v>
      </c>
      <c r="AO85" s="1143">
        <v>1.22723037566089</v>
      </c>
      <c r="AP85" s="1143">
        <f t="shared" si="25"/>
        <v>9.7605470146471092</v>
      </c>
      <c r="AQ85" s="1144">
        <f t="shared" si="26"/>
        <v>1.1437922815839865</v>
      </c>
      <c r="AR85" s="557"/>
      <c r="AS85" s="2885" t="s">
        <v>414</v>
      </c>
      <c r="AT85" s="557"/>
      <c r="AU85" s="557"/>
      <c r="AV85" s="557"/>
      <c r="AW85" s="557"/>
      <c r="AX85" s="557"/>
      <c r="AY85" s="557"/>
      <c r="AZ85" s="557"/>
      <c r="BA85" s="557"/>
      <c r="BB85" s="557"/>
      <c r="BC85" s="557"/>
      <c r="BD85" s="557"/>
      <c r="BE85" s="557"/>
      <c r="BF85" s="557"/>
      <c r="BG85" s="557"/>
      <c r="BH85" s="557"/>
      <c r="BI85" s="557"/>
      <c r="BJ85" s="557"/>
      <c r="BK85" s="557"/>
      <c r="BL85" s="557"/>
      <c r="BM85" s="557"/>
      <c r="BN85" s="557"/>
      <c r="BO85" s="557"/>
      <c r="BP85" s="557"/>
      <c r="BQ85" s="557"/>
      <c r="BR85" s="557"/>
      <c r="BS85" s="557"/>
      <c r="BT85" s="557"/>
      <c r="BU85" s="557"/>
      <c r="BV85" s="557"/>
      <c r="BW85" s="557"/>
      <c r="BX85" s="557"/>
      <c r="BY85" s="557"/>
      <c r="BZ85" s="557"/>
      <c r="CA85" s="557"/>
      <c r="CB85" s="557"/>
      <c r="CC85" s="557"/>
      <c r="CD85" s="557"/>
      <c r="CE85" s="557"/>
      <c r="CF85" s="557"/>
      <c r="CG85" s="557"/>
      <c r="CH85" s="557"/>
      <c r="CI85" s="557"/>
      <c r="CJ85" s="557"/>
      <c r="CK85" s="557"/>
      <c r="CL85" s="557"/>
      <c r="CM85" s="557"/>
      <c r="CN85" s="557"/>
      <c r="CO85" s="557"/>
      <c r="CP85" s="557"/>
      <c r="CQ85" s="557"/>
      <c r="CR85" s="557"/>
      <c r="CS85" s="557"/>
      <c r="CT85" s="557"/>
      <c r="CU85" s="557"/>
      <c r="CV85" s="557"/>
      <c r="CW85" s="557"/>
      <c r="CX85" s="557"/>
      <c r="CY85" s="557"/>
      <c r="CZ85" s="557"/>
      <c r="DA85" s="557"/>
      <c r="DB85" s="557"/>
      <c r="DC85" s="557"/>
      <c r="DD85" s="557"/>
      <c r="DE85" s="557"/>
      <c r="DF85" s="557"/>
      <c r="DG85" s="557"/>
      <c r="DH85" s="557"/>
      <c r="DI85" s="557"/>
      <c r="DJ85" s="557"/>
      <c r="DK85" s="557"/>
      <c r="DL85" s="557"/>
      <c r="DM85" s="557"/>
      <c r="DN85" s="557"/>
      <c r="DO85" s="557"/>
      <c r="DP85" s="557"/>
      <c r="DQ85" s="557"/>
      <c r="DR85" s="557"/>
      <c r="DS85" s="557"/>
      <c r="DT85" s="557"/>
      <c r="DU85" s="557"/>
      <c r="DV85" s="557"/>
      <c r="DW85" s="557"/>
      <c r="DX85" s="557"/>
      <c r="DY85" s="557"/>
      <c r="DZ85" s="557"/>
      <c r="EA85" s="557"/>
      <c r="EB85" s="557"/>
      <c r="EC85" s="557"/>
      <c r="ED85" s="557"/>
      <c r="EE85" s="557"/>
      <c r="EF85" s="557"/>
      <c r="EG85" s="557"/>
      <c r="EH85" s="557"/>
      <c r="EI85" s="557"/>
      <c r="EJ85" s="557"/>
      <c r="EK85" s="557"/>
      <c r="EL85" s="557"/>
      <c r="EM85" s="557"/>
      <c r="EN85" s="557"/>
      <c r="EO85" s="557"/>
      <c r="EP85" s="557"/>
      <c r="EQ85" s="557"/>
      <c r="ER85" s="557"/>
      <c r="ES85" s="557"/>
      <c r="ET85" s="557"/>
      <c r="EU85" s="557"/>
      <c r="EV85" s="557"/>
      <c r="EW85" s="557"/>
      <c r="EX85" s="557"/>
      <c r="EY85" s="557"/>
      <c r="EZ85" s="557"/>
      <c r="FA85" s="557"/>
      <c r="FB85" s="557"/>
      <c r="FC85" s="557"/>
      <c r="FD85" s="557"/>
      <c r="FE85" s="557"/>
      <c r="FF85" s="557"/>
      <c r="FG85" s="557"/>
      <c r="FH85" s="557"/>
      <c r="FI85" s="557"/>
      <c r="FJ85" s="557"/>
      <c r="FK85" s="557"/>
      <c r="FL85" s="557"/>
      <c r="FM85" s="557"/>
      <c r="FN85" s="557"/>
      <c r="FO85" s="557"/>
      <c r="FP85" s="557"/>
      <c r="FQ85" s="557"/>
      <c r="FR85" s="557"/>
      <c r="FS85" s="557"/>
      <c r="FT85" s="557"/>
      <c r="FU85" s="557"/>
      <c r="FV85" s="557"/>
      <c r="FW85" s="557"/>
      <c r="FX85" s="557"/>
      <c r="FY85" s="557"/>
      <c r="FZ85" s="557"/>
      <c r="GA85" s="557"/>
      <c r="GB85" s="557"/>
      <c r="GC85" s="557"/>
      <c r="GD85" s="557"/>
      <c r="GE85" s="557"/>
      <c r="GF85" s="557"/>
      <c r="GG85" s="557"/>
      <c r="GH85" s="557"/>
      <c r="GI85" s="557"/>
      <c r="GJ85" s="557"/>
      <c r="GK85" s="557"/>
      <c r="GL85" s="557"/>
      <c r="GM85" s="557"/>
      <c r="GN85" s="557"/>
      <c r="GO85" s="557"/>
      <c r="GP85" s="557"/>
      <c r="GQ85" s="557"/>
      <c r="GR85" s="557"/>
      <c r="GS85" s="557"/>
      <c r="GT85" s="557"/>
      <c r="GU85" s="557"/>
      <c r="GV85" s="557"/>
      <c r="GW85" s="557"/>
      <c r="GX85" s="557"/>
      <c r="GY85" s="557"/>
      <c r="GZ85" s="557"/>
      <c r="HA85" s="557"/>
      <c r="HB85" s="557"/>
      <c r="HC85" s="557"/>
      <c r="HD85" s="557"/>
      <c r="HE85" s="557"/>
      <c r="HF85" s="557"/>
      <c r="HG85" s="557"/>
      <c r="HH85" s="557"/>
      <c r="HI85" s="557"/>
      <c r="HJ85" s="557"/>
      <c r="HK85" s="557"/>
      <c r="HL85" s="557"/>
      <c r="HM85" s="557"/>
      <c r="HN85" s="557"/>
      <c r="HO85" s="557"/>
      <c r="HP85" s="557"/>
      <c r="HQ85" s="557"/>
      <c r="HR85" s="557"/>
      <c r="HS85" s="557"/>
      <c r="HT85" s="557"/>
      <c r="HU85" s="557"/>
      <c r="HV85" s="557"/>
      <c r="HW85" s="557"/>
      <c r="HX85" s="557"/>
      <c r="HY85" s="557"/>
      <c r="HZ85" s="557"/>
      <c r="IA85" s="557"/>
      <c r="IB85" s="557"/>
      <c r="IC85" s="557"/>
      <c r="ID85" s="557"/>
      <c r="IE85" s="557"/>
      <c r="IF85" s="557"/>
      <c r="IG85" s="557"/>
      <c r="IH85" s="557"/>
      <c r="II85" s="557"/>
      <c r="IJ85" s="557"/>
      <c r="IK85" s="557"/>
      <c r="IL85" s="557"/>
      <c r="IM85" s="557"/>
      <c r="IN85" s="557"/>
      <c r="IO85" s="557"/>
      <c r="IP85" s="557"/>
      <c r="IQ85" s="557"/>
      <c r="IR85" s="557"/>
      <c r="IS85" s="557"/>
      <c r="IT85" s="557"/>
      <c r="IU85" s="557"/>
      <c r="IV85" s="557"/>
      <c r="IW85" s="557"/>
      <c r="IX85" s="557"/>
      <c r="IY85" s="557"/>
      <c r="IZ85" s="557"/>
      <c r="JA85" s="557"/>
      <c r="JB85" s="557"/>
      <c r="JC85" s="557"/>
      <c r="JD85" s="557"/>
      <c r="JE85" s="557"/>
      <c r="JF85" s="557"/>
      <c r="JG85" s="557"/>
      <c r="JH85" s="557"/>
      <c r="JI85" s="557"/>
      <c r="JJ85" s="557"/>
      <c r="JK85" s="557"/>
      <c r="JL85" s="557"/>
      <c r="JM85" s="557"/>
      <c r="JN85" s="557"/>
      <c r="JO85" s="557"/>
      <c r="JP85" s="557"/>
      <c r="JQ85" s="557"/>
      <c r="JR85" s="557"/>
      <c r="JS85" s="557"/>
      <c r="JT85" s="557"/>
      <c r="JU85" s="557"/>
      <c r="JV85" s="557"/>
      <c r="JW85" s="557"/>
      <c r="JX85" s="557"/>
      <c r="JY85" s="557"/>
      <c r="JZ85" s="557"/>
      <c r="KA85" s="557"/>
      <c r="KB85" s="557"/>
      <c r="KC85" s="557"/>
      <c r="KD85" s="557"/>
      <c r="KE85" s="557"/>
      <c r="KF85" s="557"/>
      <c r="KG85" s="557"/>
      <c r="KH85" s="557"/>
      <c r="KI85" s="557"/>
      <c r="KJ85" s="557"/>
      <c r="KK85" s="557"/>
      <c r="KL85" s="557"/>
      <c r="KM85" s="557"/>
      <c r="KN85" s="557"/>
      <c r="KO85" s="557"/>
      <c r="KP85" s="557"/>
      <c r="KQ85" s="557"/>
      <c r="KR85" s="557"/>
      <c r="KS85" s="557"/>
      <c r="KT85" s="557"/>
      <c r="KU85" s="557"/>
      <c r="KV85" s="557"/>
      <c r="KW85" s="557"/>
      <c r="KX85" s="557"/>
      <c r="KY85" s="557"/>
      <c r="KZ85" s="557"/>
      <c r="LA85" s="557"/>
      <c r="LB85" s="557"/>
      <c r="LC85" s="557"/>
      <c r="LD85" s="557"/>
      <c r="LE85" s="557"/>
      <c r="LF85" s="557"/>
      <c r="LG85" s="557"/>
      <c r="LH85" s="557"/>
      <c r="LI85" s="557"/>
      <c r="LJ85" s="557"/>
      <c r="LK85" s="557"/>
      <c r="LL85" s="557"/>
      <c r="LM85" s="557"/>
      <c r="LN85" s="557"/>
      <c r="LO85" s="557"/>
      <c r="LP85" s="557"/>
      <c r="LQ85" s="557"/>
      <c r="LR85" s="557"/>
      <c r="LS85" s="557"/>
      <c r="LT85" s="557"/>
      <c r="LU85" s="557"/>
      <c r="LV85" s="557"/>
      <c r="LW85" s="557"/>
      <c r="LX85" s="557"/>
      <c r="LY85" s="557"/>
      <c r="LZ85" s="557"/>
      <c r="MA85" s="557"/>
      <c r="MB85" s="557"/>
      <c r="MC85" s="557"/>
      <c r="MD85" s="557"/>
      <c r="ME85" s="557"/>
      <c r="MF85" s="557"/>
      <c r="MG85" s="557"/>
      <c r="MH85" s="557"/>
      <c r="MI85" s="557"/>
      <c r="MJ85" s="557"/>
      <c r="MK85" s="557"/>
      <c r="ML85" s="557"/>
      <c r="MM85" s="557"/>
      <c r="MN85" s="557"/>
      <c r="MO85" s="557"/>
      <c r="MP85" s="557"/>
      <c r="MQ85" s="557"/>
      <c r="MR85" s="557"/>
      <c r="MS85" s="557"/>
      <c r="MT85" s="557"/>
      <c r="MU85" s="557"/>
      <c r="MV85" s="557"/>
      <c r="MW85" s="557"/>
      <c r="MX85" s="557"/>
      <c r="MY85" s="557"/>
      <c r="MZ85" s="557"/>
      <c r="NA85" s="557"/>
      <c r="NB85" s="557"/>
    </row>
    <row r="86" spans="1:366" s="85" customFormat="1" ht="20.25" customHeight="1" x14ac:dyDescent="0.45">
      <c r="A86" s="107">
        <v>0</v>
      </c>
      <c r="B86" s="108">
        <v>1</v>
      </c>
      <c r="C86" s="107">
        <v>0</v>
      </c>
      <c r="D86" s="108">
        <v>6</v>
      </c>
      <c r="E86" s="107">
        <v>2</v>
      </c>
      <c r="F86" s="108">
        <v>8</v>
      </c>
      <c r="G86" s="107">
        <v>0</v>
      </c>
      <c r="H86" s="108">
        <v>1</v>
      </c>
      <c r="I86" s="110" t="str">
        <f t="shared" si="20"/>
        <v>01062801</v>
      </c>
      <c r="J86" s="111"/>
      <c r="K86" s="111">
        <v>70426</v>
      </c>
      <c r="L86" s="111">
        <v>30103</v>
      </c>
      <c r="M86" s="112" t="s">
        <v>337</v>
      </c>
      <c r="N86" s="111"/>
      <c r="O86" s="111"/>
      <c r="P86" s="111"/>
      <c r="Q86" s="111"/>
      <c r="R86" s="112" t="s">
        <v>119</v>
      </c>
      <c r="S86" s="112"/>
      <c r="T86" s="113" t="s">
        <v>415</v>
      </c>
      <c r="U86" s="112" t="s">
        <v>240</v>
      </c>
      <c r="V86" s="1300" t="s">
        <v>416</v>
      </c>
      <c r="W86" s="128" t="s">
        <v>417</v>
      </c>
      <c r="X86" s="1139">
        <f t="shared" si="21"/>
        <v>1.6234501331424165</v>
      </c>
      <c r="Y86" s="1139">
        <f t="shared" si="22"/>
        <v>1.5424704667625289</v>
      </c>
      <c r="Z86" s="1140">
        <v>10</v>
      </c>
      <c r="AA86" s="1140">
        <v>8</v>
      </c>
      <c r="AB86" s="1141"/>
      <c r="AC86" s="1196">
        <v>0</v>
      </c>
      <c r="AD86" s="1197">
        <v>1</v>
      </c>
      <c r="AE86" s="1196">
        <v>0</v>
      </c>
      <c r="AF86" s="1143">
        <v>3.2784283559577698</v>
      </c>
      <c r="AG86" s="1143">
        <v>0</v>
      </c>
      <c r="AH86" s="1143">
        <v>5.8001809954751096</v>
      </c>
      <c r="AI86" s="1143"/>
      <c r="AJ86" s="1143">
        <f t="shared" si="23"/>
        <v>9.0786093514328794</v>
      </c>
      <c r="AK86" s="1139">
        <f t="shared" si="24"/>
        <v>1.6234501331424165</v>
      </c>
      <c r="AL86" s="1143">
        <v>2.85682604006008</v>
      </c>
      <c r="AM86" s="1143">
        <v>0</v>
      </c>
      <c r="AN86" s="1143">
        <v>0</v>
      </c>
      <c r="AO86" s="1143">
        <v>1.22723037566089</v>
      </c>
      <c r="AP86" s="1143">
        <f t="shared" si="25"/>
        <v>13.162665767153849</v>
      </c>
      <c r="AQ86" s="1144">
        <f t="shared" si="26"/>
        <v>1.5424704667625289</v>
      </c>
      <c r="AR86" s="557"/>
      <c r="AS86" s="557" t="s">
        <v>243</v>
      </c>
      <c r="AT86" s="557"/>
      <c r="AU86" s="557"/>
      <c r="AV86" s="557"/>
      <c r="AW86" s="557"/>
      <c r="AX86" s="557"/>
      <c r="AY86" s="557"/>
      <c r="AZ86" s="557"/>
      <c r="BA86" s="557"/>
      <c r="BB86" s="557"/>
      <c r="BC86" s="557"/>
      <c r="BD86" s="557"/>
      <c r="BE86" s="557"/>
      <c r="BF86" s="557"/>
      <c r="BG86" s="557"/>
      <c r="BH86" s="557"/>
      <c r="BI86" s="557"/>
      <c r="BJ86" s="557"/>
      <c r="BK86" s="557"/>
      <c r="BL86" s="557"/>
      <c r="BM86" s="557"/>
      <c r="BN86" s="557"/>
      <c r="BO86" s="557"/>
      <c r="BP86" s="557"/>
      <c r="BQ86" s="557"/>
      <c r="BR86" s="557"/>
      <c r="BS86" s="557"/>
      <c r="BT86" s="557"/>
      <c r="BU86" s="557"/>
      <c r="BV86" s="557"/>
      <c r="BW86" s="557"/>
      <c r="BX86" s="557"/>
      <c r="BY86" s="557"/>
      <c r="BZ86" s="557"/>
      <c r="CA86" s="557"/>
      <c r="CB86" s="557"/>
      <c r="CC86" s="557"/>
      <c r="CD86" s="557"/>
      <c r="CE86" s="557"/>
      <c r="CF86" s="557"/>
      <c r="CG86" s="557"/>
      <c r="CH86" s="557"/>
      <c r="CI86" s="557"/>
      <c r="CJ86" s="557"/>
      <c r="CK86" s="557"/>
      <c r="CL86" s="557"/>
      <c r="CM86" s="557"/>
      <c r="CN86" s="557"/>
      <c r="CO86" s="557"/>
      <c r="CP86" s="557"/>
      <c r="CQ86" s="557"/>
      <c r="CR86" s="557"/>
      <c r="CS86" s="557"/>
      <c r="CT86" s="557"/>
      <c r="CU86" s="557"/>
      <c r="CV86" s="557"/>
      <c r="CW86" s="557"/>
      <c r="CX86" s="557"/>
      <c r="CY86" s="557"/>
      <c r="CZ86" s="557"/>
      <c r="DA86" s="557"/>
      <c r="DB86" s="557"/>
      <c r="DC86" s="557"/>
      <c r="DD86" s="557"/>
      <c r="DE86" s="557"/>
      <c r="DF86" s="557"/>
      <c r="DG86" s="557"/>
      <c r="DH86" s="557"/>
      <c r="DI86" s="557"/>
      <c r="DJ86" s="557"/>
      <c r="DK86" s="557"/>
      <c r="DL86" s="557"/>
      <c r="DM86" s="557"/>
      <c r="DN86" s="557"/>
      <c r="DO86" s="557"/>
      <c r="DP86" s="557"/>
      <c r="DQ86" s="557"/>
      <c r="DR86" s="557"/>
      <c r="DS86" s="557"/>
      <c r="DT86" s="557"/>
      <c r="DU86" s="557"/>
      <c r="DV86" s="557"/>
      <c r="DW86" s="557"/>
      <c r="DX86" s="557"/>
      <c r="DY86" s="557"/>
      <c r="DZ86" s="557"/>
      <c r="EA86" s="557"/>
      <c r="EB86" s="557"/>
      <c r="EC86" s="557"/>
      <c r="ED86" s="557"/>
      <c r="EE86" s="557"/>
      <c r="EF86" s="557"/>
      <c r="EG86" s="557"/>
      <c r="EH86" s="557"/>
      <c r="EI86" s="557"/>
      <c r="EJ86" s="557"/>
      <c r="EK86" s="557"/>
      <c r="EL86" s="557"/>
      <c r="EM86" s="557"/>
      <c r="EN86" s="557"/>
      <c r="EO86" s="557"/>
      <c r="EP86" s="557"/>
      <c r="EQ86" s="557"/>
      <c r="ER86" s="557"/>
      <c r="ES86" s="557"/>
      <c r="ET86" s="557"/>
      <c r="EU86" s="557"/>
      <c r="EV86" s="557"/>
      <c r="EW86" s="557"/>
      <c r="EX86" s="557"/>
      <c r="EY86" s="557"/>
      <c r="EZ86" s="557"/>
      <c r="FA86" s="557"/>
      <c r="FB86" s="557"/>
      <c r="FC86" s="557"/>
      <c r="FD86" s="557"/>
      <c r="FE86" s="557"/>
      <c r="FF86" s="557"/>
      <c r="FG86" s="557"/>
      <c r="FH86" s="557"/>
      <c r="FI86" s="557"/>
      <c r="FJ86" s="557"/>
      <c r="FK86" s="557"/>
      <c r="FL86" s="557"/>
      <c r="FM86" s="557"/>
      <c r="FN86" s="557"/>
      <c r="FO86" s="557"/>
      <c r="FP86" s="557"/>
      <c r="FQ86" s="557"/>
      <c r="FR86" s="557"/>
      <c r="FS86" s="557"/>
      <c r="FT86" s="557"/>
      <c r="FU86" s="557"/>
      <c r="FV86" s="557"/>
      <c r="FW86" s="557"/>
      <c r="FX86" s="557"/>
      <c r="FY86" s="557"/>
      <c r="FZ86" s="557"/>
      <c r="GA86" s="557"/>
      <c r="GB86" s="557"/>
      <c r="GC86" s="557"/>
      <c r="GD86" s="557"/>
      <c r="GE86" s="557"/>
      <c r="GF86" s="557"/>
      <c r="GG86" s="557"/>
      <c r="GH86" s="557"/>
      <c r="GI86" s="557"/>
      <c r="GJ86" s="557"/>
      <c r="GK86" s="557"/>
      <c r="GL86" s="557"/>
      <c r="GM86" s="557"/>
      <c r="GN86" s="557"/>
      <c r="GO86" s="557"/>
      <c r="GP86" s="557"/>
      <c r="GQ86" s="557"/>
      <c r="GR86" s="557"/>
      <c r="GS86" s="557"/>
      <c r="GT86" s="557"/>
      <c r="GU86" s="557"/>
      <c r="GV86" s="557"/>
      <c r="GW86" s="557"/>
      <c r="GX86" s="557"/>
      <c r="GY86" s="557"/>
      <c r="GZ86" s="557"/>
      <c r="HA86" s="557"/>
      <c r="HB86" s="557"/>
      <c r="HC86" s="557"/>
      <c r="HD86" s="557"/>
      <c r="HE86" s="557"/>
      <c r="HF86" s="557"/>
      <c r="HG86" s="557"/>
      <c r="HH86" s="557"/>
      <c r="HI86" s="557"/>
      <c r="HJ86" s="557"/>
      <c r="HK86" s="557"/>
      <c r="HL86" s="557"/>
      <c r="HM86" s="557"/>
      <c r="HN86" s="557"/>
      <c r="HO86" s="557"/>
      <c r="HP86" s="557"/>
      <c r="HQ86" s="557"/>
      <c r="HR86" s="557"/>
      <c r="HS86" s="557"/>
      <c r="HT86" s="557"/>
      <c r="HU86" s="557"/>
      <c r="HV86" s="557"/>
      <c r="HW86" s="557"/>
      <c r="HX86" s="557"/>
      <c r="HY86" s="557"/>
      <c r="HZ86" s="557"/>
      <c r="IA86" s="557"/>
      <c r="IB86" s="557"/>
      <c r="IC86" s="557"/>
      <c r="ID86" s="557"/>
      <c r="IE86" s="557"/>
      <c r="IF86" s="557"/>
      <c r="IG86" s="557"/>
      <c r="IH86" s="557"/>
      <c r="II86" s="557"/>
      <c r="IJ86" s="557"/>
      <c r="IK86" s="557"/>
      <c r="IL86" s="557"/>
      <c r="IM86" s="557"/>
      <c r="IN86" s="557"/>
      <c r="IO86" s="557"/>
      <c r="IP86" s="557"/>
      <c r="IQ86" s="557"/>
      <c r="IR86" s="557"/>
      <c r="IS86" s="557"/>
      <c r="IT86" s="557"/>
      <c r="IU86" s="557"/>
      <c r="IV86" s="557"/>
      <c r="IW86" s="557"/>
      <c r="IX86" s="557"/>
      <c r="IY86" s="557"/>
      <c r="IZ86" s="557"/>
      <c r="JA86" s="557"/>
      <c r="JB86" s="557"/>
      <c r="JC86" s="557"/>
      <c r="JD86" s="557"/>
      <c r="JE86" s="557"/>
      <c r="JF86" s="557"/>
      <c r="JG86" s="557"/>
      <c r="JH86" s="557"/>
      <c r="JI86" s="557"/>
      <c r="JJ86" s="557"/>
      <c r="JK86" s="557"/>
      <c r="JL86" s="557"/>
      <c r="JM86" s="557"/>
      <c r="JN86" s="557"/>
      <c r="JO86" s="557"/>
      <c r="JP86" s="557"/>
      <c r="JQ86" s="557"/>
      <c r="JR86" s="557"/>
      <c r="JS86" s="557"/>
      <c r="JT86" s="557"/>
      <c r="JU86" s="557"/>
      <c r="JV86" s="557"/>
      <c r="JW86" s="557"/>
      <c r="JX86" s="557"/>
      <c r="JY86" s="557"/>
      <c r="JZ86" s="557"/>
      <c r="KA86" s="557"/>
      <c r="KB86" s="557"/>
      <c r="KC86" s="557"/>
      <c r="KD86" s="557"/>
      <c r="KE86" s="557"/>
      <c r="KF86" s="557"/>
      <c r="KG86" s="557"/>
      <c r="KH86" s="557"/>
      <c r="KI86" s="557"/>
      <c r="KJ86" s="557"/>
      <c r="KK86" s="557"/>
      <c r="KL86" s="557"/>
      <c r="KM86" s="557"/>
      <c r="KN86" s="557"/>
      <c r="KO86" s="557"/>
      <c r="KP86" s="557"/>
      <c r="KQ86" s="557"/>
      <c r="KR86" s="557"/>
      <c r="KS86" s="557"/>
      <c r="KT86" s="557"/>
      <c r="KU86" s="557"/>
      <c r="KV86" s="557"/>
      <c r="KW86" s="557"/>
      <c r="KX86" s="557"/>
      <c r="KY86" s="557"/>
      <c r="KZ86" s="557"/>
      <c r="LA86" s="557"/>
      <c r="LB86" s="557"/>
      <c r="LC86" s="557"/>
      <c r="LD86" s="557"/>
      <c r="LE86" s="557"/>
      <c r="LF86" s="557"/>
      <c r="LG86" s="557"/>
      <c r="LH86" s="557"/>
      <c r="LI86" s="557"/>
      <c r="LJ86" s="557"/>
      <c r="LK86" s="557"/>
      <c r="LL86" s="557"/>
      <c r="LM86" s="557"/>
      <c r="LN86" s="557"/>
      <c r="LO86" s="557"/>
      <c r="LP86" s="557"/>
      <c r="LQ86" s="557"/>
      <c r="LR86" s="557"/>
      <c r="LS86" s="557"/>
      <c r="LT86" s="557"/>
      <c r="LU86" s="557"/>
      <c r="LV86" s="557"/>
      <c r="LW86" s="557"/>
      <c r="LX86" s="557"/>
      <c r="LY86" s="557"/>
      <c r="LZ86" s="557"/>
      <c r="MA86" s="557"/>
      <c r="MB86" s="557"/>
      <c r="MC86" s="557"/>
      <c r="MD86" s="557"/>
      <c r="ME86" s="557"/>
      <c r="MF86" s="557"/>
      <c r="MG86" s="557"/>
      <c r="MH86" s="557"/>
      <c r="MI86" s="557"/>
      <c r="MJ86" s="557"/>
      <c r="MK86" s="557"/>
      <c r="ML86" s="557"/>
      <c r="MM86" s="557"/>
      <c r="MN86" s="557"/>
      <c r="MO86" s="557"/>
      <c r="MP86" s="557"/>
      <c r="MQ86" s="557"/>
      <c r="MR86" s="557"/>
      <c r="MS86" s="557"/>
      <c r="MT86" s="557"/>
      <c r="MU86" s="557"/>
      <c r="MV86" s="557"/>
      <c r="MW86" s="557"/>
      <c r="MX86" s="557"/>
      <c r="MY86" s="557"/>
      <c r="MZ86" s="557"/>
      <c r="NA86" s="557"/>
      <c r="NB86" s="557"/>
    </row>
    <row r="87" spans="1:366" s="85" customFormat="1" ht="20.25" customHeight="1" x14ac:dyDescent="0.45">
      <c r="A87" s="107">
        <v>0</v>
      </c>
      <c r="B87" s="108">
        <v>1</v>
      </c>
      <c r="C87" s="107">
        <v>0</v>
      </c>
      <c r="D87" s="108">
        <v>6</v>
      </c>
      <c r="E87" s="107">
        <v>2</v>
      </c>
      <c r="F87" s="108">
        <v>9</v>
      </c>
      <c r="G87" s="107">
        <v>0</v>
      </c>
      <c r="H87" s="108">
        <v>1</v>
      </c>
      <c r="I87" s="110" t="str">
        <f t="shared" si="20"/>
        <v>01062901</v>
      </c>
      <c r="J87" s="111"/>
      <c r="K87" s="111">
        <v>70439</v>
      </c>
      <c r="L87" s="111">
        <v>30103</v>
      </c>
      <c r="M87" s="112" t="s">
        <v>337</v>
      </c>
      <c r="N87" s="111"/>
      <c r="O87" s="111"/>
      <c r="P87" s="111"/>
      <c r="Q87" s="111"/>
      <c r="R87" s="112" t="s">
        <v>119</v>
      </c>
      <c r="S87" s="112"/>
      <c r="T87" s="113" t="s">
        <v>418</v>
      </c>
      <c r="U87" s="112" t="s">
        <v>240</v>
      </c>
      <c r="V87" s="1300" t="s">
        <v>419</v>
      </c>
      <c r="W87" s="128" t="s">
        <v>418</v>
      </c>
      <c r="X87" s="1139">
        <f t="shared" si="21"/>
        <v>0.9413746671439549</v>
      </c>
      <c r="Y87" s="1139">
        <f t="shared" si="22"/>
        <v>0.92810385920800564</v>
      </c>
      <c r="Z87" s="1140">
        <v>5</v>
      </c>
      <c r="AA87" s="1140">
        <v>5</v>
      </c>
      <c r="AB87" s="1141"/>
      <c r="AC87" s="1196">
        <v>0</v>
      </c>
      <c r="AD87" s="1197">
        <v>1</v>
      </c>
      <c r="AE87" s="1196">
        <v>0</v>
      </c>
      <c r="AF87" s="1143">
        <v>1.63921417797888</v>
      </c>
      <c r="AG87" s="1143">
        <v>0</v>
      </c>
      <c r="AH87" s="1143">
        <v>3.6251131221719501</v>
      </c>
      <c r="AI87" s="1143"/>
      <c r="AJ87" s="1143">
        <f t="shared" si="23"/>
        <v>5.2643273001508302</v>
      </c>
      <c r="AK87" s="1139">
        <f t="shared" si="24"/>
        <v>0.9413746671439549</v>
      </c>
      <c r="AL87" s="1143">
        <v>1.42841302003004</v>
      </c>
      <c r="AM87" s="1143">
        <v>0</v>
      </c>
      <c r="AN87" s="1143">
        <v>0</v>
      </c>
      <c r="AO87" s="1143">
        <v>1.22723037566089</v>
      </c>
      <c r="AP87" s="1143">
        <f t="shared" si="25"/>
        <v>7.9199706958417604</v>
      </c>
      <c r="AQ87" s="1144">
        <f t="shared" si="26"/>
        <v>0.92810385920800564</v>
      </c>
      <c r="AR87" s="557"/>
      <c r="AS87" s="557" t="s">
        <v>243</v>
      </c>
      <c r="AT87" s="557"/>
      <c r="AU87" s="557"/>
      <c r="AV87" s="557"/>
      <c r="AW87" s="557"/>
      <c r="AX87" s="557"/>
      <c r="AY87" s="557"/>
      <c r="AZ87" s="557"/>
      <c r="BA87" s="557"/>
      <c r="BB87" s="557"/>
      <c r="BC87" s="557"/>
      <c r="BD87" s="557"/>
      <c r="BE87" s="557"/>
      <c r="BF87" s="557"/>
      <c r="BG87" s="557"/>
      <c r="BH87" s="557"/>
      <c r="BI87" s="557"/>
      <c r="BJ87" s="557"/>
      <c r="BK87" s="557"/>
      <c r="BL87" s="557"/>
      <c r="BM87" s="557"/>
      <c r="BN87" s="557"/>
      <c r="BO87" s="557"/>
      <c r="BP87" s="557"/>
      <c r="BQ87" s="557"/>
      <c r="BR87" s="557"/>
      <c r="BS87" s="557"/>
      <c r="BT87" s="557"/>
      <c r="BU87" s="557"/>
      <c r="BV87" s="557"/>
      <c r="BW87" s="557"/>
      <c r="BX87" s="557"/>
      <c r="BY87" s="557"/>
      <c r="BZ87" s="557"/>
      <c r="CA87" s="557"/>
      <c r="CB87" s="557"/>
      <c r="CC87" s="557"/>
      <c r="CD87" s="557"/>
      <c r="CE87" s="557"/>
      <c r="CF87" s="557"/>
      <c r="CG87" s="557"/>
      <c r="CH87" s="557"/>
      <c r="CI87" s="557"/>
      <c r="CJ87" s="557"/>
      <c r="CK87" s="557"/>
      <c r="CL87" s="557"/>
      <c r="CM87" s="557"/>
      <c r="CN87" s="557"/>
      <c r="CO87" s="557"/>
      <c r="CP87" s="557"/>
      <c r="CQ87" s="557"/>
      <c r="CR87" s="557"/>
      <c r="CS87" s="557"/>
      <c r="CT87" s="557"/>
      <c r="CU87" s="557"/>
      <c r="CV87" s="557"/>
      <c r="CW87" s="557"/>
      <c r="CX87" s="557"/>
      <c r="CY87" s="557"/>
      <c r="CZ87" s="557"/>
      <c r="DA87" s="557"/>
      <c r="DB87" s="557"/>
      <c r="DC87" s="557"/>
      <c r="DD87" s="557"/>
      <c r="DE87" s="557"/>
      <c r="DF87" s="557"/>
      <c r="DG87" s="557"/>
      <c r="DH87" s="557"/>
      <c r="DI87" s="557"/>
      <c r="DJ87" s="557"/>
      <c r="DK87" s="557"/>
      <c r="DL87" s="557"/>
      <c r="DM87" s="557"/>
      <c r="DN87" s="557"/>
      <c r="DO87" s="557"/>
      <c r="DP87" s="557"/>
      <c r="DQ87" s="557"/>
      <c r="DR87" s="557"/>
      <c r="DS87" s="557"/>
      <c r="DT87" s="557"/>
      <c r="DU87" s="557"/>
      <c r="DV87" s="557"/>
      <c r="DW87" s="557"/>
      <c r="DX87" s="557"/>
      <c r="DY87" s="557"/>
      <c r="DZ87" s="557"/>
      <c r="EA87" s="557"/>
      <c r="EB87" s="557"/>
      <c r="EC87" s="557"/>
      <c r="ED87" s="557"/>
      <c r="EE87" s="557"/>
      <c r="EF87" s="557"/>
      <c r="EG87" s="557"/>
      <c r="EH87" s="557"/>
      <c r="EI87" s="557"/>
      <c r="EJ87" s="557"/>
      <c r="EK87" s="557"/>
      <c r="EL87" s="557"/>
      <c r="EM87" s="557"/>
      <c r="EN87" s="557"/>
      <c r="EO87" s="557"/>
      <c r="EP87" s="557"/>
      <c r="EQ87" s="557"/>
      <c r="ER87" s="557"/>
      <c r="ES87" s="557"/>
      <c r="ET87" s="557"/>
      <c r="EU87" s="557"/>
      <c r="EV87" s="557"/>
      <c r="EW87" s="557"/>
      <c r="EX87" s="557"/>
      <c r="EY87" s="557"/>
      <c r="EZ87" s="557"/>
      <c r="FA87" s="557"/>
      <c r="FB87" s="557"/>
      <c r="FC87" s="557"/>
      <c r="FD87" s="557"/>
      <c r="FE87" s="557"/>
      <c r="FF87" s="557"/>
      <c r="FG87" s="557"/>
      <c r="FH87" s="557"/>
      <c r="FI87" s="557"/>
      <c r="FJ87" s="557"/>
      <c r="FK87" s="557"/>
      <c r="FL87" s="557"/>
      <c r="FM87" s="557"/>
      <c r="FN87" s="557"/>
      <c r="FO87" s="557"/>
      <c r="FP87" s="557"/>
      <c r="FQ87" s="557"/>
      <c r="FR87" s="557"/>
      <c r="FS87" s="557"/>
      <c r="FT87" s="557"/>
      <c r="FU87" s="557"/>
      <c r="FV87" s="557"/>
      <c r="FW87" s="557"/>
      <c r="FX87" s="557"/>
      <c r="FY87" s="557"/>
      <c r="FZ87" s="557"/>
      <c r="GA87" s="557"/>
      <c r="GB87" s="557"/>
      <c r="GC87" s="557"/>
      <c r="GD87" s="557"/>
      <c r="GE87" s="557"/>
      <c r="GF87" s="557"/>
      <c r="GG87" s="557"/>
      <c r="GH87" s="557"/>
      <c r="GI87" s="557"/>
      <c r="GJ87" s="557"/>
      <c r="GK87" s="557"/>
      <c r="GL87" s="557"/>
      <c r="GM87" s="557"/>
      <c r="GN87" s="557"/>
      <c r="GO87" s="557"/>
      <c r="GP87" s="557"/>
      <c r="GQ87" s="557"/>
      <c r="GR87" s="557"/>
      <c r="GS87" s="557"/>
      <c r="GT87" s="557"/>
      <c r="GU87" s="557"/>
      <c r="GV87" s="557"/>
      <c r="GW87" s="557"/>
      <c r="GX87" s="557"/>
      <c r="GY87" s="557"/>
      <c r="GZ87" s="557"/>
      <c r="HA87" s="557"/>
      <c r="HB87" s="557"/>
      <c r="HC87" s="557"/>
      <c r="HD87" s="557"/>
      <c r="HE87" s="557"/>
      <c r="HF87" s="557"/>
      <c r="HG87" s="557"/>
      <c r="HH87" s="557"/>
      <c r="HI87" s="557"/>
      <c r="HJ87" s="557"/>
      <c r="HK87" s="557"/>
      <c r="HL87" s="557"/>
      <c r="HM87" s="557"/>
      <c r="HN87" s="557"/>
      <c r="HO87" s="557"/>
      <c r="HP87" s="557"/>
      <c r="HQ87" s="557"/>
      <c r="HR87" s="557"/>
      <c r="HS87" s="557"/>
      <c r="HT87" s="557"/>
      <c r="HU87" s="557"/>
      <c r="HV87" s="557"/>
      <c r="HW87" s="557"/>
      <c r="HX87" s="557"/>
      <c r="HY87" s="557"/>
      <c r="HZ87" s="557"/>
      <c r="IA87" s="557"/>
      <c r="IB87" s="557"/>
      <c r="IC87" s="557"/>
      <c r="ID87" s="557"/>
      <c r="IE87" s="557"/>
      <c r="IF87" s="557"/>
      <c r="IG87" s="557"/>
      <c r="IH87" s="557"/>
      <c r="II87" s="557"/>
      <c r="IJ87" s="557"/>
      <c r="IK87" s="557"/>
      <c r="IL87" s="557"/>
      <c r="IM87" s="557"/>
      <c r="IN87" s="557"/>
      <c r="IO87" s="557"/>
      <c r="IP87" s="557"/>
      <c r="IQ87" s="557"/>
      <c r="IR87" s="557"/>
      <c r="IS87" s="557"/>
      <c r="IT87" s="557"/>
      <c r="IU87" s="557"/>
      <c r="IV87" s="557"/>
      <c r="IW87" s="557"/>
      <c r="IX87" s="557"/>
      <c r="IY87" s="557"/>
      <c r="IZ87" s="557"/>
      <c r="JA87" s="557"/>
      <c r="JB87" s="557"/>
      <c r="JC87" s="557"/>
      <c r="JD87" s="557"/>
      <c r="JE87" s="557"/>
      <c r="JF87" s="557"/>
      <c r="JG87" s="557"/>
      <c r="JH87" s="557"/>
      <c r="JI87" s="557"/>
      <c r="JJ87" s="557"/>
      <c r="JK87" s="557"/>
      <c r="JL87" s="557"/>
      <c r="JM87" s="557"/>
      <c r="JN87" s="557"/>
      <c r="JO87" s="557"/>
      <c r="JP87" s="557"/>
      <c r="JQ87" s="557"/>
      <c r="JR87" s="557"/>
      <c r="JS87" s="557"/>
      <c r="JT87" s="557"/>
      <c r="JU87" s="557"/>
      <c r="JV87" s="557"/>
      <c r="JW87" s="557"/>
      <c r="JX87" s="557"/>
      <c r="JY87" s="557"/>
      <c r="JZ87" s="557"/>
      <c r="KA87" s="557"/>
      <c r="KB87" s="557"/>
      <c r="KC87" s="557"/>
      <c r="KD87" s="557"/>
      <c r="KE87" s="557"/>
      <c r="KF87" s="557"/>
      <c r="KG87" s="557"/>
      <c r="KH87" s="557"/>
      <c r="KI87" s="557"/>
      <c r="KJ87" s="557"/>
      <c r="KK87" s="557"/>
      <c r="KL87" s="557"/>
      <c r="KM87" s="557"/>
      <c r="KN87" s="557"/>
      <c r="KO87" s="557"/>
      <c r="KP87" s="557"/>
      <c r="KQ87" s="557"/>
      <c r="KR87" s="557"/>
      <c r="KS87" s="557"/>
      <c r="KT87" s="557"/>
      <c r="KU87" s="557"/>
      <c r="KV87" s="557"/>
      <c r="KW87" s="557"/>
      <c r="KX87" s="557"/>
      <c r="KY87" s="557"/>
      <c r="KZ87" s="557"/>
      <c r="LA87" s="557"/>
      <c r="LB87" s="557"/>
      <c r="LC87" s="557"/>
      <c r="LD87" s="557"/>
      <c r="LE87" s="557"/>
      <c r="LF87" s="557"/>
      <c r="LG87" s="557"/>
      <c r="LH87" s="557"/>
      <c r="LI87" s="557"/>
      <c r="LJ87" s="557"/>
      <c r="LK87" s="557"/>
      <c r="LL87" s="557"/>
      <c r="LM87" s="557"/>
      <c r="LN87" s="557"/>
      <c r="LO87" s="557"/>
      <c r="LP87" s="557"/>
      <c r="LQ87" s="557"/>
      <c r="LR87" s="557"/>
      <c r="LS87" s="557"/>
      <c r="LT87" s="557"/>
      <c r="LU87" s="557"/>
      <c r="LV87" s="557"/>
      <c r="LW87" s="557"/>
      <c r="LX87" s="557"/>
      <c r="LY87" s="557"/>
      <c r="LZ87" s="557"/>
      <c r="MA87" s="557"/>
      <c r="MB87" s="557"/>
      <c r="MC87" s="557"/>
      <c r="MD87" s="557"/>
      <c r="ME87" s="557"/>
      <c r="MF87" s="557"/>
      <c r="MG87" s="557"/>
      <c r="MH87" s="557"/>
      <c r="MI87" s="557"/>
      <c r="MJ87" s="557"/>
      <c r="MK87" s="557"/>
      <c r="ML87" s="557"/>
      <c r="MM87" s="557"/>
      <c r="MN87" s="557"/>
      <c r="MO87" s="557"/>
      <c r="MP87" s="557"/>
      <c r="MQ87" s="557"/>
      <c r="MR87" s="557"/>
      <c r="MS87" s="557"/>
      <c r="MT87" s="557"/>
      <c r="MU87" s="557"/>
      <c r="MV87" s="557"/>
      <c r="MW87" s="557"/>
      <c r="MX87" s="557"/>
      <c r="MY87" s="557"/>
      <c r="MZ87" s="557"/>
      <c r="NA87" s="557"/>
      <c r="NB87" s="557"/>
    </row>
    <row r="88" spans="1:366" s="85" customFormat="1" ht="20.25" customHeight="1" x14ac:dyDescent="0.45">
      <c r="A88" s="107">
        <v>0</v>
      </c>
      <c r="B88" s="108">
        <v>1</v>
      </c>
      <c r="C88" s="107">
        <v>0</v>
      </c>
      <c r="D88" s="108">
        <v>6</v>
      </c>
      <c r="E88" s="107">
        <v>3</v>
      </c>
      <c r="F88" s="108">
        <v>0</v>
      </c>
      <c r="G88" s="107">
        <v>0</v>
      </c>
      <c r="H88" s="108">
        <v>1</v>
      </c>
      <c r="I88" s="110" t="str">
        <f t="shared" si="20"/>
        <v>01063001</v>
      </c>
      <c r="J88" s="111"/>
      <c r="K88" s="111">
        <v>70441</v>
      </c>
      <c r="L88" s="111">
        <v>30103</v>
      </c>
      <c r="M88" s="112" t="s">
        <v>337</v>
      </c>
      <c r="N88" s="111"/>
      <c r="O88" s="111"/>
      <c r="P88" s="111"/>
      <c r="Q88" s="111"/>
      <c r="R88" s="112" t="s">
        <v>119</v>
      </c>
      <c r="S88" s="112"/>
      <c r="T88" s="113" t="s">
        <v>420</v>
      </c>
      <c r="U88" s="112" t="s">
        <v>240</v>
      </c>
      <c r="V88" s="1300" t="s">
        <v>421</v>
      </c>
      <c r="W88" s="128" t="s">
        <v>420</v>
      </c>
      <c r="X88" s="1139">
        <f t="shared" si="21"/>
        <v>1</v>
      </c>
      <c r="Y88" s="1139">
        <f t="shared" si="22"/>
        <v>1</v>
      </c>
      <c r="Z88" s="1140">
        <v>6</v>
      </c>
      <c r="AA88" s="1140">
        <v>5</v>
      </c>
      <c r="AB88" s="1141"/>
      <c r="AC88" s="1196">
        <v>0</v>
      </c>
      <c r="AD88" s="1197">
        <v>1</v>
      </c>
      <c r="AE88" s="1196">
        <v>0</v>
      </c>
      <c r="AF88" s="1143">
        <v>1.9670570135746599</v>
      </c>
      <c r="AG88" s="1143">
        <v>0</v>
      </c>
      <c r="AH88" s="1143">
        <v>3.6251131221719501</v>
      </c>
      <c r="AI88" s="1143"/>
      <c r="AJ88" s="1143">
        <f t="shared" si="23"/>
        <v>5.5921701357466098</v>
      </c>
      <c r="AK88" s="1139">
        <f t="shared" si="24"/>
        <v>1</v>
      </c>
      <c r="AL88" s="1143">
        <v>1.7140956240360501</v>
      </c>
      <c r="AM88" s="1143">
        <v>0</v>
      </c>
      <c r="AN88" s="1143">
        <v>0</v>
      </c>
      <c r="AO88" s="1143">
        <v>1.22723037566089</v>
      </c>
      <c r="AP88" s="1143">
        <f t="shared" si="25"/>
        <v>8.5334961354435492</v>
      </c>
      <c r="AQ88" s="1144">
        <f t="shared" si="26"/>
        <v>1</v>
      </c>
      <c r="AR88" s="557"/>
      <c r="AS88" s="557" t="s">
        <v>243</v>
      </c>
      <c r="AT88" s="557"/>
      <c r="AU88" s="557"/>
      <c r="AV88" s="557"/>
      <c r="AW88" s="557"/>
      <c r="AX88" s="557"/>
      <c r="AY88" s="557"/>
      <c r="AZ88" s="557"/>
      <c r="BA88" s="557"/>
      <c r="BB88" s="557"/>
      <c r="BC88" s="557"/>
      <c r="BD88" s="557"/>
      <c r="BE88" s="557"/>
      <c r="BF88" s="557"/>
      <c r="BG88" s="557"/>
      <c r="BH88" s="557"/>
      <c r="BI88" s="557"/>
      <c r="BJ88" s="557"/>
      <c r="BK88" s="557"/>
      <c r="BL88" s="557"/>
      <c r="BM88" s="557"/>
      <c r="BN88" s="557"/>
      <c r="BO88" s="557"/>
      <c r="BP88" s="557"/>
      <c r="BQ88" s="557"/>
      <c r="BR88" s="557"/>
      <c r="BS88" s="557"/>
      <c r="BT88" s="557"/>
      <c r="BU88" s="557"/>
      <c r="BV88" s="557"/>
      <c r="BW88" s="557"/>
      <c r="BX88" s="557"/>
      <c r="BY88" s="557"/>
      <c r="BZ88" s="557"/>
      <c r="CA88" s="557"/>
      <c r="CB88" s="557"/>
      <c r="CC88" s="557"/>
      <c r="CD88" s="557"/>
      <c r="CE88" s="557"/>
      <c r="CF88" s="557"/>
      <c r="CG88" s="557"/>
      <c r="CH88" s="557"/>
      <c r="CI88" s="557"/>
      <c r="CJ88" s="557"/>
      <c r="CK88" s="557"/>
      <c r="CL88" s="557"/>
      <c r="CM88" s="557"/>
      <c r="CN88" s="557"/>
      <c r="CO88" s="557"/>
      <c r="CP88" s="557"/>
      <c r="CQ88" s="557"/>
      <c r="CR88" s="557"/>
      <c r="CS88" s="557"/>
      <c r="CT88" s="557"/>
      <c r="CU88" s="557"/>
      <c r="CV88" s="557"/>
      <c r="CW88" s="557"/>
      <c r="CX88" s="557"/>
      <c r="CY88" s="557"/>
      <c r="CZ88" s="557"/>
      <c r="DA88" s="557"/>
      <c r="DB88" s="557"/>
      <c r="DC88" s="557"/>
      <c r="DD88" s="557"/>
      <c r="DE88" s="557"/>
      <c r="DF88" s="557"/>
      <c r="DG88" s="557"/>
      <c r="DH88" s="557"/>
      <c r="DI88" s="557"/>
      <c r="DJ88" s="557"/>
      <c r="DK88" s="557"/>
      <c r="DL88" s="557"/>
      <c r="DM88" s="557"/>
      <c r="DN88" s="557"/>
      <c r="DO88" s="557"/>
      <c r="DP88" s="557"/>
      <c r="DQ88" s="557"/>
      <c r="DR88" s="557"/>
      <c r="DS88" s="557"/>
      <c r="DT88" s="557"/>
      <c r="DU88" s="557"/>
      <c r="DV88" s="557"/>
      <c r="DW88" s="557"/>
      <c r="DX88" s="557"/>
      <c r="DY88" s="557"/>
      <c r="DZ88" s="557"/>
      <c r="EA88" s="557"/>
      <c r="EB88" s="557"/>
      <c r="EC88" s="557"/>
      <c r="ED88" s="557"/>
      <c r="EE88" s="557"/>
      <c r="EF88" s="557"/>
      <c r="EG88" s="557"/>
      <c r="EH88" s="557"/>
      <c r="EI88" s="557"/>
      <c r="EJ88" s="557"/>
      <c r="EK88" s="557"/>
      <c r="EL88" s="557"/>
      <c r="EM88" s="557"/>
      <c r="EN88" s="557"/>
      <c r="EO88" s="557"/>
      <c r="EP88" s="557"/>
      <c r="EQ88" s="557"/>
      <c r="ER88" s="557"/>
      <c r="ES88" s="557"/>
      <c r="ET88" s="557"/>
      <c r="EU88" s="557"/>
      <c r="EV88" s="557"/>
      <c r="EW88" s="557"/>
      <c r="EX88" s="557"/>
      <c r="EY88" s="557"/>
      <c r="EZ88" s="557"/>
      <c r="FA88" s="557"/>
      <c r="FB88" s="557"/>
      <c r="FC88" s="557"/>
      <c r="FD88" s="557"/>
      <c r="FE88" s="557"/>
      <c r="FF88" s="557"/>
      <c r="FG88" s="557"/>
      <c r="FH88" s="557"/>
      <c r="FI88" s="557"/>
      <c r="FJ88" s="557"/>
      <c r="FK88" s="557"/>
      <c r="FL88" s="557"/>
      <c r="FM88" s="557"/>
      <c r="FN88" s="557"/>
      <c r="FO88" s="557"/>
      <c r="FP88" s="557"/>
      <c r="FQ88" s="557"/>
      <c r="FR88" s="557"/>
      <c r="FS88" s="557"/>
      <c r="FT88" s="557"/>
      <c r="FU88" s="557"/>
      <c r="FV88" s="557"/>
      <c r="FW88" s="557"/>
      <c r="FX88" s="557"/>
      <c r="FY88" s="557"/>
      <c r="FZ88" s="557"/>
      <c r="GA88" s="557"/>
      <c r="GB88" s="557"/>
      <c r="GC88" s="557"/>
      <c r="GD88" s="557"/>
      <c r="GE88" s="557"/>
      <c r="GF88" s="557"/>
      <c r="GG88" s="557"/>
      <c r="GH88" s="557"/>
      <c r="GI88" s="557"/>
      <c r="GJ88" s="557"/>
      <c r="GK88" s="557"/>
      <c r="GL88" s="557"/>
      <c r="GM88" s="557"/>
      <c r="GN88" s="557"/>
      <c r="GO88" s="557"/>
      <c r="GP88" s="557"/>
      <c r="GQ88" s="557"/>
      <c r="GR88" s="557"/>
      <c r="GS88" s="557"/>
      <c r="GT88" s="557"/>
      <c r="GU88" s="557"/>
      <c r="GV88" s="557"/>
      <c r="GW88" s="557"/>
      <c r="GX88" s="557"/>
      <c r="GY88" s="557"/>
      <c r="GZ88" s="557"/>
      <c r="HA88" s="557"/>
      <c r="HB88" s="557"/>
      <c r="HC88" s="557"/>
      <c r="HD88" s="557"/>
      <c r="HE88" s="557"/>
      <c r="HF88" s="557"/>
      <c r="HG88" s="557"/>
      <c r="HH88" s="557"/>
      <c r="HI88" s="557"/>
      <c r="HJ88" s="557"/>
      <c r="HK88" s="557"/>
      <c r="HL88" s="557"/>
      <c r="HM88" s="557"/>
      <c r="HN88" s="557"/>
      <c r="HO88" s="557"/>
      <c r="HP88" s="557"/>
      <c r="HQ88" s="557"/>
      <c r="HR88" s="557"/>
      <c r="HS88" s="557"/>
      <c r="HT88" s="557"/>
      <c r="HU88" s="557"/>
      <c r="HV88" s="557"/>
      <c r="HW88" s="557"/>
      <c r="HX88" s="557"/>
      <c r="HY88" s="557"/>
      <c r="HZ88" s="557"/>
      <c r="IA88" s="557"/>
      <c r="IB88" s="557"/>
      <c r="IC88" s="557"/>
      <c r="ID88" s="557"/>
      <c r="IE88" s="557"/>
      <c r="IF88" s="557"/>
      <c r="IG88" s="557"/>
      <c r="IH88" s="557"/>
      <c r="II88" s="557"/>
      <c r="IJ88" s="557"/>
      <c r="IK88" s="557"/>
      <c r="IL88" s="557"/>
      <c r="IM88" s="557"/>
      <c r="IN88" s="557"/>
      <c r="IO88" s="557"/>
      <c r="IP88" s="557"/>
      <c r="IQ88" s="557"/>
      <c r="IR88" s="557"/>
      <c r="IS88" s="557"/>
      <c r="IT88" s="557"/>
      <c r="IU88" s="557"/>
      <c r="IV88" s="557"/>
      <c r="IW88" s="557"/>
      <c r="IX88" s="557"/>
      <c r="IY88" s="557"/>
      <c r="IZ88" s="557"/>
      <c r="JA88" s="557"/>
      <c r="JB88" s="557"/>
      <c r="JC88" s="557"/>
      <c r="JD88" s="557"/>
      <c r="JE88" s="557"/>
      <c r="JF88" s="557"/>
      <c r="JG88" s="557"/>
      <c r="JH88" s="557"/>
      <c r="JI88" s="557"/>
      <c r="JJ88" s="557"/>
      <c r="JK88" s="557"/>
      <c r="JL88" s="557"/>
      <c r="JM88" s="557"/>
      <c r="JN88" s="557"/>
      <c r="JO88" s="557"/>
      <c r="JP88" s="557"/>
      <c r="JQ88" s="557"/>
      <c r="JR88" s="557"/>
      <c r="JS88" s="557"/>
      <c r="JT88" s="557"/>
      <c r="JU88" s="557"/>
      <c r="JV88" s="557"/>
      <c r="JW88" s="557"/>
      <c r="JX88" s="557"/>
      <c r="JY88" s="557"/>
      <c r="JZ88" s="557"/>
      <c r="KA88" s="557"/>
      <c r="KB88" s="557"/>
      <c r="KC88" s="557"/>
      <c r="KD88" s="557"/>
      <c r="KE88" s="557"/>
      <c r="KF88" s="557"/>
      <c r="KG88" s="557"/>
      <c r="KH88" s="557"/>
      <c r="KI88" s="557"/>
      <c r="KJ88" s="557"/>
      <c r="KK88" s="557"/>
      <c r="KL88" s="557"/>
      <c r="KM88" s="557"/>
      <c r="KN88" s="557"/>
      <c r="KO88" s="557"/>
      <c r="KP88" s="557"/>
      <c r="KQ88" s="557"/>
      <c r="KR88" s="557"/>
      <c r="KS88" s="557"/>
      <c r="KT88" s="557"/>
      <c r="KU88" s="557"/>
      <c r="KV88" s="557"/>
      <c r="KW88" s="557"/>
      <c r="KX88" s="557"/>
      <c r="KY88" s="557"/>
      <c r="KZ88" s="557"/>
      <c r="LA88" s="557"/>
      <c r="LB88" s="557"/>
      <c r="LC88" s="557"/>
      <c r="LD88" s="557"/>
      <c r="LE88" s="557"/>
      <c r="LF88" s="557"/>
      <c r="LG88" s="557"/>
      <c r="LH88" s="557"/>
      <c r="LI88" s="557"/>
      <c r="LJ88" s="557"/>
      <c r="LK88" s="557"/>
      <c r="LL88" s="557"/>
      <c r="LM88" s="557"/>
      <c r="LN88" s="557"/>
      <c r="LO88" s="557"/>
      <c r="LP88" s="557"/>
      <c r="LQ88" s="557"/>
      <c r="LR88" s="557"/>
      <c r="LS88" s="557"/>
      <c r="LT88" s="557"/>
      <c r="LU88" s="557"/>
      <c r="LV88" s="557"/>
      <c r="LW88" s="557"/>
      <c r="LX88" s="557"/>
      <c r="LY88" s="557"/>
      <c r="LZ88" s="557"/>
      <c r="MA88" s="557"/>
      <c r="MB88" s="557"/>
      <c r="MC88" s="557"/>
      <c r="MD88" s="557"/>
      <c r="ME88" s="557"/>
      <c r="MF88" s="557"/>
      <c r="MG88" s="557"/>
      <c r="MH88" s="557"/>
      <c r="MI88" s="557"/>
      <c r="MJ88" s="557"/>
      <c r="MK88" s="557"/>
      <c r="ML88" s="557"/>
      <c r="MM88" s="557"/>
      <c r="MN88" s="557"/>
      <c r="MO88" s="557"/>
      <c r="MP88" s="557"/>
      <c r="MQ88" s="557"/>
      <c r="MR88" s="557"/>
      <c r="MS88" s="557"/>
      <c r="MT88" s="557"/>
      <c r="MU88" s="557"/>
      <c r="MV88" s="557"/>
      <c r="MW88" s="557"/>
      <c r="MX88" s="557"/>
      <c r="MY88" s="557"/>
      <c r="MZ88" s="557"/>
      <c r="NA88" s="557"/>
      <c r="NB88" s="557"/>
    </row>
    <row r="89" spans="1:366" s="85" customFormat="1" ht="20.25" customHeight="1" x14ac:dyDescent="0.45">
      <c r="A89" s="107">
        <v>0</v>
      </c>
      <c r="B89" s="108">
        <v>1</v>
      </c>
      <c r="C89" s="107">
        <v>0</v>
      </c>
      <c r="D89" s="108">
        <v>6</v>
      </c>
      <c r="E89" s="107">
        <v>3</v>
      </c>
      <c r="F89" s="108">
        <v>1</v>
      </c>
      <c r="G89" s="107">
        <v>0</v>
      </c>
      <c r="H89" s="108">
        <v>1</v>
      </c>
      <c r="I89" s="110" t="str">
        <f t="shared" si="20"/>
        <v>01063101</v>
      </c>
      <c r="J89" s="111"/>
      <c r="K89" s="111">
        <v>70428</v>
      </c>
      <c r="L89" s="111">
        <v>30103</v>
      </c>
      <c r="M89" s="112" t="s">
        <v>337</v>
      </c>
      <c r="N89" s="111"/>
      <c r="O89" s="111"/>
      <c r="P89" s="111"/>
      <c r="Q89" s="111"/>
      <c r="R89" s="112" t="s">
        <v>119</v>
      </c>
      <c r="S89" s="112"/>
      <c r="T89" s="113" t="s">
        <v>422</v>
      </c>
      <c r="U89" s="112" t="s">
        <v>240</v>
      </c>
      <c r="V89" s="1300" t="s">
        <v>423</v>
      </c>
      <c r="W89" s="128" t="s">
        <v>422</v>
      </c>
      <c r="X89" s="1139">
        <f t="shared" si="21"/>
        <v>1</v>
      </c>
      <c r="Y89" s="1139">
        <f t="shared" si="22"/>
        <v>1</v>
      </c>
      <c r="Z89" s="1140">
        <v>6</v>
      </c>
      <c r="AA89" s="1140">
        <v>5</v>
      </c>
      <c r="AB89" s="1141"/>
      <c r="AC89" s="1196">
        <v>0</v>
      </c>
      <c r="AD89" s="1197">
        <v>1</v>
      </c>
      <c r="AE89" s="1196">
        <v>0</v>
      </c>
      <c r="AF89" s="1143">
        <v>1.9670570135746599</v>
      </c>
      <c r="AG89" s="1143">
        <v>0</v>
      </c>
      <c r="AH89" s="1143">
        <v>3.6251131221719501</v>
      </c>
      <c r="AI89" s="1143"/>
      <c r="AJ89" s="1143">
        <f t="shared" si="23"/>
        <v>5.5921701357466098</v>
      </c>
      <c r="AK89" s="1139">
        <f t="shared" si="24"/>
        <v>1</v>
      </c>
      <c r="AL89" s="1143">
        <v>1.7140956240360501</v>
      </c>
      <c r="AM89" s="1143">
        <v>0</v>
      </c>
      <c r="AN89" s="1143">
        <v>0</v>
      </c>
      <c r="AO89" s="1143">
        <v>1.22723037566089</v>
      </c>
      <c r="AP89" s="1143">
        <f t="shared" si="25"/>
        <v>8.5334961354435492</v>
      </c>
      <c r="AQ89" s="1144">
        <f t="shared" si="26"/>
        <v>1</v>
      </c>
      <c r="AR89" s="557"/>
      <c r="AS89" s="557" t="s">
        <v>243</v>
      </c>
      <c r="AT89" s="557"/>
      <c r="AU89" s="557"/>
      <c r="AV89" s="557"/>
      <c r="AW89" s="557"/>
      <c r="AX89" s="557"/>
      <c r="AY89" s="557"/>
      <c r="AZ89" s="557"/>
      <c r="BA89" s="557"/>
      <c r="BB89" s="557"/>
      <c r="BC89" s="557"/>
      <c r="BD89" s="557"/>
      <c r="BE89" s="557"/>
      <c r="BF89" s="557"/>
      <c r="BG89" s="557"/>
      <c r="BH89" s="557"/>
      <c r="BI89" s="557"/>
      <c r="BJ89" s="557"/>
      <c r="BK89" s="557"/>
      <c r="BL89" s="557"/>
      <c r="BM89" s="557"/>
      <c r="BN89" s="557"/>
      <c r="BO89" s="557"/>
      <c r="BP89" s="557"/>
      <c r="BQ89" s="557"/>
      <c r="BR89" s="557"/>
      <c r="BS89" s="557"/>
      <c r="BT89" s="557"/>
      <c r="BU89" s="557"/>
      <c r="BV89" s="557"/>
      <c r="BW89" s="557"/>
      <c r="BX89" s="557"/>
      <c r="BY89" s="557"/>
      <c r="BZ89" s="557"/>
      <c r="CA89" s="557"/>
      <c r="CB89" s="557"/>
      <c r="CC89" s="557"/>
      <c r="CD89" s="557"/>
      <c r="CE89" s="557"/>
      <c r="CF89" s="557"/>
      <c r="CG89" s="557"/>
      <c r="CH89" s="557"/>
      <c r="CI89" s="557"/>
      <c r="CJ89" s="557"/>
      <c r="CK89" s="557"/>
      <c r="CL89" s="557"/>
      <c r="CM89" s="557"/>
      <c r="CN89" s="557"/>
      <c r="CO89" s="557"/>
      <c r="CP89" s="557"/>
      <c r="CQ89" s="557"/>
      <c r="CR89" s="557"/>
      <c r="CS89" s="557"/>
      <c r="CT89" s="557"/>
      <c r="CU89" s="557"/>
      <c r="CV89" s="557"/>
      <c r="CW89" s="557"/>
      <c r="CX89" s="557"/>
      <c r="CY89" s="557"/>
      <c r="CZ89" s="557"/>
      <c r="DA89" s="557"/>
      <c r="DB89" s="557"/>
      <c r="DC89" s="557"/>
      <c r="DD89" s="557"/>
      <c r="DE89" s="557"/>
      <c r="DF89" s="557"/>
      <c r="DG89" s="557"/>
      <c r="DH89" s="557"/>
      <c r="DI89" s="557"/>
      <c r="DJ89" s="557"/>
      <c r="DK89" s="557"/>
      <c r="DL89" s="557"/>
      <c r="DM89" s="557"/>
      <c r="DN89" s="557"/>
      <c r="DO89" s="557"/>
      <c r="DP89" s="557"/>
      <c r="DQ89" s="557"/>
      <c r="DR89" s="557"/>
      <c r="DS89" s="557"/>
      <c r="DT89" s="557"/>
      <c r="DU89" s="557"/>
      <c r="DV89" s="557"/>
      <c r="DW89" s="557"/>
      <c r="DX89" s="557"/>
      <c r="DY89" s="557"/>
      <c r="DZ89" s="557"/>
      <c r="EA89" s="557"/>
      <c r="EB89" s="557"/>
      <c r="EC89" s="557"/>
      <c r="ED89" s="557"/>
      <c r="EE89" s="557"/>
      <c r="EF89" s="557"/>
      <c r="EG89" s="557"/>
      <c r="EH89" s="557"/>
      <c r="EI89" s="557"/>
      <c r="EJ89" s="557"/>
      <c r="EK89" s="557"/>
      <c r="EL89" s="557"/>
      <c r="EM89" s="557"/>
      <c r="EN89" s="557"/>
      <c r="EO89" s="557"/>
      <c r="EP89" s="557"/>
      <c r="EQ89" s="557"/>
      <c r="ER89" s="557"/>
      <c r="ES89" s="557"/>
      <c r="ET89" s="557"/>
      <c r="EU89" s="557"/>
      <c r="EV89" s="557"/>
      <c r="EW89" s="557"/>
      <c r="EX89" s="557"/>
      <c r="EY89" s="557"/>
      <c r="EZ89" s="557"/>
      <c r="FA89" s="557"/>
      <c r="FB89" s="557"/>
      <c r="FC89" s="557"/>
      <c r="FD89" s="557"/>
      <c r="FE89" s="557"/>
      <c r="FF89" s="557"/>
      <c r="FG89" s="557"/>
      <c r="FH89" s="557"/>
      <c r="FI89" s="557"/>
      <c r="FJ89" s="557"/>
      <c r="FK89" s="557"/>
      <c r="FL89" s="557"/>
      <c r="FM89" s="557"/>
      <c r="FN89" s="557"/>
      <c r="FO89" s="557"/>
      <c r="FP89" s="557"/>
      <c r="FQ89" s="557"/>
      <c r="FR89" s="557"/>
      <c r="FS89" s="557"/>
      <c r="FT89" s="557"/>
      <c r="FU89" s="557"/>
      <c r="FV89" s="557"/>
      <c r="FW89" s="557"/>
      <c r="FX89" s="557"/>
      <c r="FY89" s="557"/>
      <c r="FZ89" s="557"/>
      <c r="GA89" s="557"/>
      <c r="GB89" s="557"/>
      <c r="GC89" s="557"/>
      <c r="GD89" s="557"/>
      <c r="GE89" s="557"/>
      <c r="GF89" s="557"/>
      <c r="GG89" s="557"/>
      <c r="GH89" s="557"/>
      <c r="GI89" s="557"/>
      <c r="GJ89" s="557"/>
      <c r="GK89" s="557"/>
      <c r="GL89" s="557"/>
      <c r="GM89" s="557"/>
      <c r="GN89" s="557"/>
      <c r="GO89" s="557"/>
      <c r="GP89" s="557"/>
      <c r="GQ89" s="557"/>
      <c r="GR89" s="557"/>
      <c r="GS89" s="557"/>
      <c r="GT89" s="557"/>
      <c r="GU89" s="557"/>
      <c r="GV89" s="557"/>
      <c r="GW89" s="557"/>
      <c r="GX89" s="557"/>
      <c r="GY89" s="557"/>
      <c r="GZ89" s="557"/>
      <c r="HA89" s="557"/>
      <c r="HB89" s="557"/>
      <c r="HC89" s="557"/>
      <c r="HD89" s="557"/>
      <c r="HE89" s="557"/>
      <c r="HF89" s="557"/>
      <c r="HG89" s="557"/>
      <c r="HH89" s="557"/>
      <c r="HI89" s="557"/>
      <c r="HJ89" s="557"/>
      <c r="HK89" s="557"/>
      <c r="HL89" s="557"/>
      <c r="HM89" s="557"/>
      <c r="HN89" s="557"/>
      <c r="HO89" s="557"/>
      <c r="HP89" s="557"/>
      <c r="HQ89" s="557"/>
      <c r="HR89" s="557"/>
      <c r="HS89" s="557"/>
      <c r="HT89" s="557"/>
      <c r="HU89" s="557"/>
      <c r="HV89" s="557"/>
      <c r="HW89" s="557"/>
      <c r="HX89" s="557"/>
      <c r="HY89" s="557"/>
      <c r="HZ89" s="557"/>
      <c r="IA89" s="557"/>
      <c r="IB89" s="557"/>
      <c r="IC89" s="557"/>
      <c r="ID89" s="557"/>
      <c r="IE89" s="557"/>
      <c r="IF89" s="557"/>
      <c r="IG89" s="557"/>
      <c r="IH89" s="557"/>
      <c r="II89" s="557"/>
      <c r="IJ89" s="557"/>
      <c r="IK89" s="557"/>
      <c r="IL89" s="557"/>
      <c r="IM89" s="557"/>
      <c r="IN89" s="557"/>
      <c r="IO89" s="557"/>
      <c r="IP89" s="557"/>
      <c r="IQ89" s="557"/>
      <c r="IR89" s="557"/>
      <c r="IS89" s="557"/>
      <c r="IT89" s="557"/>
      <c r="IU89" s="557"/>
      <c r="IV89" s="557"/>
      <c r="IW89" s="557"/>
      <c r="IX89" s="557"/>
      <c r="IY89" s="557"/>
      <c r="IZ89" s="557"/>
      <c r="JA89" s="557"/>
      <c r="JB89" s="557"/>
      <c r="JC89" s="557"/>
      <c r="JD89" s="557"/>
      <c r="JE89" s="557"/>
      <c r="JF89" s="557"/>
      <c r="JG89" s="557"/>
      <c r="JH89" s="557"/>
      <c r="JI89" s="557"/>
      <c r="JJ89" s="557"/>
      <c r="JK89" s="557"/>
      <c r="JL89" s="557"/>
      <c r="JM89" s="557"/>
      <c r="JN89" s="557"/>
      <c r="JO89" s="557"/>
      <c r="JP89" s="557"/>
      <c r="JQ89" s="557"/>
      <c r="JR89" s="557"/>
      <c r="JS89" s="557"/>
      <c r="JT89" s="557"/>
      <c r="JU89" s="557"/>
      <c r="JV89" s="557"/>
      <c r="JW89" s="557"/>
      <c r="JX89" s="557"/>
      <c r="JY89" s="557"/>
      <c r="JZ89" s="557"/>
      <c r="KA89" s="557"/>
      <c r="KB89" s="557"/>
      <c r="KC89" s="557"/>
      <c r="KD89" s="557"/>
      <c r="KE89" s="557"/>
      <c r="KF89" s="557"/>
      <c r="KG89" s="557"/>
      <c r="KH89" s="557"/>
      <c r="KI89" s="557"/>
      <c r="KJ89" s="557"/>
      <c r="KK89" s="557"/>
      <c r="KL89" s="557"/>
      <c r="KM89" s="557"/>
      <c r="KN89" s="557"/>
      <c r="KO89" s="557"/>
      <c r="KP89" s="557"/>
      <c r="KQ89" s="557"/>
      <c r="KR89" s="557"/>
      <c r="KS89" s="557"/>
      <c r="KT89" s="557"/>
      <c r="KU89" s="557"/>
      <c r="KV89" s="557"/>
      <c r="KW89" s="557"/>
      <c r="KX89" s="557"/>
      <c r="KY89" s="557"/>
      <c r="KZ89" s="557"/>
      <c r="LA89" s="557"/>
      <c r="LB89" s="557"/>
      <c r="LC89" s="557"/>
      <c r="LD89" s="557"/>
      <c r="LE89" s="557"/>
      <c r="LF89" s="557"/>
      <c r="LG89" s="557"/>
      <c r="LH89" s="557"/>
      <c r="LI89" s="557"/>
      <c r="LJ89" s="557"/>
      <c r="LK89" s="557"/>
      <c r="LL89" s="557"/>
      <c r="LM89" s="557"/>
      <c r="LN89" s="557"/>
      <c r="LO89" s="557"/>
      <c r="LP89" s="557"/>
      <c r="LQ89" s="557"/>
      <c r="LR89" s="557"/>
      <c r="LS89" s="557"/>
      <c r="LT89" s="557"/>
      <c r="LU89" s="557"/>
      <c r="LV89" s="557"/>
      <c r="LW89" s="557"/>
      <c r="LX89" s="557"/>
      <c r="LY89" s="557"/>
      <c r="LZ89" s="557"/>
      <c r="MA89" s="557"/>
      <c r="MB89" s="557"/>
      <c r="MC89" s="557"/>
      <c r="MD89" s="557"/>
      <c r="ME89" s="557"/>
      <c r="MF89" s="557"/>
      <c r="MG89" s="557"/>
      <c r="MH89" s="557"/>
      <c r="MI89" s="557"/>
      <c r="MJ89" s="557"/>
      <c r="MK89" s="557"/>
      <c r="ML89" s="557"/>
      <c r="MM89" s="557"/>
      <c r="MN89" s="557"/>
      <c r="MO89" s="557"/>
      <c r="MP89" s="557"/>
      <c r="MQ89" s="557"/>
      <c r="MR89" s="557"/>
      <c r="MS89" s="557"/>
      <c r="MT89" s="557"/>
      <c r="MU89" s="557"/>
      <c r="MV89" s="557"/>
      <c r="MW89" s="557"/>
      <c r="MX89" s="557"/>
      <c r="MY89" s="557"/>
      <c r="MZ89" s="557"/>
      <c r="NA89" s="557"/>
      <c r="NB89" s="557"/>
    </row>
    <row r="90" spans="1:366" s="85" customFormat="1" ht="20.25" customHeight="1" x14ac:dyDescent="0.45">
      <c r="A90" s="107">
        <v>0</v>
      </c>
      <c r="B90" s="108">
        <v>1</v>
      </c>
      <c r="C90" s="107">
        <v>0</v>
      </c>
      <c r="D90" s="108">
        <v>6</v>
      </c>
      <c r="E90" s="107">
        <v>3</v>
      </c>
      <c r="F90" s="108">
        <v>2</v>
      </c>
      <c r="G90" s="107">
        <v>0</v>
      </c>
      <c r="H90" s="108">
        <v>1</v>
      </c>
      <c r="I90" s="110" t="str">
        <f t="shared" si="20"/>
        <v>01063201</v>
      </c>
      <c r="J90" s="111"/>
      <c r="K90" s="111">
        <v>70429</v>
      </c>
      <c r="L90" s="111">
        <v>30103</v>
      </c>
      <c r="M90" s="112" t="s">
        <v>337</v>
      </c>
      <c r="N90" s="111"/>
      <c r="O90" s="111"/>
      <c r="P90" s="111"/>
      <c r="Q90" s="111"/>
      <c r="R90" s="112" t="s">
        <v>119</v>
      </c>
      <c r="S90" s="112"/>
      <c r="T90" s="113" t="s">
        <v>424</v>
      </c>
      <c r="U90" s="112" t="s">
        <v>240</v>
      </c>
      <c r="V90" s="1300" t="s">
        <v>425</v>
      </c>
      <c r="W90" s="128" t="s">
        <v>426</v>
      </c>
      <c r="X90" s="1139">
        <f t="shared" si="21"/>
        <v>1</v>
      </c>
      <c r="Y90" s="1139">
        <f t="shared" si="22"/>
        <v>1</v>
      </c>
      <c r="Z90" s="1140">
        <v>6</v>
      </c>
      <c r="AA90" s="1140">
        <v>5</v>
      </c>
      <c r="AB90" s="1141"/>
      <c r="AC90" s="1196">
        <v>0</v>
      </c>
      <c r="AD90" s="1197">
        <v>1</v>
      </c>
      <c r="AE90" s="1196">
        <v>0</v>
      </c>
      <c r="AF90" s="1143">
        <v>1.9670570135746599</v>
      </c>
      <c r="AG90" s="1143">
        <v>0</v>
      </c>
      <c r="AH90" s="1143">
        <v>3.6251131221719501</v>
      </c>
      <c r="AI90" s="1143"/>
      <c r="AJ90" s="1143">
        <f t="shared" si="23"/>
        <v>5.5921701357466098</v>
      </c>
      <c r="AK90" s="1139">
        <f t="shared" si="24"/>
        <v>1</v>
      </c>
      <c r="AL90" s="1143">
        <v>1.7140956240360501</v>
      </c>
      <c r="AM90" s="1143">
        <v>0</v>
      </c>
      <c r="AN90" s="1143">
        <v>0</v>
      </c>
      <c r="AO90" s="1143">
        <v>1.22723037566089</v>
      </c>
      <c r="AP90" s="1143">
        <f t="shared" si="25"/>
        <v>8.5334961354435492</v>
      </c>
      <c r="AQ90" s="1144">
        <f t="shared" si="26"/>
        <v>1</v>
      </c>
      <c r="AR90" s="557"/>
      <c r="AS90" s="557" t="s">
        <v>243</v>
      </c>
      <c r="AT90" s="557"/>
      <c r="AU90" s="557"/>
      <c r="AV90" s="557"/>
      <c r="AW90" s="557"/>
      <c r="AX90" s="557"/>
      <c r="AY90" s="557"/>
      <c r="AZ90" s="557"/>
      <c r="BA90" s="557"/>
      <c r="BB90" s="557"/>
      <c r="BC90" s="557"/>
      <c r="BD90" s="557"/>
      <c r="BE90" s="557"/>
      <c r="BF90" s="557"/>
      <c r="BG90" s="557"/>
      <c r="BH90" s="557"/>
      <c r="BI90" s="557"/>
      <c r="BJ90" s="557"/>
      <c r="BK90" s="557"/>
      <c r="BL90" s="557"/>
      <c r="BM90" s="557"/>
      <c r="BN90" s="557"/>
      <c r="BO90" s="557"/>
      <c r="BP90" s="557"/>
      <c r="BQ90" s="557"/>
      <c r="BR90" s="557"/>
      <c r="BS90" s="557"/>
      <c r="BT90" s="557"/>
      <c r="BU90" s="557"/>
      <c r="BV90" s="557"/>
      <c r="BW90" s="557"/>
      <c r="BX90" s="557"/>
      <c r="BY90" s="557"/>
      <c r="BZ90" s="557"/>
      <c r="CA90" s="557"/>
      <c r="CB90" s="557"/>
      <c r="CC90" s="557"/>
      <c r="CD90" s="557"/>
      <c r="CE90" s="557"/>
      <c r="CF90" s="557"/>
      <c r="CG90" s="557"/>
      <c r="CH90" s="557"/>
      <c r="CI90" s="557"/>
      <c r="CJ90" s="557"/>
      <c r="CK90" s="557"/>
      <c r="CL90" s="557"/>
      <c r="CM90" s="557"/>
      <c r="CN90" s="557"/>
      <c r="CO90" s="557"/>
      <c r="CP90" s="557"/>
      <c r="CQ90" s="557"/>
      <c r="CR90" s="557"/>
      <c r="CS90" s="557"/>
      <c r="CT90" s="557"/>
      <c r="CU90" s="557"/>
      <c r="CV90" s="557"/>
      <c r="CW90" s="557"/>
      <c r="CX90" s="557"/>
      <c r="CY90" s="557"/>
      <c r="CZ90" s="557"/>
      <c r="DA90" s="557"/>
      <c r="DB90" s="557"/>
      <c r="DC90" s="557"/>
      <c r="DD90" s="557"/>
      <c r="DE90" s="557"/>
      <c r="DF90" s="557"/>
      <c r="DG90" s="557"/>
      <c r="DH90" s="557"/>
      <c r="DI90" s="557"/>
      <c r="DJ90" s="557"/>
      <c r="DK90" s="557"/>
      <c r="DL90" s="557"/>
      <c r="DM90" s="557"/>
      <c r="DN90" s="557"/>
      <c r="DO90" s="557"/>
      <c r="DP90" s="557"/>
      <c r="DQ90" s="557"/>
      <c r="DR90" s="557"/>
      <c r="DS90" s="557"/>
      <c r="DT90" s="557"/>
      <c r="DU90" s="557"/>
      <c r="DV90" s="557"/>
      <c r="DW90" s="557"/>
      <c r="DX90" s="557"/>
      <c r="DY90" s="557"/>
      <c r="DZ90" s="557"/>
      <c r="EA90" s="557"/>
      <c r="EB90" s="557"/>
      <c r="EC90" s="557"/>
      <c r="ED90" s="557"/>
      <c r="EE90" s="557"/>
      <c r="EF90" s="557"/>
      <c r="EG90" s="557"/>
      <c r="EH90" s="557"/>
      <c r="EI90" s="557"/>
      <c r="EJ90" s="557"/>
      <c r="EK90" s="557"/>
      <c r="EL90" s="557"/>
      <c r="EM90" s="557"/>
      <c r="EN90" s="557"/>
      <c r="EO90" s="557"/>
      <c r="EP90" s="557"/>
      <c r="EQ90" s="557"/>
      <c r="ER90" s="557"/>
      <c r="ES90" s="557"/>
      <c r="ET90" s="557"/>
      <c r="EU90" s="557"/>
      <c r="EV90" s="557"/>
      <c r="EW90" s="557"/>
      <c r="EX90" s="557"/>
      <c r="EY90" s="557"/>
      <c r="EZ90" s="557"/>
      <c r="FA90" s="557"/>
      <c r="FB90" s="557"/>
      <c r="FC90" s="557"/>
      <c r="FD90" s="557"/>
      <c r="FE90" s="557"/>
      <c r="FF90" s="557"/>
      <c r="FG90" s="557"/>
      <c r="FH90" s="557"/>
      <c r="FI90" s="557"/>
      <c r="FJ90" s="557"/>
      <c r="FK90" s="557"/>
      <c r="FL90" s="557"/>
      <c r="FM90" s="557"/>
      <c r="FN90" s="557"/>
      <c r="FO90" s="557"/>
      <c r="FP90" s="557"/>
      <c r="FQ90" s="557"/>
      <c r="FR90" s="557"/>
      <c r="FS90" s="557"/>
      <c r="FT90" s="557"/>
      <c r="FU90" s="557"/>
      <c r="FV90" s="557"/>
      <c r="FW90" s="557"/>
      <c r="FX90" s="557"/>
      <c r="FY90" s="557"/>
      <c r="FZ90" s="557"/>
      <c r="GA90" s="557"/>
      <c r="GB90" s="557"/>
      <c r="GC90" s="557"/>
      <c r="GD90" s="557"/>
      <c r="GE90" s="557"/>
      <c r="GF90" s="557"/>
      <c r="GG90" s="557"/>
      <c r="GH90" s="557"/>
      <c r="GI90" s="557"/>
      <c r="GJ90" s="557"/>
      <c r="GK90" s="557"/>
      <c r="GL90" s="557"/>
      <c r="GM90" s="557"/>
      <c r="GN90" s="557"/>
      <c r="GO90" s="557"/>
      <c r="GP90" s="557"/>
      <c r="GQ90" s="557"/>
      <c r="GR90" s="557"/>
      <c r="GS90" s="557"/>
      <c r="GT90" s="557"/>
      <c r="GU90" s="557"/>
      <c r="GV90" s="557"/>
      <c r="GW90" s="557"/>
      <c r="GX90" s="557"/>
      <c r="GY90" s="557"/>
      <c r="GZ90" s="557"/>
      <c r="HA90" s="557"/>
      <c r="HB90" s="557"/>
      <c r="HC90" s="557"/>
      <c r="HD90" s="557"/>
      <c r="HE90" s="557"/>
      <c r="HF90" s="557"/>
      <c r="HG90" s="557"/>
      <c r="HH90" s="557"/>
      <c r="HI90" s="557"/>
      <c r="HJ90" s="557"/>
      <c r="HK90" s="557"/>
      <c r="HL90" s="557"/>
      <c r="HM90" s="557"/>
      <c r="HN90" s="557"/>
      <c r="HO90" s="557"/>
      <c r="HP90" s="557"/>
      <c r="HQ90" s="557"/>
      <c r="HR90" s="557"/>
      <c r="HS90" s="557"/>
      <c r="HT90" s="557"/>
      <c r="HU90" s="557"/>
      <c r="HV90" s="557"/>
      <c r="HW90" s="557"/>
      <c r="HX90" s="557"/>
      <c r="HY90" s="557"/>
      <c r="HZ90" s="557"/>
      <c r="IA90" s="557"/>
      <c r="IB90" s="557"/>
      <c r="IC90" s="557"/>
      <c r="ID90" s="557"/>
      <c r="IE90" s="557"/>
      <c r="IF90" s="557"/>
      <c r="IG90" s="557"/>
      <c r="IH90" s="557"/>
      <c r="II90" s="557"/>
      <c r="IJ90" s="557"/>
      <c r="IK90" s="557"/>
      <c r="IL90" s="557"/>
      <c r="IM90" s="557"/>
      <c r="IN90" s="557"/>
      <c r="IO90" s="557"/>
      <c r="IP90" s="557"/>
      <c r="IQ90" s="557"/>
      <c r="IR90" s="557"/>
      <c r="IS90" s="557"/>
      <c r="IT90" s="557"/>
      <c r="IU90" s="557"/>
      <c r="IV90" s="557"/>
      <c r="IW90" s="557"/>
      <c r="IX90" s="557"/>
      <c r="IY90" s="557"/>
      <c r="IZ90" s="557"/>
      <c r="JA90" s="557"/>
      <c r="JB90" s="557"/>
      <c r="JC90" s="557"/>
      <c r="JD90" s="557"/>
      <c r="JE90" s="557"/>
      <c r="JF90" s="557"/>
      <c r="JG90" s="557"/>
      <c r="JH90" s="557"/>
      <c r="JI90" s="557"/>
      <c r="JJ90" s="557"/>
      <c r="JK90" s="557"/>
      <c r="JL90" s="557"/>
      <c r="JM90" s="557"/>
      <c r="JN90" s="557"/>
      <c r="JO90" s="557"/>
      <c r="JP90" s="557"/>
      <c r="JQ90" s="557"/>
      <c r="JR90" s="557"/>
      <c r="JS90" s="557"/>
      <c r="JT90" s="557"/>
      <c r="JU90" s="557"/>
      <c r="JV90" s="557"/>
      <c r="JW90" s="557"/>
      <c r="JX90" s="557"/>
      <c r="JY90" s="557"/>
      <c r="JZ90" s="557"/>
      <c r="KA90" s="557"/>
      <c r="KB90" s="557"/>
      <c r="KC90" s="557"/>
      <c r="KD90" s="557"/>
      <c r="KE90" s="557"/>
      <c r="KF90" s="557"/>
      <c r="KG90" s="557"/>
      <c r="KH90" s="557"/>
      <c r="KI90" s="557"/>
      <c r="KJ90" s="557"/>
      <c r="KK90" s="557"/>
      <c r="KL90" s="557"/>
      <c r="KM90" s="557"/>
      <c r="KN90" s="557"/>
      <c r="KO90" s="557"/>
      <c r="KP90" s="557"/>
      <c r="KQ90" s="557"/>
      <c r="KR90" s="557"/>
      <c r="KS90" s="557"/>
      <c r="KT90" s="557"/>
      <c r="KU90" s="557"/>
      <c r="KV90" s="557"/>
      <c r="KW90" s="557"/>
      <c r="KX90" s="557"/>
      <c r="KY90" s="557"/>
      <c r="KZ90" s="557"/>
      <c r="LA90" s="557"/>
      <c r="LB90" s="557"/>
      <c r="LC90" s="557"/>
      <c r="LD90" s="557"/>
      <c r="LE90" s="557"/>
      <c r="LF90" s="557"/>
      <c r="LG90" s="557"/>
      <c r="LH90" s="557"/>
      <c r="LI90" s="557"/>
      <c r="LJ90" s="557"/>
      <c r="LK90" s="557"/>
      <c r="LL90" s="557"/>
      <c r="LM90" s="557"/>
      <c r="LN90" s="557"/>
      <c r="LO90" s="557"/>
      <c r="LP90" s="557"/>
      <c r="LQ90" s="557"/>
      <c r="LR90" s="557"/>
      <c r="LS90" s="557"/>
      <c r="LT90" s="557"/>
      <c r="LU90" s="557"/>
      <c r="LV90" s="557"/>
      <c r="LW90" s="557"/>
      <c r="LX90" s="557"/>
      <c r="LY90" s="557"/>
      <c r="LZ90" s="557"/>
      <c r="MA90" s="557"/>
      <c r="MB90" s="557"/>
      <c r="MC90" s="557"/>
      <c r="MD90" s="557"/>
      <c r="ME90" s="557"/>
      <c r="MF90" s="557"/>
      <c r="MG90" s="557"/>
      <c r="MH90" s="557"/>
      <c r="MI90" s="557"/>
      <c r="MJ90" s="557"/>
      <c r="MK90" s="557"/>
      <c r="ML90" s="557"/>
      <c r="MM90" s="557"/>
      <c r="MN90" s="557"/>
      <c r="MO90" s="557"/>
      <c r="MP90" s="557"/>
      <c r="MQ90" s="557"/>
      <c r="MR90" s="557"/>
      <c r="MS90" s="557"/>
      <c r="MT90" s="557"/>
      <c r="MU90" s="557"/>
      <c r="MV90" s="557"/>
      <c r="MW90" s="557"/>
      <c r="MX90" s="557"/>
      <c r="MY90" s="557"/>
      <c r="MZ90" s="557"/>
      <c r="NA90" s="557"/>
      <c r="NB90" s="557"/>
    </row>
    <row r="91" spans="1:366" s="85" customFormat="1" ht="20.25" customHeight="1" x14ac:dyDescent="0.45">
      <c r="A91" s="107">
        <v>0</v>
      </c>
      <c r="B91" s="108">
        <v>1</v>
      </c>
      <c r="C91" s="107">
        <v>0</v>
      </c>
      <c r="D91" s="108">
        <v>6</v>
      </c>
      <c r="E91" s="107">
        <v>3</v>
      </c>
      <c r="F91" s="108">
        <v>3</v>
      </c>
      <c r="G91" s="107">
        <v>0</v>
      </c>
      <c r="H91" s="108">
        <v>1</v>
      </c>
      <c r="I91" s="110" t="str">
        <f t="shared" si="20"/>
        <v>01063301</v>
      </c>
      <c r="J91" s="111"/>
      <c r="K91" s="111">
        <v>70430</v>
      </c>
      <c r="L91" s="111">
        <v>30103</v>
      </c>
      <c r="M91" s="112" t="s">
        <v>337</v>
      </c>
      <c r="N91" s="111"/>
      <c r="O91" s="111"/>
      <c r="P91" s="111"/>
      <c r="Q91" s="111"/>
      <c r="R91" s="112" t="s">
        <v>119</v>
      </c>
      <c r="S91" s="112"/>
      <c r="T91" s="113" t="s">
        <v>427</v>
      </c>
      <c r="U91" s="112" t="s">
        <v>240</v>
      </c>
      <c r="V91" s="1300" t="s">
        <v>428</v>
      </c>
      <c r="W91" s="128" t="s">
        <v>427</v>
      </c>
      <c r="X91" s="1139">
        <f t="shared" si="21"/>
        <v>1.1172506657120884</v>
      </c>
      <c r="Y91" s="1139">
        <f t="shared" si="22"/>
        <v>1.1437922815839865</v>
      </c>
      <c r="Z91" s="1140">
        <v>8</v>
      </c>
      <c r="AA91" s="1140">
        <v>5</v>
      </c>
      <c r="AB91" s="1141"/>
      <c r="AC91" s="1196">
        <v>0</v>
      </c>
      <c r="AD91" s="1197">
        <v>1</v>
      </c>
      <c r="AE91" s="1196">
        <v>0</v>
      </c>
      <c r="AF91" s="1143">
        <v>2.6227426847662101</v>
      </c>
      <c r="AG91" s="1143">
        <v>0</v>
      </c>
      <c r="AH91" s="1143">
        <v>3.6251131221719501</v>
      </c>
      <c r="AI91" s="1143"/>
      <c r="AJ91" s="1143">
        <f t="shared" si="23"/>
        <v>6.2478558069381602</v>
      </c>
      <c r="AK91" s="1139">
        <f t="shared" si="24"/>
        <v>1.1172506657120884</v>
      </c>
      <c r="AL91" s="1143">
        <v>2.2854608320480598</v>
      </c>
      <c r="AM91" s="1143">
        <v>0</v>
      </c>
      <c r="AN91" s="1143">
        <v>0</v>
      </c>
      <c r="AO91" s="1143">
        <v>1.22723037566089</v>
      </c>
      <c r="AP91" s="1143">
        <f t="shared" si="25"/>
        <v>9.7605470146471092</v>
      </c>
      <c r="AQ91" s="1144">
        <f t="shared" si="26"/>
        <v>1.1437922815839865</v>
      </c>
      <c r="AR91" s="557"/>
      <c r="AS91" s="557" t="s">
        <v>243</v>
      </c>
      <c r="AT91" s="557"/>
      <c r="AU91" s="557"/>
      <c r="AV91" s="557"/>
      <c r="AW91" s="557"/>
      <c r="AX91" s="557"/>
      <c r="AY91" s="557"/>
      <c r="AZ91" s="557"/>
      <c r="BA91" s="557"/>
      <c r="BB91" s="557"/>
      <c r="BC91" s="557"/>
      <c r="BD91" s="557"/>
      <c r="BE91" s="557"/>
      <c r="BF91" s="557"/>
      <c r="BG91" s="557"/>
      <c r="BH91" s="557"/>
      <c r="BI91" s="557"/>
      <c r="BJ91" s="557"/>
      <c r="BK91" s="557"/>
      <c r="BL91" s="557"/>
      <c r="BM91" s="557"/>
      <c r="BN91" s="557"/>
      <c r="BO91" s="557"/>
      <c r="BP91" s="557"/>
      <c r="BQ91" s="557"/>
      <c r="BR91" s="557"/>
      <c r="BS91" s="557"/>
      <c r="BT91" s="557"/>
      <c r="BU91" s="557"/>
      <c r="BV91" s="557"/>
      <c r="BW91" s="557"/>
      <c r="BX91" s="557"/>
      <c r="BY91" s="557"/>
      <c r="BZ91" s="557"/>
      <c r="CA91" s="557"/>
      <c r="CB91" s="557"/>
      <c r="CC91" s="557"/>
      <c r="CD91" s="557"/>
      <c r="CE91" s="557"/>
      <c r="CF91" s="557"/>
      <c r="CG91" s="557"/>
      <c r="CH91" s="557"/>
      <c r="CI91" s="557"/>
      <c r="CJ91" s="557"/>
      <c r="CK91" s="557"/>
      <c r="CL91" s="557"/>
      <c r="CM91" s="557"/>
      <c r="CN91" s="557"/>
      <c r="CO91" s="557"/>
      <c r="CP91" s="557"/>
      <c r="CQ91" s="557"/>
      <c r="CR91" s="557"/>
      <c r="CS91" s="557"/>
      <c r="CT91" s="557"/>
      <c r="CU91" s="557"/>
      <c r="CV91" s="557"/>
      <c r="CW91" s="557"/>
      <c r="CX91" s="557"/>
      <c r="CY91" s="557"/>
      <c r="CZ91" s="557"/>
      <c r="DA91" s="557"/>
      <c r="DB91" s="557"/>
      <c r="DC91" s="557"/>
      <c r="DD91" s="557"/>
      <c r="DE91" s="557"/>
      <c r="DF91" s="557"/>
      <c r="DG91" s="557"/>
      <c r="DH91" s="557"/>
      <c r="DI91" s="557"/>
      <c r="DJ91" s="557"/>
      <c r="DK91" s="557"/>
      <c r="DL91" s="557"/>
      <c r="DM91" s="557"/>
      <c r="DN91" s="557"/>
      <c r="DO91" s="557"/>
      <c r="DP91" s="557"/>
      <c r="DQ91" s="557"/>
      <c r="DR91" s="557"/>
      <c r="DS91" s="557"/>
      <c r="DT91" s="557"/>
      <c r="DU91" s="557"/>
      <c r="DV91" s="557"/>
      <c r="DW91" s="557"/>
      <c r="DX91" s="557"/>
      <c r="DY91" s="557"/>
      <c r="DZ91" s="557"/>
      <c r="EA91" s="557"/>
      <c r="EB91" s="557"/>
      <c r="EC91" s="557"/>
      <c r="ED91" s="557"/>
      <c r="EE91" s="557"/>
      <c r="EF91" s="557"/>
      <c r="EG91" s="557"/>
      <c r="EH91" s="557"/>
      <c r="EI91" s="557"/>
      <c r="EJ91" s="557"/>
      <c r="EK91" s="557"/>
      <c r="EL91" s="557"/>
      <c r="EM91" s="557"/>
      <c r="EN91" s="557"/>
      <c r="EO91" s="557"/>
      <c r="EP91" s="557"/>
      <c r="EQ91" s="557"/>
      <c r="ER91" s="557"/>
      <c r="ES91" s="557"/>
      <c r="ET91" s="557"/>
      <c r="EU91" s="557"/>
      <c r="EV91" s="557"/>
      <c r="EW91" s="557"/>
      <c r="EX91" s="557"/>
      <c r="EY91" s="557"/>
      <c r="EZ91" s="557"/>
      <c r="FA91" s="557"/>
      <c r="FB91" s="557"/>
      <c r="FC91" s="557"/>
      <c r="FD91" s="557"/>
      <c r="FE91" s="557"/>
      <c r="FF91" s="557"/>
      <c r="FG91" s="557"/>
      <c r="FH91" s="557"/>
      <c r="FI91" s="557"/>
      <c r="FJ91" s="557"/>
      <c r="FK91" s="557"/>
      <c r="FL91" s="557"/>
      <c r="FM91" s="557"/>
      <c r="FN91" s="557"/>
      <c r="FO91" s="557"/>
      <c r="FP91" s="557"/>
      <c r="FQ91" s="557"/>
      <c r="FR91" s="557"/>
      <c r="FS91" s="557"/>
      <c r="FT91" s="557"/>
      <c r="FU91" s="557"/>
      <c r="FV91" s="557"/>
      <c r="FW91" s="557"/>
      <c r="FX91" s="557"/>
      <c r="FY91" s="557"/>
      <c r="FZ91" s="557"/>
      <c r="GA91" s="557"/>
      <c r="GB91" s="557"/>
      <c r="GC91" s="557"/>
      <c r="GD91" s="557"/>
      <c r="GE91" s="557"/>
      <c r="GF91" s="557"/>
      <c r="GG91" s="557"/>
      <c r="GH91" s="557"/>
      <c r="GI91" s="557"/>
      <c r="GJ91" s="557"/>
      <c r="GK91" s="557"/>
      <c r="GL91" s="557"/>
      <c r="GM91" s="557"/>
      <c r="GN91" s="557"/>
      <c r="GO91" s="557"/>
      <c r="GP91" s="557"/>
      <c r="GQ91" s="557"/>
      <c r="GR91" s="557"/>
      <c r="GS91" s="557"/>
      <c r="GT91" s="557"/>
      <c r="GU91" s="557"/>
      <c r="GV91" s="557"/>
      <c r="GW91" s="557"/>
      <c r="GX91" s="557"/>
      <c r="GY91" s="557"/>
      <c r="GZ91" s="557"/>
      <c r="HA91" s="557"/>
      <c r="HB91" s="557"/>
      <c r="HC91" s="557"/>
      <c r="HD91" s="557"/>
      <c r="HE91" s="557"/>
      <c r="HF91" s="557"/>
      <c r="HG91" s="557"/>
      <c r="HH91" s="557"/>
      <c r="HI91" s="557"/>
      <c r="HJ91" s="557"/>
      <c r="HK91" s="557"/>
      <c r="HL91" s="557"/>
      <c r="HM91" s="557"/>
      <c r="HN91" s="557"/>
      <c r="HO91" s="557"/>
      <c r="HP91" s="557"/>
      <c r="HQ91" s="557"/>
      <c r="HR91" s="557"/>
      <c r="HS91" s="557"/>
      <c r="HT91" s="557"/>
      <c r="HU91" s="557"/>
      <c r="HV91" s="557"/>
      <c r="HW91" s="557"/>
      <c r="HX91" s="557"/>
      <c r="HY91" s="557"/>
      <c r="HZ91" s="557"/>
      <c r="IA91" s="557"/>
      <c r="IB91" s="557"/>
      <c r="IC91" s="557"/>
      <c r="ID91" s="557"/>
      <c r="IE91" s="557"/>
      <c r="IF91" s="557"/>
      <c r="IG91" s="557"/>
      <c r="IH91" s="557"/>
      <c r="II91" s="557"/>
      <c r="IJ91" s="557"/>
      <c r="IK91" s="557"/>
      <c r="IL91" s="557"/>
      <c r="IM91" s="557"/>
      <c r="IN91" s="557"/>
      <c r="IO91" s="557"/>
      <c r="IP91" s="557"/>
      <c r="IQ91" s="557"/>
      <c r="IR91" s="557"/>
      <c r="IS91" s="557"/>
      <c r="IT91" s="557"/>
      <c r="IU91" s="557"/>
      <c r="IV91" s="557"/>
      <c r="IW91" s="557"/>
      <c r="IX91" s="557"/>
      <c r="IY91" s="557"/>
      <c r="IZ91" s="557"/>
      <c r="JA91" s="557"/>
      <c r="JB91" s="557"/>
      <c r="JC91" s="557"/>
      <c r="JD91" s="557"/>
      <c r="JE91" s="557"/>
      <c r="JF91" s="557"/>
      <c r="JG91" s="557"/>
      <c r="JH91" s="557"/>
      <c r="JI91" s="557"/>
      <c r="JJ91" s="557"/>
      <c r="JK91" s="557"/>
      <c r="JL91" s="557"/>
      <c r="JM91" s="557"/>
      <c r="JN91" s="557"/>
      <c r="JO91" s="557"/>
      <c r="JP91" s="557"/>
      <c r="JQ91" s="557"/>
      <c r="JR91" s="557"/>
      <c r="JS91" s="557"/>
      <c r="JT91" s="557"/>
      <c r="JU91" s="557"/>
      <c r="JV91" s="557"/>
      <c r="JW91" s="557"/>
      <c r="JX91" s="557"/>
      <c r="JY91" s="557"/>
      <c r="JZ91" s="557"/>
      <c r="KA91" s="557"/>
      <c r="KB91" s="557"/>
      <c r="KC91" s="557"/>
      <c r="KD91" s="557"/>
      <c r="KE91" s="557"/>
      <c r="KF91" s="557"/>
      <c r="KG91" s="557"/>
      <c r="KH91" s="557"/>
      <c r="KI91" s="557"/>
      <c r="KJ91" s="557"/>
      <c r="KK91" s="557"/>
      <c r="KL91" s="557"/>
      <c r="KM91" s="557"/>
      <c r="KN91" s="557"/>
      <c r="KO91" s="557"/>
      <c r="KP91" s="557"/>
      <c r="KQ91" s="557"/>
      <c r="KR91" s="557"/>
      <c r="KS91" s="557"/>
      <c r="KT91" s="557"/>
      <c r="KU91" s="557"/>
      <c r="KV91" s="557"/>
      <c r="KW91" s="557"/>
      <c r="KX91" s="557"/>
      <c r="KY91" s="557"/>
      <c r="KZ91" s="557"/>
      <c r="LA91" s="557"/>
      <c r="LB91" s="557"/>
      <c r="LC91" s="557"/>
      <c r="LD91" s="557"/>
      <c r="LE91" s="557"/>
      <c r="LF91" s="557"/>
      <c r="LG91" s="557"/>
      <c r="LH91" s="557"/>
      <c r="LI91" s="557"/>
      <c r="LJ91" s="557"/>
      <c r="LK91" s="557"/>
      <c r="LL91" s="557"/>
      <c r="LM91" s="557"/>
      <c r="LN91" s="557"/>
      <c r="LO91" s="557"/>
      <c r="LP91" s="557"/>
      <c r="LQ91" s="557"/>
      <c r="LR91" s="557"/>
      <c r="LS91" s="557"/>
      <c r="LT91" s="557"/>
      <c r="LU91" s="557"/>
      <c r="LV91" s="557"/>
      <c r="LW91" s="557"/>
      <c r="LX91" s="557"/>
      <c r="LY91" s="557"/>
      <c r="LZ91" s="557"/>
      <c r="MA91" s="557"/>
      <c r="MB91" s="557"/>
      <c r="MC91" s="557"/>
      <c r="MD91" s="557"/>
      <c r="ME91" s="557"/>
      <c r="MF91" s="557"/>
      <c r="MG91" s="557"/>
      <c r="MH91" s="557"/>
      <c r="MI91" s="557"/>
      <c r="MJ91" s="557"/>
      <c r="MK91" s="557"/>
      <c r="ML91" s="557"/>
      <c r="MM91" s="557"/>
      <c r="MN91" s="557"/>
      <c r="MO91" s="557"/>
      <c r="MP91" s="557"/>
      <c r="MQ91" s="557"/>
      <c r="MR91" s="557"/>
      <c r="MS91" s="557"/>
      <c r="MT91" s="557"/>
      <c r="MU91" s="557"/>
      <c r="MV91" s="557"/>
      <c r="MW91" s="557"/>
      <c r="MX91" s="557"/>
      <c r="MY91" s="557"/>
      <c r="MZ91" s="557"/>
      <c r="NA91" s="557"/>
      <c r="NB91" s="557"/>
    </row>
    <row r="92" spans="1:366" s="85" customFormat="1" ht="20.25" customHeight="1" x14ac:dyDescent="0.45">
      <c r="A92" s="107">
        <v>0</v>
      </c>
      <c r="B92" s="108">
        <v>1</v>
      </c>
      <c r="C92" s="107">
        <v>0</v>
      </c>
      <c r="D92" s="108">
        <v>6</v>
      </c>
      <c r="E92" s="107">
        <v>3</v>
      </c>
      <c r="F92" s="108">
        <v>4</v>
      </c>
      <c r="G92" s="107">
        <v>0</v>
      </c>
      <c r="H92" s="108">
        <v>1</v>
      </c>
      <c r="I92" s="110" t="str">
        <f t="shared" si="20"/>
        <v>01063401</v>
      </c>
      <c r="J92" s="111"/>
      <c r="K92" s="111">
        <v>70443</v>
      </c>
      <c r="L92" s="111">
        <v>30103</v>
      </c>
      <c r="M92" s="112" t="s">
        <v>337</v>
      </c>
      <c r="N92" s="111"/>
      <c r="O92" s="111"/>
      <c r="P92" s="111"/>
      <c r="Q92" s="111"/>
      <c r="R92" s="112" t="s">
        <v>119</v>
      </c>
      <c r="S92" s="112"/>
      <c r="T92" s="113" t="s">
        <v>429</v>
      </c>
      <c r="U92" s="112" t="s">
        <v>240</v>
      </c>
      <c r="V92" s="1300" t="s">
        <v>430</v>
      </c>
      <c r="W92" s="128" t="s">
        <v>429</v>
      </c>
      <c r="X92" s="1139">
        <f t="shared" si="21"/>
        <v>1.1172506657120884</v>
      </c>
      <c r="Y92" s="1139">
        <f t="shared" si="22"/>
        <v>1.1437922815839865</v>
      </c>
      <c r="Z92" s="1140">
        <v>8</v>
      </c>
      <c r="AA92" s="1140">
        <v>5</v>
      </c>
      <c r="AB92" s="1141"/>
      <c r="AC92" s="1196">
        <v>0</v>
      </c>
      <c r="AD92" s="1197">
        <v>1</v>
      </c>
      <c r="AE92" s="1196">
        <v>0</v>
      </c>
      <c r="AF92" s="1143">
        <v>2.6227426847662101</v>
      </c>
      <c r="AG92" s="1143">
        <v>0</v>
      </c>
      <c r="AH92" s="1143">
        <v>3.6251131221719501</v>
      </c>
      <c r="AI92" s="1143"/>
      <c r="AJ92" s="1143">
        <f t="shared" si="23"/>
        <v>6.2478558069381602</v>
      </c>
      <c r="AK92" s="1139">
        <f t="shared" si="24"/>
        <v>1.1172506657120884</v>
      </c>
      <c r="AL92" s="1143">
        <v>2.2854608320480598</v>
      </c>
      <c r="AM92" s="1143">
        <v>0</v>
      </c>
      <c r="AN92" s="1143">
        <v>0</v>
      </c>
      <c r="AO92" s="1143">
        <v>1.22723037566089</v>
      </c>
      <c r="AP92" s="1143">
        <f t="shared" si="25"/>
        <v>9.7605470146471092</v>
      </c>
      <c r="AQ92" s="1144">
        <f t="shared" si="26"/>
        <v>1.1437922815839865</v>
      </c>
      <c r="AR92" s="557"/>
      <c r="AS92" s="557" t="s">
        <v>243</v>
      </c>
      <c r="AT92" s="557"/>
      <c r="AU92" s="557"/>
      <c r="AV92" s="557"/>
      <c r="AW92" s="557"/>
      <c r="AX92" s="557"/>
      <c r="AY92" s="557"/>
      <c r="AZ92" s="557"/>
      <c r="BA92" s="557"/>
      <c r="BB92" s="557"/>
      <c r="BC92" s="557"/>
      <c r="BD92" s="557"/>
      <c r="BE92" s="557"/>
      <c r="BF92" s="557"/>
      <c r="BG92" s="557"/>
      <c r="BH92" s="557"/>
      <c r="BI92" s="557"/>
      <c r="BJ92" s="557"/>
      <c r="BK92" s="557"/>
      <c r="BL92" s="557"/>
      <c r="BM92" s="557"/>
      <c r="BN92" s="557"/>
      <c r="BO92" s="557"/>
      <c r="BP92" s="557"/>
      <c r="BQ92" s="557"/>
      <c r="BR92" s="557"/>
      <c r="BS92" s="557"/>
      <c r="BT92" s="557"/>
      <c r="BU92" s="557"/>
      <c r="BV92" s="557"/>
      <c r="BW92" s="557"/>
      <c r="BX92" s="557"/>
      <c r="BY92" s="557"/>
      <c r="BZ92" s="557"/>
      <c r="CA92" s="557"/>
      <c r="CB92" s="557"/>
      <c r="CC92" s="557"/>
      <c r="CD92" s="557"/>
      <c r="CE92" s="557"/>
      <c r="CF92" s="557"/>
      <c r="CG92" s="557"/>
      <c r="CH92" s="557"/>
      <c r="CI92" s="557"/>
      <c r="CJ92" s="557"/>
      <c r="CK92" s="557"/>
      <c r="CL92" s="557"/>
      <c r="CM92" s="557"/>
      <c r="CN92" s="557"/>
      <c r="CO92" s="557"/>
      <c r="CP92" s="557"/>
      <c r="CQ92" s="557"/>
      <c r="CR92" s="557"/>
      <c r="CS92" s="557"/>
      <c r="CT92" s="557"/>
      <c r="CU92" s="557"/>
      <c r="CV92" s="557"/>
      <c r="CW92" s="557"/>
      <c r="CX92" s="557"/>
      <c r="CY92" s="557"/>
      <c r="CZ92" s="557"/>
      <c r="DA92" s="557"/>
      <c r="DB92" s="557"/>
      <c r="DC92" s="557"/>
      <c r="DD92" s="557"/>
      <c r="DE92" s="557"/>
      <c r="DF92" s="557"/>
      <c r="DG92" s="557"/>
      <c r="DH92" s="557"/>
      <c r="DI92" s="557"/>
      <c r="DJ92" s="557"/>
      <c r="DK92" s="557"/>
      <c r="DL92" s="557"/>
      <c r="DM92" s="557"/>
      <c r="DN92" s="557"/>
      <c r="DO92" s="557"/>
      <c r="DP92" s="557"/>
      <c r="DQ92" s="557"/>
      <c r="DR92" s="557"/>
      <c r="DS92" s="557"/>
      <c r="DT92" s="557"/>
      <c r="DU92" s="557"/>
      <c r="DV92" s="557"/>
      <c r="DW92" s="557"/>
      <c r="DX92" s="557"/>
      <c r="DY92" s="557"/>
      <c r="DZ92" s="557"/>
      <c r="EA92" s="557"/>
      <c r="EB92" s="557"/>
      <c r="EC92" s="557"/>
      <c r="ED92" s="557"/>
      <c r="EE92" s="557"/>
      <c r="EF92" s="557"/>
      <c r="EG92" s="557"/>
      <c r="EH92" s="557"/>
      <c r="EI92" s="557"/>
      <c r="EJ92" s="557"/>
      <c r="EK92" s="557"/>
      <c r="EL92" s="557"/>
      <c r="EM92" s="557"/>
      <c r="EN92" s="557"/>
      <c r="EO92" s="557"/>
      <c r="EP92" s="557"/>
      <c r="EQ92" s="557"/>
      <c r="ER92" s="557"/>
      <c r="ES92" s="557"/>
      <c r="ET92" s="557"/>
      <c r="EU92" s="557"/>
      <c r="EV92" s="557"/>
      <c r="EW92" s="557"/>
      <c r="EX92" s="557"/>
      <c r="EY92" s="557"/>
      <c r="EZ92" s="557"/>
      <c r="FA92" s="557"/>
      <c r="FB92" s="557"/>
      <c r="FC92" s="557"/>
      <c r="FD92" s="557"/>
      <c r="FE92" s="557"/>
      <c r="FF92" s="557"/>
      <c r="FG92" s="557"/>
      <c r="FH92" s="557"/>
      <c r="FI92" s="557"/>
      <c r="FJ92" s="557"/>
      <c r="FK92" s="557"/>
      <c r="FL92" s="557"/>
      <c r="FM92" s="557"/>
      <c r="FN92" s="557"/>
      <c r="FO92" s="557"/>
      <c r="FP92" s="557"/>
      <c r="FQ92" s="557"/>
      <c r="FR92" s="557"/>
      <c r="FS92" s="557"/>
      <c r="FT92" s="557"/>
      <c r="FU92" s="557"/>
      <c r="FV92" s="557"/>
      <c r="FW92" s="557"/>
      <c r="FX92" s="557"/>
      <c r="FY92" s="557"/>
      <c r="FZ92" s="557"/>
      <c r="GA92" s="557"/>
      <c r="GB92" s="557"/>
      <c r="GC92" s="557"/>
      <c r="GD92" s="557"/>
      <c r="GE92" s="557"/>
      <c r="GF92" s="557"/>
      <c r="GG92" s="557"/>
      <c r="GH92" s="557"/>
      <c r="GI92" s="557"/>
      <c r="GJ92" s="557"/>
      <c r="GK92" s="557"/>
      <c r="GL92" s="557"/>
      <c r="GM92" s="557"/>
      <c r="GN92" s="557"/>
      <c r="GO92" s="557"/>
      <c r="GP92" s="557"/>
      <c r="GQ92" s="557"/>
      <c r="GR92" s="557"/>
      <c r="GS92" s="557"/>
      <c r="GT92" s="557"/>
      <c r="GU92" s="557"/>
      <c r="GV92" s="557"/>
      <c r="GW92" s="557"/>
      <c r="GX92" s="557"/>
      <c r="GY92" s="557"/>
      <c r="GZ92" s="557"/>
      <c r="HA92" s="557"/>
      <c r="HB92" s="557"/>
      <c r="HC92" s="557"/>
      <c r="HD92" s="557"/>
      <c r="HE92" s="557"/>
      <c r="HF92" s="557"/>
      <c r="HG92" s="557"/>
      <c r="HH92" s="557"/>
      <c r="HI92" s="557"/>
      <c r="HJ92" s="557"/>
      <c r="HK92" s="557"/>
      <c r="HL92" s="557"/>
      <c r="HM92" s="557"/>
      <c r="HN92" s="557"/>
      <c r="HO92" s="557"/>
      <c r="HP92" s="557"/>
      <c r="HQ92" s="557"/>
      <c r="HR92" s="557"/>
      <c r="HS92" s="557"/>
      <c r="HT92" s="557"/>
      <c r="HU92" s="557"/>
      <c r="HV92" s="557"/>
      <c r="HW92" s="557"/>
      <c r="HX92" s="557"/>
      <c r="HY92" s="557"/>
      <c r="HZ92" s="557"/>
      <c r="IA92" s="557"/>
      <c r="IB92" s="557"/>
      <c r="IC92" s="557"/>
      <c r="ID92" s="557"/>
      <c r="IE92" s="557"/>
      <c r="IF92" s="557"/>
      <c r="IG92" s="557"/>
      <c r="IH92" s="557"/>
      <c r="II92" s="557"/>
      <c r="IJ92" s="557"/>
      <c r="IK92" s="557"/>
      <c r="IL92" s="557"/>
      <c r="IM92" s="557"/>
      <c r="IN92" s="557"/>
      <c r="IO92" s="557"/>
      <c r="IP92" s="557"/>
      <c r="IQ92" s="557"/>
      <c r="IR92" s="557"/>
      <c r="IS92" s="557"/>
      <c r="IT92" s="557"/>
      <c r="IU92" s="557"/>
      <c r="IV92" s="557"/>
      <c r="IW92" s="557"/>
      <c r="IX92" s="557"/>
      <c r="IY92" s="557"/>
      <c r="IZ92" s="557"/>
      <c r="JA92" s="557"/>
      <c r="JB92" s="557"/>
      <c r="JC92" s="557"/>
      <c r="JD92" s="557"/>
      <c r="JE92" s="557"/>
      <c r="JF92" s="557"/>
      <c r="JG92" s="557"/>
      <c r="JH92" s="557"/>
      <c r="JI92" s="557"/>
      <c r="JJ92" s="557"/>
      <c r="JK92" s="557"/>
      <c r="JL92" s="557"/>
      <c r="JM92" s="557"/>
      <c r="JN92" s="557"/>
      <c r="JO92" s="557"/>
      <c r="JP92" s="557"/>
      <c r="JQ92" s="557"/>
      <c r="JR92" s="557"/>
      <c r="JS92" s="557"/>
      <c r="JT92" s="557"/>
      <c r="JU92" s="557"/>
      <c r="JV92" s="557"/>
      <c r="JW92" s="557"/>
      <c r="JX92" s="557"/>
      <c r="JY92" s="557"/>
      <c r="JZ92" s="557"/>
      <c r="KA92" s="557"/>
      <c r="KB92" s="557"/>
      <c r="KC92" s="557"/>
      <c r="KD92" s="557"/>
      <c r="KE92" s="557"/>
      <c r="KF92" s="557"/>
      <c r="KG92" s="557"/>
      <c r="KH92" s="557"/>
      <c r="KI92" s="557"/>
      <c r="KJ92" s="557"/>
      <c r="KK92" s="557"/>
      <c r="KL92" s="557"/>
      <c r="KM92" s="557"/>
      <c r="KN92" s="557"/>
      <c r="KO92" s="557"/>
      <c r="KP92" s="557"/>
      <c r="KQ92" s="557"/>
      <c r="KR92" s="557"/>
      <c r="KS92" s="557"/>
      <c r="KT92" s="557"/>
      <c r="KU92" s="557"/>
      <c r="KV92" s="557"/>
      <c r="KW92" s="557"/>
      <c r="KX92" s="557"/>
      <c r="KY92" s="557"/>
      <c r="KZ92" s="557"/>
      <c r="LA92" s="557"/>
      <c r="LB92" s="557"/>
      <c r="LC92" s="557"/>
      <c r="LD92" s="557"/>
      <c r="LE92" s="557"/>
      <c r="LF92" s="557"/>
      <c r="LG92" s="557"/>
      <c r="LH92" s="557"/>
      <c r="LI92" s="557"/>
      <c r="LJ92" s="557"/>
      <c r="LK92" s="557"/>
      <c r="LL92" s="557"/>
      <c r="LM92" s="557"/>
      <c r="LN92" s="557"/>
      <c r="LO92" s="557"/>
      <c r="LP92" s="557"/>
      <c r="LQ92" s="557"/>
      <c r="LR92" s="557"/>
      <c r="LS92" s="557"/>
      <c r="LT92" s="557"/>
      <c r="LU92" s="557"/>
      <c r="LV92" s="557"/>
      <c r="LW92" s="557"/>
      <c r="LX92" s="557"/>
      <c r="LY92" s="557"/>
      <c r="LZ92" s="557"/>
      <c r="MA92" s="557"/>
      <c r="MB92" s="557"/>
      <c r="MC92" s="557"/>
      <c r="MD92" s="557"/>
      <c r="ME92" s="557"/>
      <c r="MF92" s="557"/>
      <c r="MG92" s="557"/>
      <c r="MH92" s="557"/>
      <c r="MI92" s="557"/>
      <c r="MJ92" s="557"/>
      <c r="MK92" s="557"/>
      <c r="ML92" s="557"/>
      <c r="MM92" s="557"/>
      <c r="MN92" s="557"/>
      <c r="MO92" s="557"/>
      <c r="MP92" s="557"/>
      <c r="MQ92" s="557"/>
      <c r="MR92" s="557"/>
      <c r="MS92" s="557"/>
      <c r="MT92" s="557"/>
      <c r="MU92" s="557"/>
      <c r="MV92" s="557"/>
      <c r="MW92" s="557"/>
      <c r="MX92" s="557"/>
      <c r="MY92" s="557"/>
      <c r="MZ92" s="557"/>
      <c r="NA92" s="557"/>
      <c r="NB92" s="557"/>
    </row>
    <row r="93" spans="1:366" s="85" customFormat="1" ht="20.25" customHeight="1" x14ac:dyDescent="0.45">
      <c r="A93" s="107">
        <v>0</v>
      </c>
      <c r="B93" s="108">
        <v>1</v>
      </c>
      <c r="C93" s="107">
        <v>0</v>
      </c>
      <c r="D93" s="108">
        <v>6</v>
      </c>
      <c r="E93" s="107">
        <v>3</v>
      </c>
      <c r="F93" s="108">
        <v>5</v>
      </c>
      <c r="G93" s="107">
        <v>0</v>
      </c>
      <c r="H93" s="108">
        <v>1</v>
      </c>
      <c r="I93" s="110" t="str">
        <f t="shared" si="20"/>
        <v>01063501</v>
      </c>
      <c r="J93" s="111"/>
      <c r="K93" s="111">
        <v>70431</v>
      </c>
      <c r="L93" s="111">
        <v>30103</v>
      </c>
      <c r="M93" s="112" t="s">
        <v>337</v>
      </c>
      <c r="N93" s="111"/>
      <c r="O93" s="111"/>
      <c r="P93" s="111"/>
      <c r="Q93" s="111"/>
      <c r="R93" s="112" t="s">
        <v>119</v>
      </c>
      <c r="S93" s="112"/>
      <c r="T93" s="113" t="s">
        <v>431</v>
      </c>
      <c r="U93" s="112" t="s">
        <v>240</v>
      </c>
      <c r="V93" s="1300" t="s">
        <v>432</v>
      </c>
      <c r="W93" s="128" t="s">
        <v>433</v>
      </c>
      <c r="X93" s="1139">
        <f t="shared" si="21"/>
        <v>1</v>
      </c>
      <c r="Y93" s="1139">
        <f t="shared" si="22"/>
        <v>1</v>
      </c>
      <c r="Z93" s="1140">
        <v>6</v>
      </c>
      <c r="AA93" s="1140">
        <v>5</v>
      </c>
      <c r="AB93" s="1141"/>
      <c r="AC93" s="1196">
        <v>0</v>
      </c>
      <c r="AD93" s="1197">
        <v>1</v>
      </c>
      <c r="AE93" s="1196">
        <v>0</v>
      </c>
      <c r="AF93" s="1143">
        <v>1.9670570135746599</v>
      </c>
      <c r="AG93" s="1143">
        <v>0</v>
      </c>
      <c r="AH93" s="1143">
        <v>3.6251131221719501</v>
      </c>
      <c r="AI93" s="1143"/>
      <c r="AJ93" s="1143">
        <f t="shared" si="23"/>
        <v>5.5921701357466098</v>
      </c>
      <c r="AK93" s="1139">
        <f t="shared" si="24"/>
        <v>1</v>
      </c>
      <c r="AL93" s="1143">
        <v>1.7140956240360501</v>
      </c>
      <c r="AM93" s="1143">
        <v>0</v>
      </c>
      <c r="AN93" s="1143">
        <v>0</v>
      </c>
      <c r="AO93" s="1143">
        <v>1.22723037566089</v>
      </c>
      <c r="AP93" s="1143">
        <f t="shared" si="25"/>
        <v>8.5334961354435492</v>
      </c>
      <c r="AQ93" s="1144">
        <f t="shared" si="26"/>
        <v>1</v>
      </c>
      <c r="AR93" s="557"/>
      <c r="AS93" s="557" t="s">
        <v>243</v>
      </c>
      <c r="AT93" s="557"/>
      <c r="AU93" s="557"/>
      <c r="AV93" s="557"/>
      <c r="AW93" s="557"/>
      <c r="AX93" s="557"/>
      <c r="AY93" s="557"/>
      <c r="AZ93" s="557"/>
      <c r="BA93" s="557"/>
      <c r="BB93" s="557"/>
      <c r="BC93" s="557"/>
      <c r="BD93" s="557"/>
      <c r="BE93" s="557"/>
      <c r="BF93" s="557"/>
      <c r="BG93" s="557"/>
      <c r="BH93" s="557"/>
      <c r="BI93" s="557"/>
      <c r="BJ93" s="557"/>
      <c r="BK93" s="557"/>
      <c r="BL93" s="557"/>
      <c r="BM93" s="557"/>
      <c r="BN93" s="557"/>
      <c r="BO93" s="557"/>
      <c r="BP93" s="557"/>
      <c r="BQ93" s="557"/>
      <c r="BR93" s="557"/>
      <c r="BS93" s="557"/>
      <c r="BT93" s="557"/>
      <c r="BU93" s="557"/>
      <c r="BV93" s="557"/>
      <c r="BW93" s="557"/>
      <c r="BX93" s="557"/>
      <c r="BY93" s="557"/>
      <c r="BZ93" s="557"/>
      <c r="CA93" s="557"/>
      <c r="CB93" s="557"/>
      <c r="CC93" s="557"/>
      <c r="CD93" s="557"/>
      <c r="CE93" s="557"/>
      <c r="CF93" s="557"/>
      <c r="CG93" s="557"/>
      <c r="CH93" s="557"/>
      <c r="CI93" s="557"/>
      <c r="CJ93" s="557"/>
      <c r="CK93" s="557"/>
      <c r="CL93" s="557"/>
      <c r="CM93" s="557"/>
      <c r="CN93" s="557"/>
      <c r="CO93" s="557"/>
      <c r="CP93" s="557"/>
      <c r="CQ93" s="557"/>
      <c r="CR93" s="557"/>
      <c r="CS93" s="557"/>
      <c r="CT93" s="557"/>
      <c r="CU93" s="557"/>
      <c r="CV93" s="557"/>
      <c r="CW93" s="557"/>
      <c r="CX93" s="557"/>
      <c r="CY93" s="557"/>
      <c r="CZ93" s="557"/>
      <c r="DA93" s="557"/>
      <c r="DB93" s="557"/>
      <c r="DC93" s="557"/>
      <c r="DD93" s="557"/>
      <c r="DE93" s="557"/>
      <c r="DF93" s="557"/>
      <c r="DG93" s="557"/>
      <c r="DH93" s="557"/>
      <c r="DI93" s="557"/>
      <c r="DJ93" s="557"/>
      <c r="DK93" s="557"/>
      <c r="DL93" s="557"/>
      <c r="DM93" s="557"/>
      <c r="DN93" s="557"/>
      <c r="DO93" s="557"/>
      <c r="DP93" s="557"/>
      <c r="DQ93" s="557"/>
      <c r="DR93" s="557"/>
      <c r="DS93" s="557"/>
      <c r="DT93" s="557"/>
      <c r="DU93" s="557"/>
      <c r="DV93" s="557"/>
      <c r="DW93" s="557"/>
      <c r="DX93" s="557"/>
      <c r="DY93" s="557"/>
      <c r="DZ93" s="557"/>
      <c r="EA93" s="557"/>
      <c r="EB93" s="557"/>
      <c r="EC93" s="557"/>
      <c r="ED93" s="557"/>
      <c r="EE93" s="557"/>
      <c r="EF93" s="557"/>
      <c r="EG93" s="557"/>
      <c r="EH93" s="557"/>
      <c r="EI93" s="557"/>
      <c r="EJ93" s="557"/>
      <c r="EK93" s="557"/>
      <c r="EL93" s="557"/>
      <c r="EM93" s="557"/>
      <c r="EN93" s="557"/>
      <c r="EO93" s="557"/>
      <c r="EP93" s="557"/>
      <c r="EQ93" s="557"/>
      <c r="ER93" s="557"/>
      <c r="ES93" s="557"/>
      <c r="ET93" s="557"/>
      <c r="EU93" s="557"/>
      <c r="EV93" s="557"/>
      <c r="EW93" s="557"/>
      <c r="EX93" s="557"/>
      <c r="EY93" s="557"/>
      <c r="EZ93" s="557"/>
      <c r="FA93" s="557"/>
      <c r="FB93" s="557"/>
      <c r="FC93" s="557"/>
      <c r="FD93" s="557"/>
      <c r="FE93" s="557"/>
      <c r="FF93" s="557"/>
      <c r="FG93" s="557"/>
      <c r="FH93" s="557"/>
      <c r="FI93" s="557"/>
      <c r="FJ93" s="557"/>
      <c r="FK93" s="557"/>
      <c r="FL93" s="557"/>
      <c r="FM93" s="557"/>
      <c r="FN93" s="557"/>
      <c r="FO93" s="557"/>
      <c r="FP93" s="557"/>
      <c r="FQ93" s="557"/>
      <c r="FR93" s="557"/>
      <c r="FS93" s="557"/>
      <c r="FT93" s="557"/>
      <c r="FU93" s="557"/>
      <c r="FV93" s="557"/>
      <c r="FW93" s="557"/>
      <c r="FX93" s="557"/>
      <c r="FY93" s="557"/>
      <c r="FZ93" s="557"/>
      <c r="GA93" s="557"/>
      <c r="GB93" s="557"/>
      <c r="GC93" s="557"/>
      <c r="GD93" s="557"/>
      <c r="GE93" s="557"/>
      <c r="GF93" s="557"/>
      <c r="GG93" s="557"/>
      <c r="GH93" s="557"/>
      <c r="GI93" s="557"/>
      <c r="GJ93" s="557"/>
      <c r="GK93" s="557"/>
      <c r="GL93" s="557"/>
      <c r="GM93" s="557"/>
      <c r="GN93" s="557"/>
      <c r="GO93" s="557"/>
      <c r="GP93" s="557"/>
      <c r="GQ93" s="557"/>
      <c r="GR93" s="557"/>
      <c r="GS93" s="557"/>
      <c r="GT93" s="557"/>
      <c r="GU93" s="557"/>
      <c r="GV93" s="557"/>
      <c r="GW93" s="557"/>
      <c r="GX93" s="557"/>
      <c r="GY93" s="557"/>
      <c r="GZ93" s="557"/>
      <c r="HA93" s="557"/>
      <c r="HB93" s="557"/>
      <c r="HC93" s="557"/>
      <c r="HD93" s="557"/>
      <c r="HE93" s="557"/>
      <c r="HF93" s="557"/>
      <c r="HG93" s="557"/>
      <c r="HH93" s="557"/>
      <c r="HI93" s="557"/>
      <c r="HJ93" s="557"/>
      <c r="HK93" s="557"/>
      <c r="HL93" s="557"/>
      <c r="HM93" s="557"/>
      <c r="HN93" s="557"/>
      <c r="HO93" s="557"/>
      <c r="HP93" s="557"/>
      <c r="HQ93" s="557"/>
      <c r="HR93" s="557"/>
      <c r="HS93" s="557"/>
      <c r="HT93" s="557"/>
      <c r="HU93" s="557"/>
      <c r="HV93" s="557"/>
      <c r="HW93" s="557"/>
      <c r="HX93" s="557"/>
      <c r="HY93" s="557"/>
      <c r="HZ93" s="557"/>
      <c r="IA93" s="557"/>
      <c r="IB93" s="557"/>
      <c r="IC93" s="557"/>
      <c r="ID93" s="557"/>
      <c r="IE93" s="557"/>
      <c r="IF93" s="557"/>
      <c r="IG93" s="557"/>
      <c r="IH93" s="557"/>
      <c r="II93" s="557"/>
      <c r="IJ93" s="557"/>
      <c r="IK93" s="557"/>
      <c r="IL93" s="557"/>
      <c r="IM93" s="557"/>
      <c r="IN93" s="557"/>
      <c r="IO93" s="557"/>
      <c r="IP93" s="557"/>
      <c r="IQ93" s="557"/>
      <c r="IR93" s="557"/>
      <c r="IS93" s="557"/>
      <c r="IT93" s="557"/>
      <c r="IU93" s="557"/>
      <c r="IV93" s="557"/>
      <c r="IW93" s="557"/>
      <c r="IX93" s="557"/>
      <c r="IY93" s="557"/>
      <c r="IZ93" s="557"/>
      <c r="JA93" s="557"/>
      <c r="JB93" s="557"/>
      <c r="JC93" s="557"/>
      <c r="JD93" s="557"/>
      <c r="JE93" s="557"/>
      <c r="JF93" s="557"/>
      <c r="JG93" s="557"/>
      <c r="JH93" s="557"/>
      <c r="JI93" s="557"/>
      <c r="JJ93" s="557"/>
      <c r="JK93" s="557"/>
      <c r="JL93" s="557"/>
      <c r="JM93" s="557"/>
      <c r="JN93" s="557"/>
      <c r="JO93" s="557"/>
      <c r="JP93" s="557"/>
      <c r="JQ93" s="557"/>
      <c r="JR93" s="557"/>
      <c r="JS93" s="557"/>
      <c r="JT93" s="557"/>
      <c r="JU93" s="557"/>
      <c r="JV93" s="557"/>
      <c r="JW93" s="557"/>
      <c r="JX93" s="557"/>
      <c r="JY93" s="557"/>
      <c r="JZ93" s="557"/>
      <c r="KA93" s="557"/>
      <c r="KB93" s="557"/>
      <c r="KC93" s="557"/>
      <c r="KD93" s="557"/>
      <c r="KE93" s="557"/>
      <c r="KF93" s="557"/>
      <c r="KG93" s="557"/>
      <c r="KH93" s="557"/>
      <c r="KI93" s="557"/>
      <c r="KJ93" s="557"/>
      <c r="KK93" s="557"/>
      <c r="KL93" s="557"/>
      <c r="KM93" s="557"/>
      <c r="KN93" s="557"/>
      <c r="KO93" s="557"/>
      <c r="KP93" s="557"/>
      <c r="KQ93" s="557"/>
      <c r="KR93" s="557"/>
      <c r="KS93" s="557"/>
      <c r="KT93" s="557"/>
      <c r="KU93" s="557"/>
      <c r="KV93" s="557"/>
      <c r="KW93" s="557"/>
      <c r="KX93" s="557"/>
      <c r="KY93" s="557"/>
      <c r="KZ93" s="557"/>
      <c r="LA93" s="557"/>
      <c r="LB93" s="557"/>
      <c r="LC93" s="557"/>
      <c r="LD93" s="557"/>
      <c r="LE93" s="557"/>
      <c r="LF93" s="557"/>
      <c r="LG93" s="557"/>
      <c r="LH93" s="557"/>
      <c r="LI93" s="557"/>
      <c r="LJ93" s="557"/>
      <c r="LK93" s="557"/>
      <c r="LL93" s="557"/>
      <c r="LM93" s="557"/>
      <c r="LN93" s="557"/>
      <c r="LO93" s="557"/>
      <c r="LP93" s="557"/>
      <c r="LQ93" s="557"/>
      <c r="LR93" s="557"/>
      <c r="LS93" s="557"/>
      <c r="LT93" s="557"/>
      <c r="LU93" s="557"/>
      <c r="LV93" s="557"/>
      <c r="LW93" s="557"/>
      <c r="LX93" s="557"/>
      <c r="LY93" s="557"/>
      <c r="LZ93" s="557"/>
      <c r="MA93" s="557"/>
      <c r="MB93" s="557"/>
      <c r="MC93" s="557"/>
      <c r="MD93" s="557"/>
      <c r="ME93" s="557"/>
      <c r="MF93" s="557"/>
      <c r="MG93" s="557"/>
      <c r="MH93" s="557"/>
      <c r="MI93" s="557"/>
      <c r="MJ93" s="557"/>
      <c r="MK93" s="557"/>
      <c r="ML93" s="557"/>
      <c r="MM93" s="557"/>
      <c r="MN93" s="557"/>
      <c r="MO93" s="557"/>
      <c r="MP93" s="557"/>
      <c r="MQ93" s="557"/>
      <c r="MR93" s="557"/>
      <c r="MS93" s="557"/>
      <c r="MT93" s="557"/>
      <c r="MU93" s="557"/>
      <c r="MV93" s="557"/>
      <c r="MW93" s="557"/>
      <c r="MX93" s="557"/>
      <c r="MY93" s="557"/>
      <c r="MZ93" s="557"/>
      <c r="NA93" s="557"/>
      <c r="NB93" s="557"/>
    </row>
    <row r="94" spans="1:366" s="85" customFormat="1" ht="20.25" customHeight="1" x14ac:dyDescent="0.45">
      <c r="A94" s="107">
        <v>0</v>
      </c>
      <c r="B94" s="108">
        <v>1</v>
      </c>
      <c r="C94" s="107">
        <v>0</v>
      </c>
      <c r="D94" s="108">
        <v>6</v>
      </c>
      <c r="E94" s="107">
        <v>3</v>
      </c>
      <c r="F94" s="108">
        <v>6</v>
      </c>
      <c r="G94" s="107">
        <v>0</v>
      </c>
      <c r="H94" s="108">
        <v>1</v>
      </c>
      <c r="I94" s="110" t="str">
        <f t="shared" si="20"/>
        <v>01063601</v>
      </c>
      <c r="J94" s="111"/>
      <c r="K94" s="111">
        <v>70433</v>
      </c>
      <c r="L94" s="111">
        <v>30103</v>
      </c>
      <c r="M94" s="112" t="s">
        <v>337</v>
      </c>
      <c r="N94" s="111"/>
      <c r="O94" s="111"/>
      <c r="P94" s="111"/>
      <c r="Q94" s="111"/>
      <c r="R94" s="112" t="s">
        <v>119</v>
      </c>
      <c r="S94" s="112"/>
      <c r="T94" s="113" t="s">
        <v>434</v>
      </c>
      <c r="U94" s="112" t="s">
        <v>240</v>
      </c>
      <c r="V94" s="1300" t="s">
        <v>435</v>
      </c>
      <c r="W94" s="128" t="s">
        <v>436</v>
      </c>
      <c r="X94" s="1139">
        <f t="shared" si="21"/>
        <v>1</v>
      </c>
      <c r="Y94" s="1139">
        <f t="shared" si="22"/>
        <v>1</v>
      </c>
      <c r="Z94" s="1140">
        <v>6</v>
      </c>
      <c r="AA94" s="1140">
        <v>5</v>
      </c>
      <c r="AB94" s="1141"/>
      <c r="AC94" s="1196">
        <v>0</v>
      </c>
      <c r="AD94" s="1197">
        <v>1</v>
      </c>
      <c r="AE94" s="1196">
        <v>0</v>
      </c>
      <c r="AF94" s="1143">
        <v>1.9670570135746599</v>
      </c>
      <c r="AG94" s="1143">
        <v>0</v>
      </c>
      <c r="AH94" s="1143">
        <v>3.6251131221719501</v>
      </c>
      <c r="AI94" s="1143"/>
      <c r="AJ94" s="1143">
        <f t="shared" si="23"/>
        <v>5.5921701357466098</v>
      </c>
      <c r="AK94" s="1139">
        <f t="shared" si="24"/>
        <v>1</v>
      </c>
      <c r="AL94" s="1143">
        <v>1.7140956240360501</v>
      </c>
      <c r="AM94" s="1143">
        <v>0</v>
      </c>
      <c r="AN94" s="1143">
        <v>0</v>
      </c>
      <c r="AO94" s="1143">
        <v>1.22723037566089</v>
      </c>
      <c r="AP94" s="1143">
        <f t="shared" si="25"/>
        <v>8.5334961354435492</v>
      </c>
      <c r="AQ94" s="1144">
        <f t="shared" si="26"/>
        <v>1</v>
      </c>
      <c r="AR94" s="557"/>
      <c r="AS94" s="557" t="s">
        <v>243</v>
      </c>
      <c r="AT94" s="557"/>
      <c r="AU94" s="557"/>
      <c r="AV94" s="557"/>
      <c r="AW94" s="557"/>
      <c r="AX94" s="557"/>
      <c r="AY94" s="557"/>
      <c r="AZ94" s="557"/>
      <c r="BA94" s="557"/>
      <c r="BB94" s="557"/>
      <c r="BC94" s="557"/>
      <c r="BD94" s="557"/>
      <c r="BE94" s="557"/>
      <c r="BF94" s="557"/>
      <c r="BG94" s="557"/>
      <c r="BH94" s="557"/>
      <c r="BI94" s="557"/>
      <c r="BJ94" s="557"/>
      <c r="BK94" s="557"/>
      <c r="BL94" s="557"/>
      <c r="BM94" s="557"/>
      <c r="BN94" s="557"/>
      <c r="BO94" s="557"/>
      <c r="BP94" s="557"/>
      <c r="BQ94" s="557"/>
      <c r="BR94" s="557"/>
      <c r="BS94" s="557"/>
      <c r="BT94" s="557"/>
      <c r="BU94" s="557"/>
      <c r="BV94" s="557"/>
      <c r="BW94" s="557"/>
      <c r="BX94" s="557"/>
      <c r="BY94" s="557"/>
      <c r="BZ94" s="557"/>
      <c r="CA94" s="557"/>
      <c r="CB94" s="557"/>
      <c r="CC94" s="557"/>
      <c r="CD94" s="557"/>
      <c r="CE94" s="557"/>
      <c r="CF94" s="557"/>
      <c r="CG94" s="557"/>
      <c r="CH94" s="557"/>
      <c r="CI94" s="557"/>
      <c r="CJ94" s="557"/>
      <c r="CK94" s="557"/>
      <c r="CL94" s="557"/>
      <c r="CM94" s="557"/>
      <c r="CN94" s="557"/>
      <c r="CO94" s="557"/>
      <c r="CP94" s="557"/>
      <c r="CQ94" s="557"/>
      <c r="CR94" s="557"/>
      <c r="CS94" s="557"/>
      <c r="CT94" s="557"/>
      <c r="CU94" s="557"/>
      <c r="CV94" s="557"/>
      <c r="CW94" s="557"/>
      <c r="CX94" s="557"/>
      <c r="CY94" s="557"/>
      <c r="CZ94" s="557"/>
      <c r="DA94" s="557"/>
      <c r="DB94" s="557"/>
      <c r="DC94" s="557"/>
      <c r="DD94" s="557"/>
      <c r="DE94" s="557"/>
      <c r="DF94" s="557"/>
      <c r="DG94" s="557"/>
      <c r="DH94" s="557"/>
      <c r="DI94" s="557"/>
      <c r="DJ94" s="557"/>
      <c r="DK94" s="557"/>
      <c r="DL94" s="557"/>
      <c r="DM94" s="557"/>
      <c r="DN94" s="557"/>
      <c r="DO94" s="557"/>
      <c r="DP94" s="557"/>
      <c r="DQ94" s="557"/>
      <c r="DR94" s="557"/>
      <c r="DS94" s="557"/>
      <c r="DT94" s="557"/>
      <c r="DU94" s="557"/>
      <c r="DV94" s="557"/>
      <c r="DW94" s="557"/>
      <c r="DX94" s="557"/>
      <c r="DY94" s="557"/>
      <c r="DZ94" s="557"/>
      <c r="EA94" s="557"/>
      <c r="EB94" s="557"/>
      <c r="EC94" s="557"/>
      <c r="ED94" s="557"/>
      <c r="EE94" s="557"/>
      <c r="EF94" s="557"/>
      <c r="EG94" s="557"/>
      <c r="EH94" s="557"/>
      <c r="EI94" s="557"/>
      <c r="EJ94" s="557"/>
      <c r="EK94" s="557"/>
      <c r="EL94" s="557"/>
      <c r="EM94" s="557"/>
      <c r="EN94" s="557"/>
      <c r="EO94" s="557"/>
      <c r="EP94" s="557"/>
      <c r="EQ94" s="557"/>
      <c r="ER94" s="557"/>
      <c r="ES94" s="557"/>
      <c r="ET94" s="557"/>
      <c r="EU94" s="557"/>
      <c r="EV94" s="557"/>
      <c r="EW94" s="557"/>
      <c r="EX94" s="557"/>
      <c r="EY94" s="557"/>
      <c r="EZ94" s="557"/>
      <c r="FA94" s="557"/>
      <c r="FB94" s="557"/>
      <c r="FC94" s="557"/>
      <c r="FD94" s="557"/>
      <c r="FE94" s="557"/>
      <c r="FF94" s="557"/>
      <c r="FG94" s="557"/>
      <c r="FH94" s="557"/>
      <c r="FI94" s="557"/>
      <c r="FJ94" s="557"/>
      <c r="FK94" s="557"/>
      <c r="FL94" s="557"/>
      <c r="FM94" s="557"/>
      <c r="FN94" s="557"/>
      <c r="FO94" s="557"/>
      <c r="FP94" s="557"/>
      <c r="FQ94" s="557"/>
      <c r="FR94" s="557"/>
      <c r="FS94" s="557"/>
      <c r="FT94" s="557"/>
      <c r="FU94" s="557"/>
      <c r="FV94" s="557"/>
      <c r="FW94" s="557"/>
      <c r="FX94" s="557"/>
      <c r="FY94" s="557"/>
      <c r="FZ94" s="557"/>
      <c r="GA94" s="557"/>
      <c r="GB94" s="557"/>
      <c r="GC94" s="557"/>
      <c r="GD94" s="557"/>
      <c r="GE94" s="557"/>
      <c r="GF94" s="557"/>
      <c r="GG94" s="557"/>
      <c r="GH94" s="557"/>
      <c r="GI94" s="557"/>
      <c r="GJ94" s="557"/>
      <c r="GK94" s="557"/>
      <c r="GL94" s="557"/>
      <c r="GM94" s="557"/>
      <c r="GN94" s="557"/>
      <c r="GO94" s="557"/>
      <c r="GP94" s="557"/>
      <c r="GQ94" s="557"/>
      <c r="GR94" s="557"/>
      <c r="GS94" s="557"/>
      <c r="GT94" s="557"/>
      <c r="GU94" s="557"/>
      <c r="GV94" s="557"/>
      <c r="GW94" s="557"/>
      <c r="GX94" s="557"/>
      <c r="GY94" s="557"/>
      <c r="GZ94" s="557"/>
      <c r="HA94" s="557"/>
      <c r="HB94" s="557"/>
      <c r="HC94" s="557"/>
      <c r="HD94" s="557"/>
      <c r="HE94" s="557"/>
      <c r="HF94" s="557"/>
      <c r="HG94" s="557"/>
      <c r="HH94" s="557"/>
      <c r="HI94" s="557"/>
      <c r="HJ94" s="557"/>
      <c r="HK94" s="557"/>
      <c r="HL94" s="557"/>
      <c r="HM94" s="557"/>
      <c r="HN94" s="557"/>
      <c r="HO94" s="557"/>
      <c r="HP94" s="557"/>
      <c r="HQ94" s="557"/>
      <c r="HR94" s="557"/>
      <c r="HS94" s="557"/>
      <c r="HT94" s="557"/>
      <c r="HU94" s="557"/>
      <c r="HV94" s="557"/>
      <c r="HW94" s="557"/>
      <c r="HX94" s="557"/>
      <c r="HY94" s="557"/>
      <c r="HZ94" s="557"/>
      <c r="IA94" s="557"/>
      <c r="IB94" s="557"/>
      <c r="IC94" s="557"/>
      <c r="ID94" s="557"/>
      <c r="IE94" s="557"/>
      <c r="IF94" s="557"/>
      <c r="IG94" s="557"/>
      <c r="IH94" s="557"/>
      <c r="II94" s="557"/>
      <c r="IJ94" s="557"/>
      <c r="IK94" s="557"/>
      <c r="IL94" s="557"/>
      <c r="IM94" s="557"/>
      <c r="IN94" s="557"/>
      <c r="IO94" s="557"/>
      <c r="IP94" s="557"/>
      <c r="IQ94" s="557"/>
      <c r="IR94" s="557"/>
      <c r="IS94" s="557"/>
      <c r="IT94" s="557"/>
      <c r="IU94" s="557"/>
      <c r="IV94" s="557"/>
      <c r="IW94" s="557"/>
      <c r="IX94" s="557"/>
      <c r="IY94" s="557"/>
      <c r="IZ94" s="557"/>
      <c r="JA94" s="557"/>
      <c r="JB94" s="557"/>
      <c r="JC94" s="557"/>
      <c r="JD94" s="557"/>
      <c r="JE94" s="557"/>
      <c r="JF94" s="557"/>
      <c r="JG94" s="557"/>
      <c r="JH94" s="557"/>
      <c r="JI94" s="557"/>
      <c r="JJ94" s="557"/>
      <c r="JK94" s="557"/>
      <c r="JL94" s="557"/>
      <c r="JM94" s="557"/>
      <c r="JN94" s="557"/>
      <c r="JO94" s="557"/>
      <c r="JP94" s="557"/>
      <c r="JQ94" s="557"/>
      <c r="JR94" s="557"/>
      <c r="JS94" s="557"/>
      <c r="JT94" s="557"/>
      <c r="JU94" s="557"/>
      <c r="JV94" s="557"/>
      <c r="JW94" s="557"/>
      <c r="JX94" s="557"/>
      <c r="JY94" s="557"/>
      <c r="JZ94" s="557"/>
      <c r="KA94" s="557"/>
      <c r="KB94" s="557"/>
      <c r="KC94" s="557"/>
      <c r="KD94" s="557"/>
      <c r="KE94" s="557"/>
      <c r="KF94" s="557"/>
      <c r="KG94" s="557"/>
      <c r="KH94" s="557"/>
      <c r="KI94" s="557"/>
      <c r="KJ94" s="557"/>
      <c r="KK94" s="557"/>
      <c r="KL94" s="557"/>
      <c r="KM94" s="557"/>
      <c r="KN94" s="557"/>
      <c r="KO94" s="557"/>
      <c r="KP94" s="557"/>
      <c r="KQ94" s="557"/>
      <c r="KR94" s="557"/>
      <c r="KS94" s="557"/>
      <c r="KT94" s="557"/>
      <c r="KU94" s="557"/>
      <c r="KV94" s="557"/>
      <c r="KW94" s="557"/>
      <c r="KX94" s="557"/>
      <c r="KY94" s="557"/>
      <c r="KZ94" s="557"/>
      <c r="LA94" s="557"/>
      <c r="LB94" s="557"/>
      <c r="LC94" s="557"/>
      <c r="LD94" s="557"/>
      <c r="LE94" s="557"/>
      <c r="LF94" s="557"/>
      <c r="LG94" s="557"/>
      <c r="LH94" s="557"/>
      <c r="LI94" s="557"/>
      <c r="LJ94" s="557"/>
      <c r="LK94" s="557"/>
      <c r="LL94" s="557"/>
      <c r="LM94" s="557"/>
      <c r="LN94" s="557"/>
      <c r="LO94" s="557"/>
      <c r="LP94" s="557"/>
      <c r="LQ94" s="557"/>
      <c r="LR94" s="557"/>
      <c r="LS94" s="557"/>
      <c r="LT94" s="557"/>
      <c r="LU94" s="557"/>
      <c r="LV94" s="557"/>
      <c r="LW94" s="557"/>
      <c r="LX94" s="557"/>
      <c r="LY94" s="557"/>
      <c r="LZ94" s="557"/>
      <c r="MA94" s="557"/>
      <c r="MB94" s="557"/>
      <c r="MC94" s="557"/>
      <c r="MD94" s="557"/>
      <c r="ME94" s="557"/>
      <c r="MF94" s="557"/>
      <c r="MG94" s="557"/>
      <c r="MH94" s="557"/>
      <c r="MI94" s="557"/>
      <c r="MJ94" s="557"/>
      <c r="MK94" s="557"/>
      <c r="ML94" s="557"/>
      <c r="MM94" s="557"/>
      <c r="MN94" s="557"/>
      <c r="MO94" s="557"/>
      <c r="MP94" s="557"/>
      <c r="MQ94" s="557"/>
      <c r="MR94" s="557"/>
      <c r="MS94" s="557"/>
      <c r="MT94" s="557"/>
      <c r="MU94" s="557"/>
      <c r="MV94" s="557"/>
      <c r="MW94" s="557"/>
      <c r="MX94" s="557"/>
      <c r="MY94" s="557"/>
      <c r="MZ94" s="557"/>
      <c r="NA94" s="557"/>
      <c r="NB94" s="557"/>
    </row>
    <row r="95" spans="1:366" s="85" customFormat="1" ht="20.25" customHeight="1" x14ac:dyDescent="0.45">
      <c r="A95" s="107">
        <v>0</v>
      </c>
      <c r="B95" s="108">
        <v>1</v>
      </c>
      <c r="C95" s="107">
        <v>0</v>
      </c>
      <c r="D95" s="108">
        <v>6</v>
      </c>
      <c r="E95" s="107">
        <v>3</v>
      </c>
      <c r="F95" s="108">
        <v>7</v>
      </c>
      <c r="G95" s="107">
        <v>0</v>
      </c>
      <c r="H95" s="108">
        <v>1</v>
      </c>
      <c r="I95" s="110" t="str">
        <f t="shared" si="20"/>
        <v>01063701</v>
      </c>
      <c r="J95" s="111"/>
      <c r="K95" s="111">
        <v>70444</v>
      </c>
      <c r="L95" s="111">
        <v>30103</v>
      </c>
      <c r="M95" s="112" t="s">
        <v>337</v>
      </c>
      <c r="N95" s="111"/>
      <c r="O95" s="111"/>
      <c r="P95" s="111"/>
      <c r="Q95" s="111"/>
      <c r="R95" s="112" t="s">
        <v>119</v>
      </c>
      <c r="S95" s="112"/>
      <c r="T95" s="113" t="s">
        <v>437</v>
      </c>
      <c r="U95" s="112" t="s">
        <v>240</v>
      </c>
      <c r="V95" s="1300" t="s">
        <v>438</v>
      </c>
      <c r="W95" s="128" t="s">
        <v>437</v>
      </c>
      <c r="X95" s="1139">
        <f t="shared" si="21"/>
        <v>1</v>
      </c>
      <c r="Y95" s="1139">
        <f t="shared" si="22"/>
        <v>1</v>
      </c>
      <c r="Z95" s="1140">
        <v>6</v>
      </c>
      <c r="AA95" s="1140">
        <v>5</v>
      </c>
      <c r="AB95" s="1141"/>
      <c r="AC95" s="1196">
        <v>0</v>
      </c>
      <c r="AD95" s="1197">
        <v>1</v>
      </c>
      <c r="AE95" s="1196">
        <v>0</v>
      </c>
      <c r="AF95" s="1143">
        <v>1.9670570135746599</v>
      </c>
      <c r="AG95" s="1143">
        <v>0</v>
      </c>
      <c r="AH95" s="1143">
        <v>3.6251131221719501</v>
      </c>
      <c r="AI95" s="1143"/>
      <c r="AJ95" s="1143">
        <f t="shared" si="23"/>
        <v>5.5921701357466098</v>
      </c>
      <c r="AK95" s="1139">
        <f t="shared" si="24"/>
        <v>1</v>
      </c>
      <c r="AL95" s="1143">
        <v>1.7140956240360501</v>
      </c>
      <c r="AM95" s="1143">
        <v>0</v>
      </c>
      <c r="AN95" s="1143">
        <v>0</v>
      </c>
      <c r="AO95" s="1143">
        <v>1.22723037566089</v>
      </c>
      <c r="AP95" s="1143">
        <f t="shared" si="25"/>
        <v>8.5334961354435492</v>
      </c>
      <c r="AQ95" s="1144">
        <f t="shared" si="26"/>
        <v>1</v>
      </c>
      <c r="AR95" s="557"/>
      <c r="AS95" s="557" t="s">
        <v>243</v>
      </c>
      <c r="AT95" s="557"/>
      <c r="AU95" s="557"/>
      <c r="AV95" s="557"/>
      <c r="AW95" s="557"/>
      <c r="AX95" s="557"/>
      <c r="AY95" s="557"/>
      <c r="AZ95" s="557"/>
      <c r="BA95" s="557"/>
      <c r="BB95" s="557"/>
      <c r="BC95" s="557"/>
      <c r="BD95" s="557"/>
      <c r="BE95" s="557"/>
      <c r="BF95" s="557"/>
      <c r="BG95" s="557"/>
      <c r="BH95" s="557"/>
      <c r="BI95" s="557"/>
      <c r="BJ95" s="557"/>
      <c r="BK95" s="557"/>
      <c r="BL95" s="557"/>
      <c r="BM95" s="557"/>
      <c r="BN95" s="557"/>
      <c r="BO95" s="557"/>
      <c r="BP95" s="557"/>
      <c r="BQ95" s="557"/>
      <c r="BR95" s="557"/>
      <c r="BS95" s="557"/>
      <c r="BT95" s="557"/>
      <c r="BU95" s="557"/>
      <c r="BV95" s="557"/>
      <c r="BW95" s="557"/>
      <c r="BX95" s="557"/>
      <c r="BY95" s="557"/>
      <c r="BZ95" s="557"/>
      <c r="CA95" s="557"/>
      <c r="CB95" s="557"/>
      <c r="CC95" s="557"/>
      <c r="CD95" s="557"/>
      <c r="CE95" s="557"/>
      <c r="CF95" s="557"/>
      <c r="CG95" s="557"/>
      <c r="CH95" s="557"/>
      <c r="CI95" s="557"/>
      <c r="CJ95" s="557"/>
      <c r="CK95" s="557"/>
      <c r="CL95" s="557"/>
      <c r="CM95" s="557"/>
      <c r="CN95" s="557"/>
      <c r="CO95" s="557"/>
      <c r="CP95" s="557"/>
      <c r="CQ95" s="557"/>
      <c r="CR95" s="557"/>
      <c r="CS95" s="557"/>
      <c r="CT95" s="557"/>
      <c r="CU95" s="557"/>
      <c r="CV95" s="557"/>
      <c r="CW95" s="557"/>
      <c r="CX95" s="557"/>
      <c r="CY95" s="557"/>
      <c r="CZ95" s="557"/>
      <c r="DA95" s="557"/>
      <c r="DB95" s="557"/>
      <c r="DC95" s="557"/>
      <c r="DD95" s="557"/>
      <c r="DE95" s="557"/>
      <c r="DF95" s="557"/>
      <c r="DG95" s="557"/>
      <c r="DH95" s="557"/>
      <c r="DI95" s="557"/>
      <c r="DJ95" s="557"/>
      <c r="DK95" s="557"/>
      <c r="DL95" s="557"/>
      <c r="DM95" s="557"/>
      <c r="DN95" s="557"/>
      <c r="DO95" s="557"/>
      <c r="DP95" s="557"/>
      <c r="DQ95" s="557"/>
      <c r="DR95" s="557"/>
      <c r="DS95" s="557"/>
      <c r="DT95" s="557"/>
      <c r="DU95" s="557"/>
      <c r="DV95" s="557"/>
      <c r="DW95" s="557"/>
      <c r="DX95" s="557"/>
      <c r="DY95" s="557"/>
      <c r="DZ95" s="557"/>
      <c r="EA95" s="557"/>
      <c r="EB95" s="557"/>
      <c r="EC95" s="557"/>
      <c r="ED95" s="557"/>
      <c r="EE95" s="557"/>
      <c r="EF95" s="557"/>
      <c r="EG95" s="557"/>
      <c r="EH95" s="557"/>
      <c r="EI95" s="557"/>
      <c r="EJ95" s="557"/>
      <c r="EK95" s="557"/>
      <c r="EL95" s="557"/>
      <c r="EM95" s="557"/>
      <c r="EN95" s="557"/>
      <c r="EO95" s="557"/>
      <c r="EP95" s="557"/>
      <c r="EQ95" s="557"/>
      <c r="ER95" s="557"/>
      <c r="ES95" s="557"/>
      <c r="ET95" s="557"/>
      <c r="EU95" s="557"/>
      <c r="EV95" s="557"/>
      <c r="EW95" s="557"/>
      <c r="EX95" s="557"/>
      <c r="EY95" s="557"/>
      <c r="EZ95" s="557"/>
      <c r="FA95" s="557"/>
      <c r="FB95" s="557"/>
      <c r="FC95" s="557"/>
      <c r="FD95" s="557"/>
      <c r="FE95" s="557"/>
      <c r="FF95" s="557"/>
      <c r="FG95" s="557"/>
      <c r="FH95" s="557"/>
      <c r="FI95" s="557"/>
      <c r="FJ95" s="557"/>
      <c r="FK95" s="557"/>
      <c r="FL95" s="557"/>
      <c r="FM95" s="557"/>
      <c r="FN95" s="557"/>
      <c r="FO95" s="557"/>
      <c r="FP95" s="557"/>
      <c r="FQ95" s="557"/>
      <c r="FR95" s="557"/>
      <c r="FS95" s="557"/>
      <c r="FT95" s="557"/>
      <c r="FU95" s="557"/>
      <c r="FV95" s="557"/>
      <c r="FW95" s="557"/>
      <c r="FX95" s="557"/>
      <c r="FY95" s="557"/>
      <c r="FZ95" s="557"/>
      <c r="GA95" s="557"/>
      <c r="GB95" s="557"/>
      <c r="GC95" s="557"/>
      <c r="GD95" s="557"/>
      <c r="GE95" s="557"/>
      <c r="GF95" s="557"/>
      <c r="GG95" s="557"/>
      <c r="GH95" s="557"/>
      <c r="GI95" s="557"/>
      <c r="GJ95" s="557"/>
      <c r="GK95" s="557"/>
      <c r="GL95" s="557"/>
      <c r="GM95" s="557"/>
      <c r="GN95" s="557"/>
      <c r="GO95" s="557"/>
      <c r="GP95" s="557"/>
      <c r="GQ95" s="557"/>
      <c r="GR95" s="557"/>
      <c r="GS95" s="557"/>
      <c r="GT95" s="557"/>
      <c r="GU95" s="557"/>
      <c r="GV95" s="557"/>
      <c r="GW95" s="557"/>
      <c r="GX95" s="557"/>
      <c r="GY95" s="557"/>
      <c r="GZ95" s="557"/>
      <c r="HA95" s="557"/>
      <c r="HB95" s="557"/>
      <c r="HC95" s="557"/>
      <c r="HD95" s="557"/>
      <c r="HE95" s="557"/>
      <c r="HF95" s="557"/>
      <c r="HG95" s="557"/>
      <c r="HH95" s="557"/>
      <c r="HI95" s="557"/>
      <c r="HJ95" s="557"/>
      <c r="HK95" s="557"/>
      <c r="HL95" s="557"/>
      <c r="HM95" s="557"/>
      <c r="HN95" s="557"/>
      <c r="HO95" s="557"/>
      <c r="HP95" s="557"/>
      <c r="HQ95" s="557"/>
      <c r="HR95" s="557"/>
      <c r="HS95" s="557"/>
      <c r="HT95" s="557"/>
      <c r="HU95" s="557"/>
      <c r="HV95" s="557"/>
      <c r="HW95" s="557"/>
      <c r="HX95" s="557"/>
      <c r="HY95" s="557"/>
      <c r="HZ95" s="557"/>
      <c r="IA95" s="557"/>
      <c r="IB95" s="557"/>
      <c r="IC95" s="557"/>
      <c r="ID95" s="557"/>
      <c r="IE95" s="557"/>
      <c r="IF95" s="557"/>
      <c r="IG95" s="557"/>
      <c r="IH95" s="557"/>
      <c r="II95" s="557"/>
      <c r="IJ95" s="557"/>
      <c r="IK95" s="557"/>
      <c r="IL95" s="557"/>
      <c r="IM95" s="557"/>
      <c r="IN95" s="557"/>
      <c r="IO95" s="557"/>
      <c r="IP95" s="557"/>
      <c r="IQ95" s="557"/>
      <c r="IR95" s="557"/>
      <c r="IS95" s="557"/>
      <c r="IT95" s="557"/>
      <c r="IU95" s="557"/>
      <c r="IV95" s="557"/>
      <c r="IW95" s="557"/>
      <c r="IX95" s="557"/>
      <c r="IY95" s="557"/>
      <c r="IZ95" s="557"/>
      <c r="JA95" s="557"/>
      <c r="JB95" s="557"/>
      <c r="JC95" s="557"/>
      <c r="JD95" s="557"/>
      <c r="JE95" s="557"/>
      <c r="JF95" s="557"/>
      <c r="JG95" s="557"/>
      <c r="JH95" s="557"/>
      <c r="JI95" s="557"/>
      <c r="JJ95" s="557"/>
      <c r="JK95" s="557"/>
      <c r="JL95" s="557"/>
      <c r="JM95" s="557"/>
      <c r="JN95" s="557"/>
      <c r="JO95" s="557"/>
      <c r="JP95" s="557"/>
      <c r="JQ95" s="557"/>
      <c r="JR95" s="557"/>
      <c r="JS95" s="557"/>
      <c r="JT95" s="557"/>
      <c r="JU95" s="557"/>
      <c r="JV95" s="557"/>
      <c r="JW95" s="557"/>
      <c r="JX95" s="557"/>
      <c r="JY95" s="557"/>
      <c r="JZ95" s="557"/>
      <c r="KA95" s="557"/>
      <c r="KB95" s="557"/>
      <c r="KC95" s="557"/>
      <c r="KD95" s="557"/>
      <c r="KE95" s="557"/>
      <c r="KF95" s="557"/>
      <c r="KG95" s="557"/>
      <c r="KH95" s="557"/>
      <c r="KI95" s="557"/>
      <c r="KJ95" s="557"/>
      <c r="KK95" s="557"/>
      <c r="KL95" s="557"/>
      <c r="KM95" s="557"/>
      <c r="KN95" s="557"/>
      <c r="KO95" s="557"/>
      <c r="KP95" s="557"/>
      <c r="KQ95" s="557"/>
      <c r="KR95" s="557"/>
      <c r="KS95" s="557"/>
      <c r="KT95" s="557"/>
      <c r="KU95" s="557"/>
      <c r="KV95" s="557"/>
      <c r="KW95" s="557"/>
      <c r="KX95" s="557"/>
      <c r="KY95" s="557"/>
      <c r="KZ95" s="557"/>
      <c r="LA95" s="557"/>
      <c r="LB95" s="557"/>
      <c r="LC95" s="557"/>
      <c r="LD95" s="557"/>
      <c r="LE95" s="557"/>
      <c r="LF95" s="557"/>
      <c r="LG95" s="557"/>
      <c r="LH95" s="557"/>
      <c r="LI95" s="557"/>
      <c r="LJ95" s="557"/>
      <c r="LK95" s="557"/>
      <c r="LL95" s="557"/>
      <c r="LM95" s="557"/>
      <c r="LN95" s="557"/>
      <c r="LO95" s="557"/>
      <c r="LP95" s="557"/>
      <c r="LQ95" s="557"/>
      <c r="LR95" s="557"/>
      <c r="LS95" s="557"/>
      <c r="LT95" s="557"/>
      <c r="LU95" s="557"/>
      <c r="LV95" s="557"/>
      <c r="LW95" s="557"/>
      <c r="LX95" s="557"/>
      <c r="LY95" s="557"/>
      <c r="LZ95" s="557"/>
      <c r="MA95" s="557"/>
      <c r="MB95" s="557"/>
      <c r="MC95" s="557"/>
      <c r="MD95" s="557"/>
      <c r="ME95" s="557"/>
      <c r="MF95" s="557"/>
      <c r="MG95" s="557"/>
      <c r="MH95" s="557"/>
      <c r="MI95" s="557"/>
      <c r="MJ95" s="557"/>
      <c r="MK95" s="557"/>
      <c r="ML95" s="557"/>
      <c r="MM95" s="557"/>
      <c r="MN95" s="557"/>
      <c r="MO95" s="557"/>
      <c r="MP95" s="557"/>
      <c r="MQ95" s="557"/>
      <c r="MR95" s="557"/>
      <c r="MS95" s="557"/>
      <c r="MT95" s="557"/>
      <c r="MU95" s="557"/>
      <c r="MV95" s="557"/>
      <c r="MW95" s="557"/>
      <c r="MX95" s="557"/>
      <c r="MY95" s="557"/>
      <c r="MZ95" s="557"/>
      <c r="NA95" s="557"/>
      <c r="NB95" s="557"/>
    </row>
    <row r="96" spans="1:366" s="85" customFormat="1" ht="20.25" customHeight="1" x14ac:dyDescent="0.45">
      <c r="A96" s="107">
        <v>0</v>
      </c>
      <c r="B96" s="108">
        <v>1</v>
      </c>
      <c r="C96" s="107">
        <v>0</v>
      </c>
      <c r="D96" s="108">
        <v>6</v>
      </c>
      <c r="E96" s="107">
        <v>3</v>
      </c>
      <c r="F96" s="108">
        <v>8</v>
      </c>
      <c r="G96" s="107">
        <v>0</v>
      </c>
      <c r="H96" s="108">
        <v>1</v>
      </c>
      <c r="I96" s="110" t="str">
        <f t="shared" si="20"/>
        <v>01063801</v>
      </c>
      <c r="J96" s="111"/>
      <c r="K96" s="111">
        <v>70435</v>
      </c>
      <c r="L96" s="111">
        <v>30103</v>
      </c>
      <c r="M96" s="112" t="s">
        <v>337</v>
      </c>
      <c r="N96" s="111"/>
      <c r="O96" s="111"/>
      <c r="P96" s="111"/>
      <c r="Q96" s="111"/>
      <c r="R96" s="112" t="s">
        <v>119</v>
      </c>
      <c r="S96" s="112"/>
      <c r="T96" s="113" t="s">
        <v>439</v>
      </c>
      <c r="U96" s="112" t="s">
        <v>240</v>
      </c>
      <c r="V96" s="1300" t="s">
        <v>440</v>
      </c>
      <c r="W96" s="128" t="s">
        <v>441</v>
      </c>
      <c r="X96" s="1139">
        <f t="shared" si="21"/>
        <v>1.0586253328560453</v>
      </c>
      <c r="Y96" s="1139">
        <f t="shared" si="22"/>
        <v>1.0718961407919945</v>
      </c>
      <c r="Z96" s="1140">
        <v>7</v>
      </c>
      <c r="AA96" s="1140">
        <v>5</v>
      </c>
      <c r="AB96" s="1141"/>
      <c r="AC96" s="1196">
        <v>0</v>
      </c>
      <c r="AD96" s="1197">
        <v>1</v>
      </c>
      <c r="AE96" s="1196">
        <v>0</v>
      </c>
      <c r="AF96" s="1143">
        <v>2.2948998491704402</v>
      </c>
      <c r="AG96" s="1143">
        <v>0</v>
      </c>
      <c r="AH96" s="1143">
        <v>3.6251131221719501</v>
      </c>
      <c r="AI96" s="1143"/>
      <c r="AJ96" s="1143">
        <f t="shared" si="23"/>
        <v>5.9200129713423904</v>
      </c>
      <c r="AK96" s="1139">
        <f t="shared" si="24"/>
        <v>1.0586253328560453</v>
      </c>
      <c r="AL96" s="1143">
        <v>1.99977822804206</v>
      </c>
      <c r="AM96" s="1143">
        <v>0</v>
      </c>
      <c r="AN96" s="1143">
        <v>0</v>
      </c>
      <c r="AO96" s="1143">
        <v>1.22723037566089</v>
      </c>
      <c r="AP96" s="1143">
        <f t="shared" si="25"/>
        <v>9.1470215750453399</v>
      </c>
      <c r="AQ96" s="1144">
        <f t="shared" si="26"/>
        <v>1.0718961407919945</v>
      </c>
      <c r="AR96" s="557"/>
      <c r="AS96" s="557" t="s">
        <v>243</v>
      </c>
      <c r="AT96" s="557"/>
      <c r="AU96" s="557"/>
      <c r="AV96" s="557"/>
      <c r="AW96" s="557"/>
      <c r="AX96" s="557"/>
      <c r="AY96" s="557"/>
      <c r="AZ96" s="557"/>
      <c r="BA96" s="557"/>
      <c r="BB96" s="557"/>
      <c r="BC96" s="557"/>
      <c r="BD96" s="557"/>
      <c r="BE96" s="557"/>
      <c r="BF96" s="557"/>
      <c r="BG96" s="557"/>
      <c r="BH96" s="557"/>
      <c r="BI96" s="557"/>
      <c r="BJ96" s="557"/>
      <c r="BK96" s="557"/>
      <c r="BL96" s="557"/>
      <c r="BM96" s="557"/>
      <c r="BN96" s="557"/>
      <c r="BO96" s="557"/>
      <c r="BP96" s="557"/>
      <c r="BQ96" s="557"/>
      <c r="BR96" s="557"/>
      <c r="BS96" s="557"/>
      <c r="BT96" s="557"/>
      <c r="BU96" s="557"/>
      <c r="BV96" s="557"/>
      <c r="BW96" s="557"/>
      <c r="BX96" s="557"/>
      <c r="BY96" s="557"/>
      <c r="BZ96" s="557"/>
      <c r="CA96" s="557"/>
      <c r="CB96" s="557"/>
      <c r="CC96" s="557"/>
      <c r="CD96" s="557"/>
      <c r="CE96" s="557"/>
      <c r="CF96" s="557"/>
      <c r="CG96" s="557"/>
      <c r="CH96" s="557"/>
      <c r="CI96" s="557"/>
      <c r="CJ96" s="557"/>
      <c r="CK96" s="557"/>
      <c r="CL96" s="557"/>
      <c r="CM96" s="557"/>
      <c r="CN96" s="557"/>
      <c r="CO96" s="557"/>
      <c r="CP96" s="557"/>
      <c r="CQ96" s="557"/>
      <c r="CR96" s="557"/>
      <c r="CS96" s="557"/>
      <c r="CT96" s="557"/>
      <c r="CU96" s="557"/>
      <c r="CV96" s="557"/>
      <c r="CW96" s="557"/>
      <c r="CX96" s="557"/>
      <c r="CY96" s="557"/>
      <c r="CZ96" s="557"/>
      <c r="DA96" s="557"/>
      <c r="DB96" s="557"/>
      <c r="DC96" s="557"/>
      <c r="DD96" s="557"/>
      <c r="DE96" s="557"/>
      <c r="DF96" s="557"/>
      <c r="DG96" s="557"/>
      <c r="DH96" s="557"/>
      <c r="DI96" s="557"/>
      <c r="DJ96" s="557"/>
      <c r="DK96" s="557"/>
      <c r="DL96" s="557"/>
      <c r="DM96" s="557"/>
      <c r="DN96" s="557"/>
      <c r="DO96" s="557"/>
      <c r="DP96" s="557"/>
      <c r="DQ96" s="557"/>
      <c r="DR96" s="557"/>
      <c r="DS96" s="557"/>
      <c r="DT96" s="557"/>
      <c r="DU96" s="557"/>
      <c r="DV96" s="557"/>
      <c r="DW96" s="557"/>
      <c r="DX96" s="557"/>
      <c r="DY96" s="557"/>
      <c r="DZ96" s="557"/>
      <c r="EA96" s="557"/>
      <c r="EB96" s="557"/>
      <c r="EC96" s="557"/>
      <c r="ED96" s="557"/>
      <c r="EE96" s="557"/>
      <c r="EF96" s="557"/>
      <c r="EG96" s="557"/>
      <c r="EH96" s="557"/>
      <c r="EI96" s="557"/>
      <c r="EJ96" s="557"/>
      <c r="EK96" s="557"/>
      <c r="EL96" s="557"/>
      <c r="EM96" s="557"/>
      <c r="EN96" s="557"/>
      <c r="EO96" s="557"/>
      <c r="EP96" s="557"/>
      <c r="EQ96" s="557"/>
      <c r="ER96" s="557"/>
      <c r="ES96" s="557"/>
      <c r="ET96" s="557"/>
      <c r="EU96" s="557"/>
      <c r="EV96" s="557"/>
      <c r="EW96" s="557"/>
      <c r="EX96" s="557"/>
      <c r="EY96" s="557"/>
      <c r="EZ96" s="557"/>
      <c r="FA96" s="557"/>
      <c r="FB96" s="557"/>
      <c r="FC96" s="557"/>
      <c r="FD96" s="557"/>
      <c r="FE96" s="557"/>
      <c r="FF96" s="557"/>
      <c r="FG96" s="557"/>
      <c r="FH96" s="557"/>
      <c r="FI96" s="557"/>
      <c r="FJ96" s="557"/>
      <c r="FK96" s="557"/>
      <c r="FL96" s="557"/>
      <c r="FM96" s="557"/>
      <c r="FN96" s="557"/>
      <c r="FO96" s="557"/>
      <c r="FP96" s="557"/>
      <c r="FQ96" s="557"/>
      <c r="FR96" s="557"/>
      <c r="FS96" s="557"/>
      <c r="FT96" s="557"/>
      <c r="FU96" s="557"/>
      <c r="FV96" s="557"/>
      <c r="FW96" s="557"/>
      <c r="FX96" s="557"/>
      <c r="FY96" s="557"/>
      <c r="FZ96" s="557"/>
      <c r="GA96" s="557"/>
      <c r="GB96" s="557"/>
      <c r="GC96" s="557"/>
      <c r="GD96" s="557"/>
      <c r="GE96" s="557"/>
      <c r="GF96" s="557"/>
      <c r="GG96" s="557"/>
      <c r="GH96" s="557"/>
      <c r="GI96" s="557"/>
      <c r="GJ96" s="557"/>
      <c r="GK96" s="557"/>
      <c r="GL96" s="557"/>
      <c r="GM96" s="557"/>
      <c r="GN96" s="557"/>
      <c r="GO96" s="557"/>
      <c r="GP96" s="557"/>
      <c r="GQ96" s="557"/>
      <c r="GR96" s="557"/>
      <c r="GS96" s="557"/>
      <c r="GT96" s="557"/>
      <c r="GU96" s="557"/>
      <c r="GV96" s="557"/>
      <c r="GW96" s="557"/>
      <c r="GX96" s="557"/>
      <c r="GY96" s="557"/>
      <c r="GZ96" s="557"/>
      <c r="HA96" s="557"/>
      <c r="HB96" s="557"/>
      <c r="HC96" s="557"/>
      <c r="HD96" s="557"/>
      <c r="HE96" s="557"/>
      <c r="HF96" s="557"/>
      <c r="HG96" s="557"/>
      <c r="HH96" s="557"/>
      <c r="HI96" s="557"/>
      <c r="HJ96" s="557"/>
      <c r="HK96" s="557"/>
      <c r="HL96" s="557"/>
      <c r="HM96" s="557"/>
      <c r="HN96" s="557"/>
      <c r="HO96" s="557"/>
      <c r="HP96" s="557"/>
      <c r="HQ96" s="557"/>
      <c r="HR96" s="557"/>
      <c r="HS96" s="557"/>
      <c r="HT96" s="557"/>
      <c r="HU96" s="557"/>
      <c r="HV96" s="557"/>
      <c r="HW96" s="557"/>
      <c r="HX96" s="557"/>
      <c r="HY96" s="557"/>
      <c r="HZ96" s="557"/>
      <c r="IA96" s="557"/>
      <c r="IB96" s="557"/>
      <c r="IC96" s="557"/>
      <c r="ID96" s="557"/>
      <c r="IE96" s="557"/>
      <c r="IF96" s="557"/>
      <c r="IG96" s="557"/>
      <c r="IH96" s="557"/>
      <c r="II96" s="557"/>
      <c r="IJ96" s="557"/>
      <c r="IK96" s="557"/>
      <c r="IL96" s="557"/>
      <c r="IM96" s="557"/>
      <c r="IN96" s="557"/>
      <c r="IO96" s="557"/>
      <c r="IP96" s="557"/>
      <c r="IQ96" s="557"/>
      <c r="IR96" s="557"/>
      <c r="IS96" s="557"/>
      <c r="IT96" s="557"/>
      <c r="IU96" s="557"/>
      <c r="IV96" s="557"/>
      <c r="IW96" s="557"/>
      <c r="IX96" s="557"/>
      <c r="IY96" s="557"/>
      <c r="IZ96" s="557"/>
      <c r="JA96" s="557"/>
      <c r="JB96" s="557"/>
      <c r="JC96" s="557"/>
      <c r="JD96" s="557"/>
      <c r="JE96" s="557"/>
      <c r="JF96" s="557"/>
      <c r="JG96" s="557"/>
      <c r="JH96" s="557"/>
      <c r="JI96" s="557"/>
      <c r="JJ96" s="557"/>
      <c r="JK96" s="557"/>
      <c r="JL96" s="557"/>
      <c r="JM96" s="557"/>
      <c r="JN96" s="557"/>
      <c r="JO96" s="557"/>
      <c r="JP96" s="557"/>
      <c r="JQ96" s="557"/>
      <c r="JR96" s="557"/>
      <c r="JS96" s="557"/>
      <c r="JT96" s="557"/>
      <c r="JU96" s="557"/>
      <c r="JV96" s="557"/>
      <c r="JW96" s="557"/>
      <c r="JX96" s="557"/>
      <c r="JY96" s="557"/>
      <c r="JZ96" s="557"/>
      <c r="KA96" s="557"/>
      <c r="KB96" s="557"/>
      <c r="KC96" s="557"/>
      <c r="KD96" s="557"/>
      <c r="KE96" s="557"/>
      <c r="KF96" s="557"/>
      <c r="KG96" s="557"/>
      <c r="KH96" s="557"/>
      <c r="KI96" s="557"/>
      <c r="KJ96" s="557"/>
      <c r="KK96" s="557"/>
      <c r="KL96" s="557"/>
      <c r="KM96" s="557"/>
      <c r="KN96" s="557"/>
      <c r="KO96" s="557"/>
      <c r="KP96" s="557"/>
      <c r="KQ96" s="557"/>
      <c r="KR96" s="557"/>
      <c r="KS96" s="557"/>
      <c r="KT96" s="557"/>
      <c r="KU96" s="557"/>
      <c r="KV96" s="557"/>
      <c r="KW96" s="557"/>
      <c r="KX96" s="557"/>
      <c r="KY96" s="557"/>
      <c r="KZ96" s="557"/>
      <c r="LA96" s="557"/>
      <c r="LB96" s="557"/>
      <c r="LC96" s="557"/>
      <c r="LD96" s="557"/>
      <c r="LE96" s="557"/>
      <c r="LF96" s="557"/>
      <c r="LG96" s="557"/>
      <c r="LH96" s="557"/>
      <c r="LI96" s="557"/>
      <c r="LJ96" s="557"/>
      <c r="LK96" s="557"/>
      <c r="LL96" s="557"/>
      <c r="LM96" s="557"/>
      <c r="LN96" s="557"/>
      <c r="LO96" s="557"/>
      <c r="LP96" s="557"/>
      <c r="LQ96" s="557"/>
      <c r="LR96" s="557"/>
      <c r="LS96" s="557"/>
      <c r="LT96" s="557"/>
      <c r="LU96" s="557"/>
      <c r="LV96" s="557"/>
      <c r="LW96" s="557"/>
      <c r="LX96" s="557"/>
      <c r="LY96" s="557"/>
      <c r="LZ96" s="557"/>
      <c r="MA96" s="557"/>
      <c r="MB96" s="557"/>
      <c r="MC96" s="557"/>
      <c r="MD96" s="557"/>
      <c r="ME96" s="557"/>
      <c r="MF96" s="557"/>
      <c r="MG96" s="557"/>
      <c r="MH96" s="557"/>
      <c r="MI96" s="557"/>
      <c r="MJ96" s="557"/>
      <c r="MK96" s="557"/>
      <c r="ML96" s="557"/>
      <c r="MM96" s="557"/>
      <c r="MN96" s="557"/>
      <c r="MO96" s="557"/>
      <c r="MP96" s="557"/>
      <c r="MQ96" s="557"/>
      <c r="MR96" s="557"/>
      <c r="MS96" s="557"/>
      <c r="MT96" s="557"/>
      <c r="MU96" s="557"/>
      <c r="MV96" s="557"/>
      <c r="MW96" s="557"/>
      <c r="MX96" s="557"/>
      <c r="MY96" s="557"/>
      <c r="MZ96" s="557"/>
      <c r="NA96" s="557"/>
      <c r="NB96" s="557"/>
    </row>
    <row r="97" spans="1:366" s="85" customFormat="1" ht="20.25" customHeight="1" x14ac:dyDescent="0.45">
      <c r="A97" s="107">
        <v>0</v>
      </c>
      <c r="B97" s="108">
        <v>1</v>
      </c>
      <c r="C97" s="107">
        <v>0</v>
      </c>
      <c r="D97" s="108">
        <v>6</v>
      </c>
      <c r="E97" s="107">
        <v>3</v>
      </c>
      <c r="F97" s="108">
        <v>9</v>
      </c>
      <c r="G97" s="107">
        <v>0</v>
      </c>
      <c r="H97" s="108">
        <v>1</v>
      </c>
      <c r="I97" s="110" t="str">
        <f t="shared" si="20"/>
        <v>01063901</v>
      </c>
      <c r="J97" s="111"/>
      <c r="K97" s="111">
        <v>70436</v>
      </c>
      <c r="L97" s="111">
        <v>30103</v>
      </c>
      <c r="M97" s="112" t="s">
        <v>337</v>
      </c>
      <c r="N97" s="111"/>
      <c r="O97" s="111"/>
      <c r="P97" s="111"/>
      <c r="Q97" s="111"/>
      <c r="R97" s="112" t="s">
        <v>119</v>
      </c>
      <c r="S97" s="112"/>
      <c r="T97" s="113" t="s">
        <v>442</v>
      </c>
      <c r="U97" s="112" t="s">
        <v>240</v>
      </c>
      <c r="V97" s="1300" t="s">
        <v>443</v>
      </c>
      <c r="W97" s="128" t="s">
        <v>442</v>
      </c>
      <c r="X97" s="1139">
        <f t="shared" si="21"/>
        <v>1.4690026628483557</v>
      </c>
      <c r="Y97" s="1139">
        <f t="shared" si="22"/>
        <v>1.5751691263359497</v>
      </c>
      <c r="Z97" s="1140">
        <v>14</v>
      </c>
      <c r="AA97" s="1140">
        <v>5</v>
      </c>
      <c r="AB97" s="1141"/>
      <c r="AC97" s="1196">
        <v>0</v>
      </c>
      <c r="AD97" s="1197">
        <v>1</v>
      </c>
      <c r="AE97" s="1196">
        <v>0</v>
      </c>
      <c r="AF97" s="1143">
        <v>4.5897996983408698</v>
      </c>
      <c r="AG97" s="1143">
        <v>0</v>
      </c>
      <c r="AH97" s="1143">
        <v>3.6251131221719501</v>
      </c>
      <c r="AI97" s="1143"/>
      <c r="AJ97" s="1143">
        <f t="shared" si="23"/>
        <v>8.2149128205128203</v>
      </c>
      <c r="AK97" s="1139">
        <f t="shared" si="24"/>
        <v>1.4690026628483557</v>
      </c>
      <c r="AL97" s="1143">
        <v>3.9995564560841101</v>
      </c>
      <c r="AM97" s="1143">
        <v>0</v>
      </c>
      <c r="AN97" s="1143">
        <v>0</v>
      </c>
      <c r="AO97" s="1143">
        <v>1.22723037566089</v>
      </c>
      <c r="AP97" s="1143">
        <f t="shared" si="25"/>
        <v>13.441699652257819</v>
      </c>
      <c r="AQ97" s="1144">
        <f t="shared" si="26"/>
        <v>1.5751691263359497</v>
      </c>
      <c r="AR97" s="557"/>
      <c r="AS97" s="557" t="s">
        <v>243</v>
      </c>
      <c r="AT97" s="557"/>
      <c r="AU97" s="557"/>
      <c r="AV97" s="557"/>
      <c r="AW97" s="557"/>
      <c r="AX97" s="557"/>
      <c r="AY97" s="557"/>
      <c r="AZ97" s="557"/>
      <c r="BA97" s="557"/>
      <c r="BB97" s="557"/>
      <c r="BC97" s="557"/>
      <c r="BD97" s="557"/>
      <c r="BE97" s="557"/>
      <c r="BF97" s="557"/>
      <c r="BG97" s="557"/>
      <c r="BH97" s="557"/>
      <c r="BI97" s="557"/>
      <c r="BJ97" s="557"/>
      <c r="BK97" s="557"/>
      <c r="BL97" s="557"/>
      <c r="BM97" s="557"/>
      <c r="BN97" s="557"/>
      <c r="BO97" s="557"/>
      <c r="BP97" s="557"/>
      <c r="BQ97" s="557"/>
      <c r="BR97" s="557"/>
      <c r="BS97" s="557"/>
      <c r="BT97" s="557"/>
      <c r="BU97" s="557"/>
      <c r="BV97" s="557"/>
      <c r="BW97" s="557"/>
      <c r="BX97" s="557"/>
      <c r="BY97" s="557"/>
      <c r="BZ97" s="557"/>
      <c r="CA97" s="557"/>
      <c r="CB97" s="557"/>
      <c r="CC97" s="557"/>
      <c r="CD97" s="557"/>
      <c r="CE97" s="557"/>
      <c r="CF97" s="557"/>
      <c r="CG97" s="557"/>
      <c r="CH97" s="557"/>
      <c r="CI97" s="557"/>
      <c r="CJ97" s="557"/>
      <c r="CK97" s="557"/>
      <c r="CL97" s="557"/>
      <c r="CM97" s="557"/>
      <c r="CN97" s="557"/>
      <c r="CO97" s="557"/>
      <c r="CP97" s="557"/>
      <c r="CQ97" s="557"/>
      <c r="CR97" s="557"/>
      <c r="CS97" s="557"/>
      <c r="CT97" s="557"/>
      <c r="CU97" s="557"/>
      <c r="CV97" s="557"/>
      <c r="CW97" s="557"/>
      <c r="CX97" s="557"/>
      <c r="CY97" s="557"/>
      <c r="CZ97" s="557"/>
      <c r="DA97" s="557"/>
      <c r="DB97" s="557"/>
      <c r="DC97" s="557"/>
      <c r="DD97" s="557"/>
      <c r="DE97" s="557"/>
      <c r="DF97" s="557"/>
      <c r="DG97" s="557"/>
      <c r="DH97" s="557"/>
      <c r="DI97" s="557"/>
      <c r="DJ97" s="557"/>
      <c r="DK97" s="557"/>
      <c r="DL97" s="557"/>
      <c r="DM97" s="557"/>
      <c r="DN97" s="557"/>
      <c r="DO97" s="557"/>
      <c r="DP97" s="557"/>
      <c r="DQ97" s="557"/>
      <c r="DR97" s="557"/>
      <c r="DS97" s="557"/>
      <c r="DT97" s="557"/>
      <c r="DU97" s="557"/>
      <c r="DV97" s="557"/>
      <c r="DW97" s="557"/>
      <c r="DX97" s="557"/>
      <c r="DY97" s="557"/>
      <c r="DZ97" s="557"/>
      <c r="EA97" s="557"/>
      <c r="EB97" s="557"/>
      <c r="EC97" s="557"/>
      <c r="ED97" s="557"/>
      <c r="EE97" s="557"/>
      <c r="EF97" s="557"/>
      <c r="EG97" s="557"/>
      <c r="EH97" s="557"/>
      <c r="EI97" s="557"/>
      <c r="EJ97" s="557"/>
      <c r="EK97" s="557"/>
      <c r="EL97" s="557"/>
      <c r="EM97" s="557"/>
      <c r="EN97" s="557"/>
      <c r="EO97" s="557"/>
      <c r="EP97" s="557"/>
      <c r="EQ97" s="557"/>
      <c r="ER97" s="557"/>
      <c r="ES97" s="557"/>
      <c r="ET97" s="557"/>
      <c r="EU97" s="557"/>
      <c r="EV97" s="557"/>
      <c r="EW97" s="557"/>
      <c r="EX97" s="557"/>
      <c r="EY97" s="557"/>
      <c r="EZ97" s="557"/>
      <c r="FA97" s="557"/>
      <c r="FB97" s="557"/>
      <c r="FC97" s="557"/>
      <c r="FD97" s="557"/>
      <c r="FE97" s="557"/>
      <c r="FF97" s="557"/>
      <c r="FG97" s="557"/>
      <c r="FH97" s="557"/>
      <c r="FI97" s="557"/>
      <c r="FJ97" s="557"/>
      <c r="FK97" s="557"/>
      <c r="FL97" s="557"/>
      <c r="FM97" s="557"/>
      <c r="FN97" s="557"/>
      <c r="FO97" s="557"/>
      <c r="FP97" s="557"/>
      <c r="FQ97" s="557"/>
      <c r="FR97" s="557"/>
      <c r="FS97" s="557"/>
      <c r="FT97" s="557"/>
      <c r="FU97" s="557"/>
      <c r="FV97" s="557"/>
      <c r="FW97" s="557"/>
      <c r="FX97" s="557"/>
      <c r="FY97" s="557"/>
      <c r="FZ97" s="557"/>
      <c r="GA97" s="557"/>
      <c r="GB97" s="557"/>
      <c r="GC97" s="557"/>
      <c r="GD97" s="557"/>
      <c r="GE97" s="557"/>
      <c r="GF97" s="557"/>
      <c r="GG97" s="557"/>
      <c r="GH97" s="557"/>
      <c r="GI97" s="557"/>
      <c r="GJ97" s="557"/>
      <c r="GK97" s="557"/>
      <c r="GL97" s="557"/>
      <c r="GM97" s="557"/>
      <c r="GN97" s="557"/>
      <c r="GO97" s="557"/>
      <c r="GP97" s="557"/>
      <c r="GQ97" s="557"/>
      <c r="GR97" s="557"/>
      <c r="GS97" s="557"/>
      <c r="GT97" s="557"/>
      <c r="GU97" s="557"/>
      <c r="GV97" s="557"/>
      <c r="GW97" s="557"/>
      <c r="GX97" s="557"/>
      <c r="GY97" s="557"/>
      <c r="GZ97" s="557"/>
      <c r="HA97" s="557"/>
      <c r="HB97" s="557"/>
      <c r="HC97" s="557"/>
      <c r="HD97" s="557"/>
      <c r="HE97" s="557"/>
      <c r="HF97" s="557"/>
      <c r="HG97" s="557"/>
      <c r="HH97" s="557"/>
      <c r="HI97" s="557"/>
      <c r="HJ97" s="557"/>
      <c r="HK97" s="557"/>
      <c r="HL97" s="557"/>
      <c r="HM97" s="557"/>
      <c r="HN97" s="557"/>
      <c r="HO97" s="557"/>
      <c r="HP97" s="557"/>
      <c r="HQ97" s="557"/>
      <c r="HR97" s="557"/>
      <c r="HS97" s="557"/>
      <c r="HT97" s="557"/>
      <c r="HU97" s="557"/>
      <c r="HV97" s="557"/>
      <c r="HW97" s="557"/>
      <c r="HX97" s="557"/>
      <c r="HY97" s="557"/>
      <c r="HZ97" s="557"/>
      <c r="IA97" s="557"/>
      <c r="IB97" s="557"/>
      <c r="IC97" s="557"/>
      <c r="ID97" s="557"/>
      <c r="IE97" s="557"/>
      <c r="IF97" s="557"/>
      <c r="IG97" s="557"/>
      <c r="IH97" s="557"/>
      <c r="II97" s="557"/>
      <c r="IJ97" s="557"/>
      <c r="IK97" s="557"/>
      <c r="IL97" s="557"/>
      <c r="IM97" s="557"/>
      <c r="IN97" s="557"/>
      <c r="IO97" s="557"/>
      <c r="IP97" s="557"/>
      <c r="IQ97" s="557"/>
      <c r="IR97" s="557"/>
      <c r="IS97" s="557"/>
      <c r="IT97" s="557"/>
      <c r="IU97" s="557"/>
      <c r="IV97" s="557"/>
      <c r="IW97" s="557"/>
      <c r="IX97" s="557"/>
      <c r="IY97" s="557"/>
      <c r="IZ97" s="557"/>
      <c r="JA97" s="557"/>
      <c r="JB97" s="557"/>
      <c r="JC97" s="557"/>
      <c r="JD97" s="557"/>
      <c r="JE97" s="557"/>
      <c r="JF97" s="557"/>
      <c r="JG97" s="557"/>
      <c r="JH97" s="557"/>
      <c r="JI97" s="557"/>
      <c r="JJ97" s="557"/>
      <c r="JK97" s="557"/>
      <c r="JL97" s="557"/>
      <c r="JM97" s="557"/>
      <c r="JN97" s="557"/>
      <c r="JO97" s="557"/>
      <c r="JP97" s="557"/>
      <c r="JQ97" s="557"/>
      <c r="JR97" s="557"/>
      <c r="JS97" s="557"/>
      <c r="JT97" s="557"/>
      <c r="JU97" s="557"/>
      <c r="JV97" s="557"/>
      <c r="JW97" s="557"/>
      <c r="JX97" s="557"/>
      <c r="JY97" s="557"/>
      <c r="JZ97" s="557"/>
      <c r="KA97" s="557"/>
      <c r="KB97" s="557"/>
      <c r="KC97" s="557"/>
      <c r="KD97" s="557"/>
      <c r="KE97" s="557"/>
      <c r="KF97" s="557"/>
      <c r="KG97" s="557"/>
      <c r="KH97" s="557"/>
      <c r="KI97" s="557"/>
      <c r="KJ97" s="557"/>
      <c r="KK97" s="557"/>
      <c r="KL97" s="557"/>
      <c r="KM97" s="557"/>
      <c r="KN97" s="557"/>
      <c r="KO97" s="557"/>
      <c r="KP97" s="557"/>
      <c r="KQ97" s="557"/>
      <c r="KR97" s="557"/>
      <c r="KS97" s="557"/>
      <c r="KT97" s="557"/>
      <c r="KU97" s="557"/>
      <c r="KV97" s="557"/>
      <c r="KW97" s="557"/>
      <c r="KX97" s="557"/>
      <c r="KY97" s="557"/>
      <c r="KZ97" s="557"/>
      <c r="LA97" s="557"/>
      <c r="LB97" s="557"/>
      <c r="LC97" s="557"/>
      <c r="LD97" s="557"/>
      <c r="LE97" s="557"/>
      <c r="LF97" s="557"/>
      <c r="LG97" s="557"/>
      <c r="LH97" s="557"/>
      <c r="LI97" s="557"/>
      <c r="LJ97" s="557"/>
      <c r="LK97" s="557"/>
      <c r="LL97" s="557"/>
      <c r="LM97" s="557"/>
      <c r="LN97" s="557"/>
      <c r="LO97" s="557"/>
      <c r="LP97" s="557"/>
      <c r="LQ97" s="557"/>
      <c r="LR97" s="557"/>
      <c r="LS97" s="557"/>
      <c r="LT97" s="557"/>
      <c r="LU97" s="557"/>
      <c r="LV97" s="557"/>
      <c r="LW97" s="557"/>
      <c r="LX97" s="557"/>
      <c r="LY97" s="557"/>
      <c r="LZ97" s="557"/>
      <c r="MA97" s="557"/>
      <c r="MB97" s="557"/>
      <c r="MC97" s="557"/>
      <c r="MD97" s="557"/>
      <c r="ME97" s="557"/>
      <c r="MF97" s="557"/>
      <c r="MG97" s="557"/>
      <c r="MH97" s="557"/>
      <c r="MI97" s="557"/>
      <c r="MJ97" s="557"/>
      <c r="MK97" s="557"/>
      <c r="ML97" s="557"/>
      <c r="MM97" s="557"/>
      <c r="MN97" s="557"/>
      <c r="MO97" s="557"/>
      <c r="MP97" s="557"/>
      <c r="MQ97" s="557"/>
      <c r="MR97" s="557"/>
      <c r="MS97" s="557"/>
      <c r="MT97" s="557"/>
      <c r="MU97" s="557"/>
      <c r="MV97" s="557"/>
      <c r="MW97" s="557"/>
      <c r="MX97" s="557"/>
      <c r="MY97" s="557"/>
      <c r="MZ97" s="557"/>
      <c r="NA97" s="557"/>
      <c r="NB97" s="557"/>
    </row>
    <row r="98" spans="1:366" s="56" customFormat="1" ht="20.25" customHeight="1" x14ac:dyDescent="0.55000000000000004">
      <c r="A98" s="90"/>
      <c r="B98" s="89"/>
      <c r="C98" s="90"/>
      <c r="D98" s="89"/>
      <c r="E98" s="90"/>
      <c r="F98" s="89"/>
      <c r="G98" s="90"/>
      <c r="H98" s="89"/>
      <c r="I98" s="126" t="str">
        <f t="shared" si="20"/>
        <v/>
      </c>
      <c r="J98" s="127"/>
      <c r="K98" s="127"/>
      <c r="L98" s="120"/>
      <c r="M98" s="120"/>
      <c r="N98" s="120"/>
      <c r="O98" s="120"/>
      <c r="P98" s="120"/>
      <c r="Q98" s="120"/>
      <c r="R98" s="127"/>
      <c r="S98" s="127"/>
      <c r="T98" s="60"/>
      <c r="U98" s="137"/>
      <c r="V98" s="61"/>
      <c r="W98" s="61"/>
      <c r="X98" s="1162"/>
      <c r="Y98" s="1162"/>
      <c r="Z98" s="1163"/>
      <c r="AA98" s="1163"/>
      <c r="AB98" s="1141"/>
      <c r="AC98" s="1141"/>
      <c r="AD98" s="1141"/>
      <c r="AE98" s="1141"/>
      <c r="AF98" s="1164"/>
      <c r="AG98" s="1164"/>
      <c r="AH98" s="1164"/>
      <c r="AI98" s="1164"/>
      <c r="AJ98" s="1164"/>
      <c r="AK98" s="1162"/>
      <c r="AL98" s="1164"/>
      <c r="AM98" s="1164"/>
      <c r="AN98" s="1164"/>
      <c r="AO98" s="1164"/>
      <c r="AP98" s="1164"/>
      <c r="AQ98" s="1165"/>
      <c r="AR98" s="560"/>
      <c r="AS98" s="557" t="s">
        <v>218</v>
      </c>
      <c r="AT98" s="560"/>
      <c r="AU98" s="560"/>
      <c r="AV98" s="560"/>
      <c r="AW98" s="560"/>
      <c r="AX98" s="560"/>
      <c r="AY98" s="560"/>
      <c r="AZ98" s="560"/>
      <c r="BA98" s="560"/>
      <c r="BB98" s="560"/>
      <c r="BC98" s="560"/>
      <c r="BD98" s="560"/>
      <c r="BE98" s="560"/>
      <c r="BF98" s="560"/>
      <c r="BG98" s="560"/>
      <c r="BH98" s="560"/>
      <c r="BI98" s="560"/>
      <c r="BJ98" s="560"/>
      <c r="BK98" s="560"/>
      <c r="BL98" s="560"/>
      <c r="BM98" s="560"/>
      <c r="BN98" s="560"/>
      <c r="BO98" s="560"/>
      <c r="BP98" s="560"/>
      <c r="BQ98" s="560"/>
      <c r="BR98" s="560"/>
      <c r="BS98" s="560"/>
      <c r="BT98" s="560"/>
      <c r="BU98" s="560"/>
      <c r="BV98" s="560"/>
      <c r="BW98" s="560"/>
      <c r="BX98" s="560"/>
      <c r="BY98" s="560"/>
      <c r="BZ98" s="560"/>
      <c r="CA98" s="560"/>
      <c r="CB98" s="560"/>
      <c r="CC98" s="560"/>
      <c r="CD98" s="560"/>
      <c r="CE98" s="560"/>
      <c r="CF98" s="560"/>
      <c r="CG98" s="560"/>
      <c r="CH98" s="560"/>
      <c r="CI98" s="560"/>
      <c r="CJ98" s="560"/>
      <c r="CK98" s="560"/>
      <c r="CL98" s="560"/>
      <c r="CM98" s="560"/>
      <c r="CN98" s="560"/>
      <c r="CO98" s="560"/>
      <c r="CP98" s="560"/>
      <c r="CQ98" s="560"/>
      <c r="CR98" s="560"/>
      <c r="CS98" s="560"/>
      <c r="CT98" s="560"/>
      <c r="CU98" s="560"/>
      <c r="CV98" s="560"/>
      <c r="CW98" s="560"/>
      <c r="CX98" s="560"/>
      <c r="CY98" s="560"/>
      <c r="CZ98" s="560"/>
      <c r="DA98" s="560"/>
      <c r="DB98" s="560"/>
      <c r="DC98" s="560"/>
      <c r="DD98" s="560"/>
      <c r="DE98" s="560"/>
      <c r="DF98" s="560"/>
      <c r="DG98" s="560"/>
      <c r="DH98" s="560"/>
      <c r="DI98" s="560"/>
      <c r="DJ98" s="560"/>
      <c r="DK98" s="560"/>
      <c r="DL98" s="560"/>
      <c r="DM98" s="560"/>
      <c r="DN98" s="560"/>
      <c r="DO98" s="560"/>
      <c r="DP98" s="560"/>
      <c r="DQ98" s="560"/>
      <c r="DR98" s="560"/>
      <c r="DS98" s="560"/>
      <c r="DT98" s="560"/>
      <c r="DU98" s="560"/>
      <c r="DV98" s="560"/>
      <c r="DW98" s="560"/>
      <c r="DX98" s="560"/>
      <c r="DY98" s="560"/>
      <c r="DZ98" s="560"/>
      <c r="EA98" s="560"/>
      <c r="EB98" s="560"/>
      <c r="EC98" s="560"/>
      <c r="ED98" s="560"/>
      <c r="EE98" s="560"/>
      <c r="EF98" s="560"/>
      <c r="EG98" s="560"/>
      <c r="EH98" s="560"/>
      <c r="EI98" s="560"/>
      <c r="EJ98" s="560"/>
      <c r="EK98" s="560"/>
      <c r="EL98" s="560"/>
      <c r="EM98" s="560"/>
      <c r="EN98" s="560"/>
      <c r="EO98" s="560"/>
      <c r="EP98" s="560"/>
      <c r="EQ98" s="560"/>
      <c r="ER98" s="560"/>
      <c r="ES98" s="560"/>
      <c r="ET98" s="560"/>
      <c r="EU98" s="560"/>
      <c r="EV98" s="560"/>
      <c r="EW98" s="560"/>
      <c r="EX98" s="560"/>
      <c r="EY98" s="560"/>
      <c r="EZ98" s="560"/>
      <c r="FA98" s="560"/>
      <c r="FB98" s="560"/>
      <c r="FC98" s="560"/>
      <c r="FD98" s="560"/>
      <c r="FE98" s="560"/>
      <c r="FF98" s="560"/>
      <c r="FG98" s="560"/>
      <c r="FH98" s="560"/>
      <c r="FI98" s="560"/>
      <c r="FJ98" s="560"/>
      <c r="FK98" s="560"/>
      <c r="FL98" s="560"/>
      <c r="FM98" s="560"/>
      <c r="FN98" s="560"/>
      <c r="FO98" s="560"/>
      <c r="FP98" s="560"/>
      <c r="FQ98" s="560"/>
      <c r="FR98" s="560"/>
      <c r="FS98" s="560"/>
      <c r="FT98" s="560"/>
      <c r="FU98" s="560"/>
      <c r="FV98" s="560"/>
      <c r="FW98" s="560"/>
      <c r="FX98" s="560"/>
      <c r="FY98" s="560"/>
      <c r="FZ98" s="560"/>
      <c r="GA98" s="560"/>
      <c r="GB98" s="560"/>
      <c r="GC98" s="560"/>
      <c r="GD98" s="560"/>
      <c r="GE98" s="560"/>
      <c r="GF98" s="560"/>
      <c r="GG98" s="560"/>
      <c r="GH98" s="560"/>
      <c r="GI98" s="560"/>
      <c r="GJ98" s="560"/>
      <c r="GK98" s="560"/>
      <c r="GL98" s="560"/>
      <c r="GM98" s="560"/>
      <c r="GN98" s="560"/>
      <c r="GO98" s="560"/>
      <c r="GP98" s="560"/>
      <c r="GQ98" s="560"/>
      <c r="GR98" s="560"/>
      <c r="GS98" s="560"/>
      <c r="GT98" s="560"/>
      <c r="GU98" s="560"/>
      <c r="GV98" s="560"/>
      <c r="GW98" s="560"/>
      <c r="GX98" s="560"/>
      <c r="GY98" s="560"/>
      <c r="GZ98" s="560"/>
      <c r="HA98" s="560"/>
      <c r="HB98" s="560"/>
      <c r="HC98" s="560"/>
      <c r="HD98" s="560"/>
      <c r="HE98" s="560"/>
      <c r="HF98" s="560"/>
      <c r="HG98" s="560"/>
      <c r="HH98" s="560"/>
      <c r="HI98" s="560"/>
      <c r="HJ98" s="560"/>
      <c r="HK98" s="560"/>
      <c r="HL98" s="560"/>
      <c r="HM98" s="560"/>
      <c r="HN98" s="560"/>
      <c r="HO98" s="560"/>
      <c r="HP98" s="560"/>
      <c r="HQ98" s="560"/>
      <c r="HR98" s="560"/>
      <c r="HS98" s="560"/>
      <c r="HT98" s="560"/>
      <c r="HU98" s="560"/>
      <c r="HV98" s="560"/>
      <c r="HW98" s="560"/>
      <c r="HX98" s="560"/>
      <c r="HY98" s="560"/>
      <c r="HZ98" s="560"/>
      <c r="IA98" s="560"/>
      <c r="IB98" s="560"/>
      <c r="IC98" s="560"/>
      <c r="ID98" s="560"/>
      <c r="IE98" s="560"/>
      <c r="IF98" s="560"/>
      <c r="IG98" s="560"/>
      <c r="IH98" s="560"/>
      <c r="II98" s="560"/>
      <c r="IJ98" s="560"/>
      <c r="IK98" s="560"/>
      <c r="IL98" s="560"/>
      <c r="IM98" s="560"/>
      <c r="IN98" s="560"/>
      <c r="IO98" s="560"/>
      <c r="IP98" s="560"/>
      <c r="IQ98" s="560"/>
      <c r="IR98" s="560"/>
      <c r="IS98" s="560"/>
      <c r="IT98" s="560"/>
      <c r="IU98" s="560"/>
      <c r="IV98" s="560"/>
      <c r="IW98" s="560"/>
      <c r="IX98" s="560"/>
      <c r="IY98" s="560"/>
      <c r="IZ98" s="560"/>
      <c r="JA98" s="560"/>
      <c r="JB98" s="560"/>
      <c r="JC98" s="560"/>
      <c r="JD98" s="560"/>
      <c r="JE98" s="560"/>
      <c r="JF98" s="560"/>
      <c r="JG98" s="560"/>
      <c r="JH98" s="560"/>
      <c r="JI98" s="560"/>
      <c r="JJ98" s="560"/>
      <c r="JK98" s="560"/>
      <c r="JL98" s="560"/>
      <c r="JM98" s="560"/>
      <c r="JN98" s="560"/>
      <c r="JO98" s="560"/>
      <c r="JP98" s="560"/>
      <c r="JQ98" s="560"/>
      <c r="JR98" s="560"/>
      <c r="JS98" s="560"/>
      <c r="JT98" s="560"/>
      <c r="JU98" s="560"/>
      <c r="JV98" s="560"/>
      <c r="JW98" s="560"/>
      <c r="JX98" s="560"/>
      <c r="JY98" s="560"/>
      <c r="JZ98" s="560"/>
      <c r="KA98" s="560"/>
      <c r="KB98" s="560"/>
      <c r="KC98" s="560"/>
      <c r="KD98" s="560"/>
      <c r="KE98" s="560"/>
      <c r="KF98" s="560"/>
      <c r="KG98" s="560"/>
      <c r="KH98" s="560"/>
      <c r="KI98" s="560"/>
      <c r="KJ98" s="560"/>
      <c r="KK98" s="560"/>
      <c r="KL98" s="560"/>
      <c r="KM98" s="560"/>
      <c r="KN98" s="560"/>
      <c r="KO98" s="560"/>
      <c r="KP98" s="560"/>
      <c r="KQ98" s="560"/>
      <c r="KR98" s="560"/>
      <c r="KS98" s="560"/>
      <c r="KT98" s="560"/>
      <c r="KU98" s="560"/>
      <c r="KV98" s="560"/>
      <c r="KW98" s="560"/>
      <c r="KX98" s="560"/>
      <c r="KY98" s="560"/>
      <c r="KZ98" s="560"/>
      <c r="LA98" s="560"/>
      <c r="LB98" s="560"/>
      <c r="LC98" s="560"/>
      <c r="LD98" s="560"/>
      <c r="LE98" s="560"/>
      <c r="LF98" s="560"/>
      <c r="LG98" s="560"/>
      <c r="LH98" s="560"/>
      <c r="LI98" s="560"/>
      <c r="LJ98" s="560"/>
      <c r="LK98" s="560"/>
      <c r="LL98" s="560"/>
      <c r="LM98" s="560"/>
      <c r="LN98" s="560"/>
      <c r="LO98" s="560"/>
      <c r="LP98" s="560"/>
      <c r="LQ98" s="560"/>
      <c r="LR98" s="560"/>
      <c r="LS98" s="560"/>
      <c r="LT98" s="560"/>
      <c r="LU98" s="560"/>
      <c r="LV98" s="560"/>
      <c r="LW98" s="560"/>
      <c r="LX98" s="560"/>
      <c r="LY98" s="560"/>
      <c r="LZ98" s="560"/>
      <c r="MA98" s="560"/>
      <c r="MB98" s="560"/>
      <c r="MC98" s="560"/>
      <c r="MD98" s="560"/>
      <c r="ME98" s="560"/>
      <c r="MF98" s="560"/>
      <c r="MG98" s="560"/>
      <c r="MH98" s="560"/>
      <c r="MI98" s="560"/>
      <c r="MJ98" s="560"/>
      <c r="MK98" s="560"/>
      <c r="ML98" s="560"/>
      <c r="MM98" s="560"/>
      <c r="MN98" s="560"/>
      <c r="MO98" s="560"/>
      <c r="MP98" s="560"/>
      <c r="MQ98" s="560"/>
      <c r="MR98" s="560"/>
      <c r="MS98" s="560"/>
      <c r="MT98" s="560"/>
      <c r="MU98" s="560"/>
      <c r="MV98" s="560"/>
      <c r="MW98" s="560"/>
      <c r="MX98" s="560"/>
      <c r="MY98" s="560"/>
      <c r="MZ98" s="560"/>
      <c r="NA98" s="560"/>
      <c r="NB98" s="560"/>
    </row>
    <row r="99" spans="1:366" s="100" customFormat="1" ht="28.5" customHeight="1" x14ac:dyDescent="0.6">
      <c r="A99" s="862"/>
      <c r="B99" s="863"/>
      <c r="C99" s="862"/>
      <c r="D99" s="863"/>
      <c r="E99" s="862"/>
      <c r="F99" s="863"/>
      <c r="G99" s="862"/>
      <c r="H99" s="863"/>
      <c r="I99" s="883" t="str">
        <f t="shared" si="20"/>
        <v/>
      </c>
      <c r="J99" s="868">
        <v>43</v>
      </c>
      <c r="K99" s="868"/>
      <c r="L99" s="868"/>
      <c r="M99" s="868"/>
      <c r="N99" s="868"/>
      <c r="O99" s="868"/>
      <c r="P99" s="868"/>
      <c r="Q99" s="868"/>
      <c r="R99" s="869" t="s">
        <v>119</v>
      </c>
      <c r="S99" s="869"/>
      <c r="T99" s="870" t="s">
        <v>444</v>
      </c>
      <c r="U99" s="884"/>
      <c r="V99" s="872"/>
      <c r="W99" s="870" t="s">
        <v>444</v>
      </c>
      <c r="X99" s="1166"/>
      <c r="Y99" s="1166"/>
      <c r="Z99" s="1167"/>
      <c r="AA99" s="1155"/>
      <c r="AB99" s="1168"/>
      <c r="AC99" s="1168"/>
      <c r="AD99" s="1168"/>
      <c r="AE99" s="1156"/>
      <c r="AF99" s="1157"/>
      <c r="AG99" s="1157"/>
      <c r="AH99" s="1169"/>
      <c r="AI99" s="1169"/>
      <c r="AJ99" s="1159"/>
      <c r="AK99" s="1166"/>
      <c r="AL99" s="1159"/>
      <c r="AM99" s="1159"/>
      <c r="AN99" s="1159"/>
      <c r="AO99" s="1159"/>
      <c r="AP99" s="1159"/>
      <c r="AQ99" s="1166"/>
      <c r="AR99" s="561"/>
      <c r="AS99" s="557" t="s">
        <v>218</v>
      </c>
      <c r="AT99" s="561"/>
      <c r="AU99" s="561"/>
      <c r="AV99" s="561"/>
      <c r="AW99" s="561"/>
      <c r="AX99" s="561"/>
      <c r="AY99" s="561"/>
      <c r="AZ99" s="561"/>
      <c r="BA99" s="561"/>
      <c r="BB99" s="561"/>
      <c r="BC99" s="561"/>
      <c r="BD99" s="561"/>
      <c r="BE99" s="561"/>
      <c r="BF99" s="561"/>
      <c r="BG99" s="561"/>
      <c r="BH99" s="561"/>
      <c r="BI99" s="561"/>
      <c r="BJ99" s="561"/>
      <c r="BK99" s="561"/>
      <c r="BL99" s="561"/>
      <c r="BM99" s="561"/>
      <c r="BN99" s="561"/>
      <c r="BO99" s="561"/>
      <c r="BP99" s="561"/>
      <c r="BQ99" s="561"/>
      <c r="BR99" s="561"/>
      <c r="BS99" s="561"/>
      <c r="BT99" s="561"/>
      <c r="BU99" s="561"/>
      <c r="BV99" s="561"/>
      <c r="BW99" s="561"/>
      <c r="BX99" s="561"/>
      <c r="BY99" s="561"/>
      <c r="BZ99" s="561"/>
      <c r="CA99" s="561"/>
      <c r="CB99" s="561"/>
      <c r="CC99" s="561"/>
      <c r="CD99" s="561"/>
      <c r="CE99" s="561"/>
      <c r="CF99" s="561"/>
      <c r="CG99" s="561"/>
      <c r="CH99" s="561"/>
      <c r="CI99" s="561"/>
      <c r="CJ99" s="561"/>
      <c r="CK99" s="561"/>
      <c r="CL99" s="561"/>
      <c r="CM99" s="561"/>
      <c r="CN99" s="561"/>
      <c r="CO99" s="561"/>
      <c r="CP99" s="561"/>
      <c r="CQ99" s="561"/>
      <c r="CR99" s="561"/>
      <c r="CS99" s="561"/>
      <c r="CT99" s="561"/>
      <c r="CU99" s="561"/>
      <c r="CV99" s="561"/>
      <c r="CW99" s="561"/>
      <c r="CX99" s="561"/>
      <c r="CY99" s="561"/>
      <c r="CZ99" s="561"/>
      <c r="DA99" s="561"/>
      <c r="DB99" s="561"/>
      <c r="DC99" s="561"/>
      <c r="DD99" s="561"/>
      <c r="DE99" s="561"/>
      <c r="DF99" s="561"/>
      <c r="DG99" s="561"/>
      <c r="DH99" s="561"/>
      <c r="DI99" s="561"/>
      <c r="DJ99" s="561"/>
      <c r="DK99" s="561"/>
      <c r="DL99" s="561"/>
      <c r="DM99" s="561"/>
      <c r="DN99" s="561"/>
      <c r="DO99" s="561"/>
      <c r="DP99" s="561"/>
      <c r="DQ99" s="561"/>
      <c r="DR99" s="561"/>
      <c r="DS99" s="561"/>
      <c r="DT99" s="561"/>
      <c r="DU99" s="561"/>
      <c r="DV99" s="561"/>
      <c r="DW99" s="561"/>
      <c r="DX99" s="561"/>
      <c r="DY99" s="561"/>
      <c r="DZ99" s="561"/>
      <c r="EA99" s="561"/>
      <c r="EB99" s="561"/>
      <c r="EC99" s="561"/>
      <c r="ED99" s="561"/>
      <c r="EE99" s="561"/>
      <c r="EF99" s="561"/>
      <c r="EG99" s="561"/>
      <c r="EH99" s="561"/>
      <c r="EI99" s="561"/>
      <c r="EJ99" s="561"/>
      <c r="EK99" s="561"/>
      <c r="EL99" s="561"/>
      <c r="EM99" s="561"/>
      <c r="EN99" s="561"/>
      <c r="EO99" s="561"/>
      <c r="EP99" s="561"/>
      <c r="EQ99" s="561"/>
      <c r="ER99" s="561"/>
      <c r="ES99" s="561"/>
      <c r="ET99" s="561"/>
      <c r="EU99" s="561"/>
      <c r="EV99" s="561"/>
      <c r="EW99" s="561"/>
      <c r="EX99" s="561"/>
      <c r="EY99" s="561"/>
      <c r="EZ99" s="561"/>
      <c r="FA99" s="561"/>
      <c r="FB99" s="561"/>
      <c r="FC99" s="561"/>
      <c r="FD99" s="561"/>
      <c r="FE99" s="561"/>
      <c r="FF99" s="561"/>
      <c r="FG99" s="561"/>
      <c r="FH99" s="561"/>
      <c r="FI99" s="561"/>
      <c r="FJ99" s="561"/>
      <c r="FK99" s="561"/>
      <c r="FL99" s="561"/>
      <c r="FM99" s="561"/>
      <c r="FN99" s="561"/>
      <c r="FO99" s="561"/>
      <c r="FP99" s="561"/>
      <c r="FQ99" s="561"/>
      <c r="FR99" s="561"/>
      <c r="FS99" s="561"/>
      <c r="FT99" s="561"/>
      <c r="FU99" s="561"/>
      <c r="FV99" s="561"/>
      <c r="FW99" s="561"/>
      <c r="FX99" s="561"/>
      <c r="FY99" s="561"/>
      <c r="FZ99" s="561"/>
      <c r="GA99" s="561"/>
      <c r="GB99" s="561"/>
      <c r="GC99" s="561"/>
      <c r="GD99" s="561"/>
      <c r="GE99" s="561"/>
      <c r="GF99" s="561"/>
      <c r="GG99" s="561"/>
      <c r="GH99" s="561"/>
      <c r="GI99" s="561"/>
      <c r="GJ99" s="561"/>
      <c r="GK99" s="561"/>
      <c r="GL99" s="561"/>
      <c r="GM99" s="561"/>
      <c r="GN99" s="561"/>
      <c r="GO99" s="561"/>
      <c r="GP99" s="561"/>
      <c r="GQ99" s="561"/>
      <c r="GR99" s="561"/>
      <c r="GS99" s="561"/>
      <c r="GT99" s="561"/>
      <c r="GU99" s="561"/>
      <c r="GV99" s="561"/>
      <c r="GW99" s="561"/>
      <c r="GX99" s="561"/>
      <c r="GY99" s="561"/>
      <c r="GZ99" s="561"/>
      <c r="HA99" s="561"/>
      <c r="HB99" s="561"/>
      <c r="HC99" s="561"/>
      <c r="HD99" s="561"/>
      <c r="HE99" s="561"/>
      <c r="HF99" s="561"/>
      <c r="HG99" s="561"/>
      <c r="HH99" s="561"/>
      <c r="HI99" s="561"/>
      <c r="HJ99" s="561"/>
      <c r="HK99" s="561"/>
      <c r="HL99" s="561"/>
      <c r="HM99" s="561"/>
      <c r="HN99" s="561"/>
      <c r="HO99" s="561"/>
      <c r="HP99" s="561"/>
      <c r="HQ99" s="561"/>
      <c r="HR99" s="561"/>
      <c r="HS99" s="561"/>
      <c r="HT99" s="561"/>
      <c r="HU99" s="561"/>
      <c r="HV99" s="561"/>
      <c r="HW99" s="561"/>
      <c r="HX99" s="561"/>
      <c r="HY99" s="561"/>
      <c r="HZ99" s="561"/>
      <c r="IA99" s="561"/>
      <c r="IB99" s="561"/>
      <c r="IC99" s="561"/>
      <c r="ID99" s="561"/>
      <c r="IE99" s="561"/>
      <c r="IF99" s="561"/>
      <c r="IG99" s="561"/>
      <c r="IH99" s="561"/>
      <c r="II99" s="561"/>
      <c r="IJ99" s="561"/>
      <c r="IK99" s="561"/>
      <c r="IL99" s="561"/>
      <c r="IM99" s="561"/>
      <c r="IN99" s="561"/>
      <c r="IO99" s="561"/>
      <c r="IP99" s="561"/>
      <c r="IQ99" s="561"/>
      <c r="IR99" s="561"/>
      <c r="IS99" s="561"/>
      <c r="IT99" s="561"/>
      <c r="IU99" s="561"/>
      <c r="IV99" s="561"/>
      <c r="IW99" s="561"/>
      <c r="IX99" s="561"/>
      <c r="IY99" s="561"/>
      <c r="IZ99" s="561"/>
      <c r="JA99" s="561"/>
      <c r="JB99" s="561"/>
      <c r="JC99" s="561"/>
      <c r="JD99" s="561"/>
      <c r="JE99" s="561"/>
      <c r="JF99" s="561"/>
      <c r="JG99" s="561"/>
      <c r="JH99" s="561"/>
      <c r="JI99" s="561"/>
      <c r="JJ99" s="561"/>
      <c r="JK99" s="561"/>
      <c r="JL99" s="561"/>
      <c r="JM99" s="561"/>
      <c r="JN99" s="561"/>
      <c r="JO99" s="561"/>
      <c r="JP99" s="561"/>
      <c r="JQ99" s="561"/>
      <c r="JR99" s="561"/>
      <c r="JS99" s="561"/>
      <c r="JT99" s="561"/>
      <c r="JU99" s="561"/>
      <c r="JV99" s="561"/>
      <c r="JW99" s="561"/>
      <c r="JX99" s="561"/>
      <c r="JY99" s="561"/>
      <c r="JZ99" s="561"/>
      <c r="KA99" s="561"/>
      <c r="KB99" s="561"/>
      <c r="KC99" s="561"/>
      <c r="KD99" s="561"/>
      <c r="KE99" s="561"/>
      <c r="KF99" s="561"/>
      <c r="KG99" s="561"/>
      <c r="KH99" s="561"/>
      <c r="KI99" s="561"/>
      <c r="KJ99" s="561"/>
      <c r="KK99" s="561"/>
      <c r="KL99" s="561"/>
      <c r="KM99" s="561"/>
      <c r="KN99" s="561"/>
      <c r="KO99" s="561"/>
      <c r="KP99" s="561"/>
      <c r="KQ99" s="561"/>
      <c r="KR99" s="561"/>
      <c r="KS99" s="561"/>
      <c r="KT99" s="561"/>
      <c r="KU99" s="561"/>
      <c r="KV99" s="561"/>
      <c r="KW99" s="561"/>
      <c r="KX99" s="561"/>
      <c r="KY99" s="561"/>
      <c r="KZ99" s="561"/>
      <c r="LA99" s="561"/>
      <c r="LB99" s="561"/>
      <c r="LC99" s="561"/>
      <c r="LD99" s="561"/>
      <c r="LE99" s="561"/>
      <c r="LF99" s="561"/>
      <c r="LG99" s="561"/>
      <c r="LH99" s="561"/>
      <c r="LI99" s="561"/>
      <c r="LJ99" s="561"/>
      <c r="LK99" s="561"/>
      <c r="LL99" s="561"/>
      <c r="LM99" s="561"/>
      <c r="LN99" s="561"/>
      <c r="LO99" s="561"/>
      <c r="LP99" s="561"/>
      <c r="LQ99" s="561"/>
      <c r="LR99" s="561"/>
      <c r="LS99" s="561"/>
      <c r="LT99" s="561"/>
      <c r="LU99" s="561"/>
      <c r="LV99" s="561"/>
      <c r="LW99" s="561"/>
      <c r="LX99" s="561"/>
      <c r="LY99" s="561"/>
      <c r="LZ99" s="561"/>
      <c r="MA99" s="561"/>
      <c r="MB99" s="561"/>
      <c r="MC99" s="561"/>
      <c r="MD99" s="561"/>
      <c r="ME99" s="561"/>
      <c r="MF99" s="561"/>
      <c r="MG99" s="561"/>
      <c r="MH99" s="561"/>
      <c r="MI99" s="561"/>
      <c r="MJ99" s="561"/>
      <c r="MK99" s="561"/>
      <c r="ML99" s="561"/>
      <c r="MM99" s="561"/>
      <c r="MN99" s="561"/>
      <c r="MO99" s="561"/>
      <c r="MP99" s="561"/>
      <c r="MQ99" s="561"/>
      <c r="MR99" s="561"/>
      <c r="MS99" s="561"/>
      <c r="MT99" s="561"/>
      <c r="MU99" s="561"/>
      <c r="MV99" s="561"/>
      <c r="MW99" s="561"/>
      <c r="MX99" s="561"/>
      <c r="MY99" s="561"/>
      <c r="MZ99" s="561"/>
      <c r="NA99" s="561"/>
      <c r="NB99" s="561"/>
    </row>
    <row r="100" spans="1:366" s="85" customFormat="1" ht="20.25" customHeight="1" x14ac:dyDescent="0.45">
      <c r="A100" s="107">
        <v>0</v>
      </c>
      <c r="B100" s="108">
        <v>1</v>
      </c>
      <c r="C100" s="107">
        <v>0</v>
      </c>
      <c r="D100" s="108">
        <v>6</v>
      </c>
      <c r="E100" s="107">
        <v>4</v>
      </c>
      <c r="F100" s="108">
        <v>0</v>
      </c>
      <c r="G100" s="107">
        <v>0</v>
      </c>
      <c r="H100" s="108">
        <v>1</v>
      </c>
      <c r="I100" s="110" t="str">
        <f t="shared" si="20"/>
        <v>01064001</v>
      </c>
      <c r="J100" s="111"/>
      <c r="K100" s="111">
        <v>70437</v>
      </c>
      <c r="L100" s="111"/>
      <c r="M100" s="111"/>
      <c r="N100" s="111"/>
      <c r="O100" s="111"/>
      <c r="P100" s="111"/>
      <c r="Q100" s="111"/>
      <c r="R100" s="112" t="s">
        <v>119</v>
      </c>
      <c r="S100" s="112"/>
      <c r="T100" s="113" t="s">
        <v>445</v>
      </c>
      <c r="U100" s="112" t="s">
        <v>240</v>
      </c>
      <c r="V100" s="1300" t="s">
        <v>446</v>
      </c>
      <c r="W100" s="128" t="s">
        <v>445</v>
      </c>
      <c r="X100" s="1139">
        <f>AK100</f>
        <v>2.3517519971362653</v>
      </c>
      <c r="Y100" s="1139">
        <f>AQ100</f>
        <v>2.8628167925232959</v>
      </c>
      <c r="Z100" s="1140">
        <v>18</v>
      </c>
      <c r="AA100" s="1140">
        <v>10</v>
      </c>
      <c r="AB100" s="1141"/>
      <c r="AC100" s="1196">
        <v>0</v>
      </c>
      <c r="AD100" s="1197">
        <v>1</v>
      </c>
      <c r="AE100" s="1196">
        <v>0</v>
      </c>
      <c r="AF100" s="1143">
        <v>5.9011710407239804</v>
      </c>
      <c r="AG100" s="1143">
        <v>0</v>
      </c>
      <c r="AH100" s="1143">
        <v>7.2502262443438896</v>
      </c>
      <c r="AI100" s="1143"/>
      <c r="AJ100" s="1143">
        <f>SUM(AF100,AG100,AH100)</f>
        <v>13.151397285067869</v>
      </c>
      <c r="AK100" s="1139">
        <f>AJ100/AJ$8</f>
        <v>2.3517519971362653</v>
      </c>
      <c r="AL100" s="1143">
        <v>5.1422868721081398</v>
      </c>
      <c r="AM100" s="1143">
        <v>0</v>
      </c>
      <c r="AN100" s="1143">
        <v>0</v>
      </c>
      <c r="AO100" s="1143">
        <v>6.13615187830443</v>
      </c>
      <c r="AP100" s="1143">
        <f>SUM(AJ100,AL100,AM100,AN100,AO100)</f>
        <v>24.429836035480442</v>
      </c>
      <c r="AQ100" s="1144">
        <f>AP100/AP$8</f>
        <v>2.8628167925232959</v>
      </c>
      <c r="AR100" s="557"/>
      <c r="AS100" s="2885" t="s">
        <v>414</v>
      </c>
      <c r="AT100" s="557"/>
      <c r="AU100" s="557"/>
      <c r="AV100" s="557"/>
      <c r="AW100" s="557"/>
      <c r="AX100" s="557"/>
      <c r="AY100" s="557"/>
      <c r="AZ100" s="557"/>
      <c r="BA100" s="557"/>
      <c r="BB100" s="557"/>
      <c r="BC100" s="557"/>
      <c r="BD100" s="557"/>
      <c r="BE100" s="557"/>
      <c r="BF100" s="557"/>
      <c r="BG100" s="557"/>
      <c r="BH100" s="557"/>
      <c r="BI100" s="557"/>
      <c r="BJ100" s="557"/>
      <c r="BK100" s="557"/>
      <c r="BL100" s="557"/>
      <c r="BM100" s="557"/>
      <c r="BN100" s="557"/>
      <c r="BO100" s="557"/>
      <c r="BP100" s="557"/>
      <c r="BQ100" s="557"/>
      <c r="BR100" s="557"/>
      <c r="BS100" s="557"/>
      <c r="BT100" s="557"/>
      <c r="BU100" s="557"/>
      <c r="BV100" s="557"/>
      <c r="BW100" s="557"/>
      <c r="BX100" s="557"/>
      <c r="BY100" s="557"/>
      <c r="BZ100" s="557"/>
      <c r="CA100" s="557"/>
      <c r="CB100" s="557"/>
      <c r="CC100" s="557"/>
      <c r="CD100" s="557"/>
      <c r="CE100" s="557"/>
      <c r="CF100" s="557"/>
      <c r="CG100" s="557"/>
      <c r="CH100" s="557"/>
      <c r="CI100" s="557"/>
      <c r="CJ100" s="557"/>
      <c r="CK100" s="557"/>
      <c r="CL100" s="557"/>
      <c r="CM100" s="557"/>
      <c r="CN100" s="557"/>
      <c r="CO100" s="557"/>
      <c r="CP100" s="557"/>
      <c r="CQ100" s="557"/>
      <c r="CR100" s="557"/>
      <c r="CS100" s="557"/>
      <c r="CT100" s="557"/>
      <c r="CU100" s="557"/>
      <c r="CV100" s="557"/>
      <c r="CW100" s="557"/>
      <c r="CX100" s="557"/>
      <c r="CY100" s="557"/>
      <c r="CZ100" s="557"/>
      <c r="DA100" s="557"/>
      <c r="DB100" s="557"/>
      <c r="DC100" s="557"/>
      <c r="DD100" s="557"/>
      <c r="DE100" s="557"/>
      <c r="DF100" s="557"/>
      <c r="DG100" s="557"/>
      <c r="DH100" s="557"/>
      <c r="DI100" s="557"/>
      <c r="DJ100" s="557"/>
      <c r="DK100" s="557"/>
      <c r="DL100" s="557"/>
      <c r="DM100" s="557"/>
      <c r="DN100" s="557"/>
      <c r="DO100" s="557"/>
      <c r="DP100" s="557"/>
      <c r="DQ100" s="557"/>
      <c r="DR100" s="557"/>
      <c r="DS100" s="557"/>
      <c r="DT100" s="557"/>
      <c r="DU100" s="557"/>
      <c r="DV100" s="557"/>
      <c r="DW100" s="557"/>
      <c r="DX100" s="557"/>
      <c r="DY100" s="557"/>
      <c r="DZ100" s="557"/>
      <c r="EA100" s="557"/>
      <c r="EB100" s="557"/>
      <c r="EC100" s="557"/>
      <c r="ED100" s="557"/>
      <c r="EE100" s="557"/>
      <c r="EF100" s="557"/>
      <c r="EG100" s="557"/>
      <c r="EH100" s="557"/>
      <c r="EI100" s="557"/>
      <c r="EJ100" s="557"/>
      <c r="EK100" s="557"/>
      <c r="EL100" s="557"/>
      <c r="EM100" s="557"/>
      <c r="EN100" s="557"/>
      <c r="EO100" s="557"/>
      <c r="EP100" s="557"/>
      <c r="EQ100" s="557"/>
      <c r="ER100" s="557"/>
      <c r="ES100" s="557"/>
      <c r="ET100" s="557"/>
      <c r="EU100" s="557"/>
      <c r="EV100" s="557"/>
      <c r="EW100" s="557"/>
      <c r="EX100" s="557"/>
      <c r="EY100" s="557"/>
      <c r="EZ100" s="557"/>
      <c r="FA100" s="557"/>
      <c r="FB100" s="557"/>
      <c r="FC100" s="557"/>
      <c r="FD100" s="557"/>
      <c r="FE100" s="557"/>
      <c r="FF100" s="557"/>
      <c r="FG100" s="557"/>
      <c r="FH100" s="557"/>
      <c r="FI100" s="557"/>
      <c r="FJ100" s="557"/>
      <c r="FK100" s="557"/>
      <c r="FL100" s="557"/>
      <c r="FM100" s="557"/>
      <c r="FN100" s="557"/>
      <c r="FO100" s="557"/>
      <c r="FP100" s="557"/>
      <c r="FQ100" s="557"/>
      <c r="FR100" s="557"/>
      <c r="FS100" s="557"/>
      <c r="FT100" s="557"/>
      <c r="FU100" s="557"/>
      <c r="FV100" s="557"/>
      <c r="FW100" s="557"/>
      <c r="FX100" s="557"/>
      <c r="FY100" s="557"/>
      <c r="FZ100" s="557"/>
      <c r="GA100" s="557"/>
      <c r="GB100" s="557"/>
      <c r="GC100" s="557"/>
      <c r="GD100" s="557"/>
      <c r="GE100" s="557"/>
      <c r="GF100" s="557"/>
      <c r="GG100" s="557"/>
      <c r="GH100" s="557"/>
      <c r="GI100" s="557"/>
      <c r="GJ100" s="557"/>
      <c r="GK100" s="557"/>
      <c r="GL100" s="557"/>
      <c r="GM100" s="557"/>
      <c r="GN100" s="557"/>
      <c r="GO100" s="557"/>
      <c r="GP100" s="557"/>
      <c r="GQ100" s="557"/>
      <c r="GR100" s="557"/>
      <c r="GS100" s="557"/>
      <c r="GT100" s="557"/>
      <c r="GU100" s="557"/>
      <c r="GV100" s="557"/>
      <c r="GW100" s="557"/>
      <c r="GX100" s="557"/>
      <c r="GY100" s="557"/>
      <c r="GZ100" s="557"/>
      <c r="HA100" s="557"/>
      <c r="HB100" s="557"/>
      <c r="HC100" s="557"/>
      <c r="HD100" s="557"/>
      <c r="HE100" s="557"/>
      <c r="HF100" s="557"/>
      <c r="HG100" s="557"/>
      <c r="HH100" s="557"/>
      <c r="HI100" s="557"/>
      <c r="HJ100" s="557"/>
      <c r="HK100" s="557"/>
      <c r="HL100" s="557"/>
      <c r="HM100" s="557"/>
      <c r="HN100" s="557"/>
      <c r="HO100" s="557"/>
      <c r="HP100" s="557"/>
      <c r="HQ100" s="557"/>
      <c r="HR100" s="557"/>
      <c r="HS100" s="557"/>
      <c r="HT100" s="557"/>
      <c r="HU100" s="557"/>
      <c r="HV100" s="557"/>
      <c r="HW100" s="557"/>
      <c r="HX100" s="557"/>
      <c r="HY100" s="557"/>
      <c r="HZ100" s="557"/>
      <c r="IA100" s="557"/>
      <c r="IB100" s="557"/>
      <c r="IC100" s="557"/>
      <c r="ID100" s="557"/>
      <c r="IE100" s="557"/>
      <c r="IF100" s="557"/>
      <c r="IG100" s="557"/>
      <c r="IH100" s="557"/>
      <c r="II100" s="557"/>
      <c r="IJ100" s="557"/>
      <c r="IK100" s="557"/>
      <c r="IL100" s="557"/>
      <c r="IM100" s="557"/>
      <c r="IN100" s="557"/>
      <c r="IO100" s="557"/>
      <c r="IP100" s="557"/>
      <c r="IQ100" s="557"/>
      <c r="IR100" s="557"/>
      <c r="IS100" s="557"/>
      <c r="IT100" s="557"/>
      <c r="IU100" s="557"/>
      <c r="IV100" s="557"/>
      <c r="IW100" s="557"/>
      <c r="IX100" s="557"/>
      <c r="IY100" s="557"/>
      <c r="IZ100" s="557"/>
      <c r="JA100" s="557"/>
      <c r="JB100" s="557"/>
      <c r="JC100" s="557"/>
      <c r="JD100" s="557"/>
      <c r="JE100" s="557"/>
      <c r="JF100" s="557"/>
      <c r="JG100" s="557"/>
      <c r="JH100" s="557"/>
      <c r="JI100" s="557"/>
      <c r="JJ100" s="557"/>
      <c r="JK100" s="557"/>
      <c r="JL100" s="557"/>
      <c r="JM100" s="557"/>
      <c r="JN100" s="557"/>
      <c r="JO100" s="557"/>
      <c r="JP100" s="557"/>
      <c r="JQ100" s="557"/>
      <c r="JR100" s="557"/>
      <c r="JS100" s="557"/>
      <c r="JT100" s="557"/>
      <c r="JU100" s="557"/>
      <c r="JV100" s="557"/>
      <c r="JW100" s="557"/>
      <c r="JX100" s="557"/>
      <c r="JY100" s="557"/>
      <c r="JZ100" s="557"/>
      <c r="KA100" s="557"/>
      <c r="KB100" s="557"/>
      <c r="KC100" s="557"/>
      <c r="KD100" s="557"/>
      <c r="KE100" s="557"/>
      <c r="KF100" s="557"/>
      <c r="KG100" s="557"/>
      <c r="KH100" s="557"/>
      <c r="KI100" s="557"/>
      <c r="KJ100" s="557"/>
      <c r="KK100" s="557"/>
      <c r="KL100" s="557"/>
      <c r="KM100" s="557"/>
      <c r="KN100" s="557"/>
      <c r="KO100" s="557"/>
      <c r="KP100" s="557"/>
      <c r="KQ100" s="557"/>
      <c r="KR100" s="557"/>
      <c r="KS100" s="557"/>
      <c r="KT100" s="557"/>
      <c r="KU100" s="557"/>
      <c r="KV100" s="557"/>
      <c r="KW100" s="557"/>
      <c r="KX100" s="557"/>
      <c r="KY100" s="557"/>
      <c r="KZ100" s="557"/>
      <c r="LA100" s="557"/>
      <c r="LB100" s="557"/>
      <c r="LC100" s="557"/>
      <c r="LD100" s="557"/>
      <c r="LE100" s="557"/>
      <c r="LF100" s="557"/>
      <c r="LG100" s="557"/>
      <c r="LH100" s="557"/>
      <c r="LI100" s="557"/>
      <c r="LJ100" s="557"/>
      <c r="LK100" s="557"/>
      <c r="LL100" s="557"/>
      <c r="LM100" s="557"/>
      <c r="LN100" s="557"/>
      <c r="LO100" s="557"/>
      <c r="LP100" s="557"/>
      <c r="LQ100" s="557"/>
      <c r="LR100" s="557"/>
      <c r="LS100" s="557"/>
      <c r="LT100" s="557"/>
      <c r="LU100" s="557"/>
      <c r="LV100" s="557"/>
      <c r="LW100" s="557"/>
      <c r="LX100" s="557"/>
      <c r="LY100" s="557"/>
      <c r="LZ100" s="557"/>
      <c r="MA100" s="557"/>
      <c r="MB100" s="557"/>
      <c r="MC100" s="557"/>
      <c r="MD100" s="557"/>
      <c r="ME100" s="557"/>
      <c r="MF100" s="557"/>
      <c r="MG100" s="557"/>
      <c r="MH100" s="557"/>
      <c r="MI100" s="557"/>
      <c r="MJ100" s="557"/>
      <c r="MK100" s="557"/>
      <c r="ML100" s="557"/>
      <c r="MM100" s="557"/>
      <c r="MN100" s="557"/>
      <c r="MO100" s="557"/>
      <c r="MP100" s="557"/>
      <c r="MQ100" s="557"/>
      <c r="MR100" s="557"/>
      <c r="MS100" s="557"/>
      <c r="MT100" s="557"/>
      <c r="MU100" s="557"/>
      <c r="MV100" s="557"/>
      <c r="MW100" s="557"/>
      <c r="MX100" s="557"/>
      <c r="MY100" s="557"/>
      <c r="MZ100" s="557"/>
      <c r="NA100" s="557"/>
      <c r="NB100" s="557"/>
    </row>
    <row r="101" spans="1:366" s="85" customFormat="1" ht="20.25" customHeight="1" x14ac:dyDescent="0.45">
      <c r="A101" s="107">
        <v>0</v>
      </c>
      <c r="B101" s="108">
        <v>1</v>
      </c>
      <c r="C101" s="107">
        <v>0</v>
      </c>
      <c r="D101" s="108">
        <v>6</v>
      </c>
      <c r="E101" s="107">
        <v>4</v>
      </c>
      <c r="F101" s="108">
        <v>0</v>
      </c>
      <c r="G101" s="107">
        <v>0</v>
      </c>
      <c r="H101" s="108">
        <v>2</v>
      </c>
      <c r="I101" s="110" t="str">
        <f t="shared" si="20"/>
        <v>01064002</v>
      </c>
      <c r="J101" s="111"/>
      <c r="K101" s="111">
        <v>70438</v>
      </c>
      <c r="L101" s="111"/>
      <c r="M101" s="111"/>
      <c r="N101" s="111"/>
      <c r="O101" s="111"/>
      <c r="P101" s="111"/>
      <c r="Q101" s="111"/>
      <c r="R101" s="112" t="s">
        <v>119</v>
      </c>
      <c r="S101" s="112"/>
      <c r="T101" s="113" t="s">
        <v>447</v>
      </c>
      <c r="U101" s="112" t="s">
        <v>240</v>
      </c>
      <c r="V101" s="1300" t="s">
        <v>446</v>
      </c>
      <c r="W101" s="128" t="s">
        <v>447</v>
      </c>
      <c r="X101" s="1139">
        <f>AK101</f>
        <v>2.3517519971362653</v>
      </c>
      <c r="Y101" s="1139">
        <f>AQ101</f>
        <v>2.8628167925232959</v>
      </c>
      <c r="Z101" s="1140">
        <v>18</v>
      </c>
      <c r="AA101" s="1140">
        <v>10</v>
      </c>
      <c r="AB101" s="1141"/>
      <c r="AC101" s="1196">
        <v>0</v>
      </c>
      <c r="AD101" s="1197">
        <v>1</v>
      </c>
      <c r="AE101" s="1196">
        <v>0</v>
      </c>
      <c r="AF101" s="1143">
        <v>5.9011710407239804</v>
      </c>
      <c r="AG101" s="1143">
        <v>0</v>
      </c>
      <c r="AH101" s="1143">
        <v>7.2502262443438896</v>
      </c>
      <c r="AI101" s="1143"/>
      <c r="AJ101" s="1143">
        <f>SUM(AF101,AG101,AH101)</f>
        <v>13.151397285067869</v>
      </c>
      <c r="AK101" s="1139">
        <f>AJ101/AJ$8</f>
        <v>2.3517519971362653</v>
      </c>
      <c r="AL101" s="1143">
        <v>5.1422868721081398</v>
      </c>
      <c r="AM101" s="1143">
        <v>0</v>
      </c>
      <c r="AN101" s="1143">
        <v>0</v>
      </c>
      <c r="AO101" s="1143">
        <v>6.13615187830443</v>
      </c>
      <c r="AP101" s="1143">
        <f>SUM(AJ101,AL101,AM101,AN101,AO101)</f>
        <v>24.429836035480442</v>
      </c>
      <c r="AQ101" s="1144">
        <f>AP101/AP$8</f>
        <v>2.8628167925232959</v>
      </c>
      <c r="AR101" s="557"/>
      <c r="AS101" s="2885" t="s">
        <v>414</v>
      </c>
      <c r="AT101" s="557"/>
      <c r="AU101" s="557"/>
      <c r="AV101" s="557"/>
      <c r="AW101" s="557"/>
      <c r="AX101" s="557"/>
      <c r="AY101" s="557"/>
      <c r="AZ101" s="557"/>
      <c r="BA101" s="557"/>
      <c r="BB101" s="557"/>
      <c r="BC101" s="557"/>
      <c r="BD101" s="557"/>
      <c r="BE101" s="557"/>
      <c r="BF101" s="557"/>
      <c r="BG101" s="557"/>
      <c r="BH101" s="557"/>
      <c r="BI101" s="557"/>
      <c r="BJ101" s="557"/>
      <c r="BK101" s="557"/>
      <c r="BL101" s="557"/>
      <c r="BM101" s="557"/>
      <c r="BN101" s="557"/>
      <c r="BO101" s="557"/>
      <c r="BP101" s="557"/>
      <c r="BQ101" s="557"/>
      <c r="BR101" s="557"/>
      <c r="BS101" s="557"/>
      <c r="BT101" s="557"/>
      <c r="BU101" s="557"/>
      <c r="BV101" s="557"/>
      <c r="BW101" s="557"/>
      <c r="BX101" s="557"/>
      <c r="BY101" s="557"/>
      <c r="BZ101" s="557"/>
      <c r="CA101" s="557"/>
      <c r="CB101" s="557"/>
      <c r="CC101" s="557"/>
      <c r="CD101" s="557"/>
      <c r="CE101" s="557"/>
      <c r="CF101" s="557"/>
      <c r="CG101" s="557"/>
      <c r="CH101" s="557"/>
      <c r="CI101" s="557"/>
      <c r="CJ101" s="557"/>
      <c r="CK101" s="557"/>
      <c r="CL101" s="557"/>
      <c r="CM101" s="557"/>
      <c r="CN101" s="557"/>
      <c r="CO101" s="557"/>
      <c r="CP101" s="557"/>
      <c r="CQ101" s="557"/>
      <c r="CR101" s="557"/>
      <c r="CS101" s="557"/>
      <c r="CT101" s="557"/>
      <c r="CU101" s="557"/>
      <c r="CV101" s="557"/>
      <c r="CW101" s="557"/>
      <c r="CX101" s="557"/>
      <c r="CY101" s="557"/>
      <c r="CZ101" s="557"/>
      <c r="DA101" s="557"/>
      <c r="DB101" s="557"/>
      <c r="DC101" s="557"/>
      <c r="DD101" s="557"/>
      <c r="DE101" s="557"/>
      <c r="DF101" s="557"/>
      <c r="DG101" s="557"/>
      <c r="DH101" s="557"/>
      <c r="DI101" s="557"/>
      <c r="DJ101" s="557"/>
      <c r="DK101" s="557"/>
      <c r="DL101" s="557"/>
      <c r="DM101" s="557"/>
      <c r="DN101" s="557"/>
      <c r="DO101" s="557"/>
      <c r="DP101" s="557"/>
      <c r="DQ101" s="557"/>
      <c r="DR101" s="557"/>
      <c r="DS101" s="557"/>
      <c r="DT101" s="557"/>
      <c r="DU101" s="557"/>
      <c r="DV101" s="557"/>
      <c r="DW101" s="557"/>
      <c r="DX101" s="557"/>
      <c r="DY101" s="557"/>
      <c r="DZ101" s="557"/>
      <c r="EA101" s="557"/>
      <c r="EB101" s="557"/>
      <c r="EC101" s="557"/>
      <c r="ED101" s="557"/>
      <c r="EE101" s="557"/>
      <c r="EF101" s="557"/>
      <c r="EG101" s="557"/>
      <c r="EH101" s="557"/>
      <c r="EI101" s="557"/>
      <c r="EJ101" s="557"/>
      <c r="EK101" s="557"/>
      <c r="EL101" s="557"/>
      <c r="EM101" s="557"/>
      <c r="EN101" s="557"/>
      <c r="EO101" s="557"/>
      <c r="EP101" s="557"/>
      <c r="EQ101" s="557"/>
      <c r="ER101" s="557"/>
      <c r="ES101" s="557"/>
      <c r="ET101" s="557"/>
      <c r="EU101" s="557"/>
      <c r="EV101" s="557"/>
      <c r="EW101" s="557"/>
      <c r="EX101" s="557"/>
      <c r="EY101" s="557"/>
      <c r="EZ101" s="557"/>
      <c r="FA101" s="557"/>
      <c r="FB101" s="557"/>
      <c r="FC101" s="557"/>
      <c r="FD101" s="557"/>
      <c r="FE101" s="557"/>
      <c r="FF101" s="557"/>
      <c r="FG101" s="557"/>
      <c r="FH101" s="557"/>
      <c r="FI101" s="557"/>
      <c r="FJ101" s="557"/>
      <c r="FK101" s="557"/>
      <c r="FL101" s="557"/>
      <c r="FM101" s="557"/>
      <c r="FN101" s="557"/>
      <c r="FO101" s="557"/>
      <c r="FP101" s="557"/>
      <c r="FQ101" s="557"/>
      <c r="FR101" s="557"/>
      <c r="FS101" s="557"/>
      <c r="FT101" s="557"/>
      <c r="FU101" s="557"/>
      <c r="FV101" s="557"/>
      <c r="FW101" s="557"/>
      <c r="FX101" s="557"/>
      <c r="FY101" s="557"/>
      <c r="FZ101" s="557"/>
      <c r="GA101" s="557"/>
      <c r="GB101" s="557"/>
      <c r="GC101" s="557"/>
      <c r="GD101" s="557"/>
      <c r="GE101" s="557"/>
      <c r="GF101" s="557"/>
      <c r="GG101" s="557"/>
      <c r="GH101" s="557"/>
      <c r="GI101" s="557"/>
      <c r="GJ101" s="557"/>
      <c r="GK101" s="557"/>
      <c r="GL101" s="557"/>
      <c r="GM101" s="557"/>
      <c r="GN101" s="557"/>
      <c r="GO101" s="557"/>
      <c r="GP101" s="557"/>
      <c r="GQ101" s="557"/>
      <c r="GR101" s="557"/>
      <c r="GS101" s="557"/>
      <c r="GT101" s="557"/>
      <c r="GU101" s="557"/>
      <c r="GV101" s="557"/>
      <c r="GW101" s="557"/>
      <c r="GX101" s="557"/>
      <c r="GY101" s="557"/>
      <c r="GZ101" s="557"/>
      <c r="HA101" s="557"/>
      <c r="HB101" s="557"/>
      <c r="HC101" s="557"/>
      <c r="HD101" s="557"/>
      <c r="HE101" s="557"/>
      <c r="HF101" s="557"/>
      <c r="HG101" s="557"/>
      <c r="HH101" s="557"/>
      <c r="HI101" s="557"/>
      <c r="HJ101" s="557"/>
      <c r="HK101" s="557"/>
      <c r="HL101" s="557"/>
      <c r="HM101" s="557"/>
      <c r="HN101" s="557"/>
      <c r="HO101" s="557"/>
      <c r="HP101" s="557"/>
      <c r="HQ101" s="557"/>
      <c r="HR101" s="557"/>
      <c r="HS101" s="557"/>
      <c r="HT101" s="557"/>
      <c r="HU101" s="557"/>
      <c r="HV101" s="557"/>
      <c r="HW101" s="557"/>
      <c r="HX101" s="557"/>
      <c r="HY101" s="557"/>
      <c r="HZ101" s="557"/>
      <c r="IA101" s="557"/>
      <c r="IB101" s="557"/>
      <c r="IC101" s="557"/>
      <c r="ID101" s="557"/>
      <c r="IE101" s="557"/>
      <c r="IF101" s="557"/>
      <c r="IG101" s="557"/>
      <c r="IH101" s="557"/>
      <c r="II101" s="557"/>
      <c r="IJ101" s="557"/>
      <c r="IK101" s="557"/>
      <c r="IL101" s="557"/>
      <c r="IM101" s="557"/>
      <c r="IN101" s="557"/>
      <c r="IO101" s="557"/>
      <c r="IP101" s="557"/>
      <c r="IQ101" s="557"/>
      <c r="IR101" s="557"/>
      <c r="IS101" s="557"/>
      <c r="IT101" s="557"/>
      <c r="IU101" s="557"/>
      <c r="IV101" s="557"/>
      <c r="IW101" s="557"/>
      <c r="IX101" s="557"/>
      <c r="IY101" s="557"/>
      <c r="IZ101" s="557"/>
      <c r="JA101" s="557"/>
      <c r="JB101" s="557"/>
      <c r="JC101" s="557"/>
      <c r="JD101" s="557"/>
      <c r="JE101" s="557"/>
      <c r="JF101" s="557"/>
      <c r="JG101" s="557"/>
      <c r="JH101" s="557"/>
      <c r="JI101" s="557"/>
      <c r="JJ101" s="557"/>
      <c r="JK101" s="557"/>
      <c r="JL101" s="557"/>
      <c r="JM101" s="557"/>
      <c r="JN101" s="557"/>
      <c r="JO101" s="557"/>
      <c r="JP101" s="557"/>
      <c r="JQ101" s="557"/>
      <c r="JR101" s="557"/>
      <c r="JS101" s="557"/>
      <c r="JT101" s="557"/>
      <c r="JU101" s="557"/>
      <c r="JV101" s="557"/>
      <c r="JW101" s="557"/>
      <c r="JX101" s="557"/>
      <c r="JY101" s="557"/>
      <c r="JZ101" s="557"/>
      <c r="KA101" s="557"/>
      <c r="KB101" s="557"/>
      <c r="KC101" s="557"/>
      <c r="KD101" s="557"/>
      <c r="KE101" s="557"/>
      <c r="KF101" s="557"/>
      <c r="KG101" s="557"/>
      <c r="KH101" s="557"/>
      <c r="KI101" s="557"/>
      <c r="KJ101" s="557"/>
      <c r="KK101" s="557"/>
      <c r="KL101" s="557"/>
      <c r="KM101" s="557"/>
      <c r="KN101" s="557"/>
      <c r="KO101" s="557"/>
      <c r="KP101" s="557"/>
      <c r="KQ101" s="557"/>
      <c r="KR101" s="557"/>
      <c r="KS101" s="557"/>
      <c r="KT101" s="557"/>
      <c r="KU101" s="557"/>
      <c r="KV101" s="557"/>
      <c r="KW101" s="557"/>
      <c r="KX101" s="557"/>
      <c r="KY101" s="557"/>
      <c r="KZ101" s="557"/>
      <c r="LA101" s="557"/>
      <c r="LB101" s="557"/>
      <c r="LC101" s="557"/>
      <c r="LD101" s="557"/>
      <c r="LE101" s="557"/>
      <c r="LF101" s="557"/>
      <c r="LG101" s="557"/>
      <c r="LH101" s="557"/>
      <c r="LI101" s="557"/>
      <c r="LJ101" s="557"/>
      <c r="LK101" s="557"/>
      <c r="LL101" s="557"/>
      <c r="LM101" s="557"/>
      <c r="LN101" s="557"/>
      <c r="LO101" s="557"/>
      <c r="LP101" s="557"/>
      <c r="LQ101" s="557"/>
      <c r="LR101" s="557"/>
      <c r="LS101" s="557"/>
      <c r="LT101" s="557"/>
      <c r="LU101" s="557"/>
      <c r="LV101" s="557"/>
      <c r="LW101" s="557"/>
      <c r="LX101" s="557"/>
      <c r="LY101" s="557"/>
      <c r="LZ101" s="557"/>
      <c r="MA101" s="557"/>
      <c r="MB101" s="557"/>
      <c r="MC101" s="557"/>
      <c r="MD101" s="557"/>
      <c r="ME101" s="557"/>
      <c r="MF101" s="557"/>
      <c r="MG101" s="557"/>
      <c r="MH101" s="557"/>
      <c r="MI101" s="557"/>
      <c r="MJ101" s="557"/>
      <c r="MK101" s="557"/>
      <c r="ML101" s="557"/>
      <c r="MM101" s="557"/>
      <c r="MN101" s="557"/>
      <c r="MO101" s="557"/>
      <c r="MP101" s="557"/>
      <c r="MQ101" s="557"/>
      <c r="MR101" s="557"/>
      <c r="MS101" s="557"/>
      <c r="MT101" s="557"/>
      <c r="MU101" s="557"/>
      <c r="MV101" s="557"/>
      <c r="MW101" s="557"/>
      <c r="MX101" s="557"/>
      <c r="MY101" s="557"/>
      <c r="MZ101" s="557"/>
      <c r="NA101" s="557"/>
      <c r="NB101" s="557"/>
    </row>
    <row r="102" spans="1:366" s="85" customFormat="1" ht="20.25" customHeight="1" x14ac:dyDescent="0.45">
      <c r="A102" s="107">
        <v>0</v>
      </c>
      <c r="B102" s="108">
        <v>1</v>
      </c>
      <c r="C102" s="107">
        <v>0</v>
      </c>
      <c r="D102" s="108">
        <v>6</v>
      </c>
      <c r="E102" s="107">
        <v>4</v>
      </c>
      <c r="F102" s="108">
        <v>0</v>
      </c>
      <c r="G102" s="107">
        <v>0</v>
      </c>
      <c r="H102" s="108">
        <v>3</v>
      </c>
      <c r="I102" s="110" t="str">
        <f t="shared" ref="I102:I106" si="27">CONCATENATE(A102,B102,C102,D102,E102,F102,G102,H102)</f>
        <v>01064003</v>
      </c>
      <c r="J102" s="111"/>
      <c r="K102" s="111">
        <v>70441</v>
      </c>
      <c r="L102" s="111"/>
      <c r="M102" s="111"/>
      <c r="N102" s="111"/>
      <c r="O102" s="111"/>
      <c r="P102" s="111"/>
      <c r="Q102" s="111"/>
      <c r="R102" s="112" t="s">
        <v>119</v>
      </c>
      <c r="S102" s="112"/>
      <c r="T102" s="113" t="s">
        <v>448</v>
      </c>
      <c r="U102" s="112" t="s">
        <v>240</v>
      </c>
      <c r="V102" s="1300" t="s">
        <v>449</v>
      </c>
      <c r="W102" s="128" t="s">
        <v>448</v>
      </c>
      <c r="X102" s="1139">
        <f>AK102</f>
        <v>1.7407007988545051</v>
      </c>
      <c r="Y102" s="1139">
        <f>AQ102</f>
        <v>2.2615160120416302</v>
      </c>
      <c r="Z102" s="1140">
        <v>12</v>
      </c>
      <c r="AA102" s="1140">
        <v>8</v>
      </c>
      <c r="AB102" s="1141"/>
      <c r="AC102" s="1196">
        <v>0</v>
      </c>
      <c r="AD102" s="1197">
        <v>1</v>
      </c>
      <c r="AE102" s="1196">
        <v>0</v>
      </c>
      <c r="AF102" s="1143">
        <v>3.9341140271493198</v>
      </c>
      <c r="AG102" s="1143">
        <v>0</v>
      </c>
      <c r="AH102" s="1143">
        <v>5.8001809954751096</v>
      </c>
      <c r="AI102" s="1143"/>
      <c r="AJ102" s="1143">
        <f>SUM(AF102,AG102,AH102)</f>
        <v>9.7342950226244298</v>
      </c>
      <c r="AK102" s="1139">
        <f>AJ102/AJ$8</f>
        <v>1.7407007988545051</v>
      </c>
      <c r="AL102" s="1143">
        <v>3.4281912480721002</v>
      </c>
      <c r="AM102" s="1143">
        <v>0</v>
      </c>
      <c r="AN102" s="1143">
        <v>0</v>
      </c>
      <c r="AO102" s="1143">
        <v>6.13615187830443</v>
      </c>
      <c r="AP102" s="1143">
        <f>SUM(AJ102,AL102,AM102,AN102,AO102)</f>
        <v>19.298638149000958</v>
      </c>
      <c r="AQ102" s="1144">
        <f>AP102/AP$8</f>
        <v>2.2615160120416302</v>
      </c>
      <c r="AR102" s="557"/>
      <c r="AS102" s="2885" t="s">
        <v>414</v>
      </c>
      <c r="AT102" s="557"/>
      <c r="AU102" s="557"/>
      <c r="AV102" s="557"/>
      <c r="AW102" s="557"/>
      <c r="AX102" s="557"/>
      <c r="AY102" s="557"/>
      <c r="AZ102" s="557"/>
      <c r="BA102" s="557"/>
      <c r="BB102" s="557"/>
      <c r="BC102" s="557"/>
      <c r="BD102" s="557"/>
      <c r="BE102" s="557"/>
      <c r="BF102" s="557"/>
      <c r="BG102" s="557"/>
      <c r="BH102" s="557"/>
      <c r="BI102" s="557"/>
      <c r="BJ102" s="557"/>
      <c r="BK102" s="557"/>
      <c r="BL102" s="557"/>
      <c r="BM102" s="557"/>
      <c r="BN102" s="557"/>
      <c r="BO102" s="557"/>
      <c r="BP102" s="557"/>
      <c r="BQ102" s="557"/>
      <c r="BR102" s="557"/>
      <c r="BS102" s="557"/>
      <c r="BT102" s="557"/>
      <c r="BU102" s="557"/>
      <c r="BV102" s="557"/>
      <c r="BW102" s="557"/>
      <c r="BX102" s="557"/>
      <c r="BY102" s="557"/>
      <c r="BZ102" s="557"/>
      <c r="CA102" s="557"/>
      <c r="CB102" s="557"/>
      <c r="CC102" s="557"/>
      <c r="CD102" s="557"/>
      <c r="CE102" s="557"/>
      <c r="CF102" s="557"/>
      <c r="CG102" s="557"/>
      <c r="CH102" s="557"/>
      <c r="CI102" s="557"/>
      <c r="CJ102" s="557"/>
      <c r="CK102" s="557"/>
      <c r="CL102" s="557"/>
      <c r="CM102" s="557"/>
      <c r="CN102" s="557"/>
      <c r="CO102" s="557"/>
      <c r="CP102" s="557"/>
      <c r="CQ102" s="557"/>
      <c r="CR102" s="557"/>
      <c r="CS102" s="557"/>
      <c r="CT102" s="557"/>
      <c r="CU102" s="557"/>
      <c r="CV102" s="557"/>
      <c r="CW102" s="557"/>
      <c r="CX102" s="557"/>
      <c r="CY102" s="557"/>
      <c r="CZ102" s="557"/>
      <c r="DA102" s="557"/>
      <c r="DB102" s="557"/>
      <c r="DC102" s="557"/>
      <c r="DD102" s="557"/>
      <c r="DE102" s="557"/>
      <c r="DF102" s="557"/>
      <c r="DG102" s="557"/>
      <c r="DH102" s="557"/>
      <c r="DI102" s="557"/>
      <c r="DJ102" s="557"/>
      <c r="DK102" s="557"/>
      <c r="DL102" s="557"/>
      <c r="DM102" s="557"/>
      <c r="DN102" s="557"/>
      <c r="DO102" s="557"/>
      <c r="DP102" s="557"/>
      <c r="DQ102" s="557"/>
      <c r="DR102" s="557"/>
      <c r="DS102" s="557"/>
      <c r="DT102" s="557"/>
      <c r="DU102" s="557"/>
      <c r="DV102" s="557"/>
      <c r="DW102" s="557"/>
      <c r="DX102" s="557"/>
      <c r="DY102" s="557"/>
      <c r="DZ102" s="557"/>
      <c r="EA102" s="557"/>
      <c r="EB102" s="557"/>
      <c r="EC102" s="557"/>
      <c r="ED102" s="557"/>
      <c r="EE102" s="557"/>
      <c r="EF102" s="557"/>
      <c r="EG102" s="557"/>
      <c r="EH102" s="557"/>
      <c r="EI102" s="557"/>
      <c r="EJ102" s="557"/>
      <c r="EK102" s="557"/>
      <c r="EL102" s="557"/>
      <c r="EM102" s="557"/>
      <c r="EN102" s="557"/>
      <c r="EO102" s="557"/>
      <c r="EP102" s="557"/>
      <c r="EQ102" s="557"/>
      <c r="ER102" s="557"/>
      <c r="ES102" s="557"/>
      <c r="ET102" s="557"/>
      <c r="EU102" s="557"/>
      <c r="EV102" s="557"/>
      <c r="EW102" s="557"/>
      <c r="EX102" s="557"/>
      <c r="EY102" s="557"/>
      <c r="EZ102" s="557"/>
      <c r="FA102" s="557"/>
      <c r="FB102" s="557"/>
      <c r="FC102" s="557"/>
      <c r="FD102" s="557"/>
      <c r="FE102" s="557"/>
      <c r="FF102" s="557"/>
      <c r="FG102" s="557"/>
      <c r="FH102" s="557"/>
      <c r="FI102" s="557"/>
      <c r="FJ102" s="557"/>
      <c r="FK102" s="557"/>
      <c r="FL102" s="557"/>
      <c r="FM102" s="557"/>
      <c r="FN102" s="557"/>
      <c r="FO102" s="557"/>
      <c r="FP102" s="557"/>
      <c r="FQ102" s="557"/>
      <c r="FR102" s="557"/>
      <c r="FS102" s="557"/>
      <c r="FT102" s="557"/>
      <c r="FU102" s="557"/>
      <c r="FV102" s="557"/>
      <c r="FW102" s="557"/>
      <c r="FX102" s="557"/>
      <c r="FY102" s="557"/>
      <c r="FZ102" s="557"/>
      <c r="GA102" s="557"/>
      <c r="GB102" s="557"/>
      <c r="GC102" s="557"/>
      <c r="GD102" s="557"/>
      <c r="GE102" s="557"/>
      <c r="GF102" s="557"/>
      <c r="GG102" s="557"/>
      <c r="GH102" s="557"/>
      <c r="GI102" s="557"/>
      <c r="GJ102" s="557"/>
      <c r="GK102" s="557"/>
      <c r="GL102" s="557"/>
      <c r="GM102" s="557"/>
      <c r="GN102" s="557"/>
      <c r="GO102" s="557"/>
      <c r="GP102" s="557"/>
      <c r="GQ102" s="557"/>
      <c r="GR102" s="557"/>
      <c r="GS102" s="557"/>
      <c r="GT102" s="557"/>
      <c r="GU102" s="557"/>
      <c r="GV102" s="557"/>
      <c r="GW102" s="557"/>
      <c r="GX102" s="557"/>
      <c r="GY102" s="557"/>
      <c r="GZ102" s="557"/>
      <c r="HA102" s="557"/>
      <c r="HB102" s="557"/>
      <c r="HC102" s="557"/>
      <c r="HD102" s="557"/>
      <c r="HE102" s="557"/>
      <c r="HF102" s="557"/>
      <c r="HG102" s="557"/>
      <c r="HH102" s="557"/>
      <c r="HI102" s="557"/>
      <c r="HJ102" s="557"/>
      <c r="HK102" s="557"/>
      <c r="HL102" s="557"/>
      <c r="HM102" s="557"/>
      <c r="HN102" s="557"/>
      <c r="HO102" s="557"/>
      <c r="HP102" s="557"/>
      <c r="HQ102" s="557"/>
      <c r="HR102" s="557"/>
      <c r="HS102" s="557"/>
      <c r="HT102" s="557"/>
      <c r="HU102" s="557"/>
      <c r="HV102" s="557"/>
      <c r="HW102" s="557"/>
      <c r="HX102" s="557"/>
      <c r="HY102" s="557"/>
      <c r="HZ102" s="557"/>
      <c r="IA102" s="557"/>
      <c r="IB102" s="557"/>
      <c r="IC102" s="557"/>
      <c r="ID102" s="557"/>
      <c r="IE102" s="557"/>
      <c r="IF102" s="557"/>
      <c r="IG102" s="557"/>
      <c r="IH102" s="557"/>
      <c r="II102" s="557"/>
      <c r="IJ102" s="557"/>
      <c r="IK102" s="557"/>
      <c r="IL102" s="557"/>
      <c r="IM102" s="557"/>
      <c r="IN102" s="557"/>
      <c r="IO102" s="557"/>
      <c r="IP102" s="557"/>
      <c r="IQ102" s="557"/>
      <c r="IR102" s="557"/>
      <c r="IS102" s="557"/>
      <c r="IT102" s="557"/>
      <c r="IU102" s="557"/>
      <c r="IV102" s="557"/>
      <c r="IW102" s="557"/>
      <c r="IX102" s="557"/>
      <c r="IY102" s="557"/>
      <c r="IZ102" s="557"/>
      <c r="JA102" s="557"/>
      <c r="JB102" s="557"/>
      <c r="JC102" s="557"/>
      <c r="JD102" s="557"/>
      <c r="JE102" s="557"/>
      <c r="JF102" s="557"/>
      <c r="JG102" s="557"/>
      <c r="JH102" s="557"/>
      <c r="JI102" s="557"/>
      <c r="JJ102" s="557"/>
      <c r="JK102" s="557"/>
      <c r="JL102" s="557"/>
      <c r="JM102" s="557"/>
      <c r="JN102" s="557"/>
      <c r="JO102" s="557"/>
      <c r="JP102" s="557"/>
      <c r="JQ102" s="557"/>
      <c r="JR102" s="557"/>
      <c r="JS102" s="557"/>
      <c r="JT102" s="557"/>
      <c r="JU102" s="557"/>
      <c r="JV102" s="557"/>
      <c r="JW102" s="557"/>
      <c r="JX102" s="557"/>
      <c r="JY102" s="557"/>
      <c r="JZ102" s="557"/>
      <c r="KA102" s="557"/>
      <c r="KB102" s="557"/>
      <c r="KC102" s="557"/>
      <c r="KD102" s="557"/>
      <c r="KE102" s="557"/>
      <c r="KF102" s="557"/>
      <c r="KG102" s="557"/>
      <c r="KH102" s="557"/>
      <c r="KI102" s="557"/>
      <c r="KJ102" s="557"/>
      <c r="KK102" s="557"/>
      <c r="KL102" s="557"/>
      <c r="KM102" s="557"/>
      <c r="KN102" s="557"/>
      <c r="KO102" s="557"/>
      <c r="KP102" s="557"/>
      <c r="KQ102" s="557"/>
      <c r="KR102" s="557"/>
      <c r="KS102" s="557"/>
      <c r="KT102" s="557"/>
      <c r="KU102" s="557"/>
      <c r="KV102" s="557"/>
      <c r="KW102" s="557"/>
      <c r="KX102" s="557"/>
      <c r="KY102" s="557"/>
      <c r="KZ102" s="557"/>
      <c r="LA102" s="557"/>
      <c r="LB102" s="557"/>
      <c r="LC102" s="557"/>
      <c r="LD102" s="557"/>
      <c r="LE102" s="557"/>
      <c r="LF102" s="557"/>
      <c r="LG102" s="557"/>
      <c r="LH102" s="557"/>
      <c r="LI102" s="557"/>
      <c r="LJ102" s="557"/>
      <c r="LK102" s="557"/>
      <c r="LL102" s="557"/>
      <c r="LM102" s="557"/>
      <c r="LN102" s="557"/>
      <c r="LO102" s="557"/>
      <c r="LP102" s="557"/>
      <c r="LQ102" s="557"/>
      <c r="LR102" s="557"/>
      <c r="LS102" s="557"/>
      <c r="LT102" s="557"/>
      <c r="LU102" s="557"/>
      <c r="LV102" s="557"/>
      <c r="LW102" s="557"/>
      <c r="LX102" s="557"/>
      <c r="LY102" s="557"/>
      <c r="LZ102" s="557"/>
      <c r="MA102" s="557"/>
      <c r="MB102" s="557"/>
      <c r="MC102" s="557"/>
      <c r="MD102" s="557"/>
      <c r="ME102" s="557"/>
      <c r="MF102" s="557"/>
      <c r="MG102" s="557"/>
      <c r="MH102" s="557"/>
      <c r="MI102" s="557"/>
      <c r="MJ102" s="557"/>
      <c r="MK102" s="557"/>
      <c r="ML102" s="557"/>
      <c r="MM102" s="557"/>
      <c r="MN102" s="557"/>
      <c r="MO102" s="557"/>
      <c r="MP102" s="557"/>
      <c r="MQ102" s="557"/>
      <c r="MR102" s="557"/>
      <c r="MS102" s="557"/>
      <c r="MT102" s="557"/>
      <c r="MU102" s="557"/>
      <c r="MV102" s="557"/>
      <c r="MW102" s="557"/>
      <c r="MX102" s="557"/>
      <c r="MY102" s="557"/>
      <c r="MZ102" s="557"/>
      <c r="NA102" s="557"/>
      <c r="NB102" s="557"/>
    </row>
    <row r="103" spans="1:366" s="85" customFormat="1" ht="20.25" customHeight="1" x14ac:dyDescent="0.45">
      <c r="A103" s="105"/>
      <c r="B103" s="106"/>
      <c r="C103" s="105"/>
      <c r="D103" s="106"/>
      <c r="E103" s="105"/>
      <c r="F103" s="106"/>
      <c r="G103" s="105"/>
      <c r="H103" s="106"/>
      <c r="I103" s="96" t="str">
        <f t="shared" si="27"/>
        <v/>
      </c>
      <c r="J103" s="145"/>
      <c r="K103" s="145"/>
      <c r="L103" s="111"/>
      <c r="M103" s="111"/>
      <c r="N103" s="111"/>
      <c r="O103" s="111"/>
      <c r="P103" s="111"/>
      <c r="Q103" s="111"/>
      <c r="R103" s="125" t="s">
        <v>119</v>
      </c>
      <c r="S103" s="125"/>
      <c r="T103" s="146"/>
      <c r="U103" s="147"/>
      <c r="V103" s="61"/>
      <c r="W103" s="61"/>
      <c r="X103" s="1139">
        <f>AK103</f>
        <v>0</v>
      </c>
      <c r="Y103" s="1139">
        <f>AQ103</f>
        <v>0</v>
      </c>
      <c r="Z103" s="1140"/>
      <c r="AA103" s="1140"/>
      <c r="AB103" s="1141"/>
      <c r="AC103" s="1141"/>
      <c r="AD103" s="1141"/>
      <c r="AE103" s="1141"/>
      <c r="AF103" s="1143"/>
      <c r="AG103" s="1143"/>
      <c r="AH103" s="1143"/>
      <c r="AI103" s="1143"/>
      <c r="AJ103" s="1143"/>
      <c r="AK103" s="1139"/>
      <c r="AL103" s="1143"/>
      <c r="AM103" s="1143"/>
      <c r="AN103" s="1143"/>
      <c r="AO103" s="1143"/>
      <c r="AP103" s="1143"/>
      <c r="AQ103" s="1144"/>
      <c r="AR103" s="557"/>
      <c r="AS103" s="557" t="s">
        <v>218</v>
      </c>
      <c r="AT103" s="557"/>
      <c r="AU103" s="557"/>
      <c r="AV103" s="557"/>
      <c r="AW103" s="557"/>
      <c r="AX103" s="557"/>
      <c r="AY103" s="557"/>
      <c r="AZ103" s="557"/>
      <c r="BA103" s="557"/>
      <c r="BB103" s="557"/>
      <c r="BC103" s="557"/>
      <c r="BD103" s="557"/>
      <c r="BE103" s="557"/>
      <c r="BF103" s="557"/>
      <c r="BG103" s="557"/>
      <c r="BH103" s="557"/>
      <c r="BI103" s="557"/>
      <c r="BJ103" s="557"/>
      <c r="BK103" s="557"/>
      <c r="BL103" s="557"/>
      <c r="BM103" s="557"/>
      <c r="BN103" s="557"/>
      <c r="BO103" s="557"/>
      <c r="BP103" s="557"/>
      <c r="BQ103" s="557"/>
      <c r="BR103" s="557"/>
      <c r="BS103" s="557"/>
      <c r="BT103" s="557"/>
      <c r="BU103" s="557"/>
      <c r="BV103" s="557"/>
      <c r="BW103" s="557"/>
      <c r="BX103" s="557"/>
      <c r="BY103" s="557"/>
      <c r="BZ103" s="557"/>
      <c r="CA103" s="557"/>
      <c r="CB103" s="557"/>
      <c r="CC103" s="557"/>
      <c r="CD103" s="557"/>
      <c r="CE103" s="557"/>
      <c r="CF103" s="557"/>
      <c r="CG103" s="557"/>
      <c r="CH103" s="557"/>
      <c r="CI103" s="557"/>
      <c r="CJ103" s="557"/>
      <c r="CK103" s="557"/>
      <c r="CL103" s="557"/>
      <c r="CM103" s="557"/>
      <c r="CN103" s="557"/>
      <c r="CO103" s="557"/>
      <c r="CP103" s="557"/>
      <c r="CQ103" s="557"/>
      <c r="CR103" s="557"/>
      <c r="CS103" s="557"/>
      <c r="CT103" s="557"/>
      <c r="CU103" s="557"/>
      <c r="CV103" s="557"/>
      <c r="CW103" s="557"/>
      <c r="CX103" s="557"/>
      <c r="CY103" s="557"/>
      <c r="CZ103" s="557"/>
      <c r="DA103" s="557"/>
      <c r="DB103" s="557"/>
      <c r="DC103" s="557"/>
      <c r="DD103" s="557"/>
      <c r="DE103" s="557"/>
      <c r="DF103" s="557"/>
      <c r="DG103" s="557"/>
      <c r="DH103" s="557"/>
      <c r="DI103" s="557"/>
      <c r="DJ103" s="557"/>
      <c r="DK103" s="557"/>
      <c r="DL103" s="557"/>
      <c r="DM103" s="557"/>
      <c r="DN103" s="557"/>
      <c r="DO103" s="557"/>
      <c r="DP103" s="557"/>
      <c r="DQ103" s="557"/>
      <c r="DR103" s="557"/>
      <c r="DS103" s="557"/>
      <c r="DT103" s="557"/>
      <c r="DU103" s="557"/>
      <c r="DV103" s="557"/>
      <c r="DW103" s="557"/>
      <c r="DX103" s="557"/>
      <c r="DY103" s="557"/>
      <c r="DZ103" s="557"/>
      <c r="EA103" s="557"/>
      <c r="EB103" s="557"/>
      <c r="EC103" s="557"/>
      <c r="ED103" s="557"/>
      <c r="EE103" s="557"/>
      <c r="EF103" s="557"/>
      <c r="EG103" s="557"/>
      <c r="EH103" s="557"/>
      <c r="EI103" s="557"/>
      <c r="EJ103" s="557"/>
      <c r="EK103" s="557"/>
      <c r="EL103" s="557"/>
      <c r="EM103" s="557"/>
      <c r="EN103" s="557"/>
      <c r="EO103" s="557"/>
      <c r="EP103" s="557"/>
      <c r="EQ103" s="557"/>
      <c r="ER103" s="557"/>
      <c r="ES103" s="557"/>
      <c r="ET103" s="557"/>
      <c r="EU103" s="557"/>
      <c r="EV103" s="557"/>
      <c r="EW103" s="557"/>
      <c r="EX103" s="557"/>
      <c r="EY103" s="557"/>
      <c r="EZ103" s="557"/>
      <c r="FA103" s="557"/>
      <c r="FB103" s="557"/>
      <c r="FC103" s="557"/>
      <c r="FD103" s="557"/>
      <c r="FE103" s="557"/>
      <c r="FF103" s="557"/>
      <c r="FG103" s="557"/>
      <c r="FH103" s="557"/>
      <c r="FI103" s="557"/>
      <c r="FJ103" s="557"/>
      <c r="FK103" s="557"/>
      <c r="FL103" s="557"/>
      <c r="FM103" s="557"/>
      <c r="FN103" s="557"/>
      <c r="FO103" s="557"/>
      <c r="FP103" s="557"/>
      <c r="FQ103" s="557"/>
      <c r="FR103" s="557"/>
      <c r="FS103" s="557"/>
      <c r="FT103" s="557"/>
      <c r="FU103" s="557"/>
      <c r="FV103" s="557"/>
      <c r="FW103" s="557"/>
      <c r="FX103" s="557"/>
      <c r="FY103" s="557"/>
      <c r="FZ103" s="557"/>
      <c r="GA103" s="557"/>
      <c r="GB103" s="557"/>
      <c r="GC103" s="557"/>
      <c r="GD103" s="557"/>
      <c r="GE103" s="557"/>
      <c r="GF103" s="557"/>
      <c r="GG103" s="557"/>
      <c r="GH103" s="557"/>
      <c r="GI103" s="557"/>
      <c r="GJ103" s="557"/>
      <c r="GK103" s="557"/>
      <c r="GL103" s="557"/>
      <c r="GM103" s="557"/>
      <c r="GN103" s="557"/>
      <c r="GO103" s="557"/>
      <c r="GP103" s="557"/>
      <c r="GQ103" s="557"/>
      <c r="GR103" s="557"/>
      <c r="GS103" s="557"/>
      <c r="GT103" s="557"/>
      <c r="GU103" s="557"/>
      <c r="GV103" s="557"/>
      <c r="GW103" s="557"/>
      <c r="GX103" s="557"/>
      <c r="GY103" s="557"/>
      <c r="GZ103" s="557"/>
      <c r="HA103" s="557"/>
      <c r="HB103" s="557"/>
      <c r="HC103" s="557"/>
      <c r="HD103" s="557"/>
      <c r="HE103" s="557"/>
      <c r="HF103" s="557"/>
      <c r="HG103" s="557"/>
      <c r="HH103" s="557"/>
      <c r="HI103" s="557"/>
      <c r="HJ103" s="557"/>
      <c r="HK103" s="557"/>
      <c r="HL103" s="557"/>
      <c r="HM103" s="557"/>
      <c r="HN103" s="557"/>
      <c r="HO103" s="557"/>
      <c r="HP103" s="557"/>
      <c r="HQ103" s="557"/>
      <c r="HR103" s="557"/>
      <c r="HS103" s="557"/>
      <c r="HT103" s="557"/>
      <c r="HU103" s="557"/>
      <c r="HV103" s="557"/>
      <c r="HW103" s="557"/>
      <c r="HX103" s="557"/>
      <c r="HY103" s="557"/>
      <c r="HZ103" s="557"/>
      <c r="IA103" s="557"/>
      <c r="IB103" s="557"/>
      <c r="IC103" s="557"/>
      <c r="ID103" s="557"/>
      <c r="IE103" s="557"/>
      <c r="IF103" s="557"/>
      <c r="IG103" s="557"/>
      <c r="IH103" s="557"/>
      <c r="II103" s="557"/>
      <c r="IJ103" s="557"/>
      <c r="IK103" s="557"/>
      <c r="IL103" s="557"/>
      <c r="IM103" s="557"/>
      <c r="IN103" s="557"/>
      <c r="IO103" s="557"/>
      <c r="IP103" s="557"/>
      <c r="IQ103" s="557"/>
      <c r="IR103" s="557"/>
      <c r="IS103" s="557"/>
      <c r="IT103" s="557"/>
      <c r="IU103" s="557"/>
      <c r="IV103" s="557"/>
      <c r="IW103" s="557"/>
      <c r="IX103" s="557"/>
      <c r="IY103" s="557"/>
      <c r="IZ103" s="557"/>
      <c r="JA103" s="557"/>
      <c r="JB103" s="557"/>
      <c r="JC103" s="557"/>
      <c r="JD103" s="557"/>
      <c r="JE103" s="557"/>
      <c r="JF103" s="557"/>
      <c r="JG103" s="557"/>
      <c r="JH103" s="557"/>
      <c r="JI103" s="557"/>
      <c r="JJ103" s="557"/>
      <c r="JK103" s="557"/>
      <c r="JL103" s="557"/>
      <c r="JM103" s="557"/>
      <c r="JN103" s="557"/>
      <c r="JO103" s="557"/>
      <c r="JP103" s="557"/>
      <c r="JQ103" s="557"/>
      <c r="JR103" s="557"/>
      <c r="JS103" s="557"/>
      <c r="JT103" s="557"/>
      <c r="JU103" s="557"/>
      <c r="JV103" s="557"/>
      <c r="JW103" s="557"/>
      <c r="JX103" s="557"/>
      <c r="JY103" s="557"/>
      <c r="JZ103" s="557"/>
      <c r="KA103" s="557"/>
      <c r="KB103" s="557"/>
      <c r="KC103" s="557"/>
      <c r="KD103" s="557"/>
      <c r="KE103" s="557"/>
      <c r="KF103" s="557"/>
      <c r="KG103" s="557"/>
      <c r="KH103" s="557"/>
      <c r="KI103" s="557"/>
      <c r="KJ103" s="557"/>
      <c r="KK103" s="557"/>
      <c r="KL103" s="557"/>
      <c r="KM103" s="557"/>
      <c r="KN103" s="557"/>
      <c r="KO103" s="557"/>
      <c r="KP103" s="557"/>
      <c r="KQ103" s="557"/>
      <c r="KR103" s="557"/>
      <c r="KS103" s="557"/>
      <c r="KT103" s="557"/>
      <c r="KU103" s="557"/>
      <c r="KV103" s="557"/>
      <c r="KW103" s="557"/>
      <c r="KX103" s="557"/>
      <c r="KY103" s="557"/>
      <c r="KZ103" s="557"/>
      <c r="LA103" s="557"/>
      <c r="LB103" s="557"/>
      <c r="LC103" s="557"/>
      <c r="LD103" s="557"/>
      <c r="LE103" s="557"/>
      <c r="LF103" s="557"/>
      <c r="LG103" s="557"/>
      <c r="LH103" s="557"/>
      <c r="LI103" s="557"/>
      <c r="LJ103" s="557"/>
      <c r="LK103" s="557"/>
      <c r="LL103" s="557"/>
      <c r="LM103" s="557"/>
      <c r="LN103" s="557"/>
      <c r="LO103" s="557"/>
      <c r="LP103" s="557"/>
      <c r="LQ103" s="557"/>
      <c r="LR103" s="557"/>
      <c r="LS103" s="557"/>
      <c r="LT103" s="557"/>
      <c r="LU103" s="557"/>
      <c r="LV103" s="557"/>
      <c r="LW103" s="557"/>
      <c r="LX103" s="557"/>
      <c r="LY103" s="557"/>
      <c r="LZ103" s="557"/>
      <c r="MA103" s="557"/>
      <c r="MB103" s="557"/>
      <c r="MC103" s="557"/>
      <c r="MD103" s="557"/>
      <c r="ME103" s="557"/>
      <c r="MF103" s="557"/>
      <c r="MG103" s="557"/>
      <c r="MH103" s="557"/>
      <c r="MI103" s="557"/>
      <c r="MJ103" s="557"/>
      <c r="MK103" s="557"/>
      <c r="ML103" s="557"/>
      <c r="MM103" s="557"/>
      <c r="MN103" s="557"/>
      <c r="MO103" s="557"/>
      <c r="MP103" s="557"/>
      <c r="MQ103" s="557"/>
      <c r="MR103" s="557"/>
      <c r="MS103" s="557"/>
      <c r="MT103" s="557"/>
      <c r="MU103" s="557"/>
      <c r="MV103" s="557"/>
      <c r="MW103" s="557"/>
      <c r="MX103" s="557"/>
      <c r="MY103" s="557"/>
      <c r="MZ103" s="557"/>
      <c r="NA103" s="557"/>
      <c r="NB103" s="557"/>
    </row>
    <row r="104" spans="1:366" s="100" customFormat="1" ht="25.5" customHeight="1" x14ac:dyDescent="0.6">
      <c r="A104" s="862"/>
      <c r="B104" s="863"/>
      <c r="C104" s="862"/>
      <c r="D104" s="863"/>
      <c r="E104" s="862"/>
      <c r="F104" s="863"/>
      <c r="G104" s="862"/>
      <c r="H104" s="863"/>
      <c r="I104" s="883" t="str">
        <f t="shared" si="27"/>
        <v/>
      </c>
      <c r="J104" s="868">
        <v>12</v>
      </c>
      <c r="K104" s="868"/>
      <c r="L104" s="868"/>
      <c r="M104" s="868"/>
      <c r="N104" s="868"/>
      <c r="O104" s="868"/>
      <c r="P104" s="868"/>
      <c r="Q104" s="868"/>
      <c r="R104" s="869" t="s">
        <v>119</v>
      </c>
      <c r="S104" s="869"/>
      <c r="T104" s="870" t="s">
        <v>450</v>
      </c>
      <c r="U104" s="884"/>
      <c r="V104" s="872"/>
      <c r="W104" s="870" t="s">
        <v>450</v>
      </c>
      <c r="X104" s="1166"/>
      <c r="Y104" s="1166"/>
      <c r="Z104" s="1167"/>
      <c r="AA104" s="1155"/>
      <c r="AB104" s="1168"/>
      <c r="AC104" s="1168"/>
      <c r="AD104" s="1168"/>
      <c r="AE104" s="1156"/>
      <c r="AF104" s="1157"/>
      <c r="AG104" s="1157"/>
      <c r="AH104" s="1169"/>
      <c r="AI104" s="1169"/>
      <c r="AJ104" s="1159"/>
      <c r="AK104" s="1166"/>
      <c r="AL104" s="1159"/>
      <c r="AM104" s="1159"/>
      <c r="AN104" s="1159"/>
      <c r="AO104" s="1159"/>
      <c r="AP104" s="1159"/>
      <c r="AQ104" s="1166"/>
      <c r="AR104" s="561"/>
      <c r="AS104" s="557" t="s">
        <v>218</v>
      </c>
      <c r="AT104" s="561"/>
      <c r="AU104" s="561"/>
      <c r="AV104" s="561"/>
      <c r="AW104" s="561"/>
      <c r="AX104" s="561"/>
      <c r="AY104" s="561"/>
      <c r="AZ104" s="561"/>
      <c r="BA104" s="561"/>
      <c r="BB104" s="561"/>
      <c r="BC104" s="561"/>
      <c r="BD104" s="561"/>
      <c r="BE104" s="561"/>
      <c r="BF104" s="561"/>
      <c r="BG104" s="561"/>
      <c r="BH104" s="561"/>
      <c r="BI104" s="561"/>
      <c r="BJ104" s="561"/>
      <c r="BK104" s="561"/>
      <c r="BL104" s="561"/>
      <c r="BM104" s="561"/>
      <c r="BN104" s="561"/>
      <c r="BO104" s="561"/>
      <c r="BP104" s="561"/>
      <c r="BQ104" s="561"/>
      <c r="BR104" s="561"/>
      <c r="BS104" s="561"/>
      <c r="BT104" s="561"/>
      <c r="BU104" s="561"/>
      <c r="BV104" s="561"/>
      <c r="BW104" s="561"/>
      <c r="BX104" s="561"/>
      <c r="BY104" s="561"/>
      <c r="BZ104" s="561"/>
      <c r="CA104" s="561"/>
      <c r="CB104" s="561"/>
      <c r="CC104" s="561"/>
      <c r="CD104" s="561"/>
      <c r="CE104" s="561"/>
      <c r="CF104" s="561"/>
      <c r="CG104" s="561"/>
      <c r="CH104" s="561"/>
      <c r="CI104" s="561"/>
      <c r="CJ104" s="561"/>
      <c r="CK104" s="561"/>
      <c r="CL104" s="561"/>
      <c r="CM104" s="561"/>
      <c r="CN104" s="561"/>
      <c r="CO104" s="561"/>
      <c r="CP104" s="561"/>
      <c r="CQ104" s="561"/>
      <c r="CR104" s="561"/>
      <c r="CS104" s="561"/>
      <c r="CT104" s="561"/>
      <c r="CU104" s="561"/>
      <c r="CV104" s="561"/>
      <c r="CW104" s="561"/>
      <c r="CX104" s="561"/>
      <c r="CY104" s="561"/>
      <c r="CZ104" s="561"/>
      <c r="DA104" s="561"/>
      <c r="DB104" s="561"/>
      <c r="DC104" s="561"/>
      <c r="DD104" s="561"/>
      <c r="DE104" s="561"/>
      <c r="DF104" s="561"/>
      <c r="DG104" s="561"/>
      <c r="DH104" s="561"/>
      <c r="DI104" s="561"/>
      <c r="DJ104" s="561"/>
      <c r="DK104" s="561"/>
      <c r="DL104" s="561"/>
      <c r="DM104" s="561"/>
      <c r="DN104" s="561"/>
      <c r="DO104" s="561"/>
      <c r="DP104" s="561"/>
      <c r="DQ104" s="561"/>
      <c r="DR104" s="561"/>
      <c r="DS104" s="561"/>
      <c r="DT104" s="561"/>
      <c r="DU104" s="561"/>
      <c r="DV104" s="561"/>
      <c r="DW104" s="561"/>
      <c r="DX104" s="561"/>
      <c r="DY104" s="561"/>
      <c r="DZ104" s="561"/>
      <c r="EA104" s="561"/>
      <c r="EB104" s="561"/>
      <c r="EC104" s="561"/>
      <c r="ED104" s="561"/>
      <c r="EE104" s="561"/>
      <c r="EF104" s="561"/>
      <c r="EG104" s="561"/>
      <c r="EH104" s="561"/>
      <c r="EI104" s="561"/>
      <c r="EJ104" s="561"/>
      <c r="EK104" s="561"/>
      <c r="EL104" s="561"/>
      <c r="EM104" s="561"/>
      <c r="EN104" s="561"/>
      <c r="EO104" s="561"/>
      <c r="EP104" s="561"/>
      <c r="EQ104" s="561"/>
      <c r="ER104" s="561"/>
      <c r="ES104" s="561"/>
      <c r="ET104" s="561"/>
      <c r="EU104" s="561"/>
      <c r="EV104" s="561"/>
      <c r="EW104" s="561"/>
      <c r="EX104" s="561"/>
      <c r="EY104" s="561"/>
      <c r="EZ104" s="561"/>
      <c r="FA104" s="561"/>
      <c r="FB104" s="561"/>
      <c r="FC104" s="561"/>
      <c r="FD104" s="561"/>
      <c r="FE104" s="561"/>
      <c r="FF104" s="561"/>
      <c r="FG104" s="561"/>
      <c r="FH104" s="561"/>
      <c r="FI104" s="561"/>
      <c r="FJ104" s="561"/>
      <c r="FK104" s="561"/>
      <c r="FL104" s="561"/>
      <c r="FM104" s="561"/>
      <c r="FN104" s="561"/>
      <c r="FO104" s="561"/>
      <c r="FP104" s="561"/>
      <c r="FQ104" s="561"/>
      <c r="FR104" s="561"/>
      <c r="FS104" s="561"/>
      <c r="FT104" s="561"/>
      <c r="FU104" s="561"/>
      <c r="FV104" s="561"/>
      <c r="FW104" s="561"/>
      <c r="FX104" s="561"/>
      <c r="FY104" s="561"/>
      <c r="FZ104" s="561"/>
      <c r="GA104" s="561"/>
      <c r="GB104" s="561"/>
      <c r="GC104" s="561"/>
      <c r="GD104" s="561"/>
      <c r="GE104" s="561"/>
      <c r="GF104" s="561"/>
      <c r="GG104" s="561"/>
      <c r="GH104" s="561"/>
      <c r="GI104" s="561"/>
      <c r="GJ104" s="561"/>
      <c r="GK104" s="561"/>
      <c r="GL104" s="561"/>
      <c r="GM104" s="561"/>
      <c r="GN104" s="561"/>
      <c r="GO104" s="561"/>
      <c r="GP104" s="561"/>
      <c r="GQ104" s="561"/>
      <c r="GR104" s="561"/>
      <c r="GS104" s="561"/>
      <c r="GT104" s="561"/>
      <c r="GU104" s="561"/>
      <c r="GV104" s="561"/>
      <c r="GW104" s="561"/>
      <c r="GX104" s="561"/>
      <c r="GY104" s="561"/>
      <c r="GZ104" s="561"/>
      <c r="HA104" s="561"/>
      <c r="HB104" s="561"/>
      <c r="HC104" s="561"/>
      <c r="HD104" s="561"/>
      <c r="HE104" s="561"/>
      <c r="HF104" s="561"/>
      <c r="HG104" s="561"/>
      <c r="HH104" s="561"/>
      <c r="HI104" s="561"/>
      <c r="HJ104" s="561"/>
      <c r="HK104" s="561"/>
      <c r="HL104" s="561"/>
      <c r="HM104" s="561"/>
      <c r="HN104" s="561"/>
      <c r="HO104" s="561"/>
      <c r="HP104" s="561"/>
      <c r="HQ104" s="561"/>
      <c r="HR104" s="561"/>
      <c r="HS104" s="561"/>
      <c r="HT104" s="561"/>
      <c r="HU104" s="561"/>
      <c r="HV104" s="561"/>
      <c r="HW104" s="561"/>
      <c r="HX104" s="561"/>
      <c r="HY104" s="561"/>
      <c r="HZ104" s="561"/>
      <c r="IA104" s="561"/>
      <c r="IB104" s="561"/>
      <c r="IC104" s="561"/>
      <c r="ID104" s="561"/>
      <c r="IE104" s="561"/>
      <c r="IF104" s="561"/>
      <c r="IG104" s="561"/>
      <c r="IH104" s="561"/>
      <c r="II104" s="561"/>
      <c r="IJ104" s="561"/>
      <c r="IK104" s="561"/>
      <c r="IL104" s="561"/>
      <c r="IM104" s="561"/>
      <c r="IN104" s="561"/>
      <c r="IO104" s="561"/>
      <c r="IP104" s="561"/>
      <c r="IQ104" s="561"/>
      <c r="IR104" s="561"/>
      <c r="IS104" s="561"/>
      <c r="IT104" s="561"/>
      <c r="IU104" s="561"/>
      <c r="IV104" s="561"/>
      <c r="IW104" s="561"/>
      <c r="IX104" s="561"/>
      <c r="IY104" s="561"/>
      <c r="IZ104" s="561"/>
      <c r="JA104" s="561"/>
      <c r="JB104" s="561"/>
      <c r="JC104" s="561"/>
      <c r="JD104" s="561"/>
      <c r="JE104" s="561"/>
      <c r="JF104" s="561"/>
      <c r="JG104" s="561"/>
      <c r="JH104" s="561"/>
      <c r="JI104" s="561"/>
      <c r="JJ104" s="561"/>
      <c r="JK104" s="561"/>
      <c r="JL104" s="561"/>
      <c r="JM104" s="561"/>
      <c r="JN104" s="561"/>
      <c r="JO104" s="561"/>
      <c r="JP104" s="561"/>
      <c r="JQ104" s="561"/>
      <c r="JR104" s="561"/>
      <c r="JS104" s="561"/>
      <c r="JT104" s="561"/>
      <c r="JU104" s="561"/>
      <c r="JV104" s="561"/>
      <c r="JW104" s="561"/>
      <c r="JX104" s="561"/>
      <c r="JY104" s="561"/>
      <c r="JZ104" s="561"/>
      <c r="KA104" s="561"/>
      <c r="KB104" s="561"/>
      <c r="KC104" s="561"/>
      <c r="KD104" s="561"/>
      <c r="KE104" s="561"/>
      <c r="KF104" s="561"/>
      <c r="KG104" s="561"/>
      <c r="KH104" s="561"/>
      <c r="KI104" s="561"/>
      <c r="KJ104" s="561"/>
      <c r="KK104" s="561"/>
      <c r="KL104" s="561"/>
      <c r="KM104" s="561"/>
      <c r="KN104" s="561"/>
      <c r="KO104" s="561"/>
      <c r="KP104" s="561"/>
      <c r="KQ104" s="561"/>
      <c r="KR104" s="561"/>
      <c r="KS104" s="561"/>
      <c r="KT104" s="561"/>
      <c r="KU104" s="561"/>
      <c r="KV104" s="561"/>
      <c r="KW104" s="561"/>
      <c r="KX104" s="561"/>
      <c r="KY104" s="561"/>
      <c r="KZ104" s="561"/>
      <c r="LA104" s="561"/>
      <c r="LB104" s="561"/>
      <c r="LC104" s="561"/>
      <c r="LD104" s="561"/>
      <c r="LE104" s="561"/>
      <c r="LF104" s="561"/>
      <c r="LG104" s="561"/>
      <c r="LH104" s="561"/>
      <c r="LI104" s="561"/>
      <c r="LJ104" s="561"/>
      <c r="LK104" s="561"/>
      <c r="LL104" s="561"/>
      <c r="LM104" s="561"/>
      <c r="LN104" s="561"/>
      <c r="LO104" s="561"/>
      <c r="LP104" s="561"/>
      <c r="LQ104" s="561"/>
      <c r="LR104" s="561"/>
      <c r="LS104" s="561"/>
      <c r="LT104" s="561"/>
      <c r="LU104" s="561"/>
      <c r="LV104" s="561"/>
      <c r="LW104" s="561"/>
      <c r="LX104" s="561"/>
      <c r="LY104" s="561"/>
      <c r="LZ104" s="561"/>
      <c r="MA104" s="561"/>
      <c r="MB104" s="561"/>
      <c r="MC104" s="561"/>
      <c r="MD104" s="561"/>
      <c r="ME104" s="561"/>
      <c r="MF104" s="561"/>
      <c r="MG104" s="561"/>
      <c r="MH104" s="561"/>
      <c r="MI104" s="561"/>
      <c r="MJ104" s="561"/>
      <c r="MK104" s="561"/>
      <c r="ML104" s="561"/>
      <c r="MM104" s="561"/>
      <c r="MN104" s="561"/>
      <c r="MO104" s="561"/>
      <c r="MP104" s="561"/>
      <c r="MQ104" s="561"/>
      <c r="MR104" s="561"/>
      <c r="MS104" s="561"/>
      <c r="MT104" s="561"/>
      <c r="MU104" s="561"/>
      <c r="MV104" s="561"/>
      <c r="MW104" s="561"/>
      <c r="MX104" s="561"/>
      <c r="MY104" s="561"/>
      <c r="MZ104" s="561"/>
      <c r="NA104" s="561"/>
      <c r="NB104" s="561"/>
    </row>
    <row r="105" spans="1:366" s="85" customFormat="1" ht="20.25" customHeight="1" x14ac:dyDescent="0.45">
      <c r="A105" s="107">
        <v>0</v>
      </c>
      <c r="B105" s="108">
        <v>1</v>
      </c>
      <c r="C105" s="107">
        <v>0</v>
      </c>
      <c r="D105" s="108">
        <v>1</v>
      </c>
      <c r="E105" s="107">
        <v>0</v>
      </c>
      <c r="F105" s="108">
        <v>6</v>
      </c>
      <c r="G105" s="107">
        <v>0</v>
      </c>
      <c r="H105" s="108">
        <v>1</v>
      </c>
      <c r="I105" s="110" t="str">
        <f t="shared" si="27"/>
        <v>01010601</v>
      </c>
      <c r="J105" s="111"/>
      <c r="K105" s="111">
        <v>70121</v>
      </c>
      <c r="L105" s="111"/>
      <c r="M105" s="111"/>
      <c r="N105" s="111"/>
      <c r="O105" s="111"/>
      <c r="P105" s="111"/>
      <c r="Q105" s="111"/>
      <c r="R105" s="112" t="s">
        <v>119</v>
      </c>
      <c r="S105" s="112"/>
      <c r="T105" s="113" t="s">
        <v>451</v>
      </c>
      <c r="U105" s="112" t="s">
        <v>240</v>
      </c>
      <c r="V105" s="1300" t="s">
        <v>452</v>
      </c>
      <c r="W105" s="128" t="s">
        <v>451</v>
      </c>
      <c r="X105" s="1139">
        <f>AK105</f>
        <v>1.8207546599846245</v>
      </c>
      <c r="Y105" s="1139">
        <f>AQ105</f>
        <v>1.644125843407928</v>
      </c>
      <c r="Z105" s="1140">
        <v>20</v>
      </c>
      <c r="AA105" s="1140">
        <v>5</v>
      </c>
      <c r="AB105" s="1141"/>
      <c r="AC105" s="1196">
        <v>0</v>
      </c>
      <c r="AD105" s="1197">
        <v>1</v>
      </c>
      <c r="AE105" s="1196">
        <v>0</v>
      </c>
      <c r="AF105" s="1143">
        <v>6.5568567119155396</v>
      </c>
      <c r="AG105" s="1143">
        <v>0</v>
      </c>
      <c r="AH105" s="1143">
        <v>3.6251131221719501</v>
      </c>
      <c r="AI105" s="1143"/>
      <c r="AJ105" s="1143">
        <f>SUM(AF105,AG105,AH105)</f>
        <v>10.181969834087489</v>
      </c>
      <c r="AK105" s="1139">
        <f>AJ105/AJ$8</f>
        <v>1.8207546599846245</v>
      </c>
      <c r="AL105" s="1143">
        <v>2.6209413211560402</v>
      </c>
      <c r="AM105" s="1143">
        <v>0</v>
      </c>
      <c r="AN105" s="1143">
        <v>0</v>
      </c>
      <c r="AO105" s="1143">
        <v>1.22723037566089</v>
      </c>
      <c r="AP105" s="1143">
        <f>SUM(AJ105,AL105,AM105,AN105,AO105)</f>
        <v>14.03014153090442</v>
      </c>
      <c r="AQ105" s="1144">
        <f>AP105/AP$8</f>
        <v>1.644125843407928</v>
      </c>
      <c r="AR105" s="557"/>
      <c r="AS105" s="557" t="s">
        <v>243</v>
      </c>
      <c r="AT105" s="557"/>
      <c r="AU105" s="557"/>
      <c r="AV105" s="557"/>
      <c r="AW105" s="557"/>
      <c r="AX105" s="557"/>
      <c r="AY105" s="557"/>
      <c r="AZ105" s="557"/>
      <c r="BA105" s="557"/>
      <c r="BB105" s="557"/>
      <c r="BC105" s="557"/>
      <c r="BD105" s="557"/>
      <c r="BE105" s="557"/>
      <c r="BF105" s="557"/>
      <c r="BG105" s="557"/>
      <c r="BH105" s="557"/>
      <c r="BI105" s="557"/>
      <c r="BJ105" s="557"/>
      <c r="BK105" s="557"/>
      <c r="BL105" s="557"/>
      <c r="BM105" s="557"/>
      <c r="BN105" s="557"/>
      <c r="BO105" s="557"/>
      <c r="BP105" s="557"/>
      <c r="BQ105" s="557"/>
      <c r="BR105" s="557"/>
      <c r="BS105" s="557"/>
      <c r="BT105" s="557"/>
      <c r="BU105" s="557"/>
      <c r="BV105" s="557"/>
      <c r="BW105" s="557"/>
      <c r="BX105" s="557"/>
      <c r="BY105" s="557"/>
      <c r="BZ105" s="557"/>
      <c r="CA105" s="557"/>
      <c r="CB105" s="557"/>
      <c r="CC105" s="557"/>
      <c r="CD105" s="557"/>
      <c r="CE105" s="557"/>
      <c r="CF105" s="557"/>
      <c r="CG105" s="557"/>
      <c r="CH105" s="557"/>
      <c r="CI105" s="557"/>
      <c r="CJ105" s="557"/>
      <c r="CK105" s="557"/>
      <c r="CL105" s="557"/>
      <c r="CM105" s="557"/>
      <c r="CN105" s="557"/>
      <c r="CO105" s="557"/>
      <c r="CP105" s="557"/>
      <c r="CQ105" s="557"/>
      <c r="CR105" s="557"/>
      <c r="CS105" s="557"/>
      <c r="CT105" s="557"/>
      <c r="CU105" s="557"/>
      <c r="CV105" s="557"/>
      <c r="CW105" s="557"/>
      <c r="CX105" s="557"/>
      <c r="CY105" s="557"/>
      <c r="CZ105" s="557"/>
      <c r="DA105" s="557"/>
      <c r="DB105" s="557"/>
      <c r="DC105" s="557"/>
      <c r="DD105" s="557"/>
      <c r="DE105" s="557"/>
      <c r="DF105" s="557"/>
      <c r="DG105" s="557"/>
      <c r="DH105" s="557"/>
      <c r="DI105" s="557"/>
      <c r="DJ105" s="557"/>
      <c r="DK105" s="557"/>
      <c r="DL105" s="557"/>
      <c r="DM105" s="557"/>
      <c r="DN105" s="557"/>
      <c r="DO105" s="557"/>
      <c r="DP105" s="557"/>
      <c r="DQ105" s="557"/>
      <c r="DR105" s="557"/>
      <c r="DS105" s="557"/>
      <c r="DT105" s="557"/>
      <c r="DU105" s="557"/>
      <c r="DV105" s="557"/>
      <c r="DW105" s="557"/>
      <c r="DX105" s="557"/>
      <c r="DY105" s="557"/>
      <c r="DZ105" s="557"/>
      <c r="EA105" s="557"/>
      <c r="EB105" s="557"/>
      <c r="EC105" s="557"/>
      <c r="ED105" s="557"/>
      <c r="EE105" s="557"/>
      <c r="EF105" s="557"/>
      <c r="EG105" s="557"/>
      <c r="EH105" s="557"/>
      <c r="EI105" s="557"/>
      <c r="EJ105" s="557"/>
      <c r="EK105" s="557"/>
      <c r="EL105" s="557"/>
      <c r="EM105" s="557"/>
      <c r="EN105" s="557"/>
      <c r="EO105" s="557"/>
      <c r="EP105" s="557"/>
      <c r="EQ105" s="557"/>
      <c r="ER105" s="557"/>
      <c r="ES105" s="557"/>
      <c r="ET105" s="557"/>
      <c r="EU105" s="557"/>
      <c r="EV105" s="557"/>
      <c r="EW105" s="557"/>
      <c r="EX105" s="557"/>
      <c r="EY105" s="557"/>
      <c r="EZ105" s="557"/>
      <c r="FA105" s="557"/>
      <c r="FB105" s="557"/>
      <c r="FC105" s="557"/>
      <c r="FD105" s="557"/>
      <c r="FE105" s="557"/>
      <c r="FF105" s="557"/>
      <c r="FG105" s="557"/>
      <c r="FH105" s="557"/>
      <c r="FI105" s="557"/>
      <c r="FJ105" s="557"/>
      <c r="FK105" s="557"/>
      <c r="FL105" s="557"/>
      <c r="FM105" s="557"/>
      <c r="FN105" s="557"/>
      <c r="FO105" s="557"/>
      <c r="FP105" s="557"/>
      <c r="FQ105" s="557"/>
      <c r="FR105" s="557"/>
      <c r="FS105" s="557"/>
      <c r="FT105" s="557"/>
      <c r="FU105" s="557"/>
      <c r="FV105" s="557"/>
      <c r="FW105" s="557"/>
      <c r="FX105" s="557"/>
      <c r="FY105" s="557"/>
      <c r="FZ105" s="557"/>
      <c r="GA105" s="557"/>
      <c r="GB105" s="557"/>
      <c r="GC105" s="557"/>
      <c r="GD105" s="557"/>
      <c r="GE105" s="557"/>
      <c r="GF105" s="557"/>
      <c r="GG105" s="557"/>
      <c r="GH105" s="557"/>
      <c r="GI105" s="557"/>
      <c r="GJ105" s="557"/>
      <c r="GK105" s="557"/>
      <c r="GL105" s="557"/>
      <c r="GM105" s="557"/>
      <c r="GN105" s="557"/>
      <c r="GO105" s="557"/>
      <c r="GP105" s="557"/>
      <c r="GQ105" s="557"/>
      <c r="GR105" s="557"/>
      <c r="GS105" s="557"/>
      <c r="GT105" s="557"/>
      <c r="GU105" s="557"/>
      <c r="GV105" s="557"/>
      <c r="GW105" s="557"/>
      <c r="GX105" s="557"/>
      <c r="GY105" s="557"/>
      <c r="GZ105" s="557"/>
      <c r="HA105" s="557"/>
      <c r="HB105" s="557"/>
      <c r="HC105" s="557"/>
      <c r="HD105" s="557"/>
      <c r="HE105" s="557"/>
      <c r="HF105" s="557"/>
      <c r="HG105" s="557"/>
      <c r="HH105" s="557"/>
      <c r="HI105" s="557"/>
      <c r="HJ105" s="557"/>
      <c r="HK105" s="557"/>
      <c r="HL105" s="557"/>
      <c r="HM105" s="557"/>
      <c r="HN105" s="557"/>
      <c r="HO105" s="557"/>
      <c r="HP105" s="557"/>
      <c r="HQ105" s="557"/>
      <c r="HR105" s="557"/>
      <c r="HS105" s="557"/>
      <c r="HT105" s="557"/>
      <c r="HU105" s="557"/>
      <c r="HV105" s="557"/>
      <c r="HW105" s="557"/>
      <c r="HX105" s="557"/>
      <c r="HY105" s="557"/>
      <c r="HZ105" s="557"/>
      <c r="IA105" s="557"/>
      <c r="IB105" s="557"/>
      <c r="IC105" s="557"/>
      <c r="ID105" s="557"/>
      <c r="IE105" s="557"/>
      <c r="IF105" s="557"/>
      <c r="IG105" s="557"/>
      <c r="IH105" s="557"/>
      <c r="II105" s="557"/>
      <c r="IJ105" s="557"/>
      <c r="IK105" s="557"/>
      <c r="IL105" s="557"/>
      <c r="IM105" s="557"/>
      <c r="IN105" s="557"/>
      <c r="IO105" s="557"/>
      <c r="IP105" s="557"/>
      <c r="IQ105" s="557"/>
      <c r="IR105" s="557"/>
      <c r="IS105" s="557"/>
      <c r="IT105" s="557"/>
      <c r="IU105" s="557"/>
      <c r="IV105" s="557"/>
      <c r="IW105" s="557"/>
      <c r="IX105" s="557"/>
      <c r="IY105" s="557"/>
      <c r="IZ105" s="557"/>
      <c r="JA105" s="557"/>
      <c r="JB105" s="557"/>
      <c r="JC105" s="557"/>
      <c r="JD105" s="557"/>
      <c r="JE105" s="557"/>
      <c r="JF105" s="557"/>
      <c r="JG105" s="557"/>
      <c r="JH105" s="557"/>
      <c r="JI105" s="557"/>
      <c r="JJ105" s="557"/>
      <c r="JK105" s="557"/>
      <c r="JL105" s="557"/>
      <c r="JM105" s="557"/>
      <c r="JN105" s="557"/>
      <c r="JO105" s="557"/>
      <c r="JP105" s="557"/>
      <c r="JQ105" s="557"/>
      <c r="JR105" s="557"/>
      <c r="JS105" s="557"/>
      <c r="JT105" s="557"/>
      <c r="JU105" s="557"/>
      <c r="JV105" s="557"/>
      <c r="JW105" s="557"/>
      <c r="JX105" s="557"/>
      <c r="JY105" s="557"/>
      <c r="JZ105" s="557"/>
      <c r="KA105" s="557"/>
      <c r="KB105" s="557"/>
      <c r="KC105" s="557"/>
      <c r="KD105" s="557"/>
      <c r="KE105" s="557"/>
      <c r="KF105" s="557"/>
      <c r="KG105" s="557"/>
      <c r="KH105" s="557"/>
      <c r="KI105" s="557"/>
      <c r="KJ105" s="557"/>
      <c r="KK105" s="557"/>
      <c r="KL105" s="557"/>
      <c r="KM105" s="557"/>
      <c r="KN105" s="557"/>
      <c r="KO105" s="557"/>
      <c r="KP105" s="557"/>
      <c r="KQ105" s="557"/>
      <c r="KR105" s="557"/>
      <c r="KS105" s="557"/>
      <c r="KT105" s="557"/>
      <c r="KU105" s="557"/>
      <c r="KV105" s="557"/>
      <c r="KW105" s="557"/>
      <c r="KX105" s="557"/>
      <c r="KY105" s="557"/>
      <c r="KZ105" s="557"/>
      <c r="LA105" s="557"/>
      <c r="LB105" s="557"/>
      <c r="LC105" s="557"/>
      <c r="LD105" s="557"/>
      <c r="LE105" s="557"/>
      <c r="LF105" s="557"/>
      <c r="LG105" s="557"/>
      <c r="LH105" s="557"/>
      <c r="LI105" s="557"/>
      <c r="LJ105" s="557"/>
      <c r="LK105" s="557"/>
      <c r="LL105" s="557"/>
      <c r="LM105" s="557"/>
      <c r="LN105" s="557"/>
      <c r="LO105" s="557"/>
      <c r="LP105" s="557"/>
      <c r="LQ105" s="557"/>
      <c r="LR105" s="557"/>
      <c r="LS105" s="557"/>
      <c r="LT105" s="557"/>
      <c r="LU105" s="557"/>
      <c r="LV105" s="557"/>
      <c r="LW105" s="557"/>
      <c r="LX105" s="557"/>
      <c r="LY105" s="557"/>
      <c r="LZ105" s="557"/>
      <c r="MA105" s="557"/>
      <c r="MB105" s="557"/>
      <c r="MC105" s="557"/>
      <c r="MD105" s="557"/>
      <c r="ME105" s="557"/>
      <c r="MF105" s="557"/>
      <c r="MG105" s="557"/>
      <c r="MH105" s="557"/>
      <c r="MI105" s="557"/>
      <c r="MJ105" s="557"/>
      <c r="MK105" s="557"/>
      <c r="ML105" s="557"/>
      <c r="MM105" s="557"/>
      <c r="MN105" s="557"/>
      <c r="MO105" s="557"/>
      <c r="MP105" s="557"/>
      <c r="MQ105" s="557"/>
      <c r="MR105" s="557"/>
      <c r="MS105" s="557"/>
      <c r="MT105" s="557"/>
      <c r="MU105" s="557"/>
      <c r="MV105" s="557"/>
      <c r="MW105" s="557"/>
      <c r="MX105" s="557"/>
      <c r="MY105" s="557"/>
      <c r="MZ105" s="557"/>
      <c r="NA105" s="557"/>
      <c r="NB105" s="557"/>
    </row>
    <row r="106" spans="1:366" s="85" customFormat="1" ht="20.25" customHeight="1" x14ac:dyDescent="0.45">
      <c r="A106" s="107">
        <v>0</v>
      </c>
      <c r="B106" s="108">
        <v>1</v>
      </c>
      <c r="C106" s="107">
        <v>0</v>
      </c>
      <c r="D106" s="108">
        <v>9</v>
      </c>
      <c r="E106" s="107">
        <v>0</v>
      </c>
      <c r="F106" s="108">
        <v>1</v>
      </c>
      <c r="G106" s="107">
        <v>0</v>
      </c>
      <c r="H106" s="108">
        <v>1</v>
      </c>
      <c r="I106" s="110" t="str">
        <f t="shared" si="27"/>
        <v>01090101</v>
      </c>
      <c r="J106" s="111"/>
      <c r="K106" s="111">
        <v>70122</v>
      </c>
      <c r="L106" s="111"/>
      <c r="M106" s="111"/>
      <c r="N106" s="111"/>
      <c r="O106" s="111"/>
      <c r="P106" s="111"/>
      <c r="Q106" s="111"/>
      <c r="R106" s="112" t="s">
        <v>119</v>
      </c>
      <c r="S106" s="112"/>
      <c r="T106" s="113" t="s">
        <v>453</v>
      </c>
      <c r="U106" s="112" t="s">
        <v>240</v>
      </c>
      <c r="V106" s="1300" t="s">
        <v>454</v>
      </c>
      <c r="W106" s="128" t="s">
        <v>453</v>
      </c>
      <c r="X106" s="1139">
        <f>AK106</f>
        <v>1.8207546599846245</v>
      </c>
      <c r="Y106" s="1139">
        <f>AQ106</f>
        <v>1.644125843407928</v>
      </c>
      <c r="Z106" s="1140">
        <v>20</v>
      </c>
      <c r="AA106" s="1140">
        <v>5</v>
      </c>
      <c r="AB106" s="1141"/>
      <c r="AC106" s="1196">
        <v>0</v>
      </c>
      <c r="AD106" s="1197">
        <v>1</v>
      </c>
      <c r="AE106" s="1196">
        <v>0</v>
      </c>
      <c r="AF106" s="1143">
        <v>6.5568567119155396</v>
      </c>
      <c r="AG106" s="1143">
        <v>0</v>
      </c>
      <c r="AH106" s="1143">
        <v>3.6251131221719501</v>
      </c>
      <c r="AI106" s="1143"/>
      <c r="AJ106" s="1143">
        <f>SUM(AF106,AG106,AH106)</f>
        <v>10.181969834087489</v>
      </c>
      <c r="AK106" s="1139">
        <f>AJ106/AJ$8</f>
        <v>1.8207546599846245</v>
      </c>
      <c r="AL106" s="1143">
        <v>2.6209413211560402</v>
      </c>
      <c r="AM106" s="1143">
        <v>0</v>
      </c>
      <c r="AN106" s="1143">
        <v>0</v>
      </c>
      <c r="AO106" s="1143">
        <v>1.22723037566089</v>
      </c>
      <c r="AP106" s="1143">
        <f>SUM(AJ106,AL106,AM106,AN106,AO106)</f>
        <v>14.03014153090442</v>
      </c>
      <c r="AQ106" s="1144">
        <f>AP106/AP$8</f>
        <v>1.644125843407928</v>
      </c>
      <c r="AR106" s="557"/>
      <c r="AS106" s="557" t="s">
        <v>243</v>
      </c>
      <c r="AT106" s="557"/>
      <c r="AU106" s="557"/>
      <c r="AV106" s="557"/>
      <c r="AW106" s="557"/>
      <c r="AX106" s="557"/>
      <c r="AY106" s="557"/>
      <c r="AZ106" s="557"/>
      <c r="BA106" s="557"/>
      <c r="BB106" s="557"/>
      <c r="BC106" s="557"/>
      <c r="BD106" s="557"/>
      <c r="BE106" s="557"/>
      <c r="BF106" s="557"/>
      <c r="BG106" s="557"/>
      <c r="BH106" s="557"/>
      <c r="BI106" s="557"/>
      <c r="BJ106" s="557"/>
      <c r="BK106" s="557"/>
      <c r="BL106" s="557"/>
      <c r="BM106" s="557"/>
      <c r="BN106" s="557"/>
      <c r="BO106" s="557"/>
      <c r="BP106" s="557"/>
      <c r="BQ106" s="557"/>
      <c r="BR106" s="557"/>
      <c r="BS106" s="557"/>
      <c r="BT106" s="557"/>
      <c r="BU106" s="557"/>
      <c r="BV106" s="557"/>
      <c r="BW106" s="557"/>
      <c r="BX106" s="557"/>
      <c r="BY106" s="557"/>
      <c r="BZ106" s="557"/>
      <c r="CA106" s="557"/>
      <c r="CB106" s="557"/>
      <c r="CC106" s="557"/>
      <c r="CD106" s="557"/>
      <c r="CE106" s="557"/>
      <c r="CF106" s="557"/>
      <c r="CG106" s="557"/>
      <c r="CH106" s="557"/>
      <c r="CI106" s="557"/>
      <c r="CJ106" s="557"/>
      <c r="CK106" s="557"/>
      <c r="CL106" s="557"/>
      <c r="CM106" s="557"/>
      <c r="CN106" s="557"/>
      <c r="CO106" s="557"/>
      <c r="CP106" s="557"/>
      <c r="CQ106" s="557"/>
      <c r="CR106" s="557"/>
      <c r="CS106" s="557"/>
      <c r="CT106" s="557"/>
      <c r="CU106" s="557"/>
      <c r="CV106" s="557"/>
      <c r="CW106" s="557"/>
      <c r="CX106" s="557"/>
      <c r="CY106" s="557"/>
      <c r="CZ106" s="557"/>
      <c r="DA106" s="557"/>
      <c r="DB106" s="557"/>
      <c r="DC106" s="557"/>
      <c r="DD106" s="557"/>
      <c r="DE106" s="557"/>
      <c r="DF106" s="557"/>
      <c r="DG106" s="557"/>
      <c r="DH106" s="557"/>
      <c r="DI106" s="557"/>
      <c r="DJ106" s="557"/>
      <c r="DK106" s="557"/>
      <c r="DL106" s="557"/>
      <c r="DM106" s="557"/>
      <c r="DN106" s="557"/>
      <c r="DO106" s="557"/>
      <c r="DP106" s="557"/>
      <c r="DQ106" s="557"/>
      <c r="DR106" s="557"/>
      <c r="DS106" s="557"/>
      <c r="DT106" s="557"/>
      <c r="DU106" s="557"/>
      <c r="DV106" s="557"/>
      <c r="DW106" s="557"/>
      <c r="DX106" s="557"/>
      <c r="DY106" s="557"/>
      <c r="DZ106" s="557"/>
      <c r="EA106" s="557"/>
      <c r="EB106" s="557"/>
      <c r="EC106" s="557"/>
      <c r="ED106" s="557"/>
      <c r="EE106" s="557"/>
      <c r="EF106" s="557"/>
      <c r="EG106" s="557"/>
      <c r="EH106" s="557"/>
      <c r="EI106" s="557"/>
      <c r="EJ106" s="557"/>
      <c r="EK106" s="557"/>
      <c r="EL106" s="557"/>
      <c r="EM106" s="557"/>
      <c r="EN106" s="557"/>
      <c r="EO106" s="557"/>
      <c r="EP106" s="557"/>
      <c r="EQ106" s="557"/>
      <c r="ER106" s="557"/>
      <c r="ES106" s="557"/>
      <c r="ET106" s="557"/>
      <c r="EU106" s="557"/>
      <c r="EV106" s="557"/>
      <c r="EW106" s="557"/>
      <c r="EX106" s="557"/>
      <c r="EY106" s="557"/>
      <c r="EZ106" s="557"/>
      <c r="FA106" s="557"/>
      <c r="FB106" s="557"/>
      <c r="FC106" s="557"/>
      <c r="FD106" s="557"/>
      <c r="FE106" s="557"/>
      <c r="FF106" s="557"/>
      <c r="FG106" s="557"/>
      <c r="FH106" s="557"/>
      <c r="FI106" s="557"/>
      <c r="FJ106" s="557"/>
      <c r="FK106" s="557"/>
      <c r="FL106" s="557"/>
      <c r="FM106" s="557"/>
      <c r="FN106" s="557"/>
      <c r="FO106" s="557"/>
      <c r="FP106" s="557"/>
      <c r="FQ106" s="557"/>
      <c r="FR106" s="557"/>
      <c r="FS106" s="557"/>
      <c r="FT106" s="557"/>
      <c r="FU106" s="557"/>
      <c r="FV106" s="557"/>
      <c r="FW106" s="557"/>
      <c r="FX106" s="557"/>
      <c r="FY106" s="557"/>
      <c r="FZ106" s="557"/>
      <c r="GA106" s="557"/>
      <c r="GB106" s="557"/>
      <c r="GC106" s="557"/>
      <c r="GD106" s="557"/>
      <c r="GE106" s="557"/>
      <c r="GF106" s="557"/>
      <c r="GG106" s="557"/>
      <c r="GH106" s="557"/>
      <c r="GI106" s="557"/>
      <c r="GJ106" s="557"/>
      <c r="GK106" s="557"/>
      <c r="GL106" s="557"/>
      <c r="GM106" s="557"/>
      <c r="GN106" s="557"/>
      <c r="GO106" s="557"/>
      <c r="GP106" s="557"/>
      <c r="GQ106" s="557"/>
      <c r="GR106" s="557"/>
      <c r="GS106" s="557"/>
      <c r="GT106" s="557"/>
      <c r="GU106" s="557"/>
      <c r="GV106" s="557"/>
      <c r="GW106" s="557"/>
      <c r="GX106" s="557"/>
      <c r="GY106" s="557"/>
      <c r="GZ106" s="557"/>
      <c r="HA106" s="557"/>
      <c r="HB106" s="557"/>
      <c r="HC106" s="557"/>
      <c r="HD106" s="557"/>
      <c r="HE106" s="557"/>
      <c r="HF106" s="557"/>
      <c r="HG106" s="557"/>
      <c r="HH106" s="557"/>
      <c r="HI106" s="557"/>
      <c r="HJ106" s="557"/>
      <c r="HK106" s="557"/>
      <c r="HL106" s="557"/>
      <c r="HM106" s="557"/>
      <c r="HN106" s="557"/>
      <c r="HO106" s="557"/>
      <c r="HP106" s="557"/>
      <c r="HQ106" s="557"/>
      <c r="HR106" s="557"/>
      <c r="HS106" s="557"/>
      <c r="HT106" s="557"/>
      <c r="HU106" s="557"/>
      <c r="HV106" s="557"/>
      <c r="HW106" s="557"/>
      <c r="HX106" s="557"/>
      <c r="HY106" s="557"/>
      <c r="HZ106" s="557"/>
      <c r="IA106" s="557"/>
      <c r="IB106" s="557"/>
      <c r="IC106" s="557"/>
      <c r="ID106" s="557"/>
      <c r="IE106" s="557"/>
      <c r="IF106" s="557"/>
      <c r="IG106" s="557"/>
      <c r="IH106" s="557"/>
      <c r="II106" s="557"/>
      <c r="IJ106" s="557"/>
      <c r="IK106" s="557"/>
      <c r="IL106" s="557"/>
      <c r="IM106" s="557"/>
      <c r="IN106" s="557"/>
      <c r="IO106" s="557"/>
      <c r="IP106" s="557"/>
      <c r="IQ106" s="557"/>
      <c r="IR106" s="557"/>
      <c r="IS106" s="557"/>
      <c r="IT106" s="557"/>
      <c r="IU106" s="557"/>
      <c r="IV106" s="557"/>
      <c r="IW106" s="557"/>
      <c r="IX106" s="557"/>
      <c r="IY106" s="557"/>
      <c r="IZ106" s="557"/>
      <c r="JA106" s="557"/>
      <c r="JB106" s="557"/>
      <c r="JC106" s="557"/>
      <c r="JD106" s="557"/>
      <c r="JE106" s="557"/>
      <c r="JF106" s="557"/>
      <c r="JG106" s="557"/>
      <c r="JH106" s="557"/>
      <c r="JI106" s="557"/>
      <c r="JJ106" s="557"/>
      <c r="JK106" s="557"/>
      <c r="JL106" s="557"/>
      <c r="JM106" s="557"/>
      <c r="JN106" s="557"/>
      <c r="JO106" s="557"/>
      <c r="JP106" s="557"/>
      <c r="JQ106" s="557"/>
      <c r="JR106" s="557"/>
      <c r="JS106" s="557"/>
      <c r="JT106" s="557"/>
      <c r="JU106" s="557"/>
      <c r="JV106" s="557"/>
      <c r="JW106" s="557"/>
      <c r="JX106" s="557"/>
      <c r="JY106" s="557"/>
      <c r="JZ106" s="557"/>
      <c r="KA106" s="557"/>
      <c r="KB106" s="557"/>
      <c r="KC106" s="557"/>
      <c r="KD106" s="557"/>
      <c r="KE106" s="557"/>
      <c r="KF106" s="557"/>
      <c r="KG106" s="557"/>
      <c r="KH106" s="557"/>
      <c r="KI106" s="557"/>
      <c r="KJ106" s="557"/>
      <c r="KK106" s="557"/>
      <c r="KL106" s="557"/>
      <c r="KM106" s="557"/>
      <c r="KN106" s="557"/>
      <c r="KO106" s="557"/>
      <c r="KP106" s="557"/>
      <c r="KQ106" s="557"/>
      <c r="KR106" s="557"/>
      <c r="KS106" s="557"/>
      <c r="KT106" s="557"/>
      <c r="KU106" s="557"/>
      <c r="KV106" s="557"/>
      <c r="KW106" s="557"/>
      <c r="KX106" s="557"/>
      <c r="KY106" s="557"/>
      <c r="KZ106" s="557"/>
      <c r="LA106" s="557"/>
      <c r="LB106" s="557"/>
      <c r="LC106" s="557"/>
      <c r="LD106" s="557"/>
      <c r="LE106" s="557"/>
      <c r="LF106" s="557"/>
      <c r="LG106" s="557"/>
      <c r="LH106" s="557"/>
      <c r="LI106" s="557"/>
      <c r="LJ106" s="557"/>
      <c r="LK106" s="557"/>
      <c r="LL106" s="557"/>
      <c r="LM106" s="557"/>
      <c r="LN106" s="557"/>
      <c r="LO106" s="557"/>
      <c r="LP106" s="557"/>
      <c r="LQ106" s="557"/>
      <c r="LR106" s="557"/>
      <c r="LS106" s="557"/>
      <c r="LT106" s="557"/>
      <c r="LU106" s="557"/>
      <c r="LV106" s="557"/>
      <c r="LW106" s="557"/>
      <c r="LX106" s="557"/>
      <c r="LY106" s="557"/>
      <c r="LZ106" s="557"/>
      <c r="MA106" s="557"/>
      <c r="MB106" s="557"/>
      <c r="MC106" s="557"/>
      <c r="MD106" s="557"/>
      <c r="ME106" s="557"/>
      <c r="MF106" s="557"/>
      <c r="MG106" s="557"/>
      <c r="MH106" s="557"/>
      <c r="MI106" s="557"/>
      <c r="MJ106" s="557"/>
      <c r="MK106" s="557"/>
      <c r="ML106" s="557"/>
      <c r="MM106" s="557"/>
      <c r="MN106" s="557"/>
      <c r="MO106" s="557"/>
      <c r="MP106" s="557"/>
      <c r="MQ106" s="557"/>
      <c r="MR106" s="557"/>
      <c r="MS106" s="557"/>
      <c r="MT106" s="557"/>
      <c r="MU106" s="557"/>
      <c r="MV106" s="557"/>
      <c r="MW106" s="557"/>
      <c r="MX106" s="557"/>
      <c r="MY106" s="557"/>
      <c r="MZ106" s="557"/>
      <c r="NA106" s="557"/>
      <c r="NB106" s="557"/>
    </row>
    <row r="107" spans="1:366" s="56" customFormat="1" ht="20.25" customHeight="1" x14ac:dyDescent="0.55000000000000004">
      <c r="A107" s="90"/>
      <c r="B107" s="89"/>
      <c r="C107" s="90"/>
      <c r="D107" s="89"/>
      <c r="E107" s="90"/>
      <c r="F107" s="89"/>
      <c r="G107" s="90"/>
      <c r="H107" s="89"/>
      <c r="I107" s="126"/>
      <c r="J107" s="127"/>
      <c r="K107" s="127"/>
      <c r="L107" s="120"/>
      <c r="M107" s="120"/>
      <c r="N107" s="120"/>
      <c r="O107" s="120"/>
      <c r="P107" s="120"/>
      <c r="Q107" s="120"/>
      <c r="R107" s="127"/>
      <c r="S107" s="127"/>
      <c r="T107" s="149"/>
      <c r="U107" s="137"/>
      <c r="V107" s="61"/>
      <c r="W107" s="94"/>
      <c r="X107" s="1162"/>
      <c r="Y107" s="1162"/>
      <c r="Z107" s="1163"/>
      <c r="AA107" s="1163"/>
      <c r="AB107" s="1141"/>
      <c r="AC107" s="1141"/>
      <c r="AD107" s="1141"/>
      <c r="AE107" s="1141"/>
      <c r="AF107" s="1164"/>
      <c r="AG107" s="1164"/>
      <c r="AH107" s="1164"/>
      <c r="AI107" s="1164"/>
      <c r="AJ107" s="1164"/>
      <c r="AK107" s="1162"/>
      <c r="AL107" s="1164"/>
      <c r="AM107" s="1164"/>
      <c r="AN107" s="1164"/>
      <c r="AO107" s="1164"/>
      <c r="AP107" s="1164"/>
      <c r="AQ107" s="1165"/>
      <c r="AR107" s="560"/>
      <c r="AS107" s="557" t="s">
        <v>218</v>
      </c>
      <c r="AT107" s="560"/>
      <c r="AU107" s="560"/>
      <c r="AV107" s="560"/>
      <c r="AW107" s="560"/>
      <c r="AX107" s="560"/>
      <c r="AY107" s="560"/>
      <c r="AZ107" s="560"/>
      <c r="BA107" s="560"/>
      <c r="BB107" s="560"/>
      <c r="BC107" s="560"/>
      <c r="BD107" s="560"/>
      <c r="BE107" s="560"/>
      <c r="BF107" s="560"/>
      <c r="BG107" s="560"/>
      <c r="BH107" s="560"/>
      <c r="BI107" s="560"/>
      <c r="BJ107" s="560"/>
      <c r="BK107" s="560"/>
      <c r="BL107" s="560"/>
      <c r="BM107" s="560"/>
      <c r="BN107" s="560"/>
      <c r="BO107" s="560"/>
      <c r="BP107" s="560"/>
      <c r="BQ107" s="560"/>
      <c r="BR107" s="560"/>
      <c r="BS107" s="560"/>
      <c r="BT107" s="560"/>
      <c r="BU107" s="560"/>
      <c r="BV107" s="560"/>
      <c r="BW107" s="560"/>
      <c r="BX107" s="560"/>
      <c r="BY107" s="560"/>
      <c r="BZ107" s="560"/>
      <c r="CA107" s="560"/>
      <c r="CB107" s="560"/>
      <c r="CC107" s="560"/>
      <c r="CD107" s="560"/>
      <c r="CE107" s="560"/>
      <c r="CF107" s="560"/>
      <c r="CG107" s="560"/>
      <c r="CH107" s="560"/>
      <c r="CI107" s="560"/>
      <c r="CJ107" s="560"/>
      <c r="CK107" s="560"/>
      <c r="CL107" s="560"/>
      <c r="CM107" s="560"/>
      <c r="CN107" s="560"/>
      <c r="CO107" s="560"/>
      <c r="CP107" s="560"/>
      <c r="CQ107" s="560"/>
      <c r="CR107" s="560"/>
      <c r="CS107" s="560"/>
      <c r="CT107" s="560"/>
      <c r="CU107" s="560"/>
      <c r="CV107" s="560"/>
      <c r="CW107" s="560"/>
      <c r="CX107" s="560"/>
      <c r="CY107" s="560"/>
      <c r="CZ107" s="560"/>
      <c r="DA107" s="560"/>
      <c r="DB107" s="560"/>
      <c r="DC107" s="560"/>
      <c r="DD107" s="560"/>
      <c r="DE107" s="560"/>
      <c r="DF107" s="560"/>
      <c r="DG107" s="560"/>
      <c r="DH107" s="560"/>
      <c r="DI107" s="560"/>
      <c r="DJ107" s="560"/>
      <c r="DK107" s="560"/>
      <c r="DL107" s="560"/>
      <c r="DM107" s="560"/>
      <c r="DN107" s="560"/>
      <c r="DO107" s="560"/>
      <c r="DP107" s="560"/>
      <c r="DQ107" s="560"/>
      <c r="DR107" s="560"/>
      <c r="DS107" s="560"/>
      <c r="DT107" s="560"/>
      <c r="DU107" s="560"/>
      <c r="DV107" s="560"/>
      <c r="DW107" s="560"/>
      <c r="DX107" s="560"/>
      <c r="DY107" s="560"/>
      <c r="DZ107" s="560"/>
      <c r="EA107" s="560"/>
      <c r="EB107" s="560"/>
      <c r="EC107" s="560"/>
      <c r="ED107" s="560"/>
      <c r="EE107" s="560"/>
      <c r="EF107" s="560"/>
      <c r="EG107" s="560"/>
      <c r="EH107" s="560"/>
      <c r="EI107" s="560"/>
      <c r="EJ107" s="560"/>
      <c r="EK107" s="560"/>
      <c r="EL107" s="560"/>
      <c r="EM107" s="560"/>
      <c r="EN107" s="560"/>
      <c r="EO107" s="560"/>
      <c r="EP107" s="560"/>
      <c r="EQ107" s="560"/>
      <c r="ER107" s="560"/>
      <c r="ES107" s="560"/>
      <c r="ET107" s="560"/>
      <c r="EU107" s="560"/>
      <c r="EV107" s="560"/>
      <c r="EW107" s="560"/>
      <c r="EX107" s="560"/>
      <c r="EY107" s="560"/>
      <c r="EZ107" s="560"/>
      <c r="FA107" s="560"/>
      <c r="FB107" s="560"/>
      <c r="FC107" s="560"/>
      <c r="FD107" s="560"/>
      <c r="FE107" s="560"/>
      <c r="FF107" s="560"/>
      <c r="FG107" s="560"/>
      <c r="FH107" s="560"/>
      <c r="FI107" s="560"/>
      <c r="FJ107" s="560"/>
      <c r="FK107" s="560"/>
      <c r="FL107" s="560"/>
      <c r="FM107" s="560"/>
      <c r="FN107" s="560"/>
      <c r="FO107" s="560"/>
      <c r="FP107" s="560"/>
      <c r="FQ107" s="560"/>
      <c r="FR107" s="560"/>
      <c r="FS107" s="560"/>
      <c r="FT107" s="560"/>
      <c r="FU107" s="560"/>
      <c r="FV107" s="560"/>
      <c r="FW107" s="560"/>
      <c r="FX107" s="560"/>
      <c r="FY107" s="560"/>
      <c r="FZ107" s="560"/>
      <c r="GA107" s="560"/>
      <c r="GB107" s="560"/>
      <c r="GC107" s="560"/>
      <c r="GD107" s="560"/>
      <c r="GE107" s="560"/>
      <c r="GF107" s="560"/>
      <c r="GG107" s="560"/>
      <c r="GH107" s="560"/>
      <c r="GI107" s="560"/>
      <c r="GJ107" s="560"/>
      <c r="GK107" s="560"/>
      <c r="GL107" s="560"/>
      <c r="GM107" s="560"/>
      <c r="GN107" s="560"/>
      <c r="GO107" s="560"/>
      <c r="GP107" s="560"/>
      <c r="GQ107" s="560"/>
      <c r="GR107" s="560"/>
      <c r="GS107" s="560"/>
      <c r="GT107" s="560"/>
      <c r="GU107" s="560"/>
      <c r="GV107" s="560"/>
      <c r="GW107" s="560"/>
      <c r="GX107" s="560"/>
      <c r="GY107" s="560"/>
      <c r="GZ107" s="560"/>
      <c r="HA107" s="560"/>
      <c r="HB107" s="560"/>
      <c r="HC107" s="560"/>
      <c r="HD107" s="560"/>
      <c r="HE107" s="560"/>
      <c r="HF107" s="560"/>
      <c r="HG107" s="560"/>
      <c r="HH107" s="560"/>
      <c r="HI107" s="560"/>
      <c r="HJ107" s="560"/>
      <c r="HK107" s="560"/>
      <c r="HL107" s="560"/>
      <c r="HM107" s="560"/>
      <c r="HN107" s="560"/>
      <c r="HO107" s="560"/>
      <c r="HP107" s="560"/>
      <c r="HQ107" s="560"/>
      <c r="HR107" s="560"/>
      <c r="HS107" s="560"/>
      <c r="HT107" s="560"/>
      <c r="HU107" s="560"/>
      <c r="HV107" s="560"/>
      <c r="HW107" s="560"/>
      <c r="HX107" s="560"/>
      <c r="HY107" s="560"/>
      <c r="HZ107" s="560"/>
      <c r="IA107" s="560"/>
      <c r="IB107" s="560"/>
      <c r="IC107" s="560"/>
      <c r="ID107" s="560"/>
      <c r="IE107" s="560"/>
      <c r="IF107" s="560"/>
      <c r="IG107" s="560"/>
      <c r="IH107" s="560"/>
      <c r="II107" s="560"/>
      <c r="IJ107" s="560"/>
      <c r="IK107" s="560"/>
      <c r="IL107" s="560"/>
      <c r="IM107" s="560"/>
      <c r="IN107" s="560"/>
      <c r="IO107" s="560"/>
      <c r="IP107" s="560"/>
      <c r="IQ107" s="560"/>
      <c r="IR107" s="560"/>
      <c r="IS107" s="560"/>
      <c r="IT107" s="560"/>
      <c r="IU107" s="560"/>
      <c r="IV107" s="560"/>
      <c r="IW107" s="560"/>
      <c r="IX107" s="560"/>
      <c r="IY107" s="560"/>
      <c r="IZ107" s="560"/>
      <c r="JA107" s="560"/>
      <c r="JB107" s="560"/>
      <c r="JC107" s="560"/>
      <c r="JD107" s="560"/>
      <c r="JE107" s="560"/>
      <c r="JF107" s="560"/>
      <c r="JG107" s="560"/>
      <c r="JH107" s="560"/>
      <c r="JI107" s="560"/>
      <c r="JJ107" s="560"/>
      <c r="JK107" s="560"/>
      <c r="JL107" s="560"/>
      <c r="JM107" s="560"/>
      <c r="JN107" s="560"/>
      <c r="JO107" s="560"/>
      <c r="JP107" s="560"/>
      <c r="JQ107" s="560"/>
      <c r="JR107" s="560"/>
      <c r="JS107" s="560"/>
      <c r="JT107" s="560"/>
      <c r="JU107" s="560"/>
      <c r="JV107" s="560"/>
      <c r="JW107" s="560"/>
      <c r="JX107" s="560"/>
      <c r="JY107" s="560"/>
      <c r="JZ107" s="560"/>
      <c r="KA107" s="560"/>
      <c r="KB107" s="560"/>
      <c r="KC107" s="560"/>
      <c r="KD107" s="560"/>
      <c r="KE107" s="560"/>
      <c r="KF107" s="560"/>
      <c r="KG107" s="560"/>
      <c r="KH107" s="560"/>
      <c r="KI107" s="560"/>
      <c r="KJ107" s="560"/>
      <c r="KK107" s="560"/>
      <c r="KL107" s="560"/>
      <c r="KM107" s="560"/>
      <c r="KN107" s="560"/>
      <c r="KO107" s="560"/>
      <c r="KP107" s="560"/>
      <c r="KQ107" s="560"/>
      <c r="KR107" s="560"/>
      <c r="KS107" s="560"/>
      <c r="KT107" s="560"/>
      <c r="KU107" s="560"/>
      <c r="KV107" s="560"/>
      <c r="KW107" s="560"/>
      <c r="KX107" s="560"/>
      <c r="KY107" s="560"/>
      <c r="KZ107" s="560"/>
      <c r="LA107" s="560"/>
      <c r="LB107" s="560"/>
      <c r="LC107" s="560"/>
      <c r="LD107" s="560"/>
      <c r="LE107" s="560"/>
      <c r="LF107" s="560"/>
      <c r="LG107" s="560"/>
      <c r="LH107" s="560"/>
      <c r="LI107" s="560"/>
      <c r="LJ107" s="560"/>
      <c r="LK107" s="560"/>
      <c r="LL107" s="560"/>
      <c r="LM107" s="560"/>
      <c r="LN107" s="560"/>
      <c r="LO107" s="560"/>
      <c r="LP107" s="560"/>
      <c r="LQ107" s="560"/>
      <c r="LR107" s="560"/>
      <c r="LS107" s="560"/>
      <c r="LT107" s="560"/>
      <c r="LU107" s="560"/>
      <c r="LV107" s="560"/>
      <c r="LW107" s="560"/>
      <c r="LX107" s="560"/>
      <c r="LY107" s="560"/>
      <c r="LZ107" s="560"/>
      <c r="MA107" s="560"/>
      <c r="MB107" s="560"/>
      <c r="MC107" s="560"/>
      <c r="MD107" s="560"/>
      <c r="ME107" s="560"/>
      <c r="MF107" s="560"/>
      <c r="MG107" s="560"/>
      <c r="MH107" s="560"/>
      <c r="MI107" s="560"/>
      <c r="MJ107" s="560"/>
      <c r="MK107" s="560"/>
      <c r="ML107" s="560"/>
      <c r="MM107" s="560"/>
      <c r="MN107" s="560"/>
      <c r="MO107" s="560"/>
      <c r="MP107" s="560"/>
      <c r="MQ107" s="560"/>
      <c r="MR107" s="560"/>
      <c r="MS107" s="560"/>
      <c r="MT107" s="560"/>
      <c r="MU107" s="560"/>
      <c r="MV107" s="560"/>
      <c r="MW107" s="560"/>
      <c r="MX107" s="560"/>
      <c r="MY107" s="560"/>
      <c r="MZ107" s="560"/>
      <c r="NA107" s="560"/>
      <c r="NB107" s="560"/>
    </row>
    <row r="108" spans="1:366" s="56" customFormat="1" ht="20.25" customHeight="1" x14ac:dyDescent="0.55000000000000004">
      <c r="A108" s="90"/>
      <c r="B108" s="89"/>
      <c r="C108" s="90"/>
      <c r="D108" s="89"/>
      <c r="E108" s="90"/>
      <c r="F108" s="89"/>
      <c r="G108" s="90"/>
      <c r="H108" s="89"/>
      <c r="I108" s="126"/>
      <c r="J108" s="127"/>
      <c r="K108" s="127"/>
      <c r="L108" s="120"/>
      <c r="M108" s="120"/>
      <c r="N108" s="120"/>
      <c r="O108" s="120"/>
      <c r="P108" s="120"/>
      <c r="Q108" s="120"/>
      <c r="R108" s="127"/>
      <c r="S108" s="127"/>
      <c r="T108" s="149"/>
      <c r="U108" s="137"/>
      <c r="V108" s="61"/>
      <c r="W108" s="94"/>
      <c r="X108" s="1162"/>
      <c r="Y108" s="1162"/>
      <c r="Z108" s="1163"/>
      <c r="AA108" s="1163"/>
      <c r="AB108" s="1141"/>
      <c r="AC108" s="1141"/>
      <c r="AD108" s="1141"/>
      <c r="AE108" s="1141"/>
      <c r="AF108" s="1164"/>
      <c r="AG108" s="1164"/>
      <c r="AH108" s="1164"/>
      <c r="AI108" s="1164"/>
      <c r="AJ108" s="1164"/>
      <c r="AK108" s="1162"/>
      <c r="AL108" s="1164"/>
      <c r="AM108" s="1164"/>
      <c r="AN108" s="1164"/>
      <c r="AO108" s="1164"/>
      <c r="AP108" s="1164"/>
      <c r="AQ108" s="1165"/>
      <c r="AR108" s="560"/>
      <c r="AS108" s="557" t="s">
        <v>218</v>
      </c>
      <c r="AT108" s="560"/>
      <c r="AU108" s="560"/>
      <c r="AV108" s="560"/>
      <c r="AW108" s="560"/>
      <c r="AX108" s="560"/>
      <c r="AY108" s="560"/>
      <c r="AZ108" s="560"/>
      <c r="BA108" s="560"/>
      <c r="BB108" s="560"/>
      <c r="BC108" s="560"/>
      <c r="BD108" s="560"/>
      <c r="BE108" s="560"/>
      <c r="BF108" s="560"/>
      <c r="BG108" s="560"/>
      <c r="BH108" s="560"/>
      <c r="BI108" s="560"/>
      <c r="BJ108" s="560"/>
      <c r="BK108" s="560"/>
      <c r="BL108" s="560"/>
      <c r="BM108" s="560"/>
      <c r="BN108" s="560"/>
      <c r="BO108" s="560"/>
      <c r="BP108" s="560"/>
      <c r="BQ108" s="560"/>
      <c r="BR108" s="560"/>
      <c r="BS108" s="560"/>
      <c r="BT108" s="560"/>
      <c r="BU108" s="560"/>
      <c r="BV108" s="560"/>
      <c r="BW108" s="560"/>
      <c r="BX108" s="560"/>
      <c r="BY108" s="560"/>
      <c r="BZ108" s="560"/>
      <c r="CA108" s="560"/>
      <c r="CB108" s="560"/>
      <c r="CC108" s="560"/>
      <c r="CD108" s="560"/>
      <c r="CE108" s="560"/>
      <c r="CF108" s="560"/>
      <c r="CG108" s="560"/>
      <c r="CH108" s="560"/>
      <c r="CI108" s="560"/>
      <c r="CJ108" s="560"/>
      <c r="CK108" s="560"/>
      <c r="CL108" s="560"/>
      <c r="CM108" s="560"/>
      <c r="CN108" s="560"/>
      <c r="CO108" s="560"/>
      <c r="CP108" s="560"/>
      <c r="CQ108" s="560"/>
      <c r="CR108" s="560"/>
      <c r="CS108" s="560"/>
      <c r="CT108" s="560"/>
      <c r="CU108" s="560"/>
      <c r="CV108" s="560"/>
      <c r="CW108" s="560"/>
      <c r="CX108" s="560"/>
      <c r="CY108" s="560"/>
      <c r="CZ108" s="560"/>
      <c r="DA108" s="560"/>
      <c r="DB108" s="560"/>
      <c r="DC108" s="560"/>
      <c r="DD108" s="560"/>
      <c r="DE108" s="560"/>
      <c r="DF108" s="560"/>
      <c r="DG108" s="560"/>
      <c r="DH108" s="560"/>
      <c r="DI108" s="560"/>
      <c r="DJ108" s="560"/>
      <c r="DK108" s="560"/>
      <c r="DL108" s="560"/>
      <c r="DM108" s="560"/>
      <c r="DN108" s="560"/>
      <c r="DO108" s="560"/>
      <c r="DP108" s="560"/>
      <c r="DQ108" s="560"/>
      <c r="DR108" s="560"/>
      <c r="DS108" s="560"/>
      <c r="DT108" s="560"/>
      <c r="DU108" s="560"/>
      <c r="DV108" s="560"/>
      <c r="DW108" s="560"/>
      <c r="DX108" s="560"/>
      <c r="DY108" s="560"/>
      <c r="DZ108" s="560"/>
      <c r="EA108" s="560"/>
      <c r="EB108" s="560"/>
      <c r="EC108" s="560"/>
      <c r="ED108" s="560"/>
      <c r="EE108" s="560"/>
      <c r="EF108" s="560"/>
      <c r="EG108" s="560"/>
      <c r="EH108" s="560"/>
      <c r="EI108" s="560"/>
      <c r="EJ108" s="560"/>
      <c r="EK108" s="560"/>
      <c r="EL108" s="560"/>
      <c r="EM108" s="560"/>
      <c r="EN108" s="560"/>
      <c r="EO108" s="560"/>
      <c r="EP108" s="560"/>
      <c r="EQ108" s="560"/>
      <c r="ER108" s="560"/>
      <c r="ES108" s="560"/>
      <c r="ET108" s="560"/>
      <c r="EU108" s="560"/>
      <c r="EV108" s="560"/>
      <c r="EW108" s="560"/>
      <c r="EX108" s="560"/>
      <c r="EY108" s="560"/>
      <c r="EZ108" s="560"/>
      <c r="FA108" s="560"/>
      <c r="FB108" s="560"/>
      <c r="FC108" s="560"/>
      <c r="FD108" s="560"/>
      <c r="FE108" s="560"/>
      <c r="FF108" s="560"/>
      <c r="FG108" s="560"/>
      <c r="FH108" s="560"/>
      <c r="FI108" s="560"/>
      <c r="FJ108" s="560"/>
      <c r="FK108" s="560"/>
      <c r="FL108" s="560"/>
      <c r="FM108" s="560"/>
      <c r="FN108" s="560"/>
      <c r="FO108" s="560"/>
      <c r="FP108" s="560"/>
      <c r="FQ108" s="560"/>
      <c r="FR108" s="560"/>
      <c r="FS108" s="560"/>
      <c r="FT108" s="560"/>
      <c r="FU108" s="560"/>
      <c r="FV108" s="560"/>
      <c r="FW108" s="560"/>
      <c r="FX108" s="560"/>
      <c r="FY108" s="560"/>
      <c r="FZ108" s="560"/>
      <c r="GA108" s="560"/>
      <c r="GB108" s="560"/>
      <c r="GC108" s="560"/>
      <c r="GD108" s="560"/>
      <c r="GE108" s="560"/>
      <c r="GF108" s="560"/>
      <c r="GG108" s="560"/>
      <c r="GH108" s="560"/>
      <c r="GI108" s="560"/>
      <c r="GJ108" s="560"/>
      <c r="GK108" s="560"/>
      <c r="GL108" s="560"/>
      <c r="GM108" s="560"/>
      <c r="GN108" s="560"/>
      <c r="GO108" s="560"/>
      <c r="GP108" s="560"/>
      <c r="GQ108" s="560"/>
      <c r="GR108" s="560"/>
      <c r="GS108" s="560"/>
      <c r="GT108" s="560"/>
      <c r="GU108" s="560"/>
      <c r="GV108" s="560"/>
      <c r="GW108" s="560"/>
      <c r="GX108" s="560"/>
      <c r="GY108" s="560"/>
      <c r="GZ108" s="560"/>
      <c r="HA108" s="560"/>
      <c r="HB108" s="560"/>
      <c r="HC108" s="560"/>
      <c r="HD108" s="560"/>
      <c r="HE108" s="560"/>
      <c r="HF108" s="560"/>
      <c r="HG108" s="560"/>
      <c r="HH108" s="560"/>
      <c r="HI108" s="560"/>
      <c r="HJ108" s="560"/>
      <c r="HK108" s="560"/>
      <c r="HL108" s="560"/>
      <c r="HM108" s="560"/>
      <c r="HN108" s="560"/>
      <c r="HO108" s="560"/>
      <c r="HP108" s="560"/>
      <c r="HQ108" s="560"/>
      <c r="HR108" s="560"/>
      <c r="HS108" s="560"/>
      <c r="HT108" s="560"/>
      <c r="HU108" s="560"/>
      <c r="HV108" s="560"/>
      <c r="HW108" s="560"/>
      <c r="HX108" s="560"/>
      <c r="HY108" s="560"/>
      <c r="HZ108" s="560"/>
      <c r="IA108" s="560"/>
      <c r="IB108" s="560"/>
      <c r="IC108" s="560"/>
      <c r="ID108" s="560"/>
      <c r="IE108" s="560"/>
      <c r="IF108" s="560"/>
      <c r="IG108" s="560"/>
      <c r="IH108" s="560"/>
      <c r="II108" s="560"/>
      <c r="IJ108" s="560"/>
      <c r="IK108" s="560"/>
      <c r="IL108" s="560"/>
      <c r="IM108" s="560"/>
      <c r="IN108" s="560"/>
      <c r="IO108" s="560"/>
      <c r="IP108" s="560"/>
      <c r="IQ108" s="560"/>
      <c r="IR108" s="560"/>
      <c r="IS108" s="560"/>
      <c r="IT108" s="560"/>
      <c r="IU108" s="560"/>
      <c r="IV108" s="560"/>
      <c r="IW108" s="560"/>
      <c r="IX108" s="560"/>
      <c r="IY108" s="560"/>
      <c r="IZ108" s="560"/>
      <c r="JA108" s="560"/>
      <c r="JB108" s="560"/>
      <c r="JC108" s="560"/>
      <c r="JD108" s="560"/>
      <c r="JE108" s="560"/>
      <c r="JF108" s="560"/>
      <c r="JG108" s="560"/>
      <c r="JH108" s="560"/>
      <c r="JI108" s="560"/>
      <c r="JJ108" s="560"/>
      <c r="JK108" s="560"/>
      <c r="JL108" s="560"/>
      <c r="JM108" s="560"/>
      <c r="JN108" s="560"/>
      <c r="JO108" s="560"/>
      <c r="JP108" s="560"/>
      <c r="JQ108" s="560"/>
      <c r="JR108" s="560"/>
      <c r="JS108" s="560"/>
      <c r="JT108" s="560"/>
      <c r="JU108" s="560"/>
      <c r="JV108" s="560"/>
      <c r="JW108" s="560"/>
      <c r="JX108" s="560"/>
      <c r="JY108" s="560"/>
      <c r="JZ108" s="560"/>
      <c r="KA108" s="560"/>
      <c r="KB108" s="560"/>
      <c r="KC108" s="560"/>
      <c r="KD108" s="560"/>
      <c r="KE108" s="560"/>
      <c r="KF108" s="560"/>
      <c r="KG108" s="560"/>
      <c r="KH108" s="560"/>
      <c r="KI108" s="560"/>
      <c r="KJ108" s="560"/>
      <c r="KK108" s="560"/>
      <c r="KL108" s="560"/>
      <c r="KM108" s="560"/>
      <c r="KN108" s="560"/>
      <c r="KO108" s="560"/>
      <c r="KP108" s="560"/>
      <c r="KQ108" s="560"/>
      <c r="KR108" s="560"/>
      <c r="KS108" s="560"/>
      <c r="KT108" s="560"/>
      <c r="KU108" s="560"/>
      <c r="KV108" s="560"/>
      <c r="KW108" s="560"/>
      <c r="KX108" s="560"/>
      <c r="KY108" s="560"/>
      <c r="KZ108" s="560"/>
      <c r="LA108" s="560"/>
      <c r="LB108" s="560"/>
      <c r="LC108" s="560"/>
      <c r="LD108" s="560"/>
      <c r="LE108" s="560"/>
      <c r="LF108" s="560"/>
      <c r="LG108" s="560"/>
      <c r="LH108" s="560"/>
      <c r="LI108" s="560"/>
      <c r="LJ108" s="560"/>
      <c r="LK108" s="560"/>
      <c r="LL108" s="560"/>
      <c r="LM108" s="560"/>
      <c r="LN108" s="560"/>
      <c r="LO108" s="560"/>
      <c r="LP108" s="560"/>
      <c r="LQ108" s="560"/>
      <c r="LR108" s="560"/>
      <c r="LS108" s="560"/>
      <c r="LT108" s="560"/>
      <c r="LU108" s="560"/>
      <c r="LV108" s="560"/>
      <c r="LW108" s="560"/>
      <c r="LX108" s="560"/>
      <c r="LY108" s="560"/>
      <c r="LZ108" s="560"/>
      <c r="MA108" s="560"/>
      <c r="MB108" s="560"/>
      <c r="MC108" s="560"/>
      <c r="MD108" s="560"/>
      <c r="ME108" s="560"/>
      <c r="MF108" s="560"/>
      <c r="MG108" s="560"/>
      <c r="MH108" s="560"/>
      <c r="MI108" s="560"/>
      <c r="MJ108" s="560"/>
      <c r="MK108" s="560"/>
      <c r="ML108" s="560"/>
      <c r="MM108" s="560"/>
      <c r="MN108" s="560"/>
      <c r="MO108" s="560"/>
      <c r="MP108" s="560"/>
      <c r="MQ108" s="560"/>
      <c r="MR108" s="560"/>
      <c r="MS108" s="560"/>
      <c r="MT108" s="560"/>
      <c r="MU108" s="560"/>
      <c r="MV108" s="560"/>
      <c r="MW108" s="560"/>
      <c r="MX108" s="560"/>
      <c r="MY108" s="560"/>
      <c r="MZ108" s="560"/>
      <c r="NA108" s="560"/>
      <c r="NB108" s="560"/>
    </row>
    <row r="109" spans="1:366" s="56" customFormat="1" ht="20.25" customHeight="1" x14ac:dyDescent="0.55000000000000004">
      <c r="A109" s="90"/>
      <c r="B109" s="89"/>
      <c r="C109" s="90"/>
      <c r="D109" s="89"/>
      <c r="E109" s="90"/>
      <c r="F109" s="89"/>
      <c r="G109" s="90"/>
      <c r="H109" s="89"/>
      <c r="I109" s="126" t="str">
        <f t="shared" ref="I109:I117" si="28">CONCATENATE(A109,B109,C109,D109,E109,F109,G109,H109)</f>
        <v/>
      </c>
      <c r="J109" s="127"/>
      <c r="K109" s="127"/>
      <c r="L109" s="120"/>
      <c r="M109" s="120"/>
      <c r="N109" s="120"/>
      <c r="O109" s="120"/>
      <c r="P109" s="120"/>
      <c r="Q109" s="120"/>
      <c r="R109" s="127"/>
      <c r="S109" s="127"/>
      <c r="T109" s="60"/>
      <c r="U109" s="137"/>
      <c r="V109" s="61"/>
      <c r="W109" s="61"/>
      <c r="X109" s="1162"/>
      <c r="Y109" s="1162"/>
      <c r="Z109" s="1163"/>
      <c r="AA109" s="1163"/>
      <c r="AB109" s="1141"/>
      <c r="AC109" s="1141"/>
      <c r="AD109" s="1141"/>
      <c r="AE109" s="1141"/>
      <c r="AF109" s="1164"/>
      <c r="AG109" s="1164"/>
      <c r="AH109" s="1143"/>
      <c r="AI109" s="1143"/>
      <c r="AJ109" s="1164"/>
      <c r="AK109" s="1162"/>
      <c r="AL109" s="1164"/>
      <c r="AM109" s="1164"/>
      <c r="AN109" s="1164"/>
      <c r="AO109" s="1164"/>
      <c r="AP109" s="1164"/>
      <c r="AQ109" s="1165"/>
      <c r="AR109" s="560"/>
      <c r="AS109" s="557" t="s">
        <v>218</v>
      </c>
      <c r="AT109" s="560"/>
      <c r="AU109" s="560"/>
      <c r="AV109" s="560"/>
      <c r="AW109" s="560"/>
      <c r="AX109" s="560"/>
      <c r="AY109" s="560"/>
      <c r="AZ109" s="560"/>
      <c r="BA109" s="560"/>
      <c r="BB109" s="560"/>
      <c r="BC109" s="560"/>
      <c r="BD109" s="560"/>
      <c r="BE109" s="560"/>
      <c r="BF109" s="560"/>
      <c r="BG109" s="560"/>
      <c r="BH109" s="560"/>
      <c r="BI109" s="560"/>
      <c r="BJ109" s="560"/>
      <c r="BK109" s="560"/>
      <c r="BL109" s="560"/>
      <c r="BM109" s="560"/>
      <c r="BN109" s="560"/>
      <c r="BO109" s="560"/>
      <c r="BP109" s="560"/>
      <c r="BQ109" s="560"/>
      <c r="BR109" s="560"/>
      <c r="BS109" s="560"/>
      <c r="BT109" s="560"/>
      <c r="BU109" s="560"/>
      <c r="BV109" s="560"/>
      <c r="BW109" s="560"/>
      <c r="BX109" s="560"/>
      <c r="BY109" s="560"/>
      <c r="BZ109" s="560"/>
      <c r="CA109" s="560"/>
      <c r="CB109" s="560"/>
      <c r="CC109" s="560"/>
      <c r="CD109" s="560"/>
      <c r="CE109" s="560"/>
      <c r="CF109" s="560"/>
      <c r="CG109" s="560"/>
      <c r="CH109" s="560"/>
      <c r="CI109" s="560"/>
      <c r="CJ109" s="560"/>
      <c r="CK109" s="560"/>
      <c r="CL109" s="560"/>
      <c r="CM109" s="560"/>
      <c r="CN109" s="560"/>
      <c r="CO109" s="560"/>
      <c r="CP109" s="560"/>
      <c r="CQ109" s="560"/>
      <c r="CR109" s="560"/>
      <c r="CS109" s="560"/>
      <c r="CT109" s="560"/>
      <c r="CU109" s="560"/>
      <c r="CV109" s="560"/>
      <c r="CW109" s="560"/>
      <c r="CX109" s="560"/>
      <c r="CY109" s="560"/>
      <c r="CZ109" s="560"/>
      <c r="DA109" s="560"/>
      <c r="DB109" s="560"/>
      <c r="DC109" s="560"/>
      <c r="DD109" s="560"/>
      <c r="DE109" s="560"/>
      <c r="DF109" s="560"/>
      <c r="DG109" s="560"/>
      <c r="DH109" s="560"/>
      <c r="DI109" s="560"/>
      <c r="DJ109" s="560"/>
      <c r="DK109" s="560"/>
      <c r="DL109" s="560"/>
      <c r="DM109" s="560"/>
      <c r="DN109" s="560"/>
      <c r="DO109" s="560"/>
      <c r="DP109" s="560"/>
      <c r="DQ109" s="560"/>
      <c r="DR109" s="560"/>
      <c r="DS109" s="560"/>
      <c r="DT109" s="560"/>
      <c r="DU109" s="560"/>
      <c r="DV109" s="560"/>
      <c r="DW109" s="560"/>
      <c r="DX109" s="560"/>
      <c r="DY109" s="560"/>
      <c r="DZ109" s="560"/>
      <c r="EA109" s="560"/>
      <c r="EB109" s="560"/>
      <c r="EC109" s="560"/>
      <c r="ED109" s="560"/>
      <c r="EE109" s="560"/>
      <c r="EF109" s="560"/>
      <c r="EG109" s="560"/>
      <c r="EH109" s="560"/>
      <c r="EI109" s="560"/>
      <c r="EJ109" s="560"/>
      <c r="EK109" s="560"/>
      <c r="EL109" s="560"/>
      <c r="EM109" s="560"/>
      <c r="EN109" s="560"/>
      <c r="EO109" s="560"/>
      <c r="EP109" s="560"/>
      <c r="EQ109" s="560"/>
      <c r="ER109" s="560"/>
      <c r="ES109" s="560"/>
      <c r="ET109" s="560"/>
      <c r="EU109" s="560"/>
      <c r="EV109" s="560"/>
      <c r="EW109" s="560"/>
      <c r="EX109" s="560"/>
      <c r="EY109" s="560"/>
      <c r="EZ109" s="560"/>
      <c r="FA109" s="560"/>
      <c r="FB109" s="560"/>
      <c r="FC109" s="560"/>
      <c r="FD109" s="560"/>
      <c r="FE109" s="560"/>
      <c r="FF109" s="560"/>
      <c r="FG109" s="560"/>
      <c r="FH109" s="560"/>
      <c r="FI109" s="560"/>
      <c r="FJ109" s="560"/>
      <c r="FK109" s="560"/>
      <c r="FL109" s="560"/>
      <c r="FM109" s="560"/>
      <c r="FN109" s="560"/>
      <c r="FO109" s="560"/>
      <c r="FP109" s="560"/>
      <c r="FQ109" s="560"/>
      <c r="FR109" s="560"/>
      <c r="FS109" s="560"/>
      <c r="FT109" s="560"/>
      <c r="FU109" s="560"/>
      <c r="FV109" s="560"/>
      <c r="FW109" s="560"/>
      <c r="FX109" s="560"/>
      <c r="FY109" s="560"/>
      <c r="FZ109" s="560"/>
      <c r="GA109" s="560"/>
      <c r="GB109" s="560"/>
      <c r="GC109" s="560"/>
      <c r="GD109" s="560"/>
      <c r="GE109" s="560"/>
      <c r="GF109" s="560"/>
      <c r="GG109" s="560"/>
      <c r="GH109" s="560"/>
      <c r="GI109" s="560"/>
      <c r="GJ109" s="560"/>
      <c r="GK109" s="560"/>
      <c r="GL109" s="560"/>
      <c r="GM109" s="560"/>
      <c r="GN109" s="560"/>
      <c r="GO109" s="560"/>
      <c r="GP109" s="560"/>
      <c r="GQ109" s="560"/>
      <c r="GR109" s="560"/>
      <c r="GS109" s="560"/>
      <c r="GT109" s="560"/>
      <c r="GU109" s="560"/>
      <c r="GV109" s="560"/>
      <c r="GW109" s="560"/>
      <c r="GX109" s="560"/>
      <c r="GY109" s="560"/>
      <c r="GZ109" s="560"/>
      <c r="HA109" s="560"/>
      <c r="HB109" s="560"/>
      <c r="HC109" s="560"/>
      <c r="HD109" s="560"/>
      <c r="HE109" s="560"/>
      <c r="HF109" s="560"/>
      <c r="HG109" s="560"/>
      <c r="HH109" s="560"/>
      <c r="HI109" s="560"/>
      <c r="HJ109" s="560"/>
      <c r="HK109" s="560"/>
      <c r="HL109" s="560"/>
      <c r="HM109" s="560"/>
      <c r="HN109" s="560"/>
      <c r="HO109" s="560"/>
      <c r="HP109" s="560"/>
      <c r="HQ109" s="560"/>
      <c r="HR109" s="560"/>
      <c r="HS109" s="560"/>
      <c r="HT109" s="560"/>
      <c r="HU109" s="560"/>
      <c r="HV109" s="560"/>
      <c r="HW109" s="560"/>
      <c r="HX109" s="560"/>
      <c r="HY109" s="560"/>
      <c r="HZ109" s="560"/>
      <c r="IA109" s="560"/>
      <c r="IB109" s="560"/>
      <c r="IC109" s="560"/>
      <c r="ID109" s="560"/>
      <c r="IE109" s="560"/>
      <c r="IF109" s="560"/>
      <c r="IG109" s="560"/>
      <c r="IH109" s="560"/>
      <c r="II109" s="560"/>
      <c r="IJ109" s="560"/>
      <c r="IK109" s="560"/>
      <c r="IL109" s="560"/>
      <c r="IM109" s="560"/>
      <c r="IN109" s="560"/>
      <c r="IO109" s="560"/>
      <c r="IP109" s="560"/>
      <c r="IQ109" s="560"/>
      <c r="IR109" s="560"/>
      <c r="IS109" s="560"/>
      <c r="IT109" s="560"/>
      <c r="IU109" s="560"/>
      <c r="IV109" s="560"/>
      <c r="IW109" s="560"/>
      <c r="IX109" s="560"/>
      <c r="IY109" s="560"/>
      <c r="IZ109" s="560"/>
      <c r="JA109" s="560"/>
      <c r="JB109" s="560"/>
      <c r="JC109" s="560"/>
      <c r="JD109" s="560"/>
      <c r="JE109" s="560"/>
      <c r="JF109" s="560"/>
      <c r="JG109" s="560"/>
      <c r="JH109" s="560"/>
      <c r="JI109" s="560"/>
      <c r="JJ109" s="560"/>
      <c r="JK109" s="560"/>
      <c r="JL109" s="560"/>
      <c r="JM109" s="560"/>
      <c r="JN109" s="560"/>
      <c r="JO109" s="560"/>
      <c r="JP109" s="560"/>
      <c r="JQ109" s="560"/>
      <c r="JR109" s="560"/>
      <c r="JS109" s="560"/>
      <c r="JT109" s="560"/>
      <c r="JU109" s="560"/>
      <c r="JV109" s="560"/>
      <c r="JW109" s="560"/>
      <c r="JX109" s="560"/>
      <c r="JY109" s="560"/>
      <c r="JZ109" s="560"/>
      <c r="KA109" s="560"/>
      <c r="KB109" s="560"/>
      <c r="KC109" s="560"/>
      <c r="KD109" s="560"/>
      <c r="KE109" s="560"/>
      <c r="KF109" s="560"/>
      <c r="KG109" s="560"/>
      <c r="KH109" s="560"/>
      <c r="KI109" s="560"/>
      <c r="KJ109" s="560"/>
      <c r="KK109" s="560"/>
      <c r="KL109" s="560"/>
      <c r="KM109" s="560"/>
      <c r="KN109" s="560"/>
      <c r="KO109" s="560"/>
      <c r="KP109" s="560"/>
      <c r="KQ109" s="560"/>
      <c r="KR109" s="560"/>
      <c r="KS109" s="560"/>
      <c r="KT109" s="560"/>
      <c r="KU109" s="560"/>
      <c r="KV109" s="560"/>
      <c r="KW109" s="560"/>
      <c r="KX109" s="560"/>
      <c r="KY109" s="560"/>
      <c r="KZ109" s="560"/>
      <c r="LA109" s="560"/>
      <c r="LB109" s="560"/>
      <c r="LC109" s="560"/>
      <c r="LD109" s="560"/>
      <c r="LE109" s="560"/>
      <c r="LF109" s="560"/>
      <c r="LG109" s="560"/>
      <c r="LH109" s="560"/>
      <c r="LI109" s="560"/>
      <c r="LJ109" s="560"/>
      <c r="LK109" s="560"/>
      <c r="LL109" s="560"/>
      <c r="LM109" s="560"/>
      <c r="LN109" s="560"/>
      <c r="LO109" s="560"/>
      <c r="LP109" s="560"/>
      <c r="LQ109" s="560"/>
      <c r="LR109" s="560"/>
      <c r="LS109" s="560"/>
      <c r="LT109" s="560"/>
      <c r="LU109" s="560"/>
      <c r="LV109" s="560"/>
      <c r="LW109" s="560"/>
      <c r="LX109" s="560"/>
      <c r="LY109" s="560"/>
      <c r="LZ109" s="560"/>
      <c r="MA109" s="560"/>
      <c r="MB109" s="560"/>
      <c r="MC109" s="560"/>
      <c r="MD109" s="560"/>
      <c r="ME109" s="560"/>
      <c r="MF109" s="560"/>
      <c r="MG109" s="560"/>
      <c r="MH109" s="560"/>
      <c r="MI109" s="560"/>
      <c r="MJ109" s="560"/>
      <c r="MK109" s="560"/>
      <c r="ML109" s="560"/>
      <c r="MM109" s="560"/>
      <c r="MN109" s="560"/>
      <c r="MO109" s="560"/>
      <c r="MP109" s="560"/>
      <c r="MQ109" s="560"/>
      <c r="MR109" s="560"/>
      <c r="MS109" s="560"/>
      <c r="MT109" s="560"/>
      <c r="MU109" s="560"/>
      <c r="MV109" s="560"/>
      <c r="MW109" s="560"/>
      <c r="MX109" s="560"/>
      <c r="MY109" s="560"/>
      <c r="MZ109" s="560"/>
      <c r="NA109" s="560"/>
      <c r="NB109" s="560"/>
    </row>
    <row r="110" spans="1:366" s="100" customFormat="1" ht="25.5" customHeight="1" x14ac:dyDescent="0.6">
      <c r="A110" s="862"/>
      <c r="B110" s="863"/>
      <c r="C110" s="862"/>
      <c r="D110" s="863"/>
      <c r="E110" s="862"/>
      <c r="F110" s="863"/>
      <c r="G110" s="862"/>
      <c r="H110" s="863"/>
      <c r="I110" s="883" t="str">
        <f t="shared" si="28"/>
        <v/>
      </c>
      <c r="J110" s="868">
        <v>13</v>
      </c>
      <c r="K110" s="868"/>
      <c r="L110" s="868"/>
      <c r="M110" s="868"/>
      <c r="N110" s="868"/>
      <c r="O110" s="868"/>
      <c r="P110" s="868"/>
      <c r="Q110" s="868"/>
      <c r="R110" s="869" t="s">
        <v>119</v>
      </c>
      <c r="S110" s="869"/>
      <c r="T110" s="870" t="s">
        <v>455</v>
      </c>
      <c r="U110" s="884"/>
      <c r="V110" s="872"/>
      <c r="W110" s="870" t="s">
        <v>455</v>
      </c>
      <c r="X110" s="1166"/>
      <c r="Y110" s="1166"/>
      <c r="Z110" s="1167"/>
      <c r="AA110" s="1155"/>
      <c r="AB110" s="1168"/>
      <c r="AC110" s="1168"/>
      <c r="AD110" s="1168"/>
      <c r="AE110" s="1156"/>
      <c r="AF110" s="1157"/>
      <c r="AG110" s="1157"/>
      <c r="AH110" s="1169"/>
      <c r="AI110" s="1169"/>
      <c r="AJ110" s="1159"/>
      <c r="AK110" s="1166"/>
      <c r="AL110" s="1159"/>
      <c r="AM110" s="1159"/>
      <c r="AN110" s="1159"/>
      <c r="AO110" s="1159"/>
      <c r="AP110" s="1159"/>
      <c r="AQ110" s="1166"/>
      <c r="AR110" s="561"/>
      <c r="AS110" s="557"/>
      <c r="AT110" s="561"/>
      <c r="AU110" s="561"/>
      <c r="AV110" s="561"/>
      <c r="AW110" s="561"/>
      <c r="AX110" s="561"/>
      <c r="AY110" s="561"/>
      <c r="AZ110" s="561"/>
      <c r="BA110" s="561"/>
      <c r="BB110" s="561"/>
      <c r="BC110" s="561"/>
      <c r="BD110" s="561"/>
      <c r="BE110" s="561"/>
      <c r="BF110" s="561"/>
      <c r="BG110" s="561"/>
      <c r="BH110" s="561"/>
      <c r="BI110" s="561"/>
      <c r="BJ110" s="561"/>
      <c r="BK110" s="561"/>
      <c r="BL110" s="561"/>
      <c r="BM110" s="561"/>
      <c r="BN110" s="561"/>
      <c r="BO110" s="561"/>
      <c r="BP110" s="561"/>
      <c r="BQ110" s="561"/>
      <c r="BR110" s="561"/>
      <c r="BS110" s="561"/>
      <c r="BT110" s="561"/>
      <c r="BU110" s="561"/>
      <c r="BV110" s="561"/>
      <c r="BW110" s="561"/>
      <c r="BX110" s="561"/>
      <c r="BY110" s="561"/>
      <c r="BZ110" s="561"/>
      <c r="CA110" s="561"/>
      <c r="CB110" s="561"/>
      <c r="CC110" s="561"/>
      <c r="CD110" s="561"/>
      <c r="CE110" s="561"/>
      <c r="CF110" s="561"/>
      <c r="CG110" s="561"/>
      <c r="CH110" s="561"/>
      <c r="CI110" s="561"/>
      <c r="CJ110" s="561"/>
      <c r="CK110" s="561"/>
      <c r="CL110" s="561"/>
      <c r="CM110" s="561"/>
      <c r="CN110" s="561"/>
      <c r="CO110" s="561"/>
      <c r="CP110" s="561"/>
      <c r="CQ110" s="561"/>
      <c r="CR110" s="561"/>
      <c r="CS110" s="561"/>
      <c r="CT110" s="561"/>
      <c r="CU110" s="561"/>
      <c r="CV110" s="561"/>
      <c r="CW110" s="561"/>
      <c r="CX110" s="561"/>
      <c r="CY110" s="561"/>
      <c r="CZ110" s="561"/>
      <c r="DA110" s="561"/>
      <c r="DB110" s="561"/>
      <c r="DC110" s="561"/>
      <c r="DD110" s="561"/>
      <c r="DE110" s="561"/>
      <c r="DF110" s="561"/>
      <c r="DG110" s="561"/>
      <c r="DH110" s="561"/>
      <c r="DI110" s="561"/>
      <c r="DJ110" s="561"/>
      <c r="DK110" s="561"/>
      <c r="DL110" s="561"/>
      <c r="DM110" s="561"/>
      <c r="DN110" s="561"/>
      <c r="DO110" s="561"/>
      <c r="DP110" s="561"/>
      <c r="DQ110" s="561"/>
      <c r="DR110" s="561"/>
      <c r="DS110" s="561"/>
      <c r="DT110" s="561"/>
      <c r="DU110" s="561"/>
      <c r="DV110" s="561"/>
      <c r="DW110" s="561"/>
      <c r="DX110" s="561"/>
      <c r="DY110" s="561"/>
      <c r="DZ110" s="561"/>
      <c r="EA110" s="561"/>
      <c r="EB110" s="561"/>
      <c r="EC110" s="561"/>
      <c r="ED110" s="561"/>
      <c r="EE110" s="561"/>
      <c r="EF110" s="561"/>
      <c r="EG110" s="561"/>
      <c r="EH110" s="561"/>
      <c r="EI110" s="561"/>
      <c r="EJ110" s="561"/>
      <c r="EK110" s="561"/>
      <c r="EL110" s="561"/>
      <c r="EM110" s="561"/>
      <c r="EN110" s="561"/>
      <c r="EO110" s="561"/>
      <c r="EP110" s="561"/>
      <c r="EQ110" s="561"/>
      <c r="ER110" s="561"/>
      <c r="ES110" s="561"/>
      <c r="ET110" s="561"/>
      <c r="EU110" s="561"/>
      <c r="EV110" s="561"/>
      <c r="EW110" s="561"/>
      <c r="EX110" s="561"/>
      <c r="EY110" s="561"/>
      <c r="EZ110" s="561"/>
      <c r="FA110" s="561"/>
      <c r="FB110" s="561"/>
      <c r="FC110" s="561"/>
      <c r="FD110" s="561"/>
      <c r="FE110" s="561"/>
      <c r="FF110" s="561"/>
      <c r="FG110" s="561"/>
      <c r="FH110" s="561"/>
      <c r="FI110" s="561"/>
      <c r="FJ110" s="561"/>
      <c r="FK110" s="561"/>
      <c r="FL110" s="561"/>
      <c r="FM110" s="561"/>
      <c r="FN110" s="561"/>
      <c r="FO110" s="561"/>
      <c r="FP110" s="561"/>
      <c r="FQ110" s="561"/>
      <c r="FR110" s="561"/>
      <c r="FS110" s="561"/>
      <c r="FT110" s="561"/>
      <c r="FU110" s="561"/>
      <c r="FV110" s="561"/>
      <c r="FW110" s="561"/>
      <c r="FX110" s="561"/>
      <c r="FY110" s="561"/>
      <c r="FZ110" s="561"/>
      <c r="GA110" s="561"/>
      <c r="GB110" s="561"/>
      <c r="GC110" s="561"/>
      <c r="GD110" s="561"/>
      <c r="GE110" s="561"/>
      <c r="GF110" s="561"/>
      <c r="GG110" s="561"/>
      <c r="GH110" s="561"/>
      <c r="GI110" s="561"/>
      <c r="GJ110" s="561"/>
      <c r="GK110" s="561"/>
      <c r="GL110" s="561"/>
      <c r="GM110" s="561"/>
      <c r="GN110" s="561"/>
      <c r="GO110" s="561"/>
      <c r="GP110" s="561"/>
      <c r="GQ110" s="561"/>
      <c r="GR110" s="561"/>
      <c r="GS110" s="561"/>
      <c r="GT110" s="561"/>
      <c r="GU110" s="561"/>
      <c r="GV110" s="561"/>
      <c r="GW110" s="561"/>
      <c r="GX110" s="561"/>
      <c r="GY110" s="561"/>
      <c r="GZ110" s="561"/>
      <c r="HA110" s="561"/>
      <c r="HB110" s="561"/>
      <c r="HC110" s="561"/>
      <c r="HD110" s="561"/>
      <c r="HE110" s="561"/>
      <c r="HF110" s="561"/>
      <c r="HG110" s="561"/>
      <c r="HH110" s="561"/>
      <c r="HI110" s="561"/>
      <c r="HJ110" s="561"/>
      <c r="HK110" s="561"/>
      <c r="HL110" s="561"/>
      <c r="HM110" s="561"/>
      <c r="HN110" s="561"/>
      <c r="HO110" s="561"/>
      <c r="HP110" s="561"/>
      <c r="HQ110" s="561"/>
      <c r="HR110" s="561"/>
      <c r="HS110" s="561"/>
      <c r="HT110" s="561"/>
      <c r="HU110" s="561"/>
      <c r="HV110" s="561"/>
      <c r="HW110" s="561"/>
      <c r="HX110" s="561"/>
      <c r="HY110" s="561"/>
      <c r="HZ110" s="561"/>
      <c r="IA110" s="561"/>
      <c r="IB110" s="561"/>
      <c r="IC110" s="561"/>
      <c r="ID110" s="561"/>
      <c r="IE110" s="561"/>
      <c r="IF110" s="561"/>
      <c r="IG110" s="561"/>
      <c r="IH110" s="561"/>
      <c r="II110" s="561"/>
      <c r="IJ110" s="561"/>
      <c r="IK110" s="561"/>
      <c r="IL110" s="561"/>
      <c r="IM110" s="561"/>
      <c r="IN110" s="561"/>
      <c r="IO110" s="561"/>
      <c r="IP110" s="561"/>
      <c r="IQ110" s="561"/>
      <c r="IR110" s="561"/>
      <c r="IS110" s="561"/>
      <c r="IT110" s="561"/>
      <c r="IU110" s="561"/>
      <c r="IV110" s="561"/>
      <c r="IW110" s="561"/>
      <c r="IX110" s="561"/>
      <c r="IY110" s="561"/>
      <c r="IZ110" s="561"/>
      <c r="JA110" s="561"/>
      <c r="JB110" s="561"/>
      <c r="JC110" s="561"/>
      <c r="JD110" s="561"/>
      <c r="JE110" s="561"/>
      <c r="JF110" s="561"/>
      <c r="JG110" s="561"/>
      <c r="JH110" s="561"/>
      <c r="JI110" s="561"/>
      <c r="JJ110" s="561"/>
      <c r="JK110" s="561"/>
      <c r="JL110" s="561"/>
      <c r="JM110" s="561"/>
      <c r="JN110" s="561"/>
      <c r="JO110" s="561"/>
      <c r="JP110" s="561"/>
      <c r="JQ110" s="561"/>
      <c r="JR110" s="561"/>
      <c r="JS110" s="561"/>
      <c r="JT110" s="561"/>
      <c r="JU110" s="561"/>
      <c r="JV110" s="561"/>
      <c r="JW110" s="561"/>
      <c r="JX110" s="561"/>
      <c r="JY110" s="561"/>
      <c r="JZ110" s="561"/>
      <c r="KA110" s="561"/>
      <c r="KB110" s="561"/>
      <c r="KC110" s="561"/>
      <c r="KD110" s="561"/>
      <c r="KE110" s="561"/>
      <c r="KF110" s="561"/>
      <c r="KG110" s="561"/>
      <c r="KH110" s="561"/>
      <c r="KI110" s="561"/>
      <c r="KJ110" s="561"/>
      <c r="KK110" s="561"/>
      <c r="KL110" s="561"/>
      <c r="KM110" s="561"/>
      <c r="KN110" s="561"/>
      <c r="KO110" s="561"/>
      <c r="KP110" s="561"/>
      <c r="KQ110" s="561"/>
      <c r="KR110" s="561"/>
      <c r="KS110" s="561"/>
      <c r="KT110" s="561"/>
      <c r="KU110" s="561"/>
      <c r="KV110" s="561"/>
      <c r="KW110" s="561"/>
      <c r="KX110" s="561"/>
      <c r="KY110" s="561"/>
      <c r="KZ110" s="561"/>
      <c r="LA110" s="561"/>
      <c r="LB110" s="561"/>
      <c r="LC110" s="561"/>
      <c r="LD110" s="561"/>
      <c r="LE110" s="561"/>
      <c r="LF110" s="561"/>
      <c r="LG110" s="561"/>
      <c r="LH110" s="561"/>
      <c r="LI110" s="561"/>
      <c r="LJ110" s="561"/>
      <c r="LK110" s="561"/>
      <c r="LL110" s="561"/>
      <c r="LM110" s="561"/>
      <c r="LN110" s="561"/>
      <c r="LO110" s="561"/>
      <c r="LP110" s="561"/>
      <c r="LQ110" s="561"/>
      <c r="LR110" s="561"/>
      <c r="LS110" s="561"/>
      <c r="LT110" s="561"/>
      <c r="LU110" s="561"/>
      <c r="LV110" s="561"/>
      <c r="LW110" s="561"/>
      <c r="LX110" s="561"/>
      <c r="LY110" s="561"/>
      <c r="LZ110" s="561"/>
      <c r="MA110" s="561"/>
      <c r="MB110" s="561"/>
      <c r="MC110" s="561"/>
      <c r="MD110" s="561"/>
      <c r="ME110" s="561"/>
      <c r="MF110" s="561"/>
      <c r="MG110" s="561"/>
      <c r="MH110" s="561"/>
      <c r="MI110" s="561"/>
      <c r="MJ110" s="561"/>
      <c r="MK110" s="561"/>
      <c r="ML110" s="561"/>
      <c r="MM110" s="561"/>
      <c r="MN110" s="561"/>
      <c r="MO110" s="561"/>
      <c r="MP110" s="561"/>
      <c r="MQ110" s="561"/>
      <c r="MR110" s="561"/>
      <c r="MS110" s="561"/>
      <c r="MT110" s="561"/>
      <c r="MU110" s="561"/>
      <c r="MV110" s="561"/>
      <c r="MW110" s="561"/>
      <c r="MX110" s="561"/>
      <c r="MY110" s="561"/>
      <c r="MZ110" s="561"/>
      <c r="NA110" s="561"/>
      <c r="NB110" s="561"/>
    </row>
    <row r="111" spans="1:366" s="85" customFormat="1" ht="20.25" customHeight="1" x14ac:dyDescent="0.5">
      <c r="A111" s="107">
        <v>0</v>
      </c>
      <c r="B111" s="108">
        <v>1</v>
      </c>
      <c r="C111" s="107">
        <v>0</v>
      </c>
      <c r="D111" s="108">
        <v>9</v>
      </c>
      <c r="E111" s="107">
        <v>0</v>
      </c>
      <c r="F111" s="108">
        <v>2</v>
      </c>
      <c r="G111" s="107">
        <v>0</v>
      </c>
      <c r="H111" s="108">
        <v>0</v>
      </c>
      <c r="I111" s="110" t="str">
        <f t="shared" si="28"/>
        <v>01090200</v>
      </c>
      <c r="J111" s="139"/>
      <c r="K111" s="139"/>
      <c r="L111" s="139"/>
      <c r="M111" s="139"/>
      <c r="N111" s="139"/>
      <c r="O111" s="139"/>
      <c r="P111" s="139"/>
      <c r="Q111" s="139"/>
      <c r="R111" s="150" t="s">
        <v>456</v>
      </c>
      <c r="S111" s="150"/>
      <c r="T111" s="128" t="s">
        <v>457</v>
      </c>
      <c r="U111" s="112" t="s">
        <v>291</v>
      </c>
      <c r="V111" s="1301" t="s">
        <v>458</v>
      </c>
      <c r="W111" s="128" t="s">
        <v>457</v>
      </c>
      <c r="X111" s="1139">
        <f t="shared" ref="X111:X117" si="29">AK111</f>
        <v>0</v>
      </c>
      <c r="Y111" s="1139">
        <f t="shared" ref="Y111:Y117" si="30">AQ111</f>
        <v>0</v>
      </c>
      <c r="Z111" s="1140"/>
      <c r="AA111" s="1190"/>
      <c r="AB111" s="1141"/>
      <c r="AC111" s="1141"/>
      <c r="AD111" s="1141"/>
      <c r="AE111" s="1141"/>
      <c r="AF111" s="1191"/>
      <c r="AG111" s="1191"/>
      <c r="AH111" s="1143"/>
      <c r="AI111" s="1143"/>
      <c r="AJ111" s="1143"/>
      <c r="AK111" s="1139"/>
      <c r="AL111" s="1143"/>
      <c r="AM111" s="1143"/>
      <c r="AN111" s="1143"/>
      <c r="AO111" s="1143"/>
      <c r="AP111" s="1143"/>
      <c r="AQ111" s="1144"/>
      <c r="AR111" s="557"/>
      <c r="AS111" s="557"/>
      <c r="AT111" s="557"/>
      <c r="AU111" s="557"/>
      <c r="AV111" s="557"/>
      <c r="AW111" s="557"/>
      <c r="AX111" s="557"/>
      <c r="AY111" s="557"/>
      <c r="AZ111" s="557"/>
      <c r="BA111" s="557"/>
      <c r="BB111" s="557"/>
      <c r="BC111" s="557"/>
      <c r="BD111" s="557"/>
      <c r="BE111" s="557"/>
      <c r="BF111" s="557"/>
      <c r="BG111" s="557"/>
      <c r="BH111" s="557"/>
      <c r="BI111" s="557"/>
      <c r="BJ111" s="557"/>
      <c r="BK111" s="557"/>
      <c r="BL111" s="557"/>
      <c r="BM111" s="557"/>
      <c r="BN111" s="557"/>
      <c r="BO111" s="557"/>
      <c r="BP111" s="557"/>
      <c r="BQ111" s="557"/>
      <c r="BR111" s="557"/>
      <c r="BS111" s="557"/>
      <c r="BT111" s="557"/>
      <c r="BU111" s="557"/>
      <c r="BV111" s="557"/>
      <c r="BW111" s="557"/>
      <c r="BX111" s="557"/>
      <c r="BY111" s="557"/>
      <c r="BZ111" s="557"/>
      <c r="CA111" s="557"/>
      <c r="CB111" s="557"/>
      <c r="CC111" s="557"/>
      <c r="CD111" s="557"/>
      <c r="CE111" s="557"/>
      <c r="CF111" s="557"/>
      <c r="CG111" s="557"/>
      <c r="CH111" s="557"/>
      <c r="CI111" s="557"/>
      <c r="CJ111" s="557"/>
      <c r="CK111" s="557"/>
      <c r="CL111" s="557"/>
      <c r="CM111" s="557"/>
      <c r="CN111" s="557"/>
      <c r="CO111" s="557"/>
      <c r="CP111" s="557"/>
      <c r="CQ111" s="557"/>
      <c r="CR111" s="557"/>
      <c r="CS111" s="557"/>
      <c r="CT111" s="557"/>
      <c r="CU111" s="557"/>
      <c r="CV111" s="557"/>
      <c r="CW111" s="557"/>
      <c r="CX111" s="557"/>
      <c r="CY111" s="557"/>
      <c r="CZ111" s="557"/>
      <c r="DA111" s="557"/>
      <c r="DB111" s="557"/>
      <c r="DC111" s="557"/>
      <c r="DD111" s="557"/>
      <c r="DE111" s="557"/>
      <c r="DF111" s="557"/>
      <c r="DG111" s="557"/>
      <c r="DH111" s="557"/>
      <c r="DI111" s="557"/>
      <c r="DJ111" s="557"/>
      <c r="DK111" s="557"/>
      <c r="DL111" s="557"/>
      <c r="DM111" s="557"/>
      <c r="DN111" s="557"/>
      <c r="DO111" s="557"/>
      <c r="DP111" s="557"/>
      <c r="DQ111" s="557"/>
      <c r="DR111" s="557"/>
      <c r="DS111" s="557"/>
      <c r="DT111" s="557"/>
      <c r="DU111" s="557"/>
      <c r="DV111" s="557"/>
      <c r="DW111" s="557"/>
      <c r="DX111" s="557"/>
      <c r="DY111" s="557"/>
      <c r="DZ111" s="557"/>
      <c r="EA111" s="557"/>
      <c r="EB111" s="557"/>
      <c r="EC111" s="557"/>
      <c r="ED111" s="557"/>
      <c r="EE111" s="557"/>
      <c r="EF111" s="557"/>
      <c r="EG111" s="557"/>
      <c r="EH111" s="557"/>
      <c r="EI111" s="557"/>
      <c r="EJ111" s="557"/>
      <c r="EK111" s="557"/>
      <c r="EL111" s="557"/>
      <c r="EM111" s="557"/>
      <c r="EN111" s="557"/>
      <c r="EO111" s="557"/>
      <c r="EP111" s="557"/>
      <c r="EQ111" s="557"/>
      <c r="ER111" s="557"/>
      <c r="ES111" s="557"/>
      <c r="ET111" s="557"/>
      <c r="EU111" s="557"/>
      <c r="EV111" s="557"/>
      <c r="EW111" s="557"/>
      <c r="EX111" s="557"/>
      <c r="EY111" s="557"/>
      <c r="EZ111" s="557"/>
      <c r="FA111" s="557"/>
      <c r="FB111" s="557"/>
      <c r="FC111" s="557"/>
      <c r="FD111" s="557"/>
      <c r="FE111" s="557"/>
      <c r="FF111" s="557"/>
      <c r="FG111" s="557"/>
      <c r="FH111" s="557"/>
      <c r="FI111" s="557"/>
      <c r="FJ111" s="557"/>
      <c r="FK111" s="557"/>
      <c r="FL111" s="557"/>
      <c r="FM111" s="557"/>
      <c r="FN111" s="557"/>
      <c r="FO111" s="557"/>
      <c r="FP111" s="557"/>
      <c r="FQ111" s="557"/>
      <c r="FR111" s="557"/>
      <c r="FS111" s="557"/>
      <c r="FT111" s="557"/>
      <c r="FU111" s="557"/>
      <c r="FV111" s="557"/>
      <c r="FW111" s="557"/>
      <c r="FX111" s="557"/>
      <c r="FY111" s="557"/>
      <c r="FZ111" s="557"/>
      <c r="GA111" s="557"/>
      <c r="GB111" s="557"/>
      <c r="GC111" s="557"/>
      <c r="GD111" s="557"/>
      <c r="GE111" s="557"/>
      <c r="GF111" s="557"/>
      <c r="GG111" s="557"/>
      <c r="GH111" s="557"/>
      <c r="GI111" s="557"/>
      <c r="GJ111" s="557"/>
      <c r="GK111" s="557"/>
      <c r="GL111" s="557"/>
      <c r="GM111" s="557"/>
      <c r="GN111" s="557"/>
      <c r="GO111" s="557"/>
      <c r="GP111" s="557"/>
      <c r="GQ111" s="557"/>
      <c r="GR111" s="557"/>
      <c r="GS111" s="557"/>
      <c r="GT111" s="557"/>
      <c r="GU111" s="557"/>
      <c r="GV111" s="557"/>
      <c r="GW111" s="557"/>
      <c r="GX111" s="557"/>
      <c r="GY111" s="557"/>
      <c r="GZ111" s="557"/>
      <c r="HA111" s="557"/>
      <c r="HB111" s="557"/>
      <c r="HC111" s="557"/>
      <c r="HD111" s="557"/>
      <c r="HE111" s="557"/>
      <c r="HF111" s="557"/>
      <c r="HG111" s="557"/>
      <c r="HH111" s="557"/>
      <c r="HI111" s="557"/>
      <c r="HJ111" s="557"/>
      <c r="HK111" s="557"/>
      <c r="HL111" s="557"/>
      <c r="HM111" s="557"/>
      <c r="HN111" s="557"/>
      <c r="HO111" s="557"/>
      <c r="HP111" s="557"/>
      <c r="HQ111" s="557"/>
      <c r="HR111" s="557"/>
      <c r="HS111" s="557"/>
      <c r="HT111" s="557"/>
      <c r="HU111" s="557"/>
      <c r="HV111" s="557"/>
      <c r="HW111" s="557"/>
      <c r="HX111" s="557"/>
      <c r="HY111" s="557"/>
      <c r="HZ111" s="557"/>
      <c r="IA111" s="557"/>
      <c r="IB111" s="557"/>
      <c r="IC111" s="557"/>
      <c r="ID111" s="557"/>
      <c r="IE111" s="557"/>
      <c r="IF111" s="557"/>
      <c r="IG111" s="557"/>
      <c r="IH111" s="557"/>
      <c r="II111" s="557"/>
      <c r="IJ111" s="557"/>
      <c r="IK111" s="557"/>
      <c r="IL111" s="557"/>
      <c r="IM111" s="557"/>
      <c r="IN111" s="557"/>
      <c r="IO111" s="557"/>
      <c r="IP111" s="557"/>
      <c r="IQ111" s="557"/>
      <c r="IR111" s="557"/>
      <c r="IS111" s="557"/>
      <c r="IT111" s="557"/>
      <c r="IU111" s="557"/>
      <c r="IV111" s="557"/>
      <c r="IW111" s="557"/>
      <c r="IX111" s="557"/>
      <c r="IY111" s="557"/>
      <c r="IZ111" s="557"/>
      <c r="JA111" s="557"/>
      <c r="JB111" s="557"/>
      <c r="JC111" s="557"/>
      <c r="JD111" s="557"/>
      <c r="JE111" s="557"/>
      <c r="JF111" s="557"/>
      <c r="JG111" s="557"/>
      <c r="JH111" s="557"/>
      <c r="JI111" s="557"/>
      <c r="JJ111" s="557"/>
      <c r="JK111" s="557"/>
      <c r="JL111" s="557"/>
      <c r="JM111" s="557"/>
      <c r="JN111" s="557"/>
      <c r="JO111" s="557"/>
      <c r="JP111" s="557"/>
      <c r="JQ111" s="557"/>
      <c r="JR111" s="557"/>
      <c r="JS111" s="557"/>
      <c r="JT111" s="557"/>
      <c r="JU111" s="557"/>
      <c r="JV111" s="557"/>
      <c r="JW111" s="557"/>
      <c r="JX111" s="557"/>
      <c r="JY111" s="557"/>
      <c r="JZ111" s="557"/>
      <c r="KA111" s="557"/>
      <c r="KB111" s="557"/>
      <c r="KC111" s="557"/>
      <c r="KD111" s="557"/>
      <c r="KE111" s="557"/>
      <c r="KF111" s="557"/>
      <c r="KG111" s="557"/>
      <c r="KH111" s="557"/>
      <c r="KI111" s="557"/>
      <c r="KJ111" s="557"/>
      <c r="KK111" s="557"/>
      <c r="KL111" s="557"/>
      <c r="KM111" s="557"/>
      <c r="KN111" s="557"/>
      <c r="KO111" s="557"/>
      <c r="KP111" s="557"/>
      <c r="KQ111" s="557"/>
      <c r="KR111" s="557"/>
      <c r="KS111" s="557"/>
      <c r="KT111" s="557"/>
      <c r="KU111" s="557"/>
      <c r="KV111" s="557"/>
      <c r="KW111" s="557"/>
      <c r="KX111" s="557"/>
      <c r="KY111" s="557"/>
      <c r="KZ111" s="557"/>
      <c r="LA111" s="557"/>
      <c r="LB111" s="557"/>
      <c r="LC111" s="557"/>
      <c r="LD111" s="557"/>
      <c r="LE111" s="557"/>
      <c r="LF111" s="557"/>
      <c r="LG111" s="557"/>
      <c r="LH111" s="557"/>
      <c r="LI111" s="557"/>
      <c r="LJ111" s="557"/>
      <c r="LK111" s="557"/>
      <c r="LL111" s="557"/>
      <c r="LM111" s="557"/>
      <c r="LN111" s="557"/>
      <c r="LO111" s="557"/>
      <c r="LP111" s="557"/>
      <c r="LQ111" s="557"/>
      <c r="LR111" s="557"/>
      <c r="LS111" s="557"/>
      <c r="LT111" s="557"/>
      <c r="LU111" s="557"/>
      <c r="LV111" s="557"/>
      <c r="LW111" s="557"/>
      <c r="LX111" s="557"/>
      <c r="LY111" s="557"/>
      <c r="LZ111" s="557"/>
      <c r="MA111" s="557"/>
      <c r="MB111" s="557"/>
      <c r="MC111" s="557"/>
      <c r="MD111" s="557"/>
      <c r="ME111" s="557"/>
      <c r="MF111" s="557"/>
      <c r="MG111" s="557"/>
      <c r="MH111" s="557"/>
      <c r="MI111" s="557"/>
      <c r="MJ111" s="557"/>
      <c r="MK111" s="557"/>
      <c r="ML111" s="557"/>
      <c r="MM111" s="557"/>
      <c r="MN111" s="557"/>
      <c r="MO111" s="557"/>
      <c r="MP111" s="557"/>
      <c r="MQ111" s="557"/>
      <c r="MR111" s="557"/>
      <c r="MS111" s="557"/>
      <c r="MT111" s="557"/>
      <c r="MU111" s="557"/>
      <c r="MV111" s="557"/>
      <c r="MW111" s="557"/>
      <c r="MX111" s="557"/>
      <c r="MY111" s="557"/>
      <c r="MZ111" s="557"/>
      <c r="NA111" s="557"/>
      <c r="NB111" s="557"/>
    </row>
    <row r="112" spans="1:366" s="85" customFormat="1" ht="20.25" customHeight="1" x14ac:dyDescent="0.45">
      <c r="A112" s="107">
        <v>0</v>
      </c>
      <c r="B112" s="108">
        <v>1</v>
      </c>
      <c r="C112" s="107">
        <v>0</v>
      </c>
      <c r="D112" s="108">
        <v>9</v>
      </c>
      <c r="E112" s="107">
        <v>0</v>
      </c>
      <c r="F112" s="108">
        <v>2</v>
      </c>
      <c r="G112" s="107">
        <v>0</v>
      </c>
      <c r="H112" s="108">
        <v>1</v>
      </c>
      <c r="I112" s="110" t="str">
        <f t="shared" si="28"/>
        <v>01090201</v>
      </c>
      <c r="J112" s="111"/>
      <c r="K112" s="111">
        <v>70131</v>
      </c>
      <c r="L112" s="111"/>
      <c r="M112" s="111"/>
      <c r="N112" s="111"/>
      <c r="O112" s="111"/>
      <c r="P112" s="111"/>
      <c r="Q112" s="111"/>
      <c r="R112" s="112" t="s">
        <v>119</v>
      </c>
      <c r="S112" s="112"/>
      <c r="T112" s="113" t="s">
        <v>459</v>
      </c>
      <c r="U112" s="112" t="s">
        <v>240</v>
      </c>
      <c r="V112" s="1301" t="s">
        <v>460</v>
      </c>
      <c r="W112" s="128" t="s">
        <v>459</v>
      </c>
      <c r="X112" s="1139">
        <f t="shared" si="29"/>
        <v>7.0350399427253425</v>
      </c>
      <c r="Y112" s="1139">
        <f t="shared" si="30"/>
        <v>6.3022744021462644</v>
      </c>
      <c r="Z112" s="1140">
        <v>120</v>
      </c>
      <c r="AA112" s="1140"/>
      <c r="AB112" s="1141"/>
      <c r="AC112" s="1141"/>
      <c r="AD112" s="1141"/>
      <c r="AE112" s="1141"/>
      <c r="AF112" s="1143">
        <v>39.341140271493202</v>
      </c>
      <c r="AG112" s="1143">
        <v>0</v>
      </c>
      <c r="AH112" s="1143">
        <v>0</v>
      </c>
      <c r="AI112" s="1143"/>
      <c r="AJ112" s="1143">
        <f t="shared" ref="AJ112:AJ117" si="31">SUM(AF112,AG112,AH112)</f>
        <v>39.341140271493202</v>
      </c>
      <c r="AK112" s="1139">
        <f t="shared" ref="AK112:AK117" si="32">AJ112/AJ$8</f>
        <v>7.0350399427253425</v>
      </c>
      <c r="AL112" s="1143">
        <v>8.3031421054223191</v>
      </c>
      <c r="AM112" s="1143">
        <v>0</v>
      </c>
      <c r="AN112" s="1143">
        <v>0</v>
      </c>
      <c r="AO112" s="1143">
        <v>6.13615187830443</v>
      </c>
      <c r="AP112" s="1143">
        <f t="shared" ref="AP112:AP117" si="33">SUM(AJ112,AL112,AM112,AN112,AO112)</f>
        <v>53.780434255219951</v>
      </c>
      <c r="AQ112" s="1144">
        <f t="shared" ref="AQ112:AQ117" si="34">AP112/AP$8</f>
        <v>6.3022744021462644</v>
      </c>
      <c r="AR112" s="557"/>
      <c r="AS112" s="557"/>
      <c r="AT112" s="557"/>
      <c r="AU112" s="557"/>
      <c r="AV112" s="557"/>
      <c r="AW112" s="557"/>
      <c r="AX112" s="557"/>
      <c r="AY112" s="557"/>
      <c r="AZ112" s="557"/>
      <c r="BA112" s="557"/>
      <c r="BB112" s="557"/>
      <c r="BC112" s="557"/>
      <c r="BD112" s="557"/>
      <c r="BE112" s="557"/>
      <c r="BF112" s="557"/>
      <c r="BG112" s="557"/>
      <c r="BH112" s="557"/>
      <c r="BI112" s="557"/>
      <c r="BJ112" s="557"/>
      <c r="BK112" s="557"/>
      <c r="BL112" s="557"/>
      <c r="BM112" s="557"/>
      <c r="BN112" s="557"/>
      <c r="BO112" s="557"/>
      <c r="BP112" s="557"/>
      <c r="BQ112" s="557"/>
      <c r="BR112" s="557"/>
      <c r="BS112" s="557"/>
      <c r="BT112" s="557"/>
      <c r="BU112" s="557"/>
      <c r="BV112" s="557"/>
      <c r="BW112" s="557"/>
      <c r="BX112" s="557"/>
      <c r="BY112" s="557"/>
      <c r="BZ112" s="557"/>
      <c r="CA112" s="557"/>
      <c r="CB112" s="557"/>
      <c r="CC112" s="557"/>
      <c r="CD112" s="557"/>
      <c r="CE112" s="557"/>
      <c r="CF112" s="557"/>
      <c r="CG112" s="557"/>
      <c r="CH112" s="557"/>
      <c r="CI112" s="557"/>
      <c r="CJ112" s="557"/>
      <c r="CK112" s="557"/>
      <c r="CL112" s="557"/>
      <c r="CM112" s="557"/>
      <c r="CN112" s="557"/>
      <c r="CO112" s="557"/>
      <c r="CP112" s="557"/>
      <c r="CQ112" s="557"/>
      <c r="CR112" s="557"/>
      <c r="CS112" s="557"/>
      <c r="CT112" s="557"/>
      <c r="CU112" s="557"/>
      <c r="CV112" s="557"/>
      <c r="CW112" s="557"/>
      <c r="CX112" s="557"/>
      <c r="CY112" s="557"/>
      <c r="CZ112" s="557"/>
      <c r="DA112" s="557"/>
      <c r="DB112" s="557"/>
      <c r="DC112" s="557"/>
      <c r="DD112" s="557"/>
      <c r="DE112" s="557"/>
      <c r="DF112" s="557"/>
      <c r="DG112" s="557"/>
      <c r="DH112" s="557"/>
      <c r="DI112" s="557"/>
      <c r="DJ112" s="557"/>
      <c r="DK112" s="557"/>
      <c r="DL112" s="557"/>
      <c r="DM112" s="557"/>
      <c r="DN112" s="557"/>
      <c r="DO112" s="557"/>
      <c r="DP112" s="557"/>
      <c r="DQ112" s="557"/>
      <c r="DR112" s="557"/>
      <c r="DS112" s="557"/>
      <c r="DT112" s="557"/>
      <c r="DU112" s="557"/>
      <c r="DV112" s="557"/>
      <c r="DW112" s="557"/>
      <c r="DX112" s="557"/>
      <c r="DY112" s="557"/>
      <c r="DZ112" s="557"/>
      <c r="EA112" s="557"/>
      <c r="EB112" s="557"/>
      <c r="EC112" s="557"/>
      <c r="ED112" s="557"/>
      <c r="EE112" s="557"/>
      <c r="EF112" s="557"/>
      <c r="EG112" s="557"/>
      <c r="EH112" s="557"/>
      <c r="EI112" s="557"/>
      <c r="EJ112" s="557"/>
      <c r="EK112" s="557"/>
      <c r="EL112" s="557"/>
      <c r="EM112" s="557"/>
      <c r="EN112" s="557"/>
      <c r="EO112" s="557"/>
      <c r="EP112" s="557"/>
      <c r="EQ112" s="557"/>
      <c r="ER112" s="557"/>
      <c r="ES112" s="557"/>
      <c r="ET112" s="557"/>
      <c r="EU112" s="557"/>
      <c r="EV112" s="557"/>
      <c r="EW112" s="557"/>
      <c r="EX112" s="557"/>
      <c r="EY112" s="557"/>
      <c r="EZ112" s="557"/>
      <c r="FA112" s="557"/>
      <c r="FB112" s="557"/>
      <c r="FC112" s="557"/>
      <c r="FD112" s="557"/>
      <c r="FE112" s="557"/>
      <c r="FF112" s="557"/>
      <c r="FG112" s="557"/>
      <c r="FH112" s="557"/>
      <c r="FI112" s="557"/>
      <c r="FJ112" s="557"/>
      <c r="FK112" s="557"/>
      <c r="FL112" s="557"/>
      <c r="FM112" s="557"/>
      <c r="FN112" s="557"/>
      <c r="FO112" s="557"/>
      <c r="FP112" s="557"/>
      <c r="FQ112" s="557"/>
      <c r="FR112" s="557"/>
      <c r="FS112" s="557"/>
      <c r="FT112" s="557"/>
      <c r="FU112" s="557"/>
      <c r="FV112" s="557"/>
      <c r="FW112" s="557"/>
      <c r="FX112" s="557"/>
      <c r="FY112" s="557"/>
      <c r="FZ112" s="557"/>
      <c r="GA112" s="557"/>
      <c r="GB112" s="557"/>
      <c r="GC112" s="557"/>
      <c r="GD112" s="557"/>
      <c r="GE112" s="557"/>
      <c r="GF112" s="557"/>
      <c r="GG112" s="557"/>
      <c r="GH112" s="557"/>
      <c r="GI112" s="557"/>
      <c r="GJ112" s="557"/>
      <c r="GK112" s="557"/>
      <c r="GL112" s="557"/>
      <c r="GM112" s="557"/>
      <c r="GN112" s="557"/>
      <c r="GO112" s="557"/>
      <c r="GP112" s="557"/>
      <c r="GQ112" s="557"/>
      <c r="GR112" s="557"/>
      <c r="GS112" s="557"/>
      <c r="GT112" s="557"/>
      <c r="GU112" s="557"/>
      <c r="GV112" s="557"/>
      <c r="GW112" s="557"/>
      <c r="GX112" s="557"/>
      <c r="GY112" s="557"/>
      <c r="GZ112" s="557"/>
      <c r="HA112" s="557"/>
      <c r="HB112" s="557"/>
      <c r="HC112" s="557"/>
      <c r="HD112" s="557"/>
      <c r="HE112" s="557"/>
      <c r="HF112" s="557"/>
      <c r="HG112" s="557"/>
      <c r="HH112" s="557"/>
      <c r="HI112" s="557"/>
      <c r="HJ112" s="557"/>
      <c r="HK112" s="557"/>
      <c r="HL112" s="557"/>
      <c r="HM112" s="557"/>
      <c r="HN112" s="557"/>
      <c r="HO112" s="557"/>
      <c r="HP112" s="557"/>
      <c r="HQ112" s="557"/>
      <c r="HR112" s="557"/>
      <c r="HS112" s="557"/>
      <c r="HT112" s="557"/>
      <c r="HU112" s="557"/>
      <c r="HV112" s="557"/>
      <c r="HW112" s="557"/>
      <c r="HX112" s="557"/>
      <c r="HY112" s="557"/>
      <c r="HZ112" s="557"/>
      <c r="IA112" s="557"/>
      <c r="IB112" s="557"/>
      <c r="IC112" s="557"/>
      <c r="ID112" s="557"/>
      <c r="IE112" s="557"/>
      <c r="IF112" s="557"/>
      <c r="IG112" s="557"/>
      <c r="IH112" s="557"/>
      <c r="II112" s="557"/>
      <c r="IJ112" s="557"/>
      <c r="IK112" s="557"/>
      <c r="IL112" s="557"/>
      <c r="IM112" s="557"/>
      <c r="IN112" s="557"/>
      <c r="IO112" s="557"/>
      <c r="IP112" s="557"/>
      <c r="IQ112" s="557"/>
      <c r="IR112" s="557"/>
      <c r="IS112" s="557"/>
      <c r="IT112" s="557"/>
      <c r="IU112" s="557"/>
      <c r="IV112" s="557"/>
      <c r="IW112" s="557"/>
      <c r="IX112" s="557"/>
      <c r="IY112" s="557"/>
      <c r="IZ112" s="557"/>
      <c r="JA112" s="557"/>
      <c r="JB112" s="557"/>
      <c r="JC112" s="557"/>
      <c r="JD112" s="557"/>
      <c r="JE112" s="557"/>
      <c r="JF112" s="557"/>
      <c r="JG112" s="557"/>
      <c r="JH112" s="557"/>
      <c r="JI112" s="557"/>
      <c r="JJ112" s="557"/>
      <c r="JK112" s="557"/>
      <c r="JL112" s="557"/>
      <c r="JM112" s="557"/>
      <c r="JN112" s="557"/>
      <c r="JO112" s="557"/>
      <c r="JP112" s="557"/>
      <c r="JQ112" s="557"/>
      <c r="JR112" s="557"/>
      <c r="JS112" s="557"/>
      <c r="JT112" s="557"/>
      <c r="JU112" s="557"/>
      <c r="JV112" s="557"/>
      <c r="JW112" s="557"/>
      <c r="JX112" s="557"/>
      <c r="JY112" s="557"/>
      <c r="JZ112" s="557"/>
      <c r="KA112" s="557"/>
      <c r="KB112" s="557"/>
      <c r="KC112" s="557"/>
      <c r="KD112" s="557"/>
      <c r="KE112" s="557"/>
      <c r="KF112" s="557"/>
      <c r="KG112" s="557"/>
      <c r="KH112" s="557"/>
      <c r="KI112" s="557"/>
      <c r="KJ112" s="557"/>
      <c r="KK112" s="557"/>
      <c r="KL112" s="557"/>
      <c r="KM112" s="557"/>
      <c r="KN112" s="557"/>
      <c r="KO112" s="557"/>
      <c r="KP112" s="557"/>
      <c r="KQ112" s="557"/>
      <c r="KR112" s="557"/>
      <c r="KS112" s="557"/>
      <c r="KT112" s="557"/>
      <c r="KU112" s="557"/>
      <c r="KV112" s="557"/>
      <c r="KW112" s="557"/>
      <c r="KX112" s="557"/>
      <c r="KY112" s="557"/>
      <c r="KZ112" s="557"/>
      <c r="LA112" s="557"/>
      <c r="LB112" s="557"/>
      <c r="LC112" s="557"/>
      <c r="LD112" s="557"/>
      <c r="LE112" s="557"/>
      <c r="LF112" s="557"/>
      <c r="LG112" s="557"/>
      <c r="LH112" s="557"/>
      <c r="LI112" s="557"/>
      <c r="LJ112" s="557"/>
      <c r="LK112" s="557"/>
      <c r="LL112" s="557"/>
      <c r="LM112" s="557"/>
      <c r="LN112" s="557"/>
      <c r="LO112" s="557"/>
      <c r="LP112" s="557"/>
      <c r="LQ112" s="557"/>
      <c r="LR112" s="557"/>
      <c r="LS112" s="557"/>
      <c r="LT112" s="557"/>
      <c r="LU112" s="557"/>
      <c r="LV112" s="557"/>
      <c r="LW112" s="557"/>
      <c r="LX112" s="557"/>
      <c r="LY112" s="557"/>
      <c r="LZ112" s="557"/>
      <c r="MA112" s="557"/>
      <c r="MB112" s="557"/>
      <c r="MC112" s="557"/>
      <c r="MD112" s="557"/>
      <c r="ME112" s="557"/>
      <c r="MF112" s="557"/>
      <c r="MG112" s="557"/>
      <c r="MH112" s="557"/>
      <c r="MI112" s="557"/>
      <c r="MJ112" s="557"/>
      <c r="MK112" s="557"/>
      <c r="ML112" s="557"/>
      <c r="MM112" s="557"/>
      <c r="MN112" s="557"/>
      <c r="MO112" s="557"/>
      <c r="MP112" s="557"/>
      <c r="MQ112" s="557"/>
      <c r="MR112" s="557"/>
      <c r="MS112" s="557"/>
      <c r="MT112" s="557"/>
      <c r="MU112" s="557"/>
      <c r="MV112" s="557"/>
      <c r="MW112" s="557"/>
      <c r="MX112" s="557"/>
      <c r="MY112" s="557"/>
      <c r="MZ112" s="557"/>
      <c r="NA112" s="557"/>
      <c r="NB112" s="557"/>
    </row>
    <row r="113" spans="1:366" s="85" customFormat="1" ht="20.25" customHeight="1" x14ac:dyDescent="0.45">
      <c r="A113" s="107">
        <v>0</v>
      </c>
      <c r="B113" s="108">
        <v>1</v>
      </c>
      <c r="C113" s="107">
        <v>0</v>
      </c>
      <c r="D113" s="108">
        <v>9</v>
      </c>
      <c r="E113" s="107">
        <v>0</v>
      </c>
      <c r="F113" s="108">
        <v>2</v>
      </c>
      <c r="G113" s="107">
        <v>0</v>
      </c>
      <c r="H113" s="108">
        <v>2</v>
      </c>
      <c r="I113" s="110" t="str">
        <f t="shared" si="28"/>
        <v>01090202</v>
      </c>
      <c r="J113" s="111"/>
      <c r="K113" s="111">
        <v>70132</v>
      </c>
      <c r="L113" s="111"/>
      <c r="M113" s="111"/>
      <c r="N113" s="111"/>
      <c r="O113" s="111"/>
      <c r="P113" s="111"/>
      <c r="Q113" s="111"/>
      <c r="R113" s="112" t="s">
        <v>119</v>
      </c>
      <c r="S113" s="112"/>
      <c r="T113" s="113" t="s">
        <v>461</v>
      </c>
      <c r="U113" s="112" t="s">
        <v>240</v>
      </c>
      <c r="V113" s="1301" t="s">
        <v>458</v>
      </c>
      <c r="W113" s="128" t="s">
        <v>461</v>
      </c>
      <c r="X113" s="1139">
        <f t="shared" si="29"/>
        <v>4.8140159770901354</v>
      </c>
      <c r="Y113" s="1139">
        <f t="shared" si="30"/>
        <v>4.3602901695310932</v>
      </c>
      <c r="Z113" s="1140">
        <v>60</v>
      </c>
      <c r="AA113" s="1140">
        <v>10</v>
      </c>
      <c r="AB113" s="1141"/>
      <c r="AC113" s="1141"/>
      <c r="AD113" s="1141"/>
      <c r="AE113" s="1141"/>
      <c r="AF113" s="1143">
        <v>19.670570135746601</v>
      </c>
      <c r="AG113" s="1143">
        <v>0</v>
      </c>
      <c r="AH113" s="1143">
        <v>7.2502262443438896</v>
      </c>
      <c r="AI113" s="1143"/>
      <c r="AJ113" s="1143">
        <f t="shared" si="31"/>
        <v>26.92079638009049</v>
      </c>
      <c r="AK113" s="1139">
        <f t="shared" si="32"/>
        <v>4.8140159770901354</v>
      </c>
      <c r="AL113" s="1143">
        <v>4.1515710527111596</v>
      </c>
      <c r="AM113" s="1143">
        <v>0</v>
      </c>
      <c r="AN113" s="1143">
        <v>0</v>
      </c>
      <c r="AO113" s="1143">
        <v>6.13615187830443</v>
      </c>
      <c r="AP113" s="1143">
        <f t="shared" si="33"/>
        <v>37.20851931110608</v>
      </c>
      <c r="AQ113" s="1144">
        <f t="shared" si="34"/>
        <v>4.3602901695310932</v>
      </c>
      <c r="AR113" s="557"/>
      <c r="AS113" s="557"/>
      <c r="AT113" s="557"/>
      <c r="AU113" s="557"/>
      <c r="AV113" s="557"/>
      <c r="AW113" s="557"/>
      <c r="AX113" s="557"/>
      <c r="AY113" s="557"/>
      <c r="AZ113" s="557"/>
      <c r="BA113" s="557"/>
      <c r="BB113" s="557"/>
      <c r="BC113" s="557"/>
      <c r="BD113" s="557"/>
      <c r="BE113" s="557"/>
      <c r="BF113" s="557"/>
      <c r="BG113" s="557"/>
      <c r="BH113" s="557"/>
      <c r="BI113" s="557"/>
      <c r="BJ113" s="557"/>
      <c r="BK113" s="557"/>
      <c r="BL113" s="557"/>
      <c r="BM113" s="557"/>
      <c r="BN113" s="557"/>
      <c r="BO113" s="557"/>
      <c r="BP113" s="557"/>
      <c r="BQ113" s="557"/>
      <c r="BR113" s="557"/>
      <c r="BS113" s="557"/>
      <c r="BT113" s="557"/>
      <c r="BU113" s="557"/>
      <c r="BV113" s="557"/>
      <c r="BW113" s="557"/>
      <c r="BX113" s="557"/>
      <c r="BY113" s="557"/>
      <c r="BZ113" s="557"/>
      <c r="CA113" s="557"/>
      <c r="CB113" s="557"/>
      <c r="CC113" s="557"/>
      <c r="CD113" s="557"/>
      <c r="CE113" s="557"/>
      <c r="CF113" s="557"/>
      <c r="CG113" s="557"/>
      <c r="CH113" s="557"/>
      <c r="CI113" s="557"/>
      <c r="CJ113" s="557"/>
      <c r="CK113" s="557"/>
      <c r="CL113" s="557"/>
      <c r="CM113" s="557"/>
      <c r="CN113" s="557"/>
      <c r="CO113" s="557"/>
      <c r="CP113" s="557"/>
      <c r="CQ113" s="557"/>
      <c r="CR113" s="557"/>
      <c r="CS113" s="557"/>
      <c r="CT113" s="557"/>
      <c r="CU113" s="557"/>
      <c r="CV113" s="557"/>
      <c r="CW113" s="557"/>
      <c r="CX113" s="557"/>
      <c r="CY113" s="557"/>
      <c r="CZ113" s="557"/>
      <c r="DA113" s="557"/>
      <c r="DB113" s="557"/>
      <c r="DC113" s="557"/>
      <c r="DD113" s="557"/>
      <c r="DE113" s="557"/>
      <c r="DF113" s="557"/>
      <c r="DG113" s="557"/>
      <c r="DH113" s="557"/>
      <c r="DI113" s="557"/>
      <c r="DJ113" s="557"/>
      <c r="DK113" s="557"/>
      <c r="DL113" s="557"/>
      <c r="DM113" s="557"/>
      <c r="DN113" s="557"/>
      <c r="DO113" s="557"/>
      <c r="DP113" s="557"/>
      <c r="DQ113" s="557"/>
      <c r="DR113" s="557"/>
      <c r="DS113" s="557"/>
      <c r="DT113" s="557"/>
      <c r="DU113" s="557"/>
      <c r="DV113" s="557"/>
      <c r="DW113" s="557"/>
      <c r="DX113" s="557"/>
      <c r="DY113" s="557"/>
      <c r="DZ113" s="557"/>
      <c r="EA113" s="557"/>
      <c r="EB113" s="557"/>
      <c r="EC113" s="557"/>
      <c r="ED113" s="557"/>
      <c r="EE113" s="557"/>
      <c r="EF113" s="557"/>
      <c r="EG113" s="557"/>
      <c r="EH113" s="557"/>
      <c r="EI113" s="557"/>
      <c r="EJ113" s="557"/>
      <c r="EK113" s="557"/>
      <c r="EL113" s="557"/>
      <c r="EM113" s="557"/>
      <c r="EN113" s="557"/>
      <c r="EO113" s="557"/>
      <c r="EP113" s="557"/>
      <c r="EQ113" s="557"/>
      <c r="ER113" s="557"/>
      <c r="ES113" s="557"/>
      <c r="ET113" s="557"/>
      <c r="EU113" s="557"/>
      <c r="EV113" s="557"/>
      <c r="EW113" s="557"/>
      <c r="EX113" s="557"/>
      <c r="EY113" s="557"/>
      <c r="EZ113" s="557"/>
      <c r="FA113" s="557"/>
      <c r="FB113" s="557"/>
      <c r="FC113" s="557"/>
      <c r="FD113" s="557"/>
      <c r="FE113" s="557"/>
      <c r="FF113" s="557"/>
      <c r="FG113" s="557"/>
      <c r="FH113" s="557"/>
      <c r="FI113" s="557"/>
      <c r="FJ113" s="557"/>
      <c r="FK113" s="557"/>
      <c r="FL113" s="557"/>
      <c r="FM113" s="557"/>
      <c r="FN113" s="557"/>
      <c r="FO113" s="557"/>
      <c r="FP113" s="557"/>
      <c r="FQ113" s="557"/>
      <c r="FR113" s="557"/>
      <c r="FS113" s="557"/>
      <c r="FT113" s="557"/>
      <c r="FU113" s="557"/>
      <c r="FV113" s="557"/>
      <c r="FW113" s="557"/>
      <c r="FX113" s="557"/>
      <c r="FY113" s="557"/>
      <c r="FZ113" s="557"/>
      <c r="GA113" s="557"/>
      <c r="GB113" s="557"/>
      <c r="GC113" s="557"/>
      <c r="GD113" s="557"/>
      <c r="GE113" s="557"/>
      <c r="GF113" s="557"/>
      <c r="GG113" s="557"/>
      <c r="GH113" s="557"/>
      <c r="GI113" s="557"/>
      <c r="GJ113" s="557"/>
      <c r="GK113" s="557"/>
      <c r="GL113" s="557"/>
      <c r="GM113" s="557"/>
      <c r="GN113" s="557"/>
      <c r="GO113" s="557"/>
      <c r="GP113" s="557"/>
      <c r="GQ113" s="557"/>
      <c r="GR113" s="557"/>
      <c r="GS113" s="557"/>
      <c r="GT113" s="557"/>
      <c r="GU113" s="557"/>
      <c r="GV113" s="557"/>
      <c r="GW113" s="557"/>
      <c r="GX113" s="557"/>
      <c r="GY113" s="557"/>
      <c r="GZ113" s="557"/>
      <c r="HA113" s="557"/>
      <c r="HB113" s="557"/>
      <c r="HC113" s="557"/>
      <c r="HD113" s="557"/>
      <c r="HE113" s="557"/>
      <c r="HF113" s="557"/>
      <c r="HG113" s="557"/>
      <c r="HH113" s="557"/>
      <c r="HI113" s="557"/>
      <c r="HJ113" s="557"/>
      <c r="HK113" s="557"/>
      <c r="HL113" s="557"/>
      <c r="HM113" s="557"/>
      <c r="HN113" s="557"/>
      <c r="HO113" s="557"/>
      <c r="HP113" s="557"/>
      <c r="HQ113" s="557"/>
      <c r="HR113" s="557"/>
      <c r="HS113" s="557"/>
      <c r="HT113" s="557"/>
      <c r="HU113" s="557"/>
      <c r="HV113" s="557"/>
      <c r="HW113" s="557"/>
      <c r="HX113" s="557"/>
      <c r="HY113" s="557"/>
      <c r="HZ113" s="557"/>
      <c r="IA113" s="557"/>
      <c r="IB113" s="557"/>
      <c r="IC113" s="557"/>
      <c r="ID113" s="557"/>
      <c r="IE113" s="557"/>
      <c r="IF113" s="557"/>
      <c r="IG113" s="557"/>
      <c r="IH113" s="557"/>
      <c r="II113" s="557"/>
      <c r="IJ113" s="557"/>
      <c r="IK113" s="557"/>
      <c r="IL113" s="557"/>
      <c r="IM113" s="557"/>
      <c r="IN113" s="557"/>
      <c r="IO113" s="557"/>
      <c r="IP113" s="557"/>
      <c r="IQ113" s="557"/>
      <c r="IR113" s="557"/>
      <c r="IS113" s="557"/>
      <c r="IT113" s="557"/>
      <c r="IU113" s="557"/>
      <c r="IV113" s="557"/>
      <c r="IW113" s="557"/>
      <c r="IX113" s="557"/>
      <c r="IY113" s="557"/>
      <c r="IZ113" s="557"/>
      <c r="JA113" s="557"/>
      <c r="JB113" s="557"/>
      <c r="JC113" s="557"/>
      <c r="JD113" s="557"/>
      <c r="JE113" s="557"/>
      <c r="JF113" s="557"/>
      <c r="JG113" s="557"/>
      <c r="JH113" s="557"/>
      <c r="JI113" s="557"/>
      <c r="JJ113" s="557"/>
      <c r="JK113" s="557"/>
      <c r="JL113" s="557"/>
      <c r="JM113" s="557"/>
      <c r="JN113" s="557"/>
      <c r="JO113" s="557"/>
      <c r="JP113" s="557"/>
      <c r="JQ113" s="557"/>
      <c r="JR113" s="557"/>
      <c r="JS113" s="557"/>
      <c r="JT113" s="557"/>
      <c r="JU113" s="557"/>
      <c r="JV113" s="557"/>
      <c r="JW113" s="557"/>
      <c r="JX113" s="557"/>
      <c r="JY113" s="557"/>
      <c r="JZ113" s="557"/>
      <c r="KA113" s="557"/>
      <c r="KB113" s="557"/>
      <c r="KC113" s="557"/>
      <c r="KD113" s="557"/>
      <c r="KE113" s="557"/>
      <c r="KF113" s="557"/>
      <c r="KG113" s="557"/>
      <c r="KH113" s="557"/>
      <c r="KI113" s="557"/>
      <c r="KJ113" s="557"/>
      <c r="KK113" s="557"/>
      <c r="KL113" s="557"/>
      <c r="KM113" s="557"/>
      <c r="KN113" s="557"/>
      <c r="KO113" s="557"/>
      <c r="KP113" s="557"/>
      <c r="KQ113" s="557"/>
      <c r="KR113" s="557"/>
      <c r="KS113" s="557"/>
      <c r="KT113" s="557"/>
      <c r="KU113" s="557"/>
      <c r="KV113" s="557"/>
      <c r="KW113" s="557"/>
      <c r="KX113" s="557"/>
      <c r="KY113" s="557"/>
      <c r="KZ113" s="557"/>
      <c r="LA113" s="557"/>
      <c r="LB113" s="557"/>
      <c r="LC113" s="557"/>
      <c r="LD113" s="557"/>
      <c r="LE113" s="557"/>
      <c r="LF113" s="557"/>
      <c r="LG113" s="557"/>
      <c r="LH113" s="557"/>
      <c r="LI113" s="557"/>
      <c r="LJ113" s="557"/>
      <c r="LK113" s="557"/>
      <c r="LL113" s="557"/>
      <c r="LM113" s="557"/>
      <c r="LN113" s="557"/>
      <c r="LO113" s="557"/>
      <c r="LP113" s="557"/>
      <c r="LQ113" s="557"/>
      <c r="LR113" s="557"/>
      <c r="LS113" s="557"/>
      <c r="LT113" s="557"/>
      <c r="LU113" s="557"/>
      <c r="LV113" s="557"/>
      <c r="LW113" s="557"/>
      <c r="LX113" s="557"/>
      <c r="LY113" s="557"/>
      <c r="LZ113" s="557"/>
      <c r="MA113" s="557"/>
      <c r="MB113" s="557"/>
      <c r="MC113" s="557"/>
      <c r="MD113" s="557"/>
      <c r="ME113" s="557"/>
      <c r="MF113" s="557"/>
      <c r="MG113" s="557"/>
      <c r="MH113" s="557"/>
      <c r="MI113" s="557"/>
      <c r="MJ113" s="557"/>
      <c r="MK113" s="557"/>
      <c r="ML113" s="557"/>
      <c r="MM113" s="557"/>
      <c r="MN113" s="557"/>
      <c r="MO113" s="557"/>
      <c r="MP113" s="557"/>
      <c r="MQ113" s="557"/>
      <c r="MR113" s="557"/>
      <c r="MS113" s="557"/>
      <c r="MT113" s="557"/>
      <c r="MU113" s="557"/>
      <c r="MV113" s="557"/>
      <c r="MW113" s="557"/>
      <c r="MX113" s="557"/>
      <c r="MY113" s="557"/>
      <c r="MZ113" s="557"/>
      <c r="NA113" s="557"/>
      <c r="NB113" s="557"/>
    </row>
    <row r="114" spans="1:366" s="85" customFormat="1" ht="20.25" customHeight="1" x14ac:dyDescent="0.45">
      <c r="A114" s="107">
        <v>0</v>
      </c>
      <c r="B114" s="108">
        <v>1</v>
      </c>
      <c r="C114" s="107">
        <v>0</v>
      </c>
      <c r="D114" s="108">
        <v>9</v>
      </c>
      <c r="E114" s="107">
        <v>0</v>
      </c>
      <c r="F114" s="108">
        <v>2</v>
      </c>
      <c r="G114" s="107">
        <v>0</v>
      </c>
      <c r="H114" s="108">
        <v>3</v>
      </c>
      <c r="I114" s="110" t="str">
        <f t="shared" si="28"/>
        <v>01090203</v>
      </c>
      <c r="J114" s="111"/>
      <c r="K114" s="111">
        <v>70133</v>
      </c>
      <c r="L114" s="111"/>
      <c r="M114" s="111"/>
      <c r="N114" s="111"/>
      <c r="O114" s="111"/>
      <c r="P114" s="111"/>
      <c r="Q114" s="111"/>
      <c r="R114" s="112" t="s">
        <v>119</v>
      </c>
      <c r="S114" s="112"/>
      <c r="T114" s="113" t="s">
        <v>462</v>
      </c>
      <c r="U114" s="112" t="s">
        <v>240</v>
      </c>
      <c r="V114" s="1301" t="s">
        <v>458</v>
      </c>
      <c r="W114" s="128" t="s">
        <v>462</v>
      </c>
      <c r="X114" s="1139">
        <f t="shared" si="29"/>
        <v>7.0350399427253425</v>
      </c>
      <c r="Y114" s="1139">
        <f t="shared" si="30"/>
        <v>6.3022744021462644</v>
      </c>
      <c r="Z114" s="1140">
        <v>120</v>
      </c>
      <c r="AA114" s="1140"/>
      <c r="AB114" s="1141"/>
      <c r="AC114" s="1141"/>
      <c r="AD114" s="1141"/>
      <c r="AE114" s="1141"/>
      <c r="AF114" s="1143">
        <v>39.341140271493202</v>
      </c>
      <c r="AG114" s="1143">
        <v>0</v>
      </c>
      <c r="AH114" s="1143">
        <v>0</v>
      </c>
      <c r="AI114" s="1143"/>
      <c r="AJ114" s="1143">
        <f t="shared" si="31"/>
        <v>39.341140271493202</v>
      </c>
      <c r="AK114" s="1139">
        <f t="shared" si="32"/>
        <v>7.0350399427253425</v>
      </c>
      <c r="AL114" s="1143">
        <v>8.3031421054223191</v>
      </c>
      <c r="AM114" s="1143">
        <v>0</v>
      </c>
      <c r="AN114" s="1143">
        <v>0</v>
      </c>
      <c r="AO114" s="1143">
        <v>6.13615187830443</v>
      </c>
      <c r="AP114" s="1143">
        <f t="shared" si="33"/>
        <v>53.780434255219951</v>
      </c>
      <c r="AQ114" s="1144">
        <f t="shared" si="34"/>
        <v>6.3022744021462644</v>
      </c>
      <c r="AR114" s="557"/>
      <c r="AS114" s="557"/>
      <c r="AT114" s="557"/>
      <c r="AU114" s="557"/>
      <c r="AV114" s="557"/>
      <c r="AW114" s="557"/>
      <c r="AX114" s="557"/>
      <c r="AY114" s="557"/>
      <c r="AZ114" s="557"/>
      <c r="BA114" s="557"/>
      <c r="BB114" s="557"/>
      <c r="BC114" s="557"/>
      <c r="BD114" s="557"/>
      <c r="BE114" s="557"/>
      <c r="BF114" s="557"/>
      <c r="BG114" s="557"/>
      <c r="BH114" s="557"/>
      <c r="BI114" s="557"/>
      <c r="BJ114" s="557"/>
      <c r="BK114" s="557"/>
      <c r="BL114" s="557"/>
      <c r="BM114" s="557"/>
      <c r="BN114" s="557"/>
      <c r="BO114" s="557"/>
      <c r="BP114" s="557"/>
      <c r="BQ114" s="557"/>
      <c r="BR114" s="557"/>
      <c r="BS114" s="557"/>
      <c r="BT114" s="557"/>
      <c r="BU114" s="557"/>
      <c r="BV114" s="557"/>
      <c r="BW114" s="557"/>
      <c r="BX114" s="557"/>
      <c r="BY114" s="557"/>
      <c r="BZ114" s="557"/>
      <c r="CA114" s="557"/>
      <c r="CB114" s="557"/>
      <c r="CC114" s="557"/>
      <c r="CD114" s="557"/>
      <c r="CE114" s="557"/>
      <c r="CF114" s="557"/>
      <c r="CG114" s="557"/>
      <c r="CH114" s="557"/>
      <c r="CI114" s="557"/>
      <c r="CJ114" s="557"/>
      <c r="CK114" s="557"/>
      <c r="CL114" s="557"/>
      <c r="CM114" s="557"/>
      <c r="CN114" s="557"/>
      <c r="CO114" s="557"/>
      <c r="CP114" s="557"/>
      <c r="CQ114" s="557"/>
      <c r="CR114" s="557"/>
      <c r="CS114" s="557"/>
      <c r="CT114" s="557"/>
      <c r="CU114" s="557"/>
      <c r="CV114" s="557"/>
      <c r="CW114" s="557"/>
      <c r="CX114" s="557"/>
      <c r="CY114" s="557"/>
      <c r="CZ114" s="557"/>
      <c r="DA114" s="557"/>
      <c r="DB114" s="557"/>
      <c r="DC114" s="557"/>
      <c r="DD114" s="557"/>
      <c r="DE114" s="557"/>
      <c r="DF114" s="557"/>
      <c r="DG114" s="557"/>
      <c r="DH114" s="557"/>
      <c r="DI114" s="557"/>
      <c r="DJ114" s="557"/>
      <c r="DK114" s="557"/>
      <c r="DL114" s="557"/>
      <c r="DM114" s="557"/>
      <c r="DN114" s="557"/>
      <c r="DO114" s="557"/>
      <c r="DP114" s="557"/>
      <c r="DQ114" s="557"/>
      <c r="DR114" s="557"/>
      <c r="DS114" s="557"/>
      <c r="DT114" s="557"/>
      <c r="DU114" s="557"/>
      <c r="DV114" s="557"/>
      <c r="DW114" s="557"/>
      <c r="DX114" s="557"/>
      <c r="DY114" s="557"/>
      <c r="DZ114" s="557"/>
      <c r="EA114" s="557"/>
      <c r="EB114" s="557"/>
      <c r="EC114" s="557"/>
      <c r="ED114" s="557"/>
      <c r="EE114" s="557"/>
      <c r="EF114" s="557"/>
      <c r="EG114" s="557"/>
      <c r="EH114" s="557"/>
      <c r="EI114" s="557"/>
      <c r="EJ114" s="557"/>
      <c r="EK114" s="557"/>
      <c r="EL114" s="557"/>
      <c r="EM114" s="557"/>
      <c r="EN114" s="557"/>
      <c r="EO114" s="557"/>
      <c r="EP114" s="557"/>
      <c r="EQ114" s="557"/>
      <c r="ER114" s="557"/>
      <c r="ES114" s="557"/>
      <c r="ET114" s="557"/>
      <c r="EU114" s="557"/>
      <c r="EV114" s="557"/>
      <c r="EW114" s="557"/>
      <c r="EX114" s="557"/>
      <c r="EY114" s="557"/>
      <c r="EZ114" s="557"/>
      <c r="FA114" s="557"/>
      <c r="FB114" s="557"/>
      <c r="FC114" s="557"/>
      <c r="FD114" s="557"/>
      <c r="FE114" s="557"/>
      <c r="FF114" s="557"/>
      <c r="FG114" s="557"/>
      <c r="FH114" s="557"/>
      <c r="FI114" s="557"/>
      <c r="FJ114" s="557"/>
      <c r="FK114" s="557"/>
      <c r="FL114" s="557"/>
      <c r="FM114" s="557"/>
      <c r="FN114" s="557"/>
      <c r="FO114" s="557"/>
      <c r="FP114" s="557"/>
      <c r="FQ114" s="557"/>
      <c r="FR114" s="557"/>
      <c r="FS114" s="557"/>
      <c r="FT114" s="557"/>
      <c r="FU114" s="557"/>
      <c r="FV114" s="557"/>
      <c r="FW114" s="557"/>
      <c r="FX114" s="557"/>
      <c r="FY114" s="557"/>
      <c r="FZ114" s="557"/>
      <c r="GA114" s="557"/>
      <c r="GB114" s="557"/>
      <c r="GC114" s="557"/>
      <c r="GD114" s="557"/>
      <c r="GE114" s="557"/>
      <c r="GF114" s="557"/>
      <c r="GG114" s="557"/>
      <c r="GH114" s="557"/>
      <c r="GI114" s="557"/>
      <c r="GJ114" s="557"/>
      <c r="GK114" s="557"/>
      <c r="GL114" s="557"/>
      <c r="GM114" s="557"/>
      <c r="GN114" s="557"/>
      <c r="GO114" s="557"/>
      <c r="GP114" s="557"/>
      <c r="GQ114" s="557"/>
      <c r="GR114" s="557"/>
      <c r="GS114" s="557"/>
      <c r="GT114" s="557"/>
      <c r="GU114" s="557"/>
      <c r="GV114" s="557"/>
      <c r="GW114" s="557"/>
      <c r="GX114" s="557"/>
      <c r="GY114" s="557"/>
      <c r="GZ114" s="557"/>
      <c r="HA114" s="557"/>
      <c r="HB114" s="557"/>
      <c r="HC114" s="557"/>
      <c r="HD114" s="557"/>
      <c r="HE114" s="557"/>
      <c r="HF114" s="557"/>
      <c r="HG114" s="557"/>
      <c r="HH114" s="557"/>
      <c r="HI114" s="557"/>
      <c r="HJ114" s="557"/>
      <c r="HK114" s="557"/>
      <c r="HL114" s="557"/>
      <c r="HM114" s="557"/>
      <c r="HN114" s="557"/>
      <c r="HO114" s="557"/>
      <c r="HP114" s="557"/>
      <c r="HQ114" s="557"/>
      <c r="HR114" s="557"/>
      <c r="HS114" s="557"/>
      <c r="HT114" s="557"/>
      <c r="HU114" s="557"/>
      <c r="HV114" s="557"/>
      <c r="HW114" s="557"/>
      <c r="HX114" s="557"/>
      <c r="HY114" s="557"/>
      <c r="HZ114" s="557"/>
      <c r="IA114" s="557"/>
      <c r="IB114" s="557"/>
      <c r="IC114" s="557"/>
      <c r="ID114" s="557"/>
      <c r="IE114" s="557"/>
      <c r="IF114" s="557"/>
      <c r="IG114" s="557"/>
      <c r="IH114" s="557"/>
      <c r="II114" s="557"/>
      <c r="IJ114" s="557"/>
      <c r="IK114" s="557"/>
      <c r="IL114" s="557"/>
      <c r="IM114" s="557"/>
      <c r="IN114" s="557"/>
      <c r="IO114" s="557"/>
      <c r="IP114" s="557"/>
      <c r="IQ114" s="557"/>
      <c r="IR114" s="557"/>
      <c r="IS114" s="557"/>
      <c r="IT114" s="557"/>
      <c r="IU114" s="557"/>
      <c r="IV114" s="557"/>
      <c r="IW114" s="557"/>
      <c r="IX114" s="557"/>
      <c r="IY114" s="557"/>
      <c r="IZ114" s="557"/>
      <c r="JA114" s="557"/>
      <c r="JB114" s="557"/>
      <c r="JC114" s="557"/>
      <c r="JD114" s="557"/>
      <c r="JE114" s="557"/>
      <c r="JF114" s="557"/>
      <c r="JG114" s="557"/>
      <c r="JH114" s="557"/>
      <c r="JI114" s="557"/>
      <c r="JJ114" s="557"/>
      <c r="JK114" s="557"/>
      <c r="JL114" s="557"/>
      <c r="JM114" s="557"/>
      <c r="JN114" s="557"/>
      <c r="JO114" s="557"/>
      <c r="JP114" s="557"/>
      <c r="JQ114" s="557"/>
      <c r="JR114" s="557"/>
      <c r="JS114" s="557"/>
      <c r="JT114" s="557"/>
      <c r="JU114" s="557"/>
      <c r="JV114" s="557"/>
      <c r="JW114" s="557"/>
      <c r="JX114" s="557"/>
      <c r="JY114" s="557"/>
      <c r="JZ114" s="557"/>
      <c r="KA114" s="557"/>
      <c r="KB114" s="557"/>
      <c r="KC114" s="557"/>
      <c r="KD114" s="557"/>
      <c r="KE114" s="557"/>
      <c r="KF114" s="557"/>
      <c r="KG114" s="557"/>
      <c r="KH114" s="557"/>
      <c r="KI114" s="557"/>
      <c r="KJ114" s="557"/>
      <c r="KK114" s="557"/>
      <c r="KL114" s="557"/>
      <c r="KM114" s="557"/>
      <c r="KN114" s="557"/>
      <c r="KO114" s="557"/>
      <c r="KP114" s="557"/>
      <c r="KQ114" s="557"/>
      <c r="KR114" s="557"/>
      <c r="KS114" s="557"/>
      <c r="KT114" s="557"/>
      <c r="KU114" s="557"/>
      <c r="KV114" s="557"/>
      <c r="KW114" s="557"/>
      <c r="KX114" s="557"/>
      <c r="KY114" s="557"/>
      <c r="KZ114" s="557"/>
      <c r="LA114" s="557"/>
      <c r="LB114" s="557"/>
      <c r="LC114" s="557"/>
      <c r="LD114" s="557"/>
      <c r="LE114" s="557"/>
      <c r="LF114" s="557"/>
      <c r="LG114" s="557"/>
      <c r="LH114" s="557"/>
      <c r="LI114" s="557"/>
      <c r="LJ114" s="557"/>
      <c r="LK114" s="557"/>
      <c r="LL114" s="557"/>
      <c r="LM114" s="557"/>
      <c r="LN114" s="557"/>
      <c r="LO114" s="557"/>
      <c r="LP114" s="557"/>
      <c r="LQ114" s="557"/>
      <c r="LR114" s="557"/>
      <c r="LS114" s="557"/>
      <c r="LT114" s="557"/>
      <c r="LU114" s="557"/>
      <c r="LV114" s="557"/>
      <c r="LW114" s="557"/>
      <c r="LX114" s="557"/>
      <c r="LY114" s="557"/>
      <c r="LZ114" s="557"/>
      <c r="MA114" s="557"/>
      <c r="MB114" s="557"/>
      <c r="MC114" s="557"/>
      <c r="MD114" s="557"/>
      <c r="ME114" s="557"/>
      <c r="MF114" s="557"/>
      <c r="MG114" s="557"/>
      <c r="MH114" s="557"/>
      <c r="MI114" s="557"/>
      <c r="MJ114" s="557"/>
      <c r="MK114" s="557"/>
      <c r="ML114" s="557"/>
      <c r="MM114" s="557"/>
      <c r="MN114" s="557"/>
      <c r="MO114" s="557"/>
      <c r="MP114" s="557"/>
      <c r="MQ114" s="557"/>
      <c r="MR114" s="557"/>
      <c r="MS114" s="557"/>
      <c r="MT114" s="557"/>
      <c r="MU114" s="557"/>
      <c r="MV114" s="557"/>
      <c r="MW114" s="557"/>
      <c r="MX114" s="557"/>
      <c r="MY114" s="557"/>
      <c r="MZ114" s="557"/>
      <c r="NA114" s="557"/>
      <c r="NB114" s="557"/>
    </row>
    <row r="115" spans="1:366" s="85" customFormat="1" ht="20.25" customHeight="1" x14ac:dyDescent="0.45">
      <c r="A115" s="107">
        <v>0</v>
      </c>
      <c r="B115" s="108">
        <v>1</v>
      </c>
      <c r="C115" s="107">
        <v>0</v>
      </c>
      <c r="D115" s="108">
        <v>9</v>
      </c>
      <c r="E115" s="107">
        <v>0</v>
      </c>
      <c r="F115" s="108">
        <v>2</v>
      </c>
      <c r="G115" s="107">
        <v>0</v>
      </c>
      <c r="H115" s="108">
        <v>4</v>
      </c>
      <c r="I115" s="110" t="str">
        <f t="shared" si="28"/>
        <v>01090204</v>
      </c>
      <c r="J115" s="111"/>
      <c r="K115" s="111">
        <v>70134</v>
      </c>
      <c r="L115" s="111"/>
      <c r="M115" s="111"/>
      <c r="N115" s="111"/>
      <c r="O115" s="111"/>
      <c r="P115" s="111"/>
      <c r="Q115" s="111"/>
      <c r="R115" s="112" t="s">
        <v>119</v>
      </c>
      <c r="S115" s="112"/>
      <c r="T115" s="113" t="s">
        <v>463</v>
      </c>
      <c r="U115" s="112" t="s">
        <v>240</v>
      </c>
      <c r="V115" s="1301" t="s">
        <v>458</v>
      </c>
      <c r="W115" s="128" t="s">
        <v>463</v>
      </c>
      <c r="X115" s="1139">
        <f t="shared" si="29"/>
        <v>10.552559914088015</v>
      </c>
      <c r="Y115" s="1139">
        <f t="shared" si="30"/>
        <v>9.8129448930288508</v>
      </c>
      <c r="Z115" s="1140">
        <v>180</v>
      </c>
      <c r="AA115" s="1140"/>
      <c r="AB115" s="1141"/>
      <c r="AC115" s="1141"/>
      <c r="AD115" s="1141"/>
      <c r="AE115" s="1141"/>
      <c r="AF115" s="1143">
        <v>59.011710407239804</v>
      </c>
      <c r="AG115" s="1143">
        <v>0</v>
      </c>
      <c r="AH115" s="1143">
        <v>0</v>
      </c>
      <c r="AI115" s="1143"/>
      <c r="AJ115" s="1143">
        <f t="shared" si="31"/>
        <v>59.011710407239804</v>
      </c>
      <c r="AK115" s="1139">
        <f t="shared" si="32"/>
        <v>10.552559914088015</v>
      </c>
      <c r="AL115" s="1143">
        <v>12.454713158133501</v>
      </c>
      <c r="AM115" s="1143">
        <v>0</v>
      </c>
      <c r="AN115" s="1143">
        <v>0</v>
      </c>
      <c r="AO115" s="1143">
        <v>12.272303756608901</v>
      </c>
      <c r="AP115" s="1143">
        <f t="shared" si="33"/>
        <v>83.738727321982211</v>
      </c>
      <c r="AQ115" s="1144">
        <f t="shared" si="34"/>
        <v>9.8129448930288508</v>
      </c>
      <c r="AR115" s="557"/>
      <c r="AS115" s="557"/>
      <c r="AT115" s="557"/>
      <c r="AU115" s="557"/>
      <c r="AV115" s="557"/>
      <c r="AW115" s="557"/>
      <c r="AX115" s="557"/>
      <c r="AY115" s="557"/>
      <c r="AZ115" s="557"/>
      <c r="BA115" s="557"/>
      <c r="BB115" s="557"/>
      <c r="BC115" s="557"/>
      <c r="BD115" s="557"/>
      <c r="BE115" s="557"/>
      <c r="BF115" s="557"/>
      <c r="BG115" s="557"/>
      <c r="BH115" s="557"/>
      <c r="BI115" s="557"/>
      <c r="BJ115" s="557"/>
      <c r="BK115" s="557"/>
      <c r="BL115" s="557"/>
      <c r="BM115" s="557"/>
      <c r="BN115" s="557"/>
      <c r="BO115" s="557"/>
      <c r="BP115" s="557"/>
      <c r="BQ115" s="557"/>
      <c r="BR115" s="557"/>
      <c r="BS115" s="557"/>
      <c r="BT115" s="557"/>
      <c r="BU115" s="557"/>
      <c r="BV115" s="557"/>
      <c r="BW115" s="557"/>
      <c r="BX115" s="557"/>
      <c r="BY115" s="557"/>
      <c r="BZ115" s="557"/>
      <c r="CA115" s="557"/>
      <c r="CB115" s="557"/>
      <c r="CC115" s="557"/>
      <c r="CD115" s="557"/>
      <c r="CE115" s="557"/>
      <c r="CF115" s="557"/>
      <c r="CG115" s="557"/>
      <c r="CH115" s="557"/>
      <c r="CI115" s="557"/>
      <c r="CJ115" s="557"/>
      <c r="CK115" s="557"/>
      <c r="CL115" s="557"/>
      <c r="CM115" s="557"/>
      <c r="CN115" s="557"/>
      <c r="CO115" s="557"/>
      <c r="CP115" s="557"/>
      <c r="CQ115" s="557"/>
      <c r="CR115" s="557"/>
      <c r="CS115" s="557"/>
      <c r="CT115" s="557"/>
      <c r="CU115" s="557"/>
      <c r="CV115" s="557"/>
      <c r="CW115" s="557"/>
      <c r="CX115" s="557"/>
      <c r="CY115" s="557"/>
      <c r="CZ115" s="557"/>
      <c r="DA115" s="557"/>
      <c r="DB115" s="557"/>
      <c r="DC115" s="557"/>
      <c r="DD115" s="557"/>
      <c r="DE115" s="557"/>
      <c r="DF115" s="557"/>
      <c r="DG115" s="557"/>
      <c r="DH115" s="557"/>
      <c r="DI115" s="557"/>
      <c r="DJ115" s="557"/>
      <c r="DK115" s="557"/>
      <c r="DL115" s="557"/>
      <c r="DM115" s="557"/>
      <c r="DN115" s="557"/>
      <c r="DO115" s="557"/>
      <c r="DP115" s="557"/>
      <c r="DQ115" s="557"/>
      <c r="DR115" s="557"/>
      <c r="DS115" s="557"/>
      <c r="DT115" s="557"/>
      <c r="DU115" s="557"/>
      <c r="DV115" s="557"/>
      <c r="DW115" s="557"/>
      <c r="DX115" s="557"/>
      <c r="DY115" s="557"/>
      <c r="DZ115" s="557"/>
      <c r="EA115" s="557"/>
      <c r="EB115" s="557"/>
      <c r="EC115" s="557"/>
      <c r="ED115" s="557"/>
      <c r="EE115" s="557"/>
      <c r="EF115" s="557"/>
      <c r="EG115" s="557"/>
      <c r="EH115" s="557"/>
      <c r="EI115" s="557"/>
      <c r="EJ115" s="557"/>
      <c r="EK115" s="557"/>
      <c r="EL115" s="557"/>
      <c r="EM115" s="557"/>
      <c r="EN115" s="557"/>
      <c r="EO115" s="557"/>
      <c r="EP115" s="557"/>
      <c r="EQ115" s="557"/>
      <c r="ER115" s="557"/>
      <c r="ES115" s="557"/>
      <c r="ET115" s="557"/>
      <c r="EU115" s="557"/>
      <c r="EV115" s="557"/>
      <c r="EW115" s="557"/>
      <c r="EX115" s="557"/>
      <c r="EY115" s="557"/>
      <c r="EZ115" s="557"/>
      <c r="FA115" s="557"/>
      <c r="FB115" s="557"/>
      <c r="FC115" s="557"/>
      <c r="FD115" s="557"/>
      <c r="FE115" s="557"/>
      <c r="FF115" s="557"/>
      <c r="FG115" s="557"/>
      <c r="FH115" s="557"/>
      <c r="FI115" s="557"/>
      <c r="FJ115" s="557"/>
      <c r="FK115" s="557"/>
      <c r="FL115" s="557"/>
      <c r="FM115" s="557"/>
      <c r="FN115" s="557"/>
      <c r="FO115" s="557"/>
      <c r="FP115" s="557"/>
      <c r="FQ115" s="557"/>
      <c r="FR115" s="557"/>
      <c r="FS115" s="557"/>
      <c r="FT115" s="557"/>
      <c r="FU115" s="557"/>
      <c r="FV115" s="557"/>
      <c r="FW115" s="557"/>
      <c r="FX115" s="557"/>
      <c r="FY115" s="557"/>
      <c r="FZ115" s="557"/>
      <c r="GA115" s="557"/>
      <c r="GB115" s="557"/>
      <c r="GC115" s="557"/>
      <c r="GD115" s="557"/>
      <c r="GE115" s="557"/>
      <c r="GF115" s="557"/>
      <c r="GG115" s="557"/>
      <c r="GH115" s="557"/>
      <c r="GI115" s="557"/>
      <c r="GJ115" s="557"/>
      <c r="GK115" s="557"/>
      <c r="GL115" s="557"/>
      <c r="GM115" s="557"/>
      <c r="GN115" s="557"/>
      <c r="GO115" s="557"/>
      <c r="GP115" s="557"/>
      <c r="GQ115" s="557"/>
      <c r="GR115" s="557"/>
      <c r="GS115" s="557"/>
      <c r="GT115" s="557"/>
      <c r="GU115" s="557"/>
      <c r="GV115" s="557"/>
      <c r="GW115" s="557"/>
      <c r="GX115" s="557"/>
      <c r="GY115" s="557"/>
      <c r="GZ115" s="557"/>
      <c r="HA115" s="557"/>
      <c r="HB115" s="557"/>
      <c r="HC115" s="557"/>
      <c r="HD115" s="557"/>
      <c r="HE115" s="557"/>
      <c r="HF115" s="557"/>
      <c r="HG115" s="557"/>
      <c r="HH115" s="557"/>
      <c r="HI115" s="557"/>
      <c r="HJ115" s="557"/>
      <c r="HK115" s="557"/>
      <c r="HL115" s="557"/>
      <c r="HM115" s="557"/>
      <c r="HN115" s="557"/>
      <c r="HO115" s="557"/>
      <c r="HP115" s="557"/>
      <c r="HQ115" s="557"/>
      <c r="HR115" s="557"/>
      <c r="HS115" s="557"/>
      <c r="HT115" s="557"/>
      <c r="HU115" s="557"/>
      <c r="HV115" s="557"/>
      <c r="HW115" s="557"/>
      <c r="HX115" s="557"/>
      <c r="HY115" s="557"/>
      <c r="HZ115" s="557"/>
      <c r="IA115" s="557"/>
      <c r="IB115" s="557"/>
      <c r="IC115" s="557"/>
      <c r="ID115" s="557"/>
      <c r="IE115" s="557"/>
      <c r="IF115" s="557"/>
      <c r="IG115" s="557"/>
      <c r="IH115" s="557"/>
      <c r="II115" s="557"/>
      <c r="IJ115" s="557"/>
      <c r="IK115" s="557"/>
      <c r="IL115" s="557"/>
      <c r="IM115" s="557"/>
      <c r="IN115" s="557"/>
      <c r="IO115" s="557"/>
      <c r="IP115" s="557"/>
      <c r="IQ115" s="557"/>
      <c r="IR115" s="557"/>
      <c r="IS115" s="557"/>
      <c r="IT115" s="557"/>
      <c r="IU115" s="557"/>
      <c r="IV115" s="557"/>
      <c r="IW115" s="557"/>
      <c r="IX115" s="557"/>
      <c r="IY115" s="557"/>
      <c r="IZ115" s="557"/>
      <c r="JA115" s="557"/>
      <c r="JB115" s="557"/>
      <c r="JC115" s="557"/>
      <c r="JD115" s="557"/>
      <c r="JE115" s="557"/>
      <c r="JF115" s="557"/>
      <c r="JG115" s="557"/>
      <c r="JH115" s="557"/>
      <c r="JI115" s="557"/>
      <c r="JJ115" s="557"/>
      <c r="JK115" s="557"/>
      <c r="JL115" s="557"/>
      <c r="JM115" s="557"/>
      <c r="JN115" s="557"/>
      <c r="JO115" s="557"/>
      <c r="JP115" s="557"/>
      <c r="JQ115" s="557"/>
      <c r="JR115" s="557"/>
      <c r="JS115" s="557"/>
      <c r="JT115" s="557"/>
      <c r="JU115" s="557"/>
      <c r="JV115" s="557"/>
      <c r="JW115" s="557"/>
      <c r="JX115" s="557"/>
      <c r="JY115" s="557"/>
      <c r="JZ115" s="557"/>
      <c r="KA115" s="557"/>
      <c r="KB115" s="557"/>
      <c r="KC115" s="557"/>
      <c r="KD115" s="557"/>
      <c r="KE115" s="557"/>
      <c r="KF115" s="557"/>
      <c r="KG115" s="557"/>
      <c r="KH115" s="557"/>
      <c r="KI115" s="557"/>
      <c r="KJ115" s="557"/>
      <c r="KK115" s="557"/>
      <c r="KL115" s="557"/>
      <c r="KM115" s="557"/>
      <c r="KN115" s="557"/>
      <c r="KO115" s="557"/>
      <c r="KP115" s="557"/>
      <c r="KQ115" s="557"/>
      <c r="KR115" s="557"/>
      <c r="KS115" s="557"/>
      <c r="KT115" s="557"/>
      <c r="KU115" s="557"/>
      <c r="KV115" s="557"/>
      <c r="KW115" s="557"/>
      <c r="KX115" s="557"/>
      <c r="KY115" s="557"/>
      <c r="KZ115" s="557"/>
      <c r="LA115" s="557"/>
      <c r="LB115" s="557"/>
      <c r="LC115" s="557"/>
      <c r="LD115" s="557"/>
      <c r="LE115" s="557"/>
      <c r="LF115" s="557"/>
      <c r="LG115" s="557"/>
      <c r="LH115" s="557"/>
      <c r="LI115" s="557"/>
      <c r="LJ115" s="557"/>
      <c r="LK115" s="557"/>
      <c r="LL115" s="557"/>
      <c r="LM115" s="557"/>
      <c r="LN115" s="557"/>
      <c r="LO115" s="557"/>
      <c r="LP115" s="557"/>
      <c r="LQ115" s="557"/>
      <c r="LR115" s="557"/>
      <c r="LS115" s="557"/>
      <c r="LT115" s="557"/>
      <c r="LU115" s="557"/>
      <c r="LV115" s="557"/>
      <c r="LW115" s="557"/>
      <c r="LX115" s="557"/>
      <c r="LY115" s="557"/>
      <c r="LZ115" s="557"/>
      <c r="MA115" s="557"/>
      <c r="MB115" s="557"/>
      <c r="MC115" s="557"/>
      <c r="MD115" s="557"/>
      <c r="ME115" s="557"/>
      <c r="MF115" s="557"/>
      <c r="MG115" s="557"/>
      <c r="MH115" s="557"/>
      <c r="MI115" s="557"/>
      <c r="MJ115" s="557"/>
      <c r="MK115" s="557"/>
      <c r="ML115" s="557"/>
      <c r="MM115" s="557"/>
      <c r="MN115" s="557"/>
      <c r="MO115" s="557"/>
      <c r="MP115" s="557"/>
      <c r="MQ115" s="557"/>
      <c r="MR115" s="557"/>
      <c r="MS115" s="557"/>
      <c r="MT115" s="557"/>
      <c r="MU115" s="557"/>
      <c r="MV115" s="557"/>
      <c r="MW115" s="557"/>
      <c r="MX115" s="557"/>
      <c r="MY115" s="557"/>
      <c r="MZ115" s="557"/>
      <c r="NA115" s="557"/>
      <c r="NB115" s="557"/>
    </row>
    <row r="116" spans="1:366" s="85" customFormat="1" ht="20.25" customHeight="1" x14ac:dyDescent="0.45">
      <c r="A116" s="107">
        <v>0</v>
      </c>
      <c r="B116" s="108">
        <v>1</v>
      </c>
      <c r="C116" s="107">
        <v>0</v>
      </c>
      <c r="D116" s="108">
        <v>9</v>
      </c>
      <c r="E116" s="107">
        <v>0</v>
      </c>
      <c r="F116" s="108">
        <v>2</v>
      </c>
      <c r="G116" s="107">
        <v>0</v>
      </c>
      <c r="H116" s="108">
        <v>5</v>
      </c>
      <c r="I116" s="110" t="str">
        <f t="shared" si="28"/>
        <v>01090205</v>
      </c>
      <c r="J116" s="111"/>
      <c r="K116" s="111">
        <v>70135</v>
      </c>
      <c r="L116" s="111"/>
      <c r="M116" s="111"/>
      <c r="N116" s="111"/>
      <c r="O116" s="111"/>
      <c r="P116" s="111"/>
      <c r="Q116" s="111"/>
      <c r="R116" s="112" t="s">
        <v>119</v>
      </c>
      <c r="S116" s="112"/>
      <c r="T116" s="113" t="s">
        <v>464</v>
      </c>
      <c r="U116" s="112" t="s">
        <v>240</v>
      </c>
      <c r="V116" s="1301" t="s">
        <v>458</v>
      </c>
      <c r="W116" s="128" t="s">
        <v>464</v>
      </c>
      <c r="X116" s="1139">
        <f t="shared" si="29"/>
        <v>3.5175199713626712</v>
      </c>
      <c r="Y116" s="1139">
        <f t="shared" si="30"/>
        <v>4.2297370705014758</v>
      </c>
      <c r="Z116" s="1140">
        <v>60</v>
      </c>
      <c r="AA116" s="1140"/>
      <c r="AB116" s="1141"/>
      <c r="AC116" s="1141"/>
      <c r="AD116" s="1141"/>
      <c r="AE116" s="1141"/>
      <c r="AF116" s="1143">
        <v>19.670570135746601</v>
      </c>
      <c r="AG116" s="1143">
        <v>0</v>
      </c>
      <c r="AH116" s="1143">
        <v>0</v>
      </c>
      <c r="AI116" s="1143"/>
      <c r="AJ116" s="1143">
        <f t="shared" si="31"/>
        <v>19.670570135746601</v>
      </c>
      <c r="AK116" s="1139">
        <f t="shared" si="32"/>
        <v>3.5175199713626712</v>
      </c>
      <c r="AL116" s="1143">
        <v>4.1515710527111596</v>
      </c>
      <c r="AM116" s="1143">
        <v>0</v>
      </c>
      <c r="AN116" s="1143">
        <v>0</v>
      </c>
      <c r="AO116" s="1143">
        <v>12.272303756608901</v>
      </c>
      <c r="AP116" s="1143">
        <f t="shared" si="33"/>
        <v>36.094444945066662</v>
      </c>
      <c r="AQ116" s="1144">
        <f t="shared" si="34"/>
        <v>4.2297370705014758</v>
      </c>
      <c r="AR116" s="557"/>
      <c r="AS116" s="557"/>
      <c r="AT116" s="557"/>
      <c r="AU116" s="557"/>
      <c r="AV116" s="557"/>
      <c r="AW116" s="557"/>
      <c r="AX116" s="557"/>
      <c r="AY116" s="557"/>
      <c r="AZ116" s="557"/>
      <c r="BA116" s="557"/>
      <c r="BB116" s="557"/>
      <c r="BC116" s="557"/>
      <c r="BD116" s="557"/>
      <c r="BE116" s="557"/>
      <c r="BF116" s="557"/>
      <c r="BG116" s="557"/>
      <c r="BH116" s="557"/>
      <c r="BI116" s="557"/>
      <c r="BJ116" s="557"/>
      <c r="BK116" s="557"/>
      <c r="BL116" s="557"/>
      <c r="BM116" s="557"/>
      <c r="BN116" s="557"/>
      <c r="BO116" s="557"/>
      <c r="BP116" s="557"/>
      <c r="BQ116" s="557"/>
      <c r="BR116" s="557"/>
      <c r="BS116" s="557"/>
      <c r="BT116" s="557"/>
      <c r="BU116" s="557"/>
      <c r="BV116" s="557"/>
      <c r="BW116" s="557"/>
      <c r="BX116" s="557"/>
      <c r="BY116" s="557"/>
      <c r="BZ116" s="557"/>
      <c r="CA116" s="557"/>
      <c r="CB116" s="557"/>
      <c r="CC116" s="557"/>
      <c r="CD116" s="557"/>
      <c r="CE116" s="557"/>
      <c r="CF116" s="557"/>
      <c r="CG116" s="557"/>
      <c r="CH116" s="557"/>
      <c r="CI116" s="557"/>
      <c r="CJ116" s="557"/>
      <c r="CK116" s="557"/>
      <c r="CL116" s="557"/>
      <c r="CM116" s="557"/>
      <c r="CN116" s="557"/>
      <c r="CO116" s="557"/>
      <c r="CP116" s="557"/>
      <c r="CQ116" s="557"/>
      <c r="CR116" s="557"/>
      <c r="CS116" s="557"/>
      <c r="CT116" s="557"/>
      <c r="CU116" s="557"/>
      <c r="CV116" s="557"/>
      <c r="CW116" s="557"/>
      <c r="CX116" s="557"/>
      <c r="CY116" s="557"/>
      <c r="CZ116" s="557"/>
      <c r="DA116" s="557"/>
      <c r="DB116" s="557"/>
      <c r="DC116" s="557"/>
      <c r="DD116" s="557"/>
      <c r="DE116" s="557"/>
      <c r="DF116" s="557"/>
      <c r="DG116" s="557"/>
      <c r="DH116" s="557"/>
      <c r="DI116" s="557"/>
      <c r="DJ116" s="557"/>
      <c r="DK116" s="557"/>
      <c r="DL116" s="557"/>
      <c r="DM116" s="557"/>
      <c r="DN116" s="557"/>
      <c r="DO116" s="557"/>
      <c r="DP116" s="557"/>
      <c r="DQ116" s="557"/>
      <c r="DR116" s="557"/>
      <c r="DS116" s="557"/>
      <c r="DT116" s="557"/>
      <c r="DU116" s="557"/>
      <c r="DV116" s="557"/>
      <c r="DW116" s="557"/>
      <c r="DX116" s="557"/>
      <c r="DY116" s="557"/>
      <c r="DZ116" s="557"/>
      <c r="EA116" s="557"/>
      <c r="EB116" s="557"/>
      <c r="EC116" s="557"/>
      <c r="ED116" s="557"/>
      <c r="EE116" s="557"/>
      <c r="EF116" s="557"/>
      <c r="EG116" s="557"/>
      <c r="EH116" s="557"/>
      <c r="EI116" s="557"/>
      <c r="EJ116" s="557"/>
      <c r="EK116" s="557"/>
      <c r="EL116" s="557"/>
      <c r="EM116" s="557"/>
      <c r="EN116" s="557"/>
      <c r="EO116" s="557"/>
      <c r="EP116" s="557"/>
      <c r="EQ116" s="557"/>
      <c r="ER116" s="557"/>
      <c r="ES116" s="557"/>
      <c r="ET116" s="557"/>
      <c r="EU116" s="557"/>
      <c r="EV116" s="557"/>
      <c r="EW116" s="557"/>
      <c r="EX116" s="557"/>
      <c r="EY116" s="557"/>
      <c r="EZ116" s="557"/>
      <c r="FA116" s="557"/>
      <c r="FB116" s="557"/>
      <c r="FC116" s="557"/>
      <c r="FD116" s="557"/>
      <c r="FE116" s="557"/>
      <c r="FF116" s="557"/>
      <c r="FG116" s="557"/>
      <c r="FH116" s="557"/>
      <c r="FI116" s="557"/>
      <c r="FJ116" s="557"/>
      <c r="FK116" s="557"/>
      <c r="FL116" s="557"/>
      <c r="FM116" s="557"/>
      <c r="FN116" s="557"/>
      <c r="FO116" s="557"/>
      <c r="FP116" s="557"/>
      <c r="FQ116" s="557"/>
      <c r="FR116" s="557"/>
      <c r="FS116" s="557"/>
      <c r="FT116" s="557"/>
      <c r="FU116" s="557"/>
      <c r="FV116" s="557"/>
      <c r="FW116" s="557"/>
      <c r="FX116" s="557"/>
      <c r="FY116" s="557"/>
      <c r="FZ116" s="557"/>
      <c r="GA116" s="557"/>
      <c r="GB116" s="557"/>
      <c r="GC116" s="557"/>
      <c r="GD116" s="557"/>
      <c r="GE116" s="557"/>
      <c r="GF116" s="557"/>
      <c r="GG116" s="557"/>
      <c r="GH116" s="557"/>
      <c r="GI116" s="557"/>
      <c r="GJ116" s="557"/>
      <c r="GK116" s="557"/>
      <c r="GL116" s="557"/>
      <c r="GM116" s="557"/>
      <c r="GN116" s="557"/>
      <c r="GO116" s="557"/>
      <c r="GP116" s="557"/>
      <c r="GQ116" s="557"/>
      <c r="GR116" s="557"/>
      <c r="GS116" s="557"/>
      <c r="GT116" s="557"/>
      <c r="GU116" s="557"/>
      <c r="GV116" s="557"/>
      <c r="GW116" s="557"/>
      <c r="GX116" s="557"/>
      <c r="GY116" s="557"/>
      <c r="GZ116" s="557"/>
      <c r="HA116" s="557"/>
      <c r="HB116" s="557"/>
      <c r="HC116" s="557"/>
      <c r="HD116" s="557"/>
      <c r="HE116" s="557"/>
      <c r="HF116" s="557"/>
      <c r="HG116" s="557"/>
      <c r="HH116" s="557"/>
      <c r="HI116" s="557"/>
      <c r="HJ116" s="557"/>
      <c r="HK116" s="557"/>
      <c r="HL116" s="557"/>
      <c r="HM116" s="557"/>
      <c r="HN116" s="557"/>
      <c r="HO116" s="557"/>
      <c r="HP116" s="557"/>
      <c r="HQ116" s="557"/>
      <c r="HR116" s="557"/>
      <c r="HS116" s="557"/>
      <c r="HT116" s="557"/>
      <c r="HU116" s="557"/>
      <c r="HV116" s="557"/>
      <c r="HW116" s="557"/>
      <c r="HX116" s="557"/>
      <c r="HY116" s="557"/>
      <c r="HZ116" s="557"/>
      <c r="IA116" s="557"/>
      <c r="IB116" s="557"/>
      <c r="IC116" s="557"/>
      <c r="ID116" s="557"/>
      <c r="IE116" s="557"/>
      <c r="IF116" s="557"/>
      <c r="IG116" s="557"/>
      <c r="IH116" s="557"/>
      <c r="II116" s="557"/>
      <c r="IJ116" s="557"/>
      <c r="IK116" s="557"/>
      <c r="IL116" s="557"/>
      <c r="IM116" s="557"/>
      <c r="IN116" s="557"/>
      <c r="IO116" s="557"/>
      <c r="IP116" s="557"/>
      <c r="IQ116" s="557"/>
      <c r="IR116" s="557"/>
      <c r="IS116" s="557"/>
      <c r="IT116" s="557"/>
      <c r="IU116" s="557"/>
      <c r="IV116" s="557"/>
      <c r="IW116" s="557"/>
      <c r="IX116" s="557"/>
      <c r="IY116" s="557"/>
      <c r="IZ116" s="557"/>
      <c r="JA116" s="557"/>
      <c r="JB116" s="557"/>
      <c r="JC116" s="557"/>
      <c r="JD116" s="557"/>
      <c r="JE116" s="557"/>
      <c r="JF116" s="557"/>
      <c r="JG116" s="557"/>
      <c r="JH116" s="557"/>
      <c r="JI116" s="557"/>
      <c r="JJ116" s="557"/>
      <c r="JK116" s="557"/>
      <c r="JL116" s="557"/>
      <c r="JM116" s="557"/>
      <c r="JN116" s="557"/>
      <c r="JO116" s="557"/>
      <c r="JP116" s="557"/>
      <c r="JQ116" s="557"/>
      <c r="JR116" s="557"/>
      <c r="JS116" s="557"/>
      <c r="JT116" s="557"/>
      <c r="JU116" s="557"/>
      <c r="JV116" s="557"/>
      <c r="JW116" s="557"/>
      <c r="JX116" s="557"/>
      <c r="JY116" s="557"/>
      <c r="JZ116" s="557"/>
      <c r="KA116" s="557"/>
      <c r="KB116" s="557"/>
      <c r="KC116" s="557"/>
      <c r="KD116" s="557"/>
      <c r="KE116" s="557"/>
      <c r="KF116" s="557"/>
      <c r="KG116" s="557"/>
      <c r="KH116" s="557"/>
      <c r="KI116" s="557"/>
      <c r="KJ116" s="557"/>
      <c r="KK116" s="557"/>
      <c r="KL116" s="557"/>
      <c r="KM116" s="557"/>
      <c r="KN116" s="557"/>
      <c r="KO116" s="557"/>
      <c r="KP116" s="557"/>
      <c r="KQ116" s="557"/>
      <c r="KR116" s="557"/>
      <c r="KS116" s="557"/>
      <c r="KT116" s="557"/>
      <c r="KU116" s="557"/>
      <c r="KV116" s="557"/>
      <c r="KW116" s="557"/>
      <c r="KX116" s="557"/>
      <c r="KY116" s="557"/>
      <c r="KZ116" s="557"/>
      <c r="LA116" s="557"/>
      <c r="LB116" s="557"/>
      <c r="LC116" s="557"/>
      <c r="LD116" s="557"/>
      <c r="LE116" s="557"/>
      <c r="LF116" s="557"/>
      <c r="LG116" s="557"/>
      <c r="LH116" s="557"/>
      <c r="LI116" s="557"/>
      <c r="LJ116" s="557"/>
      <c r="LK116" s="557"/>
      <c r="LL116" s="557"/>
      <c r="LM116" s="557"/>
      <c r="LN116" s="557"/>
      <c r="LO116" s="557"/>
      <c r="LP116" s="557"/>
      <c r="LQ116" s="557"/>
      <c r="LR116" s="557"/>
      <c r="LS116" s="557"/>
      <c r="LT116" s="557"/>
      <c r="LU116" s="557"/>
      <c r="LV116" s="557"/>
      <c r="LW116" s="557"/>
      <c r="LX116" s="557"/>
      <c r="LY116" s="557"/>
      <c r="LZ116" s="557"/>
      <c r="MA116" s="557"/>
      <c r="MB116" s="557"/>
      <c r="MC116" s="557"/>
      <c r="MD116" s="557"/>
      <c r="ME116" s="557"/>
      <c r="MF116" s="557"/>
      <c r="MG116" s="557"/>
      <c r="MH116" s="557"/>
      <c r="MI116" s="557"/>
      <c r="MJ116" s="557"/>
      <c r="MK116" s="557"/>
      <c r="ML116" s="557"/>
      <c r="MM116" s="557"/>
      <c r="MN116" s="557"/>
      <c r="MO116" s="557"/>
      <c r="MP116" s="557"/>
      <c r="MQ116" s="557"/>
      <c r="MR116" s="557"/>
      <c r="MS116" s="557"/>
      <c r="MT116" s="557"/>
      <c r="MU116" s="557"/>
      <c r="MV116" s="557"/>
      <c r="MW116" s="557"/>
      <c r="MX116" s="557"/>
      <c r="MY116" s="557"/>
      <c r="MZ116" s="557"/>
      <c r="NA116" s="557"/>
      <c r="NB116" s="557"/>
    </row>
    <row r="117" spans="1:366" s="85" customFormat="1" ht="20.25" customHeight="1" x14ac:dyDescent="0.45">
      <c r="A117" s="107">
        <v>0</v>
      </c>
      <c r="B117" s="108">
        <v>1</v>
      </c>
      <c r="C117" s="107">
        <v>0</v>
      </c>
      <c r="D117" s="108">
        <v>9</v>
      </c>
      <c r="E117" s="107">
        <v>0</v>
      </c>
      <c r="F117" s="108">
        <v>2</v>
      </c>
      <c r="G117" s="107">
        <v>0</v>
      </c>
      <c r="H117" s="108">
        <v>6</v>
      </c>
      <c r="I117" s="110" t="str">
        <f t="shared" si="28"/>
        <v>01090206</v>
      </c>
      <c r="J117" s="111"/>
      <c r="K117" s="111">
        <v>70136</v>
      </c>
      <c r="L117" s="111"/>
      <c r="M117" s="111"/>
      <c r="N117" s="111"/>
      <c r="O117" s="111"/>
      <c r="P117" s="111"/>
      <c r="Q117" s="111"/>
      <c r="R117" s="112" t="s">
        <v>119</v>
      </c>
      <c r="S117" s="112"/>
      <c r="T117" s="113" t="s">
        <v>465</v>
      </c>
      <c r="U117" s="112" t="s">
        <v>240</v>
      </c>
      <c r="V117" s="1301" t="s">
        <v>458</v>
      </c>
      <c r="W117" s="128" t="s">
        <v>465</v>
      </c>
      <c r="X117" s="1139">
        <f t="shared" si="29"/>
        <v>10.552559914088015</v>
      </c>
      <c r="Y117" s="1139">
        <f t="shared" si="30"/>
        <v>9.8129448930288508</v>
      </c>
      <c r="Z117" s="1140">
        <v>180</v>
      </c>
      <c r="AA117" s="1140"/>
      <c r="AB117" s="1141"/>
      <c r="AC117" s="1141"/>
      <c r="AD117" s="1141"/>
      <c r="AE117" s="1141"/>
      <c r="AF117" s="1143">
        <v>59.011710407239804</v>
      </c>
      <c r="AG117" s="1143">
        <v>0</v>
      </c>
      <c r="AH117" s="1143">
        <v>0</v>
      </c>
      <c r="AI117" s="1143"/>
      <c r="AJ117" s="1143">
        <f t="shared" si="31"/>
        <v>59.011710407239804</v>
      </c>
      <c r="AK117" s="1139">
        <f t="shared" si="32"/>
        <v>10.552559914088015</v>
      </c>
      <c r="AL117" s="1143">
        <v>12.454713158133501</v>
      </c>
      <c r="AM117" s="1143">
        <v>0</v>
      </c>
      <c r="AN117" s="1143">
        <v>0</v>
      </c>
      <c r="AO117" s="1143">
        <v>12.272303756608901</v>
      </c>
      <c r="AP117" s="1143">
        <f t="shared" si="33"/>
        <v>83.738727321982211</v>
      </c>
      <c r="AQ117" s="1144">
        <f t="shared" si="34"/>
        <v>9.8129448930288508</v>
      </c>
      <c r="AR117" s="557"/>
      <c r="AS117" s="557"/>
      <c r="AT117" s="557"/>
      <c r="AU117" s="557"/>
      <c r="AV117" s="557"/>
      <c r="AW117" s="557"/>
      <c r="AX117" s="557"/>
      <c r="AY117" s="557"/>
      <c r="AZ117" s="557"/>
      <c r="BA117" s="557"/>
      <c r="BB117" s="557"/>
      <c r="BC117" s="557"/>
      <c r="BD117" s="557"/>
      <c r="BE117" s="557"/>
      <c r="BF117" s="557"/>
      <c r="BG117" s="557"/>
      <c r="BH117" s="557"/>
      <c r="BI117" s="557"/>
      <c r="BJ117" s="557"/>
      <c r="BK117" s="557"/>
      <c r="BL117" s="557"/>
      <c r="BM117" s="557"/>
      <c r="BN117" s="557"/>
      <c r="BO117" s="557"/>
      <c r="BP117" s="557"/>
      <c r="BQ117" s="557"/>
      <c r="BR117" s="557"/>
      <c r="BS117" s="557"/>
      <c r="BT117" s="557"/>
      <c r="BU117" s="557"/>
      <c r="BV117" s="557"/>
      <c r="BW117" s="557"/>
      <c r="BX117" s="557"/>
      <c r="BY117" s="557"/>
      <c r="BZ117" s="557"/>
      <c r="CA117" s="557"/>
      <c r="CB117" s="557"/>
      <c r="CC117" s="557"/>
      <c r="CD117" s="557"/>
      <c r="CE117" s="557"/>
      <c r="CF117" s="557"/>
      <c r="CG117" s="557"/>
      <c r="CH117" s="557"/>
      <c r="CI117" s="557"/>
      <c r="CJ117" s="557"/>
      <c r="CK117" s="557"/>
      <c r="CL117" s="557"/>
      <c r="CM117" s="557"/>
      <c r="CN117" s="557"/>
      <c r="CO117" s="557"/>
      <c r="CP117" s="557"/>
      <c r="CQ117" s="557"/>
      <c r="CR117" s="557"/>
      <c r="CS117" s="557"/>
      <c r="CT117" s="557"/>
      <c r="CU117" s="557"/>
      <c r="CV117" s="557"/>
      <c r="CW117" s="557"/>
      <c r="CX117" s="557"/>
      <c r="CY117" s="557"/>
      <c r="CZ117" s="557"/>
      <c r="DA117" s="557"/>
      <c r="DB117" s="557"/>
      <c r="DC117" s="557"/>
      <c r="DD117" s="557"/>
      <c r="DE117" s="557"/>
      <c r="DF117" s="557"/>
      <c r="DG117" s="557"/>
      <c r="DH117" s="557"/>
      <c r="DI117" s="557"/>
      <c r="DJ117" s="557"/>
      <c r="DK117" s="557"/>
      <c r="DL117" s="557"/>
      <c r="DM117" s="557"/>
      <c r="DN117" s="557"/>
      <c r="DO117" s="557"/>
      <c r="DP117" s="557"/>
      <c r="DQ117" s="557"/>
      <c r="DR117" s="557"/>
      <c r="DS117" s="557"/>
      <c r="DT117" s="557"/>
      <c r="DU117" s="557"/>
      <c r="DV117" s="557"/>
      <c r="DW117" s="557"/>
      <c r="DX117" s="557"/>
      <c r="DY117" s="557"/>
      <c r="DZ117" s="557"/>
      <c r="EA117" s="557"/>
      <c r="EB117" s="557"/>
      <c r="EC117" s="557"/>
      <c r="ED117" s="557"/>
      <c r="EE117" s="557"/>
      <c r="EF117" s="557"/>
      <c r="EG117" s="557"/>
      <c r="EH117" s="557"/>
      <c r="EI117" s="557"/>
      <c r="EJ117" s="557"/>
      <c r="EK117" s="557"/>
      <c r="EL117" s="557"/>
      <c r="EM117" s="557"/>
      <c r="EN117" s="557"/>
      <c r="EO117" s="557"/>
      <c r="EP117" s="557"/>
      <c r="EQ117" s="557"/>
      <c r="ER117" s="557"/>
      <c r="ES117" s="557"/>
      <c r="ET117" s="557"/>
      <c r="EU117" s="557"/>
      <c r="EV117" s="557"/>
      <c r="EW117" s="557"/>
      <c r="EX117" s="557"/>
      <c r="EY117" s="557"/>
      <c r="EZ117" s="557"/>
      <c r="FA117" s="557"/>
      <c r="FB117" s="557"/>
      <c r="FC117" s="557"/>
      <c r="FD117" s="557"/>
      <c r="FE117" s="557"/>
      <c r="FF117" s="557"/>
      <c r="FG117" s="557"/>
      <c r="FH117" s="557"/>
      <c r="FI117" s="557"/>
      <c r="FJ117" s="557"/>
      <c r="FK117" s="557"/>
      <c r="FL117" s="557"/>
      <c r="FM117" s="557"/>
      <c r="FN117" s="557"/>
      <c r="FO117" s="557"/>
      <c r="FP117" s="557"/>
      <c r="FQ117" s="557"/>
      <c r="FR117" s="557"/>
      <c r="FS117" s="557"/>
      <c r="FT117" s="557"/>
      <c r="FU117" s="557"/>
      <c r="FV117" s="557"/>
      <c r="FW117" s="557"/>
      <c r="FX117" s="557"/>
      <c r="FY117" s="557"/>
      <c r="FZ117" s="557"/>
      <c r="GA117" s="557"/>
      <c r="GB117" s="557"/>
      <c r="GC117" s="557"/>
      <c r="GD117" s="557"/>
      <c r="GE117" s="557"/>
      <c r="GF117" s="557"/>
      <c r="GG117" s="557"/>
      <c r="GH117" s="557"/>
      <c r="GI117" s="557"/>
      <c r="GJ117" s="557"/>
      <c r="GK117" s="557"/>
      <c r="GL117" s="557"/>
      <c r="GM117" s="557"/>
      <c r="GN117" s="557"/>
      <c r="GO117" s="557"/>
      <c r="GP117" s="557"/>
      <c r="GQ117" s="557"/>
      <c r="GR117" s="557"/>
      <c r="GS117" s="557"/>
      <c r="GT117" s="557"/>
      <c r="GU117" s="557"/>
      <c r="GV117" s="557"/>
      <c r="GW117" s="557"/>
      <c r="GX117" s="557"/>
      <c r="GY117" s="557"/>
      <c r="GZ117" s="557"/>
      <c r="HA117" s="557"/>
      <c r="HB117" s="557"/>
      <c r="HC117" s="557"/>
      <c r="HD117" s="557"/>
      <c r="HE117" s="557"/>
      <c r="HF117" s="557"/>
      <c r="HG117" s="557"/>
      <c r="HH117" s="557"/>
      <c r="HI117" s="557"/>
      <c r="HJ117" s="557"/>
      <c r="HK117" s="557"/>
      <c r="HL117" s="557"/>
      <c r="HM117" s="557"/>
      <c r="HN117" s="557"/>
      <c r="HO117" s="557"/>
      <c r="HP117" s="557"/>
      <c r="HQ117" s="557"/>
      <c r="HR117" s="557"/>
      <c r="HS117" s="557"/>
      <c r="HT117" s="557"/>
      <c r="HU117" s="557"/>
      <c r="HV117" s="557"/>
      <c r="HW117" s="557"/>
      <c r="HX117" s="557"/>
      <c r="HY117" s="557"/>
      <c r="HZ117" s="557"/>
      <c r="IA117" s="557"/>
      <c r="IB117" s="557"/>
      <c r="IC117" s="557"/>
      <c r="ID117" s="557"/>
      <c r="IE117" s="557"/>
      <c r="IF117" s="557"/>
      <c r="IG117" s="557"/>
      <c r="IH117" s="557"/>
      <c r="II117" s="557"/>
      <c r="IJ117" s="557"/>
      <c r="IK117" s="557"/>
      <c r="IL117" s="557"/>
      <c r="IM117" s="557"/>
      <c r="IN117" s="557"/>
      <c r="IO117" s="557"/>
      <c r="IP117" s="557"/>
      <c r="IQ117" s="557"/>
      <c r="IR117" s="557"/>
      <c r="IS117" s="557"/>
      <c r="IT117" s="557"/>
      <c r="IU117" s="557"/>
      <c r="IV117" s="557"/>
      <c r="IW117" s="557"/>
      <c r="IX117" s="557"/>
      <c r="IY117" s="557"/>
      <c r="IZ117" s="557"/>
      <c r="JA117" s="557"/>
      <c r="JB117" s="557"/>
      <c r="JC117" s="557"/>
      <c r="JD117" s="557"/>
      <c r="JE117" s="557"/>
      <c r="JF117" s="557"/>
      <c r="JG117" s="557"/>
      <c r="JH117" s="557"/>
      <c r="JI117" s="557"/>
      <c r="JJ117" s="557"/>
      <c r="JK117" s="557"/>
      <c r="JL117" s="557"/>
      <c r="JM117" s="557"/>
      <c r="JN117" s="557"/>
      <c r="JO117" s="557"/>
      <c r="JP117" s="557"/>
      <c r="JQ117" s="557"/>
      <c r="JR117" s="557"/>
      <c r="JS117" s="557"/>
      <c r="JT117" s="557"/>
      <c r="JU117" s="557"/>
      <c r="JV117" s="557"/>
      <c r="JW117" s="557"/>
      <c r="JX117" s="557"/>
      <c r="JY117" s="557"/>
      <c r="JZ117" s="557"/>
      <c r="KA117" s="557"/>
      <c r="KB117" s="557"/>
      <c r="KC117" s="557"/>
      <c r="KD117" s="557"/>
      <c r="KE117" s="557"/>
      <c r="KF117" s="557"/>
      <c r="KG117" s="557"/>
      <c r="KH117" s="557"/>
      <c r="KI117" s="557"/>
      <c r="KJ117" s="557"/>
      <c r="KK117" s="557"/>
      <c r="KL117" s="557"/>
      <c r="KM117" s="557"/>
      <c r="KN117" s="557"/>
      <c r="KO117" s="557"/>
      <c r="KP117" s="557"/>
      <c r="KQ117" s="557"/>
      <c r="KR117" s="557"/>
      <c r="KS117" s="557"/>
      <c r="KT117" s="557"/>
      <c r="KU117" s="557"/>
      <c r="KV117" s="557"/>
      <c r="KW117" s="557"/>
      <c r="KX117" s="557"/>
      <c r="KY117" s="557"/>
      <c r="KZ117" s="557"/>
      <c r="LA117" s="557"/>
      <c r="LB117" s="557"/>
      <c r="LC117" s="557"/>
      <c r="LD117" s="557"/>
      <c r="LE117" s="557"/>
      <c r="LF117" s="557"/>
      <c r="LG117" s="557"/>
      <c r="LH117" s="557"/>
      <c r="LI117" s="557"/>
      <c r="LJ117" s="557"/>
      <c r="LK117" s="557"/>
      <c r="LL117" s="557"/>
      <c r="LM117" s="557"/>
      <c r="LN117" s="557"/>
      <c r="LO117" s="557"/>
      <c r="LP117" s="557"/>
      <c r="LQ117" s="557"/>
      <c r="LR117" s="557"/>
      <c r="LS117" s="557"/>
      <c r="LT117" s="557"/>
      <c r="LU117" s="557"/>
      <c r="LV117" s="557"/>
      <c r="LW117" s="557"/>
      <c r="LX117" s="557"/>
      <c r="LY117" s="557"/>
      <c r="LZ117" s="557"/>
      <c r="MA117" s="557"/>
      <c r="MB117" s="557"/>
      <c r="MC117" s="557"/>
      <c r="MD117" s="557"/>
      <c r="ME117" s="557"/>
      <c r="MF117" s="557"/>
      <c r="MG117" s="557"/>
      <c r="MH117" s="557"/>
      <c r="MI117" s="557"/>
      <c r="MJ117" s="557"/>
      <c r="MK117" s="557"/>
      <c r="ML117" s="557"/>
      <c r="MM117" s="557"/>
      <c r="MN117" s="557"/>
      <c r="MO117" s="557"/>
      <c r="MP117" s="557"/>
      <c r="MQ117" s="557"/>
      <c r="MR117" s="557"/>
      <c r="MS117" s="557"/>
      <c r="MT117" s="557"/>
      <c r="MU117" s="557"/>
      <c r="MV117" s="557"/>
      <c r="MW117" s="557"/>
      <c r="MX117" s="557"/>
      <c r="MY117" s="557"/>
      <c r="MZ117" s="557"/>
      <c r="NA117" s="557"/>
      <c r="NB117" s="557"/>
    </row>
    <row r="118" spans="1:366" s="85" customFormat="1" ht="20.25" hidden="1" customHeight="1" x14ac:dyDescent="0.45">
      <c r="A118" s="107"/>
      <c r="B118" s="108"/>
      <c r="C118" s="107"/>
      <c r="D118" s="108"/>
      <c r="E118" s="107"/>
      <c r="F118" s="108"/>
      <c r="G118" s="107"/>
      <c r="H118" s="108"/>
      <c r="I118" s="110"/>
      <c r="J118" s="111"/>
      <c r="K118" s="111"/>
      <c r="L118" s="111"/>
      <c r="M118" s="111"/>
      <c r="N118" s="111"/>
      <c r="O118" s="111"/>
      <c r="P118" s="111"/>
      <c r="Q118" s="111"/>
      <c r="R118" s="153" t="s">
        <v>456</v>
      </c>
      <c r="S118" s="153"/>
      <c r="T118" s="136" t="s">
        <v>466</v>
      </c>
      <c r="U118" s="134" t="s">
        <v>268</v>
      </c>
      <c r="V118" s="1301" t="s">
        <v>458</v>
      </c>
      <c r="W118" s="155"/>
      <c r="X118" s="1139"/>
      <c r="Y118" s="1139"/>
      <c r="Z118" s="1140"/>
      <c r="AA118" s="1140"/>
      <c r="AB118" s="1141"/>
      <c r="AC118" s="1141"/>
      <c r="AD118" s="1141"/>
      <c r="AE118" s="1141"/>
      <c r="AF118" s="1143"/>
      <c r="AG118" s="1143"/>
      <c r="AH118" s="1143"/>
      <c r="AI118" s="1143"/>
      <c r="AJ118" s="1143"/>
      <c r="AK118" s="1139"/>
      <c r="AL118" s="1143"/>
      <c r="AM118" s="1143"/>
      <c r="AN118" s="1143"/>
      <c r="AO118" s="1143"/>
      <c r="AP118" s="1143"/>
      <c r="AQ118" s="1144"/>
      <c r="AR118" s="557"/>
      <c r="AS118" s="557"/>
      <c r="AT118" s="557"/>
      <c r="AU118" s="557"/>
      <c r="AV118" s="557"/>
      <c r="AW118" s="557"/>
      <c r="AX118" s="557"/>
      <c r="AY118" s="557"/>
      <c r="AZ118" s="557"/>
      <c r="BA118" s="557"/>
      <c r="BB118" s="557"/>
      <c r="BC118" s="557"/>
      <c r="BD118" s="557"/>
      <c r="BE118" s="557"/>
      <c r="BF118" s="557"/>
      <c r="BG118" s="557"/>
      <c r="BH118" s="557"/>
      <c r="BI118" s="557"/>
      <c r="BJ118" s="557"/>
      <c r="BK118" s="557"/>
      <c r="BL118" s="557"/>
      <c r="BM118" s="557"/>
      <c r="BN118" s="557"/>
      <c r="BO118" s="557"/>
      <c r="BP118" s="557"/>
      <c r="BQ118" s="557"/>
      <c r="BR118" s="557"/>
      <c r="BS118" s="557"/>
      <c r="BT118" s="557"/>
      <c r="BU118" s="557"/>
      <c r="BV118" s="557"/>
      <c r="BW118" s="557"/>
      <c r="BX118" s="557"/>
      <c r="BY118" s="557"/>
      <c r="BZ118" s="557"/>
      <c r="CA118" s="557"/>
      <c r="CB118" s="557"/>
      <c r="CC118" s="557"/>
      <c r="CD118" s="557"/>
      <c r="CE118" s="557"/>
      <c r="CF118" s="557"/>
      <c r="CG118" s="557"/>
      <c r="CH118" s="557"/>
      <c r="CI118" s="557"/>
      <c r="CJ118" s="557"/>
      <c r="CK118" s="557"/>
      <c r="CL118" s="557"/>
      <c r="CM118" s="557"/>
      <c r="CN118" s="557"/>
      <c r="CO118" s="557"/>
      <c r="CP118" s="557"/>
      <c r="CQ118" s="557"/>
      <c r="CR118" s="557"/>
      <c r="CS118" s="557"/>
      <c r="CT118" s="557"/>
      <c r="CU118" s="557"/>
      <c r="CV118" s="557"/>
      <c r="CW118" s="557"/>
      <c r="CX118" s="557"/>
      <c r="CY118" s="557"/>
      <c r="CZ118" s="557"/>
      <c r="DA118" s="557"/>
      <c r="DB118" s="557"/>
      <c r="DC118" s="557"/>
      <c r="DD118" s="557"/>
      <c r="DE118" s="557"/>
      <c r="DF118" s="557"/>
      <c r="DG118" s="557"/>
      <c r="DH118" s="557"/>
      <c r="DI118" s="557"/>
      <c r="DJ118" s="557"/>
      <c r="DK118" s="557"/>
      <c r="DL118" s="557"/>
      <c r="DM118" s="557"/>
      <c r="DN118" s="557"/>
      <c r="DO118" s="557"/>
      <c r="DP118" s="557"/>
      <c r="DQ118" s="557"/>
      <c r="DR118" s="557"/>
      <c r="DS118" s="557"/>
      <c r="DT118" s="557"/>
      <c r="DU118" s="557"/>
      <c r="DV118" s="557"/>
      <c r="DW118" s="557"/>
      <c r="DX118" s="557"/>
      <c r="DY118" s="557"/>
      <c r="DZ118" s="557"/>
      <c r="EA118" s="557"/>
      <c r="EB118" s="557"/>
      <c r="EC118" s="557"/>
      <c r="ED118" s="557"/>
      <c r="EE118" s="557"/>
      <c r="EF118" s="557"/>
      <c r="EG118" s="557"/>
      <c r="EH118" s="557"/>
      <c r="EI118" s="557"/>
      <c r="EJ118" s="557"/>
      <c r="EK118" s="557"/>
      <c r="EL118" s="557"/>
      <c r="EM118" s="557"/>
      <c r="EN118" s="557"/>
      <c r="EO118" s="557"/>
      <c r="EP118" s="557"/>
      <c r="EQ118" s="557"/>
      <c r="ER118" s="557"/>
      <c r="ES118" s="557"/>
      <c r="ET118" s="557"/>
      <c r="EU118" s="557"/>
      <c r="EV118" s="557"/>
      <c r="EW118" s="557"/>
      <c r="EX118" s="557"/>
      <c r="EY118" s="557"/>
      <c r="EZ118" s="557"/>
      <c r="FA118" s="557"/>
      <c r="FB118" s="557"/>
      <c r="FC118" s="557"/>
      <c r="FD118" s="557"/>
      <c r="FE118" s="557"/>
      <c r="FF118" s="557"/>
      <c r="FG118" s="557"/>
      <c r="FH118" s="557"/>
      <c r="FI118" s="557"/>
      <c r="FJ118" s="557"/>
      <c r="FK118" s="557"/>
      <c r="FL118" s="557"/>
      <c r="FM118" s="557"/>
      <c r="FN118" s="557"/>
      <c r="FO118" s="557"/>
      <c r="FP118" s="557"/>
      <c r="FQ118" s="557"/>
      <c r="FR118" s="557"/>
      <c r="FS118" s="557"/>
      <c r="FT118" s="557"/>
      <c r="FU118" s="557"/>
      <c r="FV118" s="557"/>
      <c r="FW118" s="557"/>
      <c r="FX118" s="557"/>
      <c r="FY118" s="557"/>
      <c r="FZ118" s="557"/>
      <c r="GA118" s="557"/>
      <c r="GB118" s="557"/>
      <c r="GC118" s="557"/>
      <c r="GD118" s="557"/>
      <c r="GE118" s="557"/>
      <c r="GF118" s="557"/>
      <c r="GG118" s="557"/>
      <c r="GH118" s="557"/>
      <c r="GI118" s="557"/>
      <c r="GJ118" s="557"/>
      <c r="GK118" s="557"/>
      <c r="GL118" s="557"/>
      <c r="GM118" s="557"/>
      <c r="GN118" s="557"/>
      <c r="GO118" s="557"/>
      <c r="GP118" s="557"/>
      <c r="GQ118" s="557"/>
      <c r="GR118" s="557"/>
      <c r="GS118" s="557"/>
      <c r="GT118" s="557"/>
      <c r="GU118" s="557"/>
      <c r="GV118" s="557"/>
      <c r="GW118" s="557"/>
      <c r="GX118" s="557"/>
      <c r="GY118" s="557"/>
      <c r="GZ118" s="557"/>
      <c r="HA118" s="557"/>
      <c r="HB118" s="557"/>
      <c r="HC118" s="557"/>
      <c r="HD118" s="557"/>
      <c r="HE118" s="557"/>
      <c r="HF118" s="557"/>
      <c r="HG118" s="557"/>
      <c r="HH118" s="557"/>
      <c r="HI118" s="557"/>
      <c r="HJ118" s="557"/>
      <c r="HK118" s="557"/>
      <c r="HL118" s="557"/>
      <c r="HM118" s="557"/>
      <c r="HN118" s="557"/>
      <c r="HO118" s="557"/>
      <c r="HP118" s="557"/>
      <c r="HQ118" s="557"/>
      <c r="HR118" s="557"/>
      <c r="HS118" s="557"/>
      <c r="HT118" s="557"/>
      <c r="HU118" s="557"/>
      <c r="HV118" s="557"/>
      <c r="HW118" s="557"/>
      <c r="HX118" s="557"/>
      <c r="HY118" s="557"/>
      <c r="HZ118" s="557"/>
      <c r="IA118" s="557"/>
      <c r="IB118" s="557"/>
      <c r="IC118" s="557"/>
      <c r="ID118" s="557"/>
      <c r="IE118" s="557"/>
      <c r="IF118" s="557"/>
      <c r="IG118" s="557"/>
      <c r="IH118" s="557"/>
      <c r="II118" s="557"/>
      <c r="IJ118" s="557"/>
      <c r="IK118" s="557"/>
      <c r="IL118" s="557"/>
      <c r="IM118" s="557"/>
      <c r="IN118" s="557"/>
      <c r="IO118" s="557"/>
      <c r="IP118" s="557"/>
      <c r="IQ118" s="557"/>
      <c r="IR118" s="557"/>
      <c r="IS118" s="557"/>
      <c r="IT118" s="557"/>
      <c r="IU118" s="557"/>
      <c r="IV118" s="557"/>
      <c r="IW118" s="557"/>
      <c r="IX118" s="557"/>
      <c r="IY118" s="557"/>
      <c r="IZ118" s="557"/>
      <c r="JA118" s="557"/>
      <c r="JB118" s="557"/>
      <c r="JC118" s="557"/>
      <c r="JD118" s="557"/>
      <c r="JE118" s="557"/>
      <c r="JF118" s="557"/>
      <c r="JG118" s="557"/>
      <c r="JH118" s="557"/>
      <c r="JI118" s="557"/>
      <c r="JJ118" s="557"/>
      <c r="JK118" s="557"/>
      <c r="JL118" s="557"/>
      <c r="JM118" s="557"/>
      <c r="JN118" s="557"/>
      <c r="JO118" s="557"/>
      <c r="JP118" s="557"/>
      <c r="JQ118" s="557"/>
      <c r="JR118" s="557"/>
      <c r="JS118" s="557"/>
      <c r="JT118" s="557"/>
      <c r="JU118" s="557"/>
      <c r="JV118" s="557"/>
      <c r="JW118" s="557"/>
      <c r="JX118" s="557"/>
      <c r="JY118" s="557"/>
      <c r="JZ118" s="557"/>
      <c r="KA118" s="557"/>
      <c r="KB118" s="557"/>
      <c r="KC118" s="557"/>
      <c r="KD118" s="557"/>
      <c r="KE118" s="557"/>
      <c r="KF118" s="557"/>
      <c r="KG118" s="557"/>
      <c r="KH118" s="557"/>
      <c r="KI118" s="557"/>
      <c r="KJ118" s="557"/>
      <c r="KK118" s="557"/>
      <c r="KL118" s="557"/>
      <c r="KM118" s="557"/>
      <c r="KN118" s="557"/>
      <c r="KO118" s="557"/>
      <c r="KP118" s="557"/>
      <c r="KQ118" s="557"/>
      <c r="KR118" s="557"/>
      <c r="KS118" s="557"/>
      <c r="KT118" s="557"/>
      <c r="KU118" s="557"/>
      <c r="KV118" s="557"/>
      <c r="KW118" s="557"/>
      <c r="KX118" s="557"/>
      <c r="KY118" s="557"/>
      <c r="KZ118" s="557"/>
      <c r="LA118" s="557"/>
      <c r="LB118" s="557"/>
      <c r="LC118" s="557"/>
      <c r="LD118" s="557"/>
      <c r="LE118" s="557"/>
      <c r="LF118" s="557"/>
      <c r="LG118" s="557"/>
      <c r="LH118" s="557"/>
      <c r="LI118" s="557"/>
      <c r="LJ118" s="557"/>
      <c r="LK118" s="557"/>
      <c r="LL118" s="557"/>
      <c r="LM118" s="557"/>
      <c r="LN118" s="557"/>
      <c r="LO118" s="557"/>
      <c r="LP118" s="557"/>
      <c r="LQ118" s="557"/>
      <c r="LR118" s="557"/>
      <c r="LS118" s="557"/>
      <c r="LT118" s="557"/>
      <c r="LU118" s="557"/>
      <c r="LV118" s="557"/>
      <c r="LW118" s="557"/>
      <c r="LX118" s="557"/>
      <c r="LY118" s="557"/>
      <c r="LZ118" s="557"/>
      <c r="MA118" s="557"/>
      <c r="MB118" s="557"/>
      <c r="MC118" s="557"/>
      <c r="MD118" s="557"/>
      <c r="ME118" s="557"/>
      <c r="MF118" s="557"/>
      <c r="MG118" s="557"/>
      <c r="MH118" s="557"/>
      <c r="MI118" s="557"/>
      <c r="MJ118" s="557"/>
      <c r="MK118" s="557"/>
      <c r="ML118" s="557"/>
      <c r="MM118" s="557"/>
      <c r="MN118" s="557"/>
      <c r="MO118" s="557"/>
      <c r="MP118" s="557"/>
      <c r="MQ118" s="557"/>
      <c r="MR118" s="557"/>
      <c r="MS118" s="557"/>
      <c r="MT118" s="557"/>
      <c r="MU118" s="557"/>
      <c r="MV118" s="557"/>
      <c r="MW118" s="557"/>
      <c r="MX118" s="557"/>
      <c r="MY118" s="557"/>
      <c r="MZ118" s="557"/>
      <c r="NA118" s="557"/>
      <c r="NB118" s="557"/>
    </row>
    <row r="119" spans="1:366" s="85" customFormat="1" ht="20.25" customHeight="1" x14ac:dyDescent="0.55000000000000004">
      <c r="A119" s="1137">
        <v>0</v>
      </c>
      <c r="B119" s="1138">
        <v>1</v>
      </c>
      <c r="C119" s="1137">
        <v>0</v>
      </c>
      <c r="D119" s="1138">
        <v>9</v>
      </c>
      <c r="E119" s="1137">
        <v>0</v>
      </c>
      <c r="F119" s="1138">
        <v>4</v>
      </c>
      <c r="G119" s="1137">
        <v>0</v>
      </c>
      <c r="H119" s="1138">
        <v>1</v>
      </c>
      <c r="I119" s="110"/>
      <c r="J119" s="111"/>
      <c r="K119" s="111"/>
      <c r="L119" s="111"/>
      <c r="M119" s="111"/>
      <c r="N119" s="111"/>
      <c r="O119" s="111"/>
      <c r="P119" s="111"/>
      <c r="Q119" s="111"/>
      <c r="R119" s="156" t="s">
        <v>456</v>
      </c>
      <c r="S119" s="156"/>
      <c r="T119" s="157" t="s">
        <v>467</v>
      </c>
      <c r="U119" s="158" t="s">
        <v>291</v>
      </c>
      <c r="V119" s="1301" t="s">
        <v>468</v>
      </c>
      <c r="W119" s="155"/>
      <c r="X119" s="1139"/>
      <c r="Y119" s="1139"/>
      <c r="Z119" s="1140"/>
      <c r="AA119" s="1140"/>
      <c r="AB119" s="1141"/>
      <c r="AC119" s="1141"/>
      <c r="AD119" s="1141"/>
      <c r="AE119" s="1141"/>
      <c r="AF119" s="1143"/>
      <c r="AG119" s="1143"/>
      <c r="AH119" s="1143"/>
      <c r="AI119" s="1143"/>
      <c r="AJ119" s="1143"/>
      <c r="AK119" s="1139"/>
      <c r="AL119" s="1143"/>
      <c r="AM119" s="1143"/>
      <c r="AN119" s="1143"/>
      <c r="AO119" s="1143"/>
      <c r="AP119" s="1143"/>
      <c r="AQ119" s="1144"/>
      <c r="AR119" s="557"/>
      <c r="AS119" s="557"/>
      <c r="AT119" s="557"/>
      <c r="AU119" s="557"/>
      <c r="AV119" s="557"/>
      <c r="AW119" s="557"/>
      <c r="AX119" s="557"/>
      <c r="AY119" s="557"/>
      <c r="AZ119" s="557"/>
      <c r="BA119" s="557"/>
      <c r="BB119" s="557"/>
      <c r="BC119" s="557"/>
      <c r="BD119" s="557"/>
      <c r="BE119" s="557"/>
      <c r="BF119" s="557"/>
      <c r="BG119" s="557"/>
      <c r="BH119" s="557"/>
      <c r="BI119" s="557"/>
      <c r="BJ119" s="557"/>
      <c r="BK119" s="557"/>
      <c r="BL119" s="557"/>
      <c r="BM119" s="557"/>
      <c r="BN119" s="557"/>
      <c r="BO119" s="557"/>
      <c r="BP119" s="557"/>
      <c r="BQ119" s="557"/>
      <c r="BR119" s="557"/>
      <c r="BS119" s="557"/>
      <c r="BT119" s="557"/>
      <c r="BU119" s="557"/>
      <c r="BV119" s="557"/>
      <c r="BW119" s="557"/>
      <c r="BX119" s="557"/>
      <c r="BY119" s="557"/>
      <c r="BZ119" s="557"/>
      <c r="CA119" s="557"/>
      <c r="CB119" s="557"/>
      <c r="CC119" s="557"/>
      <c r="CD119" s="557"/>
      <c r="CE119" s="557"/>
      <c r="CF119" s="557"/>
      <c r="CG119" s="557"/>
      <c r="CH119" s="557"/>
      <c r="CI119" s="557"/>
      <c r="CJ119" s="557"/>
      <c r="CK119" s="557"/>
      <c r="CL119" s="557"/>
      <c r="CM119" s="557"/>
      <c r="CN119" s="557"/>
      <c r="CO119" s="557"/>
      <c r="CP119" s="557"/>
      <c r="CQ119" s="557"/>
      <c r="CR119" s="557"/>
      <c r="CS119" s="557"/>
      <c r="CT119" s="557"/>
      <c r="CU119" s="557"/>
      <c r="CV119" s="557"/>
      <c r="CW119" s="557"/>
      <c r="CX119" s="557"/>
      <c r="CY119" s="557"/>
      <c r="CZ119" s="557"/>
      <c r="DA119" s="557"/>
      <c r="DB119" s="557"/>
      <c r="DC119" s="557"/>
      <c r="DD119" s="557"/>
      <c r="DE119" s="557"/>
      <c r="DF119" s="557"/>
      <c r="DG119" s="557"/>
      <c r="DH119" s="557"/>
      <c r="DI119" s="557"/>
      <c r="DJ119" s="557"/>
      <c r="DK119" s="557"/>
      <c r="DL119" s="557"/>
      <c r="DM119" s="557"/>
      <c r="DN119" s="557"/>
      <c r="DO119" s="557"/>
      <c r="DP119" s="557"/>
      <c r="DQ119" s="557"/>
      <c r="DR119" s="557"/>
      <c r="DS119" s="557"/>
      <c r="DT119" s="557"/>
      <c r="DU119" s="557"/>
      <c r="DV119" s="557"/>
      <c r="DW119" s="557"/>
      <c r="DX119" s="557"/>
      <c r="DY119" s="557"/>
      <c r="DZ119" s="557"/>
      <c r="EA119" s="557"/>
      <c r="EB119" s="557"/>
      <c r="EC119" s="557"/>
      <c r="ED119" s="557"/>
      <c r="EE119" s="557"/>
      <c r="EF119" s="557"/>
      <c r="EG119" s="557"/>
      <c r="EH119" s="557"/>
      <c r="EI119" s="557"/>
      <c r="EJ119" s="557"/>
      <c r="EK119" s="557"/>
      <c r="EL119" s="557"/>
      <c r="EM119" s="557"/>
      <c r="EN119" s="557"/>
      <c r="EO119" s="557"/>
      <c r="EP119" s="557"/>
      <c r="EQ119" s="557"/>
      <c r="ER119" s="557"/>
      <c r="ES119" s="557"/>
      <c r="ET119" s="557"/>
      <c r="EU119" s="557"/>
      <c r="EV119" s="557"/>
      <c r="EW119" s="557"/>
      <c r="EX119" s="557"/>
      <c r="EY119" s="557"/>
      <c r="EZ119" s="557"/>
      <c r="FA119" s="557"/>
      <c r="FB119" s="557"/>
      <c r="FC119" s="557"/>
      <c r="FD119" s="557"/>
      <c r="FE119" s="557"/>
      <c r="FF119" s="557"/>
      <c r="FG119" s="557"/>
      <c r="FH119" s="557"/>
      <c r="FI119" s="557"/>
      <c r="FJ119" s="557"/>
      <c r="FK119" s="557"/>
      <c r="FL119" s="557"/>
      <c r="FM119" s="557"/>
      <c r="FN119" s="557"/>
      <c r="FO119" s="557"/>
      <c r="FP119" s="557"/>
      <c r="FQ119" s="557"/>
      <c r="FR119" s="557"/>
      <c r="FS119" s="557"/>
      <c r="FT119" s="557"/>
      <c r="FU119" s="557"/>
      <c r="FV119" s="557"/>
      <c r="FW119" s="557"/>
      <c r="FX119" s="557"/>
      <c r="FY119" s="557"/>
      <c r="FZ119" s="557"/>
      <c r="GA119" s="557"/>
      <c r="GB119" s="557"/>
      <c r="GC119" s="557"/>
      <c r="GD119" s="557"/>
      <c r="GE119" s="557"/>
      <c r="GF119" s="557"/>
      <c r="GG119" s="557"/>
      <c r="GH119" s="557"/>
      <c r="GI119" s="557"/>
      <c r="GJ119" s="557"/>
      <c r="GK119" s="557"/>
      <c r="GL119" s="557"/>
      <c r="GM119" s="557"/>
      <c r="GN119" s="557"/>
      <c r="GO119" s="557"/>
      <c r="GP119" s="557"/>
      <c r="GQ119" s="557"/>
      <c r="GR119" s="557"/>
      <c r="GS119" s="557"/>
      <c r="GT119" s="557"/>
      <c r="GU119" s="557"/>
      <c r="GV119" s="557"/>
      <c r="GW119" s="557"/>
      <c r="GX119" s="557"/>
      <c r="GY119" s="557"/>
      <c r="GZ119" s="557"/>
      <c r="HA119" s="557"/>
      <c r="HB119" s="557"/>
      <c r="HC119" s="557"/>
      <c r="HD119" s="557"/>
      <c r="HE119" s="557"/>
      <c r="HF119" s="557"/>
      <c r="HG119" s="557"/>
      <c r="HH119" s="557"/>
      <c r="HI119" s="557"/>
      <c r="HJ119" s="557"/>
      <c r="HK119" s="557"/>
      <c r="HL119" s="557"/>
      <c r="HM119" s="557"/>
      <c r="HN119" s="557"/>
      <c r="HO119" s="557"/>
      <c r="HP119" s="557"/>
      <c r="HQ119" s="557"/>
      <c r="HR119" s="557"/>
      <c r="HS119" s="557"/>
      <c r="HT119" s="557"/>
      <c r="HU119" s="557"/>
      <c r="HV119" s="557"/>
      <c r="HW119" s="557"/>
      <c r="HX119" s="557"/>
      <c r="HY119" s="557"/>
      <c r="HZ119" s="557"/>
      <c r="IA119" s="557"/>
      <c r="IB119" s="557"/>
      <c r="IC119" s="557"/>
      <c r="ID119" s="557"/>
      <c r="IE119" s="557"/>
      <c r="IF119" s="557"/>
      <c r="IG119" s="557"/>
      <c r="IH119" s="557"/>
      <c r="II119" s="557"/>
      <c r="IJ119" s="557"/>
      <c r="IK119" s="557"/>
      <c r="IL119" s="557"/>
      <c r="IM119" s="557"/>
      <c r="IN119" s="557"/>
      <c r="IO119" s="557"/>
      <c r="IP119" s="557"/>
      <c r="IQ119" s="557"/>
      <c r="IR119" s="557"/>
      <c r="IS119" s="557"/>
      <c r="IT119" s="557"/>
      <c r="IU119" s="557"/>
      <c r="IV119" s="557"/>
      <c r="IW119" s="557"/>
      <c r="IX119" s="557"/>
      <c r="IY119" s="557"/>
      <c r="IZ119" s="557"/>
      <c r="JA119" s="557"/>
      <c r="JB119" s="557"/>
      <c r="JC119" s="557"/>
      <c r="JD119" s="557"/>
      <c r="JE119" s="557"/>
      <c r="JF119" s="557"/>
      <c r="JG119" s="557"/>
      <c r="JH119" s="557"/>
      <c r="JI119" s="557"/>
      <c r="JJ119" s="557"/>
      <c r="JK119" s="557"/>
      <c r="JL119" s="557"/>
      <c r="JM119" s="557"/>
      <c r="JN119" s="557"/>
      <c r="JO119" s="557"/>
      <c r="JP119" s="557"/>
      <c r="JQ119" s="557"/>
      <c r="JR119" s="557"/>
      <c r="JS119" s="557"/>
      <c r="JT119" s="557"/>
      <c r="JU119" s="557"/>
      <c r="JV119" s="557"/>
      <c r="JW119" s="557"/>
      <c r="JX119" s="557"/>
      <c r="JY119" s="557"/>
      <c r="JZ119" s="557"/>
      <c r="KA119" s="557"/>
      <c r="KB119" s="557"/>
      <c r="KC119" s="557"/>
      <c r="KD119" s="557"/>
      <c r="KE119" s="557"/>
      <c r="KF119" s="557"/>
      <c r="KG119" s="557"/>
      <c r="KH119" s="557"/>
      <c r="KI119" s="557"/>
      <c r="KJ119" s="557"/>
      <c r="KK119" s="557"/>
      <c r="KL119" s="557"/>
      <c r="KM119" s="557"/>
      <c r="KN119" s="557"/>
      <c r="KO119" s="557"/>
      <c r="KP119" s="557"/>
      <c r="KQ119" s="557"/>
      <c r="KR119" s="557"/>
      <c r="KS119" s="557"/>
      <c r="KT119" s="557"/>
      <c r="KU119" s="557"/>
      <c r="KV119" s="557"/>
      <c r="KW119" s="557"/>
      <c r="KX119" s="557"/>
      <c r="KY119" s="557"/>
      <c r="KZ119" s="557"/>
      <c r="LA119" s="557"/>
      <c r="LB119" s="557"/>
      <c r="LC119" s="557"/>
      <c r="LD119" s="557"/>
      <c r="LE119" s="557"/>
      <c r="LF119" s="557"/>
      <c r="LG119" s="557"/>
      <c r="LH119" s="557"/>
      <c r="LI119" s="557"/>
      <c r="LJ119" s="557"/>
      <c r="LK119" s="557"/>
      <c r="LL119" s="557"/>
      <c r="LM119" s="557"/>
      <c r="LN119" s="557"/>
      <c r="LO119" s="557"/>
      <c r="LP119" s="557"/>
      <c r="LQ119" s="557"/>
      <c r="LR119" s="557"/>
      <c r="LS119" s="557"/>
      <c r="LT119" s="557"/>
      <c r="LU119" s="557"/>
      <c r="LV119" s="557"/>
      <c r="LW119" s="557"/>
      <c r="LX119" s="557"/>
      <c r="LY119" s="557"/>
      <c r="LZ119" s="557"/>
      <c r="MA119" s="557"/>
      <c r="MB119" s="557"/>
      <c r="MC119" s="557"/>
      <c r="MD119" s="557"/>
      <c r="ME119" s="557"/>
      <c r="MF119" s="557"/>
      <c r="MG119" s="557"/>
      <c r="MH119" s="557"/>
      <c r="MI119" s="557"/>
      <c r="MJ119" s="557"/>
      <c r="MK119" s="557"/>
      <c r="ML119" s="557"/>
      <c r="MM119" s="557"/>
      <c r="MN119" s="557"/>
      <c r="MO119" s="557"/>
      <c r="MP119" s="557"/>
      <c r="MQ119" s="557"/>
      <c r="MR119" s="557"/>
      <c r="MS119" s="557"/>
      <c r="MT119" s="557"/>
      <c r="MU119" s="557"/>
      <c r="MV119" s="557"/>
      <c r="MW119" s="557"/>
      <c r="MX119" s="557"/>
      <c r="MY119" s="557"/>
      <c r="MZ119" s="557"/>
      <c r="NA119" s="557"/>
      <c r="NB119" s="557"/>
    </row>
    <row r="120" spans="1:366" s="85" customFormat="1" ht="20.25" customHeight="1" x14ac:dyDescent="0.55000000000000004">
      <c r="A120" s="1137">
        <v>0</v>
      </c>
      <c r="B120" s="1138">
        <v>1</v>
      </c>
      <c r="C120" s="1137">
        <v>0</v>
      </c>
      <c r="D120" s="1138">
        <v>9</v>
      </c>
      <c r="E120" s="1137">
        <v>0</v>
      </c>
      <c r="F120" s="1138">
        <v>5</v>
      </c>
      <c r="G120" s="1137">
        <v>0</v>
      </c>
      <c r="H120" s="1138">
        <v>1</v>
      </c>
      <c r="I120" s="110"/>
      <c r="J120" s="111"/>
      <c r="K120" s="111"/>
      <c r="L120" s="111"/>
      <c r="M120" s="111"/>
      <c r="N120" s="111"/>
      <c r="O120" s="111"/>
      <c r="P120" s="111"/>
      <c r="Q120" s="111"/>
      <c r="R120" s="156" t="s">
        <v>456</v>
      </c>
      <c r="S120" s="156"/>
      <c r="T120" s="157" t="s">
        <v>469</v>
      </c>
      <c r="U120" s="158" t="s">
        <v>291</v>
      </c>
      <c r="V120" s="1301" t="s">
        <v>470</v>
      </c>
      <c r="W120" s="159"/>
      <c r="X120" s="1139"/>
      <c r="Y120" s="1139"/>
      <c r="Z120" s="1140"/>
      <c r="AA120" s="1140"/>
      <c r="AB120" s="1141"/>
      <c r="AC120" s="1141"/>
      <c r="AD120" s="1141"/>
      <c r="AE120" s="1141"/>
      <c r="AF120" s="1143"/>
      <c r="AG120" s="1143"/>
      <c r="AH120" s="1143"/>
      <c r="AI120" s="1143"/>
      <c r="AJ120" s="1143"/>
      <c r="AK120" s="1139"/>
      <c r="AL120" s="1143"/>
      <c r="AM120" s="1143"/>
      <c r="AN120" s="1143"/>
      <c r="AO120" s="1143"/>
      <c r="AP120" s="1143"/>
      <c r="AQ120" s="1144"/>
      <c r="AR120" s="557"/>
      <c r="AS120" s="557"/>
      <c r="AT120" s="557"/>
      <c r="AU120" s="557"/>
      <c r="AV120" s="557"/>
      <c r="AW120" s="557"/>
      <c r="AX120" s="557"/>
      <c r="AY120" s="557"/>
      <c r="AZ120" s="557"/>
      <c r="BA120" s="557"/>
      <c r="BB120" s="557"/>
      <c r="BC120" s="557"/>
      <c r="BD120" s="557"/>
      <c r="BE120" s="557"/>
      <c r="BF120" s="557"/>
      <c r="BG120" s="557"/>
      <c r="BH120" s="557"/>
      <c r="BI120" s="557"/>
      <c r="BJ120" s="557"/>
      <c r="BK120" s="557"/>
      <c r="BL120" s="557"/>
      <c r="BM120" s="557"/>
      <c r="BN120" s="557"/>
      <c r="BO120" s="557"/>
      <c r="BP120" s="557"/>
      <c r="BQ120" s="557"/>
      <c r="BR120" s="557"/>
      <c r="BS120" s="557"/>
      <c r="BT120" s="557"/>
      <c r="BU120" s="557"/>
      <c r="BV120" s="557"/>
      <c r="BW120" s="557"/>
      <c r="BX120" s="557"/>
      <c r="BY120" s="557"/>
      <c r="BZ120" s="557"/>
      <c r="CA120" s="557"/>
      <c r="CB120" s="557"/>
      <c r="CC120" s="557"/>
      <c r="CD120" s="557"/>
      <c r="CE120" s="557"/>
      <c r="CF120" s="557"/>
      <c r="CG120" s="557"/>
      <c r="CH120" s="557"/>
      <c r="CI120" s="557"/>
      <c r="CJ120" s="557"/>
      <c r="CK120" s="557"/>
      <c r="CL120" s="557"/>
      <c r="CM120" s="557"/>
      <c r="CN120" s="557"/>
      <c r="CO120" s="557"/>
      <c r="CP120" s="557"/>
      <c r="CQ120" s="557"/>
      <c r="CR120" s="557"/>
      <c r="CS120" s="557"/>
      <c r="CT120" s="557"/>
      <c r="CU120" s="557"/>
      <c r="CV120" s="557"/>
      <c r="CW120" s="557"/>
      <c r="CX120" s="557"/>
      <c r="CY120" s="557"/>
      <c r="CZ120" s="557"/>
      <c r="DA120" s="557"/>
      <c r="DB120" s="557"/>
      <c r="DC120" s="557"/>
      <c r="DD120" s="557"/>
      <c r="DE120" s="557"/>
      <c r="DF120" s="557"/>
      <c r="DG120" s="557"/>
      <c r="DH120" s="557"/>
      <c r="DI120" s="557"/>
      <c r="DJ120" s="557"/>
      <c r="DK120" s="557"/>
      <c r="DL120" s="557"/>
      <c r="DM120" s="557"/>
      <c r="DN120" s="557"/>
      <c r="DO120" s="557"/>
      <c r="DP120" s="557"/>
      <c r="DQ120" s="557"/>
      <c r="DR120" s="557"/>
      <c r="DS120" s="557"/>
      <c r="DT120" s="557"/>
      <c r="DU120" s="557"/>
      <c r="DV120" s="557"/>
      <c r="DW120" s="557"/>
      <c r="DX120" s="557"/>
      <c r="DY120" s="557"/>
      <c r="DZ120" s="557"/>
      <c r="EA120" s="557"/>
      <c r="EB120" s="557"/>
      <c r="EC120" s="557"/>
      <c r="ED120" s="557"/>
      <c r="EE120" s="557"/>
      <c r="EF120" s="557"/>
      <c r="EG120" s="557"/>
      <c r="EH120" s="557"/>
      <c r="EI120" s="557"/>
      <c r="EJ120" s="557"/>
      <c r="EK120" s="557"/>
      <c r="EL120" s="557"/>
      <c r="EM120" s="557"/>
      <c r="EN120" s="557"/>
      <c r="EO120" s="557"/>
      <c r="EP120" s="557"/>
      <c r="EQ120" s="557"/>
      <c r="ER120" s="557"/>
      <c r="ES120" s="557"/>
      <c r="ET120" s="557"/>
      <c r="EU120" s="557"/>
      <c r="EV120" s="557"/>
      <c r="EW120" s="557"/>
      <c r="EX120" s="557"/>
      <c r="EY120" s="557"/>
      <c r="EZ120" s="557"/>
      <c r="FA120" s="557"/>
      <c r="FB120" s="557"/>
      <c r="FC120" s="557"/>
      <c r="FD120" s="557"/>
      <c r="FE120" s="557"/>
      <c r="FF120" s="557"/>
      <c r="FG120" s="557"/>
      <c r="FH120" s="557"/>
      <c r="FI120" s="557"/>
      <c r="FJ120" s="557"/>
      <c r="FK120" s="557"/>
      <c r="FL120" s="557"/>
      <c r="FM120" s="557"/>
      <c r="FN120" s="557"/>
      <c r="FO120" s="557"/>
      <c r="FP120" s="557"/>
      <c r="FQ120" s="557"/>
      <c r="FR120" s="557"/>
      <c r="FS120" s="557"/>
      <c r="FT120" s="557"/>
      <c r="FU120" s="557"/>
      <c r="FV120" s="557"/>
      <c r="FW120" s="557"/>
      <c r="FX120" s="557"/>
      <c r="FY120" s="557"/>
      <c r="FZ120" s="557"/>
      <c r="GA120" s="557"/>
      <c r="GB120" s="557"/>
      <c r="GC120" s="557"/>
      <c r="GD120" s="557"/>
      <c r="GE120" s="557"/>
      <c r="GF120" s="557"/>
      <c r="GG120" s="557"/>
      <c r="GH120" s="557"/>
      <c r="GI120" s="557"/>
      <c r="GJ120" s="557"/>
      <c r="GK120" s="557"/>
      <c r="GL120" s="557"/>
      <c r="GM120" s="557"/>
      <c r="GN120" s="557"/>
      <c r="GO120" s="557"/>
      <c r="GP120" s="557"/>
      <c r="GQ120" s="557"/>
      <c r="GR120" s="557"/>
      <c r="GS120" s="557"/>
      <c r="GT120" s="557"/>
      <c r="GU120" s="557"/>
      <c r="GV120" s="557"/>
      <c r="GW120" s="557"/>
      <c r="GX120" s="557"/>
      <c r="GY120" s="557"/>
      <c r="GZ120" s="557"/>
      <c r="HA120" s="557"/>
      <c r="HB120" s="557"/>
      <c r="HC120" s="557"/>
      <c r="HD120" s="557"/>
      <c r="HE120" s="557"/>
      <c r="HF120" s="557"/>
      <c r="HG120" s="557"/>
      <c r="HH120" s="557"/>
      <c r="HI120" s="557"/>
      <c r="HJ120" s="557"/>
      <c r="HK120" s="557"/>
      <c r="HL120" s="557"/>
      <c r="HM120" s="557"/>
      <c r="HN120" s="557"/>
      <c r="HO120" s="557"/>
      <c r="HP120" s="557"/>
      <c r="HQ120" s="557"/>
      <c r="HR120" s="557"/>
      <c r="HS120" s="557"/>
      <c r="HT120" s="557"/>
      <c r="HU120" s="557"/>
      <c r="HV120" s="557"/>
      <c r="HW120" s="557"/>
      <c r="HX120" s="557"/>
      <c r="HY120" s="557"/>
      <c r="HZ120" s="557"/>
      <c r="IA120" s="557"/>
      <c r="IB120" s="557"/>
      <c r="IC120" s="557"/>
      <c r="ID120" s="557"/>
      <c r="IE120" s="557"/>
      <c r="IF120" s="557"/>
      <c r="IG120" s="557"/>
      <c r="IH120" s="557"/>
      <c r="II120" s="557"/>
      <c r="IJ120" s="557"/>
      <c r="IK120" s="557"/>
      <c r="IL120" s="557"/>
      <c r="IM120" s="557"/>
      <c r="IN120" s="557"/>
      <c r="IO120" s="557"/>
      <c r="IP120" s="557"/>
      <c r="IQ120" s="557"/>
      <c r="IR120" s="557"/>
      <c r="IS120" s="557"/>
      <c r="IT120" s="557"/>
      <c r="IU120" s="557"/>
      <c r="IV120" s="557"/>
      <c r="IW120" s="557"/>
      <c r="IX120" s="557"/>
      <c r="IY120" s="557"/>
      <c r="IZ120" s="557"/>
      <c r="JA120" s="557"/>
      <c r="JB120" s="557"/>
      <c r="JC120" s="557"/>
      <c r="JD120" s="557"/>
      <c r="JE120" s="557"/>
      <c r="JF120" s="557"/>
      <c r="JG120" s="557"/>
      <c r="JH120" s="557"/>
      <c r="JI120" s="557"/>
      <c r="JJ120" s="557"/>
      <c r="JK120" s="557"/>
      <c r="JL120" s="557"/>
      <c r="JM120" s="557"/>
      <c r="JN120" s="557"/>
      <c r="JO120" s="557"/>
      <c r="JP120" s="557"/>
      <c r="JQ120" s="557"/>
      <c r="JR120" s="557"/>
      <c r="JS120" s="557"/>
      <c r="JT120" s="557"/>
      <c r="JU120" s="557"/>
      <c r="JV120" s="557"/>
      <c r="JW120" s="557"/>
      <c r="JX120" s="557"/>
      <c r="JY120" s="557"/>
      <c r="JZ120" s="557"/>
      <c r="KA120" s="557"/>
      <c r="KB120" s="557"/>
      <c r="KC120" s="557"/>
      <c r="KD120" s="557"/>
      <c r="KE120" s="557"/>
      <c r="KF120" s="557"/>
      <c r="KG120" s="557"/>
      <c r="KH120" s="557"/>
      <c r="KI120" s="557"/>
      <c r="KJ120" s="557"/>
      <c r="KK120" s="557"/>
      <c r="KL120" s="557"/>
      <c r="KM120" s="557"/>
      <c r="KN120" s="557"/>
      <c r="KO120" s="557"/>
      <c r="KP120" s="557"/>
      <c r="KQ120" s="557"/>
      <c r="KR120" s="557"/>
      <c r="KS120" s="557"/>
      <c r="KT120" s="557"/>
      <c r="KU120" s="557"/>
      <c r="KV120" s="557"/>
      <c r="KW120" s="557"/>
      <c r="KX120" s="557"/>
      <c r="KY120" s="557"/>
      <c r="KZ120" s="557"/>
      <c r="LA120" s="557"/>
      <c r="LB120" s="557"/>
      <c r="LC120" s="557"/>
      <c r="LD120" s="557"/>
      <c r="LE120" s="557"/>
      <c r="LF120" s="557"/>
      <c r="LG120" s="557"/>
      <c r="LH120" s="557"/>
      <c r="LI120" s="557"/>
      <c r="LJ120" s="557"/>
      <c r="LK120" s="557"/>
      <c r="LL120" s="557"/>
      <c r="LM120" s="557"/>
      <c r="LN120" s="557"/>
      <c r="LO120" s="557"/>
      <c r="LP120" s="557"/>
      <c r="LQ120" s="557"/>
      <c r="LR120" s="557"/>
      <c r="LS120" s="557"/>
      <c r="LT120" s="557"/>
      <c r="LU120" s="557"/>
      <c r="LV120" s="557"/>
      <c r="LW120" s="557"/>
      <c r="LX120" s="557"/>
      <c r="LY120" s="557"/>
      <c r="LZ120" s="557"/>
      <c r="MA120" s="557"/>
      <c r="MB120" s="557"/>
      <c r="MC120" s="557"/>
      <c r="MD120" s="557"/>
      <c r="ME120" s="557"/>
      <c r="MF120" s="557"/>
      <c r="MG120" s="557"/>
      <c r="MH120" s="557"/>
      <c r="MI120" s="557"/>
      <c r="MJ120" s="557"/>
      <c r="MK120" s="557"/>
      <c r="ML120" s="557"/>
      <c r="MM120" s="557"/>
      <c r="MN120" s="557"/>
      <c r="MO120" s="557"/>
      <c r="MP120" s="557"/>
      <c r="MQ120" s="557"/>
      <c r="MR120" s="557"/>
      <c r="MS120" s="557"/>
      <c r="MT120" s="557"/>
      <c r="MU120" s="557"/>
      <c r="MV120" s="557"/>
      <c r="MW120" s="557"/>
      <c r="MX120" s="557"/>
      <c r="MY120" s="557"/>
      <c r="MZ120" s="557"/>
      <c r="NA120" s="557"/>
      <c r="NB120" s="557"/>
    </row>
    <row r="121" spans="1:366" s="85" customFormat="1" ht="20.25" customHeight="1" x14ac:dyDescent="0.55000000000000004">
      <c r="A121" s="1137">
        <v>0</v>
      </c>
      <c r="B121" s="1138">
        <v>1</v>
      </c>
      <c r="C121" s="1137">
        <v>0</v>
      </c>
      <c r="D121" s="1138">
        <v>9</v>
      </c>
      <c r="E121" s="1137">
        <v>0</v>
      </c>
      <c r="F121" s="1138">
        <v>5</v>
      </c>
      <c r="G121" s="1137">
        <v>0</v>
      </c>
      <c r="H121" s="1138">
        <v>2</v>
      </c>
      <c r="I121" s="110"/>
      <c r="J121" s="111"/>
      <c r="K121" s="111"/>
      <c r="L121" s="111"/>
      <c r="M121" s="111"/>
      <c r="N121" s="111"/>
      <c r="O121" s="111"/>
      <c r="P121" s="111"/>
      <c r="Q121" s="111"/>
      <c r="R121" s="156" t="s">
        <v>456</v>
      </c>
      <c r="S121" s="156"/>
      <c r="T121" s="157" t="s">
        <v>471</v>
      </c>
      <c r="U121" s="158" t="s">
        <v>291</v>
      </c>
      <c r="V121" s="1301" t="s">
        <v>472</v>
      </c>
      <c r="W121" s="160"/>
      <c r="X121" s="1139"/>
      <c r="Y121" s="1139"/>
      <c r="Z121" s="1140"/>
      <c r="AA121" s="1140"/>
      <c r="AB121" s="1141"/>
      <c r="AC121" s="1141"/>
      <c r="AD121" s="1141"/>
      <c r="AE121" s="1141"/>
      <c r="AF121" s="1143"/>
      <c r="AG121" s="1143"/>
      <c r="AH121" s="1143"/>
      <c r="AI121" s="1143"/>
      <c r="AJ121" s="1143"/>
      <c r="AK121" s="1139"/>
      <c r="AL121" s="1143"/>
      <c r="AM121" s="1143"/>
      <c r="AN121" s="1143"/>
      <c r="AO121" s="1143"/>
      <c r="AP121" s="1143"/>
      <c r="AQ121" s="1144"/>
      <c r="AR121" s="557"/>
      <c r="AS121" s="557"/>
      <c r="AT121" s="557"/>
      <c r="AU121" s="557"/>
      <c r="AV121" s="557"/>
      <c r="AW121" s="557"/>
      <c r="AX121" s="557"/>
      <c r="AY121" s="557"/>
      <c r="AZ121" s="557"/>
      <c r="BA121" s="557"/>
      <c r="BB121" s="557"/>
      <c r="BC121" s="557"/>
      <c r="BD121" s="557"/>
      <c r="BE121" s="557"/>
      <c r="BF121" s="557"/>
      <c r="BG121" s="557"/>
      <c r="BH121" s="557"/>
      <c r="BI121" s="557"/>
      <c r="BJ121" s="557"/>
      <c r="BK121" s="557"/>
      <c r="BL121" s="557"/>
      <c r="BM121" s="557"/>
      <c r="BN121" s="557"/>
      <c r="BO121" s="557"/>
      <c r="BP121" s="557"/>
      <c r="BQ121" s="557"/>
      <c r="BR121" s="557"/>
      <c r="BS121" s="557"/>
      <c r="BT121" s="557"/>
      <c r="BU121" s="557"/>
      <c r="BV121" s="557"/>
      <c r="BW121" s="557"/>
      <c r="BX121" s="557"/>
      <c r="BY121" s="557"/>
      <c r="BZ121" s="557"/>
      <c r="CA121" s="557"/>
      <c r="CB121" s="557"/>
      <c r="CC121" s="557"/>
      <c r="CD121" s="557"/>
      <c r="CE121" s="557"/>
      <c r="CF121" s="557"/>
      <c r="CG121" s="557"/>
      <c r="CH121" s="557"/>
      <c r="CI121" s="557"/>
      <c r="CJ121" s="557"/>
      <c r="CK121" s="557"/>
      <c r="CL121" s="557"/>
      <c r="CM121" s="557"/>
      <c r="CN121" s="557"/>
      <c r="CO121" s="557"/>
      <c r="CP121" s="557"/>
      <c r="CQ121" s="557"/>
      <c r="CR121" s="557"/>
      <c r="CS121" s="557"/>
      <c r="CT121" s="557"/>
      <c r="CU121" s="557"/>
      <c r="CV121" s="557"/>
      <c r="CW121" s="557"/>
      <c r="CX121" s="557"/>
      <c r="CY121" s="557"/>
      <c r="CZ121" s="557"/>
      <c r="DA121" s="557"/>
      <c r="DB121" s="557"/>
      <c r="DC121" s="557"/>
      <c r="DD121" s="557"/>
      <c r="DE121" s="557"/>
      <c r="DF121" s="557"/>
      <c r="DG121" s="557"/>
      <c r="DH121" s="557"/>
      <c r="DI121" s="557"/>
      <c r="DJ121" s="557"/>
      <c r="DK121" s="557"/>
      <c r="DL121" s="557"/>
      <c r="DM121" s="557"/>
      <c r="DN121" s="557"/>
      <c r="DO121" s="557"/>
      <c r="DP121" s="557"/>
      <c r="DQ121" s="557"/>
      <c r="DR121" s="557"/>
      <c r="DS121" s="557"/>
      <c r="DT121" s="557"/>
      <c r="DU121" s="557"/>
      <c r="DV121" s="557"/>
      <c r="DW121" s="557"/>
      <c r="DX121" s="557"/>
      <c r="DY121" s="557"/>
      <c r="DZ121" s="557"/>
      <c r="EA121" s="557"/>
      <c r="EB121" s="557"/>
      <c r="EC121" s="557"/>
      <c r="ED121" s="557"/>
      <c r="EE121" s="557"/>
      <c r="EF121" s="557"/>
      <c r="EG121" s="557"/>
      <c r="EH121" s="557"/>
      <c r="EI121" s="557"/>
      <c r="EJ121" s="557"/>
      <c r="EK121" s="557"/>
      <c r="EL121" s="557"/>
      <c r="EM121" s="557"/>
      <c r="EN121" s="557"/>
      <c r="EO121" s="557"/>
      <c r="EP121" s="557"/>
      <c r="EQ121" s="557"/>
      <c r="ER121" s="557"/>
      <c r="ES121" s="557"/>
      <c r="ET121" s="557"/>
      <c r="EU121" s="557"/>
      <c r="EV121" s="557"/>
      <c r="EW121" s="557"/>
      <c r="EX121" s="557"/>
      <c r="EY121" s="557"/>
      <c r="EZ121" s="557"/>
      <c r="FA121" s="557"/>
      <c r="FB121" s="557"/>
      <c r="FC121" s="557"/>
      <c r="FD121" s="557"/>
      <c r="FE121" s="557"/>
      <c r="FF121" s="557"/>
      <c r="FG121" s="557"/>
      <c r="FH121" s="557"/>
      <c r="FI121" s="557"/>
      <c r="FJ121" s="557"/>
      <c r="FK121" s="557"/>
      <c r="FL121" s="557"/>
      <c r="FM121" s="557"/>
      <c r="FN121" s="557"/>
      <c r="FO121" s="557"/>
      <c r="FP121" s="557"/>
      <c r="FQ121" s="557"/>
      <c r="FR121" s="557"/>
      <c r="FS121" s="557"/>
      <c r="FT121" s="557"/>
      <c r="FU121" s="557"/>
      <c r="FV121" s="557"/>
      <c r="FW121" s="557"/>
      <c r="FX121" s="557"/>
      <c r="FY121" s="557"/>
      <c r="FZ121" s="557"/>
      <c r="GA121" s="557"/>
      <c r="GB121" s="557"/>
      <c r="GC121" s="557"/>
      <c r="GD121" s="557"/>
      <c r="GE121" s="557"/>
      <c r="GF121" s="557"/>
      <c r="GG121" s="557"/>
      <c r="GH121" s="557"/>
      <c r="GI121" s="557"/>
      <c r="GJ121" s="557"/>
      <c r="GK121" s="557"/>
      <c r="GL121" s="557"/>
      <c r="GM121" s="557"/>
      <c r="GN121" s="557"/>
      <c r="GO121" s="557"/>
      <c r="GP121" s="557"/>
      <c r="GQ121" s="557"/>
      <c r="GR121" s="557"/>
      <c r="GS121" s="557"/>
      <c r="GT121" s="557"/>
      <c r="GU121" s="557"/>
      <c r="GV121" s="557"/>
      <c r="GW121" s="557"/>
      <c r="GX121" s="557"/>
      <c r="GY121" s="557"/>
      <c r="GZ121" s="557"/>
      <c r="HA121" s="557"/>
      <c r="HB121" s="557"/>
      <c r="HC121" s="557"/>
      <c r="HD121" s="557"/>
      <c r="HE121" s="557"/>
      <c r="HF121" s="557"/>
      <c r="HG121" s="557"/>
      <c r="HH121" s="557"/>
      <c r="HI121" s="557"/>
      <c r="HJ121" s="557"/>
      <c r="HK121" s="557"/>
      <c r="HL121" s="557"/>
      <c r="HM121" s="557"/>
      <c r="HN121" s="557"/>
      <c r="HO121" s="557"/>
      <c r="HP121" s="557"/>
      <c r="HQ121" s="557"/>
      <c r="HR121" s="557"/>
      <c r="HS121" s="557"/>
      <c r="HT121" s="557"/>
      <c r="HU121" s="557"/>
      <c r="HV121" s="557"/>
      <c r="HW121" s="557"/>
      <c r="HX121" s="557"/>
      <c r="HY121" s="557"/>
      <c r="HZ121" s="557"/>
      <c r="IA121" s="557"/>
      <c r="IB121" s="557"/>
      <c r="IC121" s="557"/>
      <c r="ID121" s="557"/>
      <c r="IE121" s="557"/>
      <c r="IF121" s="557"/>
      <c r="IG121" s="557"/>
      <c r="IH121" s="557"/>
      <c r="II121" s="557"/>
      <c r="IJ121" s="557"/>
      <c r="IK121" s="557"/>
      <c r="IL121" s="557"/>
      <c r="IM121" s="557"/>
      <c r="IN121" s="557"/>
      <c r="IO121" s="557"/>
      <c r="IP121" s="557"/>
      <c r="IQ121" s="557"/>
      <c r="IR121" s="557"/>
      <c r="IS121" s="557"/>
      <c r="IT121" s="557"/>
      <c r="IU121" s="557"/>
      <c r="IV121" s="557"/>
      <c r="IW121" s="557"/>
      <c r="IX121" s="557"/>
      <c r="IY121" s="557"/>
      <c r="IZ121" s="557"/>
      <c r="JA121" s="557"/>
      <c r="JB121" s="557"/>
      <c r="JC121" s="557"/>
      <c r="JD121" s="557"/>
      <c r="JE121" s="557"/>
      <c r="JF121" s="557"/>
      <c r="JG121" s="557"/>
      <c r="JH121" s="557"/>
      <c r="JI121" s="557"/>
      <c r="JJ121" s="557"/>
      <c r="JK121" s="557"/>
      <c r="JL121" s="557"/>
      <c r="JM121" s="557"/>
      <c r="JN121" s="557"/>
      <c r="JO121" s="557"/>
      <c r="JP121" s="557"/>
      <c r="JQ121" s="557"/>
      <c r="JR121" s="557"/>
      <c r="JS121" s="557"/>
      <c r="JT121" s="557"/>
      <c r="JU121" s="557"/>
      <c r="JV121" s="557"/>
      <c r="JW121" s="557"/>
      <c r="JX121" s="557"/>
      <c r="JY121" s="557"/>
      <c r="JZ121" s="557"/>
      <c r="KA121" s="557"/>
      <c r="KB121" s="557"/>
      <c r="KC121" s="557"/>
      <c r="KD121" s="557"/>
      <c r="KE121" s="557"/>
      <c r="KF121" s="557"/>
      <c r="KG121" s="557"/>
      <c r="KH121" s="557"/>
      <c r="KI121" s="557"/>
      <c r="KJ121" s="557"/>
      <c r="KK121" s="557"/>
      <c r="KL121" s="557"/>
      <c r="KM121" s="557"/>
      <c r="KN121" s="557"/>
      <c r="KO121" s="557"/>
      <c r="KP121" s="557"/>
      <c r="KQ121" s="557"/>
      <c r="KR121" s="557"/>
      <c r="KS121" s="557"/>
      <c r="KT121" s="557"/>
      <c r="KU121" s="557"/>
      <c r="KV121" s="557"/>
      <c r="KW121" s="557"/>
      <c r="KX121" s="557"/>
      <c r="KY121" s="557"/>
      <c r="KZ121" s="557"/>
      <c r="LA121" s="557"/>
      <c r="LB121" s="557"/>
      <c r="LC121" s="557"/>
      <c r="LD121" s="557"/>
      <c r="LE121" s="557"/>
      <c r="LF121" s="557"/>
      <c r="LG121" s="557"/>
      <c r="LH121" s="557"/>
      <c r="LI121" s="557"/>
      <c r="LJ121" s="557"/>
      <c r="LK121" s="557"/>
      <c r="LL121" s="557"/>
      <c r="LM121" s="557"/>
      <c r="LN121" s="557"/>
      <c r="LO121" s="557"/>
      <c r="LP121" s="557"/>
      <c r="LQ121" s="557"/>
      <c r="LR121" s="557"/>
      <c r="LS121" s="557"/>
      <c r="LT121" s="557"/>
      <c r="LU121" s="557"/>
      <c r="LV121" s="557"/>
      <c r="LW121" s="557"/>
      <c r="LX121" s="557"/>
      <c r="LY121" s="557"/>
      <c r="LZ121" s="557"/>
      <c r="MA121" s="557"/>
      <c r="MB121" s="557"/>
      <c r="MC121" s="557"/>
      <c r="MD121" s="557"/>
      <c r="ME121" s="557"/>
      <c r="MF121" s="557"/>
      <c r="MG121" s="557"/>
      <c r="MH121" s="557"/>
      <c r="MI121" s="557"/>
      <c r="MJ121" s="557"/>
      <c r="MK121" s="557"/>
      <c r="ML121" s="557"/>
      <c r="MM121" s="557"/>
      <c r="MN121" s="557"/>
      <c r="MO121" s="557"/>
      <c r="MP121" s="557"/>
      <c r="MQ121" s="557"/>
      <c r="MR121" s="557"/>
      <c r="MS121" s="557"/>
      <c r="MT121" s="557"/>
      <c r="MU121" s="557"/>
      <c r="MV121" s="557"/>
      <c r="MW121" s="557"/>
      <c r="MX121" s="557"/>
      <c r="MY121" s="557"/>
      <c r="MZ121" s="557"/>
      <c r="NA121" s="557"/>
      <c r="NB121" s="557"/>
    </row>
    <row r="122" spans="1:366" s="85" customFormat="1" ht="20.25" customHeight="1" x14ac:dyDescent="0.55000000000000004">
      <c r="A122" s="1137">
        <v>0</v>
      </c>
      <c r="B122" s="1138">
        <v>1</v>
      </c>
      <c r="C122" s="1137">
        <v>0</v>
      </c>
      <c r="D122" s="1138">
        <v>9</v>
      </c>
      <c r="E122" s="1137">
        <v>0</v>
      </c>
      <c r="F122" s="1138">
        <v>5</v>
      </c>
      <c r="G122" s="1137">
        <v>0</v>
      </c>
      <c r="H122" s="1138">
        <v>3</v>
      </c>
      <c r="I122" s="110"/>
      <c r="J122" s="111"/>
      <c r="K122" s="111"/>
      <c r="L122" s="111"/>
      <c r="M122" s="111"/>
      <c r="N122" s="111"/>
      <c r="O122" s="111"/>
      <c r="P122" s="111"/>
      <c r="Q122" s="111"/>
      <c r="R122" s="156" t="s">
        <v>456</v>
      </c>
      <c r="S122" s="156"/>
      <c r="T122" s="157" t="s">
        <v>473</v>
      </c>
      <c r="U122" s="158" t="s">
        <v>291</v>
      </c>
      <c r="V122" s="1301" t="s">
        <v>474</v>
      </c>
      <c r="W122" s="160"/>
      <c r="X122" s="1139"/>
      <c r="Y122" s="1139"/>
      <c r="Z122" s="1140"/>
      <c r="AA122" s="1140"/>
      <c r="AB122" s="1141"/>
      <c r="AC122" s="1141"/>
      <c r="AD122" s="1141"/>
      <c r="AE122" s="1141"/>
      <c r="AF122" s="1143"/>
      <c r="AG122" s="1143"/>
      <c r="AH122" s="1143"/>
      <c r="AI122" s="1143"/>
      <c r="AJ122" s="1143"/>
      <c r="AK122" s="1139"/>
      <c r="AL122" s="1143"/>
      <c r="AM122" s="1143"/>
      <c r="AN122" s="1143"/>
      <c r="AO122" s="1143"/>
      <c r="AP122" s="1143"/>
      <c r="AQ122" s="1144"/>
      <c r="AR122" s="557"/>
      <c r="AS122" s="557"/>
      <c r="AT122" s="557"/>
      <c r="AU122" s="557"/>
      <c r="AV122" s="557"/>
      <c r="AW122" s="557"/>
      <c r="AX122" s="557"/>
      <c r="AY122" s="557"/>
      <c r="AZ122" s="557"/>
      <c r="BA122" s="557"/>
      <c r="BB122" s="557"/>
      <c r="BC122" s="557"/>
      <c r="BD122" s="557"/>
      <c r="BE122" s="557"/>
      <c r="BF122" s="557"/>
      <c r="BG122" s="557"/>
      <c r="BH122" s="557"/>
      <c r="BI122" s="557"/>
      <c r="BJ122" s="557"/>
      <c r="BK122" s="557"/>
      <c r="BL122" s="557"/>
      <c r="BM122" s="557"/>
      <c r="BN122" s="557"/>
      <c r="BO122" s="557"/>
      <c r="BP122" s="557"/>
      <c r="BQ122" s="557"/>
      <c r="BR122" s="557"/>
      <c r="BS122" s="557"/>
      <c r="BT122" s="557"/>
      <c r="BU122" s="557"/>
      <c r="BV122" s="557"/>
      <c r="BW122" s="557"/>
      <c r="BX122" s="557"/>
      <c r="BY122" s="557"/>
      <c r="BZ122" s="557"/>
      <c r="CA122" s="557"/>
      <c r="CB122" s="557"/>
      <c r="CC122" s="557"/>
      <c r="CD122" s="557"/>
      <c r="CE122" s="557"/>
      <c r="CF122" s="557"/>
      <c r="CG122" s="557"/>
      <c r="CH122" s="557"/>
      <c r="CI122" s="557"/>
      <c r="CJ122" s="557"/>
      <c r="CK122" s="557"/>
      <c r="CL122" s="557"/>
      <c r="CM122" s="557"/>
      <c r="CN122" s="557"/>
      <c r="CO122" s="557"/>
      <c r="CP122" s="557"/>
      <c r="CQ122" s="557"/>
      <c r="CR122" s="557"/>
      <c r="CS122" s="557"/>
      <c r="CT122" s="557"/>
      <c r="CU122" s="557"/>
      <c r="CV122" s="557"/>
      <c r="CW122" s="557"/>
      <c r="CX122" s="557"/>
      <c r="CY122" s="557"/>
      <c r="CZ122" s="557"/>
      <c r="DA122" s="557"/>
      <c r="DB122" s="557"/>
      <c r="DC122" s="557"/>
      <c r="DD122" s="557"/>
      <c r="DE122" s="557"/>
      <c r="DF122" s="557"/>
      <c r="DG122" s="557"/>
      <c r="DH122" s="557"/>
      <c r="DI122" s="557"/>
      <c r="DJ122" s="557"/>
      <c r="DK122" s="557"/>
      <c r="DL122" s="557"/>
      <c r="DM122" s="557"/>
      <c r="DN122" s="557"/>
      <c r="DO122" s="557"/>
      <c r="DP122" s="557"/>
      <c r="DQ122" s="557"/>
      <c r="DR122" s="557"/>
      <c r="DS122" s="557"/>
      <c r="DT122" s="557"/>
      <c r="DU122" s="557"/>
      <c r="DV122" s="557"/>
      <c r="DW122" s="557"/>
      <c r="DX122" s="557"/>
      <c r="DY122" s="557"/>
      <c r="DZ122" s="557"/>
      <c r="EA122" s="557"/>
      <c r="EB122" s="557"/>
      <c r="EC122" s="557"/>
      <c r="ED122" s="557"/>
      <c r="EE122" s="557"/>
      <c r="EF122" s="557"/>
      <c r="EG122" s="557"/>
      <c r="EH122" s="557"/>
      <c r="EI122" s="557"/>
      <c r="EJ122" s="557"/>
      <c r="EK122" s="557"/>
      <c r="EL122" s="557"/>
      <c r="EM122" s="557"/>
      <c r="EN122" s="557"/>
      <c r="EO122" s="557"/>
      <c r="EP122" s="557"/>
      <c r="EQ122" s="557"/>
      <c r="ER122" s="557"/>
      <c r="ES122" s="557"/>
      <c r="ET122" s="557"/>
      <c r="EU122" s="557"/>
      <c r="EV122" s="557"/>
      <c r="EW122" s="557"/>
      <c r="EX122" s="557"/>
      <c r="EY122" s="557"/>
      <c r="EZ122" s="557"/>
      <c r="FA122" s="557"/>
      <c r="FB122" s="557"/>
      <c r="FC122" s="557"/>
      <c r="FD122" s="557"/>
      <c r="FE122" s="557"/>
      <c r="FF122" s="557"/>
      <c r="FG122" s="557"/>
      <c r="FH122" s="557"/>
      <c r="FI122" s="557"/>
      <c r="FJ122" s="557"/>
      <c r="FK122" s="557"/>
      <c r="FL122" s="557"/>
      <c r="FM122" s="557"/>
      <c r="FN122" s="557"/>
      <c r="FO122" s="557"/>
      <c r="FP122" s="557"/>
      <c r="FQ122" s="557"/>
      <c r="FR122" s="557"/>
      <c r="FS122" s="557"/>
      <c r="FT122" s="557"/>
      <c r="FU122" s="557"/>
      <c r="FV122" s="557"/>
      <c r="FW122" s="557"/>
      <c r="FX122" s="557"/>
      <c r="FY122" s="557"/>
      <c r="FZ122" s="557"/>
      <c r="GA122" s="557"/>
      <c r="GB122" s="557"/>
      <c r="GC122" s="557"/>
      <c r="GD122" s="557"/>
      <c r="GE122" s="557"/>
      <c r="GF122" s="557"/>
      <c r="GG122" s="557"/>
      <c r="GH122" s="557"/>
      <c r="GI122" s="557"/>
      <c r="GJ122" s="557"/>
      <c r="GK122" s="557"/>
      <c r="GL122" s="557"/>
      <c r="GM122" s="557"/>
      <c r="GN122" s="557"/>
      <c r="GO122" s="557"/>
      <c r="GP122" s="557"/>
      <c r="GQ122" s="557"/>
      <c r="GR122" s="557"/>
      <c r="GS122" s="557"/>
      <c r="GT122" s="557"/>
      <c r="GU122" s="557"/>
      <c r="GV122" s="557"/>
      <c r="GW122" s="557"/>
      <c r="GX122" s="557"/>
      <c r="GY122" s="557"/>
      <c r="GZ122" s="557"/>
      <c r="HA122" s="557"/>
      <c r="HB122" s="557"/>
      <c r="HC122" s="557"/>
      <c r="HD122" s="557"/>
      <c r="HE122" s="557"/>
      <c r="HF122" s="557"/>
      <c r="HG122" s="557"/>
      <c r="HH122" s="557"/>
      <c r="HI122" s="557"/>
      <c r="HJ122" s="557"/>
      <c r="HK122" s="557"/>
      <c r="HL122" s="557"/>
      <c r="HM122" s="557"/>
      <c r="HN122" s="557"/>
      <c r="HO122" s="557"/>
      <c r="HP122" s="557"/>
      <c r="HQ122" s="557"/>
      <c r="HR122" s="557"/>
      <c r="HS122" s="557"/>
      <c r="HT122" s="557"/>
      <c r="HU122" s="557"/>
      <c r="HV122" s="557"/>
      <c r="HW122" s="557"/>
      <c r="HX122" s="557"/>
      <c r="HY122" s="557"/>
      <c r="HZ122" s="557"/>
      <c r="IA122" s="557"/>
      <c r="IB122" s="557"/>
      <c r="IC122" s="557"/>
      <c r="ID122" s="557"/>
      <c r="IE122" s="557"/>
      <c r="IF122" s="557"/>
      <c r="IG122" s="557"/>
      <c r="IH122" s="557"/>
      <c r="II122" s="557"/>
      <c r="IJ122" s="557"/>
      <c r="IK122" s="557"/>
      <c r="IL122" s="557"/>
      <c r="IM122" s="557"/>
      <c r="IN122" s="557"/>
      <c r="IO122" s="557"/>
      <c r="IP122" s="557"/>
      <c r="IQ122" s="557"/>
      <c r="IR122" s="557"/>
      <c r="IS122" s="557"/>
      <c r="IT122" s="557"/>
      <c r="IU122" s="557"/>
      <c r="IV122" s="557"/>
      <c r="IW122" s="557"/>
      <c r="IX122" s="557"/>
      <c r="IY122" s="557"/>
      <c r="IZ122" s="557"/>
      <c r="JA122" s="557"/>
      <c r="JB122" s="557"/>
      <c r="JC122" s="557"/>
      <c r="JD122" s="557"/>
      <c r="JE122" s="557"/>
      <c r="JF122" s="557"/>
      <c r="JG122" s="557"/>
      <c r="JH122" s="557"/>
      <c r="JI122" s="557"/>
      <c r="JJ122" s="557"/>
      <c r="JK122" s="557"/>
      <c r="JL122" s="557"/>
      <c r="JM122" s="557"/>
      <c r="JN122" s="557"/>
      <c r="JO122" s="557"/>
      <c r="JP122" s="557"/>
      <c r="JQ122" s="557"/>
      <c r="JR122" s="557"/>
      <c r="JS122" s="557"/>
      <c r="JT122" s="557"/>
      <c r="JU122" s="557"/>
      <c r="JV122" s="557"/>
      <c r="JW122" s="557"/>
      <c r="JX122" s="557"/>
      <c r="JY122" s="557"/>
      <c r="JZ122" s="557"/>
      <c r="KA122" s="557"/>
      <c r="KB122" s="557"/>
      <c r="KC122" s="557"/>
      <c r="KD122" s="557"/>
      <c r="KE122" s="557"/>
      <c r="KF122" s="557"/>
      <c r="KG122" s="557"/>
      <c r="KH122" s="557"/>
      <c r="KI122" s="557"/>
      <c r="KJ122" s="557"/>
      <c r="KK122" s="557"/>
      <c r="KL122" s="557"/>
      <c r="KM122" s="557"/>
      <c r="KN122" s="557"/>
      <c r="KO122" s="557"/>
      <c r="KP122" s="557"/>
      <c r="KQ122" s="557"/>
      <c r="KR122" s="557"/>
      <c r="KS122" s="557"/>
      <c r="KT122" s="557"/>
      <c r="KU122" s="557"/>
      <c r="KV122" s="557"/>
      <c r="KW122" s="557"/>
      <c r="KX122" s="557"/>
      <c r="KY122" s="557"/>
      <c r="KZ122" s="557"/>
      <c r="LA122" s="557"/>
      <c r="LB122" s="557"/>
      <c r="LC122" s="557"/>
      <c r="LD122" s="557"/>
      <c r="LE122" s="557"/>
      <c r="LF122" s="557"/>
      <c r="LG122" s="557"/>
      <c r="LH122" s="557"/>
      <c r="LI122" s="557"/>
      <c r="LJ122" s="557"/>
      <c r="LK122" s="557"/>
      <c r="LL122" s="557"/>
      <c r="LM122" s="557"/>
      <c r="LN122" s="557"/>
      <c r="LO122" s="557"/>
      <c r="LP122" s="557"/>
      <c r="LQ122" s="557"/>
      <c r="LR122" s="557"/>
      <c r="LS122" s="557"/>
      <c r="LT122" s="557"/>
      <c r="LU122" s="557"/>
      <c r="LV122" s="557"/>
      <c r="LW122" s="557"/>
      <c r="LX122" s="557"/>
      <c r="LY122" s="557"/>
      <c r="LZ122" s="557"/>
      <c r="MA122" s="557"/>
      <c r="MB122" s="557"/>
      <c r="MC122" s="557"/>
      <c r="MD122" s="557"/>
      <c r="ME122" s="557"/>
      <c r="MF122" s="557"/>
      <c r="MG122" s="557"/>
      <c r="MH122" s="557"/>
      <c r="MI122" s="557"/>
      <c r="MJ122" s="557"/>
      <c r="MK122" s="557"/>
      <c r="ML122" s="557"/>
      <c r="MM122" s="557"/>
      <c r="MN122" s="557"/>
      <c r="MO122" s="557"/>
      <c r="MP122" s="557"/>
      <c r="MQ122" s="557"/>
      <c r="MR122" s="557"/>
      <c r="MS122" s="557"/>
      <c r="MT122" s="557"/>
      <c r="MU122" s="557"/>
      <c r="MV122" s="557"/>
      <c r="MW122" s="557"/>
      <c r="MX122" s="557"/>
      <c r="MY122" s="557"/>
      <c r="MZ122" s="557"/>
      <c r="NA122" s="557"/>
      <c r="NB122" s="557"/>
    </row>
    <row r="123" spans="1:366" s="85" customFormat="1" ht="20.25" customHeight="1" x14ac:dyDescent="0.55000000000000004">
      <c r="A123" s="1137">
        <v>0</v>
      </c>
      <c r="B123" s="1138">
        <v>1</v>
      </c>
      <c r="C123" s="1137">
        <v>0</v>
      </c>
      <c r="D123" s="1138">
        <v>9</v>
      </c>
      <c r="E123" s="1137">
        <v>0</v>
      </c>
      <c r="F123" s="1138">
        <v>5</v>
      </c>
      <c r="G123" s="1137">
        <v>0</v>
      </c>
      <c r="H123" s="1138">
        <v>4</v>
      </c>
      <c r="I123" s="110"/>
      <c r="J123" s="111"/>
      <c r="K123" s="111"/>
      <c r="L123" s="111"/>
      <c r="M123" s="111"/>
      <c r="N123" s="111"/>
      <c r="O123" s="111"/>
      <c r="P123" s="111"/>
      <c r="Q123" s="111"/>
      <c r="R123" s="156" t="s">
        <v>456</v>
      </c>
      <c r="S123" s="156"/>
      <c r="T123" s="157" t="s">
        <v>475</v>
      </c>
      <c r="U123" s="158" t="s">
        <v>291</v>
      </c>
      <c r="V123" s="1301" t="s">
        <v>476</v>
      </c>
      <c r="W123" s="160"/>
      <c r="X123" s="1139"/>
      <c r="Y123" s="1139"/>
      <c r="Z123" s="1140"/>
      <c r="AA123" s="1140"/>
      <c r="AB123" s="1141"/>
      <c r="AC123" s="1141"/>
      <c r="AD123" s="1141"/>
      <c r="AE123" s="1141"/>
      <c r="AF123" s="1143"/>
      <c r="AG123" s="1143"/>
      <c r="AH123" s="1143"/>
      <c r="AI123" s="1143"/>
      <c r="AJ123" s="1143"/>
      <c r="AK123" s="1139"/>
      <c r="AL123" s="1143"/>
      <c r="AM123" s="1143"/>
      <c r="AN123" s="1143"/>
      <c r="AO123" s="1143"/>
      <c r="AP123" s="1143"/>
      <c r="AQ123" s="1144"/>
      <c r="AR123" s="557"/>
      <c r="AS123" s="557"/>
      <c r="AT123" s="557"/>
      <c r="AU123" s="557"/>
      <c r="AV123" s="557"/>
      <c r="AW123" s="557"/>
      <c r="AX123" s="557"/>
      <c r="AY123" s="557"/>
      <c r="AZ123" s="557"/>
      <c r="BA123" s="557"/>
      <c r="BB123" s="557"/>
      <c r="BC123" s="557"/>
      <c r="BD123" s="557"/>
      <c r="BE123" s="557"/>
      <c r="BF123" s="557"/>
      <c r="BG123" s="557"/>
      <c r="BH123" s="557"/>
      <c r="BI123" s="557"/>
      <c r="BJ123" s="557"/>
      <c r="BK123" s="557"/>
      <c r="BL123" s="557"/>
      <c r="BM123" s="557"/>
      <c r="BN123" s="557"/>
      <c r="BO123" s="557"/>
      <c r="BP123" s="557"/>
      <c r="BQ123" s="557"/>
      <c r="BR123" s="557"/>
      <c r="BS123" s="557"/>
      <c r="BT123" s="557"/>
      <c r="BU123" s="557"/>
      <c r="BV123" s="557"/>
      <c r="BW123" s="557"/>
      <c r="BX123" s="557"/>
      <c r="BY123" s="557"/>
      <c r="BZ123" s="557"/>
      <c r="CA123" s="557"/>
      <c r="CB123" s="557"/>
      <c r="CC123" s="557"/>
      <c r="CD123" s="557"/>
      <c r="CE123" s="557"/>
      <c r="CF123" s="557"/>
      <c r="CG123" s="557"/>
      <c r="CH123" s="557"/>
      <c r="CI123" s="557"/>
      <c r="CJ123" s="557"/>
      <c r="CK123" s="557"/>
      <c r="CL123" s="557"/>
      <c r="CM123" s="557"/>
      <c r="CN123" s="557"/>
      <c r="CO123" s="557"/>
      <c r="CP123" s="557"/>
      <c r="CQ123" s="557"/>
      <c r="CR123" s="557"/>
      <c r="CS123" s="557"/>
      <c r="CT123" s="557"/>
      <c r="CU123" s="557"/>
      <c r="CV123" s="557"/>
      <c r="CW123" s="557"/>
      <c r="CX123" s="557"/>
      <c r="CY123" s="557"/>
      <c r="CZ123" s="557"/>
      <c r="DA123" s="557"/>
      <c r="DB123" s="557"/>
      <c r="DC123" s="557"/>
      <c r="DD123" s="557"/>
      <c r="DE123" s="557"/>
      <c r="DF123" s="557"/>
      <c r="DG123" s="557"/>
      <c r="DH123" s="557"/>
      <c r="DI123" s="557"/>
      <c r="DJ123" s="557"/>
      <c r="DK123" s="557"/>
      <c r="DL123" s="557"/>
      <c r="DM123" s="557"/>
      <c r="DN123" s="557"/>
      <c r="DO123" s="557"/>
      <c r="DP123" s="557"/>
      <c r="DQ123" s="557"/>
      <c r="DR123" s="557"/>
      <c r="DS123" s="557"/>
      <c r="DT123" s="557"/>
      <c r="DU123" s="557"/>
      <c r="DV123" s="557"/>
      <c r="DW123" s="557"/>
      <c r="DX123" s="557"/>
      <c r="DY123" s="557"/>
      <c r="DZ123" s="557"/>
      <c r="EA123" s="557"/>
      <c r="EB123" s="557"/>
      <c r="EC123" s="557"/>
      <c r="ED123" s="557"/>
      <c r="EE123" s="557"/>
      <c r="EF123" s="557"/>
      <c r="EG123" s="557"/>
      <c r="EH123" s="557"/>
      <c r="EI123" s="557"/>
      <c r="EJ123" s="557"/>
      <c r="EK123" s="557"/>
      <c r="EL123" s="557"/>
      <c r="EM123" s="557"/>
      <c r="EN123" s="557"/>
      <c r="EO123" s="557"/>
      <c r="EP123" s="557"/>
      <c r="EQ123" s="557"/>
      <c r="ER123" s="557"/>
      <c r="ES123" s="557"/>
      <c r="ET123" s="557"/>
      <c r="EU123" s="557"/>
      <c r="EV123" s="557"/>
      <c r="EW123" s="557"/>
      <c r="EX123" s="557"/>
      <c r="EY123" s="557"/>
      <c r="EZ123" s="557"/>
      <c r="FA123" s="557"/>
      <c r="FB123" s="557"/>
      <c r="FC123" s="557"/>
      <c r="FD123" s="557"/>
      <c r="FE123" s="557"/>
      <c r="FF123" s="557"/>
      <c r="FG123" s="557"/>
      <c r="FH123" s="557"/>
      <c r="FI123" s="557"/>
      <c r="FJ123" s="557"/>
      <c r="FK123" s="557"/>
      <c r="FL123" s="557"/>
      <c r="FM123" s="557"/>
      <c r="FN123" s="557"/>
      <c r="FO123" s="557"/>
      <c r="FP123" s="557"/>
      <c r="FQ123" s="557"/>
      <c r="FR123" s="557"/>
      <c r="FS123" s="557"/>
      <c r="FT123" s="557"/>
      <c r="FU123" s="557"/>
      <c r="FV123" s="557"/>
      <c r="FW123" s="557"/>
      <c r="FX123" s="557"/>
      <c r="FY123" s="557"/>
      <c r="FZ123" s="557"/>
      <c r="GA123" s="557"/>
      <c r="GB123" s="557"/>
      <c r="GC123" s="557"/>
      <c r="GD123" s="557"/>
      <c r="GE123" s="557"/>
      <c r="GF123" s="557"/>
      <c r="GG123" s="557"/>
      <c r="GH123" s="557"/>
      <c r="GI123" s="557"/>
      <c r="GJ123" s="557"/>
      <c r="GK123" s="557"/>
      <c r="GL123" s="557"/>
      <c r="GM123" s="557"/>
      <c r="GN123" s="557"/>
      <c r="GO123" s="557"/>
      <c r="GP123" s="557"/>
      <c r="GQ123" s="557"/>
      <c r="GR123" s="557"/>
      <c r="GS123" s="557"/>
      <c r="GT123" s="557"/>
      <c r="GU123" s="557"/>
      <c r="GV123" s="557"/>
      <c r="GW123" s="557"/>
      <c r="GX123" s="557"/>
      <c r="GY123" s="557"/>
      <c r="GZ123" s="557"/>
      <c r="HA123" s="557"/>
      <c r="HB123" s="557"/>
      <c r="HC123" s="557"/>
      <c r="HD123" s="557"/>
      <c r="HE123" s="557"/>
      <c r="HF123" s="557"/>
      <c r="HG123" s="557"/>
      <c r="HH123" s="557"/>
      <c r="HI123" s="557"/>
      <c r="HJ123" s="557"/>
      <c r="HK123" s="557"/>
      <c r="HL123" s="557"/>
      <c r="HM123" s="557"/>
      <c r="HN123" s="557"/>
      <c r="HO123" s="557"/>
      <c r="HP123" s="557"/>
      <c r="HQ123" s="557"/>
      <c r="HR123" s="557"/>
      <c r="HS123" s="557"/>
      <c r="HT123" s="557"/>
      <c r="HU123" s="557"/>
      <c r="HV123" s="557"/>
      <c r="HW123" s="557"/>
      <c r="HX123" s="557"/>
      <c r="HY123" s="557"/>
      <c r="HZ123" s="557"/>
      <c r="IA123" s="557"/>
      <c r="IB123" s="557"/>
      <c r="IC123" s="557"/>
      <c r="ID123" s="557"/>
      <c r="IE123" s="557"/>
      <c r="IF123" s="557"/>
      <c r="IG123" s="557"/>
      <c r="IH123" s="557"/>
      <c r="II123" s="557"/>
      <c r="IJ123" s="557"/>
      <c r="IK123" s="557"/>
      <c r="IL123" s="557"/>
      <c r="IM123" s="557"/>
      <c r="IN123" s="557"/>
      <c r="IO123" s="557"/>
      <c r="IP123" s="557"/>
      <c r="IQ123" s="557"/>
      <c r="IR123" s="557"/>
      <c r="IS123" s="557"/>
      <c r="IT123" s="557"/>
      <c r="IU123" s="557"/>
      <c r="IV123" s="557"/>
      <c r="IW123" s="557"/>
      <c r="IX123" s="557"/>
      <c r="IY123" s="557"/>
      <c r="IZ123" s="557"/>
      <c r="JA123" s="557"/>
      <c r="JB123" s="557"/>
      <c r="JC123" s="557"/>
      <c r="JD123" s="557"/>
      <c r="JE123" s="557"/>
      <c r="JF123" s="557"/>
      <c r="JG123" s="557"/>
      <c r="JH123" s="557"/>
      <c r="JI123" s="557"/>
      <c r="JJ123" s="557"/>
      <c r="JK123" s="557"/>
      <c r="JL123" s="557"/>
      <c r="JM123" s="557"/>
      <c r="JN123" s="557"/>
      <c r="JO123" s="557"/>
      <c r="JP123" s="557"/>
      <c r="JQ123" s="557"/>
      <c r="JR123" s="557"/>
      <c r="JS123" s="557"/>
      <c r="JT123" s="557"/>
      <c r="JU123" s="557"/>
      <c r="JV123" s="557"/>
      <c r="JW123" s="557"/>
      <c r="JX123" s="557"/>
      <c r="JY123" s="557"/>
      <c r="JZ123" s="557"/>
      <c r="KA123" s="557"/>
      <c r="KB123" s="557"/>
      <c r="KC123" s="557"/>
      <c r="KD123" s="557"/>
      <c r="KE123" s="557"/>
      <c r="KF123" s="557"/>
      <c r="KG123" s="557"/>
      <c r="KH123" s="557"/>
      <c r="KI123" s="557"/>
      <c r="KJ123" s="557"/>
      <c r="KK123" s="557"/>
      <c r="KL123" s="557"/>
      <c r="KM123" s="557"/>
      <c r="KN123" s="557"/>
      <c r="KO123" s="557"/>
      <c r="KP123" s="557"/>
      <c r="KQ123" s="557"/>
      <c r="KR123" s="557"/>
      <c r="KS123" s="557"/>
      <c r="KT123" s="557"/>
      <c r="KU123" s="557"/>
      <c r="KV123" s="557"/>
      <c r="KW123" s="557"/>
      <c r="KX123" s="557"/>
      <c r="KY123" s="557"/>
      <c r="KZ123" s="557"/>
      <c r="LA123" s="557"/>
      <c r="LB123" s="557"/>
      <c r="LC123" s="557"/>
      <c r="LD123" s="557"/>
      <c r="LE123" s="557"/>
      <c r="LF123" s="557"/>
      <c r="LG123" s="557"/>
      <c r="LH123" s="557"/>
      <c r="LI123" s="557"/>
      <c r="LJ123" s="557"/>
      <c r="LK123" s="557"/>
      <c r="LL123" s="557"/>
      <c r="LM123" s="557"/>
      <c r="LN123" s="557"/>
      <c r="LO123" s="557"/>
      <c r="LP123" s="557"/>
      <c r="LQ123" s="557"/>
      <c r="LR123" s="557"/>
      <c r="LS123" s="557"/>
      <c r="LT123" s="557"/>
      <c r="LU123" s="557"/>
      <c r="LV123" s="557"/>
      <c r="LW123" s="557"/>
      <c r="LX123" s="557"/>
      <c r="LY123" s="557"/>
      <c r="LZ123" s="557"/>
      <c r="MA123" s="557"/>
      <c r="MB123" s="557"/>
      <c r="MC123" s="557"/>
      <c r="MD123" s="557"/>
      <c r="ME123" s="557"/>
      <c r="MF123" s="557"/>
      <c r="MG123" s="557"/>
      <c r="MH123" s="557"/>
      <c r="MI123" s="557"/>
      <c r="MJ123" s="557"/>
      <c r="MK123" s="557"/>
      <c r="ML123" s="557"/>
      <c r="MM123" s="557"/>
      <c r="MN123" s="557"/>
      <c r="MO123" s="557"/>
      <c r="MP123" s="557"/>
      <c r="MQ123" s="557"/>
      <c r="MR123" s="557"/>
      <c r="MS123" s="557"/>
      <c r="MT123" s="557"/>
      <c r="MU123" s="557"/>
      <c r="MV123" s="557"/>
      <c r="MW123" s="557"/>
      <c r="MX123" s="557"/>
      <c r="MY123" s="557"/>
      <c r="MZ123" s="557"/>
      <c r="NA123" s="557"/>
      <c r="NB123" s="557"/>
    </row>
    <row r="124" spans="1:366" s="56" customFormat="1" ht="20.25" customHeight="1" x14ac:dyDescent="0.55000000000000004">
      <c r="A124" s="90"/>
      <c r="B124" s="89"/>
      <c r="C124" s="90"/>
      <c r="D124" s="89"/>
      <c r="E124" s="90"/>
      <c r="F124" s="89"/>
      <c r="G124" s="90"/>
      <c r="H124" s="89"/>
      <c r="I124" s="126" t="str">
        <f t="shared" ref="I124:I133" si="35">CONCATENATE(A124,B124,C124,D124,E124,F124,G124,H124)</f>
        <v/>
      </c>
      <c r="J124" s="127"/>
      <c r="K124" s="127"/>
      <c r="L124" s="120"/>
      <c r="M124" s="120"/>
      <c r="N124" s="120"/>
      <c r="O124" s="120"/>
      <c r="P124" s="120"/>
      <c r="Q124" s="120"/>
      <c r="R124" s="127"/>
      <c r="S124" s="127"/>
      <c r="T124" s="149"/>
      <c r="U124" s="161"/>
      <c r="V124" s="61"/>
      <c r="W124" s="61"/>
      <c r="X124" s="1162"/>
      <c r="Y124" s="1162"/>
      <c r="Z124" s="1163"/>
      <c r="AA124" s="1163"/>
      <c r="AB124" s="1141"/>
      <c r="AC124" s="1141"/>
      <c r="AD124" s="1141"/>
      <c r="AE124" s="1141"/>
      <c r="AF124" s="1164"/>
      <c r="AG124" s="1164"/>
      <c r="AH124" s="1143"/>
      <c r="AI124" s="1143"/>
      <c r="AJ124" s="1164"/>
      <c r="AK124" s="1162"/>
      <c r="AL124" s="1164"/>
      <c r="AM124" s="1164"/>
      <c r="AN124" s="1164"/>
      <c r="AO124" s="1164"/>
      <c r="AP124" s="1164"/>
      <c r="AQ124" s="1165"/>
      <c r="AR124" s="560"/>
      <c r="AS124" s="557"/>
      <c r="AT124" s="560"/>
      <c r="AU124" s="560"/>
      <c r="AV124" s="560"/>
      <c r="AW124" s="560"/>
      <c r="AX124" s="560"/>
      <c r="AY124" s="560"/>
      <c r="AZ124" s="560"/>
      <c r="BA124" s="560"/>
      <c r="BB124" s="560"/>
      <c r="BC124" s="560"/>
      <c r="BD124" s="560"/>
      <c r="BE124" s="560"/>
      <c r="BF124" s="560"/>
      <c r="BG124" s="560"/>
      <c r="BH124" s="560"/>
      <c r="BI124" s="560"/>
      <c r="BJ124" s="560"/>
      <c r="BK124" s="560"/>
      <c r="BL124" s="560"/>
      <c r="BM124" s="560"/>
      <c r="BN124" s="560"/>
      <c r="BO124" s="560"/>
      <c r="BP124" s="560"/>
      <c r="BQ124" s="560"/>
      <c r="BR124" s="560"/>
      <c r="BS124" s="560"/>
      <c r="BT124" s="560"/>
      <c r="BU124" s="560"/>
      <c r="BV124" s="560"/>
      <c r="BW124" s="560"/>
      <c r="BX124" s="560"/>
      <c r="BY124" s="560"/>
      <c r="BZ124" s="560"/>
      <c r="CA124" s="560"/>
      <c r="CB124" s="560"/>
      <c r="CC124" s="560"/>
      <c r="CD124" s="560"/>
      <c r="CE124" s="560"/>
      <c r="CF124" s="560"/>
      <c r="CG124" s="560"/>
      <c r="CH124" s="560"/>
      <c r="CI124" s="560"/>
      <c r="CJ124" s="560"/>
      <c r="CK124" s="560"/>
      <c r="CL124" s="560"/>
      <c r="CM124" s="560"/>
      <c r="CN124" s="560"/>
      <c r="CO124" s="560"/>
      <c r="CP124" s="560"/>
      <c r="CQ124" s="560"/>
      <c r="CR124" s="560"/>
      <c r="CS124" s="560"/>
      <c r="CT124" s="560"/>
      <c r="CU124" s="560"/>
      <c r="CV124" s="560"/>
      <c r="CW124" s="560"/>
      <c r="CX124" s="560"/>
      <c r="CY124" s="560"/>
      <c r="CZ124" s="560"/>
      <c r="DA124" s="560"/>
      <c r="DB124" s="560"/>
      <c r="DC124" s="560"/>
      <c r="DD124" s="560"/>
      <c r="DE124" s="560"/>
      <c r="DF124" s="560"/>
      <c r="DG124" s="560"/>
      <c r="DH124" s="560"/>
      <c r="DI124" s="560"/>
      <c r="DJ124" s="560"/>
      <c r="DK124" s="560"/>
      <c r="DL124" s="560"/>
      <c r="DM124" s="560"/>
      <c r="DN124" s="560"/>
      <c r="DO124" s="560"/>
      <c r="DP124" s="560"/>
      <c r="DQ124" s="560"/>
      <c r="DR124" s="560"/>
      <c r="DS124" s="560"/>
      <c r="DT124" s="560"/>
      <c r="DU124" s="560"/>
      <c r="DV124" s="560"/>
      <c r="DW124" s="560"/>
      <c r="DX124" s="560"/>
      <c r="DY124" s="560"/>
      <c r="DZ124" s="560"/>
      <c r="EA124" s="560"/>
      <c r="EB124" s="560"/>
      <c r="EC124" s="560"/>
      <c r="ED124" s="560"/>
      <c r="EE124" s="560"/>
      <c r="EF124" s="560"/>
      <c r="EG124" s="560"/>
      <c r="EH124" s="560"/>
      <c r="EI124" s="560"/>
      <c r="EJ124" s="560"/>
      <c r="EK124" s="560"/>
      <c r="EL124" s="560"/>
      <c r="EM124" s="560"/>
      <c r="EN124" s="560"/>
      <c r="EO124" s="560"/>
      <c r="EP124" s="560"/>
      <c r="EQ124" s="560"/>
      <c r="ER124" s="560"/>
      <c r="ES124" s="560"/>
      <c r="ET124" s="560"/>
      <c r="EU124" s="560"/>
      <c r="EV124" s="560"/>
      <c r="EW124" s="560"/>
      <c r="EX124" s="560"/>
      <c r="EY124" s="560"/>
      <c r="EZ124" s="560"/>
      <c r="FA124" s="560"/>
      <c r="FB124" s="560"/>
      <c r="FC124" s="560"/>
      <c r="FD124" s="560"/>
      <c r="FE124" s="560"/>
      <c r="FF124" s="560"/>
      <c r="FG124" s="560"/>
      <c r="FH124" s="560"/>
      <c r="FI124" s="560"/>
      <c r="FJ124" s="560"/>
      <c r="FK124" s="560"/>
      <c r="FL124" s="560"/>
      <c r="FM124" s="560"/>
      <c r="FN124" s="560"/>
      <c r="FO124" s="560"/>
      <c r="FP124" s="560"/>
      <c r="FQ124" s="560"/>
      <c r="FR124" s="560"/>
      <c r="FS124" s="560"/>
      <c r="FT124" s="560"/>
      <c r="FU124" s="560"/>
      <c r="FV124" s="560"/>
      <c r="FW124" s="560"/>
      <c r="FX124" s="560"/>
      <c r="FY124" s="560"/>
      <c r="FZ124" s="560"/>
      <c r="GA124" s="560"/>
      <c r="GB124" s="560"/>
      <c r="GC124" s="560"/>
      <c r="GD124" s="560"/>
      <c r="GE124" s="560"/>
      <c r="GF124" s="560"/>
      <c r="GG124" s="560"/>
      <c r="GH124" s="560"/>
      <c r="GI124" s="560"/>
      <c r="GJ124" s="560"/>
      <c r="GK124" s="560"/>
      <c r="GL124" s="560"/>
      <c r="GM124" s="560"/>
      <c r="GN124" s="560"/>
      <c r="GO124" s="560"/>
      <c r="GP124" s="560"/>
      <c r="GQ124" s="560"/>
      <c r="GR124" s="560"/>
      <c r="GS124" s="560"/>
      <c r="GT124" s="560"/>
      <c r="GU124" s="560"/>
      <c r="GV124" s="560"/>
      <c r="GW124" s="560"/>
      <c r="GX124" s="560"/>
      <c r="GY124" s="560"/>
      <c r="GZ124" s="560"/>
      <c r="HA124" s="560"/>
      <c r="HB124" s="560"/>
      <c r="HC124" s="560"/>
      <c r="HD124" s="560"/>
      <c r="HE124" s="560"/>
      <c r="HF124" s="560"/>
      <c r="HG124" s="560"/>
      <c r="HH124" s="560"/>
      <c r="HI124" s="560"/>
      <c r="HJ124" s="560"/>
      <c r="HK124" s="560"/>
      <c r="HL124" s="560"/>
      <c r="HM124" s="560"/>
      <c r="HN124" s="560"/>
      <c r="HO124" s="560"/>
      <c r="HP124" s="560"/>
      <c r="HQ124" s="560"/>
      <c r="HR124" s="560"/>
      <c r="HS124" s="560"/>
      <c r="HT124" s="560"/>
      <c r="HU124" s="560"/>
      <c r="HV124" s="560"/>
      <c r="HW124" s="560"/>
      <c r="HX124" s="560"/>
      <c r="HY124" s="560"/>
      <c r="HZ124" s="560"/>
      <c r="IA124" s="560"/>
      <c r="IB124" s="560"/>
      <c r="IC124" s="560"/>
      <c r="ID124" s="560"/>
      <c r="IE124" s="560"/>
      <c r="IF124" s="560"/>
      <c r="IG124" s="560"/>
      <c r="IH124" s="560"/>
      <c r="II124" s="560"/>
      <c r="IJ124" s="560"/>
      <c r="IK124" s="560"/>
      <c r="IL124" s="560"/>
      <c r="IM124" s="560"/>
      <c r="IN124" s="560"/>
      <c r="IO124" s="560"/>
      <c r="IP124" s="560"/>
      <c r="IQ124" s="560"/>
      <c r="IR124" s="560"/>
      <c r="IS124" s="560"/>
      <c r="IT124" s="560"/>
      <c r="IU124" s="560"/>
      <c r="IV124" s="560"/>
      <c r="IW124" s="560"/>
      <c r="IX124" s="560"/>
      <c r="IY124" s="560"/>
      <c r="IZ124" s="560"/>
      <c r="JA124" s="560"/>
      <c r="JB124" s="560"/>
      <c r="JC124" s="560"/>
      <c r="JD124" s="560"/>
      <c r="JE124" s="560"/>
      <c r="JF124" s="560"/>
      <c r="JG124" s="560"/>
      <c r="JH124" s="560"/>
      <c r="JI124" s="560"/>
      <c r="JJ124" s="560"/>
      <c r="JK124" s="560"/>
      <c r="JL124" s="560"/>
      <c r="JM124" s="560"/>
      <c r="JN124" s="560"/>
      <c r="JO124" s="560"/>
      <c r="JP124" s="560"/>
      <c r="JQ124" s="560"/>
      <c r="JR124" s="560"/>
      <c r="JS124" s="560"/>
      <c r="JT124" s="560"/>
      <c r="JU124" s="560"/>
      <c r="JV124" s="560"/>
      <c r="JW124" s="560"/>
      <c r="JX124" s="560"/>
      <c r="JY124" s="560"/>
      <c r="JZ124" s="560"/>
      <c r="KA124" s="560"/>
      <c r="KB124" s="560"/>
      <c r="KC124" s="560"/>
      <c r="KD124" s="560"/>
      <c r="KE124" s="560"/>
      <c r="KF124" s="560"/>
      <c r="KG124" s="560"/>
      <c r="KH124" s="560"/>
      <c r="KI124" s="560"/>
      <c r="KJ124" s="560"/>
      <c r="KK124" s="560"/>
      <c r="KL124" s="560"/>
      <c r="KM124" s="560"/>
      <c r="KN124" s="560"/>
      <c r="KO124" s="560"/>
      <c r="KP124" s="560"/>
      <c r="KQ124" s="560"/>
      <c r="KR124" s="560"/>
      <c r="KS124" s="560"/>
      <c r="KT124" s="560"/>
      <c r="KU124" s="560"/>
      <c r="KV124" s="560"/>
      <c r="KW124" s="560"/>
      <c r="KX124" s="560"/>
      <c r="KY124" s="560"/>
      <c r="KZ124" s="560"/>
      <c r="LA124" s="560"/>
      <c r="LB124" s="560"/>
      <c r="LC124" s="560"/>
      <c r="LD124" s="560"/>
      <c r="LE124" s="560"/>
      <c r="LF124" s="560"/>
      <c r="LG124" s="560"/>
      <c r="LH124" s="560"/>
      <c r="LI124" s="560"/>
      <c r="LJ124" s="560"/>
      <c r="LK124" s="560"/>
      <c r="LL124" s="560"/>
      <c r="LM124" s="560"/>
      <c r="LN124" s="560"/>
      <c r="LO124" s="560"/>
      <c r="LP124" s="560"/>
      <c r="LQ124" s="560"/>
      <c r="LR124" s="560"/>
      <c r="LS124" s="560"/>
      <c r="LT124" s="560"/>
      <c r="LU124" s="560"/>
      <c r="LV124" s="560"/>
      <c r="LW124" s="560"/>
      <c r="LX124" s="560"/>
      <c r="LY124" s="560"/>
      <c r="LZ124" s="560"/>
      <c r="MA124" s="560"/>
      <c r="MB124" s="560"/>
      <c r="MC124" s="560"/>
      <c r="MD124" s="560"/>
      <c r="ME124" s="560"/>
      <c r="MF124" s="560"/>
      <c r="MG124" s="560"/>
      <c r="MH124" s="560"/>
      <c r="MI124" s="560"/>
      <c r="MJ124" s="560"/>
      <c r="MK124" s="560"/>
      <c r="ML124" s="560"/>
      <c r="MM124" s="560"/>
      <c r="MN124" s="560"/>
      <c r="MO124" s="560"/>
      <c r="MP124" s="560"/>
      <c r="MQ124" s="560"/>
      <c r="MR124" s="560"/>
      <c r="MS124" s="560"/>
      <c r="MT124" s="560"/>
      <c r="MU124" s="560"/>
      <c r="MV124" s="560"/>
      <c r="MW124" s="560"/>
      <c r="MX124" s="560"/>
      <c r="MY124" s="560"/>
      <c r="MZ124" s="560"/>
      <c r="NA124" s="560"/>
      <c r="NB124" s="560"/>
    </row>
    <row r="125" spans="1:366" s="100" customFormat="1" ht="24" customHeight="1" x14ac:dyDescent="0.6">
      <c r="A125" s="101"/>
      <c r="B125" s="102"/>
      <c r="C125" s="101"/>
      <c r="D125" s="102"/>
      <c r="E125" s="101"/>
      <c r="F125" s="102"/>
      <c r="G125" s="101"/>
      <c r="H125" s="102"/>
      <c r="I125" s="123" t="str">
        <f t="shared" si="35"/>
        <v/>
      </c>
      <c r="J125" s="91"/>
      <c r="K125" s="127"/>
      <c r="L125" s="120"/>
      <c r="M125" s="120"/>
      <c r="N125" s="120"/>
      <c r="O125" s="120"/>
      <c r="P125" s="120"/>
      <c r="Q125" s="120"/>
      <c r="R125" s="137"/>
      <c r="S125" s="137"/>
      <c r="T125" s="103"/>
      <c r="U125" s="103"/>
      <c r="V125" s="103"/>
      <c r="W125" s="103"/>
      <c r="X125" s="1162"/>
      <c r="Y125" s="1162"/>
      <c r="Z125" s="1192"/>
      <c r="AA125" s="1192"/>
      <c r="AB125" s="1193"/>
      <c r="AC125" s="1193"/>
      <c r="AD125" s="1193"/>
      <c r="AE125" s="1193"/>
      <c r="AF125" s="1194"/>
      <c r="AG125" s="1194"/>
      <c r="AH125" s="1195"/>
      <c r="AI125" s="1195"/>
      <c r="AJ125" s="1194"/>
      <c r="AK125" s="1162"/>
      <c r="AL125" s="1194"/>
      <c r="AM125" s="1194"/>
      <c r="AN125" s="1194"/>
      <c r="AO125" s="1194"/>
      <c r="AP125" s="1194"/>
      <c r="AQ125" s="1162"/>
      <c r="AR125" s="561"/>
      <c r="AS125" s="557" t="s">
        <v>240</v>
      </c>
      <c r="AT125" s="561"/>
      <c r="AU125" s="561"/>
      <c r="AV125" s="561"/>
      <c r="AW125" s="561"/>
      <c r="AX125" s="561"/>
      <c r="AY125" s="561"/>
      <c r="AZ125" s="561"/>
      <c r="BA125" s="561"/>
      <c r="BB125" s="561"/>
      <c r="BC125" s="561"/>
      <c r="BD125" s="561"/>
      <c r="BE125" s="561"/>
      <c r="BF125" s="561"/>
      <c r="BG125" s="561"/>
      <c r="BH125" s="561"/>
      <c r="BI125" s="561"/>
      <c r="BJ125" s="561"/>
      <c r="BK125" s="561"/>
      <c r="BL125" s="561"/>
      <c r="BM125" s="561"/>
      <c r="BN125" s="561"/>
      <c r="BO125" s="561"/>
      <c r="BP125" s="561"/>
      <c r="BQ125" s="561"/>
      <c r="BR125" s="561"/>
      <c r="BS125" s="561"/>
      <c r="BT125" s="561"/>
      <c r="BU125" s="561"/>
      <c r="BV125" s="561"/>
      <c r="BW125" s="561"/>
      <c r="BX125" s="561"/>
      <c r="BY125" s="561"/>
      <c r="BZ125" s="561"/>
      <c r="CA125" s="561"/>
      <c r="CB125" s="561"/>
      <c r="CC125" s="561"/>
      <c r="CD125" s="561"/>
      <c r="CE125" s="561"/>
      <c r="CF125" s="561"/>
      <c r="CG125" s="561"/>
      <c r="CH125" s="561"/>
      <c r="CI125" s="561"/>
      <c r="CJ125" s="561"/>
      <c r="CK125" s="561"/>
      <c r="CL125" s="561"/>
      <c r="CM125" s="561"/>
      <c r="CN125" s="561"/>
      <c r="CO125" s="561"/>
      <c r="CP125" s="561"/>
      <c r="CQ125" s="561"/>
      <c r="CR125" s="561"/>
      <c r="CS125" s="561"/>
      <c r="CT125" s="561"/>
      <c r="CU125" s="561"/>
      <c r="CV125" s="561"/>
      <c r="CW125" s="561"/>
      <c r="CX125" s="561"/>
      <c r="CY125" s="561"/>
      <c r="CZ125" s="561"/>
      <c r="DA125" s="561"/>
      <c r="DB125" s="561"/>
      <c r="DC125" s="561"/>
      <c r="DD125" s="561"/>
      <c r="DE125" s="561"/>
      <c r="DF125" s="561"/>
      <c r="DG125" s="561"/>
      <c r="DH125" s="561"/>
      <c r="DI125" s="561"/>
      <c r="DJ125" s="561"/>
      <c r="DK125" s="561"/>
      <c r="DL125" s="561"/>
      <c r="DM125" s="561"/>
      <c r="DN125" s="561"/>
      <c r="DO125" s="561"/>
      <c r="DP125" s="561"/>
      <c r="DQ125" s="561"/>
      <c r="DR125" s="561"/>
      <c r="DS125" s="561"/>
      <c r="DT125" s="561"/>
      <c r="DU125" s="561"/>
      <c r="DV125" s="561"/>
      <c r="DW125" s="561"/>
      <c r="DX125" s="561"/>
      <c r="DY125" s="561"/>
      <c r="DZ125" s="561"/>
      <c r="EA125" s="561"/>
      <c r="EB125" s="561"/>
      <c r="EC125" s="561"/>
      <c r="ED125" s="561"/>
      <c r="EE125" s="561"/>
      <c r="EF125" s="561"/>
      <c r="EG125" s="561"/>
      <c r="EH125" s="561"/>
      <c r="EI125" s="561"/>
      <c r="EJ125" s="561"/>
      <c r="EK125" s="561"/>
      <c r="EL125" s="561"/>
      <c r="EM125" s="561"/>
      <c r="EN125" s="561"/>
      <c r="EO125" s="561"/>
      <c r="EP125" s="561"/>
      <c r="EQ125" s="561"/>
      <c r="ER125" s="561"/>
      <c r="ES125" s="561"/>
      <c r="ET125" s="561"/>
      <c r="EU125" s="561"/>
      <c r="EV125" s="561"/>
      <c r="EW125" s="561"/>
      <c r="EX125" s="561"/>
      <c r="EY125" s="561"/>
      <c r="EZ125" s="561"/>
      <c r="FA125" s="561"/>
      <c r="FB125" s="561"/>
      <c r="FC125" s="561"/>
      <c r="FD125" s="561"/>
      <c r="FE125" s="561"/>
      <c r="FF125" s="561"/>
      <c r="FG125" s="561"/>
      <c r="FH125" s="561"/>
      <c r="FI125" s="561"/>
      <c r="FJ125" s="561"/>
      <c r="FK125" s="561"/>
      <c r="FL125" s="561"/>
      <c r="FM125" s="561"/>
      <c r="FN125" s="561"/>
      <c r="FO125" s="561"/>
      <c r="FP125" s="561"/>
      <c r="FQ125" s="561"/>
      <c r="FR125" s="561"/>
      <c r="FS125" s="561"/>
      <c r="FT125" s="561"/>
      <c r="FU125" s="561"/>
      <c r="FV125" s="561"/>
      <c r="FW125" s="561"/>
      <c r="FX125" s="561"/>
      <c r="FY125" s="561"/>
      <c r="FZ125" s="561"/>
      <c r="GA125" s="561"/>
      <c r="GB125" s="561"/>
      <c r="GC125" s="561"/>
      <c r="GD125" s="561"/>
      <c r="GE125" s="561"/>
      <c r="GF125" s="561"/>
      <c r="GG125" s="561"/>
      <c r="GH125" s="561"/>
      <c r="GI125" s="561"/>
      <c r="GJ125" s="561"/>
      <c r="GK125" s="561"/>
      <c r="GL125" s="561"/>
      <c r="GM125" s="561"/>
      <c r="GN125" s="561"/>
      <c r="GO125" s="561"/>
      <c r="GP125" s="561"/>
      <c r="GQ125" s="561"/>
      <c r="GR125" s="561"/>
      <c r="GS125" s="561"/>
      <c r="GT125" s="561"/>
      <c r="GU125" s="561"/>
      <c r="GV125" s="561"/>
      <c r="GW125" s="561"/>
      <c r="GX125" s="561"/>
      <c r="GY125" s="561"/>
      <c r="GZ125" s="561"/>
      <c r="HA125" s="561"/>
      <c r="HB125" s="561"/>
      <c r="HC125" s="561"/>
      <c r="HD125" s="561"/>
      <c r="HE125" s="561"/>
      <c r="HF125" s="561"/>
      <c r="HG125" s="561"/>
      <c r="HH125" s="561"/>
      <c r="HI125" s="561"/>
      <c r="HJ125" s="561"/>
      <c r="HK125" s="561"/>
      <c r="HL125" s="561"/>
      <c r="HM125" s="561"/>
      <c r="HN125" s="561"/>
      <c r="HO125" s="561"/>
      <c r="HP125" s="561"/>
      <c r="HQ125" s="561"/>
      <c r="HR125" s="561"/>
      <c r="HS125" s="561"/>
      <c r="HT125" s="561"/>
      <c r="HU125" s="561"/>
      <c r="HV125" s="561"/>
      <c r="HW125" s="561"/>
      <c r="HX125" s="561"/>
      <c r="HY125" s="561"/>
      <c r="HZ125" s="561"/>
      <c r="IA125" s="561"/>
      <c r="IB125" s="561"/>
      <c r="IC125" s="561"/>
      <c r="ID125" s="561"/>
      <c r="IE125" s="561"/>
      <c r="IF125" s="561"/>
      <c r="IG125" s="561"/>
      <c r="IH125" s="561"/>
      <c r="II125" s="561"/>
      <c r="IJ125" s="561"/>
      <c r="IK125" s="561"/>
      <c r="IL125" s="561"/>
      <c r="IM125" s="561"/>
      <c r="IN125" s="561"/>
      <c r="IO125" s="561"/>
      <c r="IP125" s="561"/>
      <c r="IQ125" s="561"/>
      <c r="IR125" s="561"/>
      <c r="IS125" s="561"/>
      <c r="IT125" s="561"/>
      <c r="IU125" s="561"/>
      <c r="IV125" s="561"/>
      <c r="IW125" s="561"/>
      <c r="IX125" s="561"/>
      <c r="IY125" s="561"/>
      <c r="IZ125" s="561"/>
      <c r="JA125" s="561"/>
      <c r="JB125" s="561"/>
      <c r="JC125" s="561"/>
      <c r="JD125" s="561"/>
      <c r="JE125" s="561"/>
      <c r="JF125" s="561"/>
      <c r="JG125" s="561"/>
      <c r="JH125" s="561"/>
      <c r="JI125" s="561"/>
      <c r="JJ125" s="561"/>
      <c r="JK125" s="561"/>
      <c r="JL125" s="561"/>
      <c r="JM125" s="561"/>
      <c r="JN125" s="561"/>
      <c r="JO125" s="561"/>
      <c r="JP125" s="561"/>
      <c r="JQ125" s="561"/>
      <c r="JR125" s="561"/>
      <c r="JS125" s="561"/>
      <c r="JT125" s="561"/>
      <c r="JU125" s="561"/>
      <c r="JV125" s="561"/>
      <c r="JW125" s="561"/>
      <c r="JX125" s="561"/>
      <c r="JY125" s="561"/>
      <c r="JZ125" s="561"/>
      <c r="KA125" s="561"/>
      <c r="KB125" s="561"/>
      <c r="KC125" s="561"/>
      <c r="KD125" s="561"/>
      <c r="KE125" s="561"/>
      <c r="KF125" s="561"/>
      <c r="KG125" s="561"/>
      <c r="KH125" s="561"/>
      <c r="KI125" s="561"/>
      <c r="KJ125" s="561"/>
      <c r="KK125" s="561"/>
      <c r="KL125" s="561"/>
      <c r="KM125" s="561"/>
      <c r="KN125" s="561"/>
      <c r="KO125" s="561"/>
      <c r="KP125" s="561"/>
      <c r="KQ125" s="561"/>
      <c r="KR125" s="561"/>
      <c r="KS125" s="561"/>
      <c r="KT125" s="561"/>
      <c r="KU125" s="561"/>
      <c r="KV125" s="561"/>
      <c r="KW125" s="561"/>
      <c r="KX125" s="561"/>
      <c r="KY125" s="561"/>
      <c r="KZ125" s="561"/>
      <c r="LA125" s="561"/>
      <c r="LB125" s="561"/>
      <c r="LC125" s="561"/>
      <c r="LD125" s="561"/>
      <c r="LE125" s="561"/>
      <c r="LF125" s="561"/>
      <c r="LG125" s="561"/>
      <c r="LH125" s="561"/>
      <c r="LI125" s="561"/>
      <c r="LJ125" s="561"/>
      <c r="LK125" s="561"/>
      <c r="LL125" s="561"/>
      <c r="LM125" s="561"/>
      <c r="LN125" s="561"/>
      <c r="LO125" s="561"/>
      <c r="LP125" s="561"/>
      <c r="LQ125" s="561"/>
      <c r="LR125" s="561"/>
      <c r="LS125" s="561"/>
      <c r="LT125" s="561"/>
      <c r="LU125" s="561"/>
      <c r="LV125" s="561"/>
      <c r="LW125" s="561"/>
      <c r="LX125" s="561"/>
      <c r="LY125" s="561"/>
      <c r="LZ125" s="561"/>
      <c r="MA125" s="561"/>
      <c r="MB125" s="561"/>
      <c r="MC125" s="561"/>
      <c r="MD125" s="561"/>
      <c r="ME125" s="561"/>
      <c r="MF125" s="561"/>
      <c r="MG125" s="561"/>
      <c r="MH125" s="561"/>
      <c r="MI125" s="561"/>
      <c r="MJ125" s="561"/>
      <c r="MK125" s="561"/>
      <c r="ML125" s="561"/>
      <c r="MM125" s="561"/>
      <c r="MN125" s="561"/>
      <c r="MO125" s="561"/>
      <c r="MP125" s="561"/>
      <c r="MQ125" s="561"/>
      <c r="MR125" s="561"/>
      <c r="MS125" s="561"/>
      <c r="MT125" s="561"/>
      <c r="MU125" s="561"/>
      <c r="MV125" s="561"/>
      <c r="MW125" s="561"/>
      <c r="MX125" s="561"/>
      <c r="MY125" s="561"/>
      <c r="MZ125" s="561"/>
      <c r="NA125" s="561"/>
      <c r="NB125" s="561"/>
    </row>
    <row r="126" spans="1:366" s="100" customFormat="1" ht="24" customHeight="1" x14ac:dyDescent="0.6">
      <c r="A126" s="862"/>
      <c r="B126" s="863"/>
      <c r="C126" s="862"/>
      <c r="D126" s="863"/>
      <c r="E126" s="862"/>
      <c r="F126" s="863"/>
      <c r="G126" s="862"/>
      <c r="H126" s="863"/>
      <c r="I126" s="883" t="str">
        <f t="shared" si="35"/>
        <v/>
      </c>
      <c r="J126" s="868">
        <v>45</v>
      </c>
      <c r="K126" s="868"/>
      <c r="L126" s="868"/>
      <c r="M126" s="868"/>
      <c r="N126" s="868"/>
      <c r="O126" s="868"/>
      <c r="P126" s="868"/>
      <c r="Q126" s="868"/>
      <c r="R126" s="869" t="s">
        <v>119</v>
      </c>
      <c r="S126" s="869"/>
      <c r="T126" s="870" t="s">
        <v>477</v>
      </c>
      <c r="U126" s="884"/>
      <c r="V126" s="872"/>
      <c r="W126" s="870" t="s">
        <v>477</v>
      </c>
      <c r="X126" s="1166"/>
      <c r="Y126" s="1166"/>
      <c r="Z126" s="1167"/>
      <c r="AA126" s="1155"/>
      <c r="AB126" s="1168"/>
      <c r="AC126" s="1168"/>
      <c r="AD126" s="1168"/>
      <c r="AE126" s="1156"/>
      <c r="AF126" s="1157"/>
      <c r="AG126" s="1157"/>
      <c r="AH126" s="1169"/>
      <c r="AI126" s="1169"/>
      <c r="AJ126" s="1159"/>
      <c r="AK126" s="1166"/>
      <c r="AL126" s="1159"/>
      <c r="AM126" s="1159"/>
      <c r="AN126" s="1159"/>
      <c r="AO126" s="1159"/>
      <c r="AP126" s="1159"/>
      <c r="AQ126" s="1166"/>
      <c r="AR126" s="561"/>
      <c r="AS126" s="557" t="s">
        <v>240</v>
      </c>
      <c r="AT126" s="561"/>
      <c r="AU126" s="561"/>
      <c r="AV126" s="561"/>
      <c r="AW126" s="561"/>
      <c r="AX126" s="561"/>
      <c r="AY126" s="561"/>
      <c r="AZ126" s="561"/>
      <c r="BA126" s="561"/>
      <c r="BB126" s="561"/>
      <c r="BC126" s="561"/>
      <c r="BD126" s="561"/>
      <c r="BE126" s="561"/>
      <c r="BF126" s="561"/>
      <c r="BG126" s="561"/>
      <c r="BH126" s="561"/>
      <c r="BI126" s="561"/>
      <c r="BJ126" s="561"/>
      <c r="BK126" s="561"/>
      <c r="BL126" s="561"/>
      <c r="BM126" s="561"/>
      <c r="BN126" s="561"/>
      <c r="BO126" s="561"/>
      <c r="BP126" s="561"/>
      <c r="BQ126" s="561"/>
      <c r="BR126" s="561"/>
      <c r="BS126" s="561"/>
      <c r="BT126" s="561"/>
      <c r="BU126" s="561"/>
      <c r="BV126" s="561"/>
      <c r="BW126" s="561"/>
      <c r="BX126" s="561"/>
      <c r="BY126" s="561"/>
      <c r="BZ126" s="561"/>
      <c r="CA126" s="561"/>
      <c r="CB126" s="561"/>
      <c r="CC126" s="561"/>
      <c r="CD126" s="561"/>
      <c r="CE126" s="561"/>
      <c r="CF126" s="561"/>
      <c r="CG126" s="561"/>
      <c r="CH126" s="561"/>
      <c r="CI126" s="561"/>
      <c r="CJ126" s="561"/>
      <c r="CK126" s="561"/>
      <c r="CL126" s="561"/>
      <c r="CM126" s="561"/>
      <c r="CN126" s="561"/>
      <c r="CO126" s="561"/>
      <c r="CP126" s="561"/>
      <c r="CQ126" s="561"/>
      <c r="CR126" s="561"/>
      <c r="CS126" s="561"/>
      <c r="CT126" s="561"/>
      <c r="CU126" s="561"/>
      <c r="CV126" s="561"/>
      <c r="CW126" s="561"/>
      <c r="CX126" s="561"/>
      <c r="CY126" s="561"/>
      <c r="CZ126" s="561"/>
      <c r="DA126" s="561"/>
      <c r="DB126" s="561"/>
      <c r="DC126" s="561"/>
      <c r="DD126" s="561"/>
      <c r="DE126" s="561"/>
      <c r="DF126" s="561"/>
      <c r="DG126" s="561"/>
      <c r="DH126" s="561"/>
      <c r="DI126" s="561"/>
      <c r="DJ126" s="561"/>
      <c r="DK126" s="561"/>
      <c r="DL126" s="561"/>
      <c r="DM126" s="561"/>
      <c r="DN126" s="561"/>
      <c r="DO126" s="561"/>
      <c r="DP126" s="561"/>
      <c r="DQ126" s="561"/>
      <c r="DR126" s="561"/>
      <c r="DS126" s="561"/>
      <c r="DT126" s="561"/>
      <c r="DU126" s="561"/>
      <c r="DV126" s="561"/>
      <c r="DW126" s="561"/>
      <c r="DX126" s="561"/>
      <c r="DY126" s="561"/>
      <c r="DZ126" s="561"/>
      <c r="EA126" s="561"/>
      <c r="EB126" s="561"/>
      <c r="EC126" s="561"/>
      <c r="ED126" s="561"/>
      <c r="EE126" s="561"/>
      <c r="EF126" s="561"/>
      <c r="EG126" s="561"/>
      <c r="EH126" s="561"/>
      <c r="EI126" s="561"/>
      <c r="EJ126" s="561"/>
      <c r="EK126" s="561"/>
      <c r="EL126" s="561"/>
      <c r="EM126" s="561"/>
      <c r="EN126" s="561"/>
      <c r="EO126" s="561"/>
      <c r="EP126" s="561"/>
      <c r="EQ126" s="561"/>
      <c r="ER126" s="561"/>
      <c r="ES126" s="561"/>
      <c r="ET126" s="561"/>
      <c r="EU126" s="561"/>
      <c r="EV126" s="561"/>
      <c r="EW126" s="561"/>
      <c r="EX126" s="561"/>
      <c r="EY126" s="561"/>
      <c r="EZ126" s="561"/>
      <c r="FA126" s="561"/>
      <c r="FB126" s="561"/>
      <c r="FC126" s="561"/>
      <c r="FD126" s="561"/>
      <c r="FE126" s="561"/>
      <c r="FF126" s="561"/>
      <c r="FG126" s="561"/>
      <c r="FH126" s="561"/>
      <c r="FI126" s="561"/>
      <c r="FJ126" s="561"/>
      <c r="FK126" s="561"/>
      <c r="FL126" s="561"/>
      <c r="FM126" s="561"/>
      <c r="FN126" s="561"/>
      <c r="FO126" s="561"/>
      <c r="FP126" s="561"/>
      <c r="FQ126" s="561"/>
      <c r="FR126" s="561"/>
      <c r="FS126" s="561"/>
      <c r="FT126" s="561"/>
      <c r="FU126" s="561"/>
      <c r="FV126" s="561"/>
      <c r="FW126" s="561"/>
      <c r="FX126" s="561"/>
      <c r="FY126" s="561"/>
      <c r="FZ126" s="561"/>
      <c r="GA126" s="561"/>
      <c r="GB126" s="561"/>
      <c r="GC126" s="561"/>
      <c r="GD126" s="561"/>
      <c r="GE126" s="561"/>
      <c r="GF126" s="561"/>
      <c r="GG126" s="561"/>
      <c r="GH126" s="561"/>
      <c r="GI126" s="561"/>
      <c r="GJ126" s="561"/>
      <c r="GK126" s="561"/>
      <c r="GL126" s="561"/>
      <c r="GM126" s="561"/>
      <c r="GN126" s="561"/>
      <c r="GO126" s="561"/>
      <c r="GP126" s="561"/>
      <c r="GQ126" s="561"/>
      <c r="GR126" s="561"/>
      <c r="GS126" s="561"/>
      <c r="GT126" s="561"/>
      <c r="GU126" s="561"/>
      <c r="GV126" s="561"/>
      <c r="GW126" s="561"/>
      <c r="GX126" s="561"/>
      <c r="GY126" s="561"/>
      <c r="GZ126" s="561"/>
      <c r="HA126" s="561"/>
      <c r="HB126" s="561"/>
      <c r="HC126" s="561"/>
      <c r="HD126" s="561"/>
      <c r="HE126" s="561"/>
      <c r="HF126" s="561"/>
      <c r="HG126" s="561"/>
      <c r="HH126" s="561"/>
      <c r="HI126" s="561"/>
      <c r="HJ126" s="561"/>
      <c r="HK126" s="561"/>
      <c r="HL126" s="561"/>
      <c r="HM126" s="561"/>
      <c r="HN126" s="561"/>
      <c r="HO126" s="561"/>
      <c r="HP126" s="561"/>
      <c r="HQ126" s="561"/>
      <c r="HR126" s="561"/>
      <c r="HS126" s="561"/>
      <c r="HT126" s="561"/>
      <c r="HU126" s="561"/>
      <c r="HV126" s="561"/>
      <c r="HW126" s="561"/>
      <c r="HX126" s="561"/>
      <c r="HY126" s="561"/>
      <c r="HZ126" s="561"/>
      <c r="IA126" s="561"/>
      <c r="IB126" s="561"/>
      <c r="IC126" s="561"/>
      <c r="ID126" s="561"/>
      <c r="IE126" s="561"/>
      <c r="IF126" s="561"/>
      <c r="IG126" s="561"/>
      <c r="IH126" s="561"/>
      <c r="II126" s="561"/>
      <c r="IJ126" s="561"/>
      <c r="IK126" s="561"/>
      <c r="IL126" s="561"/>
      <c r="IM126" s="561"/>
      <c r="IN126" s="561"/>
      <c r="IO126" s="561"/>
      <c r="IP126" s="561"/>
      <c r="IQ126" s="561"/>
      <c r="IR126" s="561"/>
      <c r="IS126" s="561"/>
      <c r="IT126" s="561"/>
      <c r="IU126" s="561"/>
      <c r="IV126" s="561"/>
      <c r="IW126" s="561"/>
      <c r="IX126" s="561"/>
      <c r="IY126" s="561"/>
      <c r="IZ126" s="561"/>
      <c r="JA126" s="561"/>
      <c r="JB126" s="561"/>
      <c r="JC126" s="561"/>
      <c r="JD126" s="561"/>
      <c r="JE126" s="561"/>
      <c r="JF126" s="561"/>
      <c r="JG126" s="561"/>
      <c r="JH126" s="561"/>
      <c r="JI126" s="561"/>
      <c r="JJ126" s="561"/>
      <c r="JK126" s="561"/>
      <c r="JL126" s="561"/>
      <c r="JM126" s="561"/>
      <c r="JN126" s="561"/>
      <c r="JO126" s="561"/>
      <c r="JP126" s="561"/>
      <c r="JQ126" s="561"/>
      <c r="JR126" s="561"/>
      <c r="JS126" s="561"/>
      <c r="JT126" s="561"/>
      <c r="JU126" s="561"/>
      <c r="JV126" s="561"/>
      <c r="JW126" s="561"/>
      <c r="JX126" s="561"/>
      <c r="JY126" s="561"/>
      <c r="JZ126" s="561"/>
      <c r="KA126" s="561"/>
      <c r="KB126" s="561"/>
      <c r="KC126" s="561"/>
      <c r="KD126" s="561"/>
      <c r="KE126" s="561"/>
      <c r="KF126" s="561"/>
      <c r="KG126" s="561"/>
      <c r="KH126" s="561"/>
      <c r="KI126" s="561"/>
      <c r="KJ126" s="561"/>
      <c r="KK126" s="561"/>
      <c r="KL126" s="561"/>
      <c r="KM126" s="561"/>
      <c r="KN126" s="561"/>
      <c r="KO126" s="561"/>
      <c r="KP126" s="561"/>
      <c r="KQ126" s="561"/>
      <c r="KR126" s="561"/>
      <c r="KS126" s="561"/>
      <c r="KT126" s="561"/>
      <c r="KU126" s="561"/>
      <c r="KV126" s="561"/>
      <c r="KW126" s="561"/>
      <c r="KX126" s="561"/>
      <c r="KY126" s="561"/>
      <c r="KZ126" s="561"/>
      <c r="LA126" s="561"/>
      <c r="LB126" s="561"/>
      <c r="LC126" s="561"/>
      <c r="LD126" s="561"/>
      <c r="LE126" s="561"/>
      <c r="LF126" s="561"/>
      <c r="LG126" s="561"/>
      <c r="LH126" s="561"/>
      <c r="LI126" s="561"/>
      <c r="LJ126" s="561"/>
      <c r="LK126" s="561"/>
      <c r="LL126" s="561"/>
      <c r="LM126" s="561"/>
      <c r="LN126" s="561"/>
      <c r="LO126" s="561"/>
      <c r="LP126" s="561"/>
      <c r="LQ126" s="561"/>
      <c r="LR126" s="561"/>
      <c r="LS126" s="561"/>
      <c r="LT126" s="561"/>
      <c r="LU126" s="561"/>
      <c r="LV126" s="561"/>
      <c r="LW126" s="561"/>
      <c r="LX126" s="561"/>
      <c r="LY126" s="561"/>
      <c r="LZ126" s="561"/>
      <c r="MA126" s="561"/>
      <c r="MB126" s="561"/>
      <c r="MC126" s="561"/>
      <c r="MD126" s="561"/>
      <c r="ME126" s="561"/>
      <c r="MF126" s="561"/>
      <c r="MG126" s="561"/>
      <c r="MH126" s="561"/>
      <c r="MI126" s="561"/>
      <c r="MJ126" s="561"/>
      <c r="MK126" s="561"/>
      <c r="ML126" s="561"/>
      <c r="MM126" s="561"/>
      <c r="MN126" s="561"/>
      <c r="MO126" s="561"/>
      <c r="MP126" s="561"/>
      <c r="MQ126" s="561"/>
      <c r="MR126" s="561"/>
      <c r="MS126" s="561"/>
      <c r="MT126" s="561"/>
      <c r="MU126" s="561"/>
      <c r="MV126" s="561"/>
      <c r="MW126" s="561"/>
      <c r="MX126" s="561"/>
      <c r="MY126" s="561"/>
      <c r="MZ126" s="561"/>
      <c r="NA126" s="561"/>
      <c r="NB126" s="561"/>
    </row>
    <row r="127" spans="1:366" s="85" customFormat="1" ht="20.25" hidden="1" customHeight="1" x14ac:dyDescent="0.5">
      <c r="A127" s="107">
        <v>0</v>
      </c>
      <c r="B127" s="108">
        <v>1</v>
      </c>
      <c r="C127" s="107">
        <v>0</v>
      </c>
      <c r="D127" s="108">
        <v>9</v>
      </c>
      <c r="E127" s="107">
        <v>0</v>
      </c>
      <c r="F127" s="108">
        <v>3</v>
      </c>
      <c r="G127" s="107">
        <v>0</v>
      </c>
      <c r="H127" s="108">
        <v>0</v>
      </c>
      <c r="I127" s="110" t="str">
        <f t="shared" si="35"/>
        <v>01090300</v>
      </c>
      <c r="J127" s="139"/>
      <c r="K127" s="111"/>
      <c r="L127" s="111"/>
      <c r="M127" s="111"/>
      <c r="N127" s="111"/>
      <c r="O127" s="111"/>
      <c r="P127" s="111"/>
      <c r="Q127" s="111"/>
      <c r="R127" s="112" t="s">
        <v>119</v>
      </c>
      <c r="S127" s="112"/>
      <c r="T127" s="128" t="s">
        <v>478</v>
      </c>
      <c r="U127" s="151"/>
      <c r="V127" s="151"/>
      <c r="W127" s="162"/>
      <c r="X127" s="1139">
        <f t="shared" ref="X127:X133" si="36">AK127</f>
        <v>0</v>
      </c>
      <c r="Y127" s="1139">
        <f t="shared" ref="Y127:Y133" si="37">AQ127</f>
        <v>0</v>
      </c>
      <c r="Z127" s="1140"/>
      <c r="AA127" s="1140"/>
      <c r="AB127" s="1141"/>
      <c r="AC127" s="1141"/>
      <c r="AD127" s="1141"/>
      <c r="AE127" s="1141"/>
      <c r="AF127" s="1143"/>
      <c r="AG127" s="1143"/>
      <c r="AH127" s="1143"/>
      <c r="AI127" s="1143"/>
      <c r="AJ127" s="1143"/>
      <c r="AK127" s="1139"/>
      <c r="AL127" s="1143"/>
      <c r="AM127" s="1143"/>
      <c r="AN127" s="1143"/>
      <c r="AO127" s="1143"/>
      <c r="AP127" s="1143"/>
      <c r="AQ127" s="1144"/>
      <c r="AR127" s="557"/>
      <c r="AS127" s="557" t="s">
        <v>240</v>
      </c>
      <c r="AT127" s="557"/>
      <c r="AU127" s="557"/>
      <c r="AV127" s="557"/>
      <c r="AW127" s="557"/>
      <c r="AX127" s="557"/>
      <c r="AY127" s="557"/>
      <c r="AZ127" s="557"/>
      <c r="BA127" s="557"/>
      <c r="BB127" s="557"/>
      <c r="BC127" s="557"/>
      <c r="BD127" s="557"/>
      <c r="BE127" s="557"/>
      <c r="BF127" s="557"/>
      <c r="BG127" s="557"/>
      <c r="BH127" s="557"/>
      <c r="BI127" s="557"/>
      <c r="BJ127" s="557"/>
      <c r="BK127" s="557"/>
      <c r="BL127" s="557"/>
      <c r="BM127" s="557"/>
      <c r="BN127" s="557"/>
      <c r="BO127" s="557"/>
      <c r="BP127" s="557"/>
      <c r="BQ127" s="557"/>
      <c r="BR127" s="557"/>
      <c r="BS127" s="557"/>
      <c r="BT127" s="557"/>
      <c r="BU127" s="557"/>
      <c r="BV127" s="557"/>
      <c r="BW127" s="557"/>
      <c r="BX127" s="557"/>
      <c r="BY127" s="557"/>
      <c r="BZ127" s="557"/>
      <c r="CA127" s="557"/>
      <c r="CB127" s="557"/>
      <c r="CC127" s="557"/>
      <c r="CD127" s="557"/>
      <c r="CE127" s="557"/>
      <c r="CF127" s="557"/>
      <c r="CG127" s="557"/>
      <c r="CH127" s="557"/>
      <c r="CI127" s="557"/>
      <c r="CJ127" s="557"/>
      <c r="CK127" s="557"/>
      <c r="CL127" s="557"/>
      <c r="CM127" s="557"/>
      <c r="CN127" s="557"/>
      <c r="CO127" s="557"/>
      <c r="CP127" s="557"/>
      <c r="CQ127" s="557"/>
      <c r="CR127" s="557"/>
      <c r="CS127" s="557"/>
      <c r="CT127" s="557"/>
      <c r="CU127" s="557"/>
      <c r="CV127" s="557"/>
      <c r="CW127" s="557"/>
      <c r="CX127" s="557"/>
      <c r="CY127" s="557"/>
      <c r="CZ127" s="557"/>
      <c r="DA127" s="557"/>
      <c r="DB127" s="557"/>
      <c r="DC127" s="557"/>
      <c r="DD127" s="557"/>
      <c r="DE127" s="557"/>
      <c r="DF127" s="557"/>
      <c r="DG127" s="557"/>
      <c r="DH127" s="557"/>
      <c r="DI127" s="557"/>
      <c r="DJ127" s="557"/>
      <c r="DK127" s="557"/>
      <c r="DL127" s="557"/>
      <c r="DM127" s="557"/>
      <c r="DN127" s="557"/>
      <c r="DO127" s="557"/>
      <c r="DP127" s="557"/>
      <c r="DQ127" s="557"/>
      <c r="DR127" s="557"/>
      <c r="DS127" s="557"/>
      <c r="DT127" s="557"/>
      <c r="DU127" s="557"/>
      <c r="DV127" s="557"/>
      <c r="DW127" s="557"/>
      <c r="DX127" s="557"/>
      <c r="DY127" s="557"/>
      <c r="DZ127" s="557"/>
      <c r="EA127" s="557"/>
      <c r="EB127" s="557"/>
      <c r="EC127" s="557"/>
      <c r="ED127" s="557"/>
      <c r="EE127" s="557"/>
      <c r="EF127" s="557"/>
      <c r="EG127" s="557"/>
      <c r="EH127" s="557"/>
      <c r="EI127" s="557"/>
      <c r="EJ127" s="557"/>
      <c r="EK127" s="557"/>
      <c r="EL127" s="557"/>
      <c r="EM127" s="557"/>
      <c r="EN127" s="557"/>
      <c r="EO127" s="557"/>
      <c r="EP127" s="557"/>
      <c r="EQ127" s="557"/>
      <c r="ER127" s="557"/>
      <c r="ES127" s="557"/>
      <c r="ET127" s="557"/>
      <c r="EU127" s="557"/>
      <c r="EV127" s="557"/>
      <c r="EW127" s="557"/>
      <c r="EX127" s="557"/>
      <c r="EY127" s="557"/>
      <c r="EZ127" s="557"/>
      <c r="FA127" s="557"/>
      <c r="FB127" s="557"/>
      <c r="FC127" s="557"/>
      <c r="FD127" s="557"/>
      <c r="FE127" s="557"/>
      <c r="FF127" s="557"/>
      <c r="FG127" s="557"/>
      <c r="FH127" s="557"/>
      <c r="FI127" s="557"/>
      <c r="FJ127" s="557"/>
      <c r="FK127" s="557"/>
      <c r="FL127" s="557"/>
      <c r="FM127" s="557"/>
      <c r="FN127" s="557"/>
      <c r="FO127" s="557"/>
      <c r="FP127" s="557"/>
      <c r="FQ127" s="557"/>
      <c r="FR127" s="557"/>
      <c r="FS127" s="557"/>
      <c r="FT127" s="557"/>
      <c r="FU127" s="557"/>
      <c r="FV127" s="557"/>
      <c r="FW127" s="557"/>
      <c r="FX127" s="557"/>
      <c r="FY127" s="557"/>
      <c r="FZ127" s="557"/>
      <c r="GA127" s="557"/>
      <c r="GB127" s="557"/>
      <c r="GC127" s="557"/>
      <c r="GD127" s="557"/>
      <c r="GE127" s="557"/>
      <c r="GF127" s="557"/>
      <c r="GG127" s="557"/>
      <c r="GH127" s="557"/>
      <c r="GI127" s="557"/>
      <c r="GJ127" s="557"/>
      <c r="GK127" s="557"/>
      <c r="GL127" s="557"/>
      <c r="GM127" s="557"/>
      <c r="GN127" s="557"/>
      <c r="GO127" s="557"/>
      <c r="GP127" s="557"/>
      <c r="GQ127" s="557"/>
      <c r="GR127" s="557"/>
      <c r="GS127" s="557"/>
      <c r="GT127" s="557"/>
      <c r="GU127" s="557"/>
      <c r="GV127" s="557"/>
      <c r="GW127" s="557"/>
      <c r="GX127" s="557"/>
      <c r="GY127" s="557"/>
      <c r="GZ127" s="557"/>
      <c r="HA127" s="557"/>
      <c r="HB127" s="557"/>
      <c r="HC127" s="557"/>
      <c r="HD127" s="557"/>
      <c r="HE127" s="557"/>
      <c r="HF127" s="557"/>
      <c r="HG127" s="557"/>
      <c r="HH127" s="557"/>
      <c r="HI127" s="557"/>
      <c r="HJ127" s="557"/>
      <c r="HK127" s="557"/>
      <c r="HL127" s="557"/>
      <c r="HM127" s="557"/>
      <c r="HN127" s="557"/>
      <c r="HO127" s="557"/>
      <c r="HP127" s="557"/>
      <c r="HQ127" s="557"/>
      <c r="HR127" s="557"/>
      <c r="HS127" s="557"/>
      <c r="HT127" s="557"/>
      <c r="HU127" s="557"/>
      <c r="HV127" s="557"/>
      <c r="HW127" s="557"/>
      <c r="HX127" s="557"/>
      <c r="HY127" s="557"/>
      <c r="HZ127" s="557"/>
      <c r="IA127" s="557"/>
      <c r="IB127" s="557"/>
      <c r="IC127" s="557"/>
      <c r="ID127" s="557"/>
      <c r="IE127" s="557"/>
      <c r="IF127" s="557"/>
      <c r="IG127" s="557"/>
      <c r="IH127" s="557"/>
      <c r="II127" s="557"/>
      <c r="IJ127" s="557"/>
      <c r="IK127" s="557"/>
      <c r="IL127" s="557"/>
      <c r="IM127" s="557"/>
      <c r="IN127" s="557"/>
      <c r="IO127" s="557"/>
      <c r="IP127" s="557"/>
      <c r="IQ127" s="557"/>
      <c r="IR127" s="557"/>
      <c r="IS127" s="557"/>
      <c r="IT127" s="557"/>
      <c r="IU127" s="557"/>
      <c r="IV127" s="557"/>
      <c r="IW127" s="557"/>
      <c r="IX127" s="557"/>
      <c r="IY127" s="557"/>
      <c r="IZ127" s="557"/>
      <c r="JA127" s="557"/>
      <c r="JB127" s="557"/>
      <c r="JC127" s="557"/>
      <c r="JD127" s="557"/>
      <c r="JE127" s="557"/>
      <c r="JF127" s="557"/>
      <c r="JG127" s="557"/>
      <c r="JH127" s="557"/>
      <c r="JI127" s="557"/>
      <c r="JJ127" s="557"/>
      <c r="JK127" s="557"/>
      <c r="JL127" s="557"/>
      <c r="JM127" s="557"/>
      <c r="JN127" s="557"/>
      <c r="JO127" s="557"/>
      <c r="JP127" s="557"/>
      <c r="JQ127" s="557"/>
      <c r="JR127" s="557"/>
      <c r="JS127" s="557"/>
      <c r="JT127" s="557"/>
      <c r="JU127" s="557"/>
      <c r="JV127" s="557"/>
      <c r="JW127" s="557"/>
      <c r="JX127" s="557"/>
      <c r="JY127" s="557"/>
      <c r="JZ127" s="557"/>
      <c r="KA127" s="557"/>
      <c r="KB127" s="557"/>
      <c r="KC127" s="557"/>
      <c r="KD127" s="557"/>
      <c r="KE127" s="557"/>
      <c r="KF127" s="557"/>
      <c r="KG127" s="557"/>
      <c r="KH127" s="557"/>
      <c r="KI127" s="557"/>
      <c r="KJ127" s="557"/>
      <c r="KK127" s="557"/>
      <c r="KL127" s="557"/>
      <c r="KM127" s="557"/>
      <c r="KN127" s="557"/>
      <c r="KO127" s="557"/>
      <c r="KP127" s="557"/>
      <c r="KQ127" s="557"/>
      <c r="KR127" s="557"/>
      <c r="KS127" s="557"/>
      <c r="KT127" s="557"/>
      <c r="KU127" s="557"/>
      <c r="KV127" s="557"/>
      <c r="KW127" s="557"/>
      <c r="KX127" s="557"/>
      <c r="KY127" s="557"/>
      <c r="KZ127" s="557"/>
      <c r="LA127" s="557"/>
      <c r="LB127" s="557"/>
      <c r="LC127" s="557"/>
      <c r="LD127" s="557"/>
      <c r="LE127" s="557"/>
      <c r="LF127" s="557"/>
      <c r="LG127" s="557"/>
      <c r="LH127" s="557"/>
      <c r="LI127" s="557"/>
      <c r="LJ127" s="557"/>
      <c r="LK127" s="557"/>
      <c r="LL127" s="557"/>
      <c r="LM127" s="557"/>
      <c r="LN127" s="557"/>
      <c r="LO127" s="557"/>
      <c r="LP127" s="557"/>
      <c r="LQ127" s="557"/>
      <c r="LR127" s="557"/>
      <c r="LS127" s="557"/>
      <c r="LT127" s="557"/>
      <c r="LU127" s="557"/>
      <c r="LV127" s="557"/>
      <c r="LW127" s="557"/>
      <c r="LX127" s="557"/>
      <c r="LY127" s="557"/>
      <c r="LZ127" s="557"/>
      <c r="MA127" s="557"/>
      <c r="MB127" s="557"/>
      <c r="MC127" s="557"/>
      <c r="MD127" s="557"/>
      <c r="ME127" s="557"/>
      <c r="MF127" s="557"/>
      <c r="MG127" s="557"/>
      <c r="MH127" s="557"/>
      <c r="MI127" s="557"/>
      <c r="MJ127" s="557"/>
      <c r="MK127" s="557"/>
      <c r="ML127" s="557"/>
      <c r="MM127" s="557"/>
      <c r="MN127" s="557"/>
      <c r="MO127" s="557"/>
      <c r="MP127" s="557"/>
      <c r="MQ127" s="557"/>
      <c r="MR127" s="557"/>
      <c r="MS127" s="557"/>
      <c r="MT127" s="557"/>
      <c r="MU127" s="557"/>
      <c r="MV127" s="557"/>
      <c r="MW127" s="557"/>
      <c r="MX127" s="557"/>
      <c r="MY127" s="557"/>
      <c r="MZ127" s="557"/>
      <c r="NA127" s="557"/>
      <c r="NB127" s="557"/>
    </row>
    <row r="128" spans="1:366" s="85" customFormat="1" ht="20.25" customHeight="1" x14ac:dyDescent="0.45">
      <c r="A128" s="107">
        <v>0</v>
      </c>
      <c r="B128" s="108">
        <v>1</v>
      </c>
      <c r="C128" s="107">
        <v>0</v>
      </c>
      <c r="D128" s="108">
        <v>9</v>
      </c>
      <c r="E128" s="107">
        <v>0</v>
      </c>
      <c r="F128" s="108">
        <v>3</v>
      </c>
      <c r="G128" s="107">
        <v>0</v>
      </c>
      <c r="H128" s="108">
        <v>1</v>
      </c>
      <c r="I128" s="110" t="str">
        <f t="shared" si="35"/>
        <v>01090301</v>
      </c>
      <c r="J128" s="111"/>
      <c r="K128" s="111">
        <v>70451</v>
      </c>
      <c r="L128" s="111">
        <v>30108</v>
      </c>
      <c r="M128" s="112" t="s">
        <v>479</v>
      </c>
      <c r="N128" s="111"/>
      <c r="O128" s="111"/>
      <c r="P128" s="111"/>
      <c r="Q128" s="111"/>
      <c r="R128" s="112" t="s">
        <v>119</v>
      </c>
      <c r="S128" s="112"/>
      <c r="T128" s="113" t="s">
        <v>480</v>
      </c>
      <c r="U128" s="112" t="s">
        <v>240</v>
      </c>
      <c r="V128" s="113"/>
      <c r="W128" s="128" t="s">
        <v>480</v>
      </c>
      <c r="X128" s="1139">
        <f t="shared" si="36"/>
        <v>1.1172506657120884</v>
      </c>
      <c r="Y128" s="1139">
        <f t="shared" si="37"/>
        <v>0.85499283692072481</v>
      </c>
      <c r="Z128" s="1140">
        <v>8</v>
      </c>
      <c r="AA128" s="1140">
        <v>5</v>
      </c>
      <c r="AB128" s="1141"/>
      <c r="AC128" s="1196">
        <v>0</v>
      </c>
      <c r="AD128" s="1197">
        <v>1</v>
      </c>
      <c r="AE128" s="1196">
        <v>0</v>
      </c>
      <c r="AF128" s="1143">
        <v>2.6227426847662101</v>
      </c>
      <c r="AG128" s="1143">
        <v>0</v>
      </c>
      <c r="AH128" s="1143">
        <v>3.6251131221719501</v>
      </c>
      <c r="AI128" s="1143"/>
      <c r="AJ128" s="1143">
        <f t="shared" ref="AJ128:AJ133" si="38">SUM(AF128,AG128,AH128)</f>
        <v>6.2478558069381602</v>
      </c>
      <c r="AK128" s="1139">
        <f t="shared" ref="AK128:AK133" si="39">AJ128/AJ$8</f>
        <v>1.1172506657120884</v>
      </c>
      <c r="AL128" s="1143">
        <v>0.471769437808087</v>
      </c>
      <c r="AM128" s="1143">
        <v>0</v>
      </c>
      <c r="AN128" s="1143">
        <v>0</v>
      </c>
      <c r="AO128" s="1143">
        <v>0.576452824948675</v>
      </c>
      <c r="AP128" s="1143">
        <f t="shared" ref="AP128:AP133" si="40">SUM(AJ128,AL128,AM128,AN128,AO128)</f>
        <v>7.2960780696949223</v>
      </c>
      <c r="AQ128" s="1144">
        <f t="shared" ref="AQ128:AQ133" si="41">AP128/AP$8</f>
        <v>0.85499283692072481</v>
      </c>
      <c r="AR128" s="557"/>
      <c r="AS128" s="557" t="s">
        <v>240</v>
      </c>
      <c r="AT128" s="557"/>
      <c r="AU128" s="557"/>
      <c r="AV128" s="557"/>
      <c r="AW128" s="557"/>
      <c r="AX128" s="557"/>
      <c r="AY128" s="557"/>
      <c r="AZ128" s="557"/>
      <c r="BA128" s="557"/>
      <c r="BB128" s="557"/>
      <c r="BC128" s="557"/>
      <c r="BD128" s="557"/>
      <c r="BE128" s="557"/>
      <c r="BF128" s="557"/>
      <c r="BG128" s="557"/>
      <c r="BH128" s="557"/>
      <c r="BI128" s="557"/>
      <c r="BJ128" s="557"/>
      <c r="BK128" s="557"/>
      <c r="BL128" s="557"/>
      <c r="BM128" s="557"/>
      <c r="BN128" s="557"/>
      <c r="BO128" s="557"/>
      <c r="BP128" s="557"/>
      <c r="BQ128" s="557"/>
      <c r="BR128" s="557"/>
      <c r="BS128" s="557"/>
      <c r="BT128" s="557"/>
      <c r="BU128" s="557"/>
      <c r="BV128" s="557"/>
      <c r="BW128" s="557"/>
      <c r="BX128" s="557"/>
      <c r="BY128" s="557"/>
      <c r="BZ128" s="557"/>
      <c r="CA128" s="557"/>
      <c r="CB128" s="557"/>
      <c r="CC128" s="557"/>
      <c r="CD128" s="557"/>
      <c r="CE128" s="557"/>
      <c r="CF128" s="557"/>
      <c r="CG128" s="557"/>
      <c r="CH128" s="557"/>
      <c r="CI128" s="557"/>
      <c r="CJ128" s="557"/>
      <c r="CK128" s="557"/>
      <c r="CL128" s="557"/>
      <c r="CM128" s="557"/>
      <c r="CN128" s="557"/>
      <c r="CO128" s="557"/>
      <c r="CP128" s="557"/>
      <c r="CQ128" s="557"/>
      <c r="CR128" s="557"/>
      <c r="CS128" s="557"/>
      <c r="CT128" s="557"/>
      <c r="CU128" s="557"/>
      <c r="CV128" s="557"/>
      <c r="CW128" s="557"/>
      <c r="CX128" s="557"/>
      <c r="CY128" s="557"/>
      <c r="CZ128" s="557"/>
      <c r="DA128" s="557"/>
      <c r="DB128" s="557"/>
      <c r="DC128" s="557"/>
      <c r="DD128" s="557"/>
      <c r="DE128" s="557"/>
      <c r="DF128" s="557"/>
      <c r="DG128" s="557"/>
      <c r="DH128" s="557"/>
      <c r="DI128" s="557"/>
      <c r="DJ128" s="557"/>
      <c r="DK128" s="557"/>
      <c r="DL128" s="557"/>
      <c r="DM128" s="557"/>
      <c r="DN128" s="557"/>
      <c r="DO128" s="557"/>
      <c r="DP128" s="557"/>
      <c r="DQ128" s="557"/>
      <c r="DR128" s="557"/>
      <c r="DS128" s="557"/>
      <c r="DT128" s="557"/>
      <c r="DU128" s="557"/>
      <c r="DV128" s="557"/>
      <c r="DW128" s="557"/>
      <c r="DX128" s="557"/>
      <c r="DY128" s="557"/>
      <c r="DZ128" s="557"/>
      <c r="EA128" s="557"/>
      <c r="EB128" s="557"/>
      <c r="EC128" s="557"/>
      <c r="ED128" s="557"/>
      <c r="EE128" s="557"/>
      <c r="EF128" s="557"/>
      <c r="EG128" s="557"/>
      <c r="EH128" s="557"/>
      <c r="EI128" s="557"/>
      <c r="EJ128" s="557"/>
      <c r="EK128" s="557"/>
      <c r="EL128" s="557"/>
      <c r="EM128" s="557"/>
      <c r="EN128" s="557"/>
      <c r="EO128" s="557"/>
      <c r="EP128" s="557"/>
      <c r="EQ128" s="557"/>
      <c r="ER128" s="557"/>
      <c r="ES128" s="557"/>
      <c r="ET128" s="557"/>
      <c r="EU128" s="557"/>
      <c r="EV128" s="557"/>
      <c r="EW128" s="557"/>
      <c r="EX128" s="557"/>
      <c r="EY128" s="557"/>
      <c r="EZ128" s="557"/>
      <c r="FA128" s="557"/>
      <c r="FB128" s="557"/>
      <c r="FC128" s="557"/>
      <c r="FD128" s="557"/>
      <c r="FE128" s="557"/>
      <c r="FF128" s="557"/>
      <c r="FG128" s="557"/>
      <c r="FH128" s="557"/>
      <c r="FI128" s="557"/>
      <c r="FJ128" s="557"/>
      <c r="FK128" s="557"/>
      <c r="FL128" s="557"/>
      <c r="FM128" s="557"/>
      <c r="FN128" s="557"/>
      <c r="FO128" s="557"/>
      <c r="FP128" s="557"/>
      <c r="FQ128" s="557"/>
      <c r="FR128" s="557"/>
      <c r="FS128" s="557"/>
      <c r="FT128" s="557"/>
      <c r="FU128" s="557"/>
      <c r="FV128" s="557"/>
      <c r="FW128" s="557"/>
      <c r="FX128" s="557"/>
      <c r="FY128" s="557"/>
      <c r="FZ128" s="557"/>
      <c r="GA128" s="557"/>
      <c r="GB128" s="557"/>
      <c r="GC128" s="557"/>
      <c r="GD128" s="557"/>
      <c r="GE128" s="557"/>
      <c r="GF128" s="557"/>
      <c r="GG128" s="557"/>
      <c r="GH128" s="557"/>
      <c r="GI128" s="557"/>
      <c r="GJ128" s="557"/>
      <c r="GK128" s="557"/>
      <c r="GL128" s="557"/>
      <c r="GM128" s="557"/>
      <c r="GN128" s="557"/>
      <c r="GO128" s="557"/>
      <c r="GP128" s="557"/>
      <c r="GQ128" s="557"/>
      <c r="GR128" s="557"/>
      <c r="GS128" s="557"/>
      <c r="GT128" s="557"/>
      <c r="GU128" s="557"/>
      <c r="GV128" s="557"/>
      <c r="GW128" s="557"/>
      <c r="GX128" s="557"/>
      <c r="GY128" s="557"/>
      <c r="GZ128" s="557"/>
      <c r="HA128" s="557"/>
      <c r="HB128" s="557"/>
      <c r="HC128" s="557"/>
      <c r="HD128" s="557"/>
      <c r="HE128" s="557"/>
      <c r="HF128" s="557"/>
      <c r="HG128" s="557"/>
      <c r="HH128" s="557"/>
      <c r="HI128" s="557"/>
      <c r="HJ128" s="557"/>
      <c r="HK128" s="557"/>
      <c r="HL128" s="557"/>
      <c r="HM128" s="557"/>
      <c r="HN128" s="557"/>
      <c r="HO128" s="557"/>
      <c r="HP128" s="557"/>
      <c r="HQ128" s="557"/>
      <c r="HR128" s="557"/>
      <c r="HS128" s="557"/>
      <c r="HT128" s="557"/>
      <c r="HU128" s="557"/>
      <c r="HV128" s="557"/>
      <c r="HW128" s="557"/>
      <c r="HX128" s="557"/>
      <c r="HY128" s="557"/>
      <c r="HZ128" s="557"/>
      <c r="IA128" s="557"/>
      <c r="IB128" s="557"/>
      <c r="IC128" s="557"/>
      <c r="ID128" s="557"/>
      <c r="IE128" s="557"/>
      <c r="IF128" s="557"/>
      <c r="IG128" s="557"/>
      <c r="IH128" s="557"/>
      <c r="II128" s="557"/>
      <c r="IJ128" s="557"/>
      <c r="IK128" s="557"/>
      <c r="IL128" s="557"/>
      <c r="IM128" s="557"/>
      <c r="IN128" s="557"/>
      <c r="IO128" s="557"/>
      <c r="IP128" s="557"/>
      <c r="IQ128" s="557"/>
      <c r="IR128" s="557"/>
      <c r="IS128" s="557"/>
      <c r="IT128" s="557"/>
      <c r="IU128" s="557"/>
      <c r="IV128" s="557"/>
      <c r="IW128" s="557"/>
      <c r="IX128" s="557"/>
      <c r="IY128" s="557"/>
      <c r="IZ128" s="557"/>
      <c r="JA128" s="557"/>
      <c r="JB128" s="557"/>
      <c r="JC128" s="557"/>
      <c r="JD128" s="557"/>
      <c r="JE128" s="557"/>
      <c r="JF128" s="557"/>
      <c r="JG128" s="557"/>
      <c r="JH128" s="557"/>
      <c r="JI128" s="557"/>
      <c r="JJ128" s="557"/>
      <c r="JK128" s="557"/>
      <c r="JL128" s="557"/>
      <c r="JM128" s="557"/>
      <c r="JN128" s="557"/>
      <c r="JO128" s="557"/>
      <c r="JP128" s="557"/>
      <c r="JQ128" s="557"/>
      <c r="JR128" s="557"/>
      <c r="JS128" s="557"/>
      <c r="JT128" s="557"/>
      <c r="JU128" s="557"/>
      <c r="JV128" s="557"/>
      <c r="JW128" s="557"/>
      <c r="JX128" s="557"/>
      <c r="JY128" s="557"/>
      <c r="JZ128" s="557"/>
      <c r="KA128" s="557"/>
      <c r="KB128" s="557"/>
      <c r="KC128" s="557"/>
      <c r="KD128" s="557"/>
      <c r="KE128" s="557"/>
      <c r="KF128" s="557"/>
      <c r="KG128" s="557"/>
      <c r="KH128" s="557"/>
      <c r="KI128" s="557"/>
      <c r="KJ128" s="557"/>
      <c r="KK128" s="557"/>
      <c r="KL128" s="557"/>
      <c r="KM128" s="557"/>
      <c r="KN128" s="557"/>
      <c r="KO128" s="557"/>
      <c r="KP128" s="557"/>
      <c r="KQ128" s="557"/>
      <c r="KR128" s="557"/>
      <c r="KS128" s="557"/>
      <c r="KT128" s="557"/>
      <c r="KU128" s="557"/>
      <c r="KV128" s="557"/>
      <c r="KW128" s="557"/>
      <c r="KX128" s="557"/>
      <c r="KY128" s="557"/>
      <c r="KZ128" s="557"/>
      <c r="LA128" s="557"/>
      <c r="LB128" s="557"/>
      <c r="LC128" s="557"/>
      <c r="LD128" s="557"/>
      <c r="LE128" s="557"/>
      <c r="LF128" s="557"/>
      <c r="LG128" s="557"/>
      <c r="LH128" s="557"/>
      <c r="LI128" s="557"/>
      <c r="LJ128" s="557"/>
      <c r="LK128" s="557"/>
      <c r="LL128" s="557"/>
      <c r="LM128" s="557"/>
      <c r="LN128" s="557"/>
      <c r="LO128" s="557"/>
      <c r="LP128" s="557"/>
      <c r="LQ128" s="557"/>
      <c r="LR128" s="557"/>
      <c r="LS128" s="557"/>
      <c r="LT128" s="557"/>
      <c r="LU128" s="557"/>
      <c r="LV128" s="557"/>
      <c r="LW128" s="557"/>
      <c r="LX128" s="557"/>
      <c r="LY128" s="557"/>
      <c r="LZ128" s="557"/>
      <c r="MA128" s="557"/>
      <c r="MB128" s="557"/>
      <c r="MC128" s="557"/>
      <c r="MD128" s="557"/>
      <c r="ME128" s="557"/>
      <c r="MF128" s="557"/>
      <c r="MG128" s="557"/>
      <c r="MH128" s="557"/>
      <c r="MI128" s="557"/>
      <c r="MJ128" s="557"/>
      <c r="MK128" s="557"/>
      <c r="ML128" s="557"/>
      <c r="MM128" s="557"/>
      <c r="MN128" s="557"/>
      <c r="MO128" s="557"/>
      <c r="MP128" s="557"/>
      <c r="MQ128" s="557"/>
      <c r="MR128" s="557"/>
      <c r="MS128" s="557"/>
      <c r="MT128" s="557"/>
      <c r="MU128" s="557"/>
      <c r="MV128" s="557"/>
      <c r="MW128" s="557"/>
      <c r="MX128" s="557"/>
      <c r="MY128" s="557"/>
      <c r="MZ128" s="557"/>
      <c r="NA128" s="557"/>
      <c r="NB128" s="557"/>
    </row>
    <row r="129" spans="1:366" s="85" customFormat="1" ht="20.25" customHeight="1" x14ac:dyDescent="0.45">
      <c r="A129" s="107">
        <v>0</v>
      </c>
      <c r="B129" s="108">
        <v>1</v>
      </c>
      <c r="C129" s="107">
        <v>0</v>
      </c>
      <c r="D129" s="108">
        <v>9</v>
      </c>
      <c r="E129" s="107">
        <v>0</v>
      </c>
      <c r="F129" s="108">
        <v>3</v>
      </c>
      <c r="G129" s="107">
        <v>0</v>
      </c>
      <c r="H129" s="108">
        <v>2</v>
      </c>
      <c r="I129" s="110" t="str">
        <f t="shared" si="35"/>
        <v>01090302</v>
      </c>
      <c r="J129" s="111"/>
      <c r="K129" s="111">
        <v>70453</v>
      </c>
      <c r="L129" s="111">
        <v>30108</v>
      </c>
      <c r="M129" s="112" t="s">
        <v>481</v>
      </c>
      <c r="N129" s="111"/>
      <c r="O129" s="111"/>
      <c r="P129" s="111"/>
      <c r="Q129" s="111"/>
      <c r="R129" s="112" t="s">
        <v>119</v>
      </c>
      <c r="S129" s="112"/>
      <c r="T129" s="113" t="s">
        <v>482</v>
      </c>
      <c r="U129" s="112" t="s">
        <v>240</v>
      </c>
      <c r="V129" s="113"/>
      <c r="W129" s="128" t="s">
        <v>483</v>
      </c>
      <c r="X129" s="1139">
        <f t="shared" si="36"/>
        <v>1.1172506657120884</v>
      </c>
      <c r="Y129" s="1139">
        <f t="shared" si="37"/>
        <v>0.85499283692072481</v>
      </c>
      <c r="Z129" s="1140">
        <v>8</v>
      </c>
      <c r="AA129" s="1140">
        <v>5</v>
      </c>
      <c r="AB129" s="1141"/>
      <c r="AC129" s="1196">
        <v>0</v>
      </c>
      <c r="AD129" s="1197">
        <v>1</v>
      </c>
      <c r="AE129" s="1196">
        <v>0</v>
      </c>
      <c r="AF129" s="1143">
        <v>2.6227426847662101</v>
      </c>
      <c r="AG129" s="1143">
        <v>0</v>
      </c>
      <c r="AH129" s="1143">
        <v>3.6251131221719501</v>
      </c>
      <c r="AI129" s="1143"/>
      <c r="AJ129" s="1143">
        <f t="shared" si="38"/>
        <v>6.2478558069381602</v>
      </c>
      <c r="AK129" s="1139">
        <f t="shared" si="39"/>
        <v>1.1172506657120884</v>
      </c>
      <c r="AL129" s="1143">
        <v>0.471769437808087</v>
      </c>
      <c r="AM129" s="1143">
        <v>0</v>
      </c>
      <c r="AN129" s="1143">
        <v>0</v>
      </c>
      <c r="AO129" s="1143">
        <v>0.576452824948675</v>
      </c>
      <c r="AP129" s="1143">
        <f t="shared" si="40"/>
        <v>7.2960780696949223</v>
      </c>
      <c r="AQ129" s="1144">
        <f t="shared" si="41"/>
        <v>0.85499283692072481</v>
      </c>
      <c r="AR129" s="557"/>
      <c r="AS129" s="557" t="s">
        <v>240</v>
      </c>
      <c r="AT129" s="557"/>
      <c r="AU129" s="557"/>
      <c r="AV129" s="557"/>
      <c r="AW129" s="557"/>
      <c r="AX129" s="557"/>
      <c r="AY129" s="557"/>
      <c r="AZ129" s="557"/>
      <c r="BA129" s="557"/>
      <c r="BB129" s="557"/>
      <c r="BC129" s="557"/>
      <c r="BD129" s="557"/>
      <c r="BE129" s="557"/>
      <c r="BF129" s="557"/>
      <c r="BG129" s="557"/>
      <c r="BH129" s="557"/>
      <c r="BI129" s="557"/>
      <c r="BJ129" s="557"/>
      <c r="BK129" s="557"/>
      <c r="BL129" s="557"/>
      <c r="BM129" s="557"/>
      <c r="BN129" s="557"/>
      <c r="BO129" s="557"/>
      <c r="BP129" s="557"/>
      <c r="BQ129" s="557"/>
      <c r="BR129" s="557"/>
      <c r="BS129" s="557"/>
      <c r="BT129" s="557"/>
      <c r="BU129" s="557"/>
      <c r="BV129" s="557"/>
      <c r="BW129" s="557"/>
      <c r="BX129" s="557"/>
      <c r="BY129" s="557"/>
      <c r="BZ129" s="557"/>
      <c r="CA129" s="557"/>
      <c r="CB129" s="557"/>
      <c r="CC129" s="557"/>
      <c r="CD129" s="557"/>
      <c r="CE129" s="557"/>
      <c r="CF129" s="557"/>
      <c r="CG129" s="557"/>
      <c r="CH129" s="557"/>
      <c r="CI129" s="557"/>
      <c r="CJ129" s="557"/>
      <c r="CK129" s="557"/>
      <c r="CL129" s="557"/>
      <c r="CM129" s="557"/>
      <c r="CN129" s="557"/>
      <c r="CO129" s="557"/>
      <c r="CP129" s="557"/>
      <c r="CQ129" s="557"/>
      <c r="CR129" s="557"/>
      <c r="CS129" s="557"/>
      <c r="CT129" s="557"/>
      <c r="CU129" s="557"/>
      <c r="CV129" s="557"/>
      <c r="CW129" s="557"/>
      <c r="CX129" s="557"/>
      <c r="CY129" s="557"/>
      <c r="CZ129" s="557"/>
      <c r="DA129" s="557"/>
      <c r="DB129" s="557"/>
      <c r="DC129" s="557"/>
      <c r="DD129" s="557"/>
      <c r="DE129" s="557"/>
      <c r="DF129" s="557"/>
      <c r="DG129" s="557"/>
      <c r="DH129" s="557"/>
      <c r="DI129" s="557"/>
      <c r="DJ129" s="557"/>
      <c r="DK129" s="557"/>
      <c r="DL129" s="557"/>
      <c r="DM129" s="557"/>
      <c r="DN129" s="557"/>
      <c r="DO129" s="557"/>
      <c r="DP129" s="557"/>
      <c r="DQ129" s="557"/>
      <c r="DR129" s="557"/>
      <c r="DS129" s="557"/>
      <c r="DT129" s="557"/>
      <c r="DU129" s="557"/>
      <c r="DV129" s="557"/>
      <c r="DW129" s="557"/>
      <c r="DX129" s="557"/>
      <c r="DY129" s="557"/>
      <c r="DZ129" s="557"/>
      <c r="EA129" s="557"/>
      <c r="EB129" s="557"/>
      <c r="EC129" s="557"/>
      <c r="ED129" s="557"/>
      <c r="EE129" s="557"/>
      <c r="EF129" s="557"/>
      <c r="EG129" s="557"/>
      <c r="EH129" s="557"/>
      <c r="EI129" s="557"/>
      <c r="EJ129" s="557"/>
      <c r="EK129" s="557"/>
      <c r="EL129" s="557"/>
      <c r="EM129" s="557"/>
      <c r="EN129" s="557"/>
      <c r="EO129" s="557"/>
      <c r="EP129" s="557"/>
      <c r="EQ129" s="557"/>
      <c r="ER129" s="557"/>
      <c r="ES129" s="557"/>
      <c r="ET129" s="557"/>
      <c r="EU129" s="557"/>
      <c r="EV129" s="557"/>
      <c r="EW129" s="557"/>
      <c r="EX129" s="557"/>
      <c r="EY129" s="557"/>
      <c r="EZ129" s="557"/>
      <c r="FA129" s="557"/>
      <c r="FB129" s="557"/>
      <c r="FC129" s="557"/>
      <c r="FD129" s="557"/>
      <c r="FE129" s="557"/>
      <c r="FF129" s="557"/>
      <c r="FG129" s="557"/>
      <c r="FH129" s="557"/>
      <c r="FI129" s="557"/>
      <c r="FJ129" s="557"/>
      <c r="FK129" s="557"/>
      <c r="FL129" s="557"/>
      <c r="FM129" s="557"/>
      <c r="FN129" s="557"/>
      <c r="FO129" s="557"/>
      <c r="FP129" s="557"/>
      <c r="FQ129" s="557"/>
      <c r="FR129" s="557"/>
      <c r="FS129" s="557"/>
      <c r="FT129" s="557"/>
      <c r="FU129" s="557"/>
      <c r="FV129" s="557"/>
      <c r="FW129" s="557"/>
      <c r="FX129" s="557"/>
      <c r="FY129" s="557"/>
      <c r="FZ129" s="557"/>
      <c r="GA129" s="557"/>
      <c r="GB129" s="557"/>
      <c r="GC129" s="557"/>
      <c r="GD129" s="557"/>
      <c r="GE129" s="557"/>
      <c r="GF129" s="557"/>
      <c r="GG129" s="557"/>
      <c r="GH129" s="557"/>
      <c r="GI129" s="557"/>
      <c r="GJ129" s="557"/>
      <c r="GK129" s="557"/>
      <c r="GL129" s="557"/>
      <c r="GM129" s="557"/>
      <c r="GN129" s="557"/>
      <c r="GO129" s="557"/>
      <c r="GP129" s="557"/>
      <c r="GQ129" s="557"/>
      <c r="GR129" s="557"/>
      <c r="GS129" s="557"/>
      <c r="GT129" s="557"/>
      <c r="GU129" s="557"/>
      <c r="GV129" s="557"/>
      <c r="GW129" s="557"/>
      <c r="GX129" s="557"/>
      <c r="GY129" s="557"/>
      <c r="GZ129" s="557"/>
      <c r="HA129" s="557"/>
      <c r="HB129" s="557"/>
      <c r="HC129" s="557"/>
      <c r="HD129" s="557"/>
      <c r="HE129" s="557"/>
      <c r="HF129" s="557"/>
      <c r="HG129" s="557"/>
      <c r="HH129" s="557"/>
      <c r="HI129" s="557"/>
      <c r="HJ129" s="557"/>
      <c r="HK129" s="557"/>
      <c r="HL129" s="557"/>
      <c r="HM129" s="557"/>
      <c r="HN129" s="557"/>
      <c r="HO129" s="557"/>
      <c r="HP129" s="557"/>
      <c r="HQ129" s="557"/>
      <c r="HR129" s="557"/>
      <c r="HS129" s="557"/>
      <c r="HT129" s="557"/>
      <c r="HU129" s="557"/>
      <c r="HV129" s="557"/>
      <c r="HW129" s="557"/>
      <c r="HX129" s="557"/>
      <c r="HY129" s="557"/>
      <c r="HZ129" s="557"/>
      <c r="IA129" s="557"/>
      <c r="IB129" s="557"/>
      <c r="IC129" s="557"/>
      <c r="ID129" s="557"/>
      <c r="IE129" s="557"/>
      <c r="IF129" s="557"/>
      <c r="IG129" s="557"/>
      <c r="IH129" s="557"/>
      <c r="II129" s="557"/>
      <c r="IJ129" s="557"/>
      <c r="IK129" s="557"/>
      <c r="IL129" s="557"/>
      <c r="IM129" s="557"/>
      <c r="IN129" s="557"/>
      <c r="IO129" s="557"/>
      <c r="IP129" s="557"/>
      <c r="IQ129" s="557"/>
      <c r="IR129" s="557"/>
      <c r="IS129" s="557"/>
      <c r="IT129" s="557"/>
      <c r="IU129" s="557"/>
      <c r="IV129" s="557"/>
      <c r="IW129" s="557"/>
      <c r="IX129" s="557"/>
      <c r="IY129" s="557"/>
      <c r="IZ129" s="557"/>
      <c r="JA129" s="557"/>
      <c r="JB129" s="557"/>
      <c r="JC129" s="557"/>
      <c r="JD129" s="557"/>
      <c r="JE129" s="557"/>
      <c r="JF129" s="557"/>
      <c r="JG129" s="557"/>
      <c r="JH129" s="557"/>
      <c r="JI129" s="557"/>
      <c r="JJ129" s="557"/>
      <c r="JK129" s="557"/>
      <c r="JL129" s="557"/>
      <c r="JM129" s="557"/>
      <c r="JN129" s="557"/>
      <c r="JO129" s="557"/>
      <c r="JP129" s="557"/>
      <c r="JQ129" s="557"/>
      <c r="JR129" s="557"/>
      <c r="JS129" s="557"/>
      <c r="JT129" s="557"/>
      <c r="JU129" s="557"/>
      <c r="JV129" s="557"/>
      <c r="JW129" s="557"/>
      <c r="JX129" s="557"/>
      <c r="JY129" s="557"/>
      <c r="JZ129" s="557"/>
      <c r="KA129" s="557"/>
      <c r="KB129" s="557"/>
      <c r="KC129" s="557"/>
      <c r="KD129" s="557"/>
      <c r="KE129" s="557"/>
      <c r="KF129" s="557"/>
      <c r="KG129" s="557"/>
      <c r="KH129" s="557"/>
      <c r="KI129" s="557"/>
      <c r="KJ129" s="557"/>
      <c r="KK129" s="557"/>
      <c r="KL129" s="557"/>
      <c r="KM129" s="557"/>
      <c r="KN129" s="557"/>
      <c r="KO129" s="557"/>
      <c r="KP129" s="557"/>
      <c r="KQ129" s="557"/>
      <c r="KR129" s="557"/>
      <c r="KS129" s="557"/>
      <c r="KT129" s="557"/>
      <c r="KU129" s="557"/>
      <c r="KV129" s="557"/>
      <c r="KW129" s="557"/>
      <c r="KX129" s="557"/>
      <c r="KY129" s="557"/>
      <c r="KZ129" s="557"/>
      <c r="LA129" s="557"/>
      <c r="LB129" s="557"/>
      <c r="LC129" s="557"/>
      <c r="LD129" s="557"/>
      <c r="LE129" s="557"/>
      <c r="LF129" s="557"/>
      <c r="LG129" s="557"/>
      <c r="LH129" s="557"/>
      <c r="LI129" s="557"/>
      <c r="LJ129" s="557"/>
      <c r="LK129" s="557"/>
      <c r="LL129" s="557"/>
      <c r="LM129" s="557"/>
      <c r="LN129" s="557"/>
      <c r="LO129" s="557"/>
      <c r="LP129" s="557"/>
      <c r="LQ129" s="557"/>
      <c r="LR129" s="557"/>
      <c r="LS129" s="557"/>
      <c r="LT129" s="557"/>
      <c r="LU129" s="557"/>
      <c r="LV129" s="557"/>
      <c r="LW129" s="557"/>
      <c r="LX129" s="557"/>
      <c r="LY129" s="557"/>
      <c r="LZ129" s="557"/>
      <c r="MA129" s="557"/>
      <c r="MB129" s="557"/>
      <c r="MC129" s="557"/>
      <c r="MD129" s="557"/>
      <c r="ME129" s="557"/>
      <c r="MF129" s="557"/>
      <c r="MG129" s="557"/>
      <c r="MH129" s="557"/>
      <c r="MI129" s="557"/>
      <c r="MJ129" s="557"/>
      <c r="MK129" s="557"/>
      <c r="ML129" s="557"/>
      <c r="MM129" s="557"/>
      <c r="MN129" s="557"/>
      <c r="MO129" s="557"/>
      <c r="MP129" s="557"/>
      <c r="MQ129" s="557"/>
      <c r="MR129" s="557"/>
      <c r="MS129" s="557"/>
      <c r="MT129" s="557"/>
      <c r="MU129" s="557"/>
      <c r="MV129" s="557"/>
      <c r="MW129" s="557"/>
      <c r="MX129" s="557"/>
      <c r="MY129" s="557"/>
      <c r="MZ129" s="557"/>
      <c r="NA129" s="557"/>
      <c r="NB129" s="557"/>
    </row>
    <row r="130" spans="1:366" s="85" customFormat="1" ht="20.25" customHeight="1" x14ac:dyDescent="0.45">
      <c r="A130" s="107">
        <v>0</v>
      </c>
      <c r="B130" s="108">
        <v>1</v>
      </c>
      <c r="C130" s="107">
        <v>0</v>
      </c>
      <c r="D130" s="108">
        <v>9</v>
      </c>
      <c r="E130" s="107">
        <v>0</v>
      </c>
      <c r="F130" s="108">
        <v>3</v>
      </c>
      <c r="G130" s="107">
        <v>0</v>
      </c>
      <c r="H130" s="108">
        <v>3</v>
      </c>
      <c r="I130" s="110" t="str">
        <f t="shared" si="35"/>
        <v>01090303</v>
      </c>
      <c r="J130" s="111"/>
      <c r="K130" s="111">
        <v>70454</v>
      </c>
      <c r="L130" s="111">
        <v>30108</v>
      </c>
      <c r="M130" s="112" t="s">
        <v>479</v>
      </c>
      <c r="N130" s="111"/>
      <c r="O130" s="111"/>
      <c r="P130" s="111"/>
      <c r="Q130" s="111"/>
      <c r="R130" s="112" t="s">
        <v>119</v>
      </c>
      <c r="S130" s="112"/>
      <c r="T130" s="113" t="s">
        <v>484</v>
      </c>
      <c r="U130" s="112" t="s">
        <v>240</v>
      </c>
      <c r="V130" s="113"/>
      <c r="W130" s="128" t="s">
        <v>485</v>
      </c>
      <c r="X130" s="1139">
        <f t="shared" si="36"/>
        <v>1.2345013314241786</v>
      </c>
      <c r="Y130" s="1139">
        <f t="shared" si="37"/>
        <v>0.94565064215840999</v>
      </c>
      <c r="Z130" s="1140">
        <v>10</v>
      </c>
      <c r="AA130" s="1140">
        <v>5</v>
      </c>
      <c r="AB130" s="1141"/>
      <c r="AC130" s="1196">
        <v>0</v>
      </c>
      <c r="AD130" s="1197">
        <v>1</v>
      </c>
      <c r="AE130" s="1196">
        <v>0</v>
      </c>
      <c r="AF130" s="1143">
        <v>3.2784283559577698</v>
      </c>
      <c r="AG130" s="1143">
        <v>0</v>
      </c>
      <c r="AH130" s="1143">
        <v>3.6251131221719501</v>
      </c>
      <c r="AI130" s="1143"/>
      <c r="AJ130" s="1143">
        <f t="shared" si="38"/>
        <v>6.9035414781297195</v>
      </c>
      <c r="AK130" s="1139">
        <f t="shared" si="39"/>
        <v>1.2345013314241786</v>
      </c>
      <c r="AL130" s="1143">
        <v>0.58971179726010803</v>
      </c>
      <c r="AM130" s="1143">
        <v>0</v>
      </c>
      <c r="AN130" s="1143">
        <v>0</v>
      </c>
      <c r="AO130" s="1143">
        <v>0.576452824948675</v>
      </c>
      <c r="AP130" s="1143">
        <f t="shared" si="40"/>
        <v>8.069706100338502</v>
      </c>
      <c r="AQ130" s="1144">
        <f t="shared" si="41"/>
        <v>0.94565064215840999</v>
      </c>
      <c r="AR130" s="557"/>
      <c r="AS130" s="557" t="s">
        <v>240</v>
      </c>
      <c r="AT130" s="557"/>
      <c r="AU130" s="557"/>
      <c r="AV130" s="557"/>
      <c r="AW130" s="557"/>
      <c r="AX130" s="557"/>
      <c r="AY130" s="557"/>
      <c r="AZ130" s="557"/>
      <c r="BA130" s="557"/>
      <c r="BB130" s="557"/>
      <c r="BC130" s="557"/>
      <c r="BD130" s="557"/>
      <c r="BE130" s="557"/>
      <c r="BF130" s="557"/>
      <c r="BG130" s="557"/>
      <c r="BH130" s="557"/>
      <c r="BI130" s="557"/>
      <c r="BJ130" s="557"/>
      <c r="BK130" s="557"/>
      <c r="BL130" s="557"/>
      <c r="BM130" s="557"/>
      <c r="BN130" s="557"/>
      <c r="BO130" s="557"/>
      <c r="BP130" s="557"/>
      <c r="BQ130" s="557"/>
      <c r="BR130" s="557"/>
      <c r="BS130" s="557"/>
      <c r="BT130" s="557"/>
      <c r="BU130" s="557"/>
      <c r="BV130" s="557"/>
      <c r="BW130" s="557"/>
      <c r="BX130" s="557"/>
      <c r="BY130" s="557"/>
      <c r="BZ130" s="557"/>
      <c r="CA130" s="557"/>
      <c r="CB130" s="557"/>
      <c r="CC130" s="557"/>
      <c r="CD130" s="557"/>
      <c r="CE130" s="557"/>
      <c r="CF130" s="557"/>
      <c r="CG130" s="557"/>
      <c r="CH130" s="557"/>
      <c r="CI130" s="557"/>
      <c r="CJ130" s="557"/>
      <c r="CK130" s="557"/>
      <c r="CL130" s="557"/>
      <c r="CM130" s="557"/>
      <c r="CN130" s="557"/>
      <c r="CO130" s="557"/>
      <c r="CP130" s="557"/>
      <c r="CQ130" s="557"/>
      <c r="CR130" s="557"/>
      <c r="CS130" s="557"/>
      <c r="CT130" s="557"/>
      <c r="CU130" s="557"/>
      <c r="CV130" s="557"/>
      <c r="CW130" s="557"/>
      <c r="CX130" s="557"/>
      <c r="CY130" s="557"/>
      <c r="CZ130" s="557"/>
      <c r="DA130" s="557"/>
      <c r="DB130" s="557"/>
      <c r="DC130" s="557"/>
      <c r="DD130" s="557"/>
      <c r="DE130" s="557"/>
      <c r="DF130" s="557"/>
      <c r="DG130" s="557"/>
      <c r="DH130" s="557"/>
      <c r="DI130" s="557"/>
      <c r="DJ130" s="557"/>
      <c r="DK130" s="557"/>
      <c r="DL130" s="557"/>
      <c r="DM130" s="557"/>
      <c r="DN130" s="557"/>
      <c r="DO130" s="557"/>
      <c r="DP130" s="557"/>
      <c r="DQ130" s="557"/>
      <c r="DR130" s="557"/>
      <c r="DS130" s="557"/>
      <c r="DT130" s="557"/>
      <c r="DU130" s="557"/>
      <c r="DV130" s="557"/>
      <c r="DW130" s="557"/>
      <c r="DX130" s="557"/>
      <c r="DY130" s="557"/>
      <c r="DZ130" s="557"/>
      <c r="EA130" s="557"/>
      <c r="EB130" s="557"/>
      <c r="EC130" s="557"/>
      <c r="ED130" s="557"/>
      <c r="EE130" s="557"/>
      <c r="EF130" s="557"/>
      <c r="EG130" s="557"/>
      <c r="EH130" s="557"/>
      <c r="EI130" s="557"/>
      <c r="EJ130" s="557"/>
      <c r="EK130" s="557"/>
      <c r="EL130" s="557"/>
      <c r="EM130" s="557"/>
      <c r="EN130" s="557"/>
      <c r="EO130" s="557"/>
      <c r="EP130" s="557"/>
      <c r="EQ130" s="557"/>
      <c r="ER130" s="557"/>
      <c r="ES130" s="557"/>
      <c r="ET130" s="557"/>
      <c r="EU130" s="557"/>
      <c r="EV130" s="557"/>
      <c r="EW130" s="557"/>
      <c r="EX130" s="557"/>
      <c r="EY130" s="557"/>
      <c r="EZ130" s="557"/>
      <c r="FA130" s="557"/>
      <c r="FB130" s="557"/>
      <c r="FC130" s="557"/>
      <c r="FD130" s="557"/>
      <c r="FE130" s="557"/>
      <c r="FF130" s="557"/>
      <c r="FG130" s="557"/>
      <c r="FH130" s="557"/>
      <c r="FI130" s="557"/>
      <c r="FJ130" s="557"/>
      <c r="FK130" s="557"/>
      <c r="FL130" s="557"/>
      <c r="FM130" s="557"/>
      <c r="FN130" s="557"/>
      <c r="FO130" s="557"/>
      <c r="FP130" s="557"/>
      <c r="FQ130" s="557"/>
      <c r="FR130" s="557"/>
      <c r="FS130" s="557"/>
      <c r="FT130" s="557"/>
      <c r="FU130" s="557"/>
      <c r="FV130" s="557"/>
      <c r="FW130" s="557"/>
      <c r="FX130" s="557"/>
      <c r="FY130" s="557"/>
      <c r="FZ130" s="557"/>
      <c r="GA130" s="557"/>
      <c r="GB130" s="557"/>
      <c r="GC130" s="557"/>
      <c r="GD130" s="557"/>
      <c r="GE130" s="557"/>
      <c r="GF130" s="557"/>
      <c r="GG130" s="557"/>
      <c r="GH130" s="557"/>
      <c r="GI130" s="557"/>
      <c r="GJ130" s="557"/>
      <c r="GK130" s="557"/>
      <c r="GL130" s="557"/>
      <c r="GM130" s="557"/>
      <c r="GN130" s="557"/>
      <c r="GO130" s="557"/>
      <c r="GP130" s="557"/>
      <c r="GQ130" s="557"/>
      <c r="GR130" s="557"/>
      <c r="GS130" s="557"/>
      <c r="GT130" s="557"/>
      <c r="GU130" s="557"/>
      <c r="GV130" s="557"/>
      <c r="GW130" s="557"/>
      <c r="GX130" s="557"/>
      <c r="GY130" s="557"/>
      <c r="GZ130" s="557"/>
      <c r="HA130" s="557"/>
      <c r="HB130" s="557"/>
      <c r="HC130" s="557"/>
      <c r="HD130" s="557"/>
      <c r="HE130" s="557"/>
      <c r="HF130" s="557"/>
      <c r="HG130" s="557"/>
      <c r="HH130" s="557"/>
      <c r="HI130" s="557"/>
      <c r="HJ130" s="557"/>
      <c r="HK130" s="557"/>
      <c r="HL130" s="557"/>
      <c r="HM130" s="557"/>
      <c r="HN130" s="557"/>
      <c r="HO130" s="557"/>
      <c r="HP130" s="557"/>
      <c r="HQ130" s="557"/>
      <c r="HR130" s="557"/>
      <c r="HS130" s="557"/>
      <c r="HT130" s="557"/>
      <c r="HU130" s="557"/>
      <c r="HV130" s="557"/>
      <c r="HW130" s="557"/>
      <c r="HX130" s="557"/>
      <c r="HY130" s="557"/>
      <c r="HZ130" s="557"/>
      <c r="IA130" s="557"/>
      <c r="IB130" s="557"/>
      <c r="IC130" s="557"/>
      <c r="ID130" s="557"/>
      <c r="IE130" s="557"/>
      <c r="IF130" s="557"/>
      <c r="IG130" s="557"/>
      <c r="IH130" s="557"/>
      <c r="II130" s="557"/>
      <c r="IJ130" s="557"/>
      <c r="IK130" s="557"/>
      <c r="IL130" s="557"/>
      <c r="IM130" s="557"/>
      <c r="IN130" s="557"/>
      <c r="IO130" s="557"/>
      <c r="IP130" s="557"/>
      <c r="IQ130" s="557"/>
      <c r="IR130" s="557"/>
      <c r="IS130" s="557"/>
      <c r="IT130" s="557"/>
      <c r="IU130" s="557"/>
      <c r="IV130" s="557"/>
      <c r="IW130" s="557"/>
      <c r="IX130" s="557"/>
      <c r="IY130" s="557"/>
      <c r="IZ130" s="557"/>
      <c r="JA130" s="557"/>
      <c r="JB130" s="557"/>
      <c r="JC130" s="557"/>
      <c r="JD130" s="557"/>
      <c r="JE130" s="557"/>
      <c r="JF130" s="557"/>
      <c r="JG130" s="557"/>
      <c r="JH130" s="557"/>
      <c r="JI130" s="557"/>
      <c r="JJ130" s="557"/>
      <c r="JK130" s="557"/>
      <c r="JL130" s="557"/>
      <c r="JM130" s="557"/>
      <c r="JN130" s="557"/>
      <c r="JO130" s="557"/>
      <c r="JP130" s="557"/>
      <c r="JQ130" s="557"/>
      <c r="JR130" s="557"/>
      <c r="JS130" s="557"/>
      <c r="JT130" s="557"/>
      <c r="JU130" s="557"/>
      <c r="JV130" s="557"/>
      <c r="JW130" s="557"/>
      <c r="JX130" s="557"/>
      <c r="JY130" s="557"/>
      <c r="JZ130" s="557"/>
      <c r="KA130" s="557"/>
      <c r="KB130" s="557"/>
      <c r="KC130" s="557"/>
      <c r="KD130" s="557"/>
      <c r="KE130" s="557"/>
      <c r="KF130" s="557"/>
      <c r="KG130" s="557"/>
      <c r="KH130" s="557"/>
      <c r="KI130" s="557"/>
      <c r="KJ130" s="557"/>
      <c r="KK130" s="557"/>
      <c r="KL130" s="557"/>
      <c r="KM130" s="557"/>
      <c r="KN130" s="557"/>
      <c r="KO130" s="557"/>
      <c r="KP130" s="557"/>
      <c r="KQ130" s="557"/>
      <c r="KR130" s="557"/>
      <c r="KS130" s="557"/>
      <c r="KT130" s="557"/>
      <c r="KU130" s="557"/>
      <c r="KV130" s="557"/>
      <c r="KW130" s="557"/>
      <c r="KX130" s="557"/>
      <c r="KY130" s="557"/>
      <c r="KZ130" s="557"/>
      <c r="LA130" s="557"/>
      <c r="LB130" s="557"/>
      <c r="LC130" s="557"/>
      <c r="LD130" s="557"/>
      <c r="LE130" s="557"/>
      <c r="LF130" s="557"/>
      <c r="LG130" s="557"/>
      <c r="LH130" s="557"/>
      <c r="LI130" s="557"/>
      <c r="LJ130" s="557"/>
      <c r="LK130" s="557"/>
      <c r="LL130" s="557"/>
      <c r="LM130" s="557"/>
      <c r="LN130" s="557"/>
      <c r="LO130" s="557"/>
      <c r="LP130" s="557"/>
      <c r="LQ130" s="557"/>
      <c r="LR130" s="557"/>
      <c r="LS130" s="557"/>
      <c r="LT130" s="557"/>
      <c r="LU130" s="557"/>
      <c r="LV130" s="557"/>
      <c r="LW130" s="557"/>
      <c r="LX130" s="557"/>
      <c r="LY130" s="557"/>
      <c r="LZ130" s="557"/>
      <c r="MA130" s="557"/>
      <c r="MB130" s="557"/>
      <c r="MC130" s="557"/>
      <c r="MD130" s="557"/>
      <c r="ME130" s="557"/>
      <c r="MF130" s="557"/>
      <c r="MG130" s="557"/>
      <c r="MH130" s="557"/>
      <c r="MI130" s="557"/>
      <c r="MJ130" s="557"/>
      <c r="MK130" s="557"/>
      <c r="ML130" s="557"/>
      <c r="MM130" s="557"/>
      <c r="MN130" s="557"/>
      <c r="MO130" s="557"/>
      <c r="MP130" s="557"/>
      <c r="MQ130" s="557"/>
      <c r="MR130" s="557"/>
      <c r="MS130" s="557"/>
      <c r="MT130" s="557"/>
      <c r="MU130" s="557"/>
      <c r="MV130" s="557"/>
      <c r="MW130" s="557"/>
      <c r="MX130" s="557"/>
      <c r="MY130" s="557"/>
      <c r="MZ130" s="557"/>
      <c r="NA130" s="557"/>
      <c r="NB130" s="557"/>
    </row>
    <row r="131" spans="1:366" s="85" customFormat="1" ht="20.25" customHeight="1" x14ac:dyDescent="0.45">
      <c r="A131" s="107">
        <v>0</v>
      </c>
      <c r="B131" s="108">
        <v>1</v>
      </c>
      <c r="C131" s="107">
        <v>0</v>
      </c>
      <c r="D131" s="108">
        <v>9</v>
      </c>
      <c r="E131" s="107">
        <v>0</v>
      </c>
      <c r="F131" s="108">
        <v>3</v>
      </c>
      <c r="G131" s="107">
        <v>0</v>
      </c>
      <c r="H131" s="108">
        <v>4</v>
      </c>
      <c r="I131" s="110" t="str">
        <f t="shared" si="35"/>
        <v>01090304</v>
      </c>
      <c r="J131" s="111"/>
      <c r="K131" s="111">
        <v>70455</v>
      </c>
      <c r="L131" s="111">
        <v>30108</v>
      </c>
      <c r="M131" s="112" t="s">
        <v>481</v>
      </c>
      <c r="N131" s="111"/>
      <c r="O131" s="111"/>
      <c r="P131" s="111"/>
      <c r="Q131" s="111"/>
      <c r="R131" s="112" t="s">
        <v>119</v>
      </c>
      <c r="S131" s="112"/>
      <c r="T131" s="113" t="s">
        <v>486</v>
      </c>
      <c r="U131" s="112" t="s">
        <v>240</v>
      </c>
      <c r="V131" s="113"/>
      <c r="W131" s="128" t="s">
        <v>487</v>
      </c>
      <c r="X131" s="1139">
        <f t="shared" si="36"/>
        <v>1.1172506657120884</v>
      </c>
      <c r="Y131" s="1139">
        <f t="shared" si="37"/>
        <v>0.85499283692072481</v>
      </c>
      <c r="Z131" s="1140">
        <v>8</v>
      </c>
      <c r="AA131" s="1140">
        <v>5</v>
      </c>
      <c r="AB131" s="1141"/>
      <c r="AC131" s="1196">
        <v>0</v>
      </c>
      <c r="AD131" s="1197">
        <v>1</v>
      </c>
      <c r="AE131" s="1196">
        <v>0</v>
      </c>
      <c r="AF131" s="1143">
        <v>2.6227426847662101</v>
      </c>
      <c r="AG131" s="1143">
        <v>0</v>
      </c>
      <c r="AH131" s="1143">
        <v>3.6251131221719501</v>
      </c>
      <c r="AI131" s="1143"/>
      <c r="AJ131" s="1143">
        <f t="shared" si="38"/>
        <v>6.2478558069381602</v>
      </c>
      <c r="AK131" s="1139">
        <f t="shared" si="39"/>
        <v>1.1172506657120884</v>
      </c>
      <c r="AL131" s="1143">
        <v>0.471769437808087</v>
      </c>
      <c r="AM131" s="1143">
        <v>0</v>
      </c>
      <c r="AN131" s="1143">
        <v>0</v>
      </c>
      <c r="AO131" s="1143">
        <v>0.576452824948675</v>
      </c>
      <c r="AP131" s="1143">
        <f t="shared" si="40"/>
        <v>7.2960780696949223</v>
      </c>
      <c r="AQ131" s="1144">
        <f t="shared" si="41"/>
        <v>0.85499283692072481</v>
      </c>
      <c r="AR131" s="557"/>
      <c r="AS131" s="557" t="s">
        <v>240</v>
      </c>
      <c r="AT131" s="557"/>
      <c r="AU131" s="557"/>
      <c r="AV131" s="557"/>
      <c r="AW131" s="557"/>
      <c r="AX131" s="557"/>
      <c r="AY131" s="557"/>
      <c r="AZ131" s="557"/>
      <c r="BA131" s="557"/>
      <c r="BB131" s="557"/>
      <c r="BC131" s="557"/>
      <c r="BD131" s="557"/>
      <c r="BE131" s="557"/>
      <c r="BF131" s="557"/>
      <c r="BG131" s="557"/>
      <c r="BH131" s="557"/>
      <c r="BI131" s="557"/>
      <c r="BJ131" s="557"/>
      <c r="BK131" s="557"/>
      <c r="BL131" s="557"/>
      <c r="BM131" s="557"/>
      <c r="BN131" s="557"/>
      <c r="BO131" s="557"/>
      <c r="BP131" s="557"/>
      <c r="BQ131" s="557"/>
      <c r="BR131" s="557"/>
      <c r="BS131" s="557"/>
      <c r="BT131" s="557"/>
      <c r="BU131" s="557"/>
      <c r="BV131" s="557"/>
      <c r="BW131" s="557"/>
      <c r="BX131" s="557"/>
      <c r="BY131" s="557"/>
      <c r="BZ131" s="557"/>
      <c r="CA131" s="557"/>
      <c r="CB131" s="557"/>
      <c r="CC131" s="557"/>
      <c r="CD131" s="557"/>
      <c r="CE131" s="557"/>
      <c r="CF131" s="557"/>
      <c r="CG131" s="557"/>
      <c r="CH131" s="557"/>
      <c r="CI131" s="557"/>
      <c r="CJ131" s="557"/>
      <c r="CK131" s="557"/>
      <c r="CL131" s="557"/>
      <c r="CM131" s="557"/>
      <c r="CN131" s="557"/>
      <c r="CO131" s="557"/>
      <c r="CP131" s="557"/>
      <c r="CQ131" s="557"/>
      <c r="CR131" s="557"/>
      <c r="CS131" s="557"/>
      <c r="CT131" s="557"/>
      <c r="CU131" s="557"/>
      <c r="CV131" s="557"/>
      <c r="CW131" s="557"/>
      <c r="CX131" s="557"/>
      <c r="CY131" s="557"/>
      <c r="CZ131" s="557"/>
      <c r="DA131" s="557"/>
      <c r="DB131" s="557"/>
      <c r="DC131" s="557"/>
      <c r="DD131" s="557"/>
      <c r="DE131" s="557"/>
      <c r="DF131" s="557"/>
      <c r="DG131" s="557"/>
      <c r="DH131" s="557"/>
      <c r="DI131" s="557"/>
      <c r="DJ131" s="557"/>
      <c r="DK131" s="557"/>
      <c r="DL131" s="557"/>
      <c r="DM131" s="557"/>
      <c r="DN131" s="557"/>
      <c r="DO131" s="557"/>
      <c r="DP131" s="557"/>
      <c r="DQ131" s="557"/>
      <c r="DR131" s="557"/>
      <c r="DS131" s="557"/>
      <c r="DT131" s="557"/>
      <c r="DU131" s="557"/>
      <c r="DV131" s="557"/>
      <c r="DW131" s="557"/>
      <c r="DX131" s="557"/>
      <c r="DY131" s="557"/>
      <c r="DZ131" s="557"/>
      <c r="EA131" s="557"/>
      <c r="EB131" s="557"/>
      <c r="EC131" s="557"/>
      <c r="ED131" s="557"/>
      <c r="EE131" s="557"/>
      <c r="EF131" s="557"/>
      <c r="EG131" s="557"/>
      <c r="EH131" s="557"/>
      <c r="EI131" s="557"/>
      <c r="EJ131" s="557"/>
      <c r="EK131" s="557"/>
      <c r="EL131" s="557"/>
      <c r="EM131" s="557"/>
      <c r="EN131" s="557"/>
      <c r="EO131" s="557"/>
      <c r="EP131" s="557"/>
      <c r="EQ131" s="557"/>
      <c r="ER131" s="557"/>
      <c r="ES131" s="557"/>
      <c r="ET131" s="557"/>
      <c r="EU131" s="557"/>
      <c r="EV131" s="557"/>
      <c r="EW131" s="557"/>
      <c r="EX131" s="557"/>
      <c r="EY131" s="557"/>
      <c r="EZ131" s="557"/>
      <c r="FA131" s="557"/>
      <c r="FB131" s="557"/>
      <c r="FC131" s="557"/>
      <c r="FD131" s="557"/>
      <c r="FE131" s="557"/>
      <c r="FF131" s="557"/>
      <c r="FG131" s="557"/>
      <c r="FH131" s="557"/>
      <c r="FI131" s="557"/>
      <c r="FJ131" s="557"/>
      <c r="FK131" s="557"/>
      <c r="FL131" s="557"/>
      <c r="FM131" s="557"/>
      <c r="FN131" s="557"/>
      <c r="FO131" s="557"/>
      <c r="FP131" s="557"/>
      <c r="FQ131" s="557"/>
      <c r="FR131" s="557"/>
      <c r="FS131" s="557"/>
      <c r="FT131" s="557"/>
      <c r="FU131" s="557"/>
      <c r="FV131" s="557"/>
      <c r="FW131" s="557"/>
      <c r="FX131" s="557"/>
      <c r="FY131" s="557"/>
      <c r="FZ131" s="557"/>
      <c r="GA131" s="557"/>
      <c r="GB131" s="557"/>
      <c r="GC131" s="557"/>
      <c r="GD131" s="557"/>
      <c r="GE131" s="557"/>
      <c r="GF131" s="557"/>
      <c r="GG131" s="557"/>
      <c r="GH131" s="557"/>
      <c r="GI131" s="557"/>
      <c r="GJ131" s="557"/>
      <c r="GK131" s="557"/>
      <c r="GL131" s="557"/>
      <c r="GM131" s="557"/>
      <c r="GN131" s="557"/>
      <c r="GO131" s="557"/>
      <c r="GP131" s="557"/>
      <c r="GQ131" s="557"/>
      <c r="GR131" s="557"/>
      <c r="GS131" s="557"/>
      <c r="GT131" s="557"/>
      <c r="GU131" s="557"/>
      <c r="GV131" s="557"/>
      <c r="GW131" s="557"/>
      <c r="GX131" s="557"/>
      <c r="GY131" s="557"/>
      <c r="GZ131" s="557"/>
      <c r="HA131" s="557"/>
      <c r="HB131" s="557"/>
      <c r="HC131" s="557"/>
      <c r="HD131" s="557"/>
      <c r="HE131" s="557"/>
      <c r="HF131" s="557"/>
      <c r="HG131" s="557"/>
      <c r="HH131" s="557"/>
      <c r="HI131" s="557"/>
      <c r="HJ131" s="557"/>
      <c r="HK131" s="557"/>
      <c r="HL131" s="557"/>
      <c r="HM131" s="557"/>
      <c r="HN131" s="557"/>
      <c r="HO131" s="557"/>
      <c r="HP131" s="557"/>
      <c r="HQ131" s="557"/>
      <c r="HR131" s="557"/>
      <c r="HS131" s="557"/>
      <c r="HT131" s="557"/>
      <c r="HU131" s="557"/>
      <c r="HV131" s="557"/>
      <c r="HW131" s="557"/>
      <c r="HX131" s="557"/>
      <c r="HY131" s="557"/>
      <c r="HZ131" s="557"/>
      <c r="IA131" s="557"/>
      <c r="IB131" s="557"/>
      <c r="IC131" s="557"/>
      <c r="ID131" s="557"/>
      <c r="IE131" s="557"/>
      <c r="IF131" s="557"/>
      <c r="IG131" s="557"/>
      <c r="IH131" s="557"/>
      <c r="II131" s="557"/>
      <c r="IJ131" s="557"/>
      <c r="IK131" s="557"/>
      <c r="IL131" s="557"/>
      <c r="IM131" s="557"/>
      <c r="IN131" s="557"/>
      <c r="IO131" s="557"/>
      <c r="IP131" s="557"/>
      <c r="IQ131" s="557"/>
      <c r="IR131" s="557"/>
      <c r="IS131" s="557"/>
      <c r="IT131" s="557"/>
      <c r="IU131" s="557"/>
      <c r="IV131" s="557"/>
      <c r="IW131" s="557"/>
      <c r="IX131" s="557"/>
      <c r="IY131" s="557"/>
      <c r="IZ131" s="557"/>
      <c r="JA131" s="557"/>
      <c r="JB131" s="557"/>
      <c r="JC131" s="557"/>
      <c r="JD131" s="557"/>
      <c r="JE131" s="557"/>
      <c r="JF131" s="557"/>
      <c r="JG131" s="557"/>
      <c r="JH131" s="557"/>
      <c r="JI131" s="557"/>
      <c r="JJ131" s="557"/>
      <c r="JK131" s="557"/>
      <c r="JL131" s="557"/>
      <c r="JM131" s="557"/>
      <c r="JN131" s="557"/>
      <c r="JO131" s="557"/>
      <c r="JP131" s="557"/>
      <c r="JQ131" s="557"/>
      <c r="JR131" s="557"/>
      <c r="JS131" s="557"/>
      <c r="JT131" s="557"/>
      <c r="JU131" s="557"/>
      <c r="JV131" s="557"/>
      <c r="JW131" s="557"/>
      <c r="JX131" s="557"/>
      <c r="JY131" s="557"/>
      <c r="JZ131" s="557"/>
      <c r="KA131" s="557"/>
      <c r="KB131" s="557"/>
      <c r="KC131" s="557"/>
      <c r="KD131" s="557"/>
      <c r="KE131" s="557"/>
      <c r="KF131" s="557"/>
      <c r="KG131" s="557"/>
      <c r="KH131" s="557"/>
      <c r="KI131" s="557"/>
      <c r="KJ131" s="557"/>
      <c r="KK131" s="557"/>
      <c r="KL131" s="557"/>
      <c r="KM131" s="557"/>
      <c r="KN131" s="557"/>
      <c r="KO131" s="557"/>
      <c r="KP131" s="557"/>
      <c r="KQ131" s="557"/>
      <c r="KR131" s="557"/>
      <c r="KS131" s="557"/>
      <c r="KT131" s="557"/>
      <c r="KU131" s="557"/>
      <c r="KV131" s="557"/>
      <c r="KW131" s="557"/>
      <c r="KX131" s="557"/>
      <c r="KY131" s="557"/>
      <c r="KZ131" s="557"/>
      <c r="LA131" s="557"/>
      <c r="LB131" s="557"/>
      <c r="LC131" s="557"/>
      <c r="LD131" s="557"/>
      <c r="LE131" s="557"/>
      <c r="LF131" s="557"/>
      <c r="LG131" s="557"/>
      <c r="LH131" s="557"/>
      <c r="LI131" s="557"/>
      <c r="LJ131" s="557"/>
      <c r="LK131" s="557"/>
      <c r="LL131" s="557"/>
      <c r="LM131" s="557"/>
      <c r="LN131" s="557"/>
      <c r="LO131" s="557"/>
      <c r="LP131" s="557"/>
      <c r="LQ131" s="557"/>
      <c r="LR131" s="557"/>
      <c r="LS131" s="557"/>
      <c r="LT131" s="557"/>
      <c r="LU131" s="557"/>
      <c r="LV131" s="557"/>
      <c r="LW131" s="557"/>
      <c r="LX131" s="557"/>
      <c r="LY131" s="557"/>
      <c r="LZ131" s="557"/>
      <c r="MA131" s="557"/>
      <c r="MB131" s="557"/>
      <c r="MC131" s="557"/>
      <c r="MD131" s="557"/>
      <c r="ME131" s="557"/>
      <c r="MF131" s="557"/>
      <c r="MG131" s="557"/>
      <c r="MH131" s="557"/>
      <c r="MI131" s="557"/>
      <c r="MJ131" s="557"/>
      <c r="MK131" s="557"/>
      <c r="ML131" s="557"/>
      <c r="MM131" s="557"/>
      <c r="MN131" s="557"/>
      <c r="MO131" s="557"/>
      <c r="MP131" s="557"/>
      <c r="MQ131" s="557"/>
      <c r="MR131" s="557"/>
      <c r="MS131" s="557"/>
      <c r="MT131" s="557"/>
      <c r="MU131" s="557"/>
      <c r="MV131" s="557"/>
      <c r="MW131" s="557"/>
      <c r="MX131" s="557"/>
      <c r="MY131" s="557"/>
      <c r="MZ131" s="557"/>
      <c r="NA131" s="557"/>
      <c r="NB131" s="557"/>
    </row>
    <row r="132" spans="1:366" s="85" customFormat="1" ht="20.25" customHeight="1" x14ac:dyDescent="0.45">
      <c r="A132" s="107">
        <v>0</v>
      </c>
      <c r="B132" s="108">
        <v>1</v>
      </c>
      <c r="C132" s="107">
        <v>0</v>
      </c>
      <c r="D132" s="108">
        <v>9</v>
      </c>
      <c r="E132" s="107">
        <v>0</v>
      </c>
      <c r="F132" s="108">
        <v>3</v>
      </c>
      <c r="G132" s="107">
        <v>0</v>
      </c>
      <c r="H132" s="108">
        <v>5</v>
      </c>
      <c r="I132" s="110" t="str">
        <f t="shared" si="35"/>
        <v>01090305</v>
      </c>
      <c r="J132" s="111"/>
      <c r="K132" s="111">
        <v>70456</v>
      </c>
      <c r="L132" s="111">
        <v>30108</v>
      </c>
      <c r="M132" s="112" t="s">
        <v>481</v>
      </c>
      <c r="N132" s="111"/>
      <c r="O132" s="111"/>
      <c r="P132" s="111"/>
      <c r="Q132" s="111"/>
      <c r="R132" s="112" t="s">
        <v>119</v>
      </c>
      <c r="S132" s="112"/>
      <c r="T132" s="113" t="s">
        <v>488</v>
      </c>
      <c r="U132" s="112" t="s">
        <v>240</v>
      </c>
      <c r="V132" s="113"/>
      <c r="W132" s="128" t="s">
        <v>489</v>
      </c>
      <c r="X132" s="1139">
        <f t="shared" si="36"/>
        <v>1.1172506657120884</v>
      </c>
      <c r="Y132" s="1139">
        <f t="shared" si="37"/>
        <v>0.85499283692072481</v>
      </c>
      <c r="Z132" s="1140">
        <v>8</v>
      </c>
      <c r="AA132" s="1140">
        <v>5</v>
      </c>
      <c r="AB132" s="1141"/>
      <c r="AC132" s="1196">
        <v>0</v>
      </c>
      <c r="AD132" s="1197">
        <v>1</v>
      </c>
      <c r="AE132" s="1196">
        <v>0</v>
      </c>
      <c r="AF132" s="1143">
        <v>2.6227426847662101</v>
      </c>
      <c r="AG132" s="1143">
        <v>0</v>
      </c>
      <c r="AH132" s="1143">
        <v>3.6251131221719501</v>
      </c>
      <c r="AI132" s="1143"/>
      <c r="AJ132" s="1143">
        <f t="shared" si="38"/>
        <v>6.2478558069381602</v>
      </c>
      <c r="AK132" s="1139">
        <f t="shared" si="39"/>
        <v>1.1172506657120884</v>
      </c>
      <c r="AL132" s="1143">
        <v>0.471769437808087</v>
      </c>
      <c r="AM132" s="1143">
        <v>0</v>
      </c>
      <c r="AN132" s="1143">
        <v>0</v>
      </c>
      <c r="AO132" s="1143">
        <v>0.576452824948675</v>
      </c>
      <c r="AP132" s="1143">
        <f t="shared" si="40"/>
        <v>7.2960780696949223</v>
      </c>
      <c r="AQ132" s="1144">
        <f t="shared" si="41"/>
        <v>0.85499283692072481</v>
      </c>
      <c r="AR132" s="557"/>
      <c r="AS132" s="557" t="s">
        <v>240</v>
      </c>
      <c r="AT132" s="557"/>
      <c r="AU132" s="557"/>
      <c r="AV132" s="557"/>
      <c r="AW132" s="557"/>
      <c r="AX132" s="557"/>
      <c r="AY132" s="557"/>
      <c r="AZ132" s="557"/>
      <c r="BA132" s="557"/>
      <c r="BB132" s="557"/>
      <c r="BC132" s="557"/>
      <c r="BD132" s="557"/>
      <c r="BE132" s="557"/>
      <c r="BF132" s="557"/>
      <c r="BG132" s="557"/>
      <c r="BH132" s="557"/>
      <c r="BI132" s="557"/>
      <c r="BJ132" s="557"/>
      <c r="BK132" s="557"/>
      <c r="BL132" s="557"/>
      <c r="BM132" s="557"/>
      <c r="BN132" s="557"/>
      <c r="BO132" s="557"/>
      <c r="BP132" s="557"/>
      <c r="BQ132" s="557"/>
      <c r="BR132" s="557"/>
      <c r="BS132" s="557"/>
      <c r="BT132" s="557"/>
      <c r="BU132" s="557"/>
      <c r="BV132" s="557"/>
      <c r="BW132" s="557"/>
      <c r="BX132" s="557"/>
      <c r="BY132" s="557"/>
      <c r="BZ132" s="557"/>
      <c r="CA132" s="557"/>
      <c r="CB132" s="557"/>
      <c r="CC132" s="557"/>
      <c r="CD132" s="557"/>
      <c r="CE132" s="557"/>
      <c r="CF132" s="557"/>
      <c r="CG132" s="557"/>
      <c r="CH132" s="557"/>
      <c r="CI132" s="557"/>
      <c r="CJ132" s="557"/>
      <c r="CK132" s="557"/>
      <c r="CL132" s="557"/>
      <c r="CM132" s="557"/>
      <c r="CN132" s="557"/>
      <c r="CO132" s="557"/>
      <c r="CP132" s="557"/>
      <c r="CQ132" s="557"/>
      <c r="CR132" s="557"/>
      <c r="CS132" s="557"/>
      <c r="CT132" s="557"/>
      <c r="CU132" s="557"/>
      <c r="CV132" s="557"/>
      <c r="CW132" s="557"/>
      <c r="CX132" s="557"/>
      <c r="CY132" s="557"/>
      <c r="CZ132" s="557"/>
      <c r="DA132" s="557"/>
      <c r="DB132" s="557"/>
      <c r="DC132" s="557"/>
      <c r="DD132" s="557"/>
      <c r="DE132" s="557"/>
      <c r="DF132" s="557"/>
      <c r="DG132" s="557"/>
      <c r="DH132" s="557"/>
      <c r="DI132" s="557"/>
      <c r="DJ132" s="557"/>
      <c r="DK132" s="557"/>
      <c r="DL132" s="557"/>
      <c r="DM132" s="557"/>
      <c r="DN132" s="557"/>
      <c r="DO132" s="557"/>
      <c r="DP132" s="557"/>
      <c r="DQ132" s="557"/>
      <c r="DR132" s="557"/>
      <c r="DS132" s="557"/>
      <c r="DT132" s="557"/>
      <c r="DU132" s="557"/>
      <c r="DV132" s="557"/>
      <c r="DW132" s="557"/>
      <c r="DX132" s="557"/>
      <c r="DY132" s="557"/>
      <c r="DZ132" s="557"/>
      <c r="EA132" s="557"/>
      <c r="EB132" s="557"/>
      <c r="EC132" s="557"/>
      <c r="ED132" s="557"/>
      <c r="EE132" s="557"/>
      <c r="EF132" s="557"/>
      <c r="EG132" s="557"/>
      <c r="EH132" s="557"/>
      <c r="EI132" s="557"/>
      <c r="EJ132" s="557"/>
      <c r="EK132" s="557"/>
      <c r="EL132" s="557"/>
      <c r="EM132" s="557"/>
      <c r="EN132" s="557"/>
      <c r="EO132" s="557"/>
      <c r="EP132" s="557"/>
      <c r="EQ132" s="557"/>
      <c r="ER132" s="557"/>
      <c r="ES132" s="557"/>
      <c r="ET132" s="557"/>
      <c r="EU132" s="557"/>
      <c r="EV132" s="557"/>
      <c r="EW132" s="557"/>
      <c r="EX132" s="557"/>
      <c r="EY132" s="557"/>
      <c r="EZ132" s="557"/>
      <c r="FA132" s="557"/>
      <c r="FB132" s="557"/>
      <c r="FC132" s="557"/>
      <c r="FD132" s="557"/>
      <c r="FE132" s="557"/>
      <c r="FF132" s="557"/>
      <c r="FG132" s="557"/>
      <c r="FH132" s="557"/>
      <c r="FI132" s="557"/>
      <c r="FJ132" s="557"/>
      <c r="FK132" s="557"/>
      <c r="FL132" s="557"/>
      <c r="FM132" s="557"/>
      <c r="FN132" s="557"/>
      <c r="FO132" s="557"/>
      <c r="FP132" s="557"/>
      <c r="FQ132" s="557"/>
      <c r="FR132" s="557"/>
      <c r="FS132" s="557"/>
      <c r="FT132" s="557"/>
      <c r="FU132" s="557"/>
      <c r="FV132" s="557"/>
      <c r="FW132" s="557"/>
      <c r="FX132" s="557"/>
      <c r="FY132" s="557"/>
      <c r="FZ132" s="557"/>
      <c r="GA132" s="557"/>
      <c r="GB132" s="557"/>
      <c r="GC132" s="557"/>
      <c r="GD132" s="557"/>
      <c r="GE132" s="557"/>
      <c r="GF132" s="557"/>
      <c r="GG132" s="557"/>
      <c r="GH132" s="557"/>
      <c r="GI132" s="557"/>
      <c r="GJ132" s="557"/>
      <c r="GK132" s="557"/>
      <c r="GL132" s="557"/>
      <c r="GM132" s="557"/>
      <c r="GN132" s="557"/>
      <c r="GO132" s="557"/>
      <c r="GP132" s="557"/>
      <c r="GQ132" s="557"/>
      <c r="GR132" s="557"/>
      <c r="GS132" s="557"/>
      <c r="GT132" s="557"/>
      <c r="GU132" s="557"/>
      <c r="GV132" s="557"/>
      <c r="GW132" s="557"/>
      <c r="GX132" s="557"/>
      <c r="GY132" s="557"/>
      <c r="GZ132" s="557"/>
      <c r="HA132" s="557"/>
      <c r="HB132" s="557"/>
      <c r="HC132" s="557"/>
      <c r="HD132" s="557"/>
      <c r="HE132" s="557"/>
      <c r="HF132" s="557"/>
      <c r="HG132" s="557"/>
      <c r="HH132" s="557"/>
      <c r="HI132" s="557"/>
      <c r="HJ132" s="557"/>
      <c r="HK132" s="557"/>
      <c r="HL132" s="557"/>
      <c r="HM132" s="557"/>
      <c r="HN132" s="557"/>
      <c r="HO132" s="557"/>
      <c r="HP132" s="557"/>
      <c r="HQ132" s="557"/>
      <c r="HR132" s="557"/>
      <c r="HS132" s="557"/>
      <c r="HT132" s="557"/>
      <c r="HU132" s="557"/>
      <c r="HV132" s="557"/>
      <c r="HW132" s="557"/>
      <c r="HX132" s="557"/>
      <c r="HY132" s="557"/>
      <c r="HZ132" s="557"/>
      <c r="IA132" s="557"/>
      <c r="IB132" s="557"/>
      <c r="IC132" s="557"/>
      <c r="ID132" s="557"/>
      <c r="IE132" s="557"/>
      <c r="IF132" s="557"/>
      <c r="IG132" s="557"/>
      <c r="IH132" s="557"/>
      <c r="II132" s="557"/>
      <c r="IJ132" s="557"/>
      <c r="IK132" s="557"/>
      <c r="IL132" s="557"/>
      <c r="IM132" s="557"/>
      <c r="IN132" s="557"/>
      <c r="IO132" s="557"/>
      <c r="IP132" s="557"/>
      <c r="IQ132" s="557"/>
      <c r="IR132" s="557"/>
      <c r="IS132" s="557"/>
      <c r="IT132" s="557"/>
      <c r="IU132" s="557"/>
      <c r="IV132" s="557"/>
      <c r="IW132" s="557"/>
      <c r="IX132" s="557"/>
      <c r="IY132" s="557"/>
      <c r="IZ132" s="557"/>
      <c r="JA132" s="557"/>
      <c r="JB132" s="557"/>
      <c r="JC132" s="557"/>
      <c r="JD132" s="557"/>
      <c r="JE132" s="557"/>
      <c r="JF132" s="557"/>
      <c r="JG132" s="557"/>
      <c r="JH132" s="557"/>
      <c r="JI132" s="557"/>
      <c r="JJ132" s="557"/>
      <c r="JK132" s="557"/>
      <c r="JL132" s="557"/>
      <c r="JM132" s="557"/>
      <c r="JN132" s="557"/>
      <c r="JO132" s="557"/>
      <c r="JP132" s="557"/>
      <c r="JQ132" s="557"/>
      <c r="JR132" s="557"/>
      <c r="JS132" s="557"/>
      <c r="JT132" s="557"/>
      <c r="JU132" s="557"/>
      <c r="JV132" s="557"/>
      <c r="JW132" s="557"/>
      <c r="JX132" s="557"/>
      <c r="JY132" s="557"/>
      <c r="JZ132" s="557"/>
      <c r="KA132" s="557"/>
      <c r="KB132" s="557"/>
      <c r="KC132" s="557"/>
      <c r="KD132" s="557"/>
      <c r="KE132" s="557"/>
      <c r="KF132" s="557"/>
      <c r="KG132" s="557"/>
      <c r="KH132" s="557"/>
      <c r="KI132" s="557"/>
      <c r="KJ132" s="557"/>
      <c r="KK132" s="557"/>
      <c r="KL132" s="557"/>
      <c r="KM132" s="557"/>
      <c r="KN132" s="557"/>
      <c r="KO132" s="557"/>
      <c r="KP132" s="557"/>
      <c r="KQ132" s="557"/>
      <c r="KR132" s="557"/>
      <c r="KS132" s="557"/>
      <c r="KT132" s="557"/>
      <c r="KU132" s="557"/>
      <c r="KV132" s="557"/>
      <c r="KW132" s="557"/>
      <c r="KX132" s="557"/>
      <c r="KY132" s="557"/>
      <c r="KZ132" s="557"/>
      <c r="LA132" s="557"/>
      <c r="LB132" s="557"/>
      <c r="LC132" s="557"/>
      <c r="LD132" s="557"/>
      <c r="LE132" s="557"/>
      <c r="LF132" s="557"/>
      <c r="LG132" s="557"/>
      <c r="LH132" s="557"/>
      <c r="LI132" s="557"/>
      <c r="LJ132" s="557"/>
      <c r="LK132" s="557"/>
      <c r="LL132" s="557"/>
      <c r="LM132" s="557"/>
      <c r="LN132" s="557"/>
      <c r="LO132" s="557"/>
      <c r="LP132" s="557"/>
      <c r="LQ132" s="557"/>
      <c r="LR132" s="557"/>
      <c r="LS132" s="557"/>
      <c r="LT132" s="557"/>
      <c r="LU132" s="557"/>
      <c r="LV132" s="557"/>
      <c r="LW132" s="557"/>
      <c r="LX132" s="557"/>
      <c r="LY132" s="557"/>
      <c r="LZ132" s="557"/>
      <c r="MA132" s="557"/>
      <c r="MB132" s="557"/>
      <c r="MC132" s="557"/>
      <c r="MD132" s="557"/>
      <c r="ME132" s="557"/>
      <c r="MF132" s="557"/>
      <c r="MG132" s="557"/>
      <c r="MH132" s="557"/>
      <c r="MI132" s="557"/>
      <c r="MJ132" s="557"/>
      <c r="MK132" s="557"/>
      <c r="ML132" s="557"/>
      <c r="MM132" s="557"/>
      <c r="MN132" s="557"/>
      <c r="MO132" s="557"/>
      <c r="MP132" s="557"/>
      <c r="MQ132" s="557"/>
      <c r="MR132" s="557"/>
      <c r="MS132" s="557"/>
      <c r="MT132" s="557"/>
      <c r="MU132" s="557"/>
      <c r="MV132" s="557"/>
      <c r="MW132" s="557"/>
      <c r="MX132" s="557"/>
      <c r="MY132" s="557"/>
      <c r="MZ132" s="557"/>
      <c r="NA132" s="557"/>
      <c r="NB132" s="557"/>
    </row>
    <row r="133" spans="1:366" s="85" customFormat="1" ht="20.25" customHeight="1" x14ac:dyDescent="0.45">
      <c r="A133" s="107">
        <v>0</v>
      </c>
      <c r="B133" s="108">
        <v>1</v>
      </c>
      <c r="C133" s="107">
        <v>0</v>
      </c>
      <c r="D133" s="108">
        <v>9</v>
      </c>
      <c r="E133" s="107">
        <v>0</v>
      </c>
      <c r="F133" s="108">
        <v>3</v>
      </c>
      <c r="G133" s="107">
        <v>0</v>
      </c>
      <c r="H133" s="108">
        <v>6</v>
      </c>
      <c r="I133" s="110" t="str">
        <f t="shared" si="35"/>
        <v>01090306</v>
      </c>
      <c r="J133" s="111"/>
      <c r="K133" s="111">
        <v>70457</v>
      </c>
      <c r="L133" s="111">
        <v>30108</v>
      </c>
      <c r="M133" s="112" t="s">
        <v>481</v>
      </c>
      <c r="N133" s="111"/>
      <c r="O133" s="111"/>
      <c r="P133" s="111"/>
      <c r="Q133" s="111"/>
      <c r="R133" s="112" t="s">
        <v>119</v>
      </c>
      <c r="S133" s="112"/>
      <c r="T133" s="113" t="s">
        <v>490</v>
      </c>
      <c r="U133" s="112" t="s">
        <v>240</v>
      </c>
      <c r="V133" s="113"/>
      <c r="W133" s="128" t="s">
        <v>490</v>
      </c>
      <c r="X133" s="1139">
        <f t="shared" si="36"/>
        <v>0.9413746671439549</v>
      </c>
      <c r="Y133" s="1139">
        <f t="shared" si="37"/>
        <v>0.71900612906419803</v>
      </c>
      <c r="Z133" s="1140">
        <v>5</v>
      </c>
      <c r="AA133" s="1140">
        <v>5</v>
      </c>
      <c r="AB133" s="1141"/>
      <c r="AC133" s="1196">
        <v>0</v>
      </c>
      <c r="AD133" s="1197">
        <v>1</v>
      </c>
      <c r="AE133" s="1196">
        <v>0</v>
      </c>
      <c r="AF133" s="1143">
        <v>1.63921417797888</v>
      </c>
      <c r="AG133" s="1143">
        <v>0</v>
      </c>
      <c r="AH133" s="1143">
        <v>3.6251131221719501</v>
      </c>
      <c r="AI133" s="1143"/>
      <c r="AJ133" s="1143">
        <f t="shared" si="38"/>
        <v>5.2643273001508302</v>
      </c>
      <c r="AK133" s="1139">
        <f t="shared" si="39"/>
        <v>0.9413746671439549</v>
      </c>
      <c r="AL133" s="1143">
        <v>0.29485589863005401</v>
      </c>
      <c r="AM133" s="1143">
        <v>0</v>
      </c>
      <c r="AN133" s="1143">
        <v>0</v>
      </c>
      <c r="AO133" s="1143">
        <v>0.576452824948675</v>
      </c>
      <c r="AP133" s="1143">
        <f t="shared" si="40"/>
        <v>6.1356360237295595</v>
      </c>
      <c r="AQ133" s="1144">
        <f t="shared" si="41"/>
        <v>0.71900612906419803</v>
      </c>
      <c r="AR133" s="557"/>
      <c r="AS133" s="557" t="s">
        <v>240</v>
      </c>
      <c r="AT133" s="557"/>
      <c r="AU133" s="557"/>
      <c r="AV133" s="557"/>
      <c r="AW133" s="557"/>
      <c r="AX133" s="557"/>
      <c r="AY133" s="557"/>
      <c r="AZ133" s="557"/>
      <c r="BA133" s="557"/>
      <c r="BB133" s="557"/>
      <c r="BC133" s="557"/>
      <c r="BD133" s="557"/>
      <c r="BE133" s="557"/>
      <c r="BF133" s="557"/>
      <c r="BG133" s="557"/>
      <c r="BH133" s="557"/>
      <c r="BI133" s="557"/>
      <c r="BJ133" s="557"/>
      <c r="BK133" s="557"/>
      <c r="BL133" s="557"/>
      <c r="BM133" s="557"/>
      <c r="BN133" s="557"/>
      <c r="BO133" s="557"/>
      <c r="BP133" s="557"/>
      <c r="BQ133" s="557"/>
      <c r="BR133" s="557"/>
      <c r="BS133" s="557"/>
      <c r="BT133" s="557"/>
      <c r="BU133" s="557"/>
      <c r="BV133" s="557"/>
      <c r="BW133" s="557"/>
      <c r="BX133" s="557"/>
      <c r="BY133" s="557"/>
      <c r="BZ133" s="557"/>
      <c r="CA133" s="557"/>
      <c r="CB133" s="557"/>
      <c r="CC133" s="557"/>
      <c r="CD133" s="557"/>
      <c r="CE133" s="557"/>
      <c r="CF133" s="557"/>
      <c r="CG133" s="557"/>
      <c r="CH133" s="557"/>
      <c r="CI133" s="557"/>
      <c r="CJ133" s="557"/>
      <c r="CK133" s="557"/>
      <c r="CL133" s="557"/>
      <c r="CM133" s="557"/>
      <c r="CN133" s="557"/>
      <c r="CO133" s="557"/>
      <c r="CP133" s="557"/>
      <c r="CQ133" s="557"/>
      <c r="CR133" s="557"/>
      <c r="CS133" s="557"/>
      <c r="CT133" s="557"/>
      <c r="CU133" s="557"/>
      <c r="CV133" s="557"/>
      <c r="CW133" s="557"/>
      <c r="CX133" s="557"/>
      <c r="CY133" s="557"/>
      <c r="CZ133" s="557"/>
      <c r="DA133" s="557"/>
      <c r="DB133" s="557"/>
      <c r="DC133" s="557"/>
      <c r="DD133" s="557"/>
      <c r="DE133" s="557"/>
      <c r="DF133" s="557"/>
      <c r="DG133" s="557"/>
      <c r="DH133" s="557"/>
      <c r="DI133" s="557"/>
      <c r="DJ133" s="557"/>
      <c r="DK133" s="557"/>
      <c r="DL133" s="557"/>
      <c r="DM133" s="557"/>
      <c r="DN133" s="557"/>
      <c r="DO133" s="557"/>
      <c r="DP133" s="557"/>
      <c r="DQ133" s="557"/>
      <c r="DR133" s="557"/>
      <c r="DS133" s="557"/>
      <c r="DT133" s="557"/>
      <c r="DU133" s="557"/>
      <c r="DV133" s="557"/>
      <c r="DW133" s="557"/>
      <c r="DX133" s="557"/>
      <c r="DY133" s="557"/>
      <c r="DZ133" s="557"/>
      <c r="EA133" s="557"/>
      <c r="EB133" s="557"/>
      <c r="EC133" s="557"/>
      <c r="ED133" s="557"/>
      <c r="EE133" s="557"/>
      <c r="EF133" s="557"/>
      <c r="EG133" s="557"/>
      <c r="EH133" s="557"/>
      <c r="EI133" s="557"/>
      <c r="EJ133" s="557"/>
      <c r="EK133" s="557"/>
      <c r="EL133" s="557"/>
      <c r="EM133" s="557"/>
      <c r="EN133" s="557"/>
      <c r="EO133" s="557"/>
      <c r="EP133" s="557"/>
      <c r="EQ133" s="557"/>
      <c r="ER133" s="557"/>
      <c r="ES133" s="557"/>
      <c r="ET133" s="557"/>
      <c r="EU133" s="557"/>
      <c r="EV133" s="557"/>
      <c r="EW133" s="557"/>
      <c r="EX133" s="557"/>
      <c r="EY133" s="557"/>
      <c r="EZ133" s="557"/>
      <c r="FA133" s="557"/>
      <c r="FB133" s="557"/>
      <c r="FC133" s="557"/>
      <c r="FD133" s="557"/>
      <c r="FE133" s="557"/>
      <c r="FF133" s="557"/>
      <c r="FG133" s="557"/>
      <c r="FH133" s="557"/>
      <c r="FI133" s="557"/>
      <c r="FJ133" s="557"/>
      <c r="FK133" s="557"/>
      <c r="FL133" s="557"/>
      <c r="FM133" s="557"/>
      <c r="FN133" s="557"/>
      <c r="FO133" s="557"/>
      <c r="FP133" s="557"/>
      <c r="FQ133" s="557"/>
      <c r="FR133" s="557"/>
      <c r="FS133" s="557"/>
      <c r="FT133" s="557"/>
      <c r="FU133" s="557"/>
      <c r="FV133" s="557"/>
      <c r="FW133" s="557"/>
      <c r="FX133" s="557"/>
      <c r="FY133" s="557"/>
      <c r="FZ133" s="557"/>
      <c r="GA133" s="557"/>
      <c r="GB133" s="557"/>
      <c r="GC133" s="557"/>
      <c r="GD133" s="557"/>
      <c r="GE133" s="557"/>
      <c r="GF133" s="557"/>
      <c r="GG133" s="557"/>
      <c r="GH133" s="557"/>
      <c r="GI133" s="557"/>
      <c r="GJ133" s="557"/>
      <c r="GK133" s="557"/>
      <c r="GL133" s="557"/>
      <c r="GM133" s="557"/>
      <c r="GN133" s="557"/>
      <c r="GO133" s="557"/>
      <c r="GP133" s="557"/>
      <c r="GQ133" s="557"/>
      <c r="GR133" s="557"/>
      <c r="GS133" s="557"/>
      <c r="GT133" s="557"/>
      <c r="GU133" s="557"/>
      <c r="GV133" s="557"/>
      <c r="GW133" s="557"/>
      <c r="GX133" s="557"/>
      <c r="GY133" s="557"/>
      <c r="GZ133" s="557"/>
      <c r="HA133" s="557"/>
      <c r="HB133" s="557"/>
      <c r="HC133" s="557"/>
      <c r="HD133" s="557"/>
      <c r="HE133" s="557"/>
      <c r="HF133" s="557"/>
      <c r="HG133" s="557"/>
      <c r="HH133" s="557"/>
      <c r="HI133" s="557"/>
      <c r="HJ133" s="557"/>
      <c r="HK133" s="557"/>
      <c r="HL133" s="557"/>
      <c r="HM133" s="557"/>
      <c r="HN133" s="557"/>
      <c r="HO133" s="557"/>
      <c r="HP133" s="557"/>
      <c r="HQ133" s="557"/>
      <c r="HR133" s="557"/>
      <c r="HS133" s="557"/>
      <c r="HT133" s="557"/>
      <c r="HU133" s="557"/>
      <c r="HV133" s="557"/>
      <c r="HW133" s="557"/>
      <c r="HX133" s="557"/>
      <c r="HY133" s="557"/>
      <c r="HZ133" s="557"/>
      <c r="IA133" s="557"/>
      <c r="IB133" s="557"/>
      <c r="IC133" s="557"/>
      <c r="ID133" s="557"/>
      <c r="IE133" s="557"/>
      <c r="IF133" s="557"/>
      <c r="IG133" s="557"/>
      <c r="IH133" s="557"/>
      <c r="II133" s="557"/>
      <c r="IJ133" s="557"/>
      <c r="IK133" s="557"/>
      <c r="IL133" s="557"/>
      <c r="IM133" s="557"/>
      <c r="IN133" s="557"/>
      <c r="IO133" s="557"/>
      <c r="IP133" s="557"/>
      <c r="IQ133" s="557"/>
      <c r="IR133" s="557"/>
      <c r="IS133" s="557"/>
      <c r="IT133" s="557"/>
      <c r="IU133" s="557"/>
      <c r="IV133" s="557"/>
      <c r="IW133" s="557"/>
      <c r="IX133" s="557"/>
      <c r="IY133" s="557"/>
      <c r="IZ133" s="557"/>
      <c r="JA133" s="557"/>
      <c r="JB133" s="557"/>
      <c r="JC133" s="557"/>
      <c r="JD133" s="557"/>
      <c r="JE133" s="557"/>
      <c r="JF133" s="557"/>
      <c r="JG133" s="557"/>
      <c r="JH133" s="557"/>
      <c r="JI133" s="557"/>
      <c r="JJ133" s="557"/>
      <c r="JK133" s="557"/>
      <c r="JL133" s="557"/>
      <c r="JM133" s="557"/>
      <c r="JN133" s="557"/>
      <c r="JO133" s="557"/>
      <c r="JP133" s="557"/>
      <c r="JQ133" s="557"/>
      <c r="JR133" s="557"/>
      <c r="JS133" s="557"/>
      <c r="JT133" s="557"/>
      <c r="JU133" s="557"/>
      <c r="JV133" s="557"/>
      <c r="JW133" s="557"/>
      <c r="JX133" s="557"/>
      <c r="JY133" s="557"/>
      <c r="JZ133" s="557"/>
      <c r="KA133" s="557"/>
      <c r="KB133" s="557"/>
      <c r="KC133" s="557"/>
      <c r="KD133" s="557"/>
      <c r="KE133" s="557"/>
      <c r="KF133" s="557"/>
      <c r="KG133" s="557"/>
      <c r="KH133" s="557"/>
      <c r="KI133" s="557"/>
      <c r="KJ133" s="557"/>
      <c r="KK133" s="557"/>
      <c r="KL133" s="557"/>
      <c r="KM133" s="557"/>
      <c r="KN133" s="557"/>
      <c r="KO133" s="557"/>
      <c r="KP133" s="557"/>
      <c r="KQ133" s="557"/>
      <c r="KR133" s="557"/>
      <c r="KS133" s="557"/>
      <c r="KT133" s="557"/>
      <c r="KU133" s="557"/>
      <c r="KV133" s="557"/>
      <c r="KW133" s="557"/>
      <c r="KX133" s="557"/>
      <c r="KY133" s="557"/>
      <c r="KZ133" s="557"/>
      <c r="LA133" s="557"/>
      <c r="LB133" s="557"/>
      <c r="LC133" s="557"/>
      <c r="LD133" s="557"/>
      <c r="LE133" s="557"/>
      <c r="LF133" s="557"/>
      <c r="LG133" s="557"/>
      <c r="LH133" s="557"/>
      <c r="LI133" s="557"/>
      <c r="LJ133" s="557"/>
      <c r="LK133" s="557"/>
      <c r="LL133" s="557"/>
      <c r="LM133" s="557"/>
      <c r="LN133" s="557"/>
      <c r="LO133" s="557"/>
      <c r="LP133" s="557"/>
      <c r="LQ133" s="557"/>
      <c r="LR133" s="557"/>
      <c r="LS133" s="557"/>
      <c r="LT133" s="557"/>
      <c r="LU133" s="557"/>
      <c r="LV133" s="557"/>
      <c r="LW133" s="557"/>
      <c r="LX133" s="557"/>
      <c r="LY133" s="557"/>
      <c r="LZ133" s="557"/>
      <c r="MA133" s="557"/>
      <c r="MB133" s="557"/>
      <c r="MC133" s="557"/>
      <c r="MD133" s="557"/>
      <c r="ME133" s="557"/>
      <c r="MF133" s="557"/>
      <c r="MG133" s="557"/>
      <c r="MH133" s="557"/>
      <c r="MI133" s="557"/>
      <c r="MJ133" s="557"/>
      <c r="MK133" s="557"/>
      <c r="ML133" s="557"/>
      <c r="MM133" s="557"/>
      <c r="MN133" s="557"/>
      <c r="MO133" s="557"/>
      <c r="MP133" s="557"/>
      <c r="MQ133" s="557"/>
      <c r="MR133" s="557"/>
      <c r="MS133" s="557"/>
      <c r="MT133" s="557"/>
      <c r="MU133" s="557"/>
      <c r="MV133" s="557"/>
      <c r="MW133" s="557"/>
      <c r="MX133" s="557"/>
      <c r="MY133" s="557"/>
      <c r="MZ133" s="557"/>
      <c r="NA133" s="557"/>
      <c r="NB133" s="557"/>
    </row>
    <row r="134" spans="1:366" s="56" customFormat="1" ht="21" customHeight="1" thickBot="1" x14ac:dyDescent="0.6">
      <c r="A134" s="163"/>
      <c r="B134" s="163"/>
      <c r="C134" s="163"/>
      <c r="D134" s="163"/>
      <c r="E134" s="163"/>
      <c r="F134" s="163"/>
      <c r="G134" s="163"/>
      <c r="H134" s="163"/>
      <c r="I134" s="163"/>
      <c r="J134" s="163"/>
      <c r="K134" s="163"/>
      <c r="L134" s="163"/>
      <c r="M134" s="163"/>
      <c r="N134" s="163"/>
      <c r="O134" s="163"/>
      <c r="P134" s="163"/>
      <c r="Q134" s="163"/>
      <c r="R134" s="163"/>
      <c r="S134" s="163"/>
      <c r="T134" s="74"/>
      <c r="U134" s="164"/>
      <c r="V134" s="165"/>
      <c r="W134" s="166"/>
      <c r="X134" s="166"/>
      <c r="Y134" s="166"/>
      <c r="Z134" s="166"/>
      <c r="AA134" s="166"/>
      <c r="AB134" s="166"/>
      <c r="AC134" s="166"/>
      <c r="AD134" s="166"/>
      <c r="AE134" s="166"/>
      <c r="AF134" s="166"/>
      <c r="AG134" s="166"/>
      <c r="AH134" s="166"/>
      <c r="AI134" s="166"/>
      <c r="AJ134" s="166"/>
      <c r="AK134" s="166"/>
      <c r="AL134" s="166"/>
      <c r="AM134" s="166"/>
      <c r="AN134" s="166"/>
      <c r="AO134" s="166"/>
      <c r="AP134" s="166"/>
      <c r="AQ134" s="166"/>
      <c r="AR134" s="560"/>
      <c r="AS134" s="557" t="s">
        <v>240</v>
      </c>
      <c r="AT134" s="560"/>
      <c r="AU134" s="560"/>
      <c r="AV134" s="560"/>
      <c r="AW134" s="560"/>
      <c r="AX134" s="560"/>
      <c r="AY134" s="560"/>
      <c r="AZ134" s="560"/>
      <c r="BA134" s="560"/>
      <c r="BB134" s="560"/>
      <c r="BC134" s="560"/>
      <c r="BD134" s="560"/>
      <c r="BE134" s="560"/>
      <c r="BF134" s="560"/>
      <c r="BG134" s="560"/>
      <c r="BH134" s="560"/>
      <c r="BI134" s="560"/>
      <c r="BJ134" s="560"/>
      <c r="BK134" s="560"/>
      <c r="BL134" s="560"/>
      <c r="BM134" s="560"/>
      <c r="BN134" s="560"/>
      <c r="BO134" s="560"/>
      <c r="BP134" s="560"/>
      <c r="BQ134" s="560"/>
      <c r="BR134" s="560"/>
      <c r="BS134" s="560"/>
      <c r="BT134" s="560"/>
      <c r="BU134" s="560"/>
      <c r="BV134" s="560"/>
      <c r="BW134" s="560"/>
      <c r="BX134" s="560"/>
      <c r="BY134" s="560"/>
      <c r="BZ134" s="560"/>
      <c r="CA134" s="560"/>
      <c r="CB134" s="560"/>
      <c r="CC134" s="560"/>
      <c r="CD134" s="560"/>
      <c r="CE134" s="560"/>
      <c r="CF134" s="560"/>
      <c r="CG134" s="560"/>
      <c r="CH134" s="560"/>
      <c r="CI134" s="560"/>
      <c r="CJ134" s="560"/>
      <c r="CK134" s="560"/>
      <c r="CL134" s="560"/>
      <c r="CM134" s="560"/>
      <c r="CN134" s="560"/>
      <c r="CO134" s="560"/>
      <c r="CP134" s="560"/>
      <c r="CQ134" s="560"/>
      <c r="CR134" s="560"/>
      <c r="CS134" s="560"/>
      <c r="CT134" s="560"/>
      <c r="CU134" s="560"/>
      <c r="CV134" s="560"/>
      <c r="CW134" s="560"/>
      <c r="CX134" s="560"/>
      <c r="CY134" s="560"/>
      <c r="CZ134" s="560"/>
      <c r="DA134" s="560"/>
      <c r="DB134" s="560"/>
      <c r="DC134" s="560"/>
      <c r="DD134" s="560"/>
      <c r="DE134" s="560"/>
      <c r="DF134" s="560"/>
      <c r="DG134" s="560"/>
      <c r="DH134" s="560"/>
      <c r="DI134" s="560"/>
      <c r="DJ134" s="560"/>
      <c r="DK134" s="560"/>
      <c r="DL134" s="560"/>
      <c r="DM134" s="560"/>
      <c r="DN134" s="560"/>
      <c r="DO134" s="560"/>
      <c r="DP134" s="560"/>
      <c r="DQ134" s="560"/>
      <c r="DR134" s="560"/>
      <c r="DS134" s="560"/>
      <c r="DT134" s="560"/>
      <c r="DU134" s="560"/>
      <c r="DV134" s="560"/>
      <c r="DW134" s="560"/>
      <c r="DX134" s="560"/>
      <c r="DY134" s="560"/>
      <c r="DZ134" s="560"/>
      <c r="EA134" s="560"/>
      <c r="EB134" s="560"/>
      <c r="EC134" s="560"/>
      <c r="ED134" s="560"/>
      <c r="EE134" s="560"/>
      <c r="EF134" s="560"/>
      <c r="EG134" s="560"/>
      <c r="EH134" s="560"/>
      <c r="EI134" s="560"/>
      <c r="EJ134" s="560"/>
      <c r="EK134" s="560"/>
      <c r="EL134" s="560"/>
      <c r="EM134" s="560"/>
      <c r="EN134" s="560"/>
      <c r="EO134" s="560"/>
      <c r="EP134" s="560"/>
      <c r="EQ134" s="560"/>
      <c r="ER134" s="560"/>
      <c r="ES134" s="560"/>
      <c r="ET134" s="560"/>
      <c r="EU134" s="560"/>
      <c r="EV134" s="560"/>
      <c r="EW134" s="560"/>
      <c r="EX134" s="560"/>
      <c r="EY134" s="560"/>
      <c r="EZ134" s="560"/>
      <c r="FA134" s="560"/>
      <c r="FB134" s="560"/>
      <c r="FC134" s="560"/>
      <c r="FD134" s="560"/>
      <c r="FE134" s="560"/>
      <c r="FF134" s="560"/>
      <c r="FG134" s="560"/>
      <c r="FH134" s="560"/>
      <c r="FI134" s="560"/>
      <c r="FJ134" s="560"/>
      <c r="FK134" s="560"/>
      <c r="FL134" s="560"/>
      <c r="FM134" s="560"/>
      <c r="FN134" s="560"/>
      <c r="FO134" s="560"/>
      <c r="FP134" s="560"/>
      <c r="FQ134" s="560"/>
      <c r="FR134" s="560"/>
      <c r="FS134" s="560"/>
      <c r="FT134" s="560"/>
      <c r="FU134" s="560"/>
      <c r="FV134" s="560"/>
      <c r="FW134" s="560"/>
      <c r="FX134" s="560"/>
      <c r="FY134" s="560"/>
      <c r="FZ134" s="560"/>
      <c r="GA134" s="560"/>
      <c r="GB134" s="560"/>
      <c r="GC134" s="560"/>
      <c r="GD134" s="560"/>
      <c r="GE134" s="560"/>
      <c r="GF134" s="560"/>
      <c r="GG134" s="560"/>
      <c r="GH134" s="560"/>
      <c r="GI134" s="560"/>
      <c r="GJ134" s="560"/>
      <c r="GK134" s="560"/>
      <c r="GL134" s="560"/>
      <c r="GM134" s="560"/>
      <c r="GN134" s="560"/>
      <c r="GO134" s="560"/>
      <c r="GP134" s="560"/>
      <c r="GQ134" s="560"/>
      <c r="GR134" s="560"/>
      <c r="GS134" s="560"/>
      <c r="GT134" s="560"/>
      <c r="GU134" s="560"/>
      <c r="GV134" s="560"/>
      <c r="GW134" s="560"/>
      <c r="GX134" s="560"/>
      <c r="GY134" s="560"/>
      <c r="GZ134" s="560"/>
      <c r="HA134" s="560"/>
      <c r="HB134" s="560"/>
      <c r="HC134" s="560"/>
      <c r="HD134" s="560"/>
      <c r="HE134" s="560"/>
      <c r="HF134" s="560"/>
      <c r="HG134" s="560"/>
      <c r="HH134" s="560"/>
      <c r="HI134" s="560"/>
      <c r="HJ134" s="560"/>
      <c r="HK134" s="560"/>
      <c r="HL134" s="560"/>
      <c r="HM134" s="560"/>
      <c r="HN134" s="560"/>
      <c r="HO134" s="560"/>
      <c r="HP134" s="560"/>
      <c r="HQ134" s="560"/>
      <c r="HR134" s="560"/>
      <c r="HS134" s="560"/>
      <c r="HT134" s="560"/>
      <c r="HU134" s="560"/>
      <c r="HV134" s="560"/>
      <c r="HW134" s="560"/>
      <c r="HX134" s="560"/>
      <c r="HY134" s="560"/>
      <c r="HZ134" s="560"/>
      <c r="IA134" s="560"/>
      <c r="IB134" s="560"/>
      <c r="IC134" s="560"/>
      <c r="ID134" s="560"/>
      <c r="IE134" s="560"/>
      <c r="IF134" s="560"/>
      <c r="IG134" s="560"/>
      <c r="IH134" s="560"/>
      <c r="II134" s="560"/>
      <c r="IJ134" s="560"/>
      <c r="IK134" s="560"/>
      <c r="IL134" s="560"/>
      <c r="IM134" s="560"/>
      <c r="IN134" s="560"/>
      <c r="IO134" s="560"/>
      <c r="IP134" s="560"/>
      <c r="IQ134" s="560"/>
      <c r="IR134" s="560"/>
      <c r="IS134" s="560"/>
      <c r="IT134" s="560"/>
      <c r="IU134" s="560"/>
      <c r="IV134" s="560"/>
      <c r="IW134" s="560"/>
      <c r="IX134" s="560"/>
      <c r="IY134" s="560"/>
      <c r="IZ134" s="560"/>
      <c r="JA134" s="560"/>
      <c r="JB134" s="560"/>
      <c r="JC134" s="560"/>
      <c r="JD134" s="560"/>
      <c r="JE134" s="560"/>
      <c r="JF134" s="560"/>
      <c r="JG134" s="560"/>
      <c r="JH134" s="560"/>
      <c r="JI134" s="560"/>
      <c r="JJ134" s="560"/>
      <c r="JK134" s="560"/>
      <c r="JL134" s="560"/>
      <c r="JM134" s="560"/>
      <c r="JN134" s="560"/>
      <c r="JO134" s="560"/>
      <c r="JP134" s="560"/>
      <c r="JQ134" s="560"/>
      <c r="JR134" s="560"/>
      <c r="JS134" s="560"/>
      <c r="JT134" s="560"/>
      <c r="JU134" s="560"/>
      <c r="JV134" s="560"/>
      <c r="JW134" s="560"/>
      <c r="JX134" s="560"/>
      <c r="JY134" s="560"/>
      <c r="JZ134" s="560"/>
      <c r="KA134" s="560"/>
      <c r="KB134" s="560"/>
      <c r="KC134" s="560"/>
      <c r="KD134" s="560"/>
      <c r="KE134" s="560"/>
      <c r="KF134" s="560"/>
      <c r="KG134" s="560"/>
      <c r="KH134" s="560"/>
      <c r="KI134" s="560"/>
      <c r="KJ134" s="560"/>
      <c r="KK134" s="560"/>
      <c r="KL134" s="560"/>
      <c r="KM134" s="560"/>
      <c r="KN134" s="560"/>
      <c r="KO134" s="560"/>
      <c r="KP134" s="560"/>
      <c r="KQ134" s="560"/>
      <c r="KR134" s="560"/>
      <c r="KS134" s="560"/>
      <c r="KT134" s="560"/>
      <c r="KU134" s="560"/>
      <c r="KV134" s="560"/>
      <c r="KW134" s="560"/>
      <c r="KX134" s="560"/>
      <c r="KY134" s="560"/>
      <c r="KZ134" s="560"/>
      <c r="LA134" s="560"/>
      <c r="LB134" s="560"/>
      <c r="LC134" s="560"/>
      <c r="LD134" s="560"/>
      <c r="LE134" s="560"/>
      <c r="LF134" s="560"/>
      <c r="LG134" s="560"/>
      <c r="LH134" s="560"/>
      <c r="LI134" s="560"/>
      <c r="LJ134" s="560"/>
      <c r="LK134" s="560"/>
      <c r="LL134" s="560"/>
      <c r="LM134" s="560"/>
      <c r="LN134" s="560"/>
      <c r="LO134" s="560"/>
      <c r="LP134" s="560"/>
      <c r="LQ134" s="560"/>
      <c r="LR134" s="560"/>
      <c r="LS134" s="560"/>
      <c r="LT134" s="560"/>
      <c r="LU134" s="560"/>
      <c r="LV134" s="560"/>
      <c r="LW134" s="560"/>
      <c r="LX134" s="560"/>
      <c r="LY134" s="560"/>
      <c r="LZ134" s="560"/>
      <c r="MA134" s="560"/>
      <c r="MB134" s="560"/>
      <c r="MC134" s="560"/>
      <c r="MD134" s="560"/>
      <c r="ME134" s="560"/>
      <c r="MF134" s="560"/>
      <c r="MG134" s="560"/>
      <c r="MH134" s="560"/>
      <c r="MI134" s="560"/>
      <c r="MJ134" s="560"/>
      <c r="MK134" s="560"/>
      <c r="ML134" s="560"/>
      <c r="MM134" s="560"/>
      <c r="MN134" s="560"/>
      <c r="MO134" s="560"/>
      <c r="MP134" s="560"/>
      <c r="MQ134" s="560"/>
      <c r="MR134" s="560"/>
      <c r="MS134" s="560"/>
      <c r="MT134" s="560"/>
      <c r="MU134" s="560"/>
      <c r="MV134" s="560"/>
      <c r="MW134" s="560"/>
      <c r="MX134" s="560"/>
      <c r="MY134" s="560"/>
      <c r="MZ134" s="560"/>
      <c r="NA134" s="560"/>
      <c r="NB134" s="560"/>
    </row>
  </sheetData>
  <mergeCells count="5">
    <mergeCell ref="A1:H1"/>
    <mergeCell ref="A4:B4"/>
    <mergeCell ref="C4:D4"/>
    <mergeCell ref="E4:F4"/>
    <mergeCell ref="G4:H4"/>
  </mergeCells>
  <dataValidations count="1">
    <dataValidation type="list" allowBlank="1" showInputMessage="1" showErrorMessage="1" sqref="U124:U134 U5:U37 U39:U118" xr:uid="{00000000-0002-0000-0600-000000000000}">
      <formula1>"Mantener,Eliminar,Incluir,Modificar"</formula1>
    </dataValidation>
  </dataValidations>
  <pageMargins left="0.7" right="0.7" top="0.75" bottom="0.75" header="0.3" footer="0.3"/>
  <pageSetup scale="26" orientation="portrait" r:id="rId1"/>
  <headerFooter>
    <oddFooter>&amp;C&amp;"Helvetica Neue,Regular"&amp;12&amp;K000000&amp;P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T139"/>
  <sheetViews>
    <sheetView defaultGridColor="0" topLeftCell="I1" colorId="14" zoomScale="50" zoomScaleNormal="50" workbookViewId="0">
      <pane ySplit="5" topLeftCell="A6" activePane="bottomLeft" state="frozen"/>
      <selection pane="bottomLeft" activeCell="I126" sqref="I126"/>
    </sheetView>
  </sheetViews>
  <sheetFormatPr baseColWidth="10" defaultColWidth="9" defaultRowHeight="15.75" customHeight="1" x14ac:dyDescent="0.35"/>
  <cols>
    <col min="1" max="1" width="3.375" style="52" hidden="1" customWidth="1"/>
    <col min="2" max="2" width="3.875" style="52" hidden="1" customWidth="1"/>
    <col min="3" max="8" width="3.375" style="52" hidden="1" customWidth="1"/>
    <col min="9" max="9" width="14.875" style="3712" customWidth="1"/>
    <col min="10" max="10" width="19.875" style="52" customWidth="1"/>
    <col min="11" max="11" width="23.875" style="52" hidden="1" customWidth="1"/>
    <col min="12" max="12" width="63.625" style="52" customWidth="1"/>
    <col min="13" max="13" width="27.25" style="52" customWidth="1"/>
    <col min="14" max="14" width="13.25" style="52" hidden="1" customWidth="1"/>
    <col min="15" max="15" width="69.5" style="52" hidden="1" customWidth="1"/>
    <col min="16" max="16" width="23.625" style="52" hidden="1" customWidth="1"/>
    <col min="17" max="18" width="9.375" style="2240" customWidth="1"/>
    <col min="19" max="20" width="9.375" style="52" hidden="1" customWidth="1"/>
    <col min="21" max="22" width="9.375" style="52" customWidth="1"/>
    <col min="23" max="29" width="9.375" style="52" hidden="1" customWidth="1"/>
    <col min="30" max="30" width="9.375" style="52" customWidth="1"/>
    <col min="31" max="31" width="9.375" style="1512" customWidth="1"/>
    <col min="32" max="39" width="9.375" style="1512" hidden="1" customWidth="1"/>
    <col min="40" max="40" width="0.5" style="1512" hidden="1" customWidth="1"/>
    <col min="41" max="42" width="16.625" style="1512" hidden="1" customWidth="1"/>
    <col min="43" max="43" width="18.125" style="1512" hidden="1" customWidth="1"/>
    <col min="44" max="44" width="12.5" style="54" hidden="1" customWidth="1"/>
    <col min="45" max="45" width="12.5" style="55" hidden="1" customWidth="1"/>
    <col min="46" max="47" width="12.5" style="52" hidden="1" customWidth="1"/>
    <col min="48" max="51" width="10.875" style="52" hidden="1" customWidth="1"/>
    <col min="52" max="52" width="16.5" style="52" hidden="1" customWidth="1"/>
    <col min="53" max="53" width="10.875" style="52" hidden="1" customWidth="1"/>
    <col min="54" max="54" width="13.375" style="52" hidden="1" customWidth="1"/>
    <col min="55" max="55" width="16" style="52" hidden="1" customWidth="1"/>
    <col min="56" max="56" width="15.25" style="52" hidden="1" customWidth="1"/>
    <col min="57" max="63" width="10.875" style="52" hidden="1" customWidth="1"/>
    <col min="64" max="64" width="16.5" style="52" hidden="1" customWidth="1"/>
    <col min="65" max="65" width="10.875" style="52" hidden="1" customWidth="1"/>
    <col min="66" max="66" width="13.375" style="52" hidden="1" customWidth="1"/>
    <col min="67" max="67" width="16" style="52" hidden="1" customWidth="1"/>
    <col min="68" max="68" width="15.25" style="52" hidden="1" customWidth="1"/>
    <col min="69" max="71" width="10.875" style="52" hidden="1" customWidth="1"/>
    <col min="72" max="73" width="0" style="564" hidden="1" customWidth="1"/>
    <col min="74" max="384" width="9" style="564"/>
    <col min="385" max="16384" width="9" style="5"/>
  </cols>
  <sheetData>
    <row r="1" spans="1:384" s="56" customFormat="1" ht="111.75" customHeight="1" thickBot="1" x14ac:dyDescent="0.6">
      <c r="A1" s="4392" t="s">
        <v>203</v>
      </c>
      <c r="B1" s="4392"/>
      <c r="C1" s="4392"/>
      <c r="D1" s="4392"/>
      <c r="E1" s="4392"/>
      <c r="F1" s="4392"/>
      <c r="G1" s="4392"/>
      <c r="H1" s="4392"/>
      <c r="I1" s="655"/>
      <c r="J1" s="656"/>
      <c r="K1" s="657"/>
      <c r="L1" s="657"/>
      <c r="M1" s="658"/>
      <c r="N1" s="658"/>
      <c r="O1" s="699"/>
      <c r="P1" s="658"/>
      <c r="Q1" s="2234"/>
      <c r="R1" s="2234"/>
      <c r="S1" s="658"/>
      <c r="T1" s="658"/>
      <c r="U1" s="659"/>
      <c r="V1" s="659"/>
      <c r="W1" s="659"/>
      <c r="X1" s="659"/>
      <c r="Y1" s="659"/>
      <c r="Z1" s="659"/>
      <c r="AA1" s="659"/>
      <c r="AB1" s="659"/>
      <c r="AC1" s="3714"/>
      <c r="AD1" s="663"/>
      <c r="AE1" s="663"/>
      <c r="AF1" s="663"/>
      <c r="AG1" s="663"/>
      <c r="AH1" s="663"/>
      <c r="AI1" s="663"/>
      <c r="AJ1" s="663"/>
      <c r="AK1" s="663"/>
      <c r="AL1" s="663"/>
      <c r="AM1" s="663"/>
      <c r="AN1" s="663"/>
      <c r="AO1" s="663"/>
      <c r="AP1" s="663"/>
      <c r="AQ1" s="663"/>
      <c r="AR1" s="664"/>
      <c r="AS1" s="664"/>
      <c r="AT1" s="664"/>
      <c r="AU1" s="664"/>
      <c r="AV1" s="662"/>
      <c r="AW1" s="662"/>
      <c r="AX1" s="665"/>
      <c r="AY1" s="665"/>
      <c r="AZ1" s="662"/>
      <c r="BA1" s="666"/>
      <c r="BB1" s="662"/>
      <c r="BC1" s="662"/>
      <c r="BD1" s="662"/>
      <c r="BE1" s="662"/>
      <c r="BF1" s="662"/>
      <c r="BG1" s="667"/>
      <c r="BH1" s="662"/>
      <c r="BI1" s="662"/>
      <c r="BJ1" s="665"/>
      <c r="BK1" s="665"/>
      <c r="BL1" s="662"/>
      <c r="BM1" s="666"/>
      <c r="BN1" s="662"/>
      <c r="BO1" s="662"/>
      <c r="BP1" s="662"/>
      <c r="BQ1" s="662"/>
      <c r="BR1" s="662"/>
      <c r="BS1" s="667"/>
      <c r="BT1" s="560"/>
      <c r="BU1" s="560"/>
      <c r="BV1" s="560"/>
      <c r="BW1" s="560"/>
      <c r="BX1" s="560"/>
      <c r="BY1" s="560"/>
      <c r="BZ1" s="560"/>
      <c r="CA1" s="560"/>
      <c r="CB1" s="560"/>
      <c r="CC1" s="560"/>
      <c r="CD1" s="560"/>
      <c r="CE1" s="560"/>
      <c r="CF1" s="560"/>
      <c r="CG1" s="560"/>
      <c r="CH1" s="560"/>
      <c r="CI1" s="560"/>
      <c r="CJ1" s="560"/>
      <c r="CK1" s="560"/>
      <c r="CL1" s="560"/>
      <c r="CM1" s="560"/>
      <c r="CN1" s="560"/>
      <c r="CO1" s="560"/>
      <c r="CP1" s="560"/>
      <c r="CQ1" s="560"/>
      <c r="CR1" s="560"/>
      <c r="CS1" s="560"/>
      <c r="CT1" s="560"/>
      <c r="CU1" s="560"/>
      <c r="CV1" s="560"/>
      <c r="CW1" s="560"/>
      <c r="CX1" s="560"/>
      <c r="CY1" s="560"/>
      <c r="CZ1" s="560"/>
      <c r="DA1" s="560"/>
      <c r="DB1" s="560"/>
      <c r="DC1" s="560"/>
      <c r="DD1" s="560"/>
      <c r="DE1" s="560"/>
      <c r="DF1" s="560"/>
      <c r="DG1" s="560"/>
      <c r="DH1" s="560"/>
      <c r="DI1" s="560"/>
      <c r="DJ1" s="560"/>
      <c r="DK1" s="560"/>
      <c r="DL1" s="560"/>
      <c r="DM1" s="560"/>
      <c r="DN1" s="560"/>
      <c r="DO1" s="560"/>
      <c r="DP1" s="560"/>
      <c r="DQ1" s="560"/>
      <c r="DR1" s="560"/>
      <c r="DS1" s="560"/>
      <c r="DT1" s="560"/>
      <c r="DU1" s="560"/>
      <c r="DV1" s="560"/>
      <c r="DW1" s="560"/>
      <c r="DX1" s="560"/>
      <c r="DY1" s="560"/>
      <c r="DZ1" s="560"/>
      <c r="EA1" s="560"/>
      <c r="EB1" s="560"/>
      <c r="EC1" s="560"/>
      <c r="ED1" s="560"/>
      <c r="EE1" s="560"/>
      <c r="EF1" s="560"/>
      <c r="EG1" s="560"/>
      <c r="EH1" s="560"/>
      <c r="EI1" s="560"/>
      <c r="EJ1" s="560"/>
      <c r="EK1" s="560"/>
      <c r="EL1" s="560"/>
      <c r="EM1" s="560"/>
      <c r="EN1" s="560"/>
      <c r="EO1" s="560"/>
      <c r="EP1" s="560"/>
      <c r="EQ1" s="560"/>
      <c r="ER1" s="560"/>
      <c r="ES1" s="560"/>
      <c r="ET1" s="560"/>
      <c r="EU1" s="560"/>
      <c r="EV1" s="560"/>
      <c r="EW1" s="560"/>
      <c r="EX1" s="560"/>
      <c r="EY1" s="560"/>
      <c r="EZ1" s="560"/>
      <c r="FA1" s="560"/>
      <c r="FB1" s="560"/>
      <c r="FC1" s="560"/>
      <c r="FD1" s="560"/>
      <c r="FE1" s="560"/>
      <c r="FF1" s="560"/>
      <c r="FG1" s="560"/>
      <c r="FH1" s="560"/>
      <c r="FI1" s="560"/>
      <c r="FJ1" s="560"/>
      <c r="FK1" s="560"/>
      <c r="FL1" s="560"/>
      <c r="FM1" s="560"/>
      <c r="FN1" s="560"/>
      <c r="FO1" s="560"/>
      <c r="FP1" s="560"/>
      <c r="FQ1" s="560"/>
      <c r="FR1" s="560"/>
      <c r="FS1" s="560"/>
      <c r="FT1" s="560"/>
      <c r="FU1" s="560"/>
      <c r="FV1" s="560"/>
      <c r="FW1" s="560"/>
      <c r="FX1" s="560"/>
      <c r="FY1" s="560"/>
      <c r="FZ1" s="560"/>
      <c r="GA1" s="560"/>
      <c r="GB1" s="560"/>
      <c r="GC1" s="560"/>
      <c r="GD1" s="560"/>
      <c r="GE1" s="560"/>
      <c r="GF1" s="560"/>
      <c r="GG1" s="560"/>
      <c r="GH1" s="560"/>
      <c r="GI1" s="560"/>
      <c r="GJ1" s="560"/>
      <c r="GK1" s="560"/>
      <c r="GL1" s="560"/>
      <c r="GM1" s="560"/>
      <c r="GN1" s="560"/>
      <c r="GO1" s="560"/>
      <c r="GP1" s="560"/>
      <c r="GQ1" s="560"/>
      <c r="GR1" s="560"/>
      <c r="GS1" s="560"/>
      <c r="GT1" s="560"/>
      <c r="GU1" s="560"/>
      <c r="GV1" s="560"/>
      <c r="GW1" s="560"/>
      <c r="GX1" s="560"/>
      <c r="GY1" s="560"/>
      <c r="GZ1" s="560"/>
      <c r="HA1" s="560"/>
      <c r="HB1" s="560"/>
      <c r="HC1" s="560"/>
      <c r="HD1" s="560"/>
      <c r="HE1" s="560"/>
      <c r="HF1" s="560"/>
      <c r="HG1" s="560"/>
      <c r="HH1" s="560"/>
      <c r="HI1" s="560"/>
      <c r="HJ1" s="560"/>
      <c r="HK1" s="560"/>
      <c r="HL1" s="560"/>
      <c r="HM1" s="560"/>
      <c r="HN1" s="560"/>
      <c r="HO1" s="560"/>
      <c r="HP1" s="560"/>
      <c r="HQ1" s="560"/>
      <c r="HR1" s="560"/>
      <c r="HS1" s="560"/>
      <c r="HT1" s="560"/>
      <c r="HU1" s="560"/>
      <c r="HV1" s="560"/>
      <c r="HW1" s="560"/>
      <c r="HX1" s="560"/>
      <c r="HY1" s="560"/>
      <c r="HZ1" s="560"/>
      <c r="IA1" s="560"/>
      <c r="IB1" s="560"/>
      <c r="IC1" s="560"/>
      <c r="ID1" s="560"/>
      <c r="IE1" s="560"/>
      <c r="IF1" s="560"/>
      <c r="IG1" s="560"/>
      <c r="IH1" s="560"/>
      <c r="II1" s="560"/>
      <c r="IJ1" s="560"/>
      <c r="IK1" s="560"/>
      <c r="IL1" s="560"/>
      <c r="IM1" s="560"/>
      <c r="IN1" s="560"/>
      <c r="IO1" s="560"/>
      <c r="IP1" s="560"/>
      <c r="IQ1" s="560"/>
      <c r="IR1" s="560"/>
      <c r="IS1" s="560"/>
      <c r="IT1" s="560"/>
      <c r="IU1" s="560"/>
      <c r="IV1" s="560"/>
      <c r="IW1" s="560"/>
      <c r="IX1" s="560"/>
      <c r="IY1" s="560"/>
      <c r="IZ1" s="560"/>
      <c r="JA1" s="560"/>
      <c r="JB1" s="560"/>
      <c r="JC1" s="560"/>
      <c r="JD1" s="560"/>
      <c r="JE1" s="560"/>
      <c r="JF1" s="560"/>
      <c r="JG1" s="560"/>
      <c r="JH1" s="560"/>
      <c r="JI1" s="560"/>
      <c r="JJ1" s="560"/>
      <c r="JK1" s="560"/>
      <c r="JL1" s="560"/>
      <c r="JM1" s="560"/>
      <c r="JN1" s="560"/>
      <c r="JO1" s="560"/>
      <c r="JP1" s="560"/>
      <c r="JQ1" s="560"/>
      <c r="JR1" s="560"/>
      <c r="JS1" s="560"/>
      <c r="JT1" s="560"/>
      <c r="JU1" s="560"/>
      <c r="JV1" s="560"/>
      <c r="JW1" s="560"/>
      <c r="JX1" s="560"/>
      <c r="JY1" s="560"/>
      <c r="JZ1" s="560"/>
      <c r="KA1" s="560"/>
      <c r="KB1" s="560"/>
      <c r="KC1" s="560"/>
      <c r="KD1" s="560"/>
      <c r="KE1" s="560"/>
      <c r="KF1" s="560"/>
      <c r="KG1" s="560"/>
      <c r="KH1" s="560"/>
      <c r="KI1" s="560"/>
      <c r="KJ1" s="560"/>
      <c r="KK1" s="560"/>
      <c r="KL1" s="560"/>
      <c r="KM1" s="560"/>
      <c r="KN1" s="560"/>
      <c r="KO1" s="560"/>
      <c r="KP1" s="560"/>
      <c r="KQ1" s="560"/>
      <c r="KR1" s="560"/>
      <c r="KS1" s="560"/>
      <c r="KT1" s="560"/>
      <c r="KU1" s="560"/>
      <c r="KV1" s="560"/>
      <c r="KW1" s="560"/>
      <c r="KX1" s="560"/>
      <c r="KY1" s="560"/>
      <c r="KZ1" s="560"/>
      <c r="LA1" s="560"/>
      <c r="LB1" s="560"/>
      <c r="LC1" s="560"/>
      <c r="LD1" s="560"/>
      <c r="LE1" s="560"/>
      <c r="LF1" s="560"/>
      <c r="LG1" s="560"/>
      <c r="LH1" s="560"/>
      <c r="LI1" s="560"/>
      <c r="LJ1" s="560"/>
      <c r="LK1" s="560"/>
      <c r="LL1" s="560"/>
      <c r="LM1" s="560"/>
      <c r="LN1" s="560"/>
      <c r="LO1" s="560"/>
      <c r="LP1" s="560"/>
      <c r="LQ1" s="560"/>
      <c r="LR1" s="560"/>
      <c r="LS1" s="560"/>
      <c r="LT1" s="560"/>
      <c r="LU1" s="560"/>
      <c r="LV1" s="560"/>
      <c r="LW1" s="560"/>
      <c r="LX1" s="560"/>
      <c r="LY1" s="560"/>
      <c r="LZ1" s="560"/>
      <c r="MA1" s="560"/>
      <c r="MB1" s="560"/>
      <c r="MC1" s="560"/>
      <c r="MD1" s="560"/>
      <c r="ME1" s="560"/>
      <c r="MF1" s="560"/>
      <c r="MG1" s="560"/>
      <c r="MH1" s="560"/>
      <c r="MI1" s="560"/>
      <c r="MJ1" s="560"/>
      <c r="MK1" s="560"/>
      <c r="ML1" s="560"/>
      <c r="MM1" s="560"/>
      <c r="MN1" s="560"/>
      <c r="MO1" s="560"/>
      <c r="MP1" s="560"/>
      <c r="MQ1" s="560"/>
      <c r="MR1" s="560"/>
      <c r="MS1" s="560"/>
      <c r="MT1" s="560"/>
      <c r="MU1" s="560"/>
      <c r="MV1" s="560"/>
      <c r="MW1" s="560"/>
      <c r="MX1" s="560"/>
      <c r="MY1" s="560"/>
      <c r="MZ1" s="560"/>
      <c r="NA1" s="560"/>
      <c r="NB1" s="560"/>
      <c r="NC1" s="560"/>
      <c r="ND1" s="560"/>
      <c r="NE1" s="560"/>
      <c r="NF1" s="560"/>
      <c r="NG1" s="560"/>
      <c r="NH1" s="560"/>
      <c r="NI1" s="560"/>
      <c r="NJ1" s="560"/>
      <c r="NK1" s="560"/>
      <c r="NL1" s="560"/>
      <c r="NM1" s="560"/>
      <c r="NN1" s="560"/>
      <c r="NO1" s="560"/>
      <c r="NP1" s="560"/>
      <c r="NQ1" s="560"/>
      <c r="NR1" s="560"/>
      <c r="NS1" s="560"/>
      <c r="NT1" s="560"/>
    </row>
    <row r="2" spans="1:384" s="56" customFormat="1" ht="55.5" customHeight="1" thickBot="1" x14ac:dyDescent="0.6">
      <c r="A2" s="650"/>
      <c r="B2" s="650"/>
      <c r="C2" s="650"/>
      <c r="D2" s="650"/>
      <c r="E2" s="650"/>
      <c r="F2" s="650"/>
      <c r="G2" s="650"/>
      <c r="H2" s="650"/>
      <c r="I2" s="650"/>
      <c r="J2" s="4403" t="s">
        <v>205</v>
      </c>
      <c r="K2" s="4403"/>
      <c r="L2" s="4403"/>
      <c r="M2" s="4403"/>
      <c r="N2" s="4403"/>
      <c r="O2" s="4403"/>
      <c r="P2" s="4403"/>
      <c r="Q2" s="4403"/>
      <c r="R2" s="4403"/>
      <c r="S2" s="4403"/>
      <c r="T2" s="4403"/>
      <c r="U2" s="4403"/>
      <c r="V2" s="4403"/>
      <c r="W2" s="609"/>
      <c r="X2" s="609"/>
      <c r="Y2" s="609"/>
      <c r="Z2" s="609"/>
      <c r="AA2" s="609"/>
      <c r="AB2" s="609"/>
      <c r="AC2"/>
      <c r="AD2" s="616"/>
      <c r="AE2" s="616"/>
      <c r="AF2" s="616"/>
      <c r="AG2" s="616"/>
      <c r="AH2" s="616"/>
      <c r="AI2" s="616"/>
      <c r="AJ2" s="616"/>
      <c r="AK2" s="616"/>
      <c r="AL2" s="616"/>
      <c r="AM2" s="616"/>
      <c r="AN2" s="616"/>
      <c r="AO2" s="616"/>
      <c r="AP2" s="616"/>
      <c r="AQ2" s="616"/>
      <c r="AR2" s="617"/>
      <c r="AS2" s="617"/>
      <c r="AT2" s="617"/>
      <c r="AU2" s="617"/>
      <c r="AV2" s="615"/>
      <c r="AW2" s="615"/>
      <c r="AX2" s="618"/>
      <c r="AY2" s="618"/>
      <c r="AZ2" s="615"/>
      <c r="BA2" s="619"/>
      <c r="BB2" s="615"/>
      <c r="BC2" s="615"/>
      <c r="BD2" s="615"/>
      <c r="BE2" s="615"/>
      <c r="BF2" s="615"/>
      <c r="BG2" s="620"/>
      <c r="BH2" s="615"/>
      <c r="BI2" s="615"/>
      <c r="BJ2" s="618"/>
      <c r="BK2" s="618"/>
      <c r="BL2" s="615"/>
      <c r="BM2" s="619"/>
      <c r="BN2" s="615"/>
      <c r="BO2" s="615"/>
      <c r="BP2" s="615"/>
      <c r="BQ2" s="615"/>
      <c r="BR2" s="615"/>
      <c r="BS2" s="620"/>
      <c r="BT2" s="560"/>
      <c r="BU2" s="560"/>
      <c r="BV2" s="560"/>
      <c r="BW2" s="560"/>
      <c r="BX2" s="560"/>
      <c r="BY2" s="560"/>
      <c r="BZ2" s="560"/>
      <c r="CA2" s="560"/>
      <c r="CB2" s="560"/>
      <c r="CC2" s="560"/>
      <c r="CD2" s="560"/>
      <c r="CE2" s="560"/>
      <c r="CF2" s="560"/>
      <c r="CG2" s="560"/>
      <c r="CH2" s="560"/>
      <c r="CI2" s="560"/>
      <c r="CJ2" s="560"/>
      <c r="CK2" s="560"/>
      <c r="CL2" s="560"/>
      <c r="CM2" s="560"/>
      <c r="CN2" s="560"/>
      <c r="CO2" s="560"/>
      <c r="CP2" s="560"/>
      <c r="CQ2" s="560"/>
      <c r="CR2" s="560"/>
      <c r="CS2" s="560"/>
      <c r="CT2" s="560"/>
      <c r="CU2" s="560"/>
      <c r="CV2" s="560"/>
      <c r="CW2" s="560"/>
      <c r="CX2" s="560"/>
      <c r="CY2" s="560"/>
      <c r="CZ2" s="560"/>
      <c r="DA2" s="560"/>
      <c r="DB2" s="560"/>
      <c r="DC2" s="560"/>
      <c r="DD2" s="560"/>
      <c r="DE2" s="560"/>
      <c r="DF2" s="560"/>
      <c r="DG2" s="560"/>
      <c r="DH2" s="560"/>
      <c r="DI2" s="560"/>
      <c r="DJ2" s="560"/>
      <c r="DK2" s="560"/>
      <c r="DL2" s="560"/>
      <c r="DM2" s="560"/>
      <c r="DN2" s="560"/>
      <c r="DO2" s="560"/>
      <c r="DP2" s="560"/>
      <c r="DQ2" s="560"/>
      <c r="DR2" s="560"/>
      <c r="DS2" s="560"/>
      <c r="DT2" s="560"/>
      <c r="DU2" s="560"/>
      <c r="DV2" s="560"/>
      <c r="DW2" s="560"/>
      <c r="DX2" s="560"/>
      <c r="DY2" s="560"/>
      <c r="DZ2" s="560"/>
      <c r="EA2" s="560"/>
      <c r="EB2" s="560"/>
      <c r="EC2" s="560"/>
      <c r="ED2" s="560"/>
      <c r="EE2" s="560"/>
      <c r="EF2" s="560"/>
      <c r="EG2" s="560"/>
      <c r="EH2" s="560"/>
      <c r="EI2" s="560"/>
      <c r="EJ2" s="560"/>
      <c r="EK2" s="560"/>
      <c r="EL2" s="560"/>
      <c r="EM2" s="560"/>
      <c r="EN2" s="560"/>
      <c r="EO2" s="560"/>
      <c r="EP2" s="560"/>
      <c r="EQ2" s="560"/>
      <c r="ER2" s="560"/>
      <c r="ES2" s="560"/>
      <c r="ET2" s="560"/>
      <c r="EU2" s="560"/>
      <c r="EV2" s="560"/>
      <c r="EW2" s="560"/>
      <c r="EX2" s="560"/>
      <c r="EY2" s="560"/>
      <c r="EZ2" s="560"/>
      <c r="FA2" s="560"/>
      <c r="FB2" s="560"/>
      <c r="FC2" s="560"/>
      <c r="FD2" s="560"/>
      <c r="FE2" s="560"/>
      <c r="FF2" s="560"/>
      <c r="FG2" s="560"/>
      <c r="FH2" s="560"/>
      <c r="FI2" s="560"/>
      <c r="FJ2" s="560"/>
      <c r="FK2" s="560"/>
      <c r="FL2" s="560"/>
      <c r="FM2" s="560"/>
      <c r="FN2" s="560"/>
      <c r="FO2" s="560"/>
      <c r="FP2" s="560"/>
      <c r="FQ2" s="560"/>
      <c r="FR2" s="560"/>
      <c r="FS2" s="560"/>
      <c r="FT2" s="560"/>
      <c r="FU2" s="560"/>
      <c r="FV2" s="560"/>
      <c r="FW2" s="560"/>
      <c r="FX2" s="560"/>
      <c r="FY2" s="560"/>
      <c r="FZ2" s="560"/>
      <c r="GA2" s="560"/>
      <c r="GB2" s="560"/>
      <c r="GC2" s="560"/>
      <c r="GD2" s="560"/>
      <c r="GE2" s="560"/>
      <c r="GF2" s="560"/>
      <c r="GG2" s="560"/>
      <c r="GH2" s="560"/>
      <c r="GI2" s="560"/>
      <c r="GJ2" s="560"/>
      <c r="GK2" s="560"/>
      <c r="GL2" s="560"/>
      <c r="GM2" s="560"/>
      <c r="GN2" s="560"/>
      <c r="GO2" s="560"/>
      <c r="GP2" s="560"/>
      <c r="GQ2" s="560"/>
      <c r="GR2" s="560"/>
      <c r="GS2" s="560"/>
      <c r="GT2" s="560"/>
      <c r="GU2" s="560"/>
      <c r="GV2" s="560"/>
      <c r="GW2" s="560"/>
      <c r="GX2" s="560"/>
      <c r="GY2" s="560"/>
      <c r="GZ2" s="560"/>
      <c r="HA2" s="560"/>
      <c r="HB2" s="560"/>
      <c r="HC2" s="560"/>
      <c r="HD2" s="560"/>
      <c r="HE2" s="560"/>
      <c r="HF2" s="560"/>
      <c r="HG2" s="560"/>
      <c r="HH2" s="560"/>
      <c r="HI2" s="560"/>
      <c r="HJ2" s="560"/>
      <c r="HK2" s="560"/>
      <c r="HL2" s="560"/>
      <c r="HM2" s="560"/>
      <c r="HN2" s="560"/>
      <c r="HO2" s="560"/>
      <c r="HP2" s="560"/>
      <c r="HQ2" s="560"/>
      <c r="HR2" s="560"/>
      <c r="HS2" s="560"/>
      <c r="HT2" s="560"/>
      <c r="HU2" s="560"/>
      <c r="HV2" s="560"/>
      <c r="HW2" s="560"/>
      <c r="HX2" s="560"/>
      <c r="HY2" s="560"/>
      <c r="HZ2" s="560"/>
      <c r="IA2" s="560"/>
      <c r="IB2" s="560"/>
      <c r="IC2" s="560"/>
      <c r="ID2" s="560"/>
      <c r="IE2" s="560"/>
      <c r="IF2" s="560"/>
      <c r="IG2" s="560"/>
      <c r="IH2" s="560"/>
      <c r="II2" s="560"/>
      <c r="IJ2" s="560"/>
      <c r="IK2" s="560"/>
      <c r="IL2" s="560"/>
      <c r="IM2" s="560"/>
      <c r="IN2" s="560"/>
      <c r="IO2" s="560"/>
      <c r="IP2" s="560"/>
      <c r="IQ2" s="560"/>
      <c r="IR2" s="560"/>
      <c r="IS2" s="560"/>
      <c r="IT2" s="560"/>
      <c r="IU2" s="560"/>
      <c r="IV2" s="560"/>
      <c r="IW2" s="560"/>
      <c r="IX2" s="560"/>
      <c r="IY2" s="560"/>
      <c r="IZ2" s="560"/>
      <c r="JA2" s="560"/>
      <c r="JB2" s="560"/>
      <c r="JC2" s="560"/>
      <c r="JD2" s="560"/>
      <c r="JE2" s="560"/>
      <c r="JF2" s="560"/>
      <c r="JG2" s="560"/>
      <c r="JH2" s="560"/>
      <c r="JI2" s="560"/>
      <c r="JJ2" s="560"/>
      <c r="JK2" s="560"/>
      <c r="JL2" s="560"/>
      <c r="JM2" s="560"/>
      <c r="JN2" s="560"/>
      <c r="JO2" s="560"/>
      <c r="JP2" s="560"/>
      <c r="JQ2" s="560"/>
      <c r="JR2" s="560"/>
      <c r="JS2" s="560"/>
      <c r="JT2" s="560"/>
      <c r="JU2" s="560"/>
      <c r="JV2" s="560"/>
      <c r="JW2" s="560"/>
      <c r="JX2" s="560"/>
      <c r="JY2" s="560"/>
      <c r="JZ2" s="560"/>
      <c r="KA2" s="560"/>
      <c r="KB2" s="560"/>
      <c r="KC2" s="560"/>
      <c r="KD2" s="560"/>
      <c r="KE2" s="560"/>
      <c r="KF2" s="560"/>
      <c r="KG2" s="560"/>
      <c r="KH2" s="560"/>
      <c r="KI2" s="560"/>
      <c r="KJ2" s="560"/>
      <c r="KK2" s="560"/>
      <c r="KL2" s="560"/>
      <c r="KM2" s="560"/>
      <c r="KN2" s="560"/>
      <c r="KO2" s="560"/>
      <c r="KP2" s="560"/>
      <c r="KQ2" s="560"/>
      <c r="KR2" s="560"/>
      <c r="KS2" s="560"/>
      <c r="KT2" s="560"/>
      <c r="KU2" s="560"/>
      <c r="KV2" s="560"/>
      <c r="KW2" s="560"/>
      <c r="KX2" s="560"/>
      <c r="KY2" s="560"/>
      <c r="KZ2" s="560"/>
      <c r="LA2" s="560"/>
      <c r="LB2" s="560"/>
      <c r="LC2" s="560"/>
      <c r="LD2" s="560"/>
      <c r="LE2" s="560"/>
      <c r="LF2" s="560"/>
      <c r="LG2" s="560"/>
      <c r="LH2" s="560"/>
      <c r="LI2" s="560"/>
      <c r="LJ2" s="560"/>
      <c r="LK2" s="560"/>
      <c r="LL2" s="560"/>
      <c r="LM2" s="560"/>
      <c r="LN2" s="560"/>
      <c r="LO2" s="560"/>
      <c r="LP2" s="560"/>
      <c r="LQ2" s="560"/>
      <c r="LR2" s="560"/>
      <c r="LS2" s="560"/>
      <c r="LT2" s="560"/>
      <c r="LU2" s="560"/>
      <c r="LV2" s="560"/>
      <c r="LW2" s="560"/>
      <c r="LX2" s="560"/>
      <c r="LY2" s="560"/>
      <c r="LZ2" s="560"/>
      <c r="MA2" s="560"/>
      <c r="MB2" s="560"/>
      <c r="MC2" s="560"/>
      <c r="MD2" s="560"/>
      <c r="ME2" s="560"/>
      <c r="MF2" s="560"/>
      <c r="MG2" s="560"/>
      <c r="MH2" s="560"/>
      <c r="MI2" s="560"/>
      <c r="MJ2" s="560"/>
      <c r="MK2" s="560"/>
      <c r="ML2" s="560"/>
      <c r="MM2" s="560"/>
      <c r="MN2" s="560"/>
      <c r="MO2" s="560"/>
      <c r="MP2" s="560"/>
      <c r="MQ2" s="560"/>
      <c r="MR2" s="560"/>
      <c r="MS2" s="560"/>
      <c r="MT2" s="560"/>
      <c r="MU2" s="560"/>
      <c r="MV2" s="560"/>
      <c r="MW2" s="560"/>
      <c r="MX2" s="560"/>
      <c r="MY2" s="560"/>
      <c r="MZ2" s="560"/>
      <c r="NA2" s="560"/>
      <c r="NB2" s="560"/>
      <c r="NC2" s="560"/>
      <c r="ND2" s="560"/>
      <c r="NE2" s="560"/>
      <c r="NF2" s="560"/>
      <c r="NG2" s="560"/>
      <c r="NH2" s="560"/>
      <c r="NI2" s="560"/>
      <c r="NJ2" s="560"/>
      <c r="NK2" s="560"/>
      <c r="NL2" s="560"/>
      <c r="NM2" s="560"/>
      <c r="NN2" s="560"/>
      <c r="NO2" s="560"/>
      <c r="NP2" s="560"/>
      <c r="NQ2" s="560"/>
      <c r="NR2" s="560"/>
      <c r="NS2" s="560"/>
      <c r="NT2" s="560"/>
    </row>
    <row r="3" spans="1:384" s="84" customFormat="1" ht="36.75" customHeight="1" thickTop="1" thickBot="1" x14ac:dyDescent="0.4">
      <c r="A3" s="707"/>
      <c r="B3" s="707"/>
      <c r="C3" s="707"/>
      <c r="D3" s="707"/>
      <c r="E3" s="708"/>
      <c r="F3" s="708"/>
      <c r="G3" s="708"/>
      <c r="H3" s="708"/>
      <c r="I3" s="708" t="str">
        <f>CONCATENATE(A3,B3,C3,D3,E3,F3,G3,H3)</f>
        <v/>
      </c>
      <c r="J3" s="709"/>
      <c r="K3" s="710"/>
      <c r="L3" s="710"/>
      <c r="M3" s="711" t="s">
        <v>206</v>
      </c>
      <c r="N3" s="711"/>
      <c r="O3" s="710"/>
      <c r="P3" s="711"/>
      <c r="Q3" s="714"/>
      <c r="R3" s="714"/>
      <c r="S3" s="712"/>
      <c r="T3" s="2226"/>
      <c r="U3" s="1738"/>
      <c r="V3" s="1738"/>
      <c r="W3" s="1738"/>
      <c r="X3" s="1738"/>
      <c r="Y3" s="1738"/>
      <c r="Z3" s="1738"/>
      <c r="AA3" s="1738"/>
      <c r="AB3" s="1738"/>
      <c r="AC3" s="3715"/>
      <c r="AD3" s="1565"/>
      <c r="AE3" s="1565"/>
      <c r="AF3" s="1565"/>
      <c r="AG3" s="1565"/>
      <c r="AH3" s="1565"/>
      <c r="AI3" s="1565"/>
      <c r="AJ3" s="1565"/>
      <c r="AK3" s="1565"/>
      <c r="AL3" s="1565"/>
      <c r="AM3" s="1565"/>
      <c r="AN3" s="1565"/>
      <c r="AO3" s="1565"/>
      <c r="AP3" s="1565"/>
      <c r="AQ3" s="1565"/>
      <c r="AR3" s="714"/>
      <c r="AS3" s="714"/>
      <c r="AT3" s="714"/>
      <c r="AU3" s="714"/>
      <c r="AV3" s="4398" t="s">
        <v>491</v>
      </c>
      <c r="AW3" s="4399"/>
      <c r="AX3" s="4399"/>
      <c r="AY3" s="4399"/>
      <c r="AZ3" s="4399"/>
      <c r="BA3" s="4399"/>
      <c r="BB3" s="4399"/>
      <c r="BC3" s="4399"/>
      <c r="BD3" s="4399"/>
      <c r="BE3" s="4399"/>
      <c r="BF3" s="4399"/>
      <c r="BG3" s="4400"/>
      <c r="BH3" s="4401" t="s">
        <v>492</v>
      </c>
      <c r="BI3" s="4402"/>
      <c r="BJ3" s="4402"/>
      <c r="BK3" s="4402"/>
      <c r="BL3" s="4402"/>
      <c r="BM3" s="4402"/>
      <c r="BN3" s="4402"/>
      <c r="BO3" s="4402"/>
      <c r="BP3" s="4402"/>
      <c r="BQ3" s="4402"/>
      <c r="BR3" s="4402"/>
      <c r="BS3" s="4402"/>
      <c r="BT3" s="560"/>
      <c r="BU3" s="560"/>
      <c r="BV3" s="560"/>
      <c r="BW3" s="560"/>
      <c r="BX3" s="560"/>
      <c r="BY3" s="560"/>
      <c r="BZ3" s="560"/>
      <c r="CA3" s="560"/>
      <c r="CB3" s="560"/>
      <c r="CC3" s="560"/>
      <c r="CD3" s="560"/>
      <c r="CE3" s="560"/>
      <c r="CF3" s="560"/>
      <c r="CG3" s="560"/>
      <c r="CH3" s="560"/>
      <c r="CI3" s="560"/>
      <c r="CJ3" s="560"/>
      <c r="CK3" s="560"/>
      <c r="CL3" s="560"/>
      <c r="CM3" s="560"/>
      <c r="CN3" s="560"/>
      <c r="CO3" s="560"/>
      <c r="CP3" s="560"/>
      <c r="CQ3" s="560"/>
      <c r="CR3" s="560"/>
      <c r="CS3" s="560"/>
      <c r="CT3" s="560"/>
      <c r="CU3" s="560"/>
      <c r="CV3" s="560"/>
      <c r="CW3" s="560"/>
      <c r="CX3" s="560"/>
      <c r="CY3" s="560"/>
      <c r="CZ3" s="560"/>
      <c r="DA3" s="560"/>
      <c r="DB3" s="560"/>
      <c r="DC3" s="560"/>
      <c r="DD3" s="560"/>
      <c r="DE3" s="560"/>
      <c r="DF3" s="560"/>
      <c r="DG3" s="560"/>
      <c r="DH3" s="560"/>
      <c r="DI3" s="560"/>
      <c r="DJ3" s="560"/>
      <c r="DK3" s="560"/>
      <c r="DL3" s="560"/>
      <c r="DM3" s="560"/>
      <c r="DN3" s="560"/>
      <c r="DO3" s="560"/>
      <c r="DP3" s="560"/>
      <c r="DQ3" s="560"/>
      <c r="DR3" s="560"/>
      <c r="DS3" s="560"/>
      <c r="DT3" s="560"/>
      <c r="DU3" s="560"/>
      <c r="DV3" s="560"/>
      <c r="DW3" s="560"/>
      <c r="DX3" s="560"/>
      <c r="DY3" s="560"/>
      <c r="DZ3" s="560"/>
      <c r="EA3" s="560"/>
      <c r="EB3" s="560"/>
      <c r="EC3" s="560"/>
      <c r="ED3" s="560"/>
      <c r="EE3" s="560"/>
      <c r="EF3" s="560"/>
      <c r="EG3" s="560"/>
      <c r="EH3" s="560"/>
      <c r="EI3" s="560"/>
      <c r="EJ3" s="560"/>
      <c r="EK3" s="560"/>
      <c r="EL3" s="560"/>
      <c r="EM3" s="560"/>
      <c r="EN3" s="560"/>
      <c r="EO3" s="560"/>
      <c r="EP3" s="560"/>
      <c r="EQ3" s="560"/>
      <c r="ER3" s="560"/>
      <c r="ES3" s="560"/>
      <c r="ET3" s="560"/>
      <c r="EU3" s="560"/>
      <c r="EV3" s="560"/>
      <c r="EW3" s="560"/>
      <c r="EX3" s="560"/>
      <c r="EY3" s="560"/>
      <c r="EZ3" s="560"/>
      <c r="FA3" s="560"/>
      <c r="FB3" s="560"/>
      <c r="FC3" s="560"/>
      <c r="FD3" s="560"/>
      <c r="FE3" s="560"/>
      <c r="FF3" s="560"/>
      <c r="FG3" s="560"/>
      <c r="FH3" s="560"/>
      <c r="FI3" s="560"/>
      <c r="FJ3" s="560"/>
      <c r="FK3" s="560"/>
      <c r="FL3" s="560"/>
      <c r="FM3" s="560"/>
      <c r="FN3" s="560"/>
      <c r="FO3" s="560"/>
      <c r="FP3" s="560"/>
      <c r="FQ3" s="560"/>
      <c r="FR3" s="560"/>
      <c r="FS3" s="560"/>
      <c r="FT3" s="560"/>
      <c r="FU3" s="560"/>
      <c r="FV3" s="560"/>
      <c r="FW3" s="560"/>
      <c r="FX3" s="560"/>
      <c r="FY3" s="560"/>
      <c r="FZ3" s="560"/>
      <c r="GA3" s="560"/>
      <c r="GB3" s="560"/>
      <c r="GC3" s="560"/>
      <c r="GD3" s="560"/>
      <c r="GE3" s="560"/>
      <c r="GF3" s="560"/>
      <c r="GG3" s="560"/>
      <c r="GH3" s="560"/>
      <c r="GI3" s="560"/>
      <c r="GJ3" s="560"/>
      <c r="GK3" s="560"/>
      <c r="GL3" s="560"/>
      <c r="GM3" s="560"/>
      <c r="GN3" s="560"/>
      <c r="GO3" s="560"/>
      <c r="GP3" s="560"/>
      <c r="GQ3" s="560"/>
      <c r="GR3" s="560"/>
      <c r="GS3" s="560"/>
      <c r="GT3" s="560"/>
      <c r="GU3" s="560"/>
      <c r="GV3" s="560"/>
      <c r="GW3" s="560"/>
      <c r="GX3" s="560"/>
      <c r="GY3" s="560"/>
      <c r="GZ3" s="560"/>
      <c r="HA3" s="560"/>
      <c r="HB3" s="560"/>
      <c r="HC3" s="560"/>
      <c r="HD3" s="560"/>
      <c r="HE3" s="560"/>
      <c r="HF3" s="560"/>
      <c r="HG3" s="560"/>
      <c r="HH3" s="560"/>
      <c r="HI3" s="560"/>
      <c r="HJ3" s="560"/>
      <c r="HK3" s="560"/>
      <c r="HL3" s="560"/>
      <c r="HM3" s="560"/>
      <c r="HN3" s="560"/>
      <c r="HO3" s="560"/>
      <c r="HP3" s="560"/>
      <c r="HQ3" s="560"/>
      <c r="HR3" s="560"/>
      <c r="HS3" s="560"/>
      <c r="HT3" s="560"/>
      <c r="HU3" s="560"/>
      <c r="HV3" s="560"/>
      <c r="HW3" s="560"/>
      <c r="HX3" s="560"/>
      <c r="HY3" s="560"/>
      <c r="HZ3" s="560"/>
      <c r="IA3" s="560"/>
      <c r="IB3" s="560"/>
      <c r="IC3" s="560"/>
      <c r="ID3" s="560"/>
      <c r="IE3" s="560"/>
      <c r="IF3" s="560"/>
      <c r="IG3" s="560"/>
      <c r="IH3" s="560"/>
      <c r="II3" s="560"/>
      <c r="IJ3" s="560"/>
      <c r="IK3" s="560"/>
      <c r="IL3" s="560"/>
      <c r="IM3" s="560"/>
      <c r="IN3" s="560"/>
      <c r="IO3" s="560"/>
      <c r="IP3" s="560"/>
      <c r="IQ3" s="560"/>
      <c r="IR3" s="560"/>
      <c r="IS3" s="560"/>
      <c r="IT3" s="560"/>
      <c r="IU3" s="560"/>
      <c r="IV3" s="560"/>
      <c r="IW3" s="560"/>
      <c r="IX3" s="560"/>
      <c r="IY3" s="560"/>
      <c r="IZ3" s="560"/>
      <c r="JA3" s="560"/>
      <c r="JB3" s="560"/>
      <c r="JC3" s="560"/>
      <c r="JD3" s="560"/>
      <c r="JE3" s="560"/>
      <c r="JF3" s="560"/>
      <c r="JG3" s="560"/>
      <c r="JH3" s="560"/>
      <c r="JI3" s="560"/>
      <c r="JJ3" s="560"/>
      <c r="JK3" s="560"/>
      <c r="JL3" s="560"/>
      <c r="JM3" s="560"/>
      <c r="JN3" s="560"/>
      <c r="JO3" s="560"/>
      <c r="JP3" s="560"/>
      <c r="JQ3" s="560"/>
      <c r="JR3" s="560"/>
      <c r="JS3" s="560"/>
      <c r="JT3" s="560"/>
      <c r="JU3" s="560"/>
      <c r="JV3" s="560"/>
      <c r="JW3" s="560"/>
      <c r="JX3" s="560"/>
      <c r="JY3" s="560"/>
      <c r="JZ3" s="560"/>
      <c r="KA3" s="560"/>
      <c r="KB3" s="560"/>
      <c r="KC3" s="560"/>
      <c r="KD3" s="560"/>
      <c r="KE3" s="560"/>
      <c r="KF3" s="560"/>
      <c r="KG3" s="560"/>
      <c r="KH3" s="560"/>
      <c r="KI3" s="560"/>
      <c r="KJ3" s="560"/>
      <c r="KK3" s="560"/>
      <c r="KL3" s="560"/>
      <c r="KM3" s="560"/>
      <c r="KN3" s="560"/>
      <c r="KO3" s="560"/>
      <c r="KP3" s="560"/>
      <c r="KQ3" s="560"/>
      <c r="KR3" s="560"/>
      <c r="KS3" s="560"/>
      <c r="KT3" s="560"/>
      <c r="KU3" s="560"/>
      <c r="KV3" s="560"/>
      <c r="KW3" s="560"/>
      <c r="KX3" s="560"/>
      <c r="KY3" s="560"/>
      <c r="KZ3" s="560"/>
      <c r="LA3" s="560"/>
      <c r="LB3" s="560"/>
      <c r="LC3" s="560"/>
      <c r="LD3" s="560"/>
      <c r="LE3" s="560"/>
      <c r="LF3" s="560"/>
      <c r="LG3" s="560"/>
      <c r="LH3" s="560"/>
      <c r="LI3" s="560"/>
      <c r="LJ3" s="560"/>
      <c r="LK3" s="560"/>
      <c r="LL3" s="560"/>
      <c r="LM3" s="560"/>
      <c r="LN3" s="560"/>
      <c r="LO3" s="560"/>
      <c r="LP3" s="560"/>
      <c r="LQ3" s="560"/>
      <c r="LR3" s="560"/>
      <c r="LS3" s="560"/>
      <c r="LT3" s="560"/>
      <c r="LU3" s="560"/>
      <c r="LV3" s="560"/>
      <c r="LW3" s="560"/>
      <c r="LX3" s="560"/>
      <c r="LY3" s="560"/>
      <c r="LZ3" s="560"/>
      <c r="MA3" s="560"/>
      <c r="MB3" s="560"/>
      <c r="MC3" s="560"/>
      <c r="MD3" s="560"/>
      <c r="ME3" s="560"/>
      <c r="MF3" s="560"/>
      <c r="MG3" s="560"/>
      <c r="MH3" s="560"/>
      <c r="MI3" s="560"/>
      <c r="MJ3" s="560"/>
      <c r="MK3" s="560"/>
      <c r="ML3" s="560"/>
      <c r="MM3" s="560"/>
      <c r="MN3" s="560"/>
      <c r="MO3" s="560"/>
      <c r="MP3" s="560"/>
      <c r="MQ3" s="560"/>
      <c r="MR3" s="560"/>
      <c r="MS3" s="560"/>
      <c r="MT3" s="560"/>
      <c r="MU3" s="560"/>
      <c r="MV3" s="560"/>
      <c r="MW3" s="560"/>
      <c r="MX3" s="560"/>
      <c r="MY3" s="560"/>
      <c r="MZ3" s="560"/>
      <c r="NA3" s="560"/>
      <c r="NB3" s="560"/>
      <c r="NC3" s="560"/>
      <c r="ND3" s="560"/>
      <c r="NE3" s="560"/>
      <c r="NF3" s="560"/>
      <c r="NG3" s="560"/>
      <c r="NH3" s="560"/>
      <c r="NI3" s="560"/>
      <c r="NJ3" s="560"/>
      <c r="NK3" s="560"/>
      <c r="NL3" s="560"/>
      <c r="NM3" s="560"/>
      <c r="NN3" s="560"/>
      <c r="NO3" s="560"/>
      <c r="NP3" s="560"/>
      <c r="NQ3" s="560"/>
      <c r="NR3" s="560"/>
      <c r="NS3" s="560"/>
      <c r="NT3" s="560"/>
    </row>
    <row r="4" spans="1:384" s="85" customFormat="1" ht="47.25" customHeight="1" thickBot="1" x14ac:dyDescent="0.5">
      <c r="A4" s="4393" t="s">
        <v>0</v>
      </c>
      <c r="B4" s="4394"/>
      <c r="C4" s="4393" t="s">
        <v>1</v>
      </c>
      <c r="D4" s="4394"/>
      <c r="E4" s="4393" t="s">
        <v>2</v>
      </c>
      <c r="F4" s="4394"/>
      <c r="G4" s="4393" t="s">
        <v>3</v>
      </c>
      <c r="H4" s="4394"/>
      <c r="I4" s="732" t="s">
        <v>207</v>
      </c>
      <c r="J4" s="2886" t="s">
        <v>493</v>
      </c>
      <c r="K4" s="2287" t="s">
        <v>215</v>
      </c>
      <c r="L4" s="2242" t="s">
        <v>48</v>
      </c>
      <c r="M4" s="2242" t="s">
        <v>50</v>
      </c>
      <c r="N4" s="732" t="s">
        <v>52</v>
      </c>
      <c r="O4" s="732" t="s">
        <v>54</v>
      </c>
      <c r="P4" s="732" t="s">
        <v>494</v>
      </c>
      <c r="Q4" s="2887" t="s">
        <v>495</v>
      </c>
      <c r="R4" s="732" t="s">
        <v>496</v>
      </c>
      <c r="S4" s="732" t="s">
        <v>497</v>
      </c>
      <c r="T4" s="732" t="s">
        <v>498</v>
      </c>
      <c r="U4" s="3716" t="s">
        <v>499</v>
      </c>
      <c r="V4" s="3716" t="s">
        <v>500</v>
      </c>
      <c r="W4" s="732" t="s">
        <v>501</v>
      </c>
      <c r="X4" s="732" t="s">
        <v>502</v>
      </c>
      <c r="Y4" s="732" t="s">
        <v>503</v>
      </c>
      <c r="Z4" s="732" t="s">
        <v>504</v>
      </c>
      <c r="AA4" s="732" t="s">
        <v>505</v>
      </c>
      <c r="AB4" s="732" t="s">
        <v>506</v>
      </c>
      <c r="AC4" s="3716" t="s">
        <v>499</v>
      </c>
      <c r="AD4" s="3716" t="s">
        <v>507</v>
      </c>
      <c r="AE4" s="3716" t="s">
        <v>508</v>
      </c>
      <c r="AF4" s="1795" t="s">
        <v>501</v>
      </c>
      <c r="AG4" s="1795" t="s">
        <v>509</v>
      </c>
      <c r="AH4" s="1795" t="s">
        <v>510</v>
      </c>
      <c r="AI4" s="1795" t="s">
        <v>511</v>
      </c>
      <c r="AJ4" s="1795" t="s">
        <v>512</v>
      </c>
      <c r="AK4" s="2187" t="s">
        <v>506</v>
      </c>
      <c r="AL4" s="2187" t="s">
        <v>513</v>
      </c>
      <c r="AM4" s="1796" t="s">
        <v>514</v>
      </c>
      <c r="AN4" s="1299"/>
      <c r="AO4" s="1752" t="s">
        <v>515</v>
      </c>
      <c r="AP4" s="1753" t="s">
        <v>496</v>
      </c>
      <c r="AQ4" s="1754" t="s">
        <v>516</v>
      </c>
      <c r="AR4" s="2299" t="s">
        <v>66</v>
      </c>
      <c r="AS4" s="2243" t="s">
        <v>68</v>
      </c>
      <c r="AT4" s="2243" t="s">
        <v>70</v>
      </c>
      <c r="AU4" s="2300" t="s">
        <v>72</v>
      </c>
      <c r="AV4" s="2888" t="s">
        <v>223</v>
      </c>
      <c r="AW4" s="732" t="s">
        <v>224</v>
      </c>
      <c r="AX4" s="732" t="s">
        <v>225</v>
      </c>
      <c r="AY4" s="732" t="s">
        <v>226</v>
      </c>
      <c r="AZ4" s="732" t="s">
        <v>227</v>
      </c>
      <c r="BA4" s="732" t="s">
        <v>176</v>
      </c>
      <c r="BB4" s="732" t="s">
        <v>228</v>
      </c>
      <c r="BC4" s="732" t="s">
        <v>229</v>
      </c>
      <c r="BD4" s="732" t="s">
        <v>230</v>
      </c>
      <c r="BE4" s="732" t="s">
        <v>231</v>
      </c>
      <c r="BF4" s="732" t="s">
        <v>232</v>
      </c>
      <c r="BG4" s="2889" t="s">
        <v>220</v>
      </c>
      <c r="BH4" s="2890" t="s">
        <v>223</v>
      </c>
      <c r="BI4" s="732" t="s">
        <v>224</v>
      </c>
      <c r="BJ4" s="732" t="s">
        <v>225</v>
      </c>
      <c r="BK4" s="732" t="s">
        <v>226</v>
      </c>
      <c r="BL4" s="732" t="s">
        <v>227</v>
      </c>
      <c r="BM4" s="732" t="s">
        <v>219</v>
      </c>
      <c r="BN4" s="732" t="s">
        <v>228</v>
      </c>
      <c r="BO4" s="732" t="s">
        <v>229</v>
      </c>
      <c r="BP4" s="732" t="s">
        <v>230</v>
      </c>
      <c r="BQ4" s="732" t="s">
        <v>231</v>
      </c>
      <c r="BR4" s="732" t="s">
        <v>232</v>
      </c>
      <c r="BS4" s="732" t="s">
        <v>220</v>
      </c>
      <c r="BT4" s="557"/>
      <c r="BU4" s="557"/>
      <c r="BV4" s="557"/>
      <c r="BW4" s="557"/>
      <c r="BX4" s="557"/>
      <c r="BY4" s="557"/>
      <c r="BZ4" s="557"/>
      <c r="CA4" s="557"/>
      <c r="CB4" s="557"/>
      <c r="CC4" s="557"/>
      <c r="CD4" s="557"/>
      <c r="CE4" s="557"/>
      <c r="CF4" s="557"/>
      <c r="CG4" s="557"/>
      <c r="CH4" s="557"/>
      <c r="CI4" s="557"/>
      <c r="CJ4" s="557"/>
      <c r="CK4" s="557"/>
      <c r="CL4" s="557"/>
      <c r="CM4" s="557"/>
      <c r="CN4" s="557"/>
      <c r="CO4" s="557"/>
      <c r="CP4" s="557"/>
      <c r="CQ4" s="557"/>
      <c r="CR4" s="557"/>
      <c r="CS4" s="557"/>
      <c r="CT4" s="557"/>
      <c r="CU4" s="557"/>
      <c r="CV4" s="557"/>
      <c r="CW4" s="557"/>
      <c r="CX4" s="557"/>
      <c r="CY4" s="557"/>
      <c r="CZ4" s="557"/>
      <c r="DA4" s="557"/>
      <c r="DB4" s="557"/>
      <c r="DC4" s="557"/>
      <c r="DD4" s="557"/>
      <c r="DE4" s="557"/>
      <c r="DF4" s="557"/>
      <c r="DG4" s="557"/>
      <c r="DH4" s="557"/>
      <c r="DI4" s="557"/>
      <c r="DJ4" s="557"/>
      <c r="DK4" s="557"/>
      <c r="DL4" s="557"/>
      <c r="DM4" s="557"/>
      <c r="DN4" s="557"/>
      <c r="DO4" s="557"/>
      <c r="DP4" s="557"/>
      <c r="DQ4" s="557"/>
      <c r="DR4" s="557"/>
      <c r="DS4" s="557"/>
      <c r="DT4" s="557"/>
      <c r="DU4" s="557"/>
      <c r="DV4" s="557"/>
      <c r="DW4" s="557"/>
      <c r="DX4" s="557"/>
      <c r="DY4" s="557"/>
      <c r="DZ4" s="557"/>
      <c r="EA4" s="557"/>
      <c r="EB4" s="557"/>
      <c r="EC4" s="557"/>
      <c r="ED4" s="557"/>
      <c r="EE4" s="557"/>
      <c r="EF4" s="557"/>
      <c r="EG4" s="557"/>
      <c r="EH4" s="557"/>
      <c r="EI4" s="557"/>
      <c r="EJ4" s="557"/>
      <c r="EK4" s="557"/>
      <c r="EL4" s="557"/>
      <c r="EM4" s="557"/>
      <c r="EN4" s="557"/>
      <c r="EO4" s="557"/>
      <c r="EP4" s="557"/>
      <c r="EQ4" s="557"/>
      <c r="ER4" s="557"/>
      <c r="ES4" s="557"/>
      <c r="ET4" s="557"/>
      <c r="EU4" s="557"/>
      <c r="EV4" s="557"/>
      <c r="EW4" s="557"/>
      <c r="EX4" s="557"/>
      <c r="EY4" s="557"/>
      <c r="EZ4" s="557"/>
      <c r="FA4" s="557"/>
      <c r="FB4" s="557"/>
      <c r="FC4" s="557"/>
      <c r="FD4" s="557"/>
      <c r="FE4" s="557"/>
      <c r="FF4" s="557"/>
      <c r="FG4" s="557"/>
      <c r="FH4" s="557"/>
      <c r="FI4" s="557"/>
      <c r="FJ4" s="557"/>
      <c r="FK4" s="557"/>
      <c r="FL4" s="557"/>
      <c r="FM4" s="557"/>
      <c r="FN4" s="557"/>
      <c r="FO4" s="557"/>
      <c r="FP4" s="557"/>
      <c r="FQ4" s="557"/>
      <c r="FR4" s="557"/>
      <c r="FS4" s="557"/>
      <c r="FT4" s="557"/>
      <c r="FU4" s="557"/>
      <c r="FV4" s="557"/>
      <c r="FW4" s="557"/>
      <c r="FX4" s="557"/>
      <c r="FY4" s="557"/>
      <c r="FZ4" s="557"/>
      <c r="GA4" s="557"/>
      <c r="GB4" s="557"/>
      <c r="GC4" s="557"/>
      <c r="GD4" s="557"/>
      <c r="GE4" s="557"/>
      <c r="GF4" s="557"/>
      <c r="GG4" s="557"/>
      <c r="GH4" s="557"/>
      <c r="GI4" s="557"/>
      <c r="GJ4" s="557"/>
      <c r="GK4" s="557"/>
      <c r="GL4" s="557"/>
      <c r="GM4" s="557"/>
      <c r="GN4" s="557"/>
      <c r="GO4" s="557"/>
      <c r="GP4" s="557"/>
      <c r="GQ4" s="557"/>
      <c r="GR4" s="557"/>
      <c r="GS4" s="557"/>
      <c r="GT4" s="557"/>
      <c r="GU4" s="557"/>
      <c r="GV4" s="557"/>
      <c r="GW4" s="557"/>
      <c r="GX4" s="557"/>
      <c r="GY4" s="557"/>
      <c r="GZ4" s="557"/>
      <c r="HA4" s="557"/>
      <c r="HB4" s="557"/>
      <c r="HC4" s="557"/>
      <c r="HD4" s="557"/>
      <c r="HE4" s="557"/>
      <c r="HF4" s="557"/>
      <c r="HG4" s="557"/>
      <c r="HH4" s="557"/>
      <c r="HI4" s="557"/>
      <c r="HJ4" s="557"/>
      <c r="HK4" s="557"/>
      <c r="HL4" s="557"/>
      <c r="HM4" s="557"/>
      <c r="HN4" s="557"/>
      <c r="HO4" s="557"/>
      <c r="HP4" s="557"/>
      <c r="HQ4" s="557"/>
      <c r="HR4" s="557"/>
      <c r="HS4" s="557"/>
      <c r="HT4" s="557"/>
      <c r="HU4" s="557"/>
      <c r="HV4" s="557"/>
      <c r="HW4" s="557"/>
      <c r="HX4" s="557"/>
      <c r="HY4" s="557"/>
      <c r="HZ4" s="557"/>
      <c r="IA4" s="557"/>
      <c r="IB4" s="557"/>
      <c r="IC4" s="557"/>
      <c r="ID4" s="557"/>
      <c r="IE4" s="557"/>
      <c r="IF4" s="557"/>
      <c r="IG4" s="557"/>
      <c r="IH4" s="557"/>
      <c r="II4" s="557"/>
      <c r="IJ4" s="557"/>
      <c r="IK4" s="557"/>
      <c r="IL4" s="557"/>
      <c r="IM4" s="557"/>
      <c r="IN4" s="557"/>
      <c r="IO4" s="557"/>
      <c r="IP4" s="557"/>
      <c r="IQ4" s="557"/>
      <c r="IR4" s="557"/>
      <c r="IS4" s="557"/>
      <c r="IT4" s="557"/>
      <c r="IU4" s="557"/>
      <c r="IV4" s="557"/>
      <c r="IW4" s="557"/>
      <c r="IX4" s="557"/>
      <c r="IY4" s="557"/>
      <c r="IZ4" s="557"/>
      <c r="JA4" s="557"/>
      <c r="JB4" s="557"/>
      <c r="JC4" s="557"/>
      <c r="JD4" s="557"/>
      <c r="JE4" s="557"/>
      <c r="JF4" s="557"/>
      <c r="JG4" s="557"/>
      <c r="JH4" s="557"/>
      <c r="JI4" s="557"/>
      <c r="JJ4" s="557"/>
      <c r="JK4" s="557"/>
      <c r="JL4" s="557"/>
      <c r="JM4" s="557"/>
      <c r="JN4" s="557"/>
      <c r="JO4" s="557"/>
      <c r="JP4" s="557"/>
      <c r="JQ4" s="557"/>
      <c r="JR4" s="557"/>
      <c r="JS4" s="557"/>
      <c r="JT4" s="557"/>
      <c r="JU4" s="557"/>
      <c r="JV4" s="557"/>
      <c r="JW4" s="557"/>
      <c r="JX4" s="557"/>
      <c r="JY4" s="557"/>
      <c r="JZ4" s="557"/>
      <c r="KA4" s="557"/>
      <c r="KB4" s="557"/>
      <c r="KC4" s="557"/>
      <c r="KD4" s="557"/>
      <c r="KE4" s="557"/>
      <c r="KF4" s="557"/>
      <c r="KG4" s="557"/>
      <c r="KH4" s="557"/>
      <c r="KI4" s="557"/>
      <c r="KJ4" s="557"/>
      <c r="KK4" s="557"/>
      <c r="KL4" s="557"/>
      <c r="KM4" s="557"/>
      <c r="KN4" s="557"/>
      <c r="KO4" s="557"/>
      <c r="KP4" s="557"/>
      <c r="KQ4" s="557"/>
      <c r="KR4" s="557"/>
      <c r="KS4" s="557"/>
      <c r="KT4" s="557"/>
      <c r="KU4" s="557"/>
      <c r="KV4" s="557"/>
      <c r="KW4" s="557"/>
      <c r="KX4" s="557"/>
      <c r="KY4" s="557"/>
      <c r="KZ4" s="557"/>
      <c r="LA4" s="557"/>
      <c r="LB4" s="557"/>
      <c r="LC4" s="557"/>
      <c r="LD4" s="557"/>
      <c r="LE4" s="557"/>
      <c r="LF4" s="557"/>
      <c r="LG4" s="557"/>
      <c r="LH4" s="557"/>
      <c r="LI4" s="557"/>
      <c r="LJ4" s="557"/>
      <c r="LK4" s="557"/>
      <c r="LL4" s="557"/>
      <c r="LM4" s="557"/>
      <c r="LN4" s="557"/>
      <c r="LO4" s="557"/>
      <c r="LP4" s="557"/>
      <c r="LQ4" s="557"/>
      <c r="LR4" s="557"/>
      <c r="LS4" s="557"/>
      <c r="LT4" s="557"/>
      <c r="LU4" s="557"/>
      <c r="LV4" s="557"/>
      <c r="LW4" s="557"/>
      <c r="LX4" s="557"/>
      <c r="LY4" s="557"/>
      <c r="LZ4" s="557"/>
      <c r="MA4" s="557"/>
      <c r="MB4" s="557"/>
      <c r="MC4" s="557"/>
      <c r="MD4" s="557"/>
      <c r="ME4" s="557"/>
      <c r="MF4" s="557"/>
      <c r="MG4" s="557"/>
      <c r="MH4" s="557"/>
      <c r="MI4" s="557"/>
      <c r="MJ4" s="557"/>
      <c r="MK4" s="557"/>
      <c r="ML4" s="557"/>
      <c r="MM4" s="557"/>
      <c r="MN4" s="557"/>
      <c r="MO4" s="557"/>
      <c r="MP4" s="557"/>
      <c r="MQ4" s="557"/>
      <c r="MR4" s="557"/>
      <c r="MS4" s="557"/>
      <c r="MT4" s="557"/>
      <c r="MU4" s="557"/>
      <c r="MV4" s="557"/>
      <c r="MW4" s="557"/>
      <c r="MX4" s="557"/>
      <c r="MY4" s="557"/>
      <c r="MZ4" s="557"/>
      <c r="NA4" s="557"/>
      <c r="NB4" s="557"/>
      <c r="NC4" s="557"/>
      <c r="ND4" s="557"/>
      <c r="NE4" s="557"/>
      <c r="NF4" s="557"/>
      <c r="NG4" s="557"/>
      <c r="NH4" s="557"/>
      <c r="NI4" s="557"/>
      <c r="NJ4" s="557"/>
      <c r="NK4" s="557"/>
      <c r="NL4" s="557"/>
      <c r="NM4" s="557"/>
      <c r="NN4" s="557"/>
      <c r="NO4" s="557"/>
      <c r="NP4" s="557"/>
      <c r="NQ4" s="557"/>
      <c r="NR4" s="557"/>
      <c r="NS4" s="557"/>
      <c r="NT4" s="557"/>
    </row>
    <row r="5" spans="1:384" s="56" customFormat="1" ht="20.25" customHeight="1" x14ac:dyDescent="0.6">
      <c r="A5" s="646"/>
      <c r="B5" s="669"/>
      <c r="C5" s="668"/>
      <c r="D5" s="669"/>
      <c r="E5" s="716"/>
      <c r="F5" s="717"/>
      <c r="G5" s="716"/>
      <c r="H5" s="718"/>
      <c r="I5" s="717" t="str">
        <f t="shared" ref="I5:I30" si="0">CONCATENATE(A5,B5,C5,D5,E5,F5,G5,H5)</f>
        <v/>
      </c>
      <c r="J5" s="721"/>
      <c r="K5" s="721"/>
      <c r="L5" s="721"/>
      <c r="M5" s="721"/>
      <c r="N5" s="2241"/>
      <c r="P5" s="881"/>
      <c r="Q5" s="411"/>
      <c r="R5" s="2583"/>
      <c r="S5" s="2584"/>
      <c r="T5" s="2585"/>
      <c r="U5" s="2586"/>
      <c r="V5" s="2587"/>
      <c r="W5" s="2588"/>
      <c r="X5" s="2588"/>
      <c r="Y5" s="2588"/>
      <c r="Z5" s="2588"/>
      <c r="AA5" s="2588"/>
      <c r="AB5" s="2589"/>
      <c r="AC5" s="3717"/>
      <c r="AD5" s="2590"/>
      <c r="AE5" s="2591"/>
      <c r="AF5" s="1723"/>
      <c r="AG5" s="1723"/>
      <c r="AH5" s="1723"/>
      <c r="AI5" s="1723"/>
      <c r="AJ5" s="1723"/>
      <c r="AK5" s="1723"/>
      <c r="AL5" s="1723"/>
      <c r="AM5" s="1743"/>
      <c r="AN5" s="1723"/>
      <c r="AO5" s="1755" t="s">
        <v>517</v>
      </c>
      <c r="AP5" s="1556"/>
      <c r="AQ5" s="1756"/>
      <c r="AR5" s="4395" t="s">
        <v>518</v>
      </c>
      <c r="AS5" s="4396"/>
      <c r="AT5" s="4396"/>
      <c r="AU5" s="4397"/>
      <c r="AV5" s="1472"/>
      <c r="AW5" s="726"/>
      <c r="AX5" s="727"/>
      <c r="AY5" s="727"/>
      <c r="AZ5" s="624"/>
      <c r="BA5" s="728"/>
      <c r="BB5" s="623"/>
      <c r="BC5" s="623"/>
      <c r="BD5" s="623"/>
      <c r="BE5" s="623"/>
      <c r="BF5" s="623"/>
      <c r="BG5" s="1473"/>
      <c r="BH5" s="1468"/>
      <c r="BI5" s="726"/>
      <c r="BJ5" s="727"/>
      <c r="BK5" s="727"/>
      <c r="BL5" s="624"/>
      <c r="BM5" s="728"/>
      <c r="BN5" s="623"/>
      <c r="BO5" s="623"/>
      <c r="BP5" s="623"/>
      <c r="BQ5" s="623"/>
      <c r="BR5" s="623"/>
      <c r="BS5" s="729"/>
      <c r="BT5" s="560"/>
      <c r="BU5" s="560"/>
      <c r="BV5" s="560"/>
      <c r="BW5" s="560"/>
      <c r="BX5" s="560"/>
      <c r="BY5" s="560"/>
      <c r="BZ5" s="560"/>
      <c r="CA5" s="560"/>
      <c r="CB5" s="560"/>
      <c r="CC5" s="560"/>
      <c r="CD5" s="560"/>
      <c r="CE5" s="560"/>
      <c r="CF5" s="560"/>
      <c r="CG5" s="560"/>
      <c r="CH5" s="560"/>
      <c r="CI5" s="560"/>
      <c r="CJ5" s="560"/>
      <c r="CK5" s="560"/>
      <c r="CL5" s="560"/>
      <c r="CM5" s="560"/>
      <c r="CN5" s="560"/>
      <c r="CO5" s="560"/>
      <c r="CP5" s="560"/>
      <c r="CQ5" s="560"/>
      <c r="CR5" s="560"/>
      <c r="CS5" s="560"/>
      <c r="CT5" s="560"/>
      <c r="CU5" s="560"/>
      <c r="CV5" s="560"/>
      <c r="CW5" s="560"/>
      <c r="CX5" s="560"/>
      <c r="CY5" s="560"/>
      <c r="CZ5" s="560"/>
      <c r="DA5" s="560"/>
      <c r="DB5" s="560"/>
      <c r="DC5" s="560"/>
      <c r="DD5" s="560"/>
      <c r="DE5" s="560"/>
      <c r="DF5" s="560"/>
      <c r="DG5" s="560"/>
      <c r="DH5" s="560"/>
      <c r="DI5" s="560"/>
      <c r="DJ5" s="560"/>
      <c r="DK5" s="560"/>
      <c r="DL5" s="560"/>
      <c r="DM5" s="560"/>
      <c r="DN5" s="560"/>
      <c r="DO5" s="560"/>
      <c r="DP5" s="560"/>
      <c r="DQ5" s="560"/>
      <c r="DR5" s="560"/>
      <c r="DS5" s="560"/>
      <c r="DT5" s="560"/>
      <c r="DU5" s="560"/>
      <c r="DV5" s="560"/>
      <c r="DW5" s="560"/>
      <c r="DX5" s="560"/>
      <c r="DY5" s="560"/>
      <c r="DZ5" s="560"/>
      <c r="EA5" s="560"/>
      <c r="EB5" s="560"/>
      <c r="EC5" s="560"/>
      <c r="ED5" s="560"/>
      <c r="EE5" s="560"/>
      <c r="EF5" s="560"/>
      <c r="EG5" s="560"/>
      <c r="EH5" s="560"/>
      <c r="EI5" s="560"/>
      <c r="EJ5" s="560"/>
      <c r="EK5" s="560"/>
      <c r="EL5" s="560"/>
      <c r="EM5" s="560"/>
      <c r="EN5" s="560"/>
      <c r="EO5" s="560"/>
      <c r="EP5" s="560"/>
      <c r="EQ5" s="560"/>
      <c r="ER5" s="560"/>
      <c r="ES5" s="560"/>
      <c r="ET5" s="560"/>
      <c r="EU5" s="560"/>
      <c r="EV5" s="560"/>
      <c r="EW5" s="560"/>
      <c r="EX5" s="560"/>
      <c r="EY5" s="560"/>
      <c r="EZ5" s="560"/>
      <c r="FA5" s="560"/>
      <c r="FB5" s="560"/>
      <c r="FC5" s="560"/>
      <c r="FD5" s="560"/>
      <c r="FE5" s="560"/>
      <c r="FF5" s="560"/>
      <c r="FG5" s="560"/>
      <c r="FH5" s="560"/>
      <c r="FI5" s="560"/>
      <c r="FJ5" s="560"/>
      <c r="FK5" s="560"/>
      <c r="FL5" s="560"/>
      <c r="FM5" s="560"/>
      <c r="FN5" s="560"/>
      <c r="FO5" s="560"/>
      <c r="FP5" s="560"/>
      <c r="FQ5" s="560"/>
      <c r="FR5" s="560"/>
      <c r="FS5" s="560"/>
      <c r="FT5" s="560"/>
      <c r="FU5" s="560"/>
      <c r="FV5" s="560"/>
      <c r="FW5" s="560"/>
      <c r="FX5" s="560"/>
      <c r="FY5" s="560"/>
      <c r="FZ5" s="560"/>
      <c r="GA5" s="560"/>
      <c r="GB5" s="560"/>
      <c r="GC5" s="560"/>
      <c r="GD5" s="560"/>
      <c r="GE5" s="560"/>
      <c r="GF5" s="560"/>
      <c r="GG5" s="560"/>
      <c r="GH5" s="560"/>
      <c r="GI5" s="560"/>
      <c r="GJ5" s="560"/>
      <c r="GK5" s="560"/>
      <c r="GL5" s="560"/>
      <c r="GM5" s="560"/>
      <c r="GN5" s="560"/>
      <c r="GO5" s="560"/>
      <c r="GP5" s="560"/>
      <c r="GQ5" s="560"/>
      <c r="GR5" s="560"/>
      <c r="GS5" s="560"/>
      <c r="GT5" s="560"/>
      <c r="GU5" s="560"/>
      <c r="GV5" s="560"/>
      <c r="GW5" s="560"/>
      <c r="GX5" s="560"/>
      <c r="GY5" s="560"/>
      <c r="GZ5" s="560"/>
      <c r="HA5" s="560"/>
      <c r="HB5" s="560"/>
      <c r="HC5" s="560"/>
      <c r="HD5" s="560"/>
      <c r="HE5" s="560"/>
      <c r="HF5" s="560"/>
      <c r="HG5" s="560"/>
      <c r="HH5" s="560"/>
      <c r="HI5" s="560"/>
      <c r="HJ5" s="560"/>
      <c r="HK5" s="560"/>
      <c r="HL5" s="560"/>
      <c r="HM5" s="560"/>
      <c r="HN5" s="560"/>
      <c r="HO5" s="560"/>
      <c r="HP5" s="560"/>
      <c r="HQ5" s="560"/>
      <c r="HR5" s="560"/>
      <c r="HS5" s="560"/>
      <c r="HT5" s="560"/>
      <c r="HU5" s="560"/>
      <c r="HV5" s="560"/>
      <c r="HW5" s="560"/>
      <c r="HX5" s="560"/>
      <c r="HY5" s="560"/>
      <c r="HZ5" s="560"/>
      <c r="IA5" s="560"/>
      <c r="IB5" s="560"/>
      <c r="IC5" s="560"/>
      <c r="ID5" s="560"/>
      <c r="IE5" s="560"/>
      <c r="IF5" s="560"/>
      <c r="IG5" s="560"/>
      <c r="IH5" s="560"/>
      <c r="II5" s="560"/>
      <c r="IJ5" s="560"/>
      <c r="IK5" s="560"/>
      <c r="IL5" s="560"/>
      <c r="IM5" s="560"/>
      <c r="IN5" s="560"/>
      <c r="IO5" s="560"/>
      <c r="IP5" s="560"/>
      <c r="IQ5" s="560"/>
      <c r="IR5" s="560"/>
      <c r="IS5" s="560"/>
      <c r="IT5" s="560"/>
      <c r="IU5" s="560"/>
      <c r="IV5" s="560"/>
      <c r="IW5" s="560"/>
      <c r="IX5" s="560"/>
      <c r="IY5" s="560"/>
      <c r="IZ5" s="560"/>
      <c r="JA5" s="560"/>
      <c r="JB5" s="560"/>
      <c r="JC5" s="560"/>
      <c r="JD5" s="560"/>
      <c r="JE5" s="560"/>
      <c r="JF5" s="560"/>
      <c r="JG5" s="560"/>
      <c r="JH5" s="560"/>
      <c r="JI5" s="560"/>
      <c r="JJ5" s="560"/>
      <c r="JK5" s="560"/>
      <c r="JL5" s="560"/>
      <c r="JM5" s="560"/>
      <c r="JN5" s="560"/>
      <c r="JO5" s="560"/>
      <c r="JP5" s="560"/>
      <c r="JQ5" s="560"/>
      <c r="JR5" s="560"/>
      <c r="JS5" s="560"/>
      <c r="JT5" s="560"/>
      <c r="JU5" s="560"/>
      <c r="JV5" s="560"/>
      <c r="JW5" s="560"/>
      <c r="JX5" s="560"/>
      <c r="JY5" s="560"/>
      <c r="JZ5" s="560"/>
      <c r="KA5" s="560"/>
      <c r="KB5" s="560"/>
      <c r="KC5" s="560"/>
      <c r="KD5" s="560"/>
      <c r="KE5" s="560"/>
      <c r="KF5" s="560"/>
      <c r="KG5" s="560"/>
      <c r="KH5" s="560"/>
      <c r="KI5" s="560"/>
      <c r="KJ5" s="560"/>
      <c r="KK5" s="560"/>
      <c r="KL5" s="560"/>
      <c r="KM5" s="560"/>
      <c r="KN5" s="560"/>
      <c r="KO5" s="560"/>
      <c r="KP5" s="560"/>
      <c r="KQ5" s="560"/>
      <c r="KR5" s="560"/>
      <c r="KS5" s="560"/>
      <c r="KT5" s="560"/>
      <c r="KU5" s="560"/>
      <c r="KV5" s="560"/>
      <c r="KW5" s="560"/>
      <c r="KX5" s="560"/>
      <c r="KY5" s="560"/>
      <c r="KZ5" s="560"/>
      <c r="LA5" s="560"/>
      <c r="LB5" s="560"/>
      <c r="LC5" s="560"/>
      <c r="LD5" s="560"/>
      <c r="LE5" s="560"/>
      <c r="LF5" s="560"/>
      <c r="LG5" s="560"/>
      <c r="LH5" s="560"/>
      <c r="LI5" s="560"/>
      <c r="LJ5" s="560"/>
      <c r="LK5" s="560"/>
      <c r="LL5" s="560"/>
      <c r="LM5" s="560"/>
      <c r="LN5" s="560"/>
      <c r="LO5" s="560"/>
      <c r="LP5" s="560"/>
      <c r="LQ5" s="560"/>
      <c r="LR5" s="560"/>
      <c r="LS5" s="560"/>
      <c r="LT5" s="560"/>
      <c r="LU5" s="560"/>
      <c r="LV5" s="560"/>
      <c r="LW5" s="560"/>
      <c r="LX5" s="560"/>
      <c r="LY5" s="560"/>
      <c r="LZ5" s="560"/>
      <c r="MA5" s="560"/>
      <c r="MB5" s="560"/>
      <c r="MC5" s="560"/>
      <c r="MD5" s="560"/>
      <c r="ME5" s="560"/>
      <c r="MF5" s="560"/>
      <c r="MG5" s="560"/>
      <c r="MH5" s="560"/>
      <c r="MI5" s="560"/>
      <c r="MJ5" s="560"/>
      <c r="MK5" s="560"/>
      <c r="ML5" s="560"/>
      <c r="MM5" s="560"/>
      <c r="MN5" s="560"/>
      <c r="MO5" s="560"/>
      <c r="MP5" s="560"/>
      <c r="MQ5" s="560"/>
      <c r="MR5" s="560"/>
      <c r="MS5" s="560"/>
      <c r="MT5" s="560"/>
      <c r="MU5" s="560"/>
      <c r="MV5" s="560"/>
      <c r="MW5" s="560"/>
      <c r="MX5" s="560"/>
      <c r="MY5" s="560"/>
      <c r="MZ5" s="560"/>
      <c r="NA5" s="560"/>
      <c r="NB5" s="560"/>
      <c r="NC5" s="560"/>
      <c r="ND5" s="560"/>
      <c r="NE5" s="560"/>
      <c r="NF5" s="560"/>
      <c r="NG5" s="560"/>
      <c r="NH5" s="560"/>
      <c r="NI5" s="560"/>
      <c r="NJ5" s="560"/>
      <c r="NK5" s="560"/>
      <c r="NL5" s="560"/>
      <c r="NM5" s="560"/>
      <c r="NN5" s="560"/>
      <c r="NO5" s="560"/>
      <c r="NP5" s="560"/>
      <c r="NQ5" s="560"/>
      <c r="NR5" s="560"/>
      <c r="NS5" s="560"/>
      <c r="NT5" s="560"/>
    </row>
    <row r="6" spans="1:384" s="100" customFormat="1" ht="36.75" customHeight="1" x14ac:dyDescent="0.6">
      <c r="A6" s="862"/>
      <c r="B6" s="863"/>
      <c r="C6" s="862"/>
      <c r="D6" s="863"/>
      <c r="E6" s="864"/>
      <c r="F6" s="865"/>
      <c r="G6" s="864"/>
      <c r="H6" s="866"/>
      <c r="I6" s="865"/>
      <c r="J6" s="2891"/>
      <c r="K6" s="869" t="s">
        <v>119</v>
      </c>
      <c r="L6" s="784" t="s">
        <v>237</v>
      </c>
      <c r="M6" s="784"/>
      <c r="N6" s="871"/>
      <c r="O6" s="872"/>
      <c r="P6" s="784" t="s">
        <v>237</v>
      </c>
      <c r="Q6" s="2235"/>
      <c r="R6" s="2592"/>
      <c r="S6" s="2593"/>
      <c r="T6" s="2593"/>
      <c r="U6" s="2594"/>
      <c r="V6" s="2594"/>
      <c r="W6" s="2594"/>
      <c r="X6" s="2594"/>
      <c r="Y6" s="2594"/>
      <c r="Z6" s="2594"/>
      <c r="AA6" s="2594"/>
      <c r="AB6" s="2594"/>
      <c r="AC6" s="3718"/>
      <c r="AD6" s="2595"/>
      <c r="AE6" s="2595"/>
      <c r="AF6" s="1792"/>
      <c r="AG6" s="1792"/>
      <c r="AH6" s="1792"/>
      <c r="AI6" s="1792"/>
      <c r="AJ6" s="1792"/>
      <c r="AK6" s="1792"/>
      <c r="AL6" s="1792"/>
      <c r="AM6" s="1744"/>
      <c r="AN6" s="1724"/>
      <c r="AO6" s="1757"/>
      <c r="AP6" s="1557"/>
      <c r="AQ6" s="1758"/>
      <c r="AR6" s="1559"/>
      <c r="AS6" s="874"/>
      <c r="AT6" s="874"/>
      <c r="AU6" s="1487"/>
      <c r="AV6" s="1474"/>
      <c r="AW6" s="875"/>
      <c r="AX6" s="876"/>
      <c r="AY6" s="876"/>
      <c r="AZ6" s="877"/>
      <c r="BA6" s="878"/>
      <c r="BB6" s="875"/>
      <c r="BC6" s="875"/>
      <c r="BD6" s="875"/>
      <c r="BE6" s="875"/>
      <c r="BF6" s="875"/>
      <c r="BG6" s="1475"/>
      <c r="BH6" s="1467"/>
      <c r="BI6" s="875"/>
      <c r="BJ6" s="876"/>
      <c r="BK6" s="876"/>
      <c r="BL6" s="877"/>
      <c r="BM6" s="878"/>
      <c r="BN6" s="875"/>
      <c r="BO6" s="875"/>
      <c r="BP6" s="875"/>
      <c r="BQ6" s="875"/>
      <c r="BR6" s="875"/>
      <c r="BS6" s="878"/>
      <c r="BT6" s="561"/>
      <c r="BU6" s="561"/>
      <c r="BV6" s="561"/>
      <c r="BW6" s="561"/>
      <c r="BX6" s="561"/>
      <c r="BY6" s="561"/>
      <c r="BZ6" s="561"/>
      <c r="CA6" s="561"/>
      <c r="CB6" s="561"/>
      <c r="CC6" s="561"/>
      <c r="CD6" s="561"/>
      <c r="CE6" s="561"/>
      <c r="CF6" s="561"/>
      <c r="CG6" s="561"/>
      <c r="CH6" s="561"/>
      <c r="CI6" s="561"/>
      <c r="CJ6" s="561"/>
      <c r="CK6" s="561"/>
      <c r="CL6" s="561"/>
      <c r="CM6" s="561"/>
      <c r="CN6" s="561"/>
      <c r="CO6" s="561"/>
      <c r="CP6" s="561"/>
      <c r="CQ6" s="561"/>
      <c r="CR6" s="561"/>
      <c r="CS6" s="561"/>
      <c r="CT6" s="561"/>
      <c r="CU6" s="561"/>
      <c r="CV6" s="561"/>
      <c r="CW6" s="561"/>
      <c r="CX6" s="561"/>
      <c r="CY6" s="561"/>
      <c r="CZ6" s="561"/>
      <c r="DA6" s="561"/>
      <c r="DB6" s="561"/>
      <c r="DC6" s="561"/>
      <c r="DD6" s="561"/>
      <c r="DE6" s="561"/>
      <c r="DF6" s="561"/>
      <c r="DG6" s="561"/>
      <c r="DH6" s="561"/>
      <c r="DI6" s="561"/>
      <c r="DJ6" s="561"/>
      <c r="DK6" s="561"/>
      <c r="DL6" s="561"/>
      <c r="DM6" s="561"/>
      <c r="DN6" s="561"/>
      <c r="DO6" s="561"/>
      <c r="DP6" s="561"/>
      <c r="DQ6" s="561"/>
      <c r="DR6" s="561"/>
      <c r="DS6" s="561"/>
      <c r="DT6" s="561"/>
      <c r="DU6" s="561"/>
      <c r="DV6" s="561"/>
      <c r="DW6" s="561"/>
      <c r="DX6" s="561"/>
      <c r="DY6" s="561"/>
      <c r="DZ6" s="561"/>
      <c r="EA6" s="561"/>
      <c r="EB6" s="561"/>
      <c r="EC6" s="561"/>
      <c r="ED6" s="561"/>
      <c r="EE6" s="561"/>
      <c r="EF6" s="561"/>
      <c r="EG6" s="561"/>
      <c r="EH6" s="561"/>
      <c r="EI6" s="561"/>
      <c r="EJ6" s="561"/>
      <c r="EK6" s="561"/>
      <c r="EL6" s="561"/>
      <c r="EM6" s="561"/>
      <c r="EN6" s="561"/>
      <c r="EO6" s="561"/>
      <c r="EP6" s="561"/>
      <c r="EQ6" s="561"/>
      <c r="ER6" s="561"/>
      <c r="ES6" s="561"/>
      <c r="ET6" s="561"/>
      <c r="EU6" s="561"/>
      <c r="EV6" s="561"/>
      <c r="EW6" s="561"/>
      <c r="EX6" s="561"/>
      <c r="EY6" s="561"/>
      <c r="EZ6" s="561"/>
      <c r="FA6" s="561"/>
      <c r="FB6" s="561"/>
      <c r="FC6" s="561"/>
      <c r="FD6" s="561"/>
      <c r="FE6" s="561"/>
      <c r="FF6" s="561"/>
      <c r="FG6" s="561"/>
      <c r="FH6" s="561"/>
      <c r="FI6" s="561"/>
      <c r="FJ6" s="561"/>
      <c r="FK6" s="561"/>
      <c r="FL6" s="561"/>
      <c r="FM6" s="561"/>
      <c r="FN6" s="561"/>
      <c r="FO6" s="561"/>
      <c r="FP6" s="561"/>
      <c r="FQ6" s="561"/>
      <c r="FR6" s="561"/>
      <c r="FS6" s="561"/>
      <c r="FT6" s="561"/>
      <c r="FU6" s="561"/>
      <c r="FV6" s="561"/>
      <c r="FW6" s="561"/>
      <c r="FX6" s="561"/>
      <c r="FY6" s="561"/>
      <c r="FZ6" s="561"/>
      <c r="GA6" s="561"/>
      <c r="GB6" s="561"/>
      <c r="GC6" s="561"/>
      <c r="GD6" s="561"/>
      <c r="GE6" s="561"/>
      <c r="GF6" s="561"/>
      <c r="GG6" s="561"/>
      <c r="GH6" s="561"/>
      <c r="GI6" s="561"/>
      <c r="GJ6" s="561"/>
      <c r="GK6" s="561"/>
      <c r="GL6" s="561"/>
      <c r="GM6" s="561"/>
      <c r="GN6" s="561"/>
      <c r="GO6" s="561"/>
      <c r="GP6" s="561"/>
      <c r="GQ6" s="561"/>
      <c r="GR6" s="561"/>
      <c r="GS6" s="561"/>
      <c r="GT6" s="561"/>
      <c r="GU6" s="561"/>
      <c r="GV6" s="561"/>
      <c r="GW6" s="561"/>
      <c r="GX6" s="561"/>
      <c r="GY6" s="561"/>
      <c r="GZ6" s="561"/>
      <c r="HA6" s="561"/>
      <c r="HB6" s="561"/>
      <c r="HC6" s="561"/>
      <c r="HD6" s="561"/>
      <c r="HE6" s="561"/>
      <c r="HF6" s="561"/>
      <c r="HG6" s="561"/>
      <c r="HH6" s="561"/>
      <c r="HI6" s="561"/>
      <c r="HJ6" s="561"/>
      <c r="HK6" s="561"/>
      <c r="HL6" s="561"/>
      <c r="HM6" s="561"/>
      <c r="HN6" s="561"/>
      <c r="HO6" s="561"/>
      <c r="HP6" s="561"/>
      <c r="HQ6" s="561"/>
      <c r="HR6" s="561"/>
      <c r="HS6" s="561"/>
      <c r="HT6" s="561"/>
      <c r="HU6" s="561"/>
      <c r="HV6" s="561"/>
      <c r="HW6" s="561"/>
      <c r="HX6" s="561"/>
      <c r="HY6" s="561"/>
      <c r="HZ6" s="561"/>
      <c r="IA6" s="561"/>
      <c r="IB6" s="561"/>
      <c r="IC6" s="561"/>
      <c r="ID6" s="561"/>
      <c r="IE6" s="561"/>
      <c r="IF6" s="561"/>
      <c r="IG6" s="561"/>
      <c r="IH6" s="561"/>
      <c r="II6" s="561"/>
      <c r="IJ6" s="561"/>
      <c r="IK6" s="561"/>
      <c r="IL6" s="561"/>
      <c r="IM6" s="561"/>
      <c r="IN6" s="561"/>
      <c r="IO6" s="561"/>
      <c r="IP6" s="561"/>
      <c r="IQ6" s="561"/>
      <c r="IR6" s="561"/>
      <c r="IS6" s="561"/>
      <c r="IT6" s="561"/>
      <c r="IU6" s="561"/>
      <c r="IV6" s="561"/>
      <c r="IW6" s="561"/>
      <c r="IX6" s="561"/>
      <c r="IY6" s="561"/>
      <c r="IZ6" s="561"/>
      <c r="JA6" s="561"/>
      <c r="JB6" s="561"/>
      <c r="JC6" s="561"/>
      <c r="JD6" s="561"/>
      <c r="JE6" s="561"/>
      <c r="JF6" s="561"/>
      <c r="JG6" s="561"/>
      <c r="JH6" s="561"/>
      <c r="JI6" s="561"/>
      <c r="JJ6" s="561"/>
      <c r="JK6" s="561"/>
      <c r="JL6" s="561"/>
      <c r="JM6" s="561"/>
      <c r="JN6" s="561"/>
      <c r="JO6" s="561"/>
      <c r="JP6" s="561"/>
      <c r="JQ6" s="561"/>
      <c r="JR6" s="561"/>
      <c r="JS6" s="561"/>
      <c r="JT6" s="561"/>
      <c r="JU6" s="561"/>
      <c r="JV6" s="561"/>
      <c r="JW6" s="561"/>
      <c r="JX6" s="561"/>
      <c r="JY6" s="561"/>
      <c r="JZ6" s="561"/>
      <c r="KA6" s="561"/>
      <c r="KB6" s="561"/>
      <c r="KC6" s="561"/>
      <c r="KD6" s="561"/>
      <c r="KE6" s="561"/>
      <c r="KF6" s="561"/>
      <c r="KG6" s="561"/>
      <c r="KH6" s="561"/>
      <c r="KI6" s="561"/>
      <c r="KJ6" s="561"/>
      <c r="KK6" s="561"/>
      <c r="KL6" s="561"/>
      <c r="KM6" s="561"/>
      <c r="KN6" s="561"/>
      <c r="KO6" s="561"/>
      <c r="KP6" s="561"/>
      <c r="KQ6" s="561"/>
      <c r="KR6" s="561"/>
      <c r="KS6" s="561"/>
      <c r="KT6" s="561"/>
      <c r="KU6" s="561"/>
      <c r="KV6" s="561"/>
      <c r="KW6" s="561"/>
      <c r="KX6" s="561"/>
      <c r="KY6" s="561"/>
      <c r="KZ6" s="561"/>
      <c r="LA6" s="561"/>
      <c r="LB6" s="561"/>
      <c r="LC6" s="561"/>
      <c r="LD6" s="561"/>
      <c r="LE6" s="561"/>
      <c r="LF6" s="561"/>
      <c r="LG6" s="561"/>
      <c r="LH6" s="561"/>
      <c r="LI6" s="561"/>
      <c r="LJ6" s="561"/>
      <c r="LK6" s="561"/>
      <c r="LL6" s="561"/>
      <c r="LM6" s="561"/>
      <c r="LN6" s="561"/>
      <c r="LO6" s="561"/>
      <c r="LP6" s="561"/>
      <c r="LQ6" s="561"/>
      <c r="LR6" s="561"/>
      <c r="LS6" s="561"/>
      <c r="LT6" s="561"/>
      <c r="LU6" s="561"/>
      <c r="LV6" s="561"/>
      <c r="LW6" s="561"/>
      <c r="LX6" s="561"/>
      <c r="LY6" s="561"/>
      <c r="LZ6" s="561"/>
      <c r="MA6" s="561"/>
      <c r="MB6" s="561"/>
      <c r="MC6" s="561"/>
      <c r="MD6" s="561"/>
      <c r="ME6" s="561"/>
      <c r="MF6" s="561"/>
      <c r="MG6" s="561"/>
      <c r="MH6" s="561"/>
      <c r="MI6" s="561"/>
      <c r="MJ6" s="561"/>
      <c r="MK6" s="561"/>
      <c r="ML6" s="561"/>
      <c r="MM6" s="561"/>
      <c r="MN6" s="561"/>
      <c r="MO6" s="561"/>
      <c r="MP6" s="561"/>
      <c r="MQ6" s="561"/>
      <c r="MR6" s="561"/>
      <c r="MS6" s="561"/>
      <c r="MT6" s="561"/>
      <c r="MU6" s="561"/>
      <c r="MV6" s="561"/>
      <c r="MW6" s="561"/>
      <c r="MX6" s="561"/>
      <c r="MY6" s="561"/>
      <c r="MZ6" s="561"/>
      <c r="NA6" s="561"/>
      <c r="NB6" s="561"/>
      <c r="NC6" s="561"/>
      <c r="ND6" s="561"/>
      <c r="NE6" s="561"/>
      <c r="NF6" s="561"/>
      <c r="NG6" s="561"/>
      <c r="NH6" s="561"/>
      <c r="NI6" s="561"/>
      <c r="NJ6" s="561"/>
      <c r="NK6" s="561"/>
      <c r="NL6" s="561"/>
      <c r="NM6" s="561"/>
      <c r="NN6" s="561"/>
      <c r="NO6" s="561"/>
      <c r="NP6" s="561"/>
      <c r="NQ6" s="561"/>
      <c r="NR6" s="561"/>
      <c r="NS6" s="561"/>
      <c r="NT6" s="561"/>
    </row>
    <row r="7" spans="1:384" s="85" customFormat="1" ht="66" customHeight="1" x14ac:dyDescent="0.6">
      <c r="A7" s="888">
        <v>0</v>
      </c>
      <c r="B7" s="889">
        <v>1</v>
      </c>
      <c r="C7" s="107">
        <v>0</v>
      </c>
      <c r="D7" s="108">
        <v>1</v>
      </c>
      <c r="E7" s="109">
        <v>0</v>
      </c>
      <c r="F7" s="108">
        <v>1</v>
      </c>
      <c r="G7" s="107">
        <v>0</v>
      </c>
      <c r="H7" s="108">
        <v>1</v>
      </c>
      <c r="I7" s="1452" t="str">
        <f t="shared" si="0"/>
        <v>01010101</v>
      </c>
      <c r="J7" s="1452" t="str">
        <f>CONCATENATE(A7,B7,C7,D7,E7,F7,G7,H7)</f>
        <v>01010101</v>
      </c>
      <c r="K7" s="553" t="s">
        <v>119</v>
      </c>
      <c r="L7" s="2663" t="s">
        <v>519</v>
      </c>
      <c r="M7" s="2663"/>
      <c r="N7" s="556" t="s">
        <v>240</v>
      </c>
      <c r="O7" s="2664" t="s">
        <v>241</v>
      </c>
      <c r="P7" s="113" t="s">
        <v>242</v>
      </c>
      <c r="Q7" s="2579">
        <v>0.9</v>
      </c>
      <c r="R7" s="2596">
        <f t="shared" ref="R7:R11" si="1">AP7</f>
        <v>0.83333333333333337</v>
      </c>
      <c r="S7" s="2597">
        <v>0.92810385920800564</v>
      </c>
      <c r="T7" s="2598" t="s">
        <v>520</v>
      </c>
      <c r="U7" s="1866">
        <v>5</v>
      </c>
      <c r="V7" s="1866">
        <f>SUM(W7:AB7)</f>
        <v>5</v>
      </c>
      <c r="W7" s="1866">
        <v>3</v>
      </c>
      <c r="X7" s="1866">
        <v>0</v>
      </c>
      <c r="Y7" s="1866">
        <v>0</v>
      </c>
      <c r="Z7" s="1866">
        <v>1</v>
      </c>
      <c r="AA7" s="1866">
        <v>0</v>
      </c>
      <c r="AB7" s="1866">
        <v>1</v>
      </c>
      <c r="AC7" s="3719" t="s">
        <v>521</v>
      </c>
      <c r="AD7" s="1866">
        <v>5</v>
      </c>
      <c r="AE7" s="1866">
        <f>SUM(AF7:AM7)</f>
        <v>5</v>
      </c>
      <c r="AF7" s="2130">
        <v>1</v>
      </c>
      <c r="AG7" s="1785">
        <v>0</v>
      </c>
      <c r="AH7" s="1785">
        <v>3</v>
      </c>
      <c r="AI7" s="1785">
        <v>0</v>
      </c>
      <c r="AJ7" s="1785">
        <v>0</v>
      </c>
      <c r="AK7" s="1785">
        <v>0</v>
      </c>
      <c r="AL7" s="1785">
        <v>0</v>
      </c>
      <c r="AM7" s="1785">
        <v>1</v>
      </c>
      <c r="AN7" s="1725"/>
      <c r="AO7" s="2892">
        <f>(V7*AT7)+(AE7*AR7)</f>
        <v>10</v>
      </c>
      <c r="AP7" s="2893">
        <f>AO7/AO8</f>
        <v>0.83333333333333337</v>
      </c>
      <c r="AQ7" s="1807" t="str" cm="1">
        <f t="array" ref="AQ7">_xlfn.IFS(AP7&lt;4,"estandar",AP7&gt;9,"compleja",AP7&gt;4,"avanzada")</f>
        <v>estandar</v>
      </c>
      <c r="AR7" s="1563" t="s">
        <v>522</v>
      </c>
      <c r="AS7" s="1196">
        <v>0</v>
      </c>
      <c r="AT7" s="1197">
        <v>1</v>
      </c>
      <c r="AU7" s="1488">
        <v>0</v>
      </c>
      <c r="AV7" s="1524">
        <v>1.63921417797888</v>
      </c>
      <c r="AW7" s="1525">
        <v>0</v>
      </c>
      <c r="AX7" s="1525">
        <v>3.6251131221719501</v>
      </c>
      <c r="AY7" s="1525"/>
      <c r="AZ7" s="1525">
        <f>SUM(AV7,AW7,AX7:AY7)</f>
        <v>5.2643273001508302</v>
      </c>
      <c r="BA7" s="1526">
        <f>AZ7/AZ$8</f>
        <v>0.9413746671439549</v>
      </c>
      <c r="BB7" s="1525">
        <v>1.42841302003004</v>
      </c>
      <c r="BC7" s="1525">
        <v>0</v>
      </c>
      <c r="BD7" s="1525">
        <v>0</v>
      </c>
      <c r="BE7" s="1525">
        <v>1.22723037566089</v>
      </c>
      <c r="BF7" s="1525">
        <f>SUM(AZ7,BB7,BC7,BD7,BE7)</f>
        <v>7.9199706958417604</v>
      </c>
      <c r="BG7" s="1527">
        <f>BF7/BF$8</f>
        <v>0.92810385920800564</v>
      </c>
      <c r="BH7" s="1469"/>
      <c r="BI7" s="1143"/>
      <c r="BJ7" s="1143"/>
      <c r="BK7" s="1143"/>
      <c r="BL7" s="1143">
        <f>SUM(BH7:BK7)</f>
        <v>0</v>
      </c>
      <c r="BM7" s="1139" t="e">
        <f>BL7/BL$8</f>
        <v>#DIV/0!</v>
      </c>
      <c r="BN7" s="1143"/>
      <c r="BO7" s="1143"/>
      <c r="BP7" s="1143"/>
      <c r="BQ7" s="1143"/>
      <c r="BR7" s="1143">
        <f>SUM(BL7,BN7,BO7,BP7,BQ7)</f>
        <v>0</v>
      </c>
      <c r="BS7" s="1144" t="e">
        <f>BR7/BR$8</f>
        <v>#DIV/0!</v>
      </c>
      <c r="BT7" s="557"/>
      <c r="BU7" s="557"/>
      <c r="BV7" s="557"/>
      <c r="BW7" s="557"/>
      <c r="BX7" s="557"/>
      <c r="BY7" s="557"/>
      <c r="BZ7" s="557"/>
      <c r="CA7" s="557"/>
      <c r="CB7" s="557"/>
      <c r="CC7" s="557"/>
      <c r="CD7" s="557"/>
      <c r="CE7" s="557"/>
      <c r="CF7" s="557"/>
      <c r="CG7" s="557"/>
      <c r="CH7" s="557"/>
      <c r="CI7" s="557"/>
      <c r="CJ7" s="557"/>
      <c r="CK7" s="557"/>
      <c r="CL7" s="557"/>
      <c r="CM7" s="557"/>
      <c r="CN7" s="557"/>
      <c r="CO7" s="557"/>
      <c r="CP7" s="557"/>
      <c r="CQ7" s="557"/>
      <c r="CR7" s="557"/>
      <c r="CS7" s="557"/>
      <c r="CT7" s="557"/>
      <c r="CU7" s="557"/>
      <c r="CV7" s="557"/>
      <c r="CW7" s="557"/>
      <c r="CX7" s="557"/>
      <c r="CY7" s="557"/>
      <c r="CZ7" s="557"/>
      <c r="DA7" s="557"/>
      <c r="DB7" s="557"/>
      <c r="DC7" s="557"/>
      <c r="DD7" s="557"/>
      <c r="DE7" s="557"/>
      <c r="DF7" s="557"/>
      <c r="DG7" s="557"/>
      <c r="DH7" s="557"/>
      <c r="DI7" s="557"/>
      <c r="DJ7" s="557"/>
      <c r="DK7" s="557"/>
      <c r="DL7" s="557"/>
      <c r="DM7" s="557"/>
      <c r="DN7" s="557"/>
      <c r="DO7" s="557"/>
      <c r="DP7" s="557"/>
      <c r="DQ7" s="557"/>
      <c r="DR7" s="557"/>
      <c r="DS7" s="557"/>
      <c r="DT7" s="557"/>
      <c r="DU7" s="557"/>
      <c r="DV7" s="557"/>
      <c r="DW7" s="557"/>
      <c r="DX7" s="557"/>
      <c r="DY7" s="557"/>
      <c r="DZ7" s="557"/>
      <c r="EA7" s="557"/>
      <c r="EB7" s="557"/>
      <c r="EC7" s="557"/>
      <c r="ED7" s="557"/>
      <c r="EE7" s="557"/>
      <c r="EF7" s="557"/>
      <c r="EG7" s="557"/>
      <c r="EH7" s="557"/>
      <c r="EI7" s="557"/>
      <c r="EJ7" s="557"/>
      <c r="EK7" s="557"/>
      <c r="EL7" s="557"/>
      <c r="EM7" s="557"/>
      <c r="EN7" s="557"/>
      <c r="EO7" s="557"/>
      <c r="EP7" s="557"/>
      <c r="EQ7" s="557"/>
      <c r="ER7" s="557"/>
      <c r="ES7" s="557"/>
      <c r="ET7" s="557"/>
      <c r="EU7" s="557"/>
      <c r="EV7" s="557"/>
      <c r="EW7" s="557"/>
      <c r="EX7" s="557"/>
      <c r="EY7" s="557"/>
      <c r="EZ7" s="557"/>
      <c r="FA7" s="557"/>
      <c r="FB7" s="557"/>
      <c r="FC7" s="557"/>
      <c r="FD7" s="557"/>
      <c r="FE7" s="557"/>
      <c r="FF7" s="557"/>
      <c r="FG7" s="557"/>
      <c r="FH7" s="557"/>
      <c r="FI7" s="557"/>
      <c r="FJ7" s="557"/>
      <c r="FK7" s="557"/>
      <c r="FL7" s="557"/>
      <c r="FM7" s="557"/>
      <c r="FN7" s="557"/>
      <c r="FO7" s="557"/>
      <c r="FP7" s="557"/>
      <c r="FQ7" s="557"/>
      <c r="FR7" s="557"/>
      <c r="FS7" s="557"/>
      <c r="FT7" s="557"/>
      <c r="FU7" s="557"/>
      <c r="FV7" s="557"/>
      <c r="FW7" s="557"/>
      <c r="FX7" s="557"/>
      <c r="FY7" s="557"/>
      <c r="FZ7" s="557"/>
      <c r="GA7" s="557"/>
      <c r="GB7" s="557"/>
      <c r="GC7" s="557"/>
      <c r="GD7" s="557"/>
      <c r="GE7" s="557"/>
      <c r="GF7" s="557"/>
      <c r="GG7" s="557"/>
      <c r="GH7" s="557"/>
      <c r="GI7" s="557"/>
      <c r="GJ7" s="557"/>
      <c r="GK7" s="557"/>
      <c r="GL7" s="557"/>
      <c r="GM7" s="557"/>
      <c r="GN7" s="557"/>
      <c r="GO7" s="557"/>
      <c r="GP7" s="557"/>
      <c r="GQ7" s="557"/>
      <c r="GR7" s="557"/>
      <c r="GS7" s="557"/>
      <c r="GT7" s="557"/>
      <c r="GU7" s="557"/>
      <c r="GV7" s="557"/>
      <c r="GW7" s="557"/>
      <c r="GX7" s="557"/>
      <c r="GY7" s="557"/>
      <c r="GZ7" s="557"/>
      <c r="HA7" s="557"/>
      <c r="HB7" s="557"/>
      <c r="HC7" s="557"/>
      <c r="HD7" s="557"/>
      <c r="HE7" s="557"/>
      <c r="HF7" s="557"/>
      <c r="HG7" s="557"/>
      <c r="HH7" s="557"/>
      <c r="HI7" s="557"/>
      <c r="HJ7" s="557"/>
      <c r="HK7" s="557"/>
      <c r="HL7" s="557"/>
      <c r="HM7" s="557"/>
      <c r="HN7" s="557"/>
      <c r="HO7" s="557"/>
      <c r="HP7" s="557"/>
      <c r="HQ7" s="557"/>
      <c r="HR7" s="557"/>
      <c r="HS7" s="557"/>
      <c r="HT7" s="557"/>
      <c r="HU7" s="557"/>
      <c r="HV7" s="557"/>
      <c r="HW7" s="557"/>
      <c r="HX7" s="557"/>
      <c r="HY7" s="557"/>
      <c r="HZ7" s="557"/>
      <c r="IA7" s="557"/>
      <c r="IB7" s="557"/>
      <c r="IC7" s="557"/>
      <c r="ID7" s="557"/>
      <c r="IE7" s="557"/>
      <c r="IF7" s="557"/>
      <c r="IG7" s="557"/>
      <c r="IH7" s="557"/>
      <c r="II7" s="557"/>
      <c r="IJ7" s="557"/>
      <c r="IK7" s="557"/>
      <c r="IL7" s="557"/>
      <c r="IM7" s="557"/>
      <c r="IN7" s="557"/>
      <c r="IO7" s="557"/>
      <c r="IP7" s="557"/>
      <c r="IQ7" s="557"/>
      <c r="IR7" s="557"/>
      <c r="IS7" s="557"/>
      <c r="IT7" s="557"/>
      <c r="IU7" s="557"/>
      <c r="IV7" s="557"/>
      <c r="IW7" s="557"/>
      <c r="IX7" s="557"/>
      <c r="IY7" s="557"/>
      <c r="IZ7" s="557"/>
      <c r="JA7" s="557"/>
      <c r="JB7" s="557"/>
      <c r="JC7" s="557"/>
      <c r="JD7" s="557"/>
      <c r="JE7" s="557"/>
      <c r="JF7" s="557"/>
      <c r="JG7" s="557"/>
      <c r="JH7" s="557"/>
      <c r="JI7" s="557"/>
      <c r="JJ7" s="557"/>
      <c r="JK7" s="557"/>
      <c r="JL7" s="557"/>
      <c r="JM7" s="557"/>
      <c r="JN7" s="557"/>
      <c r="JO7" s="557"/>
      <c r="JP7" s="557"/>
      <c r="JQ7" s="557"/>
      <c r="JR7" s="557"/>
      <c r="JS7" s="557"/>
      <c r="JT7" s="557"/>
      <c r="JU7" s="557"/>
      <c r="JV7" s="557"/>
      <c r="JW7" s="557"/>
      <c r="JX7" s="557"/>
      <c r="JY7" s="557"/>
      <c r="JZ7" s="557"/>
      <c r="KA7" s="557"/>
      <c r="KB7" s="557"/>
      <c r="KC7" s="557"/>
      <c r="KD7" s="557"/>
      <c r="KE7" s="557"/>
      <c r="KF7" s="557"/>
      <c r="KG7" s="557"/>
      <c r="KH7" s="557"/>
      <c r="KI7" s="557"/>
      <c r="KJ7" s="557"/>
      <c r="KK7" s="557"/>
      <c r="KL7" s="557"/>
      <c r="KM7" s="557"/>
      <c r="KN7" s="557"/>
      <c r="KO7" s="557"/>
      <c r="KP7" s="557"/>
      <c r="KQ7" s="557"/>
      <c r="KR7" s="557"/>
      <c r="KS7" s="557"/>
      <c r="KT7" s="557"/>
      <c r="KU7" s="557"/>
      <c r="KV7" s="557"/>
      <c r="KW7" s="557"/>
      <c r="KX7" s="557"/>
      <c r="KY7" s="557"/>
      <c r="KZ7" s="557"/>
      <c r="LA7" s="557"/>
      <c r="LB7" s="557"/>
      <c r="LC7" s="557"/>
      <c r="LD7" s="557"/>
      <c r="LE7" s="557"/>
      <c r="LF7" s="557"/>
      <c r="LG7" s="557"/>
      <c r="LH7" s="557"/>
      <c r="LI7" s="557"/>
      <c r="LJ7" s="557"/>
      <c r="LK7" s="557"/>
      <c r="LL7" s="557"/>
      <c r="LM7" s="557"/>
      <c r="LN7" s="557"/>
      <c r="LO7" s="557"/>
      <c r="LP7" s="557"/>
      <c r="LQ7" s="557"/>
      <c r="LR7" s="557"/>
      <c r="LS7" s="557"/>
      <c r="LT7" s="557"/>
      <c r="LU7" s="557"/>
      <c r="LV7" s="557"/>
      <c r="LW7" s="557"/>
      <c r="LX7" s="557"/>
      <c r="LY7" s="557"/>
      <c r="LZ7" s="557"/>
      <c r="MA7" s="557"/>
      <c r="MB7" s="557"/>
      <c r="MC7" s="557"/>
      <c r="MD7" s="557"/>
      <c r="ME7" s="557"/>
      <c r="MF7" s="557"/>
      <c r="MG7" s="557"/>
      <c r="MH7" s="557"/>
      <c r="MI7" s="557"/>
      <c r="MJ7" s="557"/>
      <c r="MK7" s="557"/>
      <c r="ML7" s="557"/>
      <c r="MM7" s="557"/>
      <c r="MN7" s="557"/>
      <c r="MO7" s="557"/>
      <c r="MP7" s="557"/>
      <c r="MQ7" s="557"/>
      <c r="MR7" s="557"/>
      <c r="MS7" s="557"/>
      <c r="MT7" s="557"/>
      <c r="MU7" s="557"/>
      <c r="MV7" s="557"/>
      <c r="MW7" s="557"/>
      <c r="MX7" s="557"/>
      <c r="MY7" s="557"/>
      <c r="MZ7" s="557"/>
      <c r="NA7" s="557"/>
      <c r="NB7" s="557"/>
      <c r="NC7" s="557"/>
      <c r="ND7" s="557"/>
      <c r="NE7" s="557"/>
      <c r="NF7" s="557"/>
      <c r="NG7" s="557"/>
      <c r="NH7" s="557"/>
      <c r="NI7" s="557"/>
      <c r="NJ7" s="557"/>
      <c r="NK7" s="557"/>
      <c r="NL7" s="557"/>
      <c r="NM7" s="557"/>
      <c r="NN7" s="557"/>
      <c r="NO7" s="557"/>
      <c r="NP7" s="557"/>
      <c r="NQ7" s="557"/>
      <c r="NR7" s="557"/>
      <c r="NS7" s="557"/>
      <c r="NT7" s="557"/>
    </row>
    <row r="8" spans="1:384" s="85" customFormat="1" ht="66" customHeight="1" x14ac:dyDescent="0.6">
      <c r="A8" s="888">
        <v>0</v>
      </c>
      <c r="B8" s="889">
        <v>1</v>
      </c>
      <c r="C8" s="107">
        <v>0</v>
      </c>
      <c r="D8" s="108">
        <v>1</v>
      </c>
      <c r="E8" s="107">
        <v>0</v>
      </c>
      <c r="F8" s="108">
        <v>2</v>
      </c>
      <c r="G8" s="107">
        <v>0</v>
      </c>
      <c r="H8" s="108">
        <v>1</v>
      </c>
      <c r="I8" s="1452" t="str">
        <f t="shared" si="0"/>
        <v>01010201</v>
      </c>
      <c r="J8" s="1452" t="str">
        <f t="shared" ref="J8:J11" si="2">CONCATENATE(A8,B8,C8,D8,E8,F8,G8,H8)</f>
        <v>01010201</v>
      </c>
      <c r="K8" s="553" t="s">
        <v>119</v>
      </c>
      <c r="L8" s="2663" t="s">
        <v>523</v>
      </c>
      <c r="M8" s="2663"/>
      <c r="N8" s="556" t="s">
        <v>240</v>
      </c>
      <c r="O8" s="2664" t="s">
        <v>524</v>
      </c>
      <c r="P8" s="113" t="s">
        <v>246</v>
      </c>
      <c r="Q8" s="2580">
        <v>1</v>
      </c>
      <c r="R8" s="2599">
        <f t="shared" si="1"/>
        <v>1</v>
      </c>
      <c r="S8" s="2597">
        <v>1</v>
      </c>
      <c r="T8" s="2598" t="s">
        <v>520</v>
      </c>
      <c r="U8" s="1866">
        <v>6</v>
      </c>
      <c r="V8" s="1866">
        <f t="shared" ref="V8:V11" si="3">SUM(W8:AB8)</f>
        <v>6</v>
      </c>
      <c r="W8" s="1866">
        <v>3</v>
      </c>
      <c r="X8" s="1866">
        <v>0</v>
      </c>
      <c r="Y8" s="1866">
        <v>0</v>
      </c>
      <c r="Z8" s="1866">
        <v>1</v>
      </c>
      <c r="AA8" s="1866">
        <v>1</v>
      </c>
      <c r="AB8" s="1866">
        <v>1</v>
      </c>
      <c r="AC8" s="3719" t="s">
        <v>525</v>
      </c>
      <c r="AD8" s="1866">
        <v>5</v>
      </c>
      <c r="AE8" s="1866">
        <f t="shared" ref="AE8:AE11" si="4">SUM(AF8:AM8)</f>
        <v>6</v>
      </c>
      <c r="AF8" s="2130">
        <v>1</v>
      </c>
      <c r="AG8" s="1785">
        <v>0</v>
      </c>
      <c r="AH8" s="1785">
        <v>3</v>
      </c>
      <c r="AI8" s="1785">
        <v>1</v>
      </c>
      <c r="AJ8" s="1785">
        <v>0</v>
      </c>
      <c r="AK8" s="1785">
        <v>0</v>
      </c>
      <c r="AL8" s="1785">
        <v>0</v>
      </c>
      <c r="AM8" s="1785">
        <v>1</v>
      </c>
      <c r="AN8" s="1725"/>
      <c r="AO8" s="2892">
        <f t="shared" ref="AO8:AO11" si="5">(V8*AT8)+(AE8*AR8)</f>
        <v>12</v>
      </c>
      <c r="AP8" s="2893">
        <f>AO8/AO$8</f>
        <v>1</v>
      </c>
      <c r="AQ8" s="1807" t="str" cm="1">
        <f t="array" ref="AQ8">_xlfn.IFS(AP8&lt;4,"estandar",AP8&gt;9,"compleja",AP8&gt;4,"avanzada")</f>
        <v>estandar</v>
      </c>
      <c r="AR8" s="1563" t="s">
        <v>522</v>
      </c>
      <c r="AS8" s="1196">
        <v>0</v>
      </c>
      <c r="AT8" s="1197">
        <v>1</v>
      </c>
      <c r="AU8" s="1488">
        <v>0</v>
      </c>
      <c r="AV8" s="1524">
        <v>1.9670570135746599</v>
      </c>
      <c r="AW8" s="1525">
        <v>0</v>
      </c>
      <c r="AX8" s="1525">
        <v>3.6251131221719501</v>
      </c>
      <c r="AY8" s="1525"/>
      <c r="AZ8" s="1525">
        <f>SUM(AV8,AW8,AX8:AY8)</f>
        <v>5.5921701357466098</v>
      </c>
      <c r="BA8" s="1526">
        <f>AZ8/AZ8</f>
        <v>1</v>
      </c>
      <c r="BB8" s="1525">
        <v>1.7140956240360501</v>
      </c>
      <c r="BC8" s="1525">
        <v>0</v>
      </c>
      <c r="BD8" s="1525">
        <v>0</v>
      </c>
      <c r="BE8" s="1525">
        <v>1.22723037566089</v>
      </c>
      <c r="BF8" s="1525">
        <f>SUM(AZ8,BB8,BC8,BD8,BE8)</f>
        <v>8.5334961354435492</v>
      </c>
      <c r="BG8" s="1527">
        <f>BF8/BF$8</f>
        <v>1</v>
      </c>
      <c r="BH8" s="1469"/>
      <c r="BI8" s="1143"/>
      <c r="BJ8" s="1143"/>
      <c r="BK8" s="1143"/>
      <c r="BL8" s="1143">
        <f t="shared" ref="BL8:BL11" si="6">SUM(BH8:BK8)</f>
        <v>0</v>
      </c>
      <c r="BM8" s="1139" t="e">
        <f>BL8/BL8</f>
        <v>#DIV/0!</v>
      </c>
      <c r="BN8" s="1143"/>
      <c r="BO8" s="1143"/>
      <c r="BP8" s="1143"/>
      <c r="BQ8" s="1143"/>
      <c r="BR8" s="1143">
        <f>SUM(BL8,BN8,BO8,BP8,BQ8)</f>
        <v>0</v>
      </c>
      <c r="BS8" s="1144" t="e">
        <f>BR8/BR$8</f>
        <v>#DIV/0!</v>
      </c>
      <c r="BT8" s="557"/>
      <c r="BU8" s="557"/>
      <c r="BV8" s="557"/>
      <c r="BW8" s="557"/>
      <c r="BX8" s="557"/>
      <c r="BY8" s="557"/>
      <c r="BZ8" s="557"/>
      <c r="CA8" s="557"/>
      <c r="CB8" s="557"/>
      <c r="CC8" s="557"/>
      <c r="CD8" s="557"/>
      <c r="CE8" s="557"/>
      <c r="CF8" s="557"/>
      <c r="CG8" s="557"/>
      <c r="CH8" s="557"/>
      <c r="CI8" s="557"/>
      <c r="CJ8" s="557"/>
      <c r="CK8" s="557"/>
      <c r="CL8" s="557"/>
      <c r="CM8" s="557"/>
      <c r="CN8" s="557"/>
      <c r="CO8" s="557"/>
      <c r="CP8" s="557"/>
      <c r="CQ8" s="557"/>
      <c r="CR8" s="557"/>
      <c r="CS8" s="557"/>
      <c r="CT8" s="557"/>
      <c r="CU8" s="557"/>
      <c r="CV8" s="557"/>
      <c r="CW8" s="557"/>
      <c r="CX8" s="557"/>
      <c r="CY8" s="557"/>
      <c r="CZ8" s="557"/>
      <c r="DA8" s="557"/>
      <c r="DB8" s="557"/>
      <c r="DC8" s="557"/>
      <c r="DD8" s="557"/>
      <c r="DE8" s="557"/>
      <c r="DF8" s="557"/>
      <c r="DG8" s="557"/>
      <c r="DH8" s="557"/>
      <c r="DI8" s="557"/>
      <c r="DJ8" s="557"/>
      <c r="DK8" s="557"/>
      <c r="DL8" s="557"/>
      <c r="DM8" s="557"/>
      <c r="DN8" s="557"/>
      <c r="DO8" s="557"/>
      <c r="DP8" s="557"/>
      <c r="DQ8" s="557"/>
      <c r="DR8" s="557"/>
      <c r="DS8" s="557"/>
      <c r="DT8" s="557"/>
      <c r="DU8" s="557"/>
      <c r="DV8" s="557"/>
      <c r="DW8" s="557"/>
      <c r="DX8" s="557"/>
      <c r="DY8" s="557"/>
      <c r="DZ8" s="557"/>
      <c r="EA8" s="557"/>
      <c r="EB8" s="557"/>
      <c r="EC8" s="557"/>
      <c r="ED8" s="557"/>
      <c r="EE8" s="557"/>
      <c r="EF8" s="557"/>
      <c r="EG8" s="557"/>
      <c r="EH8" s="557"/>
      <c r="EI8" s="557"/>
      <c r="EJ8" s="557"/>
      <c r="EK8" s="557"/>
      <c r="EL8" s="557"/>
      <c r="EM8" s="557"/>
      <c r="EN8" s="557"/>
      <c r="EO8" s="557"/>
      <c r="EP8" s="557"/>
      <c r="EQ8" s="557"/>
      <c r="ER8" s="557"/>
      <c r="ES8" s="557"/>
      <c r="ET8" s="557"/>
      <c r="EU8" s="557"/>
      <c r="EV8" s="557"/>
      <c r="EW8" s="557"/>
      <c r="EX8" s="557"/>
      <c r="EY8" s="557"/>
      <c r="EZ8" s="557"/>
      <c r="FA8" s="557"/>
      <c r="FB8" s="557"/>
      <c r="FC8" s="557"/>
      <c r="FD8" s="557"/>
      <c r="FE8" s="557"/>
      <c r="FF8" s="557"/>
      <c r="FG8" s="557"/>
      <c r="FH8" s="557"/>
      <c r="FI8" s="557"/>
      <c r="FJ8" s="557"/>
      <c r="FK8" s="557"/>
      <c r="FL8" s="557"/>
      <c r="FM8" s="557"/>
      <c r="FN8" s="557"/>
      <c r="FO8" s="557"/>
      <c r="FP8" s="557"/>
      <c r="FQ8" s="557"/>
      <c r="FR8" s="557"/>
      <c r="FS8" s="557"/>
      <c r="FT8" s="557"/>
      <c r="FU8" s="557"/>
      <c r="FV8" s="557"/>
      <c r="FW8" s="557"/>
      <c r="FX8" s="557"/>
      <c r="FY8" s="557"/>
      <c r="FZ8" s="557"/>
      <c r="GA8" s="557"/>
      <c r="GB8" s="557"/>
      <c r="GC8" s="557"/>
      <c r="GD8" s="557"/>
      <c r="GE8" s="557"/>
      <c r="GF8" s="557"/>
      <c r="GG8" s="557"/>
      <c r="GH8" s="557"/>
      <c r="GI8" s="557"/>
      <c r="GJ8" s="557"/>
      <c r="GK8" s="557"/>
      <c r="GL8" s="557"/>
      <c r="GM8" s="557"/>
      <c r="GN8" s="557"/>
      <c r="GO8" s="557"/>
      <c r="GP8" s="557"/>
      <c r="GQ8" s="557"/>
      <c r="GR8" s="557"/>
      <c r="GS8" s="557"/>
      <c r="GT8" s="557"/>
      <c r="GU8" s="557"/>
      <c r="GV8" s="557"/>
      <c r="GW8" s="557"/>
      <c r="GX8" s="557"/>
      <c r="GY8" s="557"/>
      <c r="GZ8" s="557"/>
      <c r="HA8" s="557"/>
      <c r="HB8" s="557"/>
      <c r="HC8" s="557"/>
      <c r="HD8" s="557"/>
      <c r="HE8" s="557"/>
      <c r="HF8" s="557"/>
      <c r="HG8" s="557"/>
      <c r="HH8" s="557"/>
      <c r="HI8" s="557"/>
      <c r="HJ8" s="557"/>
      <c r="HK8" s="557"/>
      <c r="HL8" s="557"/>
      <c r="HM8" s="557"/>
      <c r="HN8" s="557"/>
      <c r="HO8" s="557"/>
      <c r="HP8" s="557"/>
      <c r="HQ8" s="557"/>
      <c r="HR8" s="557"/>
      <c r="HS8" s="557"/>
      <c r="HT8" s="557"/>
      <c r="HU8" s="557"/>
      <c r="HV8" s="557"/>
      <c r="HW8" s="557"/>
      <c r="HX8" s="557"/>
      <c r="HY8" s="557"/>
      <c r="HZ8" s="557"/>
      <c r="IA8" s="557"/>
      <c r="IB8" s="557"/>
      <c r="IC8" s="557"/>
      <c r="ID8" s="557"/>
      <c r="IE8" s="557"/>
      <c r="IF8" s="557"/>
      <c r="IG8" s="557"/>
      <c r="IH8" s="557"/>
      <c r="II8" s="557"/>
      <c r="IJ8" s="557"/>
      <c r="IK8" s="557"/>
      <c r="IL8" s="557"/>
      <c r="IM8" s="557"/>
      <c r="IN8" s="557"/>
      <c r="IO8" s="557"/>
      <c r="IP8" s="557"/>
      <c r="IQ8" s="557"/>
      <c r="IR8" s="557"/>
      <c r="IS8" s="557"/>
      <c r="IT8" s="557"/>
      <c r="IU8" s="557"/>
      <c r="IV8" s="557"/>
      <c r="IW8" s="557"/>
      <c r="IX8" s="557"/>
      <c r="IY8" s="557"/>
      <c r="IZ8" s="557"/>
      <c r="JA8" s="557"/>
      <c r="JB8" s="557"/>
      <c r="JC8" s="557"/>
      <c r="JD8" s="557"/>
      <c r="JE8" s="557"/>
      <c r="JF8" s="557"/>
      <c r="JG8" s="557"/>
      <c r="JH8" s="557"/>
      <c r="JI8" s="557"/>
      <c r="JJ8" s="557"/>
      <c r="JK8" s="557"/>
      <c r="JL8" s="557"/>
      <c r="JM8" s="557"/>
      <c r="JN8" s="557"/>
      <c r="JO8" s="557"/>
      <c r="JP8" s="557"/>
      <c r="JQ8" s="557"/>
      <c r="JR8" s="557"/>
      <c r="JS8" s="557"/>
      <c r="JT8" s="557"/>
      <c r="JU8" s="557"/>
      <c r="JV8" s="557"/>
      <c r="JW8" s="557"/>
      <c r="JX8" s="557"/>
      <c r="JY8" s="557"/>
      <c r="JZ8" s="557"/>
      <c r="KA8" s="557"/>
      <c r="KB8" s="557"/>
      <c r="KC8" s="557"/>
      <c r="KD8" s="557"/>
      <c r="KE8" s="557"/>
      <c r="KF8" s="557"/>
      <c r="KG8" s="557"/>
      <c r="KH8" s="557"/>
      <c r="KI8" s="557"/>
      <c r="KJ8" s="557"/>
      <c r="KK8" s="557"/>
      <c r="KL8" s="557"/>
      <c r="KM8" s="557"/>
      <c r="KN8" s="557"/>
      <c r="KO8" s="557"/>
      <c r="KP8" s="557"/>
      <c r="KQ8" s="557"/>
      <c r="KR8" s="557"/>
      <c r="KS8" s="557"/>
      <c r="KT8" s="557"/>
      <c r="KU8" s="557"/>
      <c r="KV8" s="557"/>
      <c r="KW8" s="557"/>
      <c r="KX8" s="557"/>
      <c r="KY8" s="557"/>
      <c r="KZ8" s="557"/>
      <c r="LA8" s="557"/>
      <c r="LB8" s="557"/>
      <c r="LC8" s="557"/>
      <c r="LD8" s="557"/>
      <c r="LE8" s="557"/>
      <c r="LF8" s="557"/>
      <c r="LG8" s="557"/>
      <c r="LH8" s="557"/>
      <c r="LI8" s="557"/>
      <c r="LJ8" s="557"/>
      <c r="LK8" s="557"/>
      <c r="LL8" s="557"/>
      <c r="LM8" s="557"/>
      <c r="LN8" s="557"/>
      <c r="LO8" s="557"/>
      <c r="LP8" s="557"/>
      <c r="LQ8" s="557"/>
      <c r="LR8" s="557"/>
      <c r="LS8" s="557"/>
      <c r="LT8" s="557"/>
      <c r="LU8" s="557"/>
      <c r="LV8" s="557"/>
      <c r="LW8" s="557"/>
      <c r="LX8" s="557"/>
      <c r="LY8" s="557"/>
      <c r="LZ8" s="557"/>
      <c r="MA8" s="557"/>
      <c r="MB8" s="557"/>
      <c r="MC8" s="557"/>
      <c r="MD8" s="557"/>
      <c r="ME8" s="557"/>
      <c r="MF8" s="557"/>
      <c r="MG8" s="557"/>
      <c r="MH8" s="557"/>
      <c r="MI8" s="557"/>
      <c r="MJ8" s="557"/>
      <c r="MK8" s="557"/>
      <c r="ML8" s="557"/>
      <c r="MM8" s="557"/>
      <c r="MN8" s="557"/>
      <c r="MO8" s="557"/>
      <c r="MP8" s="557"/>
      <c r="MQ8" s="557"/>
      <c r="MR8" s="557"/>
      <c r="MS8" s="557"/>
      <c r="MT8" s="557"/>
      <c r="MU8" s="557"/>
      <c r="MV8" s="557"/>
      <c r="MW8" s="557"/>
      <c r="MX8" s="557"/>
      <c r="MY8" s="557"/>
      <c r="MZ8" s="557"/>
      <c r="NA8" s="557"/>
      <c r="NB8" s="557"/>
      <c r="NC8" s="557"/>
      <c r="ND8" s="557"/>
      <c r="NE8" s="557"/>
      <c r="NF8" s="557"/>
      <c r="NG8" s="557"/>
      <c r="NH8" s="557"/>
      <c r="NI8" s="557"/>
      <c r="NJ8" s="557"/>
      <c r="NK8" s="557"/>
      <c r="NL8" s="557"/>
      <c r="NM8" s="557"/>
      <c r="NN8" s="557"/>
      <c r="NO8" s="557"/>
      <c r="NP8" s="557"/>
      <c r="NQ8" s="557"/>
      <c r="NR8" s="557"/>
      <c r="NS8" s="557"/>
      <c r="NT8" s="557"/>
    </row>
    <row r="9" spans="1:384" s="85" customFormat="1" ht="66" customHeight="1" x14ac:dyDescent="0.6">
      <c r="A9" s="888">
        <v>0</v>
      </c>
      <c r="B9" s="889">
        <v>1</v>
      </c>
      <c r="C9" s="107">
        <v>0</v>
      </c>
      <c r="D9" s="108">
        <v>1</v>
      </c>
      <c r="E9" s="107">
        <v>0</v>
      </c>
      <c r="F9" s="108">
        <v>3</v>
      </c>
      <c r="G9" s="107">
        <v>0</v>
      </c>
      <c r="H9" s="108">
        <v>1</v>
      </c>
      <c r="I9" s="1452" t="str">
        <f t="shared" si="0"/>
        <v>01010301</v>
      </c>
      <c r="J9" s="1452" t="str">
        <f t="shared" si="2"/>
        <v>01010301</v>
      </c>
      <c r="K9" s="553" t="s">
        <v>119</v>
      </c>
      <c r="L9" s="2670" t="s">
        <v>526</v>
      </c>
      <c r="M9" s="2663"/>
      <c r="N9" s="556" t="s">
        <v>240</v>
      </c>
      <c r="O9" s="2664" t="s">
        <v>248</v>
      </c>
      <c r="P9" s="113" t="s">
        <v>247</v>
      </c>
      <c r="Q9" s="2579">
        <v>0.9413746671439549</v>
      </c>
      <c r="R9" s="2596">
        <f t="shared" si="1"/>
        <v>0.83333333333333337</v>
      </c>
      <c r="S9" s="2597">
        <v>0.92810385920800564</v>
      </c>
      <c r="T9" s="2598" t="s">
        <v>520</v>
      </c>
      <c r="U9" s="1866">
        <v>5</v>
      </c>
      <c r="V9" s="1866">
        <f t="shared" si="3"/>
        <v>5</v>
      </c>
      <c r="W9" s="1866">
        <v>3</v>
      </c>
      <c r="X9" s="1866">
        <v>0</v>
      </c>
      <c r="Y9" s="1866">
        <v>0</v>
      </c>
      <c r="Z9" s="1866">
        <v>1</v>
      </c>
      <c r="AA9" s="1866">
        <v>0</v>
      </c>
      <c r="AB9" s="1866">
        <v>1</v>
      </c>
      <c r="AC9" s="3719" t="s">
        <v>521</v>
      </c>
      <c r="AD9" s="1866">
        <v>5</v>
      </c>
      <c r="AE9" s="1866">
        <f t="shared" si="4"/>
        <v>5</v>
      </c>
      <c r="AF9" s="2130">
        <v>1</v>
      </c>
      <c r="AG9" s="1785">
        <v>0</v>
      </c>
      <c r="AH9" s="1785">
        <v>3</v>
      </c>
      <c r="AI9" s="1785">
        <v>0</v>
      </c>
      <c r="AJ9" s="1785">
        <v>0</v>
      </c>
      <c r="AK9" s="1785">
        <v>0</v>
      </c>
      <c r="AL9" s="1785">
        <v>0</v>
      </c>
      <c r="AM9" s="1785">
        <v>1</v>
      </c>
      <c r="AN9" s="1725"/>
      <c r="AO9" s="2892">
        <f t="shared" si="5"/>
        <v>10</v>
      </c>
      <c r="AP9" s="2893">
        <f t="shared" ref="AP9:AP11" si="7">AO9/AO$8</f>
        <v>0.83333333333333337</v>
      </c>
      <c r="AQ9" s="1807" t="str" cm="1">
        <f t="array" ref="AQ9">_xlfn.IFS(AP9&lt;4,"estandar",AP9&gt;9,"compleja",AP9&gt;4,"avanzada")</f>
        <v>estandar</v>
      </c>
      <c r="AR9" s="1563" t="s">
        <v>522</v>
      </c>
      <c r="AS9" s="1196">
        <v>0</v>
      </c>
      <c r="AT9" s="1197">
        <v>1</v>
      </c>
      <c r="AU9" s="1488">
        <v>0</v>
      </c>
      <c r="AV9" s="1524">
        <v>1.63921417797888</v>
      </c>
      <c r="AW9" s="1525">
        <v>0</v>
      </c>
      <c r="AX9" s="1525">
        <v>3.6251131221719501</v>
      </c>
      <c r="AY9" s="1525"/>
      <c r="AZ9" s="1525">
        <f>SUM(AV9,AW9,AX9:AY9)</f>
        <v>5.2643273001508302</v>
      </c>
      <c r="BA9" s="1526">
        <f>AZ9/AZ8</f>
        <v>0.9413746671439549</v>
      </c>
      <c r="BB9" s="1525">
        <v>1.42841302003004</v>
      </c>
      <c r="BC9" s="1525">
        <v>0</v>
      </c>
      <c r="BD9" s="1525">
        <v>0</v>
      </c>
      <c r="BE9" s="1525">
        <v>1.22723037566089</v>
      </c>
      <c r="BF9" s="1525">
        <f>SUM(AZ9,BB9,BC9,BD9,BE9)</f>
        <v>7.9199706958417604</v>
      </c>
      <c r="BG9" s="1527">
        <f>BF9/BF$8</f>
        <v>0.92810385920800564</v>
      </c>
      <c r="BH9" s="1469"/>
      <c r="BI9" s="1143"/>
      <c r="BJ9" s="1143"/>
      <c r="BK9" s="1143"/>
      <c r="BL9" s="1143">
        <f t="shared" si="6"/>
        <v>0</v>
      </c>
      <c r="BM9" s="1139" t="e">
        <f>BL9/BL8</f>
        <v>#DIV/0!</v>
      </c>
      <c r="BN9" s="1143"/>
      <c r="BO9" s="1143"/>
      <c r="BP9" s="1143"/>
      <c r="BQ9" s="1143"/>
      <c r="BR9" s="1143">
        <f>SUM(BL9,BN9,BO9,BP9,BQ9)</f>
        <v>0</v>
      </c>
      <c r="BS9" s="1144" t="e">
        <f>BR9/BR$8</f>
        <v>#DIV/0!</v>
      </c>
      <c r="BT9" s="557"/>
      <c r="BU9" s="557"/>
      <c r="BV9" s="557"/>
      <c r="BW9" s="557"/>
      <c r="BX9" s="557"/>
      <c r="BY9" s="557"/>
      <c r="BZ9" s="557"/>
      <c r="CA9" s="557"/>
      <c r="CB9" s="557"/>
      <c r="CC9" s="557"/>
      <c r="CD9" s="557"/>
      <c r="CE9" s="557"/>
      <c r="CF9" s="557"/>
      <c r="CG9" s="557"/>
      <c r="CH9" s="557"/>
      <c r="CI9" s="557"/>
      <c r="CJ9" s="557"/>
      <c r="CK9" s="557"/>
      <c r="CL9" s="557"/>
      <c r="CM9" s="557"/>
      <c r="CN9" s="557"/>
      <c r="CO9" s="557"/>
      <c r="CP9" s="557"/>
      <c r="CQ9" s="557"/>
      <c r="CR9" s="557"/>
      <c r="CS9" s="557"/>
      <c r="CT9" s="557"/>
      <c r="CU9" s="557"/>
      <c r="CV9" s="557"/>
      <c r="CW9" s="557"/>
      <c r="CX9" s="557"/>
      <c r="CY9" s="557"/>
      <c r="CZ9" s="557"/>
      <c r="DA9" s="557"/>
      <c r="DB9" s="557"/>
      <c r="DC9" s="557"/>
      <c r="DD9" s="557"/>
      <c r="DE9" s="557"/>
      <c r="DF9" s="557"/>
      <c r="DG9" s="557"/>
      <c r="DH9" s="557"/>
      <c r="DI9" s="557"/>
      <c r="DJ9" s="557"/>
      <c r="DK9" s="557"/>
      <c r="DL9" s="557"/>
      <c r="DM9" s="557"/>
      <c r="DN9" s="557"/>
      <c r="DO9" s="557"/>
      <c r="DP9" s="557"/>
      <c r="DQ9" s="557"/>
      <c r="DR9" s="557"/>
      <c r="DS9" s="557"/>
      <c r="DT9" s="557"/>
      <c r="DU9" s="557"/>
      <c r="DV9" s="557"/>
      <c r="DW9" s="557"/>
      <c r="DX9" s="557"/>
      <c r="DY9" s="557"/>
      <c r="DZ9" s="557"/>
      <c r="EA9" s="557"/>
      <c r="EB9" s="557"/>
      <c r="EC9" s="557"/>
      <c r="ED9" s="557"/>
      <c r="EE9" s="557"/>
      <c r="EF9" s="557"/>
      <c r="EG9" s="557"/>
      <c r="EH9" s="557"/>
      <c r="EI9" s="557"/>
      <c r="EJ9" s="557"/>
      <c r="EK9" s="557"/>
      <c r="EL9" s="557"/>
      <c r="EM9" s="557"/>
      <c r="EN9" s="557"/>
      <c r="EO9" s="557"/>
      <c r="EP9" s="557"/>
      <c r="EQ9" s="557"/>
      <c r="ER9" s="557"/>
      <c r="ES9" s="557"/>
      <c r="ET9" s="557"/>
      <c r="EU9" s="557"/>
      <c r="EV9" s="557"/>
      <c r="EW9" s="557"/>
      <c r="EX9" s="557"/>
      <c r="EY9" s="557"/>
      <c r="EZ9" s="557"/>
      <c r="FA9" s="557"/>
      <c r="FB9" s="557"/>
      <c r="FC9" s="557"/>
      <c r="FD9" s="557"/>
      <c r="FE9" s="557"/>
      <c r="FF9" s="557"/>
      <c r="FG9" s="557"/>
      <c r="FH9" s="557"/>
      <c r="FI9" s="557"/>
      <c r="FJ9" s="557"/>
      <c r="FK9" s="557"/>
      <c r="FL9" s="557"/>
      <c r="FM9" s="557"/>
      <c r="FN9" s="557"/>
      <c r="FO9" s="557"/>
      <c r="FP9" s="557"/>
      <c r="FQ9" s="557"/>
      <c r="FR9" s="557"/>
      <c r="FS9" s="557"/>
      <c r="FT9" s="557"/>
      <c r="FU9" s="557"/>
      <c r="FV9" s="557"/>
      <c r="FW9" s="557"/>
      <c r="FX9" s="557"/>
      <c r="FY9" s="557"/>
      <c r="FZ9" s="557"/>
      <c r="GA9" s="557"/>
      <c r="GB9" s="557"/>
      <c r="GC9" s="557"/>
      <c r="GD9" s="557"/>
      <c r="GE9" s="557"/>
      <c r="GF9" s="557"/>
      <c r="GG9" s="557"/>
      <c r="GH9" s="557"/>
      <c r="GI9" s="557"/>
      <c r="GJ9" s="557"/>
      <c r="GK9" s="557"/>
      <c r="GL9" s="557"/>
      <c r="GM9" s="557"/>
      <c r="GN9" s="557"/>
      <c r="GO9" s="557"/>
      <c r="GP9" s="557"/>
      <c r="GQ9" s="557"/>
      <c r="GR9" s="557"/>
      <c r="GS9" s="557"/>
      <c r="GT9" s="557"/>
      <c r="GU9" s="557"/>
      <c r="GV9" s="557"/>
      <c r="GW9" s="557"/>
      <c r="GX9" s="557"/>
      <c r="GY9" s="557"/>
      <c r="GZ9" s="557"/>
      <c r="HA9" s="557"/>
      <c r="HB9" s="557"/>
      <c r="HC9" s="557"/>
      <c r="HD9" s="557"/>
      <c r="HE9" s="557"/>
      <c r="HF9" s="557"/>
      <c r="HG9" s="557"/>
      <c r="HH9" s="557"/>
      <c r="HI9" s="557"/>
      <c r="HJ9" s="557"/>
      <c r="HK9" s="557"/>
      <c r="HL9" s="557"/>
      <c r="HM9" s="557"/>
      <c r="HN9" s="557"/>
      <c r="HO9" s="557"/>
      <c r="HP9" s="557"/>
      <c r="HQ9" s="557"/>
      <c r="HR9" s="557"/>
      <c r="HS9" s="557"/>
      <c r="HT9" s="557"/>
      <c r="HU9" s="557"/>
      <c r="HV9" s="557"/>
      <c r="HW9" s="557"/>
      <c r="HX9" s="557"/>
      <c r="HY9" s="557"/>
      <c r="HZ9" s="557"/>
      <c r="IA9" s="557"/>
      <c r="IB9" s="557"/>
      <c r="IC9" s="557"/>
      <c r="ID9" s="557"/>
      <c r="IE9" s="557"/>
      <c r="IF9" s="557"/>
      <c r="IG9" s="557"/>
      <c r="IH9" s="557"/>
      <c r="II9" s="557"/>
      <c r="IJ9" s="557"/>
      <c r="IK9" s="557"/>
      <c r="IL9" s="557"/>
      <c r="IM9" s="557"/>
      <c r="IN9" s="557"/>
      <c r="IO9" s="557"/>
      <c r="IP9" s="557"/>
      <c r="IQ9" s="557"/>
      <c r="IR9" s="557"/>
      <c r="IS9" s="557"/>
      <c r="IT9" s="557"/>
      <c r="IU9" s="557"/>
      <c r="IV9" s="557"/>
      <c r="IW9" s="557"/>
      <c r="IX9" s="557"/>
      <c r="IY9" s="557"/>
      <c r="IZ9" s="557"/>
      <c r="JA9" s="557"/>
      <c r="JB9" s="557"/>
      <c r="JC9" s="557"/>
      <c r="JD9" s="557"/>
      <c r="JE9" s="557"/>
      <c r="JF9" s="557"/>
      <c r="JG9" s="557"/>
      <c r="JH9" s="557"/>
      <c r="JI9" s="557"/>
      <c r="JJ9" s="557"/>
      <c r="JK9" s="557"/>
      <c r="JL9" s="557"/>
      <c r="JM9" s="557"/>
      <c r="JN9" s="557"/>
      <c r="JO9" s="557"/>
      <c r="JP9" s="557"/>
      <c r="JQ9" s="557"/>
      <c r="JR9" s="557"/>
      <c r="JS9" s="557"/>
      <c r="JT9" s="557"/>
      <c r="JU9" s="557"/>
      <c r="JV9" s="557"/>
      <c r="JW9" s="557"/>
      <c r="JX9" s="557"/>
      <c r="JY9" s="557"/>
      <c r="JZ9" s="557"/>
      <c r="KA9" s="557"/>
      <c r="KB9" s="557"/>
      <c r="KC9" s="557"/>
      <c r="KD9" s="557"/>
      <c r="KE9" s="557"/>
      <c r="KF9" s="557"/>
      <c r="KG9" s="557"/>
      <c r="KH9" s="557"/>
      <c r="KI9" s="557"/>
      <c r="KJ9" s="557"/>
      <c r="KK9" s="557"/>
      <c r="KL9" s="557"/>
      <c r="KM9" s="557"/>
      <c r="KN9" s="557"/>
      <c r="KO9" s="557"/>
      <c r="KP9" s="557"/>
      <c r="KQ9" s="557"/>
      <c r="KR9" s="557"/>
      <c r="KS9" s="557"/>
      <c r="KT9" s="557"/>
      <c r="KU9" s="557"/>
      <c r="KV9" s="557"/>
      <c r="KW9" s="557"/>
      <c r="KX9" s="557"/>
      <c r="KY9" s="557"/>
      <c r="KZ9" s="557"/>
      <c r="LA9" s="557"/>
      <c r="LB9" s="557"/>
      <c r="LC9" s="557"/>
      <c r="LD9" s="557"/>
      <c r="LE9" s="557"/>
      <c r="LF9" s="557"/>
      <c r="LG9" s="557"/>
      <c r="LH9" s="557"/>
      <c r="LI9" s="557"/>
      <c r="LJ9" s="557"/>
      <c r="LK9" s="557"/>
      <c r="LL9" s="557"/>
      <c r="LM9" s="557"/>
      <c r="LN9" s="557"/>
      <c r="LO9" s="557"/>
      <c r="LP9" s="557"/>
      <c r="LQ9" s="557"/>
      <c r="LR9" s="557"/>
      <c r="LS9" s="557"/>
      <c r="LT9" s="557"/>
      <c r="LU9" s="557"/>
      <c r="LV9" s="557"/>
      <c r="LW9" s="557"/>
      <c r="LX9" s="557"/>
      <c r="LY9" s="557"/>
      <c r="LZ9" s="557"/>
      <c r="MA9" s="557"/>
      <c r="MB9" s="557"/>
      <c r="MC9" s="557"/>
      <c r="MD9" s="557"/>
      <c r="ME9" s="557"/>
      <c r="MF9" s="557"/>
      <c r="MG9" s="557"/>
      <c r="MH9" s="557"/>
      <c r="MI9" s="557"/>
      <c r="MJ9" s="557"/>
      <c r="MK9" s="557"/>
      <c r="ML9" s="557"/>
      <c r="MM9" s="557"/>
      <c r="MN9" s="557"/>
      <c r="MO9" s="557"/>
      <c r="MP9" s="557"/>
      <c r="MQ9" s="557"/>
      <c r="MR9" s="557"/>
      <c r="MS9" s="557"/>
      <c r="MT9" s="557"/>
      <c r="MU9" s="557"/>
      <c r="MV9" s="557"/>
      <c r="MW9" s="557"/>
      <c r="MX9" s="557"/>
      <c r="MY9" s="557"/>
      <c r="MZ9" s="557"/>
      <c r="NA9" s="557"/>
      <c r="NB9" s="557"/>
      <c r="NC9" s="557"/>
      <c r="ND9" s="557"/>
      <c r="NE9" s="557"/>
      <c r="NF9" s="557"/>
      <c r="NG9" s="557"/>
      <c r="NH9" s="557"/>
      <c r="NI9" s="557"/>
      <c r="NJ9" s="557"/>
      <c r="NK9" s="557"/>
      <c r="NL9" s="557"/>
      <c r="NM9" s="557"/>
      <c r="NN9" s="557"/>
      <c r="NO9" s="557"/>
      <c r="NP9" s="557"/>
      <c r="NQ9" s="557"/>
      <c r="NR9" s="557"/>
      <c r="NS9" s="557"/>
      <c r="NT9" s="557"/>
    </row>
    <row r="10" spans="1:384" s="85" customFormat="1" ht="66" customHeight="1" x14ac:dyDescent="0.6">
      <c r="A10" s="888">
        <v>0</v>
      </c>
      <c r="B10" s="889">
        <v>1</v>
      </c>
      <c r="C10" s="107">
        <v>0</v>
      </c>
      <c r="D10" s="108">
        <v>1</v>
      </c>
      <c r="E10" s="107">
        <v>0</v>
      </c>
      <c r="F10" s="108">
        <v>4</v>
      </c>
      <c r="G10" s="107">
        <v>0</v>
      </c>
      <c r="H10" s="108">
        <v>1</v>
      </c>
      <c r="I10" s="1452" t="str">
        <f t="shared" si="0"/>
        <v>01010401</v>
      </c>
      <c r="J10" s="1452" t="str">
        <f t="shared" si="2"/>
        <v>01010401</v>
      </c>
      <c r="K10" s="553" t="s">
        <v>119</v>
      </c>
      <c r="L10" s="2663" t="s">
        <v>527</v>
      </c>
      <c r="M10" s="2663"/>
      <c r="N10" s="556" t="s">
        <v>240</v>
      </c>
      <c r="O10" s="2664" t="s">
        <v>251</v>
      </c>
      <c r="P10" s="113" t="s">
        <v>252</v>
      </c>
      <c r="Q10" s="2579">
        <v>1</v>
      </c>
      <c r="R10" s="2599">
        <f t="shared" si="1"/>
        <v>1</v>
      </c>
      <c r="S10" s="2597">
        <v>1</v>
      </c>
      <c r="T10" s="2598" t="s">
        <v>520</v>
      </c>
      <c r="U10" s="1866">
        <v>6</v>
      </c>
      <c r="V10" s="1866">
        <f t="shared" si="3"/>
        <v>6</v>
      </c>
      <c r="W10" s="1866">
        <v>3</v>
      </c>
      <c r="X10" s="1866">
        <v>0</v>
      </c>
      <c r="Y10" s="1866">
        <v>0</v>
      </c>
      <c r="Z10" s="1866">
        <v>1</v>
      </c>
      <c r="AA10" s="1866">
        <v>1</v>
      </c>
      <c r="AB10" s="1866">
        <v>1</v>
      </c>
      <c r="AC10" s="3719" t="s">
        <v>525</v>
      </c>
      <c r="AD10" s="1866">
        <v>5</v>
      </c>
      <c r="AE10" s="1866">
        <f t="shared" si="4"/>
        <v>6</v>
      </c>
      <c r="AF10" s="2130">
        <v>1</v>
      </c>
      <c r="AG10" s="1785">
        <v>0</v>
      </c>
      <c r="AH10" s="1785">
        <v>3</v>
      </c>
      <c r="AI10" s="1785">
        <v>1</v>
      </c>
      <c r="AJ10" s="1785">
        <v>0</v>
      </c>
      <c r="AK10" s="1785">
        <v>0</v>
      </c>
      <c r="AL10" s="1785">
        <v>0</v>
      </c>
      <c r="AM10" s="1785">
        <v>1</v>
      </c>
      <c r="AN10" s="1725"/>
      <c r="AO10" s="2892">
        <f t="shared" si="5"/>
        <v>12</v>
      </c>
      <c r="AP10" s="2893">
        <f t="shared" si="7"/>
        <v>1</v>
      </c>
      <c r="AQ10" s="2894"/>
      <c r="AR10" s="1563" t="s">
        <v>522</v>
      </c>
      <c r="AS10" s="1196">
        <v>0</v>
      </c>
      <c r="AT10" s="1197">
        <v>1</v>
      </c>
      <c r="AU10" s="1488">
        <v>0</v>
      </c>
      <c r="AV10" s="1524">
        <v>1.9670570135746599</v>
      </c>
      <c r="AW10" s="1525">
        <v>0</v>
      </c>
      <c r="AX10" s="1525">
        <v>3.6251131221719501</v>
      </c>
      <c r="AY10" s="1525"/>
      <c r="AZ10" s="1525">
        <f>SUM(AV10,AW10,AX10:AY10)</f>
        <v>5.5921701357466098</v>
      </c>
      <c r="BA10" s="1526">
        <f>AZ10/AZ8</f>
        <v>1</v>
      </c>
      <c r="BB10" s="1525">
        <v>1.7140956240360501</v>
      </c>
      <c r="BC10" s="1525">
        <v>0</v>
      </c>
      <c r="BD10" s="1525">
        <v>0</v>
      </c>
      <c r="BE10" s="1525">
        <v>1.22723037566089</v>
      </c>
      <c r="BF10" s="1525">
        <f>SUM(AZ10,BB10,BC10,BD10,BE10)</f>
        <v>8.5334961354435492</v>
      </c>
      <c r="BG10" s="1527">
        <f>BF10/BF$8</f>
        <v>1</v>
      </c>
      <c r="BH10" s="1469"/>
      <c r="BI10" s="1143"/>
      <c r="BJ10" s="1143"/>
      <c r="BK10" s="1143"/>
      <c r="BL10" s="1143">
        <f t="shared" si="6"/>
        <v>0</v>
      </c>
      <c r="BM10" s="1139" t="e">
        <f>BL10/BL8</f>
        <v>#DIV/0!</v>
      </c>
      <c r="BN10" s="1143"/>
      <c r="BO10" s="1143"/>
      <c r="BP10" s="1143"/>
      <c r="BQ10" s="1143"/>
      <c r="BR10" s="1143">
        <f>SUM(BL10,BN10,BO10,BP10,BQ10)</f>
        <v>0</v>
      </c>
      <c r="BS10" s="1144" t="e">
        <f>BR10/BR$8</f>
        <v>#DIV/0!</v>
      </c>
      <c r="BT10" s="557"/>
      <c r="BU10" s="557"/>
      <c r="BV10" s="557"/>
      <c r="BW10" s="557"/>
      <c r="BX10" s="557"/>
      <c r="BY10" s="557"/>
      <c r="BZ10" s="557"/>
      <c r="CA10" s="557"/>
      <c r="CB10" s="557"/>
      <c r="CC10" s="557"/>
      <c r="CD10" s="557"/>
      <c r="CE10" s="557"/>
      <c r="CF10" s="557"/>
      <c r="CG10" s="557"/>
      <c r="CH10" s="557"/>
      <c r="CI10" s="557"/>
      <c r="CJ10" s="557"/>
      <c r="CK10" s="557"/>
      <c r="CL10" s="557"/>
      <c r="CM10" s="557"/>
      <c r="CN10" s="557"/>
      <c r="CO10" s="557"/>
      <c r="CP10" s="557"/>
      <c r="CQ10" s="557"/>
      <c r="CR10" s="557"/>
      <c r="CS10" s="557"/>
      <c r="CT10" s="557"/>
      <c r="CU10" s="557"/>
      <c r="CV10" s="557"/>
      <c r="CW10" s="557"/>
      <c r="CX10" s="557"/>
      <c r="CY10" s="557"/>
      <c r="CZ10" s="557"/>
      <c r="DA10" s="557"/>
      <c r="DB10" s="557"/>
      <c r="DC10" s="557"/>
      <c r="DD10" s="557"/>
      <c r="DE10" s="557"/>
      <c r="DF10" s="557"/>
      <c r="DG10" s="557"/>
      <c r="DH10" s="557"/>
      <c r="DI10" s="557"/>
      <c r="DJ10" s="557"/>
      <c r="DK10" s="557"/>
      <c r="DL10" s="557"/>
      <c r="DM10" s="557"/>
      <c r="DN10" s="557"/>
      <c r="DO10" s="557"/>
      <c r="DP10" s="557"/>
      <c r="DQ10" s="557"/>
      <c r="DR10" s="557"/>
      <c r="DS10" s="557"/>
      <c r="DT10" s="557"/>
      <c r="DU10" s="557"/>
      <c r="DV10" s="557"/>
      <c r="DW10" s="557"/>
      <c r="DX10" s="557"/>
      <c r="DY10" s="557"/>
      <c r="DZ10" s="557"/>
      <c r="EA10" s="557"/>
      <c r="EB10" s="557"/>
      <c r="EC10" s="557"/>
      <c r="ED10" s="557"/>
      <c r="EE10" s="557"/>
      <c r="EF10" s="557"/>
      <c r="EG10" s="557"/>
      <c r="EH10" s="557"/>
      <c r="EI10" s="557"/>
      <c r="EJ10" s="557"/>
      <c r="EK10" s="557"/>
      <c r="EL10" s="557"/>
      <c r="EM10" s="557"/>
      <c r="EN10" s="557"/>
      <c r="EO10" s="557"/>
      <c r="EP10" s="557"/>
      <c r="EQ10" s="557"/>
      <c r="ER10" s="557"/>
      <c r="ES10" s="557"/>
      <c r="ET10" s="557"/>
      <c r="EU10" s="557"/>
      <c r="EV10" s="557"/>
      <c r="EW10" s="557"/>
      <c r="EX10" s="557"/>
      <c r="EY10" s="557"/>
      <c r="EZ10" s="557"/>
      <c r="FA10" s="557"/>
      <c r="FB10" s="557"/>
      <c r="FC10" s="557"/>
      <c r="FD10" s="557"/>
      <c r="FE10" s="557"/>
      <c r="FF10" s="557"/>
      <c r="FG10" s="557"/>
      <c r="FH10" s="557"/>
      <c r="FI10" s="557"/>
      <c r="FJ10" s="557"/>
      <c r="FK10" s="557"/>
      <c r="FL10" s="557"/>
      <c r="FM10" s="557"/>
      <c r="FN10" s="557"/>
      <c r="FO10" s="557"/>
      <c r="FP10" s="557"/>
      <c r="FQ10" s="557"/>
      <c r="FR10" s="557"/>
      <c r="FS10" s="557"/>
      <c r="FT10" s="557"/>
      <c r="FU10" s="557"/>
      <c r="FV10" s="557"/>
      <c r="FW10" s="557"/>
      <c r="FX10" s="557"/>
      <c r="FY10" s="557"/>
      <c r="FZ10" s="557"/>
      <c r="GA10" s="557"/>
      <c r="GB10" s="557"/>
      <c r="GC10" s="557"/>
      <c r="GD10" s="557"/>
      <c r="GE10" s="557"/>
      <c r="GF10" s="557"/>
      <c r="GG10" s="557"/>
      <c r="GH10" s="557"/>
      <c r="GI10" s="557"/>
      <c r="GJ10" s="557"/>
      <c r="GK10" s="557"/>
      <c r="GL10" s="557"/>
      <c r="GM10" s="557"/>
      <c r="GN10" s="557"/>
      <c r="GO10" s="557"/>
      <c r="GP10" s="557"/>
      <c r="GQ10" s="557"/>
      <c r="GR10" s="557"/>
      <c r="GS10" s="557"/>
      <c r="GT10" s="557"/>
      <c r="GU10" s="557"/>
      <c r="GV10" s="557"/>
      <c r="GW10" s="557"/>
      <c r="GX10" s="557"/>
      <c r="GY10" s="557"/>
      <c r="GZ10" s="557"/>
      <c r="HA10" s="557"/>
      <c r="HB10" s="557"/>
      <c r="HC10" s="557"/>
      <c r="HD10" s="557"/>
      <c r="HE10" s="557"/>
      <c r="HF10" s="557"/>
      <c r="HG10" s="557"/>
      <c r="HH10" s="557"/>
      <c r="HI10" s="557"/>
      <c r="HJ10" s="557"/>
      <c r="HK10" s="557"/>
      <c r="HL10" s="557"/>
      <c r="HM10" s="557"/>
      <c r="HN10" s="557"/>
      <c r="HO10" s="557"/>
      <c r="HP10" s="557"/>
      <c r="HQ10" s="557"/>
      <c r="HR10" s="557"/>
      <c r="HS10" s="557"/>
      <c r="HT10" s="557"/>
      <c r="HU10" s="557"/>
      <c r="HV10" s="557"/>
      <c r="HW10" s="557"/>
      <c r="HX10" s="557"/>
      <c r="HY10" s="557"/>
      <c r="HZ10" s="557"/>
      <c r="IA10" s="557"/>
      <c r="IB10" s="557"/>
      <c r="IC10" s="557"/>
      <c r="ID10" s="557"/>
      <c r="IE10" s="557"/>
      <c r="IF10" s="557"/>
      <c r="IG10" s="557"/>
      <c r="IH10" s="557"/>
      <c r="II10" s="557"/>
      <c r="IJ10" s="557"/>
      <c r="IK10" s="557"/>
      <c r="IL10" s="557"/>
      <c r="IM10" s="557"/>
      <c r="IN10" s="557"/>
      <c r="IO10" s="557"/>
      <c r="IP10" s="557"/>
      <c r="IQ10" s="557"/>
      <c r="IR10" s="557"/>
      <c r="IS10" s="557"/>
      <c r="IT10" s="557"/>
      <c r="IU10" s="557"/>
      <c r="IV10" s="557"/>
      <c r="IW10" s="557"/>
      <c r="IX10" s="557"/>
      <c r="IY10" s="557"/>
      <c r="IZ10" s="557"/>
      <c r="JA10" s="557"/>
      <c r="JB10" s="557"/>
      <c r="JC10" s="557"/>
      <c r="JD10" s="557"/>
      <c r="JE10" s="557"/>
      <c r="JF10" s="557"/>
      <c r="JG10" s="557"/>
      <c r="JH10" s="557"/>
      <c r="JI10" s="557"/>
      <c r="JJ10" s="557"/>
      <c r="JK10" s="557"/>
      <c r="JL10" s="557"/>
      <c r="JM10" s="557"/>
      <c r="JN10" s="557"/>
      <c r="JO10" s="557"/>
      <c r="JP10" s="557"/>
      <c r="JQ10" s="557"/>
      <c r="JR10" s="557"/>
      <c r="JS10" s="557"/>
      <c r="JT10" s="557"/>
      <c r="JU10" s="557"/>
      <c r="JV10" s="557"/>
      <c r="JW10" s="557"/>
      <c r="JX10" s="557"/>
      <c r="JY10" s="557"/>
      <c r="JZ10" s="557"/>
      <c r="KA10" s="557"/>
      <c r="KB10" s="557"/>
      <c r="KC10" s="557"/>
      <c r="KD10" s="557"/>
      <c r="KE10" s="557"/>
      <c r="KF10" s="557"/>
      <c r="KG10" s="557"/>
      <c r="KH10" s="557"/>
      <c r="KI10" s="557"/>
      <c r="KJ10" s="557"/>
      <c r="KK10" s="557"/>
      <c r="KL10" s="557"/>
      <c r="KM10" s="557"/>
      <c r="KN10" s="557"/>
      <c r="KO10" s="557"/>
      <c r="KP10" s="557"/>
      <c r="KQ10" s="557"/>
      <c r="KR10" s="557"/>
      <c r="KS10" s="557"/>
      <c r="KT10" s="557"/>
      <c r="KU10" s="557"/>
      <c r="KV10" s="557"/>
      <c r="KW10" s="557"/>
      <c r="KX10" s="557"/>
      <c r="KY10" s="557"/>
      <c r="KZ10" s="557"/>
      <c r="LA10" s="557"/>
      <c r="LB10" s="557"/>
      <c r="LC10" s="557"/>
      <c r="LD10" s="557"/>
      <c r="LE10" s="557"/>
      <c r="LF10" s="557"/>
      <c r="LG10" s="557"/>
      <c r="LH10" s="557"/>
      <c r="LI10" s="557"/>
      <c r="LJ10" s="557"/>
      <c r="LK10" s="557"/>
      <c r="LL10" s="557"/>
      <c r="LM10" s="557"/>
      <c r="LN10" s="557"/>
      <c r="LO10" s="557"/>
      <c r="LP10" s="557"/>
      <c r="LQ10" s="557"/>
      <c r="LR10" s="557"/>
      <c r="LS10" s="557"/>
      <c r="LT10" s="557"/>
      <c r="LU10" s="557"/>
      <c r="LV10" s="557"/>
      <c r="LW10" s="557"/>
      <c r="LX10" s="557"/>
      <c r="LY10" s="557"/>
      <c r="LZ10" s="557"/>
      <c r="MA10" s="557"/>
      <c r="MB10" s="557"/>
      <c r="MC10" s="557"/>
      <c r="MD10" s="557"/>
      <c r="ME10" s="557"/>
      <c r="MF10" s="557"/>
      <c r="MG10" s="557"/>
      <c r="MH10" s="557"/>
      <c r="MI10" s="557"/>
      <c r="MJ10" s="557"/>
      <c r="MK10" s="557"/>
      <c r="ML10" s="557"/>
      <c r="MM10" s="557"/>
      <c r="MN10" s="557"/>
      <c r="MO10" s="557"/>
      <c r="MP10" s="557"/>
      <c r="MQ10" s="557"/>
      <c r="MR10" s="557"/>
      <c r="MS10" s="557"/>
      <c r="MT10" s="557"/>
      <c r="MU10" s="557"/>
      <c r="MV10" s="557"/>
      <c r="MW10" s="557"/>
      <c r="MX10" s="557"/>
      <c r="MY10" s="557"/>
      <c r="MZ10" s="557"/>
      <c r="NA10" s="557"/>
      <c r="NB10" s="557"/>
      <c r="NC10" s="557"/>
      <c r="ND10" s="557"/>
      <c r="NE10" s="557"/>
      <c r="NF10" s="557"/>
      <c r="NG10" s="557"/>
      <c r="NH10" s="557"/>
      <c r="NI10" s="557"/>
      <c r="NJ10" s="557"/>
      <c r="NK10" s="557"/>
      <c r="NL10" s="557"/>
      <c r="NM10" s="557"/>
      <c r="NN10" s="557"/>
      <c r="NO10" s="557"/>
      <c r="NP10" s="557"/>
      <c r="NQ10" s="557"/>
      <c r="NR10" s="557"/>
      <c r="NS10" s="557"/>
      <c r="NT10" s="557"/>
    </row>
    <row r="11" spans="1:384" s="85" customFormat="1" ht="66" customHeight="1" x14ac:dyDescent="0.6">
      <c r="A11" s="107">
        <v>0</v>
      </c>
      <c r="B11" s="108">
        <v>1</v>
      </c>
      <c r="C11" s="107">
        <v>0</v>
      </c>
      <c r="D11" s="108">
        <v>1</v>
      </c>
      <c r="E11" s="107">
        <v>0</v>
      </c>
      <c r="F11" s="108">
        <v>5</v>
      </c>
      <c r="G11" s="107">
        <v>0</v>
      </c>
      <c r="H11" s="108">
        <v>1</v>
      </c>
      <c r="I11" s="1452" t="str">
        <f t="shared" si="0"/>
        <v>01010501</v>
      </c>
      <c r="J11" s="1452" t="str">
        <f t="shared" si="2"/>
        <v>01010501</v>
      </c>
      <c r="K11" s="553" t="s">
        <v>119</v>
      </c>
      <c r="L11" s="2663" t="s">
        <v>253</v>
      </c>
      <c r="M11" s="2663"/>
      <c r="N11" s="556" t="s">
        <v>240</v>
      </c>
      <c r="O11" s="2664" t="s">
        <v>254</v>
      </c>
      <c r="P11" s="113" t="s">
        <v>253</v>
      </c>
      <c r="Q11" s="2579">
        <v>1.8827493342879098</v>
      </c>
      <c r="R11" s="2596">
        <f t="shared" si="1"/>
        <v>0.83333333333333337</v>
      </c>
      <c r="S11" s="2597">
        <v>1.8659604071645386</v>
      </c>
      <c r="T11" s="2598" t="s">
        <v>520</v>
      </c>
      <c r="U11" s="1866">
        <v>5</v>
      </c>
      <c r="V11" s="1866">
        <f t="shared" si="3"/>
        <v>5</v>
      </c>
      <c r="W11" s="1866">
        <v>3</v>
      </c>
      <c r="X11" s="1866">
        <v>0</v>
      </c>
      <c r="Y11" s="1866">
        <v>0</v>
      </c>
      <c r="Z11" s="1866">
        <v>2</v>
      </c>
      <c r="AA11" s="1866">
        <v>0</v>
      </c>
      <c r="AB11" s="1866">
        <v>0</v>
      </c>
      <c r="AC11" s="3719" t="s">
        <v>521</v>
      </c>
      <c r="AD11" s="1866">
        <v>10</v>
      </c>
      <c r="AE11" s="1866">
        <f t="shared" si="4"/>
        <v>5</v>
      </c>
      <c r="AF11" s="2130">
        <v>1</v>
      </c>
      <c r="AG11" s="1785">
        <v>0</v>
      </c>
      <c r="AH11" s="1785">
        <v>3</v>
      </c>
      <c r="AI11" s="1785">
        <v>0</v>
      </c>
      <c r="AJ11" s="1785">
        <v>0</v>
      </c>
      <c r="AK11" s="1785">
        <v>0</v>
      </c>
      <c r="AL11" s="1785">
        <v>0</v>
      </c>
      <c r="AM11" s="1785">
        <v>1</v>
      </c>
      <c r="AN11" s="1725"/>
      <c r="AO11" s="2892">
        <f t="shared" si="5"/>
        <v>10</v>
      </c>
      <c r="AP11" s="2893">
        <f t="shared" si="7"/>
        <v>0.83333333333333337</v>
      </c>
      <c r="AQ11" s="1807" t="str" cm="1">
        <f t="array" ref="AQ11">_xlfn.IFS(AP11&lt;4,"estandar",AP11&gt;9,"compleja",AP11&gt;4,"avanzada")</f>
        <v>estandar</v>
      </c>
      <c r="AR11" s="1563" t="s">
        <v>522</v>
      </c>
      <c r="AS11" s="1196">
        <v>0</v>
      </c>
      <c r="AT11" s="1197">
        <v>1</v>
      </c>
      <c r="AU11" s="1488">
        <v>0</v>
      </c>
      <c r="AV11" s="1524">
        <v>3.2784283559577698</v>
      </c>
      <c r="AW11" s="1525">
        <v>0</v>
      </c>
      <c r="AX11" s="1525">
        <v>7.2502262443438896</v>
      </c>
      <c r="AY11" s="1525"/>
      <c r="AZ11" s="1525">
        <f>SUM(AV11,AW11,AX11:AY11)</f>
        <v>10.52865460030166</v>
      </c>
      <c r="BA11" s="1526">
        <f>AZ11/AZ$8</f>
        <v>1.8827493342879098</v>
      </c>
      <c r="BB11" s="1525">
        <v>4.1672809474667103</v>
      </c>
      <c r="BC11" s="1525">
        <v>0</v>
      </c>
      <c r="BD11" s="1525">
        <v>0</v>
      </c>
      <c r="BE11" s="1525">
        <v>1.22723037566089</v>
      </c>
      <c r="BF11" s="1525">
        <f>SUM(AZ11,BB11,BC11,BD11,BE11)</f>
        <v>15.923165923429261</v>
      </c>
      <c r="BG11" s="1527">
        <f>BF11/BF$8</f>
        <v>1.8659604071645386</v>
      </c>
      <c r="BH11" s="1469"/>
      <c r="BI11" s="1143"/>
      <c r="BJ11" s="1143"/>
      <c r="BK11" s="1143"/>
      <c r="BL11" s="1143">
        <f t="shared" si="6"/>
        <v>0</v>
      </c>
      <c r="BM11" s="1139" t="e">
        <f>BL11/BL$8</f>
        <v>#DIV/0!</v>
      </c>
      <c r="BN11" s="1143"/>
      <c r="BO11" s="1143"/>
      <c r="BP11" s="1143"/>
      <c r="BQ11" s="1143"/>
      <c r="BR11" s="1143">
        <f>SUM(BL11,BN11,BO11,BP11,BQ11)</f>
        <v>0</v>
      </c>
      <c r="BS11" s="1144" t="e">
        <f>BR11/BR$8</f>
        <v>#DIV/0!</v>
      </c>
      <c r="BT11" s="557"/>
      <c r="BU11" s="557"/>
      <c r="BV11" s="557"/>
      <c r="BW11" s="557"/>
      <c r="BX11" s="557"/>
      <c r="BY11" s="557"/>
      <c r="BZ11" s="557"/>
      <c r="CA11" s="557"/>
      <c r="CB11" s="557"/>
      <c r="CC11" s="557"/>
      <c r="CD11" s="557"/>
      <c r="CE11" s="557"/>
      <c r="CF11" s="557"/>
      <c r="CG11" s="557"/>
      <c r="CH11" s="557"/>
      <c r="CI11" s="557"/>
      <c r="CJ11" s="557"/>
      <c r="CK11" s="557"/>
      <c r="CL11" s="557"/>
      <c r="CM11" s="557"/>
      <c r="CN11" s="557"/>
      <c r="CO11" s="557"/>
      <c r="CP11" s="557"/>
      <c r="CQ11" s="557"/>
      <c r="CR11" s="557"/>
      <c r="CS11" s="557"/>
      <c r="CT11" s="557"/>
      <c r="CU11" s="557"/>
      <c r="CV11" s="557"/>
      <c r="CW11" s="557"/>
      <c r="CX11" s="557"/>
      <c r="CY11" s="557"/>
      <c r="CZ11" s="557"/>
      <c r="DA11" s="557"/>
      <c r="DB11" s="557"/>
      <c r="DC11" s="557"/>
      <c r="DD11" s="557"/>
      <c r="DE11" s="557"/>
      <c r="DF11" s="557"/>
      <c r="DG11" s="557"/>
      <c r="DH11" s="557"/>
      <c r="DI11" s="557"/>
      <c r="DJ11" s="557"/>
      <c r="DK11" s="557"/>
      <c r="DL11" s="557"/>
      <c r="DM11" s="557"/>
      <c r="DN11" s="557"/>
      <c r="DO11" s="557"/>
      <c r="DP11" s="557"/>
      <c r="DQ11" s="557"/>
      <c r="DR11" s="557"/>
      <c r="DS11" s="557"/>
      <c r="DT11" s="557"/>
      <c r="DU11" s="557"/>
      <c r="DV11" s="557"/>
      <c r="DW11" s="557"/>
      <c r="DX11" s="557"/>
      <c r="DY11" s="557"/>
      <c r="DZ11" s="557"/>
      <c r="EA11" s="557"/>
      <c r="EB11" s="557"/>
      <c r="EC11" s="557"/>
      <c r="ED11" s="557"/>
      <c r="EE11" s="557"/>
      <c r="EF11" s="557"/>
      <c r="EG11" s="557"/>
      <c r="EH11" s="557"/>
      <c r="EI11" s="557"/>
      <c r="EJ11" s="557"/>
      <c r="EK11" s="557"/>
      <c r="EL11" s="557"/>
      <c r="EM11" s="557"/>
      <c r="EN11" s="557"/>
      <c r="EO11" s="557"/>
      <c r="EP11" s="557"/>
      <c r="EQ11" s="557"/>
      <c r="ER11" s="557"/>
      <c r="ES11" s="557"/>
      <c r="ET11" s="557"/>
      <c r="EU11" s="557"/>
      <c r="EV11" s="557"/>
      <c r="EW11" s="557"/>
      <c r="EX11" s="557"/>
      <c r="EY11" s="557"/>
      <c r="EZ11" s="557"/>
      <c r="FA11" s="557"/>
      <c r="FB11" s="557"/>
      <c r="FC11" s="557"/>
      <c r="FD11" s="557"/>
      <c r="FE11" s="557"/>
      <c r="FF11" s="557"/>
      <c r="FG11" s="557"/>
      <c r="FH11" s="557"/>
      <c r="FI11" s="557"/>
      <c r="FJ11" s="557"/>
      <c r="FK11" s="557"/>
      <c r="FL11" s="557"/>
      <c r="FM11" s="557"/>
      <c r="FN11" s="557"/>
      <c r="FO11" s="557"/>
      <c r="FP11" s="557"/>
      <c r="FQ11" s="557"/>
      <c r="FR11" s="557"/>
      <c r="FS11" s="557"/>
      <c r="FT11" s="557"/>
      <c r="FU11" s="557"/>
      <c r="FV11" s="557"/>
      <c r="FW11" s="557"/>
      <c r="FX11" s="557"/>
      <c r="FY11" s="557"/>
      <c r="FZ11" s="557"/>
      <c r="GA11" s="557"/>
      <c r="GB11" s="557"/>
      <c r="GC11" s="557"/>
      <c r="GD11" s="557"/>
      <c r="GE11" s="557"/>
      <c r="GF11" s="557"/>
      <c r="GG11" s="557"/>
      <c r="GH11" s="557"/>
      <c r="GI11" s="557"/>
      <c r="GJ11" s="557"/>
      <c r="GK11" s="557"/>
      <c r="GL11" s="557"/>
      <c r="GM11" s="557"/>
      <c r="GN11" s="557"/>
      <c r="GO11" s="557"/>
      <c r="GP11" s="557"/>
      <c r="GQ11" s="557"/>
      <c r="GR11" s="557"/>
      <c r="GS11" s="557"/>
      <c r="GT11" s="557"/>
      <c r="GU11" s="557"/>
      <c r="GV11" s="557"/>
      <c r="GW11" s="557"/>
      <c r="GX11" s="557"/>
      <c r="GY11" s="557"/>
      <c r="GZ11" s="557"/>
      <c r="HA11" s="557"/>
      <c r="HB11" s="557"/>
      <c r="HC11" s="557"/>
      <c r="HD11" s="557"/>
      <c r="HE11" s="557"/>
      <c r="HF11" s="557"/>
      <c r="HG11" s="557"/>
      <c r="HH11" s="557"/>
      <c r="HI11" s="557"/>
      <c r="HJ11" s="557"/>
      <c r="HK11" s="557"/>
      <c r="HL11" s="557"/>
      <c r="HM11" s="557"/>
      <c r="HN11" s="557"/>
      <c r="HO11" s="557"/>
      <c r="HP11" s="557"/>
      <c r="HQ11" s="557"/>
      <c r="HR11" s="557"/>
      <c r="HS11" s="557"/>
      <c r="HT11" s="557"/>
      <c r="HU11" s="557"/>
      <c r="HV11" s="557"/>
      <c r="HW11" s="557"/>
      <c r="HX11" s="557"/>
      <c r="HY11" s="557"/>
      <c r="HZ11" s="557"/>
      <c r="IA11" s="557"/>
      <c r="IB11" s="557"/>
      <c r="IC11" s="557"/>
      <c r="ID11" s="557"/>
      <c r="IE11" s="557"/>
      <c r="IF11" s="557"/>
      <c r="IG11" s="557"/>
      <c r="IH11" s="557"/>
      <c r="II11" s="557"/>
      <c r="IJ11" s="557"/>
      <c r="IK11" s="557"/>
      <c r="IL11" s="557"/>
      <c r="IM11" s="557"/>
      <c r="IN11" s="557"/>
      <c r="IO11" s="557"/>
      <c r="IP11" s="557"/>
      <c r="IQ11" s="557"/>
      <c r="IR11" s="557"/>
      <c r="IS11" s="557"/>
      <c r="IT11" s="557"/>
      <c r="IU11" s="557"/>
      <c r="IV11" s="557"/>
      <c r="IW11" s="557"/>
      <c r="IX11" s="557"/>
      <c r="IY11" s="557"/>
      <c r="IZ11" s="557"/>
      <c r="JA11" s="557"/>
      <c r="JB11" s="557"/>
      <c r="JC11" s="557"/>
      <c r="JD11" s="557"/>
      <c r="JE11" s="557"/>
      <c r="JF11" s="557"/>
      <c r="JG11" s="557"/>
      <c r="JH11" s="557"/>
      <c r="JI11" s="557"/>
      <c r="JJ11" s="557"/>
      <c r="JK11" s="557"/>
      <c r="JL11" s="557"/>
      <c r="JM11" s="557"/>
      <c r="JN11" s="557"/>
      <c r="JO11" s="557"/>
      <c r="JP11" s="557"/>
      <c r="JQ11" s="557"/>
      <c r="JR11" s="557"/>
      <c r="JS11" s="557"/>
      <c r="JT11" s="557"/>
      <c r="JU11" s="557"/>
      <c r="JV11" s="557"/>
      <c r="JW11" s="557"/>
      <c r="JX11" s="557"/>
      <c r="JY11" s="557"/>
      <c r="JZ11" s="557"/>
      <c r="KA11" s="557"/>
      <c r="KB11" s="557"/>
      <c r="KC11" s="557"/>
      <c r="KD11" s="557"/>
      <c r="KE11" s="557"/>
      <c r="KF11" s="557"/>
      <c r="KG11" s="557"/>
      <c r="KH11" s="557"/>
      <c r="KI11" s="557"/>
      <c r="KJ11" s="557"/>
      <c r="KK11" s="557"/>
      <c r="KL11" s="557"/>
      <c r="KM11" s="557"/>
      <c r="KN11" s="557"/>
      <c r="KO11" s="557"/>
      <c r="KP11" s="557"/>
      <c r="KQ11" s="557"/>
      <c r="KR11" s="557"/>
      <c r="KS11" s="557"/>
      <c r="KT11" s="557"/>
      <c r="KU11" s="557"/>
      <c r="KV11" s="557"/>
      <c r="KW11" s="557"/>
      <c r="KX11" s="557"/>
      <c r="KY11" s="557"/>
      <c r="KZ11" s="557"/>
      <c r="LA11" s="557"/>
      <c r="LB11" s="557"/>
      <c r="LC11" s="557"/>
      <c r="LD11" s="557"/>
      <c r="LE11" s="557"/>
      <c r="LF11" s="557"/>
      <c r="LG11" s="557"/>
      <c r="LH11" s="557"/>
      <c r="LI11" s="557"/>
      <c r="LJ11" s="557"/>
      <c r="LK11" s="557"/>
      <c r="LL11" s="557"/>
      <c r="LM11" s="557"/>
      <c r="LN11" s="557"/>
      <c r="LO11" s="557"/>
      <c r="LP11" s="557"/>
      <c r="LQ11" s="557"/>
      <c r="LR11" s="557"/>
      <c r="LS11" s="557"/>
      <c r="LT11" s="557"/>
      <c r="LU11" s="557"/>
      <c r="LV11" s="557"/>
      <c r="LW11" s="557"/>
      <c r="LX11" s="557"/>
      <c r="LY11" s="557"/>
      <c r="LZ11" s="557"/>
      <c r="MA11" s="557"/>
      <c r="MB11" s="557"/>
      <c r="MC11" s="557"/>
      <c r="MD11" s="557"/>
      <c r="ME11" s="557"/>
      <c r="MF11" s="557"/>
      <c r="MG11" s="557"/>
      <c r="MH11" s="557"/>
      <c r="MI11" s="557"/>
      <c r="MJ11" s="557"/>
      <c r="MK11" s="557"/>
      <c r="ML11" s="557"/>
      <c r="MM11" s="557"/>
      <c r="MN11" s="557"/>
      <c r="MO11" s="557"/>
      <c r="MP11" s="557"/>
      <c r="MQ11" s="557"/>
      <c r="MR11" s="557"/>
      <c r="MS11" s="557"/>
      <c r="MT11" s="557"/>
      <c r="MU11" s="557"/>
      <c r="MV11" s="557"/>
      <c r="MW11" s="557"/>
      <c r="MX11" s="557"/>
      <c r="MY11" s="557"/>
      <c r="MZ11" s="557"/>
      <c r="NA11" s="557"/>
      <c r="NB11" s="557"/>
      <c r="NC11" s="557"/>
      <c r="ND11" s="557"/>
      <c r="NE11" s="557"/>
      <c r="NF11" s="557"/>
      <c r="NG11" s="557"/>
      <c r="NH11" s="557"/>
      <c r="NI11" s="557"/>
      <c r="NJ11" s="557"/>
      <c r="NK11" s="557"/>
      <c r="NL11" s="557"/>
      <c r="NM11" s="557"/>
      <c r="NN11" s="557"/>
      <c r="NO11" s="557"/>
      <c r="NP11" s="557"/>
      <c r="NQ11" s="557"/>
      <c r="NR11" s="557"/>
      <c r="NS11" s="557"/>
      <c r="NT11" s="557"/>
    </row>
    <row r="12" spans="1:384" s="560" customFormat="1" ht="20.25" customHeight="1" x14ac:dyDescent="0.55000000000000004">
      <c r="A12" s="824"/>
      <c r="B12" s="825"/>
      <c r="C12" s="824"/>
      <c r="D12" s="825"/>
      <c r="E12" s="824"/>
      <c r="F12" s="825"/>
      <c r="G12" s="824"/>
      <c r="H12" s="825"/>
      <c r="I12" s="1375" t="str">
        <f t="shared" si="0"/>
        <v/>
      </c>
      <c r="J12" s="826"/>
      <c r="K12" s="830"/>
      <c r="L12" s="879"/>
      <c r="M12" s="2895"/>
      <c r="N12" s="880"/>
      <c r="O12" s="2896"/>
      <c r="P12" s="555"/>
      <c r="Q12" s="1886"/>
      <c r="R12" s="2614"/>
      <c r="S12" s="2615"/>
      <c r="T12" s="2615"/>
      <c r="U12" s="2616"/>
      <c r="V12" s="2616"/>
      <c r="W12" s="2616"/>
      <c r="X12" s="2616"/>
      <c r="Y12" s="2616"/>
      <c r="Z12" s="2616"/>
      <c r="AA12" s="2616"/>
      <c r="AB12" s="2616"/>
      <c r="AC12" s="3720"/>
      <c r="AD12" s="2616"/>
      <c r="AE12" s="1872"/>
      <c r="AF12" s="2130"/>
      <c r="AG12" s="1785"/>
      <c r="AH12" s="1782"/>
      <c r="AI12" s="1782"/>
      <c r="AJ12" s="1782"/>
      <c r="AK12" s="1782"/>
      <c r="AL12" s="1785"/>
      <c r="AM12" s="1785"/>
      <c r="AN12" s="1726"/>
      <c r="AO12" s="1759"/>
      <c r="AP12" s="1710"/>
      <c r="AQ12" s="1760"/>
      <c r="AR12" s="2270"/>
      <c r="AS12" s="1148"/>
      <c r="AT12" s="1148"/>
      <c r="AU12" s="1489"/>
      <c r="AV12" s="1478"/>
      <c r="AW12" s="1149"/>
      <c r="AX12" s="1150"/>
      <c r="AY12" s="1150"/>
      <c r="AZ12" s="1149"/>
      <c r="BA12" s="1151"/>
      <c r="BB12" s="1149"/>
      <c r="BC12" s="1149"/>
      <c r="BD12" s="1149"/>
      <c r="BE12" s="1149"/>
      <c r="BF12" s="1149"/>
      <c r="BG12" s="1479"/>
      <c r="BH12" s="1470"/>
      <c r="BI12" s="1149"/>
      <c r="BJ12" s="1150"/>
      <c r="BK12" s="1150"/>
      <c r="BL12" s="1149"/>
      <c r="BM12" s="1151"/>
      <c r="BN12" s="1149"/>
      <c r="BO12" s="1149"/>
      <c r="BP12" s="1149"/>
      <c r="BQ12" s="1149"/>
      <c r="BR12" s="1149"/>
      <c r="BS12" s="1152"/>
    </row>
    <row r="13" spans="1:384" s="100" customFormat="1" ht="25.5" customHeight="1" x14ac:dyDescent="0.6">
      <c r="A13" s="862"/>
      <c r="B13" s="863"/>
      <c r="C13" s="862"/>
      <c r="D13" s="863"/>
      <c r="E13" s="864"/>
      <c r="F13" s="865"/>
      <c r="G13" s="864"/>
      <c r="H13" s="866"/>
      <c r="I13" s="865"/>
      <c r="J13" s="2891"/>
      <c r="K13" s="869" t="s">
        <v>119</v>
      </c>
      <c r="L13" s="779" t="s">
        <v>255</v>
      </c>
      <c r="M13" s="779"/>
      <c r="N13" s="882"/>
      <c r="O13" s="778"/>
      <c r="P13" s="779" t="s">
        <v>255</v>
      </c>
      <c r="Q13" s="2236"/>
      <c r="R13" s="2617"/>
      <c r="S13" s="2618"/>
      <c r="T13" s="2618"/>
      <c r="U13" s="2619"/>
      <c r="V13" s="2619"/>
      <c r="W13" s="2619"/>
      <c r="X13" s="2619"/>
      <c r="Y13" s="2619"/>
      <c r="Z13" s="2619"/>
      <c r="AA13" s="2619"/>
      <c r="AB13" s="2619"/>
      <c r="AC13" s="3721"/>
      <c r="AD13" s="2620"/>
      <c r="AE13" s="2620"/>
      <c r="AF13" s="2602"/>
      <c r="AG13" s="1783"/>
      <c r="AH13" s="1783"/>
      <c r="AI13" s="1783"/>
      <c r="AJ13" s="1783"/>
      <c r="AK13" s="1783"/>
      <c r="AL13" s="2188"/>
      <c r="AM13" s="1745"/>
      <c r="AN13" s="1727"/>
      <c r="AO13" s="1761"/>
      <c r="AP13" s="1711"/>
      <c r="AQ13" s="1762"/>
      <c r="AR13" s="2271"/>
      <c r="AS13" s="1156"/>
      <c r="AT13" s="1156"/>
      <c r="AU13" s="1490"/>
      <c r="AV13" s="1480"/>
      <c r="AW13" s="1157"/>
      <c r="AX13" s="1158"/>
      <c r="AY13" s="1158"/>
      <c r="AZ13" s="1159"/>
      <c r="BA13" s="1160"/>
      <c r="BB13" s="1157"/>
      <c r="BC13" s="1157"/>
      <c r="BD13" s="1157"/>
      <c r="BE13" s="1157"/>
      <c r="BF13" s="1157"/>
      <c r="BG13" s="1481"/>
      <c r="BH13" s="1471"/>
      <c r="BI13" s="1157"/>
      <c r="BJ13" s="1158"/>
      <c r="BK13" s="1158"/>
      <c r="BL13" s="1159"/>
      <c r="BM13" s="1160"/>
      <c r="BN13" s="1157"/>
      <c r="BO13" s="1157"/>
      <c r="BP13" s="1157"/>
      <c r="BQ13" s="1157"/>
      <c r="BR13" s="1157"/>
      <c r="BS13" s="1160"/>
      <c r="BT13" s="561"/>
      <c r="BU13" s="561"/>
      <c r="BV13" s="561"/>
      <c r="BW13" s="561"/>
      <c r="BX13" s="561"/>
      <c r="BY13" s="561"/>
      <c r="BZ13" s="561"/>
      <c r="CA13" s="561"/>
      <c r="CB13" s="561"/>
      <c r="CC13" s="561"/>
      <c r="CD13" s="561"/>
      <c r="CE13" s="561"/>
      <c r="CF13" s="561"/>
      <c r="CG13" s="561"/>
      <c r="CH13" s="561"/>
      <c r="CI13" s="561"/>
      <c r="CJ13" s="561"/>
      <c r="CK13" s="561"/>
      <c r="CL13" s="561"/>
      <c r="CM13" s="561"/>
      <c r="CN13" s="561"/>
      <c r="CO13" s="561"/>
      <c r="CP13" s="561"/>
      <c r="CQ13" s="561"/>
      <c r="CR13" s="561"/>
      <c r="CS13" s="561"/>
      <c r="CT13" s="561"/>
      <c r="CU13" s="561"/>
      <c r="CV13" s="561"/>
      <c r="CW13" s="561"/>
      <c r="CX13" s="561"/>
      <c r="CY13" s="561"/>
      <c r="CZ13" s="561"/>
      <c r="DA13" s="561"/>
      <c r="DB13" s="561"/>
      <c r="DC13" s="561"/>
      <c r="DD13" s="561"/>
      <c r="DE13" s="561"/>
      <c r="DF13" s="561"/>
      <c r="DG13" s="561"/>
      <c r="DH13" s="561"/>
      <c r="DI13" s="561"/>
      <c r="DJ13" s="561"/>
      <c r="DK13" s="561"/>
      <c r="DL13" s="561"/>
      <c r="DM13" s="561"/>
      <c r="DN13" s="561"/>
      <c r="DO13" s="561"/>
      <c r="DP13" s="561"/>
      <c r="DQ13" s="561"/>
      <c r="DR13" s="561"/>
      <c r="DS13" s="561"/>
      <c r="DT13" s="561"/>
      <c r="DU13" s="561"/>
      <c r="DV13" s="561"/>
      <c r="DW13" s="561"/>
      <c r="DX13" s="561"/>
      <c r="DY13" s="561"/>
      <c r="DZ13" s="561"/>
      <c r="EA13" s="561"/>
      <c r="EB13" s="561"/>
      <c r="EC13" s="561"/>
      <c r="ED13" s="561"/>
      <c r="EE13" s="561"/>
      <c r="EF13" s="561"/>
      <c r="EG13" s="561"/>
      <c r="EH13" s="561"/>
      <c r="EI13" s="561"/>
      <c r="EJ13" s="561"/>
      <c r="EK13" s="561"/>
      <c r="EL13" s="561"/>
      <c r="EM13" s="561"/>
      <c r="EN13" s="561"/>
      <c r="EO13" s="561"/>
      <c r="EP13" s="561"/>
      <c r="EQ13" s="561"/>
      <c r="ER13" s="561"/>
      <c r="ES13" s="561"/>
      <c r="ET13" s="561"/>
      <c r="EU13" s="561"/>
      <c r="EV13" s="561"/>
      <c r="EW13" s="561"/>
      <c r="EX13" s="561"/>
      <c r="EY13" s="561"/>
      <c r="EZ13" s="561"/>
      <c r="FA13" s="561"/>
      <c r="FB13" s="561"/>
      <c r="FC13" s="561"/>
      <c r="FD13" s="561"/>
      <c r="FE13" s="561"/>
      <c r="FF13" s="561"/>
      <c r="FG13" s="561"/>
      <c r="FH13" s="561"/>
      <c r="FI13" s="561"/>
      <c r="FJ13" s="561"/>
      <c r="FK13" s="561"/>
      <c r="FL13" s="561"/>
      <c r="FM13" s="561"/>
      <c r="FN13" s="561"/>
      <c r="FO13" s="561"/>
      <c r="FP13" s="561"/>
      <c r="FQ13" s="561"/>
      <c r="FR13" s="561"/>
      <c r="FS13" s="561"/>
      <c r="FT13" s="561"/>
      <c r="FU13" s="561"/>
      <c r="FV13" s="561"/>
      <c r="FW13" s="561"/>
      <c r="FX13" s="561"/>
      <c r="FY13" s="561"/>
      <c r="FZ13" s="561"/>
      <c r="GA13" s="561"/>
      <c r="GB13" s="561"/>
      <c r="GC13" s="561"/>
      <c r="GD13" s="561"/>
      <c r="GE13" s="561"/>
      <c r="GF13" s="561"/>
      <c r="GG13" s="561"/>
      <c r="GH13" s="561"/>
      <c r="GI13" s="561"/>
      <c r="GJ13" s="561"/>
      <c r="GK13" s="561"/>
      <c r="GL13" s="561"/>
      <c r="GM13" s="561"/>
      <c r="GN13" s="561"/>
      <c r="GO13" s="561"/>
      <c r="GP13" s="561"/>
      <c r="GQ13" s="561"/>
      <c r="GR13" s="561"/>
      <c r="GS13" s="561"/>
      <c r="GT13" s="561"/>
      <c r="GU13" s="561"/>
      <c r="GV13" s="561"/>
      <c r="GW13" s="561"/>
      <c r="GX13" s="561"/>
      <c r="GY13" s="561"/>
      <c r="GZ13" s="561"/>
      <c r="HA13" s="561"/>
      <c r="HB13" s="561"/>
      <c r="HC13" s="561"/>
      <c r="HD13" s="561"/>
      <c r="HE13" s="561"/>
      <c r="HF13" s="561"/>
      <c r="HG13" s="561"/>
      <c r="HH13" s="561"/>
      <c r="HI13" s="561"/>
      <c r="HJ13" s="561"/>
      <c r="HK13" s="561"/>
      <c r="HL13" s="561"/>
      <c r="HM13" s="561"/>
      <c r="HN13" s="561"/>
      <c r="HO13" s="561"/>
      <c r="HP13" s="561"/>
      <c r="HQ13" s="561"/>
      <c r="HR13" s="561"/>
      <c r="HS13" s="561"/>
      <c r="HT13" s="561"/>
      <c r="HU13" s="561"/>
      <c r="HV13" s="561"/>
      <c r="HW13" s="561"/>
      <c r="HX13" s="561"/>
      <c r="HY13" s="561"/>
      <c r="HZ13" s="561"/>
      <c r="IA13" s="561"/>
      <c r="IB13" s="561"/>
      <c r="IC13" s="561"/>
      <c r="ID13" s="561"/>
      <c r="IE13" s="561"/>
      <c r="IF13" s="561"/>
      <c r="IG13" s="561"/>
      <c r="IH13" s="561"/>
      <c r="II13" s="561"/>
      <c r="IJ13" s="561"/>
      <c r="IK13" s="561"/>
      <c r="IL13" s="561"/>
      <c r="IM13" s="561"/>
      <c r="IN13" s="561"/>
      <c r="IO13" s="561"/>
      <c r="IP13" s="561"/>
      <c r="IQ13" s="561"/>
      <c r="IR13" s="561"/>
      <c r="IS13" s="561"/>
      <c r="IT13" s="561"/>
      <c r="IU13" s="561"/>
      <c r="IV13" s="561"/>
      <c r="IW13" s="561"/>
      <c r="IX13" s="561"/>
      <c r="IY13" s="561"/>
      <c r="IZ13" s="561"/>
      <c r="JA13" s="561"/>
      <c r="JB13" s="561"/>
      <c r="JC13" s="561"/>
      <c r="JD13" s="561"/>
      <c r="JE13" s="561"/>
      <c r="JF13" s="561"/>
      <c r="JG13" s="561"/>
      <c r="JH13" s="561"/>
      <c r="JI13" s="561"/>
      <c r="JJ13" s="561"/>
      <c r="JK13" s="561"/>
      <c r="JL13" s="561"/>
      <c r="JM13" s="561"/>
      <c r="JN13" s="561"/>
      <c r="JO13" s="561"/>
      <c r="JP13" s="561"/>
      <c r="JQ13" s="561"/>
      <c r="JR13" s="561"/>
      <c r="JS13" s="561"/>
      <c r="JT13" s="561"/>
      <c r="JU13" s="561"/>
      <c r="JV13" s="561"/>
      <c r="JW13" s="561"/>
      <c r="JX13" s="561"/>
      <c r="JY13" s="561"/>
      <c r="JZ13" s="561"/>
      <c r="KA13" s="561"/>
      <c r="KB13" s="561"/>
      <c r="KC13" s="561"/>
      <c r="KD13" s="561"/>
      <c r="KE13" s="561"/>
      <c r="KF13" s="561"/>
      <c r="KG13" s="561"/>
      <c r="KH13" s="561"/>
      <c r="KI13" s="561"/>
      <c r="KJ13" s="561"/>
      <c r="KK13" s="561"/>
      <c r="KL13" s="561"/>
      <c r="KM13" s="561"/>
      <c r="KN13" s="561"/>
      <c r="KO13" s="561"/>
      <c r="KP13" s="561"/>
      <c r="KQ13" s="561"/>
      <c r="KR13" s="561"/>
      <c r="KS13" s="561"/>
      <c r="KT13" s="561"/>
      <c r="KU13" s="561"/>
      <c r="KV13" s="561"/>
      <c r="KW13" s="561"/>
      <c r="KX13" s="561"/>
      <c r="KY13" s="561"/>
      <c r="KZ13" s="561"/>
      <c r="LA13" s="561"/>
      <c r="LB13" s="561"/>
      <c r="LC13" s="561"/>
      <c r="LD13" s="561"/>
      <c r="LE13" s="561"/>
      <c r="LF13" s="561"/>
      <c r="LG13" s="561"/>
      <c r="LH13" s="561"/>
      <c r="LI13" s="561"/>
      <c r="LJ13" s="561"/>
      <c r="LK13" s="561"/>
      <c r="LL13" s="561"/>
      <c r="LM13" s="561"/>
      <c r="LN13" s="561"/>
      <c r="LO13" s="561"/>
      <c r="LP13" s="561"/>
      <c r="LQ13" s="561"/>
      <c r="LR13" s="561"/>
      <c r="LS13" s="561"/>
      <c r="LT13" s="561"/>
      <c r="LU13" s="561"/>
      <c r="LV13" s="561"/>
      <c r="LW13" s="561"/>
      <c r="LX13" s="561"/>
      <c r="LY13" s="561"/>
      <c r="LZ13" s="561"/>
      <c r="MA13" s="561"/>
      <c r="MB13" s="561"/>
      <c r="MC13" s="561"/>
      <c r="MD13" s="561"/>
      <c r="ME13" s="561"/>
      <c r="MF13" s="561"/>
      <c r="MG13" s="561"/>
      <c r="MH13" s="561"/>
      <c r="MI13" s="561"/>
      <c r="MJ13" s="561"/>
      <c r="MK13" s="561"/>
      <c r="ML13" s="561"/>
      <c r="MM13" s="561"/>
      <c r="MN13" s="561"/>
      <c r="MO13" s="561"/>
      <c r="MP13" s="561"/>
      <c r="MQ13" s="561"/>
      <c r="MR13" s="561"/>
      <c r="MS13" s="561"/>
      <c r="MT13" s="561"/>
      <c r="MU13" s="561"/>
      <c r="MV13" s="561"/>
      <c r="MW13" s="561"/>
      <c r="MX13" s="561"/>
      <c r="MY13" s="561"/>
      <c r="MZ13" s="561"/>
      <c r="NA13" s="561"/>
      <c r="NB13" s="561"/>
      <c r="NC13" s="561"/>
      <c r="ND13" s="561"/>
      <c r="NE13" s="561"/>
      <c r="NF13" s="561"/>
      <c r="NG13" s="561"/>
      <c r="NH13" s="561"/>
      <c r="NI13" s="561"/>
      <c r="NJ13" s="561"/>
      <c r="NK13" s="561"/>
      <c r="NL13" s="561"/>
      <c r="NM13" s="561"/>
      <c r="NN13" s="561"/>
      <c r="NO13" s="561"/>
      <c r="NP13" s="561"/>
      <c r="NQ13" s="561"/>
      <c r="NR13" s="561"/>
      <c r="NS13" s="561"/>
      <c r="NT13" s="561"/>
    </row>
    <row r="14" spans="1:384" s="85" customFormat="1" ht="51.75" customHeight="1" x14ac:dyDescent="0.45">
      <c r="A14" s="107">
        <v>0</v>
      </c>
      <c r="B14" s="108">
        <v>1</v>
      </c>
      <c r="C14" s="107">
        <v>0</v>
      </c>
      <c r="D14" s="108">
        <v>3</v>
      </c>
      <c r="E14" s="107">
        <v>0</v>
      </c>
      <c r="F14" s="108">
        <v>1</v>
      </c>
      <c r="G14" s="107">
        <v>0</v>
      </c>
      <c r="H14" s="108">
        <v>1</v>
      </c>
      <c r="I14" s="1452" t="str">
        <f t="shared" si="0"/>
        <v>01030101</v>
      </c>
      <c r="J14" s="1452" t="str">
        <f t="shared" ref="J14:J15" si="8">CONCATENATE(A14,B14,C14,D14,E14,F14,G14,H14)</f>
        <v>01030101</v>
      </c>
      <c r="K14" s="553" t="s">
        <v>119</v>
      </c>
      <c r="L14" s="2663" t="s">
        <v>528</v>
      </c>
      <c r="M14" s="2663"/>
      <c r="N14" s="556" t="s">
        <v>240</v>
      </c>
      <c r="O14" s="2664" t="s">
        <v>257</v>
      </c>
      <c r="P14" s="113" t="s">
        <v>256</v>
      </c>
      <c r="Q14" s="2579">
        <v>1</v>
      </c>
      <c r="R14" s="2599">
        <f>AP14</f>
        <v>0.83333333333333337</v>
      </c>
      <c r="S14" s="2597">
        <v>1</v>
      </c>
      <c r="T14" s="2598" t="s">
        <v>520</v>
      </c>
      <c r="U14" s="2621">
        <v>6</v>
      </c>
      <c r="V14" s="1866">
        <f t="shared" ref="V14:V15" si="9">SUM(W14:AB14)</f>
        <v>5</v>
      </c>
      <c r="W14" s="2621">
        <v>3</v>
      </c>
      <c r="X14" s="2621">
        <v>0</v>
      </c>
      <c r="Y14" s="2621">
        <v>0</v>
      </c>
      <c r="Z14" s="2621">
        <v>1</v>
      </c>
      <c r="AA14" s="2621">
        <v>0</v>
      </c>
      <c r="AB14" s="2621">
        <v>1</v>
      </c>
      <c r="AC14" s="3719" t="s">
        <v>525</v>
      </c>
      <c r="AD14" s="2622">
        <v>5</v>
      </c>
      <c r="AE14" s="1866">
        <f t="shared" ref="AE14:AE15" si="10">SUM(AF14:AM14)</f>
        <v>5</v>
      </c>
      <c r="AF14" s="2581">
        <v>1</v>
      </c>
      <c r="AG14" s="2288">
        <v>0</v>
      </c>
      <c r="AH14" s="2288">
        <v>3</v>
      </c>
      <c r="AI14" s="2288">
        <v>0</v>
      </c>
      <c r="AJ14" s="2288">
        <v>0</v>
      </c>
      <c r="AK14" s="2288">
        <v>0</v>
      </c>
      <c r="AL14" s="2288">
        <v>0</v>
      </c>
      <c r="AM14" s="2291">
        <v>1</v>
      </c>
      <c r="AN14" s="1728"/>
      <c r="AO14" s="2892">
        <f t="shared" ref="AO14:AO15" si="11">(V14*AT14)+(AE14*AR14)</f>
        <v>10</v>
      </c>
      <c r="AP14" s="2897">
        <f t="shared" ref="AP14:AP15" si="12">AO14/AO$8</f>
        <v>0.83333333333333337</v>
      </c>
      <c r="AQ14" s="1807" t="str" cm="1">
        <f t="array" ref="AQ14">_xlfn.IFS(AP14&lt;4,"estandar",AP14&gt;9,"compleja",AP14&gt;4,"avanzada")</f>
        <v>estandar</v>
      </c>
      <c r="AR14" s="1563" t="s">
        <v>522</v>
      </c>
      <c r="AS14" s="1196">
        <v>0</v>
      </c>
      <c r="AT14" s="1197">
        <v>1</v>
      </c>
      <c r="AU14" s="1488">
        <v>0</v>
      </c>
      <c r="AV14" s="1476">
        <v>1.9670570135746599</v>
      </c>
      <c r="AW14" s="1143">
        <v>0</v>
      </c>
      <c r="AX14" s="1143">
        <v>3.6251131221719501</v>
      </c>
      <c r="AY14" s="1143"/>
      <c r="AZ14" s="1143">
        <f>SUM(AV14,AW14,AX14)</f>
        <v>5.5921701357466098</v>
      </c>
      <c r="BA14" s="1139">
        <f>AZ14/AZ$8</f>
        <v>1</v>
      </c>
      <c r="BB14" s="1143">
        <v>1.7140956240360501</v>
      </c>
      <c r="BC14" s="1143">
        <v>0</v>
      </c>
      <c r="BD14" s="1143">
        <v>0</v>
      </c>
      <c r="BE14" s="1143">
        <v>1.22723037566089</v>
      </c>
      <c r="BF14" s="1143">
        <f>SUM(AZ14,BB14,BC14,BD14,BE14)</f>
        <v>8.5334961354435492</v>
      </c>
      <c r="BG14" s="1477">
        <f>BF14/BF$8</f>
        <v>1</v>
      </c>
      <c r="BH14" s="1469"/>
      <c r="BI14" s="1143"/>
      <c r="BJ14" s="1143"/>
      <c r="BK14" s="1143"/>
      <c r="BL14" s="1143">
        <f>SUM(BH14,BI14,BJ14)</f>
        <v>0</v>
      </c>
      <c r="BM14" s="1139" t="e">
        <f>BL14/BL$8</f>
        <v>#DIV/0!</v>
      </c>
      <c r="BN14" s="1143"/>
      <c r="BO14" s="1143"/>
      <c r="BP14" s="1143"/>
      <c r="BQ14" s="1143"/>
      <c r="BR14" s="1143">
        <f>SUM(BL14,BN14,BO14,BP14,BQ14)</f>
        <v>0</v>
      </c>
      <c r="BS14" s="1144" t="e">
        <f>BR14/BR$8</f>
        <v>#DIV/0!</v>
      </c>
      <c r="BT14" s="557"/>
      <c r="BU14" s="557"/>
      <c r="BV14" s="557"/>
      <c r="BW14" s="557"/>
      <c r="BX14" s="557"/>
      <c r="BY14" s="557"/>
      <c r="BZ14" s="557"/>
      <c r="CA14" s="557"/>
      <c r="CB14" s="557"/>
      <c r="CC14" s="557"/>
      <c r="CD14" s="557"/>
      <c r="CE14" s="557"/>
      <c r="CF14" s="557"/>
      <c r="CG14" s="557"/>
      <c r="CH14" s="557"/>
      <c r="CI14" s="557"/>
      <c r="CJ14" s="557"/>
      <c r="CK14" s="557"/>
      <c r="CL14" s="557"/>
      <c r="CM14" s="557"/>
      <c r="CN14" s="557"/>
      <c r="CO14" s="557"/>
      <c r="CP14" s="557"/>
      <c r="CQ14" s="557"/>
      <c r="CR14" s="557"/>
      <c r="CS14" s="557"/>
      <c r="CT14" s="557"/>
      <c r="CU14" s="557"/>
      <c r="CV14" s="557"/>
      <c r="CW14" s="557"/>
      <c r="CX14" s="557"/>
      <c r="CY14" s="557"/>
      <c r="CZ14" s="557"/>
      <c r="DA14" s="557"/>
      <c r="DB14" s="557"/>
      <c r="DC14" s="557"/>
      <c r="DD14" s="557"/>
      <c r="DE14" s="557"/>
      <c r="DF14" s="557"/>
      <c r="DG14" s="557"/>
      <c r="DH14" s="557"/>
      <c r="DI14" s="557"/>
      <c r="DJ14" s="557"/>
      <c r="DK14" s="557"/>
      <c r="DL14" s="557"/>
      <c r="DM14" s="557"/>
      <c r="DN14" s="557"/>
      <c r="DO14" s="557"/>
      <c r="DP14" s="557"/>
      <c r="DQ14" s="557"/>
      <c r="DR14" s="557"/>
      <c r="DS14" s="557"/>
      <c r="DT14" s="557"/>
      <c r="DU14" s="557"/>
      <c r="DV14" s="557"/>
      <c r="DW14" s="557"/>
      <c r="DX14" s="557"/>
      <c r="DY14" s="557"/>
      <c r="DZ14" s="557"/>
      <c r="EA14" s="557"/>
      <c r="EB14" s="557"/>
      <c r="EC14" s="557"/>
      <c r="ED14" s="557"/>
      <c r="EE14" s="557"/>
      <c r="EF14" s="557"/>
      <c r="EG14" s="557"/>
      <c r="EH14" s="557"/>
      <c r="EI14" s="557"/>
      <c r="EJ14" s="557"/>
      <c r="EK14" s="557"/>
      <c r="EL14" s="557"/>
      <c r="EM14" s="557"/>
      <c r="EN14" s="557"/>
      <c r="EO14" s="557"/>
      <c r="EP14" s="557"/>
      <c r="EQ14" s="557"/>
      <c r="ER14" s="557"/>
      <c r="ES14" s="557"/>
      <c r="ET14" s="557"/>
      <c r="EU14" s="557"/>
      <c r="EV14" s="557"/>
      <c r="EW14" s="557"/>
      <c r="EX14" s="557"/>
      <c r="EY14" s="557"/>
      <c r="EZ14" s="557"/>
      <c r="FA14" s="557"/>
      <c r="FB14" s="557"/>
      <c r="FC14" s="557"/>
      <c r="FD14" s="557"/>
      <c r="FE14" s="557"/>
      <c r="FF14" s="557"/>
      <c r="FG14" s="557"/>
      <c r="FH14" s="557"/>
      <c r="FI14" s="557"/>
      <c r="FJ14" s="557"/>
      <c r="FK14" s="557"/>
      <c r="FL14" s="557"/>
      <c r="FM14" s="557"/>
      <c r="FN14" s="557"/>
      <c r="FO14" s="557"/>
      <c r="FP14" s="557"/>
      <c r="FQ14" s="557"/>
      <c r="FR14" s="557"/>
      <c r="FS14" s="557"/>
      <c r="FT14" s="557"/>
      <c r="FU14" s="557"/>
      <c r="FV14" s="557"/>
      <c r="FW14" s="557"/>
      <c r="FX14" s="557"/>
      <c r="FY14" s="557"/>
      <c r="FZ14" s="557"/>
      <c r="GA14" s="557"/>
      <c r="GB14" s="557"/>
      <c r="GC14" s="557"/>
      <c r="GD14" s="557"/>
      <c r="GE14" s="557"/>
      <c r="GF14" s="557"/>
      <c r="GG14" s="557"/>
      <c r="GH14" s="557"/>
      <c r="GI14" s="557"/>
      <c r="GJ14" s="557"/>
      <c r="GK14" s="557"/>
      <c r="GL14" s="557"/>
      <c r="GM14" s="557"/>
      <c r="GN14" s="557"/>
      <c r="GO14" s="557"/>
      <c r="GP14" s="557"/>
      <c r="GQ14" s="557"/>
      <c r="GR14" s="557"/>
      <c r="GS14" s="557"/>
      <c r="GT14" s="557"/>
      <c r="GU14" s="557"/>
      <c r="GV14" s="557"/>
      <c r="GW14" s="557"/>
      <c r="GX14" s="557"/>
      <c r="GY14" s="557"/>
      <c r="GZ14" s="557"/>
      <c r="HA14" s="557"/>
      <c r="HB14" s="557"/>
      <c r="HC14" s="557"/>
      <c r="HD14" s="557"/>
      <c r="HE14" s="557"/>
      <c r="HF14" s="557"/>
      <c r="HG14" s="557"/>
      <c r="HH14" s="557"/>
      <c r="HI14" s="557"/>
      <c r="HJ14" s="557"/>
      <c r="HK14" s="557"/>
      <c r="HL14" s="557"/>
      <c r="HM14" s="557"/>
      <c r="HN14" s="557"/>
      <c r="HO14" s="557"/>
      <c r="HP14" s="557"/>
      <c r="HQ14" s="557"/>
      <c r="HR14" s="557"/>
      <c r="HS14" s="557"/>
      <c r="HT14" s="557"/>
      <c r="HU14" s="557"/>
      <c r="HV14" s="557"/>
      <c r="HW14" s="557"/>
      <c r="HX14" s="557"/>
      <c r="HY14" s="557"/>
      <c r="HZ14" s="557"/>
      <c r="IA14" s="557"/>
      <c r="IB14" s="557"/>
      <c r="IC14" s="557"/>
      <c r="ID14" s="557"/>
      <c r="IE14" s="557"/>
      <c r="IF14" s="557"/>
      <c r="IG14" s="557"/>
      <c r="IH14" s="557"/>
      <c r="II14" s="557"/>
      <c r="IJ14" s="557"/>
      <c r="IK14" s="557"/>
      <c r="IL14" s="557"/>
      <c r="IM14" s="557"/>
      <c r="IN14" s="557"/>
      <c r="IO14" s="557"/>
      <c r="IP14" s="557"/>
      <c r="IQ14" s="557"/>
      <c r="IR14" s="557"/>
      <c r="IS14" s="557"/>
      <c r="IT14" s="557"/>
      <c r="IU14" s="557"/>
      <c r="IV14" s="557"/>
      <c r="IW14" s="557"/>
      <c r="IX14" s="557"/>
      <c r="IY14" s="557"/>
      <c r="IZ14" s="557"/>
      <c r="JA14" s="557"/>
      <c r="JB14" s="557"/>
      <c r="JC14" s="557"/>
      <c r="JD14" s="557"/>
      <c r="JE14" s="557"/>
      <c r="JF14" s="557"/>
      <c r="JG14" s="557"/>
      <c r="JH14" s="557"/>
      <c r="JI14" s="557"/>
      <c r="JJ14" s="557"/>
      <c r="JK14" s="557"/>
      <c r="JL14" s="557"/>
      <c r="JM14" s="557"/>
      <c r="JN14" s="557"/>
      <c r="JO14" s="557"/>
      <c r="JP14" s="557"/>
      <c r="JQ14" s="557"/>
      <c r="JR14" s="557"/>
      <c r="JS14" s="557"/>
      <c r="JT14" s="557"/>
      <c r="JU14" s="557"/>
      <c r="JV14" s="557"/>
      <c r="JW14" s="557"/>
      <c r="JX14" s="557"/>
      <c r="JY14" s="557"/>
      <c r="JZ14" s="557"/>
      <c r="KA14" s="557"/>
      <c r="KB14" s="557"/>
      <c r="KC14" s="557"/>
      <c r="KD14" s="557"/>
      <c r="KE14" s="557"/>
      <c r="KF14" s="557"/>
      <c r="KG14" s="557"/>
      <c r="KH14" s="557"/>
      <c r="KI14" s="557"/>
      <c r="KJ14" s="557"/>
      <c r="KK14" s="557"/>
      <c r="KL14" s="557"/>
      <c r="KM14" s="557"/>
      <c r="KN14" s="557"/>
      <c r="KO14" s="557"/>
      <c r="KP14" s="557"/>
      <c r="KQ14" s="557"/>
      <c r="KR14" s="557"/>
      <c r="KS14" s="557"/>
      <c r="KT14" s="557"/>
      <c r="KU14" s="557"/>
      <c r="KV14" s="557"/>
      <c r="KW14" s="557"/>
      <c r="KX14" s="557"/>
      <c r="KY14" s="557"/>
      <c r="KZ14" s="557"/>
      <c r="LA14" s="557"/>
      <c r="LB14" s="557"/>
      <c r="LC14" s="557"/>
      <c r="LD14" s="557"/>
      <c r="LE14" s="557"/>
      <c r="LF14" s="557"/>
      <c r="LG14" s="557"/>
      <c r="LH14" s="557"/>
      <c r="LI14" s="557"/>
      <c r="LJ14" s="557"/>
      <c r="LK14" s="557"/>
      <c r="LL14" s="557"/>
      <c r="LM14" s="557"/>
      <c r="LN14" s="557"/>
      <c r="LO14" s="557"/>
      <c r="LP14" s="557"/>
      <c r="LQ14" s="557"/>
      <c r="LR14" s="557"/>
      <c r="LS14" s="557"/>
      <c r="LT14" s="557"/>
      <c r="LU14" s="557"/>
      <c r="LV14" s="557"/>
      <c r="LW14" s="557"/>
      <c r="LX14" s="557"/>
      <c r="LY14" s="557"/>
      <c r="LZ14" s="557"/>
      <c r="MA14" s="557"/>
      <c r="MB14" s="557"/>
      <c r="MC14" s="557"/>
      <c r="MD14" s="557"/>
      <c r="ME14" s="557"/>
      <c r="MF14" s="557"/>
      <c r="MG14" s="557"/>
      <c r="MH14" s="557"/>
      <c r="MI14" s="557"/>
      <c r="MJ14" s="557"/>
      <c r="MK14" s="557"/>
      <c r="ML14" s="557"/>
      <c r="MM14" s="557"/>
      <c r="MN14" s="557"/>
      <c r="MO14" s="557"/>
      <c r="MP14" s="557"/>
      <c r="MQ14" s="557"/>
      <c r="MR14" s="557"/>
      <c r="MS14" s="557"/>
      <c r="MT14" s="557"/>
      <c r="MU14" s="557"/>
      <c r="MV14" s="557"/>
      <c r="MW14" s="557"/>
      <c r="MX14" s="557"/>
      <c r="MY14" s="557"/>
      <c r="MZ14" s="557"/>
      <c r="NA14" s="557"/>
      <c r="NB14" s="557"/>
      <c r="NC14" s="557"/>
      <c r="ND14" s="557"/>
      <c r="NE14" s="557"/>
      <c r="NF14" s="557"/>
      <c r="NG14" s="557"/>
      <c r="NH14" s="557"/>
      <c r="NI14" s="557"/>
      <c r="NJ14" s="557"/>
      <c r="NK14" s="557"/>
      <c r="NL14" s="557"/>
      <c r="NM14" s="557"/>
      <c r="NN14" s="557"/>
      <c r="NO14" s="557"/>
      <c r="NP14" s="557"/>
      <c r="NQ14" s="557"/>
      <c r="NR14" s="557"/>
      <c r="NS14" s="557"/>
      <c r="NT14" s="557"/>
    </row>
    <row r="15" spans="1:384" s="85" customFormat="1" ht="51.75" customHeight="1" x14ac:dyDescent="0.45">
      <c r="A15" s="107">
        <v>0</v>
      </c>
      <c r="B15" s="108">
        <v>1</v>
      </c>
      <c r="C15" s="107">
        <v>0</v>
      </c>
      <c r="D15" s="108">
        <v>3</v>
      </c>
      <c r="E15" s="107">
        <v>0</v>
      </c>
      <c r="F15" s="108">
        <v>2</v>
      </c>
      <c r="G15" s="107">
        <v>0</v>
      </c>
      <c r="H15" s="108">
        <v>1</v>
      </c>
      <c r="I15" s="1452" t="str">
        <f t="shared" si="0"/>
        <v>01030201</v>
      </c>
      <c r="J15" s="1452" t="str">
        <f t="shared" si="8"/>
        <v>01030201</v>
      </c>
      <c r="K15" s="553" t="s">
        <v>119</v>
      </c>
      <c r="L15" s="2663" t="s">
        <v>529</v>
      </c>
      <c r="M15" s="2663"/>
      <c r="N15" s="556" t="s">
        <v>240</v>
      </c>
      <c r="O15" s="2664" t="s">
        <v>259</v>
      </c>
      <c r="P15" s="113" t="s">
        <v>258</v>
      </c>
      <c r="Q15" s="2579">
        <v>1.351751997136267</v>
      </c>
      <c r="R15" s="2596">
        <f>AP15</f>
        <v>1</v>
      </c>
      <c r="S15" s="2597">
        <v>1.4313768447519633</v>
      </c>
      <c r="T15" s="2598" t="s">
        <v>520</v>
      </c>
      <c r="U15" s="2621">
        <v>12</v>
      </c>
      <c r="V15" s="1866">
        <f t="shared" si="9"/>
        <v>6</v>
      </c>
      <c r="W15" s="2621">
        <v>3</v>
      </c>
      <c r="X15" s="2621">
        <v>0</v>
      </c>
      <c r="Y15" s="2621">
        <v>0</v>
      </c>
      <c r="Z15" s="2621">
        <v>1</v>
      </c>
      <c r="AA15" s="2621">
        <v>1</v>
      </c>
      <c r="AB15" s="2621">
        <v>1</v>
      </c>
      <c r="AC15" s="3719" t="s">
        <v>530</v>
      </c>
      <c r="AD15" s="2622">
        <v>5</v>
      </c>
      <c r="AE15" s="1866">
        <f t="shared" si="10"/>
        <v>6</v>
      </c>
      <c r="AF15" s="2581">
        <v>1</v>
      </c>
      <c r="AG15" s="2288">
        <v>0</v>
      </c>
      <c r="AH15" s="2288">
        <v>3</v>
      </c>
      <c r="AI15" s="2288">
        <v>1</v>
      </c>
      <c r="AJ15" s="2288">
        <v>0</v>
      </c>
      <c r="AK15" s="2288">
        <v>0</v>
      </c>
      <c r="AL15" s="2288">
        <v>0</v>
      </c>
      <c r="AM15" s="2291">
        <v>1</v>
      </c>
      <c r="AN15" s="1728"/>
      <c r="AO15" s="2892">
        <f t="shared" si="11"/>
        <v>12</v>
      </c>
      <c r="AP15" s="2897">
        <f t="shared" si="12"/>
        <v>1</v>
      </c>
      <c r="AQ15" s="1807" t="str" cm="1">
        <f t="array" ref="AQ15">_xlfn.IFS(AP15&lt;4,"estandar",AP15&gt;9,"compleja",AP15&gt;4,"avanzada")</f>
        <v>estandar</v>
      </c>
      <c r="AR15" s="1563" t="s">
        <v>522</v>
      </c>
      <c r="AS15" s="1196">
        <v>0</v>
      </c>
      <c r="AT15" s="1197">
        <v>1</v>
      </c>
      <c r="AU15" s="1488">
        <v>0</v>
      </c>
      <c r="AV15" s="1476">
        <v>3.9341140271493198</v>
      </c>
      <c r="AW15" s="1143">
        <v>0</v>
      </c>
      <c r="AX15" s="1143">
        <v>3.6251131221719501</v>
      </c>
      <c r="AY15" s="1143"/>
      <c r="AZ15" s="1143">
        <f>SUM(AV15,AW15,AX15)</f>
        <v>7.5592271493212699</v>
      </c>
      <c r="BA15" s="1139">
        <f>AZ15/AZ$8</f>
        <v>1.351751997136267</v>
      </c>
      <c r="BB15" s="1143">
        <v>3.4281912480721002</v>
      </c>
      <c r="BC15" s="1143">
        <v>0</v>
      </c>
      <c r="BD15" s="1143">
        <v>0</v>
      </c>
      <c r="BE15" s="1143">
        <v>1.22723037566089</v>
      </c>
      <c r="BF15" s="1143">
        <f>SUM(AZ15,BB15,BC15,BD15,BE15)</f>
        <v>12.214648773054259</v>
      </c>
      <c r="BG15" s="1477">
        <f>BF15/BF$8</f>
        <v>1.4313768447519633</v>
      </c>
      <c r="BH15" s="1469"/>
      <c r="BI15" s="1143"/>
      <c r="BJ15" s="1143"/>
      <c r="BK15" s="1143"/>
      <c r="BL15" s="1143">
        <f>SUM(BH15,BI15,BJ15)</f>
        <v>0</v>
      </c>
      <c r="BM15" s="1139" t="e">
        <f>BL15/BL$8</f>
        <v>#DIV/0!</v>
      </c>
      <c r="BN15" s="1143"/>
      <c r="BO15" s="1143"/>
      <c r="BP15" s="1143"/>
      <c r="BQ15" s="1143"/>
      <c r="BR15" s="1143">
        <f>SUM(BL15,BN15,BO15,BP15,BQ15)</f>
        <v>0</v>
      </c>
      <c r="BS15" s="1144" t="e">
        <f>BR15/BR$8</f>
        <v>#DIV/0!</v>
      </c>
      <c r="BT15" s="557"/>
      <c r="BU15" s="557"/>
      <c r="BV15" s="557"/>
      <c r="BW15" s="557"/>
      <c r="BX15" s="557"/>
      <c r="BY15" s="557"/>
      <c r="BZ15" s="557"/>
      <c r="CA15" s="557"/>
      <c r="CB15" s="557"/>
      <c r="CC15" s="557"/>
      <c r="CD15" s="557"/>
      <c r="CE15" s="557"/>
      <c r="CF15" s="557"/>
      <c r="CG15" s="557"/>
      <c r="CH15" s="557"/>
      <c r="CI15" s="557"/>
      <c r="CJ15" s="557"/>
      <c r="CK15" s="557"/>
      <c r="CL15" s="557"/>
      <c r="CM15" s="557"/>
      <c r="CN15" s="557"/>
      <c r="CO15" s="557"/>
      <c r="CP15" s="557"/>
      <c r="CQ15" s="557"/>
      <c r="CR15" s="557"/>
      <c r="CS15" s="557"/>
      <c r="CT15" s="557"/>
      <c r="CU15" s="557"/>
      <c r="CV15" s="557"/>
      <c r="CW15" s="557"/>
      <c r="CX15" s="557"/>
      <c r="CY15" s="557"/>
      <c r="CZ15" s="557"/>
      <c r="DA15" s="557"/>
      <c r="DB15" s="557"/>
      <c r="DC15" s="557"/>
      <c r="DD15" s="557"/>
      <c r="DE15" s="557"/>
      <c r="DF15" s="557"/>
      <c r="DG15" s="557"/>
      <c r="DH15" s="557"/>
      <c r="DI15" s="557"/>
      <c r="DJ15" s="557"/>
      <c r="DK15" s="557"/>
      <c r="DL15" s="557"/>
      <c r="DM15" s="557"/>
      <c r="DN15" s="557"/>
      <c r="DO15" s="557"/>
      <c r="DP15" s="557"/>
      <c r="DQ15" s="557"/>
      <c r="DR15" s="557"/>
      <c r="DS15" s="557"/>
      <c r="DT15" s="557"/>
      <c r="DU15" s="557"/>
      <c r="DV15" s="557"/>
      <c r="DW15" s="557"/>
      <c r="DX15" s="557"/>
      <c r="DY15" s="557"/>
      <c r="DZ15" s="557"/>
      <c r="EA15" s="557"/>
      <c r="EB15" s="557"/>
      <c r="EC15" s="557"/>
      <c r="ED15" s="557"/>
      <c r="EE15" s="557"/>
      <c r="EF15" s="557"/>
      <c r="EG15" s="557"/>
      <c r="EH15" s="557"/>
      <c r="EI15" s="557"/>
      <c r="EJ15" s="557"/>
      <c r="EK15" s="557"/>
      <c r="EL15" s="557"/>
      <c r="EM15" s="557"/>
      <c r="EN15" s="557"/>
      <c r="EO15" s="557"/>
      <c r="EP15" s="557"/>
      <c r="EQ15" s="557"/>
      <c r="ER15" s="557"/>
      <c r="ES15" s="557"/>
      <c r="ET15" s="557"/>
      <c r="EU15" s="557"/>
      <c r="EV15" s="557"/>
      <c r="EW15" s="557"/>
      <c r="EX15" s="557"/>
      <c r="EY15" s="557"/>
      <c r="EZ15" s="557"/>
      <c r="FA15" s="557"/>
      <c r="FB15" s="557"/>
      <c r="FC15" s="557"/>
      <c r="FD15" s="557"/>
      <c r="FE15" s="557"/>
      <c r="FF15" s="557"/>
      <c r="FG15" s="557"/>
      <c r="FH15" s="557"/>
      <c r="FI15" s="557"/>
      <c r="FJ15" s="557"/>
      <c r="FK15" s="557"/>
      <c r="FL15" s="557"/>
      <c r="FM15" s="557"/>
      <c r="FN15" s="557"/>
      <c r="FO15" s="557"/>
      <c r="FP15" s="557"/>
      <c r="FQ15" s="557"/>
      <c r="FR15" s="557"/>
      <c r="FS15" s="557"/>
      <c r="FT15" s="557"/>
      <c r="FU15" s="557"/>
      <c r="FV15" s="557"/>
      <c r="FW15" s="557"/>
      <c r="FX15" s="557"/>
      <c r="FY15" s="557"/>
      <c r="FZ15" s="557"/>
      <c r="GA15" s="557"/>
      <c r="GB15" s="557"/>
      <c r="GC15" s="557"/>
      <c r="GD15" s="557"/>
      <c r="GE15" s="557"/>
      <c r="GF15" s="557"/>
      <c r="GG15" s="557"/>
      <c r="GH15" s="557"/>
      <c r="GI15" s="557"/>
      <c r="GJ15" s="557"/>
      <c r="GK15" s="557"/>
      <c r="GL15" s="557"/>
      <c r="GM15" s="557"/>
      <c r="GN15" s="557"/>
      <c r="GO15" s="557"/>
      <c r="GP15" s="557"/>
      <c r="GQ15" s="557"/>
      <c r="GR15" s="557"/>
      <c r="GS15" s="557"/>
      <c r="GT15" s="557"/>
      <c r="GU15" s="557"/>
      <c r="GV15" s="557"/>
      <c r="GW15" s="557"/>
      <c r="GX15" s="557"/>
      <c r="GY15" s="557"/>
      <c r="GZ15" s="557"/>
      <c r="HA15" s="557"/>
      <c r="HB15" s="557"/>
      <c r="HC15" s="557"/>
      <c r="HD15" s="557"/>
      <c r="HE15" s="557"/>
      <c r="HF15" s="557"/>
      <c r="HG15" s="557"/>
      <c r="HH15" s="557"/>
      <c r="HI15" s="557"/>
      <c r="HJ15" s="557"/>
      <c r="HK15" s="557"/>
      <c r="HL15" s="557"/>
      <c r="HM15" s="557"/>
      <c r="HN15" s="557"/>
      <c r="HO15" s="557"/>
      <c r="HP15" s="557"/>
      <c r="HQ15" s="557"/>
      <c r="HR15" s="557"/>
      <c r="HS15" s="557"/>
      <c r="HT15" s="557"/>
      <c r="HU15" s="557"/>
      <c r="HV15" s="557"/>
      <c r="HW15" s="557"/>
      <c r="HX15" s="557"/>
      <c r="HY15" s="557"/>
      <c r="HZ15" s="557"/>
      <c r="IA15" s="557"/>
      <c r="IB15" s="557"/>
      <c r="IC15" s="557"/>
      <c r="ID15" s="557"/>
      <c r="IE15" s="557"/>
      <c r="IF15" s="557"/>
      <c r="IG15" s="557"/>
      <c r="IH15" s="557"/>
      <c r="II15" s="557"/>
      <c r="IJ15" s="557"/>
      <c r="IK15" s="557"/>
      <c r="IL15" s="557"/>
      <c r="IM15" s="557"/>
      <c r="IN15" s="557"/>
      <c r="IO15" s="557"/>
      <c r="IP15" s="557"/>
      <c r="IQ15" s="557"/>
      <c r="IR15" s="557"/>
      <c r="IS15" s="557"/>
      <c r="IT15" s="557"/>
      <c r="IU15" s="557"/>
      <c r="IV15" s="557"/>
      <c r="IW15" s="557"/>
      <c r="IX15" s="557"/>
      <c r="IY15" s="557"/>
      <c r="IZ15" s="557"/>
      <c r="JA15" s="557"/>
      <c r="JB15" s="557"/>
      <c r="JC15" s="557"/>
      <c r="JD15" s="557"/>
      <c r="JE15" s="557"/>
      <c r="JF15" s="557"/>
      <c r="JG15" s="557"/>
      <c r="JH15" s="557"/>
      <c r="JI15" s="557"/>
      <c r="JJ15" s="557"/>
      <c r="JK15" s="557"/>
      <c r="JL15" s="557"/>
      <c r="JM15" s="557"/>
      <c r="JN15" s="557"/>
      <c r="JO15" s="557"/>
      <c r="JP15" s="557"/>
      <c r="JQ15" s="557"/>
      <c r="JR15" s="557"/>
      <c r="JS15" s="557"/>
      <c r="JT15" s="557"/>
      <c r="JU15" s="557"/>
      <c r="JV15" s="557"/>
      <c r="JW15" s="557"/>
      <c r="JX15" s="557"/>
      <c r="JY15" s="557"/>
      <c r="JZ15" s="557"/>
      <c r="KA15" s="557"/>
      <c r="KB15" s="557"/>
      <c r="KC15" s="557"/>
      <c r="KD15" s="557"/>
      <c r="KE15" s="557"/>
      <c r="KF15" s="557"/>
      <c r="KG15" s="557"/>
      <c r="KH15" s="557"/>
      <c r="KI15" s="557"/>
      <c r="KJ15" s="557"/>
      <c r="KK15" s="557"/>
      <c r="KL15" s="557"/>
      <c r="KM15" s="557"/>
      <c r="KN15" s="557"/>
      <c r="KO15" s="557"/>
      <c r="KP15" s="557"/>
      <c r="KQ15" s="557"/>
      <c r="KR15" s="557"/>
      <c r="KS15" s="557"/>
      <c r="KT15" s="557"/>
      <c r="KU15" s="557"/>
      <c r="KV15" s="557"/>
      <c r="KW15" s="557"/>
      <c r="KX15" s="557"/>
      <c r="KY15" s="557"/>
      <c r="KZ15" s="557"/>
      <c r="LA15" s="557"/>
      <c r="LB15" s="557"/>
      <c r="LC15" s="557"/>
      <c r="LD15" s="557"/>
      <c r="LE15" s="557"/>
      <c r="LF15" s="557"/>
      <c r="LG15" s="557"/>
      <c r="LH15" s="557"/>
      <c r="LI15" s="557"/>
      <c r="LJ15" s="557"/>
      <c r="LK15" s="557"/>
      <c r="LL15" s="557"/>
      <c r="LM15" s="557"/>
      <c r="LN15" s="557"/>
      <c r="LO15" s="557"/>
      <c r="LP15" s="557"/>
      <c r="LQ15" s="557"/>
      <c r="LR15" s="557"/>
      <c r="LS15" s="557"/>
      <c r="LT15" s="557"/>
      <c r="LU15" s="557"/>
      <c r="LV15" s="557"/>
      <c r="LW15" s="557"/>
      <c r="LX15" s="557"/>
      <c r="LY15" s="557"/>
      <c r="LZ15" s="557"/>
      <c r="MA15" s="557"/>
      <c r="MB15" s="557"/>
      <c r="MC15" s="557"/>
      <c r="MD15" s="557"/>
      <c r="ME15" s="557"/>
      <c r="MF15" s="557"/>
      <c r="MG15" s="557"/>
      <c r="MH15" s="557"/>
      <c r="MI15" s="557"/>
      <c r="MJ15" s="557"/>
      <c r="MK15" s="557"/>
      <c r="ML15" s="557"/>
      <c r="MM15" s="557"/>
      <c r="MN15" s="557"/>
      <c r="MO15" s="557"/>
      <c r="MP15" s="557"/>
      <c r="MQ15" s="557"/>
      <c r="MR15" s="557"/>
      <c r="MS15" s="557"/>
      <c r="MT15" s="557"/>
      <c r="MU15" s="557"/>
      <c r="MV15" s="557"/>
      <c r="MW15" s="557"/>
      <c r="MX15" s="557"/>
      <c r="MY15" s="557"/>
      <c r="MZ15" s="557"/>
      <c r="NA15" s="557"/>
      <c r="NB15" s="557"/>
      <c r="NC15" s="557"/>
      <c r="ND15" s="557"/>
      <c r="NE15" s="557"/>
      <c r="NF15" s="557"/>
      <c r="NG15" s="557"/>
      <c r="NH15" s="557"/>
      <c r="NI15" s="557"/>
      <c r="NJ15" s="557"/>
      <c r="NK15" s="557"/>
      <c r="NL15" s="557"/>
      <c r="NM15" s="557"/>
      <c r="NN15" s="557"/>
      <c r="NO15" s="557"/>
      <c r="NP15" s="557"/>
      <c r="NQ15" s="557"/>
      <c r="NR15" s="557"/>
      <c r="NS15" s="557"/>
      <c r="NT15" s="557"/>
    </row>
    <row r="16" spans="1:384" s="56" customFormat="1" ht="20.25" customHeight="1" x14ac:dyDescent="0.55000000000000004">
      <c r="A16" s="90"/>
      <c r="B16" s="89"/>
      <c r="C16" s="90"/>
      <c r="D16" s="89"/>
      <c r="E16" s="90"/>
      <c r="F16" s="89"/>
      <c r="G16" s="90"/>
      <c r="H16" s="89"/>
      <c r="I16" s="1339" t="str">
        <f t="shared" si="0"/>
        <v/>
      </c>
      <c r="J16" s="126"/>
      <c r="K16" s="127"/>
      <c r="L16" s="60"/>
      <c r="M16" s="60"/>
      <c r="N16" s="93"/>
      <c r="O16" s="61"/>
      <c r="P16" s="61"/>
      <c r="Q16" s="2600"/>
      <c r="R16" s="2623"/>
      <c r="S16" s="2624"/>
      <c r="T16" s="2625"/>
      <c r="U16" s="2616"/>
      <c r="V16" s="2616"/>
      <c r="W16" s="2616"/>
      <c r="X16" s="2616"/>
      <c r="Y16" s="2616"/>
      <c r="Z16" s="2616"/>
      <c r="AA16" s="2616"/>
      <c r="AB16" s="2616"/>
      <c r="AC16" s="3720"/>
      <c r="AD16" s="2626"/>
      <c r="AE16" s="1872"/>
      <c r="AF16" s="2130"/>
      <c r="AG16" s="1785"/>
      <c r="AH16" s="1784"/>
      <c r="AI16" s="1784"/>
      <c r="AJ16" s="1784"/>
      <c r="AK16" s="1784"/>
      <c r="AL16" s="1785"/>
      <c r="AM16" s="1746"/>
      <c r="AN16" s="1410"/>
      <c r="AO16" s="1763"/>
      <c r="AP16" s="1712"/>
      <c r="AQ16" s="1764"/>
      <c r="AR16" s="1563" t="s">
        <v>522</v>
      </c>
      <c r="AS16" s="1196">
        <v>0</v>
      </c>
      <c r="AT16" s="1197">
        <v>1</v>
      </c>
      <c r="AU16" s="1488">
        <v>0</v>
      </c>
      <c r="AV16" s="1482"/>
      <c r="AW16" s="1164"/>
      <c r="AX16" s="1143"/>
      <c r="AY16" s="1143"/>
      <c r="AZ16" s="1164"/>
      <c r="BA16" s="1162"/>
      <c r="BB16" s="1164"/>
      <c r="BC16" s="1164"/>
      <c r="BD16" s="1164"/>
      <c r="BE16" s="1164"/>
      <c r="BF16" s="1164"/>
      <c r="BG16" s="1483"/>
      <c r="BH16" s="1264"/>
      <c r="BI16" s="1164"/>
      <c r="BJ16" s="1143"/>
      <c r="BK16" s="1143"/>
      <c r="BL16" s="1164"/>
      <c r="BM16" s="1162"/>
      <c r="BN16" s="1164"/>
      <c r="BO16" s="1164"/>
      <c r="BP16" s="1164"/>
      <c r="BQ16" s="1164"/>
      <c r="BR16" s="1164"/>
      <c r="BS16" s="1165"/>
      <c r="BT16" s="560"/>
      <c r="BU16" s="560"/>
      <c r="BV16" s="560"/>
      <c r="BW16" s="560"/>
      <c r="BX16" s="560"/>
      <c r="BY16" s="560"/>
      <c r="BZ16" s="560"/>
      <c r="CA16" s="560"/>
      <c r="CB16" s="560"/>
      <c r="CC16" s="560"/>
      <c r="CD16" s="560"/>
      <c r="CE16" s="560"/>
      <c r="CF16" s="560"/>
      <c r="CG16" s="560"/>
      <c r="CH16" s="560"/>
      <c r="CI16" s="560"/>
      <c r="CJ16" s="560"/>
      <c r="CK16" s="560"/>
      <c r="CL16" s="560"/>
      <c r="CM16" s="560"/>
      <c r="CN16" s="560"/>
      <c r="CO16" s="560"/>
      <c r="CP16" s="560"/>
      <c r="CQ16" s="560"/>
      <c r="CR16" s="560"/>
      <c r="CS16" s="560"/>
      <c r="CT16" s="560"/>
      <c r="CU16" s="560"/>
      <c r="CV16" s="560"/>
      <c r="CW16" s="560"/>
      <c r="CX16" s="560"/>
      <c r="CY16" s="560"/>
      <c r="CZ16" s="560"/>
      <c r="DA16" s="560"/>
      <c r="DB16" s="560"/>
      <c r="DC16" s="560"/>
      <c r="DD16" s="560"/>
      <c r="DE16" s="560"/>
      <c r="DF16" s="560"/>
      <c r="DG16" s="560"/>
      <c r="DH16" s="560"/>
      <c r="DI16" s="560"/>
      <c r="DJ16" s="560"/>
      <c r="DK16" s="560"/>
      <c r="DL16" s="560"/>
      <c r="DM16" s="560"/>
      <c r="DN16" s="560"/>
      <c r="DO16" s="560"/>
      <c r="DP16" s="560"/>
      <c r="DQ16" s="560"/>
      <c r="DR16" s="560"/>
      <c r="DS16" s="560"/>
      <c r="DT16" s="560"/>
      <c r="DU16" s="560"/>
      <c r="DV16" s="560"/>
      <c r="DW16" s="560"/>
      <c r="DX16" s="560"/>
      <c r="DY16" s="560"/>
      <c r="DZ16" s="560"/>
      <c r="EA16" s="560"/>
      <c r="EB16" s="560"/>
      <c r="EC16" s="560"/>
      <c r="ED16" s="560"/>
      <c r="EE16" s="560"/>
      <c r="EF16" s="560"/>
      <c r="EG16" s="560"/>
      <c r="EH16" s="560"/>
      <c r="EI16" s="560"/>
      <c r="EJ16" s="560"/>
      <c r="EK16" s="560"/>
      <c r="EL16" s="560"/>
      <c r="EM16" s="560"/>
      <c r="EN16" s="560"/>
      <c r="EO16" s="560"/>
      <c r="EP16" s="560"/>
      <c r="EQ16" s="560"/>
      <c r="ER16" s="560"/>
      <c r="ES16" s="560"/>
      <c r="ET16" s="560"/>
      <c r="EU16" s="560"/>
      <c r="EV16" s="560"/>
      <c r="EW16" s="560"/>
      <c r="EX16" s="560"/>
      <c r="EY16" s="560"/>
      <c r="EZ16" s="560"/>
      <c r="FA16" s="560"/>
      <c r="FB16" s="560"/>
      <c r="FC16" s="560"/>
      <c r="FD16" s="560"/>
      <c r="FE16" s="560"/>
      <c r="FF16" s="560"/>
      <c r="FG16" s="560"/>
      <c r="FH16" s="560"/>
      <c r="FI16" s="560"/>
      <c r="FJ16" s="560"/>
      <c r="FK16" s="560"/>
      <c r="FL16" s="560"/>
      <c r="FM16" s="560"/>
      <c r="FN16" s="560"/>
      <c r="FO16" s="560"/>
      <c r="FP16" s="560"/>
      <c r="FQ16" s="560"/>
      <c r="FR16" s="560"/>
      <c r="FS16" s="560"/>
      <c r="FT16" s="560"/>
      <c r="FU16" s="560"/>
      <c r="FV16" s="560"/>
      <c r="FW16" s="560"/>
      <c r="FX16" s="560"/>
      <c r="FY16" s="560"/>
      <c r="FZ16" s="560"/>
      <c r="GA16" s="560"/>
      <c r="GB16" s="560"/>
      <c r="GC16" s="560"/>
      <c r="GD16" s="560"/>
      <c r="GE16" s="560"/>
      <c r="GF16" s="560"/>
      <c r="GG16" s="560"/>
      <c r="GH16" s="560"/>
      <c r="GI16" s="560"/>
      <c r="GJ16" s="560"/>
      <c r="GK16" s="560"/>
      <c r="GL16" s="560"/>
      <c r="GM16" s="560"/>
      <c r="GN16" s="560"/>
      <c r="GO16" s="560"/>
      <c r="GP16" s="560"/>
      <c r="GQ16" s="560"/>
      <c r="GR16" s="560"/>
      <c r="GS16" s="560"/>
      <c r="GT16" s="560"/>
      <c r="GU16" s="560"/>
      <c r="GV16" s="560"/>
      <c r="GW16" s="560"/>
      <c r="GX16" s="560"/>
      <c r="GY16" s="560"/>
      <c r="GZ16" s="560"/>
      <c r="HA16" s="560"/>
      <c r="HB16" s="560"/>
      <c r="HC16" s="560"/>
      <c r="HD16" s="560"/>
      <c r="HE16" s="560"/>
      <c r="HF16" s="560"/>
      <c r="HG16" s="560"/>
      <c r="HH16" s="560"/>
      <c r="HI16" s="560"/>
      <c r="HJ16" s="560"/>
      <c r="HK16" s="560"/>
      <c r="HL16" s="560"/>
      <c r="HM16" s="560"/>
      <c r="HN16" s="560"/>
      <c r="HO16" s="560"/>
      <c r="HP16" s="560"/>
      <c r="HQ16" s="560"/>
      <c r="HR16" s="560"/>
      <c r="HS16" s="560"/>
      <c r="HT16" s="560"/>
      <c r="HU16" s="560"/>
      <c r="HV16" s="560"/>
      <c r="HW16" s="560"/>
      <c r="HX16" s="560"/>
      <c r="HY16" s="560"/>
      <c r="HZ16" s="560"/>
      <c r="IA16" s="560"/>
      <c r="IB16" s="560"/>
      <c r="IC16" s="560"/>
      <c r="ID16" s="560"/>
      <c r="IE16" s="560"/>
      <c r="IF16" s="560"/>
      <c r="IG16" s="560"/>
      <c r="IH16" s="560"/>
      <c r="II16" s="560"/>
      <c r="IJ16" s="560"/>
      <c r="IK16" s="560"/>
      <c r="IL16" s="560"/>
      <c r="IM16" s="560"/>
      <c r="IN16" s="560"/>
      <c r="IO16" s="560"/>
      <c r="IP16" s="560"/>
      <c r="IQ16" s="560"/>
      <c r="IR16" s="560"/>
      <c r="IS16" s="560"/>
      <c r="IT16" s="560"/>
      <c r="IU16" s="560"/>
      <c r="IV16" s="560"/>
      <c r="IW16" s="560"/>
      <c r="IX16" s="560"/>
      <c r="IY16" s="560"/>
      <c r="IZ16" s="560"/>
      <c r="JA16" s="560"/>
      <c r="JB16" s="560"/>
      <c r="JC16" s="560"/>
      <c r="JD16" s="560"/>
      <c r="JE16" s="560"/>
      <c r="JF16" s="560"/>
      <c r="JG16" s="560"/>
      <c r="JH16" s="560"/>
      <c r="JI16" s="560"/>
      <c r="JJ16" s="560"/>
      <c r="JK16" s="560"/>
      <c r="JL16" s="560"/>
      <c r="JM16" s="560"/>
      <c r="JN16" s="560"/>
      <c r="JO16" s="560"/>
      <c r="JP16" s="560"/>
      <c r="JQ16" s="560"/>
      <c r="JR16" s="560"/>
      <c r="JS16" s="560"/>
      <c r="JT16" s="560"/>
      <c r="JU16" s="560"/>
      <c r="JV16" s="560"/>
      <c r="JW16" s="560"/>
      <c r="JX16" s="560"/>
      <c r="JY16" s="560"/>
      <c r="JZ16" s="560"/>
      <c r="KA16" s="560"/>
      <c r="KB16" s="560"/>
      <c r="KC16" s="560"/>
      <c r="KD16" s="560"/>
      <c r="KE16" s="560"/>
      <c r="KF16" s="560"/>
      <c r="KG16" s="560"/>
      <c r="KH16" s="560"/>
      <c r="KI16" s="560"/>
      <c r="KJ16" s="560"/>
      <c r="KK16" s="560"/>
      <c r="KL16" s="560"/>
      <c r="KM16" s="560"/>
      <c r="KN16" s="560"/>
      <c r="KO16" s="560"/>
      <c r="KP16" s="560"/>
      <c r="KQ16" s="560"/>
      <c r="KR16" s="560"/>
      <c r="KS16" s="560"/>
      <c r="KT16" s="560"/>
      <c r="KU16" s="560"/>
      <c r="KV16" s="560"/>
      <c r="KW16" s="560"/>
      <c r="KX16" s="560"/>
      <c r="KY16" s="560"/>
      <c r="KZ16" s="560"/>
      <c r="LA16" s="560"/>
      <c r="LB16" s="560"/>
      <c r="LC16" s="560"/>
      <c r="LD16" s="560"/>
      <c r="LE16" s="560"/>
      <c r="LF16" s="560"/>
      <c r="LG16" s="560"/>
      <c r="LH16" s="560"/>
      <c r="LI16" s="560"/>
      <c r="LJ16" s="560"/>
      <c r="LK16" s="560"/>
      <c r="LL16" s="560"/>
      <c r="LM16" s="560"/>
      <c r="LN16" s="560"/>
      <c r="LO16" s="560"/>
      <c r="LP16" s="560"/>
      <c r="LQ16" s="560"/>
      <c r="LR16" s="560"/>
      <c r="LS16" s="560"/>
      <c r="LT16" s="560"/>
      <c r="LU16" s="560"/>
      <c r="LV16" s="560"/>
      <c r="LW16" s="560"/>
      <c r="LX16" s="560"/>
      <c r="LY16" s="560"/>
      <c r="LZ16" s="560"/>
      <c r="MA16" s="560"/>
      <c r="MB16" s="560"/>
      <c r="MC16" s="560"/>
      <c r="MD16" s="560"/>
      <c r="ME16" s="560"/>
      <c r="MF16" s="560"/>
      <c r="MG16" s="560"/>
      <c r="MH16" s="560"/>
      <c r="MI16" s="560"/>
      <c r="MJ16" s="560"/>
      <c r="MK16" s="560"/>
      <c r="ML16" s="560"/>
      <c r="MM16" s="560"/>
      <c r="MN16" s="560"/>
      <c r="MO16" s="560"/>
      <c r="MP16" s="560"/>
      <c r="MQ16" s="560"/>
      <c r="MR16" s="560"/>
      <c r="MS16" s="560"/>
      <c r="MT16" s="560"/>
      <c r="MU16" s="560"/>
      <c r="MV16" s="560"/>
      <c r="MW16" s="560"/>
      <c r="MX16" s="560"/>
      <c r="MY16" s="560"/>
      <c r="MZ16" s="560"/>
      <c r="NA16" s="560"/>
      <c r="NB16" s="560"/>
      <c r="NC16" s="560"/>
      <c r="ND16" s="560"/>
      <c r="NE16" s="560"/>
      <c r="NF16" s="560"/>
      <c r="NG16" s="560"/>
      <c r="NH16" s="560"/>
      <c r="NI16" s="560"/>
      <c r="NJ16" s="560"/>
      <c r="NK16" s="560"/>
      <c r="NL16" s="560"/>
      <c r="NM16" s="560"/>
      <c r="NN16" s="560"/>
      <c r="NO16" s="560"/>
      <c r="NP16" s="560"/>
      <c r="NQ16" s="560"/>
      <c r="NR16" s="560"/>
      <c r="NS16" s="560"/>
      <c r="NT16" s="560"/>
    </row>
    <row r="17" spans="1:384" s="100" customFormat="1" ht="25.5" customHeight="1" x14ac:dyDescent="0.6">
      <c r="A17" s="862"/>
      <c r="B17" s="863"/>
      <c r="C17" s="862"/>
      <c r="D17" s="863"/>
      <c r="E17" s="862"/>
      <c r="F17" s="863"/>
      <c r="G17" s="862"/>
      <c r="H17" s="863"/>
      <c r="I17" s="3710"/>
      <c r="J17" s="2891"/>
      <c r="K17" s="869" t="s">
        <v>119</v>
      </c>
      <c r="L17" s="870" t="s">
        <v>261</v>
      </c>
      <c r="M17" s="870"/>
      <c r="N17" s="884"/>
      <c r="O17" s="872"/>
      <c r="P17" s="870" t="s">
        <v>261</v>
      </c>
      <c r="Q17" s="2601"/>
      <c r="R17" s="2627"/>
      <c r="S17" s="2628"/>
      <c r="T17" s="2629"/>
      <c r="U17" s="2630"/>
      <c r="V17" s="2630"/>
      <c r="W17" s="2630"/>
      <c r="X17" s="2630"/>
      <c r="Y17" s="2630"/>
      <c r="Z17" s="2630"/>
      <c r="AA17" s="2630"/>
      <c r="AB17" s="2630"/>
      <c r="AC17" s="3722"/>
      <c r="AD17" s="2620"/>
      <c r="AE17" s="2620"/>
      <c r="AF17" s="2602"/>
      <c r="AG17" s="1783"/>
      <c r="AH17" s="1783"/>
      <c r="AI17" s="1783"/>
      <c r="AJ17" s="1783"/>
      <c r="AK17" s="1783"/>
      <c r="AL17" s="1783"/>
      <c r="AM17" s="1745"/>
      <c r="AN17" s="1727"/>
      <c r="AO17" s="1765"/>
      <c r="AP17" s="1713"/>
      <c r="AQ17" s="1766"/>
      <c r="AR17" s="2272"/>
      <c r="AS17" s="1168"/>
      <c r="AT17" s="1168"/>
      <c r="AU17" s="1491"/>
      <c r="AV17" s="1480"/>
      <c r="AW17" s="1157"/>
      <c r="AX17" s="1169"/>
      <c r="AY17" s="1169"/>
      <c r="AZ17" s="1159"/>
      <c r="BA17" s="1166"/>
      <c r="BB17" s="1159"/>
      <c r="BC17" s="1159"/>
      <c r="BD17" s="1159"/>
      <c r="BE17" s="1159"/>
      <c r="BF17" s="1159"/>
      <c r="BG17" s="1484"/>
      <c r="BH17" s="1471"/>
      <c r="BI17" s="1157"/>
      <c r="BJ17" s="1169"/>
      <c r="BK17" s="1169"/>
      <c r="BL17" s="1159"/>
      <c r="BM17" s="1166"/>
      <c r="BN17" s="1159"/>
      <c r="BO17" s="1159"/>
      <c r="BP17" s="1159"/>
      <c r="BQ17" s="1159"/>
      <c r="BR17" s="1159"/>
      <c r="BS17" s="1166"/>
      <c r="BT17" s="561"/>
      <c r="BU17" s="561"/>
      <c r="BV17" s="561"/>
      <c r="BW17" s="561"/>
      <c r="BX17" s="561"/>
      <c r="BY17" s="561"/>
      <c r="BZ17" s="561"/>
      <c r="CA17" s="561"/>
      <c r="CB17" s="561"/>
      <c r="CC17" s="561"/>
      <c r="CD17" s="561"/>
      <c r="CE17" s="561"/>
      <c r="CF17" s="561"/>
      <c r="CG17" s="561"/>
      <c r="CH17" s="561"/>
      <c r="CI17" s="561"/>
      <c r="CJ17" s="561"/>
      <c r="CK17" s="561"/>
      <c r="CL17" s="561"/>
      <c r="CM17" s="561"/>
      <c r="CN17" s="561"/>
      <c r="CO17" s="561"/>
      <c r="CP17" s="561"/>
      <c r="CQ17" s="561"/>
      <c r="CR17" s="561"/>
      <c r="CS17" s="561"/>
      <c r="CT17" s="561"/>
      <c r="CU17" s="561"/>
      <c r="CV17" s="561"/>
      <c r="CW17" s="561"/>
      <c r="CX17" s="561"/>
      <c r="CY17" s="561"/>
      <c r="CZ17" s="561"/>
      <c r="DA17" s="561"/>
      <c r="DB17" s="561"/>
      <c r="DC17" s="561"/>
      <c r="DD17" s="561"/>
      <c r="DE17" s="561"/>
      <c r="DF17" s="561"/>
      <c r="DG17" s="561"/>
      <c r="DH17" s="561"/>
      <c r="DI17" s="561"/>
      <c r="DJ17" s="561"/>
      <c r="DK17" s="561"/>
      <c r="DL17" s="561"/>
      <c r="DM17" s="561"/>
      <c r="DN17" s="561"/>
      <c r="DO17" s="561"/>
      <c r="DP17" s="561"/>
      <c r="DQ17" s="561"/>
      <c r="DR17" s="561"/>
      <c r="DS17" s="561"/>
      <c r="DT17" s="561"/>
      <c r="DU17" s="561"/>
      <c r="DV17" s="561"/>
      <c r="DW17" s="561"/>
      <c r="DX17" s="561"/>
      <c r="DY17" s="561"/>
      <c r="DZ17" s="561"/>
      <c r="EA17" s="561"/>
      <c r="EB17" s="561"/>
      <c r="EC17" s="561"/>
      <c r="ED17" s="561"/>
      <c r="EE17" s="561"/>
      <c r="EF17" s="561"/>
      <c r="EG17" s="561"/>
      <c r="EH17" s="561"/>
      <c r="EI17" s="561"/>
      <c r="EJ17" s="561"/>
      <c r="EK17" s="561"/>
      <c r="EL17" s="561"/>
      <c r="EM17" s="561"/>
      <c r="EN17" s="561"/>
      <c r="EO17" s="561"/>
      <c r="EP17" s="561"/>
      <c r="EQ17" s="561"/>
      <c r="ER17" s="561"/>
      <c r="ES17" s="561"/>
      <c r="ET17" s="561"/>
      <c r="EU17" s="561"/>
      <c r="EV17" s="561"/>
      <c r="EW17" s="561"/>
      <c r="EX17" s="561"/>
      <c r="EY17" s="561"/>
      <c r="EZ17" s="561"/>
      <c r="FA17" s="561"/>
      <c r="FB17" s="561"/>
      <c r="FC17" s="561"/>
      <c r="FD17" s="561"/>
      <c r="FE17" s="561"/>
      <c r="FF17" s="561"/>
      <c r="FG17" s="561"/>
      <c r="FH17" s="561"/>
      <c r="FI17" s="561"/>
      <c r="FJ17" s="561"/>
      <c r="FK17" s="561"/>
      <c r="FL17" s="561"/>
      <c r="FM17" s="561"/>
      <c r="FN17" s="561"/>
      <c r="FO17" s="561"/>
      <c r="FP17" s="561"/>
      <c r="FQ17" s="561"/>
      <c r="FR17" s="561"/>
      <c r="FS17" s="561"/>
      <c r="FT17" s="561"/>
      <c r="FU17" s="561"/>
      <c r="FV17" s="561"/>
      <c r="FW17" s="561"/>
      <c r="FX17" s="561"/>
      <c r="FY17" s="561"/>
      <c r="FZ17" s="561"/>
      <c r="GA17" s="561"/>
      <c r="GB17" s="561"/>
      <c r="GC17" s="561"/>
      <c r="GD17" s="561"/>
      <c r="GE17" s="561"/>
      <c r="GF17" s="561"/>
      <c r="GG17" s="561"/>
      <c r="GH17" s="561"/>
      <c r="GI17" s="561"/>
      <c r="GJ17" s="561"/>
      <c r="GK17" s="561"/>
      <c r="GL17" s="561"/>
      <c r="GM17" s="561"/>
      <c r="GN17" s="561"/>
      <c r="GO17" s="561"/>
      <c r="GP17" s="561"/>
      <c r="GQ17" s="561"/>
      <c r="GR17" s="561"/>
      <c r="GS17" s="561"/>
      <c r="GT17" s="561"/>
      <c r="GU17" s="561"/>
      <c r="GV17" s="561"/>
      <c r="GW17" s="561"/>
      <c r="GX17" s="561"/>
      <c r="GY17" s="561"/>
      <c r="GZ17" s="561"/>
      <c r="HA17" s="561"/>
      <c r="HB17" s="561"/>
      <c r="HC17" s="561"/>
      <c r="HD17" s="561"/>
      <c r="HE17" s="561"/>
      <c r="HF17" s="561"/>
      <c r="HG17" s="561"/>
      <c r="HH17" s="561"/>
      <c r="HI17" s="561"/>
      <c r="HJ17" s="561"/>
      <c r="HK17" s="561"/>
      <c r="HL17" s="561"/>
      <c r="HM17" s="561"/>
      <c r="HN17" s="561"/>
      <c r="HO17" s="561"/>
      <c r="HP17" s="561"/>
      <c r="HQ17" s="561"/>
      <c r="HR17" s="561"/>
      <c r="HS17" s="561"/>
      <c r="HT17" s="561"/>
      <c r="HU17" s="561"/>
      <c r="HV17" s="561"/>
      <c r="HW17" s="561"/>
      <c r="HX17" s="561"/>
      <c r="HY17" s="561"/>
      <c r="HZ17" s="561"/>
      <c r="IA17" s="561"/>
      <c r="IB17" s="561"/>
      <c r="IC17" s="561"/>
      <c r="ID17" s="561"/>
      <c r="IE17" s="561"/>
      <c r="IF17" s="561"/>
      <c r="IG17" s="561"/>
      <c r="IH17" s="561"/>
      <c r="II17" s="561"/>
      <c r="IJ17" s="561"/>
      <c r="IK17" s="561"/>
      <c r="IL17" s="561"/>
      <c r="IM17" s="561"/>
      <c r="IN17" s="561"/>
      <c r="IO17" s="561"/>
      <c r="IP17" s="561"/>
      <c r="IQ17" s="561"/>
      <c r="IR17" s="561"/>
      <c r="IS17" s="561"/>
      <c r="IT17" s="561"/>
      <c r="IU17" s="561"/>
      <c r="IV17" s="561"/>
      <c r="IW17" s="561"/>
      <c r="IX17" s="561"/>
      <c r="IY17" s="561"/>
      <c r="IZ17" s="561"/>
      <c r="JA17" s="561"/>
      <c r="JB17" s="561"/>
      <c r="JC17" s="561"/>
      <c r="JD17" s="561"/>
      <c r="JE17" s="561"/>
      <c r="JF17" s="561"/>
      <c r="JG17" s="561"/>
      <c r="JH17" s="561"/>
      <c r="JI17" s="561"/>
      <c r="JJ17" s="561"/>
      <c r="JK17" s="561"/>
      <c r="JL17" s="561"/>
      <c r="JM17" s="561"/>
      <c r="JN17" s="561"/>
      <c r="JO17" s="561"/>
      <c r="JP17" s="561"/>
      <c r="JQ17" s="561"/>
      <c r="JR17" s="561"/>
      <c r="JS17" s="561"/>
      <c r="JT17" s="561"/>
      <c r="JU17" s="561"/>
      <c r="JV17" s="561"/>
      <c r="JW17" s="561"/>
      <c r="JX17" s="561"/>
      <c r="JY17" s="561"/>
      <c r="JZ17" s="561"/>
      <c r="KA17" s="561"/>
      <c r="KB17" s="561"/>
      <c r="KC17" s="561"/>
      <c r="KD17" s="561"/>
      <c r="KE17" s="561"/>
      <c r="KF17" s="561"/>
      <c r="KG17" s="561"/>
      <c r="KH17" s="561"/>
      <c r="KI17" s="561"/>
      <c r="KJ17" s="561"/>
      <c r="KK17" s="561"/>
      <c r="KL17" s="561"/>
      <c r="KM17" s="561"/>
      <c r="KN17" s="561"/>
      <c r="KO17" s="561"/>
      <c r="KP17" s="561"/>
      <c r="KQ17" s="561"/>
      <c r="KR17" s="561"/>
      <c r="KS17" s="561"/>
      <c r="KT17" s="561"/>
      <c r="KU17" s="561"/>
      <c r="KV17" s="561"/>
      <c r="KW17" s="561"/>
      <c r="KX17" s="561"/>
      <c r="KY17" s="561"/>
      <c r="KZ17" s="561"/>
      <c r="LA17" s="561"/>
      <c r="LB17" s="561"/>
      <c r="LC17" s="561"/>
      <c r="LD17" s="561"/>
      <c r="LE17" s="561"/>
      <c r="LF17" s="561"/>
      <c r="LG17" s="561"/>
      <c r="LH17" s="561"/>
      <c r="LI17" s="561"/>
      <c r="LJ17" s="561"/>
      <c r="LK17" s="561"/>
      <c r="LL17" s="561"/>
      <c r="LM17" s="561"/>
      <c r="LN17" s="561"/>
      <c r="LO17" s="561"/>
      <c r="LP17" s="561"/>
      <c r="LQ17" s="561"/>
      <c r="LR17" s="561"/>
      <c r="LS17" s="561"/>
      <c r="LT17" s="561"/>
      <c r="LU17" s="561"/>
      <c r="LV17" s="561"/>
      <c r="LW17" s="561"/>
      <c r="LX17" s="561"/>
      <c r="LY17" s="561"/>
      <c r="LZ17" s="561"/>
      <c r="MA17" s="561"/>
      <c r="MB17" s="561"/>
      <c r="MC17" s="561"/>
      <c r="MD17" s="561"/>
      <c r="ME17" s="561"/>
      <c r="MF17" s="561"/>
      <c r="MG17" s="561"/>
      <c r="MH17" s="561"/>
      <c r="MI17" s="561"/>
      <c r="MJ17" s="561"/>
      <c r="MK17" s="561"/>
      <c r="ML17" s="561"/>
      <c r="MM17" s="561"/>
      <c r="MN17" s="561"/>
      <c r="MO17" s="561"/>
      <c r="MP17" s="561"/>
      <c r="MQ17" s="561"/>
      <c r="MR17" s="561"/>
      <c r="MS17" s="561"/>
      <c r="MT17" s="561"/>
      <c r="MU17" s="561"/>
      <c r="MV17" s="561"/>
      <c r="MW17" s="561"/>
      <c r="MX17" s="561"/>
      <c r="MY17" s="561"/>
      <c r="MZ17" s="561"/>
      <c r="NA17" s="561"/>
      <c r="NB17" s="561"/>
      <c r="NC17" s="561"/>
      <c r="ND17" s="561"/>
      <c r="NE17" s="561"/>
      <c r="NF17" s="561"/>
      <c r="NG17" s="561"/>
      <c r="NH17" s="561"/>
      <c r="NI17" s="561"/>
      <c r="NJ17" s="561"/>
      <c r="NK17" s="561"/>
      <c r="NL17" s="561"/>
      <c r="NM17" s="561"/>
      <c r="NN17" s="561"/>
      <c r="NO17" s="561"/>
      <c r="NP17" s="561"/>
      <c r="NQ17" s="561"/>
      <c r="NR17" s="561"/>
      <c r="NS17" s="561"/>
      <c r="NT17" s="561"/>
    </row>
    <row r="18" spans="1:384" s="85" customFormat="1" ht="51.75" customHeight="1" x14ac:dyDescent="0.45">
      <c r="A18" s="107">
        <v>0</v>
      </c>
      <c r="B18" s="108">
        <v>1</v>
      </c>
      <c r="C18" s="107">
        <v>0</v>
      </c>
      <c r="D18" s="108">
        <v>4</v>
      </c>
      <c r="E18" s="107">
        <v>0</v>
      </c>
      <c r="F18" s="108">
        <v>1</v>
      </c>
      <c r="G18" s="107">
        <v>0</v>
      </c>
      <c r="H18" s="108">
        <v>1</v>
      </c>
      <c r="I18" s="1452" t="str">
        <f t="shared" si="0"/>
        <v>01040101</v>
      </c>
      <c r="J18" s="1452" t="str">
        <f t="shared" ref="J18:J25" si="13">CONCATENATE(A18,B18,C18,D18,E18,F18,G18,H18)</f>
        <v>01040101</v>
      </c>
      <c r="K18" s="553" t="s">
        <v>119</v>
      </c>
      <c r="L18" s="2663" t="s">
        <v>531</v>
      </c>
      <c r="M18" s="2663"/>
      <c r="N18" s="556" t="s">
        <v>240</v>
      </c>
      <c r="O18" s="2664" t="s">
        <v>264</v>
      </c>
      <c r="P18" s="128" t="s">
        <v>263</v>
      </c>
      <c r="Q18" s="2579">
        <v>1</v>
      </c>
      <c r="R18" s="2599">
        <f t="shared" ref="R18:R30" si="14">AP18</f>
        <v>0.91666666666666663</v>
      </c>
      <c r="S18" s="2597">
        <v>1</v>
      </c>
      <c r="T18" s="2598" t="s">
        <v>520</v>
      </c>
      <c r="U18" s="1866">
        <v>6</v>
      </c>
      <c r="V18" s="1866">
        <f t="shared" ref="V18:V25" si="15">SUM(W18:AB18)</f>
        <v>6</v>
      </c>
      <c r="W18" s="1866">
        <v>3</v>
      </c>
      <c r="X18" s="1866">
        <v>0</v>
      </c>
      <c r="Y18" s="1866">
        <v>0</v>
      </c>
      <c r="Z18" s="1866">
        <v>1</v>
      </c>
      <c r="AA18" s="1866">
        <v>1</v>
      </c>
      <c r="AB18" s="1866">
        <v>1</v>
      </c>
      <c r="AC18" s="3719" t="s">
        <v>525</v>
      </c>
      <c r="AD18" s="1872">
        <v>5</v>
      </c>
      <c r="AE18" s="1866">
        <f t="shared" ref="AE18:AE19" si="16">SUM(AF18:AM18)</f>
        <v>5</v>
      </c>
      <c r="AF18" s="2130">
        <v>1</v>
      </c>
      <c r="AG18" s="1785">
        <v>0</v>
      </c>
      <c r="AH18" s="1785">
        <v>3</v>
      </c>
      <c r="AI18" s="1785">
        <v>0</v>
      </c>
      <c r="AJ18" s="1785">
        <v>0</v>
      </c>
      <c r="AK18" s="1785">
        <v>0</v>
      </c>
      <c r="AL18" s="1785">
        <v>0</v>
      </c>
      <c r="AM18" s="1747">
        <v>1</v>
      </c>
      <c r="AN18" s="1729"/>
      <c r="AO18" s="2892">
        <f t="shared" ref="AO18:AO25" si="17">(V18*AT18)+(AE18*AR18)</f>
        <v>11</v>
      </c>
      <c r="AP18" s="2897">
        <f t="shared" ref="AP18:AP25" si="18">AO18/AO$8</f>
        <v>0.91666666666666663</v>
      </c>
      <c r="AQ18" s="1807" t="str" cm="1">
        <f t="array" ref="AQ18">_xlfn.IFS(AP18&lt;4,"estandar",AP18&gt;9,"compleja",AP18&gt;4,"avanzada")</f>
        <v>estandar</v>
      </c>
      <c r="AR18" s="1563" t="s">
        <v>522</v>
      </c>
      <c r="AS18" s="1196">
        <v>0</v>
      </c>
      <c r="AT18" s="1197">
        <v>1</v>
      </c>
      <c r="AU18" s="1488">
        <v>0</v>
      </c>
      <c r="AV18" s="1476">
        <v>1.9670570135746599</v>
      </c>
      <c r="AW18" s="1143">
        <v>0</v>
      </c>
      <c r="AX18" s="1143">
        <v>3.6251131221719501</v>
      </c>
      <c r="AY18" s="1143"/>
      <c r="AZ18" s="1143">
        <f t="shared" ref="AZ18:AZ25" si="19">SUM(AV18,AW18,AX18)</f>
        <v>5.5921701357466098</v>
      </c>
      <c r="BA18" s="1139">
        <f t="shared" ref="BA18:BA25" si="20">AZ18/AZ$8</f>
        <v>1</v>
      </c>
      <c r="BB18" s="1143">
        <v>1.7140956240360501</v>
      </c>
      <c r="BC18" s="1143">
        <v>0</v>
      </c>
      <c r="BD18" s="1143">
        <v>0</v>
      </c>
      <c r="BE18" s="1143">
        <v>1.22723037566089</v>
      </c>
      <c r="BF18" s="1143">
        <f t="shared" ref="BF18:BF25" si="21">SUM(AZ18,BB18,BC18,BD18,BE18)</f>
        <v>8.5334961354435492</v>
      </c>
      <c r="BG18" s="1477">
        <f t="shared" ref="BG18:BG25" si="22">BF18/BF$8</f>
        <v>1</v>
      </c>
      <c r="BH18" s="1469"/>
      <c r="BI18" s="1143"/>
      <c r="BJ18" s="1143"/>
      <c r="BK18" s="1143"/>
      <c r="BL18" s="1143">
        <f t="shared" ref="BL18:BL25" si="23">SUM(BH18,BI18,BJ18)</f>
        <v>0</v>
      </c>
      <c r="BM18" s="1139" t="e">
        <f t="shared" ref="BM18:BM25" si="24">BL18/BL$8</f>
        <v>#DIV/0!</v>
      </c>
      <c r="BN18" s="1143"/>
      <c r="BO18" s="1143"/>
      <c r="BP18" s="1143"/>
      <c r="BQ18" s="1143"/>
      <c r="BR18" s="1143">
        <f t="shared" ref="BR18:BR25" si="25">SUM(BL18,BN18,BO18,BP18,BQ18)</f>
        <v>0</v>
      </c>
      <c r="BS18" s="1144" t="e">
        <f t="shared" ref="BS18:BS25" si="26">BR18/BR$8</f>
        <v>#DIV/0!</v>
      </c>
      <c r="BT18" s="557"/>
      <c r="BU18" s="557"/>
      <c r="BV18" s="557"/>
      <c r="BW18" s="557"/>
      <c r="BX18" s="557"/>
      <c r="BY18" s="557"/>
      <c r="BZ18" s="557"/>
      <c r="CA18" s="557"/>
      <c r="CB18" s="557"/>
      <c r="CC18" s="557"/>
      <c r="CD18" s="557"/>
      <c r="CE18" s="557"/>
      <c r="CF18" s="557"/>
      <c r="CG18" s="557"/>
      <c r="CH18" s="557"/>
      <c r="CI18" s="557"/>
      <c r="CJ18" s="557"/>
      <c r="CK18" s="557"/>
      <c r="CL18" s="557"/>
      <c r="CM18" s="557"/>
      <c r="CN18" s="557"/>
      <c r="CO18" s="557"/>
      <c r="CP18" s="557"/>
      <c r="CQ18" s="557"/>
      <c r="CR18" s="557"/>
      <c r="CS18" s="557"/>
      <c r="CT18" s="557"/>
      <c r="CU18" s="557"/>
      <c r="CV18" s="557"/>
      <c r="CW18" s="557"/>
      <c r="CX18" s="557"/>
      <c r="CY18" s="557"/>
      <c r="CZ18" s="557"/>
      <c r="DA18" s="557"/>
      <c r="DB18" s="557"/>
      <c r="DC18" s="557"/>
      <c r="DD18" s="557"/>
      <c r="DE18" s="557"/>
      <c r="DF18" s="557"/>
      <c r="DG18" s="557"/>
      <c r="DH18" s="557"/>
      <c r="DI18" s="557"/>
      <c r="DJ18" s="557"/>
      <c r="DK18" s="557"/>
      <c r="DL18" s="557"/>
      <c r="DM18" s="557"/>
      <c r="DN18" s="557"/>
      <c r="DO18" s="557"/>
      <c r="DP18" s="557"/>
      <c r="DQ18" s="557"/>
      <c r="DR18" s="557"/>
      <c r="DS18" s="557"/>
      <c r="DT18" s="557"/>
      <c r="DU18" s="557"/>
      <c r="DV18" s="557"/>
      <c r="DW18" s="557"/>
      <c r="DX18" s="557"/>
      <c r="DY18" s="557"/>
      <c r="DZ18" s="557"/>
      <c r="EA18" s="557"/>
      <c r="EB18" s="557"/>
      <c r="EC18" s="557"/>
      <c r="ED18" s="557"/>
      <c r="EE18" s="557"/>
      <c r="EF18" s="557"/>
      <c r="EG18" s="557"/>
      <c r="EH18" s="557"/>
      <c r="EI18" s="557"/>
      <c r="EJ18" s="557"/>
      <c r="EK18" s="557"/>
      <c r="EL18" s="557"/>
      <c r="EM18" s="557"/>
      <c r="EN18" s="557"/>
      <c r="EO18" s="557"/>
      <c r="EP18" s="557"/>
      <c r="EQ18" s="557"/>
      <c r="ER18" s="557"/>
      <c r="ES18" s="557"/>
      <c r="ET18" s="557"/>
      <c r="EU18" s="557"/>
      <c r="EV18" s="557"/>
      <c r="EW18" s="557"/>
      <c r="EX18" s="557"/>
      <c r="EY18" s="557"/>
      <c r="EZ18" s="557"/>
      <c r="FA18" s="557"/>
      <c r="FB18" s="557"/>
      <c r="FC18" s="557"/>
      <c r="FD18" s="557"/>
      <c r="FE18" s="557"/>
      <c r="FF18" s="557"/>
      <c r="FG18" s="557"/>
      <c r="FH18" s="557"/>
      <c r="FI18" s="557"/>
      <c r="FJ18" s="557"/>
      <c r="FK18" s="557"/>
      <c r="FL18" s="557"/>
      <c r="FM18" s="557"/>
      <c r="FN18" s="557"/>
      <c r="FO18" s="557"/>
      <c r="FP18" s="557"/>
      <c r="FQ18" s="557"/>
      <c r="FR18" s="557"/>
      <c r="FS18" s="557"/>
      <c r="FT18" s="557"/>
      <c r="FU18" s="557"/>
      <c r="FV18" s="557"/>
      <c r="FW18" s="557"/>
      <c r="FX18" s="557"/>
      <c r="FY18" s="557"/>
      <c r="FZ18" s="557"/>
      <c r="GA18" s="557"/>
      <c r="GB18" s="557"/>
      <c r="GC18" s="557"/>
      <c r="GD18" s="557"/>
      <c r="GE18" s="557"/>
      <c r="GF18" s="557"/>
      <c r="GG18" s="557"/>
      <c r="GH18" s="557"/>
      <c r="GI18" s="557"/>
      <c r="GJ18" s="557"/>
      <c r="GK18" s="557"/>
      <c r="GL18" s="557"/>
      <c r="GM18" s="557"/>
      <c r="GN18" s="557"/>
      <c r="GO18" s="557"/>
      <c r="GP18" s="557"/>
      <c r="GQ18" s="557"/>
      <c r="GR18" s="557"/>
      <c r="GS18" s="557"/>
      <c r="GT18" s="557"/>
      <c r="GU18" s="557"/>
      <c r="GV18" s="557"/>
      <c r="GW18" s="557"/>
      <c r="GX18" s="557"/>
      <c r="GY18" s="557"/>
      <c r="GZ18" s="557"/>
      <c r="HA18" s="557"/>
      <c r="HB18" s="557"/>
      <c r="HC18" s="557"/>
      <c r="HD18" s="557"/>
      <c r="HE18" s="557"/>
      <c r="HF18" s="557"/>
      <c r="HG18" s="557"/>
      <c r="HH18" s="557"/>
      <c r="HI18" s="557"/>
      <c r="HJ18" s="557"/>
      <c r="HK18" s="557"/>
      <c r="HL18" s="557"/>
      <c r="HM18" s="557"/>
      <c r="HN18" s="557"/>
      <c r="HO18" s="557"/>
      <c r="HP18" s="557"/>
      <c r="HQ18" s="557"/>
      <c r="HR18" s="557"/>
      <c r="HS18" s="557"/>
      <c r="HT18" s="557"/>
      <c r="HU18" s="557"/>
      <c r="HV18" s="557"/>
      <c r="HW18" s="557"/>
      <c r="HX18" s="557"/>
      <c r="HY18" s="557"/>
      <c r="HZ18" s="557"/>
      <c r="IA18" s="557"/>
      <c r="IB18" s="557"/>
      <c r="IC18" s="557"/>
      <c r="ID18" s="557"/>
      <c r="IE18" s="557"/>
      <c r="IF18" s="557"/>
      <c r="IG18" s="557"/>
      <c r="IH18" s="557"/>
      <c r="II18" s="557"/>
      <c r="IJ18" s="557"/>
      <c r="IK18" s="557"/>
      <c r="IL18" s="557"/>
      <c r="IM18" s="557"/>
      <c r="IN18" s="557"/>
      <c r="IO18" s="557"/>
      <c r="IP18" s="557"/>
      <c r="IQ18" s="557"/>
      <c r="IR18" s="557"/>
      <c r="IS18" s="557"/>
      <c r="IT18" s="557"/>
      <c r="IU18" s="557"/>
      <c r="IV18" s="557"/>
      <c r="IW18" s="557"/>
      <c r="IX18" s="557"/>
      <c r="IY18" s="557"/>
      <c r="IZ18" s="557"/>
      <c r="JA18" s="557"/>
      <c r="JB18" s="557"/>
      <c r="JC18" s="557"/>
      <c r="JD18" s="557"/>
      <c r="JE18" s="557"/>
      <c r="JF18" s="557"/>
      <c r="JG18" s="557"/>
      <c r="JH18" s="557"/>
      <c r="JI18" s="557"/>
      <c r="JJ18" s="557"/>
      <c r="JK18" s="557"/>
      <c r="JL18" s="557"/>
      <c r="JM18" s="557"/>
      <c r="JN18" s="557"/>
      <c r="JO18" s="557"/>
      <c r="JP18" s="557"/>
      <c r="JQ18" s="557"/>
      <c r="JR18" s="557"/>
      <c r="JS18" s="557"/>
      <c r="JT18" s="557"/>
      <c r="JU18" s="557"/>
      <c r="JV18" s="557"/>
      <c r="JW18" s="557"/>
      <c r="JX18" s="557"/>
      <c r="JY18" s="557"/>
      <c r="JZ18" s="557"/>
      <c r="KA18" s="557"/>
      <c r="KB18" s="557"/>
      <c r="KC18" s="557"/>
      <c r="KD18" s="557"/>
      <c r="KE18" s="557"/>
      <c r="KF18" s="557"/>
      <c r="KG18" s="557"/>
      <c r="KH18" s="557"/>
      <c r="KI18" s="557"/>
      <c r="KJ18" s="557"/>
      <c r="KK18" s="557"/>
      <c r="KL18" s="557"/>
      <c r="KM18" s="557"/>
      <c r="KN18" s="557"/>
      <c r="KO18" s="557"/>
      <c r="KP18" s="557"/>
      <c r="KQ18" s="557"/>
      <c r="KR18" s="557"/>
      <c r="KS18" s="557"/>
      <c r="KT18" s="557"/>
      <c r="KU18" s="557"/>
      <c r="KV18" s="557"/>
      <c r="KW18" s="557"/>
      <c r="KX18" s="557"/>
      <c r="KY18" s="557"/>
      <c r="KZ18" s="557"/>
      <c r="LA18" s="557"/>
      <c r="LB18" s="557"/>
      <c r="LC18" s="557"/>
      <c r="LD18" s="557"/>
      <c r="LE18" s="557"/>
      <c r="LF18" s="557"/>
      <c r="LG18" s="557"/>
      <c r="LH18" s="557"/>
      <c r="LI18" s="557"/>
      <c r="LJ18" s="557"/>
      <c r="LK18" s="557"/>
      <c r="LL18" s="557"/>
      <c r="LM18" s="557"/>
      <c r="LN18" s="557"/>
      <c r="LO18" s="557"/>
      <c r="LP18" s="557"/>
      <c r="LQ18" s="557"/>
      <c r="LR18" s="557"/>
      <c r="LS18" s="557"/>
      <c r="LT18" s="557"/>
      <c r="LU18" s="557"/>
      <c r="LV18" s="557"/>
      <c r="LW18" s="557"/>
      <c r="LX18" s="557"/>
      <c r="LY18" s="557"/>
      <c r="LZ18" s="557"/>
      <c r="MA18" s="557"/>
      <c r="MB18" s="557"/>
      <c r="MC18" s="557"/>
      <c r="MD18" s="557"/>
      <c r="ME18" s="557"/>
      <c r="MF18" s="557"/>
      <c r="MG18" s="557"/>
      <c r="MH18" s="557"/>
      <c r="MI18" s="557"/>
      <c r="MJ18" s="557"/>
      <c r="MK18" s="557"/>
      <c r="ML18" s="557"/>
      <c r="MM18" s="557"/>
      <c r="MN18" s="557"/>
      <c r="MO18" s="557"/>
      <c r="MP18" s="557"/>
      <c r="MQ18" s="557"/>
      <c r="MR18" s="557"/>
      <c r="MS18" s="557"/>
      <c r="MT18" s="557"/>
      <c r="MU18" s="557"/>
      <c r="MV18" s="557"/>
      <c r="MW18" s="557"/>
      <c r="MX18" s="557"/>
      <c r="MY18" s="557"/>
      <c r="MZ18" s="557"/>
      <c r="NA18" s="557"/>
      <c r="NB18" s="557"/>
      <c r="NC18" s="557"/>
      <c r="ND18" s="557"/>
      <c r="NE18" s="557"/>
      <c r="NF18" s="557"/>
      <c r="NG18" s="557"/>
      <c r="NH18" s="557"/>
      <c r="NI18" s="557"/>
      <c r="NJ18" s="557"/>
      <c r="NK18" s="557"/>
      <c r="NL18" s="557"/>
      <c r="NM18" s="557"/>
      <c r="NN18" s="557"/>
      <c r="NO18" s="557"/>
      <c r="NP18" s="557"/>
      <c r="NQ18" s="557"/>
      <c r="NR18" s="557"/>
      <c r="NS18" s="557"/>
      <c r="NT18" s="557"/>
    </row>
    <row r="19" spans="1:384" s="85" customFormat="1" ht="51.75" customHeight="1" x14ac:dyDescent="0.45">
      <c r="A19" s="107">
        <v>0</v>
      </c>
      <c r="B19" s="108">
        <v>1</v>
      </c>
      <c r="C19" s="107">
        <v>0</v>
      </c>
      <c r="D19" s="108">
        <v>4</v>
      </c>
      <c r="E19" s="107">
        <v>0</v>
      </c>
      <c r="F19" s="108">
        <v>2</v>
      </c>
      <c r="G19" s="107">
        <v>0</v>
      </c>
      <c r="H19" s="108">
        <v>1</v>
      </c>
      <c r="I19" s="1452" t="str">
        <f t="shared" si="0"/>
        <v>01040201</v>
      </c>
      <c r="J19" s="1452" t="str">
        <f t="shared" si="13"/>
        <v>01040201</v>
      </c>
      <c r="K19" s="553" t="s">
        <v>119</v>
      </c>
      <c r="L19" s="2663" t="s">
        <v>532</v>
      </c>
      <c r="M19" s="2663"/>
      <c r="N19" s="556" t="s">
        <v>240</v>
      </c>
      <c r="O19" s="2664" t="s">
        <v>266</v>
      </c>
      <c r="P19" s="128" t="s">
        <v>265</v>
      </c>
      <c r="Q19" s="2579">
        <v>1</v>
      </c>
      <c r="R19" s="2596">
        <f t="shared" si="14"/>
        <v>0.83333333333333337</v>
      </c>
      <c r="S19" s="2597">
        <v>1</v>
      </c>
      <c r="T19" s="2598" t="s">
        <v>520</v>
      </c>
      <c r="U19" s="1866">
        <v>6</v>
      </c>
      <c r="V19" s="1866">
        <f t="shared" si="15"/>
        <v>5</v>
      </c>
      <c r="W19" s="1866">
        <v>3</v>
      </c>
      <c r="X19" s="1866">
        <v>0</v>
      </c>
      <c r="Y19" s="1866">
        <v>0</v>
      </c>
      <c r="Z19" s="1866">
        <v>1</v>
      </c>
      <c r="AA19" s="1866">
        <v>0</v>
      </c>
      <c r="AB19" s="1866">
        <v>1</v>
      </c>
      <c r="AC19" s="3719" t="s">
        <v>525</v>
      </c>
      <c r="AD19" s="1872">
        <v>5</v>
      </c>
      <c r="AE19" s="1866">
        <f t="shared" si="16"/>
        <v>5</v>
      </c>
      <c r="AF19" s="2130">
        <v>1</v>
      </c>
      <c r="AG19" s="1785">
        <v>0</v>
      </c>
      <c r="AH19" s="1785">
        <v>3</v>
      </c>
      <c r="AI19" s="1785">
        <v>0</v>
      </c>
      <c r="AJ19" s="1785">
        <v>0</v>
      </c>
      <c r="AK19" s="1785">
        <v>0</v>
      </c>
      <c r="AL19" s="1785">
        <v>0</v>
      </c>
      <c r="AM19" s="1747">
        <v>1</v>
      </c>
      <c r="AN19" s="1729"/>
      <c r="AO19" s="2892">
        <f t="shared" si="17"/>
        <v>10</v>
      </c>
      <c r="AP19" s="2897">
        <f t="shared" si="18"/>
        <v>0.83333333333333337</v>
      </c>
      <c r="AQ19" s="1807" t="str" cm="1">
        <f t="array" ref="AQ19">_xlfn.IFS(AP19&lt;4,"estandar",AP19&gt;9,"compleja",AP19&gt;4,"avanzada")</f>
        <v>estandar</v>
      </c>
      <c r="AR19" s="1563" t="s">
        <v>522</v>
      </c>
      <c r="AS19" s="1196">
        <v>0</v>
      </c>
      <c r="AT19" s="1197">
        <v>1</v>
      </c>
      <c r="AU19" s="1488">
        <v>0</v>
      </c>
      <c r="AV19" s="1476">
        <v>1.9670570135746599</v>
      </c>
      <c r="AW19" s="1143">
        <v>0</v>
      </c>
      <c r="AX19" s="1143">
        <v>3.6251131221719501</v>
      </c>
      <c r="AY19" s="1143"/>
      <c r="AZ19" s="1143">
        <f t="shared" si="19"/>
        <v>5.5921701357466098</v>
      </c>
      <c r="BA19" s="1139">
        <f t="shared" si="20"/>
        <v>1</v>
      </c>
      <c r="BB19" s="1143">
        <v>1.7140956240360501</v>
      </c>
      <c r="BC19" s="1143">
        <v>0</v>
      </c>
      <c r="BD19" s="1143">
        <v>0</v>
      </c>
      <c r="BE19" s="1143">
        <v>1.22723037566089</v>
      </c>
      <c r="BF19" s="1143">
        <f t="shared" si="21"/>
        <v>8.5334961354435492</v>
      </c>
      <c r="BG19" s="1477">
        <f t="shared" si="22"/>
        <v>1</v>
      </c>
      <c r="BH19" s="1469"/>
      <c r="BI19" s="1143"/>
      <c r="BJ19" s="1143"/>
      <c r="BK19" s="1143"/>
      <c r="BL19" s="1143">
        <f t="shared" si="23"/>
        <v>0</v>
      </c>
      <c r="BM19" s="1139" t="e">
        <f t="shared" si="24"/>
        <v>#DIV/0!</v>
      </c>
      <c r="BN19" s="1143"/>
      <c r="BO19" s="1143"/>
      <c r="BP19" s="1143"/>
      <c r="BQ19" s="1143"/>
      <c r="BR19" s="1143">
        <f t="shared" si="25"/>
        <v>0</v>
      </c>
      <c r="BS19" s="1144" t="e">
        <f t="shared" si="26"/>
        <v>#DIV/0!</v>
      </c>
      <c r="BT19" s="557"/>
      <c r="BU19" s="557"/>
      <c r="BV19" s="557"/>
      <c r="BW19" s="557"/>
      <c r="BX19" s="557"/>
      <c r="BY19" s="557"/>
      <c r="BZ19" s="557"/>
      <c r="CA19" s="557"/>
      <c r="CB19" s="557"/>
      <c r="CC19" s="557"/>
      <c r="CD19" s="557"/>
      <c r="CE19" s="557"/>
      <c r="CF19" s="557"/>
      <c r="CG19" s="557"/>
      <c r="CH19" s="557"/>
      <c r="CI19" s="557"/>
      <c r="CJ19" s="557"/>
      <c r="CK19" s="557"/>
      <c r="CL19" s="557"/>
      <c r="CM19" s="557"/>
      <c r="CN19" s="557"/>
      <c r="CO19" s="557"/>
      <c r="CP19" s="557"/>
      <c r="CQ19" s="557"/>
      <c r="CR19" s="557"/>
      <c r="CS19" s="557"/>
      <c r="CT19" s="557"/>
      <c r="CU19" s="557"/>
      <c r="CV19" s="557"/>
      <c r="CW19" s="557"/>
      <c r="CX19" s="557"/>
      <c r="CY19" s="557"/>
      <c r="CZ19" s="557"/>
      <c r="DA19" s="557"/>
      <c r="DB19" s="557"/>
      <c r="DC19" s="557"/>
      <c r="DD19" s="557"/>
      <c r="DE19" s="557"/>
      <c r="DF19" s="557"/>
      <c r="DG19" s="557"/>
      <c r="DH19" s="557"/>
      <c r="DI19" s="557"/>
      <c r="DJ19" s="557"/>
      <c r="DK19" s="557"/>
      <c r="DL19" s="557"/>
      <c r="DM19" s="557"/>
      <c r="DN19" s="557"/>
      <c r="DO19" s="557"/>
      <c r="DP19" s="557"/>
      <c r="DQ19" s="557"/>
      <c r="DR19" s="557"/>
      <c r="DS19" s="557"/>
      <c r="DT19" s="557"/>
      <c r="DU19" s="557"/>
      <c r="DV19" s="557"/>
      <c r="DW19" s="557"/>
      <c r="DX19" s="557"/>
      <c r="DY19" s="557"/>
      <c r="DZ19" s="557"/>
      <c r="EA19" s="557"/>
      <c r="EB19" s="557"/>
      <c r="EC19" s="557"/>
      <c r="ED19" s="557"/>
      <c r="EE19" s="557"/>
      <c r="EF19" s="557"/>
      <c r="EG19" s="557"/>
      <c r="EH19" s="557"/>
      <c r="EI19" s="557"/>
      <c r="EJ19" s="557"/>
      <c r="EK19" s="557"/>
      <c r="EL19" s="557"/>
      <c r="EM19" s="557"/>
      <c r="EN19" s="557"/>
      <c r="EO19" s="557"/>
      <c r="EP19" s="557"/>
      <c r="EQ19" s="557"/>
      <c r="ER19" s="557"/>
      <c r="ES19" s="557"/>
      <c r="ET19" s="557"/>
      <c r="EU19" s="557"/>
      <c r="EV19" s="557"/>
      <c r="EW19" s="557"/>
      <c r="EX19" s="557"/>
      <c r="EY19" s="557"/>
      <c r="EZ19" s="557"/>
      <c r="FA19" s="557"/>
      <c r="FB19" s="557"/>
      <c r="FC19" s="557"/>
      <c r="FD19" s="557"/>
      <c r="FE19" s="557"/>
      <c r="FF19" s="557"/>
      <c r="FG19" s="557"/>
      <c r="FH19" s="557"/>
      <c r="FI19" s="557"/>
      <c r="FJ19" s="557"/>
      <c r="FK19" s="557"/>
      <c r="FL19" s="557"/>
      <c r="FM19" s="557"/>
      <c r="FN19" s="557"/>
      <c r="FO19" s="557"/>
      <c r="FP19" s="557"/>
      <c r="FQ19" s="557"/>
      <c r="FR19" s="557"/>
      <c r="FS19" s="557"/>
      <c r="FT19" s="557"/>
      <c r="FU19" s="557"/>
      <c r="FV19" s="557"/>
      <c r="FW19" s="557"/>
      <c r="FX19" s="557"/>
      <c r="FY19" s="557"/>
      <c r="FZ19" s="557"/>
      <c r="GA19" s="557"/>
      <c r="GB19" s="557"/>
      <c r="GC19" s="557"/>
      <c r="GD19" s="557"/>
      <c r="GE19" s="557"/>
      <c r="GF19" s="557"/>
      <c r="GG19" s="557"/>
      <c r="GH19" s="557"/>
      <c r="GI19" s="557"/>
      <c r="GJ19" s="557"/>
      <c r="GK19" s="557"/>
      <c r="GL19" s="557"/>
      <c r="GM19" s="557"/>
      <c r="GN19" s="557"/>
      <c r="GO19" s="557"/>
      <c r="GP19" s="557"/>
      <c r="GQ19" s="557"/>
      <c r="GR19" s="557"/>
      <c r="GS19" s="557"/>
      <c r="GT19" s="557"/>
      <c r="GU19" s="557"/>
      <c r="GV19" s="557"/>
      <c r="GW19" s="557"/>
      <c r="GX19" s="557"/>
      <c r="GY19" s="557"/>
      <c r="GZ19" s="557"/>
      <c r="HA19" s="557"/>
      <c r="HB19" s="557"/>
      <c r="HC19" s="557"/>
      <c r="HD19" s="557"/>
      <c r="HE19" s="557"/>
      <c r="HF19" s="557"/>
      <c r="HG19" s="557"/>
      <c r="HH19" s="557"/>
      <c r="HI19" s="557"/>
      <c r="HJ19" s="557"/>
      <c r="HK19" s="557"/>
      <c r="HL19" s="557"/>
      <c r="HM19" s="557"/>
      <c r="HN19" s="557"/>
      <c r="HO19" s="557"/>
      <c r="HP19" s="557"/>
      <c r="HQ19" s="557"/>
      <c r="HR19" s="557"/>
      <c r="HS19" s="557"/>
      <c r="HT19" s="557"/>
      <c r="HU19" s="557"/>
      <c r="HV19" s="557"/>
      <c r="HW19" s="557"/>
      <c r="HX19" s="557"/>
      <c r="HY19" s="557"/>
      <c r="HZ19" s="557"/>
      <c r="IA19" s="557"/>
      <c r="IB19" s="557"/>
      <c r="IC19" s="557"/>
      <c r="ID19" s="557"/>
      <c r="IE19" s="557"/>
      <c r="IF19" s="557"/>
      <c r="IG19" s="557"/>
      <c r="IH19" s="557"/>
      <c r="II19" s="557"/>
      <c r="IJ19" s="557"/>
      <c r="IK19" s="557"/>
      <c r="IL19" s="557"/>
      <c r="IM19" s="557"/>
      <c r="IN19" s="557"/>
      <c r="IO19" s="557"/>
      <c r="IP19" s="557"/>
      <c r="IQ19" s="557"/>
      <c r="IR19" s="557"/>
      <c r="IS19" s="557"/>
      <c r="IT19" s="557"/>
      <c r="IU19" s="557"/>
      <c r="IV19" s="557"/>
      <c r="IW19" s="557"/>
      <c r="IX19" s="557"/>
      <c r="IY19" s="557"/>
      <c r="IZ19" s="557"/>
      <c r="JA19" s="557"/>
      <c r="JB19" s="557"/>
      <c r="JC19" s="557"/>
      <c r="JD19" s="557"/>
      <c r="JE19" s="557"/>
      <c r="JF19" s="557"/>
      <c r="JG19" s="557"/>
      <c r="JH19" s="557"/>
      <c r="JI19" s="557"/>
      <c r="JJ19" s="557"/>
      <c r="JK19" s="557"/>
      <c r="JL19" s="557"/>
      <c r="JM19" s="557"/>
      <c r="JN19" s="557"/>
      <c r="JO19" s="557"/>
      <c r="JP19" s="557"/>
      <c r="JQ19" s="557"/>
      <c r="JR19" s="557"/>
      <c r="JS19" s="557"/>
      <c r="JT19" s="557"/>
      <c r="JU19" s="557"/>
      <c r="JV19" s="557"/>
      <c r="JW19" s="557"/>
      <c r="JX19" s="557"/>
      <c r="JY19" s="557"/>
      <c r="JZ19" s="557"/>
      <c r="KA19" s="557"/>
      <c r="KB19" s="557"/>
      <c r="KC19" s="557"/>
      <c r="KD19" s="557"/>
      <c r="KE19" s="557"/>
      <c r="KF19" s="557"/>
      <c r="KG19" s="557"/>
      <c r="KH19" s="557"/>
      <c r="KI19" s="557"/>
      <c r="KJ19" s="557"/>
      <c r="KK19" s="557"/>
      <c r="KL19" s="557"/>
      <c r="KM19" s="557"/>
      <c r="KN19" s="557"/>
      <c r="KO19" s="557"/>
      <c r="KP19" s="557"/>
      <c r="KQ19" s="557"/>
      <c r="KR19" s="557"/>
      <c r="KS19" s="557"/>
      <c r="KT19" s="557"/>
      <c r="KU19" s="557"/>
      <c r="KV19" s="557"/>
      <c r="KW19" s="557"/>
      <c r="KX19" s="557"/>
      <c r="KY19" s="557"/>
      <c r="KZ19" s="557"/>
      <c r="LA19" s="557"/>
      <c r="LB19" s="557"/>
      <c r="LC19" s="557"/>
      <c r="LD19" s="557"/>
      <c r="LE19" s="557"/>
      <c r="LF19" s="557"/>
      <c r="LG19" s="557"/>
      <c r="LH19" s="557"/>
      <c r="LI19" s="557"/>
      <c r="LJ19" s="557"/>
      <c r="LK19" s="557"/>
      <c r="LL19" s="557"/>
      <c r="LM19" s="557"/>
      <c r="LN19" s="557"/>
      <c r="LO19" s="557"/>
      <c r="LP19" s="557"/>
      <c r="LQ19" s="557"/>
      <c r="LR19" s="557"/>
      <c r="LS19" s="557"/>
      <c r="LT19" s="557"/>
      <c r="LU19" s="557"/>
      <c r="LV19" s="557"/>
      <c r="LW19" s="557"/>
      <c r="LX19" s="557"/>
      <c r="LY19" s="557"/>
      <c r="LZ19" s="557"/>
      <c r="MA19" s="557"/>
      <c r="MB19" s="557"/>
      <c r="MC19" s="557"/>
      <c r="MD19" s="557"/>
      <c r="ME19" s="557"/>
      <c r="MF19" s="557"/>
      <c r="MG19" s="557"/>
      <c r="MH19" s="557"/>
      <c r="MI19" s="557"/>
      <c r="MJ19" s="557"/>
      <c r="MK19" s="557"/>
      <c r="ML19" s="557"/>
      <c r="MM19" s="557"/>
      <c r="MN19" s="557"/>
      <c r="MO19" s="557"/>
      <c r="MP19" s="557"/>
      <c r="MQ19" s="557"/>
      <c r="MR19" s="557"/>
      <c r="MS19" s="557"/>
      <c r="MT19" s="557"/>
      <c r="MU19" s="557"/>
      <c r="MV19" s="557"/>
      <c r="MW19" s="557"/>
      <c r="MX19" s="557"/>
      <c r="MY19" s="557"/>
      <c r="MZ19" s="557"/>
      <c r="NA19" s="557"/>
      <c r="NB19" s="557"/>
      <c r="NC19" s="557"/>
      <c r="ND19" s="557"/>
      <c r="NE19" s="557"/>
      <c r="NF19" s="557"/>
      <c r="NG19" s="557"/>
      <c r="NH19" s="557"/>
      <c r="NI19" s="557"/>
      <c r="NJ19" s="557"/>
      <c r="NK19" s="557"/>
      <c r="NL19" s="557"/>
      <c r="NM19" s="557"/>
      <c r="NN19" s="557"/>
      <c r="NO19" s="557"/>
      <c r="NP19" s="557"/>
      <c r="NQ19" s="557"/>
      <c r="NR19" s="557"/>
      <c r="NS19" s="557"/>
      <c r="NT19" s="557"/>
    </row>
    <row r="20" spans="1:384" s="129" customFormat="1" ht="33" hidden="1" customHeight="1" x14ac:dyDescent="0.45">
      <c r="A20" s="130">
        <v>0</v>
      </c>
      <c r="B20" s="131">
        <v>1</v>
      </c>
      <c r="C20" s="130">
        <v>0</v>
      </c>
      <c r="D20" s="131">
        <v>4</v>
      </c>
      <c r="E20" s="130">
        <v>0</v>
      </c>
      <c r="F20" s="131">
        <v>3</v>
      </c>
      <c r="G20" s="130">
        <v>0</v>
      </c>
      <c r="H20" s="131">
        <v>1</v>
      </c>
      <c r="I20" s="3713" t="str">
        <f t="shared" si="0"/>
        <v>01040301</v>
      </c>
      <c r="J20" s="1452" t="str">
        <f t="shared" si="13"/>
        <v>01040301</v>
      </c>
      <c r="K20" s="2665" t="s">
        <v>267</v>
      </c>
      <c r="L20" s="1454" t="s">
        <v>175</v>
      </c>
      <c r="M20" s="1454"/>
      <c r="N20" s="1453" t="s">
        <v>268</v>
      </c>
      <c r="O20" s="2664"/>
      <c r="P20" s="136" t="s">
        <v>175</v>
      </c>
      <c r="Q20" s="2582"/>
      <c r="R20" s="2596"/>
      <c r="S20" s="2631"/>
      <c r="T20" s="2632"/>
      <c r="U20" s="2633"/>
      <c r="V20" s="1866">
        <f t="shared" si="15"/>
        <v>0</v>
      </c>
      <c r="W20" s="2633"/>
      <c r="X20" s="2633"/>
      <c r="Y20" s="2633"/>
      <c r="Z20" s="2633"/>
      <c r="AA20" s="2633"/>
      <c r="AB20" s="2633"/>
      <c r="AC20" s="3719" t="s">
        <v>525</v>
      </c>
      <c r="AD20" s="2634"/>
      <c r="AE20" s="1866"/>
      <c r="AF20" s="2130"/>
      <c r="AG20" s="1785"/>
      <c r="AH20" s="1786"/>
      <c r="AI20" s="1786"/>
      <c r="AJ20" s="1786"/>
      <c r="AK20" s="1786"/>
      <c r="AL20" s="1785"/>
      <c r="AM20" s="1748"/>
      <c r="AN20" s="1730"/>
      <c r="AO20" s="2892">
        <f t="shared" si="17"/>
        <v>0</v>
      </c>
      <c r="AP20" s="1714">
        <f t="shared" si="18"/>
        <v>0</v>
      </c>
      <c r="AQ20" s="1767"/>
      <c r="AR20" s="2273"/>
      <c r="AS20" s="1196">
        <v>0</v>
      </c>
      <c r="AT20" s="1197">
        <v>1</v>
      </c>
      <c r="AU20" s="1488">
        <v>0</v>
      </c>
      <c r="AV20" s="1485">
        <v>4.5897996983408698</v>
      </c>
      <c r="AW20" s="1173">
        <v>0</v>
      </c>
      <c r="AX20" s="1173">
        <v>3.6251131221719501</v>
      </c>
      <c r="AY20" s="1173"/>
      <c r="AZ20" s="1173">
        <f t="shared" si="19"/>
        <v>8.2149128205128203</v>
      </c>
      <c r="BA20" s="1170">
        <f t="shared" si="20"/>
        <v>1.4690026628483557</v>
      </c>
      <c r="BB20" s="1173">
        <v>3.9995564560841101</v>
      </c>
      <c r="BC20" s="1173">
        <v>0</v>
      </c>
      <c r="BD20" s="1173">
        <v>0</v>
      </c>
      <c r="BE20" s="1173">
        <v>1.22723037566089</v>
      </c>
      <c r="BF20" s="1173">
        <f t="shared" si="21"/>
        <v>13.441699652257819</v>
      </c>
      <c r="BG20" s="1486">
        <f t="shared" si="22"/>
        <v>1.5751691263359497</v>
      </c>
      <c r="BH20" s="1492"/>
      <c r="BI20" s="1173"/>
      <c r="BJ20" s="1173"/>
      <c r="BK20" s="1173"/>
      <c r="BL20" s="1173">
        <f t="shared" si="23"/>
        <v>0</v>
      </c>
      <c r="BM20" s="1170" t="e">
        <f t="shared" si="24"/>
        <v>#DIV/0!</v>
      </c>
      <c r="BN20" s="1173"/>
      <c r="BO20" s="1173"/>
      <c r="BP20" s="1173"/>
      <c r="BQ20" s="1173"/>
      <c r="BR20" s="1173">
        <f t="shared" si="25"/>
        <v>0</v>
      </c>
      <c r="BS20" s="1174" t="e">
        <f t="shared" si="26"/>
        <v>#DIV/0!</v>
      </c>
      <c r="BT20" s="562"/>
      <c r="BU20" s="562"/>
      <c r="BV20" s="562"/>
      <c r="BW20" s="562"/>
      <c r="BX20" s="562"/>
      <c r="BY20" s="562"/>
      <c r="BZ20" s="562"/>
      <c r="CA20" s="562"/>
      <c r="CB20" s="562"/>
      <c r="CC20" s="562"/>
      <c r="CD20" s="562"/>
      <c r="CE20" s="562"/>
      <c r="CF20" s="562"/>
      <c r="CG20" s="562"/>
      <c r="CH20" s="562"/>
      <c r="CI20" s="562"/>
      <c r="CJ20" s="562"/>
      <c r="CK20" s="562"/>
      <c r="CL20" s="562"/>
      <c r="CM20" s="562"/>
      <c r="CN20" s="562"/>
      <c r="CO20" s="562"/>
      <c r="CP20" s="562"/>
      <c r="CQ20" s="562"/>
      <c r="CR20" s="562"/>
      <c r="CS20" s="562"/>
      <c r="CT20" s="562"/>
      <c r="CU20" s="562"/>
      <c r="CV20" s="562"/>
      <c r="CW20" s="562"/>
      <c r="CX20" s="562"/>
      <c r="CY20" s="562"/>
      <c r="CZ20" s="562"/>
      <c r="DA20" s="562"/>
      <c r="DB20" s="562"/>
      <c r="DC20" s="562"/>
      <c r="DD20" s="562"/>
      <c r="DE20" s="562"/>
      <c r="DF20" s="562"/>
      <c r="DG20" s="562"/>
      <c r="DH20" s="562"/>
      <c r="DI20" s="562"/>
      <c r="DJ20" s="562"/>
      <c r="DK20" s="562"/>
      <c r="DL20" s="562"/>
      <c r="DM20" s="562"/>
      <c r="DN20" s="562"/>
      <c r="DO20" s="562"/>
      <c r="DP20" s="562"/>
      <c r="DQ20" s="562"/>
      <c r="DR20" s="562"/>
      <c r="DS20" s="562"/>
      <c r="DT20" s="562"/>
      <c r="DU20" s="562"/>
      <c r="DV20" s="562"/>
      <c r="DW20" s="562"/>
      <c r="DX20" s="562"/>
      <c r="DY20" s="562"/>
      <c r="DZ20" s="562"/>
      <c r="EA20" s="562"/>
      <c r="EB20" s="562"/>
      <c r="EC20" s="562"/>
      <c r="ED20" s="562"/>
      <c r="EE20" s="562"/>
      <c r="EF20" s="562"/>
      <c r="EG20" s="562"/>
      <c r="EH20" s="562"/>
      <c r="EI20" s="562"/>
      <c r="EJ20" s="562"/>
      <c r="EK20" s="562"/>
      <c r="EL20" s="562"/>
      <c r="EM20" s="562"/>
      <c r="EN20" s="562"/>
      <c r="EO20" s="562"/>
      <c r="EP20" s="562"/>
      <c r="EQ20" s="562"/>
      <c r="ER20" s="562"/>
      <c r="ES20" s="562"/>
      <c r="ET20" s="562"/>
      <c r="EU20" s="562"/>
      <c r="EV20" s="562"/>
      <c r="EW20" s="562"/>
      <c r="EX20" s="562"/>
      <c r="EY20" s="562"/>
      <c r="EZ20" s="562"/>
      <c r="FA20" s="562"/>
      <c r="FB20" s="562"/>
      <c r="FC20" s="562"/>
      <c r="FD20" s="562"/>
      <c r="FE20" s="562"/>
      <c r="FF20" s="562"/>
      <c r="FG20" s="562"/>
      <c r="FH20" s="562"/>
      <c r="FI20" s="562"/>
      <c r="FJ20" s="562"/>
      <c r="FK20" s="562"/>
      <c r="FL20" s="562"/>
      <c r="FM20" s="562"/>
      <c r="FN20" s="562"/>
      <c r="FO20" s="562"/>
      <c r="FP20" s="562"/>
      <c r="FQ20" s="562"/>
      <c r="FR20" s="562"/>
      <c r="FS20" s="562"/>
      <c r="FT20" s="562"/>
      <c r="FU20" s="562"/>
      <c r="FV20" s="562"/>
      <c r="FW20" s="562"/>
      <c r="FX20" s="562"/>
      <c r="FY20" s="562"/>
      <c r="FZ20" s="562"/>
      <c r="GA20" s="562"/>
      <c r="GB20" s="562"/>
      <c r="GC20" s="562"/>
      <c r="GD20" s="562"/>
      <c r="GE20" s="562"/>
      <c r="GF20" s="562"/>
      <c r="GG20" s="562"/>
      <c r="GH20" s="562"/>
      <c r="GI20" s="562"/>
      <c r="GJ20" s="562"/>
      <c r="GK20" s="562"/>
      <c r="GL20" s="562"/>
      <c r="GM20" s="562"/>
      <c r="GN20" s="562"/>
      <c r="GO20" s="562"/>
      <c r="GP20" s="562"/>
      <c r="GQ20" s="562"/>
      <c r="GR20" s="562"/>
      <c r="GS20" s="562"/>
      <c r="GT20" s="562"/>
      <c r="GU20" s="562"/>
      <c r="GV20" s="562"/>
      <c r="GW20" s="562"/>
      <c r="GX20" s="562"/>
      <c r="GY20" s="562"/>
      <c r="GZ20" s="562"/>
      <c r="HA20" s="562"/>
      <c r="HB20" s="562"/>
      <c r="HC20" s="562"/>
      <c r="HD20" s="562"/>
      <c r="HE20" s="562"/>
      <c r="HF20" s="562"/>
      <c r="HG20" s="562"/>
      <c r="HH20" s="562"/>
      <c r="HI20" s="562"/>
      <c r="HJ20" s="562"/>
      <c r="HK20" s="562"/>
      <c r="HL20" s="562"/>
      <c r="HM20" s="562"/>
      <c r="HN20" s="562"/>
      <c r="HO20" s="562"/>
      <c r="HP20" s="562"/>
      <c r="HQ20" s="562"/>
      <c r="HR20" s="562"/>
      <c r="HS20" s="562"/>
      <c r="HT20" s="562"/>
      <c r="HU20" s="562"/>
      <c r="HV20" s="562"/>
      <c r="HW20" s="562"/>
      <c r="HX20" s="562"/>
      <c r="HY20" s="562"/>
      <c r="HZ20" s="562"/>
      <c r="IA20" s="562"/>
      <c r="IB20" s="562"/>
      <c r="IC20" s="562"/>
      <c r="ID20" s="562"/>
      <c r="IE20" s="562"/>
      <c r="IF20" s="562"/>
      <c r="IG20" s="562"/>
      <c r="IH20" s="562"/>
      <c r="II20" s="562"/>
      <c r="IJ20" s="562"/>
      <c r="IK20" s="562"/>
      <c r="IL20" s="562"/>
      <c r="IM20" s="562"/>
      <c r="IN20" s="562"/>
      <c r="IO20" s="562"/>
      <c r="IP20" s="562"/>
      <c r="IQ20" s="562"/>
      <c r="IR20" s="562"/>
      <c r="IS20" s="562"/>
      <c r="IT20" s="562"/>
      <c r="IU20" s="562"/>
      <c r="IV20" s="562"/>
      <c r="IW20" s="562"/>
      <c r="IX20" s="562"/>
      <c r="IY20" s="562"/>
      <c r="IZ20" s="562"/>
      <c r="JA20" s="562"/>
      <c r="JB20" s="562"/>
      <c r="JC20" s="562"/>
      <c r="JD20" s="562"/>
      <c r="JE20" s="562"/>
      <c r="JF20" s="562"/>
      <c r="JG20" s="562"/>
      <c r="JH20" s="562"/>
      <c r="JI20" s="562"/>
      <c r="JJ20" s="562"/>
      <c r="JK20" s="562"/>
      <c r="JL20" s="562"/>
      <c r="JM20" s="562"/>
      <c r="JN20" s="562"/>
      <c r="JO20" s="562"/>
      <c r="JP20" s="562"/>
      <c r="JQ20" s="562"/>
      <c r="JR20" s="562"/>
      <c r="JS20" s="562"/>
      <c r="JT20" s="562"/>
      <c r="JU20" s="562"/>
      <c r="JV20" s="562"/>
      <c r="JW20" s="562"/>
      <c r="JX20" s="562"/>
      <c r="JY20" s="562"/>
      <c r="JZ20" s="562"/>
      <c r="KA20" s="562"/>
      <c r="KB20" s="562"/>
      <c r="KC20" s="562"/>
      <c r="KD20" s="562"/>
      <c r="KE20" s="562"/>
      <c r="KF20" s="562"/>
      <c r="KG20" s="562"/>
      <c r="KH20" s="562"/>
      <c r="KI20" s="562"/>
      <c r="KJ20" s="562"/>
      <c r="KK20" s="562"/>
      <c r="KL20" s="562"/>
      <c r="KM20" s="562"/>
      <c r="KN20" s="562"/>
      <c r="KO20" s="562"/>
      <c r="KP20" s="562"/>
      <c r="KQ20" s="562"/>
      <c r="KR20" s="562"/>
      <c r="KS20" s="562"/>
      <c r="KT20" s="562"/>
      <c r="KU20" s="562"/>
      <c r="KV20" s="562"/>
      <c r="KW20" s="562"/>
      <c r="KX20" s="562"/>
      <c r="KY20" s="562"/>
      <c r="KZ20" s="562"/>
      <c r="LA20" s="562"/>
      <c r="LB20" s="562"/>
      <c r="LC20" s="562"/>
      <c r="LD20" s="562"/>
      <c r="LE20" s="562"/>
      <c r="LF20" s="562"/>
      <c r="LG20" s="562"/>
      <c r="LH20" s="562"/>
      <c r="LI20" s="562"/>
      <c r="LJ20" s="562"/>
      <c r="LK20" s="562"/>
      <c r="LL20" s="562"/>
      <c r="LM20" s="562"/>
      <c r="LN20" s="562"/>
      <c r="LO20" s="562"/>
      <c r="LP20" s="562"/>
      <c r="LQ20" s="562"/>
      <c r="LR20" s="562"/>
      <c r="LS20" s="562"/>
      <c r="LT20" s="562"/>
      <c r="LU20" s="562"/>
      <c r="LV20" s="562"/>
      <c r="LW20" s="562"/>
      <c r="LX20" s="562"/>
      <c r="LY20" s="562"/>
      <c r="LZ20" s="562"/>
      <c r="MA20" s="562"/>
      <c r="MB20" s="562"/>
      <c r="MC20" s="562"/>
      <c r="MD20" s="562"/>
      <c r="ME20" s="562"/>
      <c r="MF20" s="562"/>
      <c r="MG20" s="562"/>
      <c r="MH20" s="562"/>
      <c r="MI20" s="562"/>
      <c r="MJ20" s="562"/>
      <c r="MK20" s="562"/>
      <c r="ML20" s="562"/>
      <c r="MM20" s="562"/>
      <c r="MN20" s="562"/>
      <c r="MO20" s="562"/>
      <c r="MP20" s="562"/>
      <c r="MQ20" s="562"/>
      <c r="MR20" s="562"/>
      <c r="MS20" s="562"/>
      <c r="MT20" s="562"/>
      <c r="MU20" s="562"/>
      <c r="MV20" s="562"/>
      <c r="MW20" s="562"/>
      <c r="MX20" s="562"/>
      <c r="MY20" s="562"/>
      <c r="MZ20" s="562"/>
      <c r="NA20" s="562"/>
      <c r="NB20" s="562"/>
      <c r="NC20" s="562"/>
      <c r="ND20" s="562"/>
      <c r="NE20" s="562"/>
      <c r="NF20" s="562"/>
      <c r="NG20" s="562"/>
      <c r="NH20" s="562"/>
      <c r="NI20" s="562"/>
      <c r="NJ20" s="562"/>
      <c r="NK20" s="562"/>
      <c r="NL20" s="562"/>
      <c r="NM20" s="562"/>
      <c r="NN20" s="562"/>
      <c r="NO20" s="562"/>
      <c r="NP20" s="562"/>
      <c r="NQ20" s="562"/>
      <c r="NR20" s="562"/>
      <c r="NS20" s="562"/>
      <c r="NT20" s="562"/>
    </row>
    <row r="21" spans="1:384" s="85" customFormat="1" ht="51.75" customHeight="1" x14ac:dyDescent="0.45">
      <c r="A21" s="107">
        <v>0</v>
      </c>
      <c r="B21" s="108">
        <v>1</v>
      </c>
      <c r="C21" s="107">
        <v>0</v>
      </c>
      <c r="D21" s="108">
        <v>4</v>
      </c>
      <c r="E21" s="107">
        <v>0</v>
      </c>
      <c r="F21" s="108">
        <v>4</v>
      </c>
      <c r="G21" s="107">
        <v>0</v>
      </c>
      <c r="H21" s="108">
        <v>1</v>
      </c>
      <c r="I21" s="1452" t="str">
        <f t="shared" si="0"/>
        <v>01040401</v>
      </c>
      <c r="J21" s="1452" t="str">
        <f t="shared" si="13"/>
        <v>01040401</v>
      </c>
      <c r="K21" s="553" t="s">
        <v>119</v>
      </c>
      <c r="L21" s="2663" t="s">
        <v>533</v>
      </c>
      <c r="M21" s="2663"/>
      <c r="N21" s="556" t="s">
        <v>240</v>
      </c>
      <c r="O21" s="2664" t="s">
        <v>270</v>
      </c>
      <c r="P21" s="128" t="s">
        <v>269</v>
      </c>
      <c r="Q21" s="2579">
        <v>1</v>
      </c>
      <c r="R21" s="2596">
        <f t="shared" si="14"/>
        <v>0.83333333333333337</v>
      </c>
      <c r="S21" s="2597">
        <v>1</v>
      </c>
      <c r="T21" s="2598" t="s">
        <v>520</v>
      </c>
      <c r="U21" s="1866">
        <v>6</v>
      </c>
      <c r="V21" s="1866">
        <f t="shared" si="15"/>
        <v>5</v>
      </c>
      <c r="W21" s="1866">
        <v>3</v>
      </c>
      <c r="X21" s="1866">
        <v>0</v>
      </c>
      <c r="Y21" s="1866">
        <v>0</v>
      </c>
      <c r="Z21" s="1866">
        <v>0</v>
      </c>
      <c r="AA21" s="1866">
        <v>1</v>
      </c>
      <c r="AB21" s="1866">
        <v>1</v>
      </c>
      <c r="AC21" s="3719" t="s">
        <v>521</v>
      </c>
      <c r="AD21" s="1872">
        <v>5</v>
      </c>
      <c r="AE21" s="1866">
        <f t="shared" ref="AE21:AE25" si="27">SUM(AF21:AM21)</f>
        <v>5</v>
      </c>
      <c r="AF21" s="2130">
        <v>1</v>
      </c>
      <c r="AG21" s="1785">
        <v>0</v>
      </c>
      <c r="AH21" s="1785">
        <v>3</v>
      </c>
      <c r="AI21" s="1785">
        <v>0</v>
      </c>
      <c r="AJ21" s="1785">
        <v>0</v>
      </c>
      <c r="AK21" s="1785">
        <v>0</v>
      </c>
      <c r="AL21" s="1785">
        <v>0</v>
      </c>
      <c r="AM21" s="1747">
        <v>1</v>
      </c>
      <c r="AN21" s="1729"/>
      <c r="AO21" s="2892">
        <f t="shared" si="17"/>
        <v>10</v>
      </c>
      <c r="AP21" s="2897">
        <f t="shared" si="18"/>
        <v>0.83333333333333337</v>
      </c>
      <c r="AQ21" s="1807" t="str" cm="1">
        <f t="array" ref="AQ21">_xlfn.IFS(AP21&lt;4,"estandar",AP21&gt;9,"compleja",AP21&gt;4,"avanzada")</f>
        <v>estandar</v>
      </c>
      <c r="AR21" s="1563" t="s">
        <v>522</v>
      </c>
      <c r="AS21" s="1196">
        <v>0</v>
      </c>
      <c r="AT21" s="1197">
        <v>1</v>
      </c>
      <c r="AU21" s="1488">
        <v>0</v>
      </c>
      <c r="AV21" s="1476">
        <v>1.9670570135746599</v>
      </c>
      <c r="AW21" s="1143">
        <v>0</v>
      </c>
      <c r="AX21" s="1143">
        <v>3.6251131221719501</v>
      </c>
      <c r="AY21" s="1143"/>
      <c r="AZ21" s="1143">
        <f t="shared" si="19"/>
        <v>5.5921701357466098</v>
      </c>
      <c r="BA21" s="1139">
        <f t="shared" si="20"/>
        <v>1</v>
      </c>
      <c r="BB21" s="1143">
        <v>1.7140956240360501</v>
      </c>
      <c r="BC21" s="1143">
        <v>0</v>
      </c>
      <c r="BD21" s="1143">
        <v>0</v>
      </c>
      <c r="BE21" s="1143">
        <v>1.22723037566089</v>
      </c>
      <c r="BF21" s="1143">
        <f t="shared" si="21"/>
        <v>8.5334961354435492</v>
      </c>
      <c r="BG21" s="1477">
        <f t="shared" si="22"/>
        <v>1</v>
      </c>
      <c r="BH21" s="1469"/>
      <c r="BI21" s="1143"/>
      <c r="BJ21" s="1143"/>
      <c r="BK21" s="1143"/>
      <c r="BL21" s="1143">
        <f t="shared" si="23"/>
        <v>0</v>
      </c>
      <c r="BM21" s="1139" t="e">
        <f t="shared" si="24"/>
        <v>#DIV/0!</v>
      </c>
      <c r="BN21" s="1143"/>
      <c r="BO21" s="1143"/>
      <c r="BP21" s="1143"/>
      <c r="BQ21" s="1143"/>
      <c r="BR21" s="1143">
        <f t="shared" si="25"/>
        <v>0</v>
      </c>
      <c r="BS21" s="1144" t="e">
        <f t="shared" si="26"/>
        <v>#DIV/0!</v>
      </c>
      <c r="BT21" s="557"/>
      <c r="BU21" s="557"/>
      <c r="BV21" s="557"/>
      <c r="BW21" s="557"/>
      <c r="BX21" s="557"/>
      <c r="BY21" s="557"/>
      <c r="BZ21" s="557"/>
      <c r="CA21" s="557"/>
      <c r="CB21" s="557"/>
      <c r="CC21" s="557"/>
      <c r="CD21" s="557"/>
      <c r="CE21" s="557"/>
      <c r="CF21" s="557"/>
      <c r="CG21" s="557"/>
      <c r="CH21" s="557"/>
      <c r="CI21" s="557"/>
      <c r="CJ21" s="557"/>
      <c r="CK21" s="557"/>
      <c r="CL21" s="557"/>
      <c r="CM21" s="557"/>
      <c r="CN21" s="557"/>
      <c r="CO21" s="557"/>
      <c r="CP21" s="557"/>
      <c r="CQ21" s="557"/>
      <c r="CR21" s="557"/>
      <c r="CS21" s="557"/>
      <c r="CT21" s="557"/>
      <c r="CU21" s="557"/>
      <c r="CV21" s="557"/>
      <c r="CW21" s="557"/>
      <c r="CX21" s="557"/>
      <c r="CY21" s="557"/>
      <c r="CZ21" s="557"/>
      <c r="DA21" s="557"/>
      <c r="DB21" s="557"/>
      <c r="DC21" s="557"/>
      <c r="DD21" s="557"/>
      <c r="DE21" s="557"/>
      <c r="DF21" s="557"/>
      <c r="DG21" s="557"/>
      <c r="DH21" s="557"/>
      <c r="DI21" s="557"/>
      <c r="DJ21" s="557"/>
      <c r="DK21" s="557"/>
      <c r="DL21" s="557"/>
      <c r="DM21" s="557"/>
      <c r="DN21" s="557"/>
      <c r="DO21" s="557"/>
      <c r="DP21" s="557"/>
      <c r="DQ21" s="557"/>
      <c r="DR21" s="557"/>
      <c r="DS21" s="557"/>
      <c r="DT21" s="557"/>
      <c r="DU21" s="557"/>
      <c r="DV21" s="557"/>
      <c r="DW21" s="557"/>
      <c r="DX21" s="557"/>
      <c r="DY21" s="557"/>
      <c r="DZ21" s="557"/>
      <c r="EA21" s="557"/>
      <c r="EB21" s="557"/>
      <c r="EC21" s="557"/>
      <c r="ED21" s="557"/>
      <c r="EE21" s="557"/>
      <c r="EF21" s="557"/>
      <c r="EG21" s="557"/>
      <c r="EH21" s="557"/>
      <c r="EI21" s="557"/>
      <c r="EJ21" s="557"/>
      <c r="EK21" s="557"/>
      <c r="EL21" s="557"/>
      <c r="EM21" s="557"/>
      <c r="EN21" s="557"/>
      <c r="EO21" s="557"/>
      <c r="EP21" s="557"/>
      <c r="EQ21" s="557"/>
      <c r="ER21" s="557"/>
      <c r="ES21" s="557"/>
      <c r="ET21" s="557"/>
      <c r="EU21" s="557"/>
      <c r="EV21" s="557"/>
      <c r="EW21" s="557"/>
      <c r="EX21" s="557"/>
      <c r="EY21" s="557"/>
      <c r="EZ21" s="557"/>
      <c r="FA21" s="557"/>
      <c r="FB21" s="557"/>
      <c r="FC21" s="557"/>
      <c r="FD21" s="557"/>
      <c r="FE21" s="557"/>
      <c r="FF21" s="557"/>
      <c r="FG21" s="557"/>
      <c r="FH21" s="557"/>
      <c r="FI21" s="557"/>
      <c r="FJ21" s="557"/>
      <c r="FK21" s="557"/>
      <c r="FL21" s="557"/>
      <c r="FM21" s="557"/>
      <c r="FN21" s="557"/>
      <c r="FO21" s="557"/>
      <c r="FP21" s="557"/>
      <c r="FQ21" s="557"/>
      <c r="FR21" s="557"/>
      <c r="FS21" s="557"/>
      <c r="FT21" s="557"/>
      <c r="FU21" s="557"/>
      <c r="FV21" s="557"/>
      <c r="FW21" s="557"/>
      <c r="FX21" s="557"/>
      <c r="FY21" s="557"/>
      <c r="FZ21" s="557"/>
      <c r="GA21" s="557"/>
      <c r="GB21" s="557"/>
      <c r="GC21" s="557"/>
      <c r="GD21" s="557"/>
      <c r="GE21" s="557"/>
      <c r="GF21" s="557"/>
      <c r="GG21" s="557"/>
      <c r="GH21" s="557"/>
      <c r="GI21" s="557"/>
      <c r="GJ21" s="557"/>
      <c r="GK21" s="557"/>
      <c r="GL21" s="557"/>
      <c r="GM21" s="557"/>
      <c r="GN21" s="557"/>
      <c r="GO21" s="557"/>
      <c r="GP21" s="557"/>
      <c r="GQ21" s="557"/>
      <c r="GR21" s="557"/>
      <c r="GS21" s="557"/>
      <c r="GT21" s="557"/>
      <c r="GU21" s="557"/>
      <c r="GV21" s="557"/>
      <c r="GW21" s="557"/>
      <c r="GX21" s="557"/>
      <c r="GY21" s="557"/>
      <c r="GZ21" s="557"/>
      <c r="HA21" s="557"/>
      <c r="HB21" s="557"/>
      <c r="HC21" s="557"/>
      <c r="HD21" s="557"/>
      <c r="HE21" s="557"/>
      <c r="HF21" s="557"/>
      <c r="HG21" s="557"/>
      <c r="HH21" s="557"/>
      <c r="HI21" s="557"/>
      <c r="HJ21" s="557"/>
      <c r="HK21" s="557"/>
      <c r="HL21" s="557"/>
      <c r="HM21" s="557"/>
      <c r="HN21" s="557"/>
      <c r="HO21" s="557"/>
      <c r="HP21" s="557"/>
      <c r="HQ21" s="557"/>
      <c r="HR21" s="557"/>
      <c r="HS21" s="557"/>
      <c r="HT21" s="557"/>
      <c r="HU21" s="557"/>
      <c r="HV21" s="557"/>
      <c r="HW21" s="557"/>
      <c r="HX21" s="557"/>
      <c r="HY21" s="557"/>
      <c r="HZ21" s="557"/>
      <c r="IA21" s="557"/>
      <c r="IB21" s="557"/>
      <c r="IC21" s="557"/>
      <c r="ID21" s="557"/>
      <c r="IE21" s="557"/>
      <c r="IF21" s="557"/>
      <c r="IG21" s="557"/>
      <c r="IH21" s="557"/>
      <c r="II21" s="557"/>
      <c r="IJ21" s="557"/>
      <c r="IK21" s="557"/>
      <c r="IL21" s="557"/>
      <c r="IM21" s="557"/>
      <c r="IN21" s="557"/>
      <c r="IO21" s="557"/>
      <c r="IP21" s="557"/>
      <c r="IQ21" s="557"/>
      <c r="IR21" s="557"/>
      <c r="IS21" s="557"/>
      <c r="IT21" s="557"/>
      <c r="IU21" s="557"/>
      <c r="IV21" s="557"/>
      <c r="IW21" s="557"/>
      <c r="IX21" s="557"/>
      <c r="IY21" s="557"/>
      <c r="IZ21" s="557"/>
      <c r="JA21" s="557"/>
      <c r="JB21" s="557"/>
      <c r="JC21" s="557"/>
      <c r="JD21" s="557"/>
      <c r="JE21" s="557"/>
      <c r="JF21" s="557"/>
      <c r="JG21" s="557"/>
      <c r="JH21" s="557"/>
      <c r="JI21" s="557"/>
      <c r="JJ21" s="557"/>
      <c r="JK21" s="557"/>
      <c r="JL21" s="557"/>
      <c r="JM21" s="557"/>
      <c r="JN21" s="557"/>
      <c r="JO21" s="557"/>
      <c r="JP21" s="557"/>
      <c r="JQ21" s="557"/>
      <c r="JR21" s="557"/>
      <c r="JS21" s="557"/>
      <c r="JT21" s="557"/>
      <c r="JU21" s="557"/>
      <c r="JV21" s="557"/>
      <c r="JW21" s="557"/>
      <c r="JX21" s="557"/>
      <c r="JY21" s="557"/>
      <c r="JZ21" s="557"/>
      <c r="KA21" s="557"/>
      <c r="KB21" s="557"/>
      <c r="KC21" s="557"/>
      <c r="KD21" s="557"/>
      <c r="KE21" s="557"/>
      <c r="KF21" s="557"/>
      <c r="KG21" s="557"/>
      <c r="KH21" s="557"/>
      <c r="KI21" s="557"/>
      <c r="KJ21" s="557"/>
      <c r="KK21" s="557"/>
      <c r="KL21" s="557"/>
      <c r="KM21" s="557"/>
      <c r="KN21" s="557"/>
      <c r="KO21" s="557"/>
      <c r="KP21" s="557"/>
      <c r="KQ21" s="557"/>
      <c r="KR21" s="557"/>
      <c r="KS21" s="557"/>
      <c r="KT21" s="557"/>
      <c r="KU21" s="557"/>
      <c r="KV21" s="557"/>
      <c r="KW21" s="557"/>
      <c r="KX21" s="557"/>
      <c r="KY21" s="557"/>
      <c r="KZ21" s="557"/>
      <c r="LA21" s="557"/>
      <c r="LB21" s="557"/>
      <c r="LC21" s="557"/>
      <c r="LD21" s="557"/>
      <c r="LE21" s="557"/>
      <c r="LF21" s="557"/>
      <c r="LG21" s="557"/>
      <c r="LH21" s="557"/>
      <c r="LI21" s="557"/>
      <c r="LJ21" s="557"/>
      <c r="LK21" s="557"/>
      <c r="LL21" s="557"/>
      <c r="LM21" s="557"/>
      <c r="LN21" s="557"/>
      <c r="LO21" s="557"/>
      <c r="LP21" s="557"/>
      <c r="LQ21" s="557"/>
      <c r="LR21" s="557"/>
      <c r="LS21" s="557"/>
      <c r="LT21" s="557"/>
      <c r="LU21" s="557"/>
      <c r="LV21" s="557"/>
      <c r="LW21" s="557"/>
      <c r="LX21" s="557"/>
      <c r="LY21" s="557"/>
      <c r="LZ21" s="557"/>
      <c r="MA21" s="557"/>
      <c r="MB21" s="557"/>
      <c r="MC21" s="557"/>
      <c r="MD21" s="557"/>
      <c r="ME21" s="557"/>
      <c r="MF21" s="557"/>
      <c r="MG21" s="557"/>
      <c r="MH21" s="557"/>
      <c r="MI21" s="557"/>
      <c r="MJ21" s="557"/>
      <c r="MK21" s="557"/>
      <c r="ML21" s="557"/>
      <c r="MM21" s="557"/>
      <c r="MN21" s="557"/>
      <c r="MO21" s="557"/>
      <c r="MP21" s="557"/>
      <c r="MQ21" s="557"/>
      <c r="MR21" s="557"/>
      <c r="MS21" s="557"/>
      <c r="MT21" s="557"/>
      <c r="MU21" s="557"/>
      <c r="MV21" s="557"/>
      <c r="MW21" s="557"/>
      <c r="MX21" s="557"/>
      <c r="MY21" s="557"/>
      <c r="MZ21" s="557"/>
      <c r="NA21" s="557"/>
      <c r="NB21" s="557"/>
      <c r="NC21" s="557"/>
      <c r="ND21" s="557"/>
      <c r="NE21" s="557"/>
      <c r="NF21" s="557"/>
      <c r="NG21" s="557"/>
      <c r="NH21" s="557"/>
      <c r="NI21" s="557"/>
      <c r="NJ21" s="557"/>
      <c r="NK21" s="557"/>
      <c r="NL21" s="557"/>
      <c r="NM21" s="557"/>
      <c r="NN21" s="557"/>
      <c r="NO21" s="557"/>
      <c r="NP21" s="557"/>
      <c r="NQ21" s="557"/>
      <c r="NR21" s="557"/>
      <c r="NS21" s="557"/>
      <c r="NT21" s="557"/>
    </row>
    <row r="22" spans="1:384" s="85" customFormat="1" ht="51.75" customHeight="1" x14ac:dyDescent="0.45">
      <c r="A22" s="107">
        <v>0</v>
      </c>
      <c r="B22" s="108">
        <v>1</v>
      </c>
      <c r="C22" s="107">
        <v>0</v>
      </c>
      <c r="D22" s="108">
        <v>4</v>
      </c>
      <c r="E22" s="107">
        <v>0</v>
      </c>
      <c r="F22" s="108">
        <v>5</v>
      </c>
      <c r="G22" s="107">
        <v>0</v>
      </c>
      <c r="H22" s="108">
        <v>1</v>
      </c>
      <c r="I22" s="1452" t="str">
        <f t="shared" si="0"/>
        <v>01040501</v>
      </c>
      <c r="J22" s="1452" t="str">
        <f t="shared" si="13"/>
        <v>01040501</v>
      </c>
      <c r="K22" s="553" t="s">
        <v>119</v>
      </c>
      <c r="L22" s="2663" t="s">
        <v>534</v>
      </c>
      <c r="M22" s="2663"/>
      <c r="N22" s="556" t="s">
        <v>240</v>
      </c>
      <c r="O22" s="2664" t="s">
        <v>272</v>
      </c>
      <c r="P22" s="128" t="s">
        <v>271</v>
      </c>
      <c r="Q22" s="2579">
        <v>0.9413746671439549</v>
      </c>
      <c r="R22" s="2596">
        <f t="shared" si="14"/>
        <v>0.83333333333333337</v>
      </c>
      <c r="S22" s="2597">
        <v>0.92810385920800564</v>
      </c>
      <c r="T22" s="2598" t="s">
        <v>520</v>
      </c>
      <c r="U22" s="1866">
        <v>5</v>
      </c>
      <c r="V22" s="1866">
        <f t="shared" si="15"/>
        <v>5</v>
      </c>
      <c r="W22" s="1866">
        <v>3</v>
      </c>
      <c r="X22" s="1866">
        <v>0</v>
      </c>
      <c r="Y22" s="1866">
        <v>0</v>
      </c>
      <c r="Z22" s="1866">
        <v>1</v>
      </c>
      <c r="AA22" s="1866">
        <v>0</v>
      </c>
      <c r="AB22" s="1866">
        <v>1</v>
      </c>
      <c r="AC22" s="3719" t="s">
        <v>525</v>
      </c>
      <c r="AD22" s="1872">
        <v>5</v>
      </c>
      <c r="AE22" s="1866">
        <f t="shared" si="27"/>
        <v>5</v>
      </c>
      <c r="AF22" s="2130">
        <v>1</v>
      </c>
      <c r="AG22" s="1785">
        <v>0</v>
      </c>
      <c r="AH22" s="1785">
        <v>3</v>
      </c>
      <c r="AI22" s="1785">
        <v>0</v>
      </c>
      <c r="AJ22" s="1785">
        <v>0</v>
      </c>
      <c r="AK22" s="1785">
        <v>0</v>
      </c>
      <c r="AL22" s="1785">
        <v>0</v>
      </c>
      <c r="AM22" s="1747">
        <v>1</v>
      </c>
      <c r="AN22" s="1729"/>
      <c r="AO22" s="2892">
        <f t="shared" si="17"/>
        <v>10</v>
      </c>
      <c r="AP22" s="2897">
        <f t="shared" si="18"/>
        <v>0.83333333333333337</v>
      </c>
      <c r="AQ22" s="1807" t="str" cm="1">
        <f t="array" ref="AQ22">_xlfn.IFS(AP22&lt;4,"estandar",AP22&gt;9,"compleja",AP22&gt;4,"avanzada")</f>
        <v>estandar</v>
      </c>
      <c r="AR22" s="1563" t="s">
        <v>522</v>
      </c>
      <c r="AS22" s="1196">
        <v>0</v>
      </c>
      <c r="AT22" s="1197">
        <v>1</v>
      </c>
      <c r="AU22" s="1488">
        <v>0</v>
      </c>
      <c r="AV22" s="1476">
        <v>1.63921417797888</v>
      </c>
      <c r="AW22" s="1143">
        <v>0</v>
      </c>
      <c r="AX22" s="1143">
        <v>3.6251131221719501</v>
      </c>
      <c r="AY22" s="1143"/>
      <c r="AZ22" s="1143">
        <f t="shared" si="19"/>
        <v>5.2643273001508302</v>
      </c>
      <c r="BA22" s="1139">
        <f t="shared" si="20"/>
        <v>0.9413746671439549</v>
      </c>
      <c r="BB22" s="1143">
        <v>1.42841302003004</v>
      </c>
      <c r="BC22" s="1143">
        <v>0</v>
      </c>
      <c r="BD22" s="1143">
        <v>0</v>
      </c>
      <c r="BE22" s="1143">
        <v>1.22723037566089</v>
      </c>
      <c r="BF22" s="1143">
        <f t="shared" si="21"/>
        <v>7.9199706958417604</v>
      </c>
      <c r="BG22" s="1477">
        <f t="shared" si="22"/>
        <v>0.92810385920800564</v>
      </c>
      <c r="BH22" s="1469"/>
      <c r="BI22" s="1143"/>
      <c r="BJ22" s="1143"/>
      <c r="BK22" s="1143"/>
      <c r="BL22" s="1143">
        <f t="shared" si="23"/>
        <v>0</v>
      </c>
      <c r="BM22" s="1139" t="e">
        <f t="shared" si="24"/>
        <v>#DIV/0!</v>
      </c>
      <c r="BN22" s="1143"/>
      <c r="BO22" s="1143"/>
      <c r="BP22" s="1143"/>
      <c r="BQ22" s="1143"/>
      <c r="BR22" s="1143">
        <f t="shared" si="25"/>
        <v>0</v>
      </c>
      <c r="BS22" s="1144" t="e">
        <f t="shared" si="26"/>
        <v>#DIV/0!</v>
      </c>
      <c r="BT22" s="557"/>
      <c r="BU22" s="557"/>
      <c r="BV22" s="557"/>
      <c r="BW22" s="557"/>
      <c r="BX22" s="557"/>
      <c r="BY22" s="557"/>
      <c r="BZ22" s="557"/>
      <c r="CA22" s="557"/>
      <c r="CB22" s="557"/>
      <c r="CC22" s="557"/>
      <c r="CD22" s="557"/>
      <c r="CE22" s="557"/>
      <c r="CF22" s="557"/>
      <c r="CG22" s="557"/>
      <c r="CH22" s="557"/>
      <c r="CI22" s="557"/>
      <c r="CJ22" s="557"/>
      <c r="CK22" s="557"/>
      <c r="CL22" s="557"/>
      <c r="CM22" s="557"/>
      <c r="CN22" s="557"/>
      <c r="CO22" s="557"/>
      <c r="CP22" s="557"/>
      <c r="CQ22" s="557"/>
      <c r="CR22" s="557"/>
      <c r="CS22" s="557"/>
      <c r="CT22" s="557"/>
      <c r="CU22" s="557"/>
      <c r="CV22" s="557"/>
      <c r="CW22" s="557"/>
      <c r="CX22" s="557"/>
      <c r="CY22" s="557"/>
      <c r="CZ22" s="557"/>
      <c r="DA22" s="557"/>
      <c r="DB22" s="557"/>
      <c r="DC22" s="557"/>
      <c r="DD22" s="557"/>
      <c r="DE22" s="557"/>
      <c r="DF22" s="557"/>
      <c r="DG22" s="557"/>
      <c r="DH22" s="557"/>
      <c r="DI22" s="557"/>
      <c r="DJ22" s="557"/>
      <c r="DK22" s="557"/>
      <c r="DL22" s="557"/>
      <c r="DM22" s="557"/>
      <c r="DN22" s="557"/>
      <c r="DO22" s="557"/>
      <c r="DP22" s="557"/>
      <c r="DQ22" s="557"/>
      <c r="DR22" s="557"/>
      <c r="DS22" s="557"/>
      <c r="DT22" s="557"/>
      <c r="DU22" s="557"/>
      <c r="DV22" s="557"/>
      <c r="DW22" s="557"/>
      <c r="DX22" s="557"/>
      <c r="DY22" s="557"/>
      <c r="DZ22" s="557"/>
      <c r="EA22" s="557"/>
      <c r="EB22" s="557"/>
      <c r="EC22" s="557"/>
      <c r="ED22" s="557"/>
      <c r="EE22" s="557"/>
      <c r="EF22" s="557"/>
      <c r="EG22" s="557"/>
      <c r="EH22" s="557"/>
      <c r="EI22" s="557"/>
      <c r="EJ22" s="557"/>
      <c r="EK22" s="557"/>
      <c r="EL22" s="557"/>
      <c r="EM22" s="557"/>
      <c r="EN22" s="557"/>
      <c r="EO22" s="557"/>
      <c r="EP22" s="557"/>
      <c r="EQ22" s="557"/>
      <c r="ER22" s="557"/>
      <c r="ES22" s="557"/>
      <c r="ET22" s="557"/>
      <c r="EU22" s="557"/>
      <c r="EV22" s="557"/>
      <c r="EW22" s="557"/>
      <c r="EX22" s="557"/>
      <c r="EY22" s="557"/>
      <c r="EZ22" s="557"/>
      <c r="FA22" s="557"/>
      <c r="FB22" s="557"/>
      <c r="FC22" s="557"/>
      <c r="FD22" s="557"/>
      <c r="FE22" s="557"/>
      <c r="FF22" s="557"/>
      <c r="FG22" s="557"/>
      <c r="FH22" s="557"/>
      <c r="FI22" s="557"/>
      <c r="FJ22" s="557"/>
      <c r="FK22" s="557"/>
      <c r="FL22" s="557"/>
      <c r="FM22" s="557"/>
      <c r="FN22" s="557"/>
      <c r="FO22" s="557"/>
      <c r="FP22" s="557"/>
      <c r="FQ22" s="557"/>
      <c r="FR22" s="557"/>
      <c r="FS22" s="557"/>
      <c r="FT22" s="557"/>
      <c r="FU22" s="557"/>
      <c r="FV22" s="557"/>
      <c r="FW22" s="557"/>
      <c r="FX22" s="557"/>
      <c r="FY22" s="557"/>
      <c r="FZ22" s="557"/>
      <c r="GA22" s="557"/>
      <c r="GB22" s="557"/>
      <c r="GC22" s="557"/>
      <c r="GD22" s="557"/>
      <c r="GE22" s="557"/>
      <c r="GF22" s="557"/>
      <c r="GG22" s="557"/>
      <c r="GH22" s="557"/>
      <c r="GI22" s="557"/>
      <c r="GJ22" s="557"/>
      <c r="GK22" s="557"/>
      <c r="GL22" s="557"/>
      <c r="GM22" s="557"/>
      <c r="GN22" s="557"/>
      <c r="GO22" s="557"/>
      <c r="GP22" s="557"/>
      <c r="GQ22" s="557"/>
      <c r="GR22" s="557"/>
      <c r="GS22" s="557"/>
      <c r="GT22" s="557"/>
      <c r="GU22" s="557"/>
      <c r="GV22" s="557"/>
      <c r="GW22" s="557"/>
      <c r="GX22" s="557"/>
      <c r="GY22" s="557"/>
      <c r="GZ22" s="557"/>
      <c r="HA22" s="557"/>
      <c r="HB22" s="557"/>
      <c r="HC22" s="557"/>
      <c r="HD22" s="557"/>
      <c r="HE22" s="557"/>
      <c r="HF22" s="557"/>
      <c r="HG22" s="557"/>
      <c r="HH22" s="557"/>
      <c r="HI22" s="557"/>
      <c r="HJ22" s="557"/>
      <c r="HK22" s="557"/>
      <c r="HL22" s="557"/>
      <c r="HM22" s="557"/>
      <c r="HN22" s="557"/>
      <c r="HO22" s="557"/>
      <c r="HP22" s="557"/>
      <c r="HQ22" s="557"/>
      <c r="HR22" s="557"/>
      <c r="HS22" s="557"/>
      <c r="HT22" s="557"/>
      <c r="HU22" s="557"/>
      <c r="HV22" s="557"/>
      <c r="HW22" s="557"/>
      <c r="HX22" s="557"/>
      <c r="HY22" s="557"/>
      <c r="HZ22" s="557"/>
      <c r="IA22" s="557"/>
      <c r="IB22" s="557"/>
      <c r="IC22" s="557"/>
      <c r="ID22" s="557"/>
      <c r="IE22" s="557"/>
      <c r="IF22" s="557"/>
      <c r="IG22" s="557"/>
      <c r="IH22" s="557"/>
      <c r="II22" s="557"/>
      <c r="IJ22" s="557"/>
      <c r="IK22" s="557"/>
      <c r="IL22" s="557"/>
      <c r="IM22" s="557"/>
      <c r="IN22" s="557"/>
      <c r="IO22" s="557"/>
      <c r="IP22" s="557"/>
      <c r="IQ22" s="557"/>
      <c r="IR22" s="557"/>
      <c r="IS22" s="557"/>
      <c r="IT22" s="557"/>
      <c r="IU22" s="557"/>
      <c r="IV22" s="557"/>
      <c r="IW22" s="557"/>
      <c r="IX22" s="557"/>
      <c r="IY22" s="557"/>
      <c r="IZ22" s="557"/>
      <c r="JA22" s="557"/>
      <c r="JB22" s="557"/>
      <c r="JC22" s="557"/>
      <c r="JD22" s="557"/>
      <c r="JE22" s="557"/>
      <c r="JF22" s="557"/>
      <c r="JG22" s="557"/>
      <c r="JH22" s="557"/>
      <c r="JI22" s="557"/>
      <c r="JJ22" s="557"/>
      <c r="JK22" s="557"/>
      <c r="JL22" s="557"/>
      <c r="JM22" s="557"/>
      <c r="JN22" s="557"/>
      <c r="JO22" s="557"/>
      <c r="JP22" s="557"/>
      <c r="JQ22" s="557"/>
      <c r="JR22" s="557"/>
      <c r="JS22" s="557"/>
      <c r="JT22" s="557"/>
      <c r="JU22" s="557"/>
      <c r="JV22" s="557"/>
      <c r="JW22" s="557"/>
      <c r="JX22" s="557"/>
      <c r="JY22" s="557"/>
      <c r="JZ22" s="557"/>
      <c r="KA22" s="557"/>
      <c r="KB22" s="557"/>
      <c r="KC22" s="557"/>
      <c r="KD22" s="557"/>
      <c r="KE22" s="557"/>
      <c r="KF22" s="557"/>
      <c r="KG22" s="557"/>
      <c r="KH22" s="557"/>
      <c r="KI22" s="557"/>
      <c r="KJ22" s="557"/>
      <c r="KK22" s="557"/>
      <c r="KL22" s="557"/>
      <c r="KM22" s="557"/>
      <c r="KN22" s="557"/>
      <c r="KO22" s="557"/>
      <c r="KP22" s="557"/>
      <c r="KQ22" s="557"/>
      <c r="KR22" s="557"/>
      <c r="KS22" s="557"/>
      <c r="KT22" s="557"/>
      <c r="KU22" s="557"/>
      <c r="KV22" s="557"/>
      <c r="KW22" s="557"/>
      <c r="KX22" s="557"/>
      <c r="KY22" s="557"/>
      <c r="KZ22" s="557"/>
      <c r="LA22" s="557"/>
      <c r="LB22" s="557"/>
      <c r="LC22" s="557"/>
      <c r="LD22" s="557"/>
      <c r="LE22" s="557"/>
      <c r="LF22" s="557"/>
      <c r="LG22" s="557"/>
      <c r="LH22" s="557"/>
      <c r="LI22" s="557"/>
      <c r="LJ22" s="557"/>
      <c r="LK22" s="557"/>
      <c r="LL22" s="557"/>
      <c r="LM22" s="557"/>
      <c r="LN22" s="557"/>
      <c r="LO22" s="557"/>
      <c r="LP22" s="557"/>
      <c r="LQ22" s="557"/>
      <c r="LR22" s="557"/>
      <c r="LS22" s="557"/>
      <c r="LT22" s="557"/>
      <c r="LU22" s="557"/>
      <c r="LV22" s="557"/>
      <c r="LW22" s="557"/>
      <c r="LX22" s="557"/>
      <c r="LY22" s="557"/>
      <c r="LZ22" s="557"/>
      <c r="MA22" s="557"/>
      <c r="MB22" s="557"/>
      <c r="MC22" s="557"/>
      <c r="MD22" s="557"/>
      <c r="ME22" s="557"/>
      <c r="MF22" s="557"/>
      <c r="MG22" s="557"/>
      <c r="MH22" s="557"/>
      <c r="MI22" s="557"/>
      <c r="MJ22" s="557"/>
      <c r="MK22" s="557"/>
      <c r="ML22" s="557"/>
      <c r="MM22" s="557"/>
      <c r="MN22" s="557"/>
      <c r="MO22" s="557"/>
      <c r="MP22" s="557"/>
      <c r="MQ22" s="557"/>
      <c r="MR22" s="557"/>
      <c r="MS22" s="557"/>
      <c r="MT22" s="557"/>
      <c r="MU22" s="557"/>
      <c r="MV22" s="557"/>
      <c r="MW22" s="557"/>
      <c r="MX22" s="557"/>
      <c r="MY22" s="557"/>
      <c r="MZ22" s="557"/>
      <c r="NA22" s="557"/>
      <c r="NB22" s="557"/>
      <c r="NC22" s="557"/>
      <c r="ND22" s="557"/>
      <c r="NE22" s="557"/>
      <c r="NF22" s="557"/>
      <c r="NG22" s="557"/>
      <c r="NH22" s="557"/>
      <c r="NI22" s="557"/>
      <c r="NJ22" s="557"/>
      <c r="NK22" s="557"/>
      <c r="NL22" s="557"/>
      <c r="NM22" s="557"/>
      <c r="NN22" s="557"/>
      <c r="NO22" s="557"/>
      <c r="NP22" s="557"/>
      <c r="NQ22" s="557"/>
      <c r="NR22" s="557"/>
      <c r="NS22" s="557"/>
      <c r="NT22" s="557"/>
    </row>
    <row r="23" spans="1:384" s="85" customFormat="1" ht="51.75" customHeight="1" x14ac:dyDescent="0.45">
      <c r="A23" s="107">
        <v>0</v>
      </c>
      <c r="B23" s="108">
        <v>1</v>
      </c>
      <c r="C23" s="107">
        <v>0</v>
      </c>
      <c r="D23" s="108">
        <v>4</v>
      </c>
      <c r="E23" s="107">
        <v>0</v>
      </c>
      <c r="F23" s="108">
        <v>6</v>
      </c>
      <c r="G23" s="107">
        <v>0</v>
      </c>
      <c r="H23" s="108">
        <v>1</v>
      </c>
      <c r="I23" s="1452" t="str">
        <f t="shared" si="0"/>
        <v>01040601</v>
      </c>
      <c r="J23" s="1452" t="str">
        <f t="shared" si="13"/>
        <v>01040601</v>
      </c>
      <c r="K23" s="553" t="s">
        <v>119</v>
      </c>
      <c r="L23" s="2663" t="s">
        <v>535</v>
      </c>
      <c r="M23" s="2663"/>
      <c r="N23" s="556" t="s">
        <v>240</v>
      </c>
      <c r="O23" s="2664" t="s">
        <v>274</v>
      </c>
      <c r="P23" s="128" t="s">
        <v>273</v>
      </c>
      <c r="Q23" s="2579">
        <v>1</v>
      </c>
      <c r="R23" s="2599">
        <f t="shared" si="14"/>
        <v>0.91666666666666663</v>
      </c>
      <c r="S23" s="2597">
        <v>1</v>
      </c>
      <c r="T23" s="2598" t="s">
        <v>520</v>
      </c>
      <c r="U23" s="1866">
        <v>6</v>
      </c>
      <c r="V23" s="1866">
        <f t="shared" si="15"/>
        <v>6</v>
      </c>
      <c r="W23" s="1866">
        <v>3</v>
      </c>
      <c r="X23" s="1866">
        <v>0</v>
      </c>
      <c r="Y23" s="1866">
        <v>0</v>
      </c>
      <c r="Z23" s="1866">
        <v>1</v>
      </c>
      <c r="AA23" s="1866">
        <v>1</v>
      </c>
      <c r="AB23" s="1866">
        <v>1</v>
      </c>
      <c r="AC23" s="3719" t="s">
        <v>525</v>
      </c>
      <c r="AD23" s="1872">
        <v>5</v>
      </c>
      <c r="AE23" s="1866">
        <f t="shared" si="27"/>
        <v>5</v>
      </c>
      <c r="AF23" s="2130">
        <v>1</v>
      </c>
      <c r="AG23" s="1785">
        <v>0</v>
      </c>
      <c r="AH23" s="1785">
        <v>3</v>
      </c>
      <c r="AI23" s="1785">
        <v>0</v>
      </c>
      <c r="AJ23" s="1785">
        <v>0</v>
      </c>
      <c r="AK23" s="1785">
        <v>0</v>
      </c>
      <c r="AL23" s="1785">
        <v>0</v>
      </c>
      <c r="AM23" s="1747">
        <v>1</v>
      </c>
      <c r="AN23" s="1729"/>
      <c r="AO23" s="2892">
        <f t="shared" si="17"/>
        <v>11</v>
      </c>
      <c r="AP23" s="2897">
        <f t="shared" si="18"/>
        <v>0.91666666666666663</v>
      </c>
      <c r="AQ23" s="1807" t="str" cm="1">
        <f t="array" ref="AQ23">_xlfn.IFS(AP23&lt;4,"estandar",AP23&gt;9,"compleja",AP23&gt;4,"avanzada")</f>
        <v>estandar</v>
      </c>
      <c r="AR23" s="1563" t="s">
        <v>522</v>
      </c>
      <c r="AS23" s="1196">
        <v>0</v>
      </c>
      <c r="AT23" s="1197">
        <v>1</v>
      </c>
      <c r="AU23" s="1488">
        <v>0</v>
      </c>
      <c r="AV23" s="1476">
        <v>1.9670570135746599</v>
      </c>
      <c r="AW23" s="1143">
        <v>0</v>
      </c>
      <c r="AX23" s="1143">
        <v>3.6251131221719501</v>
      </c>
      <c r="AY23" s="1143"/>
      <c r="AZ23" s="1143">
        <f t="shared" si="19"/>
        <v>5.5921701357466098</v>
      </c>
      <c r="BA23" s="1139">
        <f t="shared" si="20"/>
        <v>1</v>
      </c>
      <c r="BB23" s="1143">
        <v>1.7140956240360501</v>
      </c>
      <c r="BC23" s="1143">
        <v>0</v>
      </c>
      <c r="BD23" s="1143">
        <v>0</v>
      </c>
      <c r="BE23" s="1143">
        <v>1.22723037566089</v>
      </c>
      <c r="BF23" s="1143">
        <f t="shared" si="21"/>
        <v>8.5334961354435492</v>
      </c>
      <c r="BG23" s="1477">
        <f t="shared" si="22"/>
        <v>1</v>
      </c>
      <c r="BH23" s="1469"/>
      <c r="BI23" s="1143"/>
      <c r="BJ23" s="1143"/>
      <c r="BK23" s="1143"/>
      <c r="BL23" s="1143">
        <f t="shared" si="23"/>
        <v>0</v>
      </c>
      <c r="BM23" s="1139" t="e">
        <f t="shared" si="24"/>
        <v>#DIV/0!</v>
      </c>
      <c r="BN23" s="1143"/>
      <c r="BO23" s="1143"/>
      <c r="BP23" s="1143"/>
      <c r="BQ23" s="1143"/>
      <c r="BR23" s="1143">
        <f t="shared" si="25"/>
        <v>0</v>
      </c>
      <c r="BS23" s="1144" t="e">
        <f t="shared" si="26"/>
        <v>#DIV/0!</v>
      </c>
      <c r="BT23" s="557"/>
      <c r="BU23" s="557"/>
      <c r="BV23" s="557"/>
      <c r="BW23" s="557"/>
      <c r="BX23" s="557"/>
      <c r="BY23" s="557"/>
      <c r="BZ23" s="557"/>
      <c r="CA23" s="557"/>
      <c r="CB23" s="557"/>
      <c r="CC23" s="557"/>
      <c r="CD23" s="557"/>
      <c r="CE23" s="557"/>
      <c r="CF23" s="557"/>
      <c r="CG23" s="557"/>
      <c r="CH23" s="557"/>
      <c r="CI23" s="557"/>
      <c r="CJ23" s="557"/>
      <c r="CK23" s="557"/>
      <c r="CL23" s="557"/>
      <c r="CM23" s="557"/>
      <c r="CN23" s="557"/>
      <c r="CO23" s="557"/>
      <c r="CP23" s="557"/>
      <c r="CQ23" s="557"/>
      <c r="CR23" s="557"/>
      <c r="CS23" s="557"/>
      <c r="CT23" s="557"/>
      <c r="CU23" s="557"/>
      <c r="CV23" s="557"/>
      <c r="CW23" s="557"/>
      <c r="CX23" s="557"/>
      <c r="CY23" s="557"/>
      <c r="CZ23" s="557"/>
      <c r="DA23" s="557"/>
      <c r="DB23" s="557"/>
      <c r="DC23" s="557"/>
      <c r="DD23" s="557"/>
      <c r="DE23" s="557"/>
      <c r="DF23" s="557"/>
      <c r="DG23" s="557"/>
      <c r="DH23" s="557"/>
      <c r="DI23" s="557"/>
      <c r="DJ23" s="557"/>
      <c r="DK23" s="557"/>
      <c r="DL23" s="557"/>
      <c r="DM23" s="557"/>
      <c r="DN23" s="557"/>
      <c r="DO23" s="557"/>
      <c r="DP23" s="557"/>
      <c r="DQ23" s="557"/>
      <c r="DR23" s="557"/>
      <c r="DS23" s="557"/>
      <c r="DT23" s="557"/>
      <c r="DU23" s="557"/>
      <c r="DV23" s="557"/>
      <c r="DW23" s="557"/>
      <c r="DX23" s="557"/>
      <c r="DY23" s="557"/>
      <c r="DZ23" s="557"/>
      <c r="EA23" s="557"/>
      <c r="EB23" s="557"/>
      <c r="EC23" s="557"/>
      <c r="ED23" s="557"/>
      <c r="EE23" s="557"/>
      <c r="EF23" s="557"/>
      <c r="EG23" s="557"/>
      <c r="EH23" s="557"/>
      <c r="EI23" s="557"/>
      <c r="EJ23" s="557"/>
      <c r="EK23" s="557"/>
      <c r="EL23" s="557"/>
      <c r="EM23" s="557"/>
      <c r="EN23" s="557"/>
      <c r="EO23" s="557"/>
      <c r="EP23" s="557"/>
      <c r="EQ23" s="557"/>
      <c r="ER23" s="557"/>
      <c r="ES23" s="557"/>
      <c r="ET23" s="557"/>
      <c r="EU23" s="557"/>
      <c r="EV23" s="557"/>
      <c r="EW23" s="557"/>
      <c r="EX23" s="557"/>
      <c r="EY23" s="557"/>
      <c r="EZ23" s="557"/>
      <c r="FA23" s="557"/>
      <c r="FB23" s="557"/>
      <c r="FC23" s="557"/>
      <c r="FD23" s="557"/>
      <c r="FE23" s="557"/>
      <c r="FF23" s="557"/>
      <c r="FG23" s="557"/>
      <c r="FH23" s="557"/>
      <c r="FI23" s="557"/>
      <c r="FJ23" s="557"/>
      <c r="FK23" s="557"/>
      <c r="FL23" s="557"/>
      <c r="FM23" s="557"/>
      <c r="FN23" s="557"/>
      <c r="FO23" s="557"/>
      <c r="FP23" s="557"/>
      <c r="FQ23" s="557"/>
      <c r="FR23" s="557"/>
      <c r="FS23" s="557"/>
      <c r="FT23" s="557"/>
      <c r="FU23" s="557"/>
      <c r="FV23" s="557"/>
      <c r="FW23" s="557"/>
      <c r="FX23" s="557"/>
      <c r="FY23" s="557"/>
      <c r="FZ23" s="557"/>
      <c r="GA23" s="557"/>
      <c r="GB23" s="557"/>
      <c r="GC23" s="557"/>
      <c r="GD23" s="557"/>
      <c r="GE23" s="557"/>
      <c r="GF23" s="557"/>
      <c r="GG23" s="557"/>
      <c r="GH23" s="557"/>
      <c r="GI23" s="557"/>
      <c r="GJ23" s="557"/>
      <c r="GK23" s="557"/>
      <c r="GL23" s="557"/>
      <c r="GM23" s="557"/>
      <c r="GN23" s="557"/>
      <c r="GO23" s="557"/>
      <c r="GP23" s="557"/>
      <c r="GQ23" s="557"/>
      <c r="GR23" s="557"/>
      <c r="GS23" s="557"/>
      <c r="GT23" s="557"/>
      <c r="GU23" s="557"/>
      <c r="GV23" s="557"/>
      <c r="GW23" s="557"/>
      <c r="GX23" s="557"/>
      <c r="GY23" s="557"/>
      <c r="GZ23" s="557"/>
      <c r="HA23" s="557"/>
      <c r="HB23" s="557"/>
      <c r="HC23" s="557"/>
      <c r="HD23" s="557"/>
      <c r="HE23" s="557"/>
      <c r="HF23" s="557"/>
      <c r="HG23" s="557"/>
      <c r="HH23" s="557"/>
      <c r="HI23" s="557"/>
      <c r="HJ23" s="557"/>
      <c r="HK23" s="557"/>
      <c r="HL23" s="557"/>
      <c r="HM23" s="557"/>
      <c r="HN23" s="557"/>
      <c r="HO23" s="557"/>
      <c r="HP23" s="557"/>
      <c r="HQ23" s="557"/>
      <c r="HR23" s="557"/>
      <c r="HS23" s="557"/>
      <c r="HT23" s="557"/>
      <c r="HU23" s="557"/>
      <c r="HV23" s="557"/>
      <c r="HW23" s="557"/>
      <c r="HX23" s="557"/>
      <c r="HY23" s="557"/>
      <c r="HZ23" s="557"/>
      <c r="IA23" s="557"/>
      <c r="IB23" s="557"/>
      <c r="IC23" s="557"/>
      <c r="ID23" s="557"/>
      <c r="IE23" s="557"/>
      <c r="IF23" s="557"/>
      <c r="IG23" s="557"/>
      <c r="IH23" s="557"/>
      <c r="II23" s="557"/>
      <c r="IJ23" s="557"/>
      <c r="IK23" s="557"/>
      <c r="IL23" s="557"/>
      <c r="IM23" s="557"/>
      <c r="IN23" s="557"/>
      <c r="IO23" s="557"/>
      <c r="IP23" s="557"/>
      <c r="IQ23" s="557"/>
      <c r="IR23" s="557"/>
      <c r="IS23" s="557"/>
      <c r="IT23" s="557"/>
      <c r="IU23" s="557"/>
      <c r="IV23" s="557"/>
      <c r="IW23" s="557"/>
      <c r="IX23" s="557"/>
      <c r="IY23" s="557"/>
      <c r="IZ23" s="557"/>
      <c r="JA23" s="557"/>
      <c r="JB23" s="557"/>
      <c r="JC23" s="557"/>
      <c r="JD23" s="557"/>
      <c r="JE23" s="557"/>
      <c r="JF23" s="557"/>
      <c r="JG23" s="557"/>
      <c r="JH23" s="557"/>
      <c r="JI23" s="557"/>
      <c r="JJ23" s="557"/>
      <c r="JK23" s="557"/>
      <c r="JL23" s="557"/>
      <c r="JM23" s="557"/>
      <c r="JN23" s="557"/>
      <c r="JO23" s="557"/>
      <c r="JP23" s="557"/>
      <c r="JQ23" s="557"/>
      <c r="JR23" s="557"/>
      <c r="JS23" s="557"/>
      <c r="JT23" s="557"/>
      <c r="JU23" s="557"/>
      <c r="JV23" s="557"/>
      <c r="JW23" s="557"/>
      <c r="JX23" s="557"/>
      <c r="JY23" s="557"/>
      <c r="JZ23" s="557"/>
      <c r="KA23" s="557"/>
      <c r="KB23" s="557"/>
      <c r="KC23" s="557"/>
      <c r="KD23" s="557"/>
      <c r="KE23" s="557"/>
      <c r="KF23" s="557"/>
      <c r="KG23" s="557"/>
      <c r="KH23" s="557"/>
      <c r="KI23" s="557"/>
      <c r="KJ23" s="557"/>
      <c r="KK23" s="557"/>
      <c r="KL23" s="557"/>
      <c r="KM23" s="557"/>
      <c r="KN23" s="557"/>
      <c r="KO23" s="557"/>
      <c r="KP23" s="557"/>
      <c r="KQ23" s="557"/>
      <c r="KR23" s="557"/>
      <c r="KS23" s="557"/>
      <c r="KT23" s="557"/>
      <c r="KU23" s="557"/>
      <c r="KV23" s="557"/>
      <c r="KW23" s="557"/>
      <c r="KX23" s="557"/>
      <c r="KY23" s="557"/>
      <c r="KZ23" s="557"/>
      <c r="LA23" s="557"/>
      <c r="LB23" s="557"/>
      <c r="LC23" s="557"/>
      <c r="LD23" s="557"/>
      <c r="LE23" s="557"/>
      <c r="LF23" s="557"/>
      <c r="LG23" s="557"/>
      <c r="LH23" s="557"/>
      <c r="LI23" s="557"/>
      <c r="LJ23" s="557"/>
      <c r="LK23" s="557"/>
      <c r="LL23" s="557"/>
      <c r="LM23" s="557"/>
      <c r="LN23" s="557"/>
      <c r="LO23" s="557"/>
      <c r="LP23" s="557"/>
      <c r="LQ23" s="557"/>
      <c r="LR23" s="557"/>
      <c r="LS23" s="557"/>
      <c r="LT23" s="557"/>
      <c r="LU23" s="557"/>
      <c r="LV23" s="557"/>
      <c r="LW23" s="557"/>
      <c r="LX23" s="557"/>
      <c r="LY23" s="557"/>
      <c r="LZ23" s="557"/>
      <c r="MA23" s="557"/>
      <c r="MB23" s="557"/>
      <c r="MC23" s="557"/>
      <c r="MD23" s="557"/>
      <c r="ME23" s="557"/>
      <c r="MF23" s="557"/>
      <c r="MG23" s="557"/>
      <c r="MH23" s="557"/>
      <c r="MI23" s="557"/>
      <c r="MJ23" s="557"/>
      <c r="MK23" s="557"/>
      <c r="ML23" s="557"/>
      <c r="MM23" s="557"/>
      <c r="MN23" s="557"/>
      <c r="MO23" s="557"/>
      <c r="MP23" s="557"/>
      <c r="MQ23" s="557"/>
      <c r="MR23" s="557"/>
      <c r="MS23" s="557"/>
      <c r="MT23" s="557"/>
      <c r="MU23" s="557"/>
      <c r="MV23" s="557"/>
      <c r="MW23" s="557"/>
      <c r="MX23" s="557"/>
      <c r="MY23" s="557"/>
      <c r="MZ23" s="557"/>
      <c r="NA23" s="557"/>
      <c r="NB23" s="557"/>
      <c r="NC23" s="557"/>
      <c r="ND23" s="557"/>
      <c r="NE23" s="557"/>
      <c r="NF23" s="557"/>
      <c r="NG23" s="557"/>
      <c r="NH23" s="557"/>
      <c r="NI23" s="557"/>
      <c r="NJ23" s="557"/>
      <c r="NK23" s="557"/>
      <c r="NL23" s="557"/>
      <c r="NM23" s="557"/>
      <c r="NN23" s="557"/>
      <c r="NO23" s="557"/>
      <c r="NP23" s="557"/>
      <c r="NQ23" s="557"/>
      <c r="NR23" s="557"/>
      <c r="NS23" s="557"/>
      <c r="NT23" s="557"/>
    </row>
    <row r="24" spans="1:384" s="85" customFormat="1" ht="51.75" customHeight="1" x14ac:dyDescent="0.45">
      <c r="A24" s="107">
        <v>0</v>
      </c>
      <c r="B24" s="108">
        <v>1</v>
      </c>
      <c r="C24" s="107">
        <v>0</v>
      </c>
      <c r="D24" s="108">
        <v>4</v>
      </c>
      <c r="E24" s="107">
        <v>0</v>
      </c>
      <c r="F24" s="108">
        <v>7</v>
      </c>
      <c r="G24" s="107">
        <v>0</v>
      </c>
      <c r="H24" s="108">
        <v>1</v>
      </c>
      <c r="I24" s="1452" t="str">
        <f t="shared" si="0"/>
        <v>01040701</v>
      </c>
      <c r="J24" s="1452" t="str">
        <f t="shared" si="13"/>
        <v>01040701</v>
      </c>
      <c r="K24" s="553" t="s">
        <v>119</v>
      </c>
      <c r="L24" s="2670" t="s">
        <v>536</v>
      </c>
      <c r="M24" s="2663"/>
      <c r="N24" s="556" t="s">
        <v>240</v>
      </c>
      <c r="O24" s="2664" t="s">
        <v>276</v>
      </c>
      <c r="P24" s="128" t="s">
        <v>275</v>
      </c>
      <c r="Q24" s="2579">
        <v>1</v>
      </c>
      <c r="R24" s="2599">
        <f t="shared" si="14"/>
        <v>0.91666666666666663</v>
      </c>
      <c r="S24" s="2597">
        <v>1</v>
      </c>
      <c r="T24" s="2598" t="s">
        <v>520</v>
      </c>
      <c r="U24" s="1866">
        <v>6</v>
      </c>
      <c r="V24" s="1866">
        <f t="shared" si="15"/>
        <v>6</v>
      </c>
      <c r="W24" s="1866">
        <v>3</v>
      </c>
      <c r="X24" s="1866">
        <v>0</v>
      </c>
      <c r="Y24" s="1866">
        <v>0</v>
      </c>
      <c r="Z24" s="1866">
        <v>1</v>
      </c>
      <c r="AA24" s="1866">
        <v>1</v>
      </c>
      <c r="AB24" s="1866">
        <v>1</v>
      </c>
      <c r="AC24" s="3719" t="s">
        <v>525</v>
      </c>
      <c r="AD24" s="1872">
        <v>5</v>
      </c>
      <c r="AE24" s="1866">
        <f t="shared" si="27"/>
        <v>5</v>
      </c>
      <c r="AF24" s="2130">
        <v>1</v>
      </c>
      <c r="AG24" s="1785">
        <v>0</v>
      </c>
      <c r="AH24" s="1785">
        <v>3</v>
      </c>
      <c r="AI24" s="1785">
        <v>0</v>
      </c>
      <c r="AJ24" s="1785">
        <v>0</v>
      </c>
      <c r="AK24" s="1785">
        <v>0</v>
      </c>
      <c r="AL24" s="1785">
        <v>0</v>
      </c>
      <c r="AM24" s="1747">
        <v>1</v>
      </c>
      <c r="AN24" s="1729"/>
      <c r="AO24" s="2892">
        <f t="shared" si="17"/>
        <v>11</v>
      </c>
      <c r="AP24" s="2897">
        <f t="shared" si="18"/>
        <v>0.91666666666666663</v>
      </c>
      <c r="AQ24" s="1807" t="str" cm="1">
        <f t="array" ref="AQ24">_xlfn.IFS(AP24&lt;4,"estandar",AP24&gt;9,"compleja",AP24&gt;4,"avanzada")</f>
        <v>estandar</v>
      </c>
      <c r="AR24" s="1563" t="s">
        <v>522</v>
      </c>
      <c r="AS24" s="1196">
        <v>0</v>
      </c>
      <c r="AT24" s="1197">
        <v>1</v>
      </c>
      <c r="AU24" s="1488">
        <v>0</v>
      </c>
      <c r="AV24" s="1476">
        <v>1.9670570135746599</v>
      </c>
      <c r="AW24" s="1143">
        <v>0</v>
      </c>
      <c r="AX24" s="1143">
        <v>3.6251131221719501</v>
      </c>
      <c r="AY24" s="1143"/>
      <c r="AZ24" s="1143">
        <f t="shared" si="19"/>
        <v>5.5921701357466098</v>
      </c>
      <c r="BA24" s="1139">
        <f t="shared" si="20"/>
        <v>1</v>
      </c>
      <c r="BB24" s="1143">
        <v>1.7140956240360501</v>
      </c>
      <c r="BC24" s="1143">
        <v>0</v>
      </c>
      <c r="BD24" s="1143">
        <v>0</v>
      </c>
      <c r="BE24" s="1143">
        <v>1.22723037566089</v>
      </c>
      <c r="BF24" s="1143">
        <f t="shared" si="21"/>
        <v>8.5334961354435492</v>
      </c>
      <c r="BG24" s="1477">
        <f t="shared" si="22"/>
        <v>1</v>
      </c>
      <c r="BH24" s="1469"/>
      <c r="BI24" s="1143"/>
      <c r="BJ24" s="1143"/>
      <c r="BK24" s="1143"/>
      <c r="BL24" s="1143">
        <f t="shared" si="23"/>
        <v>0</v>
      </c>
      <c r="BM24" s="1139" t="e">
        <f t="shared" si="24"/>
        <v>#DIV/0!</v>
      </c>
      <c r="BN24" s="1143"/>
      <c r="BO24" s="1143"/>
      <c r="BP24" s="1143"/>
      <c r="BQ24" s="1143"/>
      <c r="BR24" s="1143">
        <f t="shared" si="25"/>
        <v>0</v>
      </c>
      <c r="BS24" s="1144" t="e">
        <f t="shared" si="26"/>
        <v>#DIV/0!</v>
      </c>
      <c r="BT24" s="557"/>
      <c r="BU24" s="557"/>
      <c r="BV24" s="557"/>
      <c r="BW24" s="557"/>
      <c r="BX24" s="557"/>
      <c r="BY24" s="557"/>
      <c r="BZ24" s="557"/>
      <c r="CA24" s="557"/>
      <c r="CB24" s="557"/>
      <c r="CC24" s="557"/>
      <c r="CD24" s="557"/>
      <c r="CE24" s="557"/>
      <c r="CF24" s="557"/>
      <c r="CG24" s="557"/>
      <c r="CH24" s="557"/>
      <c r="CI24" s="557"/>
      <c r="CJ24" s="557"/>
      <c r="CK24" s="557"/>
      <c r="CL24" s="557"/>
      <c r="CM24" s="557"/>
      <c r="CN24" s="557"/>
      <c r="CO24" s="557"/>
      <c r="CP24" s="557"/>
      <c r="CQ24" s="557"/>
      <c r="CR24" s="557"/>
      <c r="CS24" s="557"/>
      <c r="CT24" s="557"/>
      <c r="CU24" s="557"/>
      <c r="CV24" s="557"/>
      <c r="CW24" s="557"/>
      <c r="CX24" s="557"/>
      <c r="CY24" s="557"/>
      <c r="CZ24" s="557"/>
      <c r="DA24" s="557"/>
      <c r="DB24" s="557"/>
      <c r="DC24" s="557"/>
      <c r="DD24" s="557"/>
      <c r="DE24" s="557"/>
      <c r="DF24" s="557"/>
      <c r="DG24" s="557"/>
      <c r="DH24" s="557"/>
      <c r="DI24" s="557"/>
      <c r="DJ24" s="557"/>
      <c r="DK24" s="557"/>
      <c r="DL24" s="557"/>
      <c r="DM24" s="557"/>
      <c r="DN24" s="557"/>
      <c r="DO24" s="557"/>
      <c r="DP24" s="557"/>
      <c r="DQ24" s="557"/>
      <c r="DR24" s="557"/>
      <c r="DS24" s="557"/>
      <c r="DT24" s="557"/>
      <c r="DU24" s="557"/>
      <c r="DV24" s="557"/>
      <c r="DW24" s="557"/>
      <c r="DX24" s="557"/>
      <c r="DY24" s="557"/>
      <c r="DZ24" s="557"/>
      <c r="EA24" s="557"/>
      <c r="EB24" s="557"/>
      <c r="EC24" s="557"/>
      <c r="ED24" s="557"/>
      <c r="EE24" s="557"/>
      <c r="EF24" s="557"/>
      <c r="EG24" s="557"/>
      <c r="EH24" s="557"/>
      <c r="EI24" s="557"/>
      <c r="EJ24" s="557"/>
      <c r="EK24" s="557"/>
      <c r="EL24" s="557"/>
      <c r="EM24" s="557"/>
      <c r="EN24" s="557"/>
      <c r="EO24" s="557"/>
      <c r="EP24" s="557"/>
      <c r="EQ24" s="557"/>
      <c r="ER24" s="557"/>
      <c r="ES24" s="557"/>
      <c r="ET24" s="557"/>
      <c r="EU24" s="557"/>
      <c r="EV24" s="557"/>
      <c r="EW24" s="557"/>
      <c r="EX24" s="557"/>
      <c r="EY24" s="557"/>
      <c r="EZ24" s="557"/>
      <c r="FA24" s="557"/>
      <c r="FB24" s="557"/>
      <c r="FC24" s="557"/>
      <c r="FD24" s="557"/>
      <c r="FE24" s="557"/>
      <c r="FF24" s="557"/>
      <c r="FG24" s="557"/>
      <c r="FH24" s="557"/>
      <c r="FI24" s="557"/>
      <c r="FJ24" s="557"/>
      <c r="FK24" s="557"/>
      <c r="FL24" s="557"/>
      <c r="FM24" s="557"/>
      <c r="FN24" s="557"/>
      <c r="FO24" s="557"/>
      <c r="FP24" s="557"/>
      <c r="FQ24" s="557"/>
      <c r="FR24" s="557"/>
      <c r="FS24" s="557"/>
      <c r="FT24" s="557"/>
      <c r="FU24" s="557"/>
      <c r="FV24" s="557"/>
      <c r="FW24" s="557"/>
      <c r="FX24" s="557"/>
      <c r="FY24" s="557"/>
      <c r="FZ24" s="557"/>
      <c r="GA24" s="557"/>
      <c r="GB24" s="557"/>
      <c r="GC24" s="557"/>
      <c r="GD24" s="557"/>
      <c r="GE24" s="557"/>
      <c r="GF24" s="557"/>
      <c r="GG24" s="557"/>
      <c r="GH24" s="557"/>
      <c r="GI24" s="557"/>
      <c r="GJ24" s="557"/>
      <c r="GK24" s="557"/>
      <c r="GL24" s="557"/>
      <c r="GM24" s="557"/>
      <c r="GN24" s="557"/>
      <c r="GO24" s="557"/>
      <c r="GP24" s="557"/>
      <c r="GQ24" s="557"/>
      <c r="GR24" s="557"/>
      <c r="GS24" s="557"/>
      <c r="GT24" s="557"/>
      <c r="GU24" s="557"/>
      <c r="GV24" s="557"/>
      <c r="GW24" s="557"/>
      <c r="GX24" s="557"/>
      <c r="GY24" s="557"/>
      <c r="GZ24" s="557"/>
      <c r="HA24" s="557"/>
      <c r="HB24" s="557"/>
      <c r="HC24" s="557"/>
      <c r="HD24" s="557"/>
      <c r="HE24" s="557"/>
      <c r="HF24" s="557"/>
      <c r="HG24" s="557"/>
      <c r="HH24" s="557"/>
      <c r="HI24" s="557"/>
      <c r="HJ24" s="557"/>
      <c r="HK24" s="557"/>
      <c r="HL24" s="557"/>
      <c r="HM24" s="557"/>
      <c r="HN24" s="557"/>
      <c r="HO24" s="557"/>
      <c r="HP24" s="557"/>
      <c r="HQ24" s="557"/>
      <c r="HR24" s="557"/>
      <c r="HS24" s="557"/>
      <c r="HT24" s="557"/>
      <c r="HU24" s="557"/>
      <c r="HV24" s="557"/>
      <c r="HW24" s="557"/>
      <c r="HX24" s="557"/>
      <c r="HY24" s="557"/>
      <c r="HZ24" s="557"/>
      <c r="IA24" s="557"/>
      <c r="IB24" s="557"/>
      <c r="IC24" s="557"/>
      <c r="ID24" s="557"/>
      <c r="IE24" s="557"/>
      <c r="IF24" s="557"/>
      <c r="IG24" s="557"/>
      <c r="IH24" s="557"/>
      <c r="II24" s="557"/>
      <c r="IJ24" s="557"/>
      <c r="IK24" s="557"/>
      <c r="IL24" s="557"/>
      <c r="IM24" s="557"/>
      <c r="IN24" s="557"/>
      <c r="IO24" s="557"/>
      <c r="IP24" s="557"/>
      <c r="IQ24" s="557"/>
      <c r="IR24" s="557"/>
      <c r="IS24" s="557"/>
      <c r="IT24" s="557"/>
      <c r="IU24" s="557"/>
      <c r="IV24" s="557"/>
      <c r="IW24" s="557"/>
      <c r="IX24" s="557"/>
      <c r="IY24" s="557"/>
      <c r="IZ24" s="557"/>
      <c r="JA24" s="557"/>
      <c r="JB24" s="557"/>
      <c r="JC24" s="557"/>
      <c r="JD24" s="557"/>
      <c r="JE24" s="557"/>
      <c r="JF24" s="557"/>
      <c r="JG24" s="557"/>
      <c r="JH24" s="557"/>
      <c r="JI24" s="557"/>
      <c r="JJ24" s="557"/>
      <c r="JK24" s="557"/>
      <c r="JL24" s="557"/>
      <c r="JM24" s="557"/>
      <c r="JN24" s="557"/>
      <c r="JO24" s="557"/>
      <c r="JP24" s="557"/>
      <c r="JQ24" s="557"/>
      <c r="JR24" s="557"/>
      <c r="JS24" s="557"/>
      <c r="JT24" s="557"/>
      <c r="JU24" s="557"/>
      <c r="JV24" s="557"/>
      <c r="JW24" s="557"/>
      <c r="JX24" s="557"/>
      <c r="JY24" s="557"/>
      <c r="JZ24" s="557"/>
      <c r="KA24" s="557"/>
      <c r="KB24" s="557"/>
      <c r="KC24" s="557"/>
      <c r="KD24" s="557"/>
      <c r="KE24" s="557"/>
      <c r="KF24" s="557"/>
      <c r="KG24" s="557"/>
      <c r="KH24" s="557"/>
      <c r="KI24" s="557"/>
      <c r="KJ24" s="557"/>
      <c r="KK24" s="557"/>
      <c r="KL24" s="557"/>
      <c r="KM24" s="557"/>
      <c r="KN24" s="557"/>
      <c r="KO24" s="557"/>
      <c r="KP24" s="557"/>
      <c r="KQ24" s="557"/>
      <c r="KR24" s="557"/>
      <c r="KS24" s="557"/>
      <c r="KT24" s="557"/>
      <c r="KU24" s="557"/>
      <c r="KV24" s="557"/>
      <c r="KW24" s="557"/>
      <c r="KX24" s="557"/>
      <c r="KY24" s="557"/>
      <c r="KZ24" s="557"/>
      <c r="LA24" s="557"/>
      <c r="LB24" s="557"/>
      <c r="LC24" s="557"/>
      <c r="LD24" s="557"/>
      <c r="LE24" s="557"/>
      <c r="LF24" s="557"/>
      <c r="LG24" s="557"/>
      <c r="LH24" s="557"/>
      <c r="LI24" s="557"/>
      <c r="LJ24" s="557"/>
      <c r="LK24" s="557"/>
      <c r="LL24" s="557"/>
      <c r="LM24" s="557"/>
      <c r="LN24" s="557"/>
      <c r="LO24" s="557"/>
      <c r="LP24" s="557"/>
      <c r="LQ24" s="557"/>
      <c r="LR24" s="557"/>
      <c r="LS24" s="557"/>
      <c r="LT24" s="557"/>
      <c r="LU24" s="557"/>
      <c r="LV24" s="557"/>
      <c r="LW24" s="557"/>
      <c r="LX24" s="557"/>
      <c r="LY24" s="557"/>
      <c r="LZ24" s="557"/>
      <c r="MA24" s="557"/>
      <c r="MB24" s="557"/>
      <c r="MC24" s="557"/>
      <c r="MD24" s="557"/>
      <c r="ME24" s="557"/>
      <c r="MF24" s="557"/>
      <c r="MG24" s="557"/>
      <c r="MH24" s="557"/>
      <c r="MI24" s="557"/>
      <c r="MJ24" s="557"/>
      <c r="MK24" s="557"/>
      <c r="ML24" s="557"/>
      <c r="MM24" s="557"/>
      <c r="MN24" s="557"/>
      <c r="MO24" s="557"/>
      <c r="MP24" s="557"/>
      <c r="MQ24" s="557"/>
      <c r="MR24" s="557"/>
      <c r="MS24" s="557"/>
      <c r="MT24" s="557"/>
      <c r="MU24" s="557"/>
      <c r="MV24" s="557"/>
      <c r="MW24" s="557"/>
      <c r="MX24" s="557"/>
      <c r="MY24" s="557"/>
      <c r="MZ24" s="557"/>
      <c r="NA24" s="557"/>
      <c r="NB24" s="557"/>
      <c r="NC24" s="557"/>
      <c r="ND24" s="557"/>
      <c r="NE24" s="557"/>
      <c r="NF24" s="557"/>
      <c r="NG24" s="557"/>
      <c r="NH24" s="557"/>
      <c r="NI24" s="557"/>
      <c r="NJ24" s="557"/>
      <c r="NK24" s="557"/>
      <c r="NL24" s="557"/>
      <c r="NM24" s="557"/>
      <c r="NN24" s="557"/>
      <c r="NO24" s="557"/>
      <c r="NP24" s="557"/>
      <c r="NQ24" s="557"/>
      <c r="NR24" s="557"/>
      <c r="NS24" s="557"/>
      <c r="NT24" s="557"/>
    </row>
    <row r="25" spans="1:384" s="85" customFormat="1" ht="51.75" customHeight="1" x14ac:dyDescent="0.45">
      <c r="A25" s="107">
        <v>0</v>
      </c>
      <c r="B25" s="108">
        <v>1</v>
      </c>
      <c r="C25" s="107">
        <v>0</v>
      </c>
      <c r="D25" s="108">
        <v>4</v>
      </c>
      <c r="E25" s="107">
        <v>0</v>
      </c>
      <c r="F25" s="108">
        <v>8</v>
      </c>
      <c r="G25" s="107">
        <v>0</v>
      </c>
      <c r="H25" s="108">
        <v>1</v>
      </c>
      <c r="I25" s="1452" t="str">
        <f t="shared" si="0"/>
        <v>01040801</v>
      </c>
      <c r="J25" s="1452" t="str">
        <f t="shared" si="13"/>
        <v>01040801</v>
      </c>
      <c r="K25" s="553" t="s">
        <v>119</v>
      </c>
      <c r="L25" s="2663" t="s">
        <v>537</v>
      </c>
      <c r="M25" s="2663"/>
      <c r="N25" s="556" t="s">
        <v>240</v>
      </c>
      <c r="O25" s="2664" t="s">
        <v>278</v>
      </c>
      <c r="P25" s="128" t="s">
        <v>279</v>
      </c>
      <c r="Q25" s="2579">
        <v>1</v>
      </c>
      <c r="R25" s="2596">
        <f t="shared" si="14"/>
        <v>0.83333333333333337</v>
      </c>
      <c r="S25" s="2597">
        <v>1</v>
      </c>
      <c r="T25" s="2598" t="s">
        <v>520</v>
      </c>
      <c r="U25" s="1866">
        <v>6</v>
      </c>
      <c r="V25" s="1866">
        <f t="shared" si="15"/>
        <v>5</v>
      </c>
      <c r="W25" s="1866">
        <v>3</v>
      </c>
      <c r="X25" s="1866">
        <v>0</v>
      </c>
      <c r="Y25" s="1866">
        <v>0</v>
      </c>
      <c r="Z25" s="1866">
        <v>1</v>
      </c>
      <c r="AA25" s="1866">
        <v>0</v>
      </c>
      <c r="AB25" s="1866">
        <v>1</v>
      </c>
      <c r="AC25" s="3723"/>
      <c r="AD25" s="1872">
        <v>5</v>
      </c>
      <c r="AE25" s="1866">
        <f t="shared" si="27"/>
        <v>5</v>
      </c>
      <c r="AF25" s="2130">
        <v>1</v>
      </c>
      <c r="AG25" s="1785">
        <v>0</v>
      </c>
      <c r="AH25" s="1785">
        <v>3</v>
      </c>
      <c r="AI25" s="1785">
        <v>0</v>
      </c>
      <c r="AJ25" s="1785">
        <v>0</v>
      </c>
      <c r="AK25" s="1785">
        <v>0</v>
      </c>
      <c r="AL25" s="1785">
        <v>0</v>
      </c>
      <c r="AM25" s="1747">
        <v>1</v>
      </c>
      <c r="AN25" s="1729"/>
      <c r="AO25" s="2892">
        <f t="shared" si="17"/>
        <v>10</v>
      </c>
      <c r="AP25" s="2897">
        <f t="shared" si="18"/>
        <v>0.83333333333333337</v>
      </c>
      <c r="AQ25" s="1807" t="str" cm="1">
        <f t="array" ref="AQ25">_xlfn.IFS(AP25&lt;4,"estandar",AP25&gt;9,"compleja",AP25&gt;4,"avanzada")</f>
        <v>estandar</v>
      </c>
      <c r="AR25" s="1563" t="s">
        <v>522</v>
      </c>
      <c r="AS25" s="1196">
        <v>0</v>
      </c>
      <c r="AT25" s="1197">
        <v>1</v>
      </c>
      <c r="AU25" s="1488">
        <v>0</v>
      </c>
      <c r="AV25" s="1476">
        <v>1.9670570135746599</v>
      </c>
      <c r="AW25" s="1143">
        <v>0</v>
      </c>
      <c r="AX25" s="1143">
        <v>3.6251131221719501</v>
      </c>
      <c r="AY25" s="1143"/>
      <c r="AZ25" s="1143">
        <f t="shared" si="19"/>
        <v>5.5921701357466098</v>
      </c>
      <c r="BA25" s="1139">
        <f t="shared" si="20"/>
        <v>1</v>
      </c>
      <c r="BB25" s="1143">
        <v>1.7140956240360501</v>
      </c>
      <c r="BC25" s="1143">
        <v>0</v>
      </c>
      <c r="BD25" s="1143">
        <v>0</v>
      </c>
      <c r="BE25" s="1143">
        <v>1.22723037566089</v>
      </c>
      <c r="BF25" s="1143">
        <f t="shared" si="21"/>
        <v>8.5334961354435492</v>
      </c>
      <c r="BG25" s="1477">
        <f t="shared" si="22"/>
        <v>1</v>
      </c>
      <c r="BH25" s="1469"/>
      <c r="BI25" s="1143"/>
      <c r="BJ25" s="1143"/>
      <c r="BK25" s="1143"/>
      <c r="BL25" s="1143">
        <f t="shared" si="23"/>
        <v>0</v>
      </c>
      <c r="BM25" s="1139" t="e">
        <f t="shared" si="24"/>
        <v>#DIV/0!</v>
      </c>
      <c r="BN25" s="1143"/>
      <c r="BO25" s="1143"/>
      <c r="BP25" s="1143"/>
      <c r="BQ25" s="1143"/>
      <c r="BR25" s="1143">
        <f t="shared" si="25"/>
        <v>0</v>
      </c>
      <c r="BS25" s="1144" t="e">
        <f t="shared" si="26"/>
        <v>#DIV/0!</v>
      </c>
      <c r="BT25" s="557"/>
      <c r="BU25" s="557"/>
      <c r="BV25" s="557"/>
      <c r="BW25" s="557"/>
      <c r="BX25" s="557"/>
      <c r="BY25" s="557"/>
      <c r="BZ25" s="557"/>
      <c r="CA25" s="557"/>
      <c r="CB25" s="557"/>
      <c r="CC25" s="557"/>
      <c r="CD25" s="557"/>
      <c r="CE25" s="557"/>
      <c r="CF25" s="557"/>
      <c r="CG25" s="557"/>
      <c r="CH25" s="557"/>
      <c r="CI25" s="557"/>
      <c r="CJ25" s="557"/>
      <c r="CK25" s="557"/>
      <c r="CL25" s="557"/>
      <c r="CM25" s="557"/>
      <c r="CN25" s="557"/>
      <c r="CO25" s="557"/>
      <c r="CP25" s="557"/>
      <c r="CQ25" s="557"/>
      <c r="CR25" s="557"/>
      <c r="CS25" s="557"/>
      <c r="CT25" s="557"/>
      <c r="CU25" s="557"/>
      <c r="CV25" s="557"/>
      <c r="CW25" s="557"/>
      <c r="CX25" s="557"/>
      <c r="CY25" s="557"/>
      <c r="CZ25" s="557"/>
      <c r="DA25" s="557"/>
      <c r="DB25" s="557"/>
      <c r="DC25" s="557"/>
      <c r="DD25" s="557"/>
      <c r="DE25" s="557"/>
      <c r="DF25" s="557"/>
      <c r="DG25" s="557"/>
      <c r="DH25" s="557"/>
      <c r="DI25" s="557"/>
      <c r="DJ25" s="557"/>
      <c r="DK25" s="557"/>
      <c r="DL25" s="557"/>
      <c r="DM25" s="557"/>
      <c r="DN25" s="557"/>
      <c r="DO25" s="557"/>
      <c r="DP25" s="557"/>
      <c r="DQ25" s="557"/>
      <c r="DR25" s="557"/>
      <c r="DS25" s="557"/>
      <c r="DT25" s="557"/>
      <c r="DU25" s="557"/>
      <c r="DV25" s="557"/>
      <c r="DW25" s="557"/>
      <c r="DX25" s="557"/>
      <c r="DY25" s="557"/>
      <c r="DZ25" s="557"/>
      <c r="EA25" s="557"/>
      <c r="EB25" s="557"/>
      <c r="EC25" s="557"/>
      <c r="ED25" s="557"/>
      <c r="EE25" s="557"/>
      <c r="EF25" s="557"/>
      <c r="EG25" s="557"/>
      <c r="EH25" s="557"/>
      <c r="EI25" s="557"/>
      <c r="EJ25" s="557"/>
      <c r="EK25" s="557"/>
      <c r="EL25" s="557"/>
      <c r="EM25" s="557"/>
      <c r="EN25" s="557"/>
      <c r="EO25" s="557"/>
      <c r="EP25" s="557"/>
      <c r="EQ25" s="557"/>
      <c r="ER25" s="557"/>
      <c r="ES25" s="557"/>
      <c r="ET25" s="557"/>
      <c r="EU25" s="557"/>
      <c r="EV25" s="557"/>
      <c r="EW25" s="557"/>
      <c r="EX25" s="557"/>
      <c r="EY25" s="557"/>
      <c r="EZ25" s="557"/>
      <c r="FA25" s="557"/>
      <c r="FB25" s="557"/>
      <c r="FC25" s="557"/>
      <c r="FD25" s="557"/>
      <c r="FE25" s="557"/>
      <c r="FF25" s="557"/>
      <c r="FG25" s="557"/>
      <c r="FH25" s="557"/>
      <c r="FI25" s="557"/>
      <c r="FJ25" s="557"/>
      <c r="FK25" s="557"/>
      <c r="FL25" s="557"/>
      <c r="FM25" s="557"/>
      <c r="FN25" s="557"/>
      <c r="FO25" s="557"/>
      <c r="FP25" s="557"/>
      <c r="FQ25" s="557"/>
      <c r="FR25" s="557"/>
      <c r="FS25" s="557"/>
      <c r="FT25" s="557"/>
      <c r="FU25" s="557"/>
      <c r="FV25" s="557"/>
      <c r="FW25" s="557"/>
      <c r="FX25" s="557"/>
      <c r="FY25" s="557"/>
      <c r="FZ25" s="557"/>
      <c r="GA25" s="557"/>
      <c r="GB25" s="557"/>
      <c r="GC25" s="557"/>
      <c r="GD25" s="557"/>
      <c r="GE25" s="557"/>
      <c r="GF25" s="557"/>
      <c r="GG25" s="557"/>
      <c r="GH25" s="557"/>
      <c r="GI25" s="557"/>
      <c r="GJ25" s="557"/>
      <c r="GK25" s="557"/>
      <c r="GL25" s="557"/>
      <c r="GM25" s="557"/>
      <c r="GN25" s="557"/>
      <c r="GO25" s="557"/>
      <c r="GP25" s="557"/>
      <c r="GQ25" s="557"/>
      <c r="GR25" s="557"/>
      <c r="GS25" s="557"/>
      <c r="GT25" s="557"/>
      <c r="GU25" s="557"/>
      <c r="GV25" s="557"/>
      <c r="GW25" s="557"/>
      <c r="GX25" s="557"/>
      <c r="GY25" s="557"/>
      <c r="GZ25" s="557"/>
      <c r="HA25" s="557"/>
      <c r="HB25" s="557"/>
      <c r="HC25" s="557"/>
      <c r="HD25" s="557"/>
      <c r="HE25" s="557"/>
      <c r="HF25" s="557"/>
      <c r="HG25" s="557"/>
      <c r="HH25" s="557"/>
      <c r="HI25" s="557"/>
      <c r="HJ25" s="557"/>
      <c r="HK25" s="557"/>
      <c r="HL25" s="557"/>
      <c r="HM25" s="557"/>
      <c r="HN25" s="557"/>
      <c r="HO25" s="557"/>
      <c r="HP25" s="557"/>
      <c r="HQ25" s="557"/>
      <c r="HR25" s="557"/>
      <c r="HS25" s="557"/>
      <c r="HT25" s="557"/>
      <c r="HU25" s="557"/>
      <c r="HV25" s="557"/>
      <c r="HW25" s="557"/>
      <c r="HX25" s="557"/>
      <c r="HY25" s="557"/>
      <c r="HZ25" s="557"/>
      <c r="IA25" s="557"/>
      <c r="IB25" s="557"/>
      <c r="IC25" s="557"/>
      <c r="ID25" s="557"/>
      <c r="IE25" s="557"/>
      <c r="IF25" s="557"/>
      <c r="IG25" s="557"/>
      <c r="IH25" s="557"/>
      <c r="II25" s="557"/>
      <c r="IJ25" s="557"/>
      <c r="IK25" s="557"/>
      <c r="IL25" s="557"/>
      <c r="IM25" s="557"/>
      <c r="IN25" s="557"/>
      <c r="IO25" s="557"/>
      <c r="IP25" s="557"/>
      <c r="IQ25" s="557"/>
      <c r="IR25" s="557"/>
      <c r="IS25" s="557"/>
      <c r="IT25" s="557"/>
      <c r="IU25" s="557"/>
      <c r="IV25" s="557"/>
      <c r="IW25" s="557"/>
      <c r="IX25" s="557"/>
      <c r="IY25" s="557"/>
      <c r="IZ25" s="557"/>
      <c r="JA25" s="557"/>
      <c r="JB25" s="557"/>
      <c r="JC25" s="557"/>
      <c r="JD25" s="557"/>
      <c r="JE25" s="557"/>
      <c r="JF25" s="557"/>
      <c r="JG25" s="557"/>
      <c r="JH25" s="557"/>
      <c r="JI25" s="557"/>
      <c r="JJ25" s="557"/>
      <c r="JK25" s="557"/>
      <c r="JL25" s="557"/>
      <c r="JM25" s="557"/>
      <c r="JN25" s="557"/>
      <c r="JO25" s="557"/>
      <c r="JP25" s="557"/>
      <c r="JQ25" s="557"/>
      <c r="JR25" s="557"/>
      <c r="JS25" s="557"/>
      <c r="JT25" s="557"/>
      <c r="JU25" s="557"/>
      <c r="JV25" s="557"/>
      <c r="JW25" s="557"/>
      <c r="JX25" s="557"/>
      <c r="JY25" s="557"/>
      <c r="JZ25" s="557"/>
      <c r="KA25" s="557"/>
      <c r="KB25" s="557"/>
      <c r="KC25" s="557"/>
      <c r="KD25" s="557"/>
      <c r="KE25" s="557"/>
      <c r="KF25" s="557"/>
      <c r="KG25" s="557"/>
      <c r="KH25" s="557"/>
      <c r="KI25" s="557"/>
      <c r="KJ25" s="557"/>
      <c r="KK25" s="557"/>
      <c r="KL25" s="557"/>
      <c r="KM25" s="557"/>
      <c r="KN25" s="557"/>
      <c r="KO25" s="557"/>
      <c r="KP25" s="557"/>
      <c r="KQ25" s="557"/>
      <c r="KR25" s="557"/>
      <c r="KS25" s="557"/>
      <c r="KT25" s="557"/>
      <c r="KU25" s="557"/>
      <c r="KV25" s="557"/>
      <c r="KW25" s="557"/>
      <c r="KX25" s="557"/>
      <c r="KY25" s="557"/>
      <c r="KZ25" s="557"/>
      <c r="LA25" s="557"/>
      <c r="LB25" s="557"/>
      <c r="LC25" s="557"/>
      <c r="LD25" s="557"/>
      <c r="LE25" s="557"/>
      <c r="LF25" s="557"/>
      <c r="LG25" s="557"/>
      <c r="LH25" s="557"/>
      <c r="LI25" s="557"/>
      <c r="LJ25" s="557"/>
      <c r="LK25" s="557"/>
      <c r="LL25" s="557"/>
      <c r="LM25" s="557"/>
      <c r="LN25" s="557"/>
      <c r="LO25" s="557"/>
      <c r="LP25" s="557"/>
      <c r="LQ25" s="557"/>
      <c r="LR25" s="557"/>
      <c r="LS25" s="557"/>
      <c r="LT25" s="557"/>
      <c r="LU25" s="557"/>
      <c r="LV25" s="557"/>
      <c r="LW25" s="557"/>
      <c r="LX25" s="557"/>
      <c r="LY25" s="557"/>
      <c r="LZ25" s="557"/>
      <c r="MA25" s="557"/>
      <c r="MB25" s="557"/>
      <c r="MC25" s="557"/>
      <c r="MD25" s="557"/>
      <c r="ME25" s="557"/>
      <c r="MF25" s="557"/>
      <c r="MG25" s="557"/>
      <c r="MH25" s="557"/>
      <c r="MI25" s="557"/>
      <c r="MJ25" s="557"/>
      <c r="MK25" s="557"/>
      <c r="ML25" s="557"/>
      <c r="MM25" s="557"/>
      <c r="MN25" s="557"/>
      <c r="MO25" s="557"/>
      <c r="MP25" s="557"/>
      <c r="MQ25" s="557"/>
      <c r="MR25" s="557"/>
      <c r="MS25" s="557"/>
      <c r="MT25" s="557"/>
      <c r="MU25" s="557"/>
      <c r="MV25" s="557"/>
      <c r="MW25" s="557"/>
      <c r="MX25" s="557"/>
      <c r="MY25" s="557"/>
      <c r="MZ25" s="557"/>
      <c r="NA25" s="557"/>
      <c r="NB25" s="557"/>
      <c r="NC25" s="557"/>
      <c r="ND25" s="557"/>
      <c r="NE25" s="557"/>
      <c r="NF25" s="557"/>
      <c r="NG25" s="557"/>
      <c r="NH25" s="557"/>
      <c r="NI25" s="557"/>
      <c r="NJ25" s="557"/>
      <c r="NK25" s="557"/>
      <c r="NL25" s="557"/>
      <c r="NM25" s="557"/>
      <c r="NN25" s="557"/>
      <c r="NO25" s="557"/>
      <c r="NP25" s="557"/>
      <c r="NQ25" s="557"/>
      <c r="NR25" s="557"/>
      <c r="NS25" s="557"/>
      <c r="NT25" s="557"/>
    </row>
    <row r="26" spans="1:384" s="56" customFormat="1" ht="20.25" customHeight="1" x14ac:dyDescent="0.6">
      <c r="A26" s="90"/>
      <c r="B26" s="89"/>
      <c r="C26" s="90"/>
      <c r="D26" s="89"/>
      <c r="E26" s="90"/>
      <c r="F26" s="89"/>
      <c r="G26" s="90"/>
      <c r="H26" s="89"/>
      <c r="I26" s="1339" t="str">
        <f t="shared" si="0"/>
        <v/>
      </c>
      <c r="J26" s="126"/>
      <c r="K26" s="127"/>
      <c r="L26" s="60"/>
      <c r="M26" s="60"/>
      <c r="N26" s="137"/>
      <c r="O26" s="61"/>
      <c r="P26" s="61"/>
      <c r="Q26" s="2237"/>
      <c r="R26" s="2623"/>
      <c r="S26" s="2625"/>
      <c r="T26" s="2625"/>
      <c r="U26" s="1868"/>
      <c r="V26" s="1868"/>
      <c r="W26" s="1868"/>
      <c r="X26" s="1868"/>
      <c r="Y26" s="1868"/>
      <c r="Z26" s="1868"/>
      <c r="AA26" s="1868"/>
      <c r="AB26" s="1868"/>
      <c r="AC26" s="3724"/>
      <c r="AD26" s="1874"/>
      <c r="AE26" s="2635"/>
      <c r="AF26" s="2603"/>
      <c r="AG26" s="1781"/>
      <c r="AH26" s="1787"/>
      <c r="AI26" s="1787"/>
      <c r="AJ26" s="1787"/>
      <c r="AK26" s="1787"/>
      <c r="AL26" s="1785"/>
      <c r="AM26" s="1785"/>
      <c r="AN26" s="1731"/>
      <c r="AO26" s="1763"/>
      <c r="AP26" s="1712"/>
      <c r="AQ26" s="1764"/>
      <c r="AR26" s="1563"/>
      <c r="AS26" s="1141"/>
      <c r="AT26" s="1141"/>
      <c r="AU26" s="1400"/>
      <c r="AV26" s="1482"/>
      <c r="AW26" s="1164"/>
      <c r="AX26" s="1143"/>
      <c r="AY26" s="1143"/>
      <c r="AZ26" s="1164"/>
      <c r="BA26" s="1162"/>
      <c r="BB26" s="1164"/>
      <c r="BC26" s="1164"/>
      <c r="BD26" s="1164"/>
      <c r="BE26" s="1164"/>
      <c r="BF26" s="1164"/>
      <c r="BG26" s="1483"/>
      <c r="BH26" s="1264"/>
      <c r="BI26" s="1164"/>
      <c r="BJ26" s="1143"/>
      <c r="BK26" s="1143"/>
      <c r="BL26" s="1164"/>
      <c r="BM26" s="1162"/>
      <c r="BN26" s="1164"/>
      <c r="BO26" s="1164"/>
      <c r="BP26" s="1164"/>
      <c r="BQ26" s="1164"/>
      <c r="BR26" s="1164"/>
      <c r="BS26" s="1165"/>
      <c r="BT26" s="560"/>
      <c r="BU26" s="560"/>
      <c r="BV26" s="560"/>
      <c r="BW26" s="560"/>
      <c r="BX26" s="560"/>
      <c r="BY26" s="560"/>
      <c r="BZ26" s="560"/>
      <c r="CA26" s="560"/>
      <c r="CB26" s="560"/>
      <c r="CC26" s="560"/>
      <c r="CD26" s="560"/>
      <c r="CE26" s="560"/>
      <c r="CF26" s="560"/>
      <c r="CG26" s="560"/>
      <c r="CH26" s="560"/>
      <c r="CI26" s="560"/>
      <c r="CJ26" s="560"/>
      <c r="CK26" s="560"/>
      <c r="CL26" s="560"/>
      <c r="CM26" s="560"/>
      <c r="CN26" s="560"/>
      <c r="CO26" s="560"/>
      <c r="CP26" s="560"/>
      <c r="CQ26" s="560"/>
      <c r="CR26" s="560"/>
      <c r="CS26" s="560"/>
      <c r="CT26" s="560"/>
      <c r="CU26" s="560"/>
      <c r="CV26" s="560"/>
      <c r="CW26" s="560"/>
      <c r="CX26" s="560"/>
      <c r="CY26" s="560"/>
      <c r="CZ26" s="560"/>
      <c r="DA26" s="560"/>
      <c r="DB26" s="560"/>
      <c r="DC26" s="560"/>
      <c r="DD26" s="560"/>
      <c r="DE26" s="560"/>
      <c r="DF26" s="560"/>
      <c r="DG26" s="560"/>
      <c r="DH26" s="560"/>
      <c r="DI26" s="560"/>
      <c r="DJ26" s="560"/>
      <c r="DK26" s="560"/>
      <c r="DL26" s="560"/>
      <c r="DM26" s="560"/>
      <c r="DN26" s="560"/>
      <c r="DO26" s="560"/>
      <c r="DP26" s="560"/>
      <c r="DQ26" s="560"/>
      <c r="DR26" s="560"/>
      <c r="DS26" s="560"/>
      <c r="DT26" s="560"/>
      <c r="DU26" s="560"/>
      <c r="DV26" s="560"/>
      <c r="DW26" s="560"/>
      <c r="DX26" s="560"/>
      <c r="DY26" s="560"/>
      <c r="DZ26" s="560"/>
      <c r="EA26" s="560"/>
      <c r="EB26" s="560"/>
      <c r="EC26" s="560"/>
      <c r="ED26" s="560"/>
      <c r="EE26" s="560"/>
      <c r="EF26" s="560"/>
      <c r="EG26" s="560"/>
      <c r="EH26" s="560"/>
      <c r="EI26" s="560"/>
      <c r="EJ26" s="560"/>
      <c r="EK26" s="560"/>
      <c r="EL26" s="560"/>
      <c r="EM26" s="560"/>
      <c r="EN26" s="560"/>
      <c r="EO26" s="560"/>
      <c r="EP26" s="560"/>
      <c r="EQ26" s="560"/>
      <c r="ER26" s="560"/>
      <c r="ES26" s="560"/>
      <c r="ET26" s="560"/>
      <c r="EU26" s="560"/>
      <c r="EV26" s="560"/>
      <c r="EW26" s="560"/>
      <c r="EX26" s="560"/>
      <c r="EY26" s="560"/>
      <c r="EZ26" s="560"/>
      <c r="FA26" s="560"/>
      <c r="FB26" s="560"/>
      <c r="FC26" s="560"/>
      <c r="FD26" s="560"/>
      <c r="FE26" s="560"/>
      <c r="FF26" s="560"/>
      <c r="FG26" s="560"/>
      <c r="FH26" s="560"/>
      <c r="FI26" s="560"/>
      <c r="FJ26" s="560"/>
      <c r="FK26" s="560"/>
      <c r="FL26" s="560"/>
      <c r="FM26" s="560"/>
      <c r="FN26" s="560"/>
      <c r="FO26" s="560"/>
      <c r="FP26" s="560"/>
      <c r="FQ26" s="560"/>
      <c r="FR26" s="560"/>
      <c r="FS26" s="560"/>
      <c r="FT26" s="560"/>
      <c r="FU26" s="560"/>
      <c r="FV26" s="560"/>
      <c r="FW26" s="560"/>
      <c r="FX26" s="560"/>
      <c r="FY26" s="560"/>
      <c r="FZ26" s="560"/>
      <c r="GA26" s="560"/>
      <c r="GB26" s="560"/>
      <c r="GC26" s="560"/>
      <c r="GD26" s="560"/>
      <c r="GE26" s="560"/>
      <c r="GF26" s="560"/>
      <c r="GG26" s="560"/>
      <c r="GH26" s="560"/>
      <c r="GI26" s="560"/>
      <c r="GJ26" s="560"/>
      <c r="GK26" s="560"/>
      <c r="GL26" s="560"/>
      <c r="GM26" s="560"/>
      <c r="GN26" s="560"/>
      <c r="GO26" s="560"/>
      <c r="GP26" s="560"/>
      <c r="GQ26" s="560"/>
      <c r="GR26" s="560"/>
      <c r="GS26" s="560"/>
      <c r="GT26" s="560"/>
      <c r="GU26" s="560"/>
      <c r="GV26" s="560"/>
      <c r="GW26" s="560"/>
      <c r="GX26" s="560"/>
      <c r="GY26" s="560"/>
      <c r="GZ26" s="560"/>
      <c r="HA26" s="560"/>
      <c r="HB26" s="560"/>
      <c r="HC26" s="560"/>
      <c r="HD26" s="560"/>
      <c r="HE26" s="560"/>
      <c r="HF26" s="560"/>
      <c r="HG26" s="560"/>
      <c r="HH26" s="560"/>
      <c r="HI26" s="560"/>
      <c r="HJ26" s="560"/>
      <c r="HK26" s="560"/>
      <c r="HL26" s="560"/>
      <c r="HM26" s="560"/>
      <c r="HN26" s="560"/>
      <c r="HO26" s="560"/>
      <c r="HP26" s="560"/>
      <c r="HQ26" s="560"/>
      <c r="HR26" s="560"/>
      <c r="HS26" s="560"/>
      <c r="HT26" s="560"/>
      <c r="HU26" s="560"/>
      <c r="HV26" s="560"/>
      <c r="HW26" s="560"/>
      <c r="HX26" s="560"/>
      <c r="HY26" s="560"/>
      <c r="HZ26" s="560"/>
      <c r="IA26" s="560"/>
      <c r="IB26" s="560"/>
      <c r="IC26" s="560"/>
      <c r="ID26" s="560"/>
      <c r="IE26" s="560"/>
      <c r="IF26" s="560"/>
      <c r="IG26" s="560"/>
      <c r="IH26" s="560"/>
      <c r="II26" s="560"/>
      <c r="IJ26" s="560"/>
      <c r="IK26" s="560"/>
      <c r="IL26" s="560"/>
      <c r="IM26" s="560"/>
      <c r="IN26" s="560"/>
      <c r="IO26" s="560"/>
      <c r="IP26" s="560"/>
      <c r="IQ26" s="560"/>
      <c r="IR26" s="560"/>
      <c r="IS26" s="560"/>
      <c r="IT26" s="560"/>
      <c r="IU26" s="560"/>
      <c r="IV26" s="560"/>
      <c r="IW26" s="560"/>
      <c r="IX26" s="560"/>
      <c r="IY26" s="560"/>
      <c r="IZ26" s="560"/>
      <c r="JA26" s="560"/>
      <c r="JB26" s="560"/>
      <c r="JC26" s="560"/>
      <c r="JD26" s="560"/>
      <c r="JE26" s="560"/>
      <c r="JF26" s="560"/>
      <c r="JG26" s="560"/>
      <c r="JH26" s="560"/>
      <c r="JI26" s="560"/>
      <c r="JJ26" s="560"/>
      <c r="JK26" s="560"/>
      <c r="JL26" s="560"/>
      <c r="JM26" s="560"/>
      <c r="JN26" s="560"/>
      <c r="JO26" s="560"/>
      <c r="JP26" s="560"/>
      <c r="JQ26" s="560"/>
      <c r="JR26" s="560"/>
      <c r="JS26" s="560"/>
      <c r="JT26" s="560"/>
      <c r="JU26" s="560"/>
      <c r="JV26" s="560"/>
      <c r="JW26" s="560"/>
      <c r="JX26" s="560"/>
      <c r="JY26" s="560"/>
      <c r="JZ26" s="560"/>
      <c r="KA26" s="560"/>
      <c r="KB26" s="560"/>
      <c r="KC26" s="560"/>
      <c r="KD26" s="560"/>
      <c r="KE26" s="560"/>
      <c r="KF26" s="560"/>
      <c r="KG26" s="560"/>
      <c r="KH26" s="560"/>
      <c r="KI26" s="560"/>
      <c r="KJ26" s="560"/>
      <c r="KK26" s="560"/>
      <c r="KL26" s="560"/>
      <c r="KM26" s="560"/>
      <c r="KN26" s="560"/>
      <c r="KO26" s="560"/>
      <c r="KP26" s="560"/>
      <c r="KQ26" s="560"/>
      <c r="KR26" s="560"/>
      <c r="KS26" s="560"/>
      <c r="KT26" s="560"/>
      <c r="KU26" s="560"/>
      <c r="KV26" s="560"/>
      <c r="KW26" s="560"/>
      <c r="KX26" s="560"/>
      <c r="KY26" s="560"/>
      <c r="KZ26" s="560"/>
      <c r="LA26" s="560"/>
      <c r="LB26" s="560"/>
      <c r="LC26" s="560"/>
      <c r="LD26" s="560"/>
      <c r="LE26" s="560"/>
      <c r="LF26" s="560"/>
      <c r="LG26" s="560"/>
      <c r="LH26" s="560"/>
      <c r="LI26" s="560"/>
      <c r="LJ26" s="560"/>
      <c r="LK26" s="560"/>
      <c r="LL26" s="560"/>
      <c r="LM26" s="560"/>
      <c r="LN26" s="560"/>
      <c r="LO26" s="560"/>
      <c r="LP26" s="560"/>
      <c r="LQ26" s="560"/>
      <c r="LR26" s="560"/>
      <c r="LS26" s="560"/>
      <c r="LT26" s="560"/>
      <c r="LU26" s="560"/>
      <c r="LV26" s="560"/>
      <c r="LW26" s="560"/>
      <c r="LX26" s="560"/>
      <c r="LY26" s="560"/>
      <c r="LZ26" s="560"/>
      <c r="MA26" s="560"/>
      <c r="MB26" s="560"/>
      <c r="MC26" s="560"/>
      <c r="MD26" s="560"/>
      <c r="ME26" s="560"/>
      <c r="MF26" s="560"/>
      <c r="MG26" s="560"/>
      <c r="MH26" s="560"/>
      <c r="MI26" s="560"/>
      <c r="MJ26" s="560"/>
      <c r="MK26" s="560"/>
      <c r="ML26" s="560"/>
      <c r="MM26" s="560"/>
      <c r="MN26" s="560"/>
      <c r="MO26" s="560"/>
      <c r="MP26" s="560"/>
      <c r="MQ26" s="560"/>
      <c r="MR26" s="560"/>
      <c r="MS26" s="560"/>
      <c r="MT26" s="560"/>
      <c r="MU26" s="560"/>
      <c r="MV26" s="560"/>
      <c r="MW26" s="560"/>
      <c r="MX26" s="560"/>
      <c r="MY26" s="560"/>
      <c r="MZ26" s="560"/>
      <c r="NA26" s="560"/>
      <c r="NB26" s="560"/>
      <c r="NC26" s="560"/>
      <c r="ND26" s="560"/>
      <c r="NE26" s="560"/>
      <c r="NF26" s="560"/>
      <c r="NG26" s="560"/>
      <c r="NH26" s="560"/>
      <c r="NI26" s="560"/>
      <c r="NJ26" s="560"/>
      <c r="NK26" s="560"/>
      <c r="NL26" s="560"/>
      <c r="NM26" s="560"/>
      <c r="NN26" s="560"/>
      <c r="NO26" s="560"/>
      <c r="NP26" s="560"/>
      <c r="NQ26" s="560"/>
      <c r="NR26" s="560"/>
      <c r="NS26" s="560"/>
      <c r="NT26" s="560"/>
    </row>
    <row r="27" spans="1:384" s="100" customFormat="1" ht="27" customHeight="1" x14ac:dyDescent="0.35">
      <c r="A27" s="770"/>
      <c r="B27" s="771"/>
      <c r="C27" s="770"/>
      <c r="D27" s="771"/>
      <c r="E27" s="770"/>
      <c r="F27" s="771"/>
      <c r="G27" s="770"/>
      <c r="H27" s="771"/>
      <c r="I27" s="2800"/>
      <c r="J27" s="2891" t="str">
        <f>CONCATENATE(A27,B27,C27,D27,E27,F27,G27,H27)</f>
        <v/>
      </c>
      <c r="K27" s="783" t="s">
        <v>119</v>
      </c>
      <c r="L27" s="784" t="s">
        <v>280</v>
      </c>
      <c r="M27" s="784"/>
      <c r="N27" s="886"/>
      <c r="O27" s="887"/>
      <c r="P27" s="784" t="s">
        <v>281</v>
      </c>
      <c r="Q27" s="2239"/>
      <c r="R27" s="2636"/>
      <c r="S27" s="2636"/>
      <c r="T27" s="2637"/>
      <c r="U27" s="2638"/>
      <c r="V27" s="2638"/>
      <c r="W27" s="2638"/>
      <c r="X27" s="2638"/>
      <c r="Y27" s="2638"/>
      <c r="Z27" s="2638"/>
      <c r="AA27" s="2638"/>
      <c r="AB27" s="2638"/>
      <c r="AC27" s="3719" t="s">
        <v>538</v>
      </c>
      <c r="AD27" s="2639"/>
      <c r="AE27" s="2639"/>
      <c r="AF27" s="2604"/>
      <c r="AG27" s="1788"/>
      <c r="AH27" s="1788"/>
      <c r="AI27" s="1788"/>
      <c r="AJ27" s="1788"/>
      <c r="AK27" s="1788"/>
      <c r="AL27" s="1788"/>
      <c r="AM27" s="1788"/>
      <c r="AN27" s="1732"/>
      <c r="AO27" s="1768"/>
      <c r="AP27" s="1715"/>
      <c r="AQ27" s="1769"/>
      <c r="AR27" s="2274"/>
      <c r="AS27" s="1178"/>
      <c r="AT27" s="1178"/>
      <c r="AU27" s="1502"/>
      <c r="AV27" s="1493"/>
      <c r="AW27" s="1180"/>
      <c r="AX27" s="1181"/>
      <c r="AY27" s="1181"/>
      <c r="AZ27" s="1182"/>
      <c r="BA27" s="1175"/>
      <c r="BB27" s="1182"/>
      <c r="BC27" s="1182"/>
      <c r="BD27" s="1182"/>
      <c r="BE27" s="1182"/>
      <c r="BF27" s="1182"/>
      <c r="BG27" s="1494"/>
      <c r="BH27" s="1506"/>
      <c r="BI27" s="1180"/>
      <c r="BJ27" s="1181"/>
      <c r="BK27" s="1181"/>
      <c r="BL27" s="1182"/>
      <c r="BM27" s="1175"/>
      <c r="BN27" s="1182"/>
      <c r="BO27" s="1182"/>
      <c r="BP27" s="1182"/>
      <c r="BQ27" s="1182"/>
      <c r="BR27" s="1182"/>
      <c r="BS27" s="1175"/>
      <c r="BT27" s="561"/>
      <c r="BU27" s="561"/>
      <c r="BV27" s="561"/>
      <c r="BW27" s="561"/>
      <c r="BX27" s="561"/>
      <c r="BY27" s="561"/>
      <c r="BZ27" s="561"/>
      <c r="CA27" s="561"/>
      <c r="CB27" s="561"/>
      <c r="CC27" s="561"/>
      <c r="CD27" s="561"/>
      <c r="CE27" s="561"/>
      <c r="CF27" s="561"/>
      <c r="CG27" s="561"/>
      <c r="CH27" s="561"/>
      <c r="CI27" s="561"/>
      <c r="CJ27" s="561"/>
      <c r="CK27" s="561"/>
      <c r="CL27" s="561"/>
      <c r="CM27" s="561"/>
      <c r="CN27" s="561"/>
      <c r="CO27" s="561"/>
      <c r="CP27" s="561"/>
      <c r="CQ27" s="561"/>
      <c r="CR27" s="561"/>
      <c r="CS27" s="561"/>
      <c r="CT27" s="561"/>
      <c r="CU27" s="561"/>
      <c r="CV27" s="561"/>
      <c r="CW27" s="561"/>
      <c r="CX27" s="561"/>
      <c r="CY27" s="561"/>
      <c r="CZ27" s="561"/>
      <c r="DA27" s="561"/>
      <c r="DB27" s="561"/>
      <c r="DC27" s="561"/>
      <c r="DD27" s="561"/>
      <c r="DE27" s="561"/>
      <c r="DF27" s="561"/>
      <c r="DG27" s="561"/>
      <c r="DH27" s="561"/>
      <c r="DI27" s="561"/>
      <c r="DJ27" s="561"/>
      <c r="DK27" s="561"/>
      <c r="DL27" s="561"/>
      <c r="DM27" s="561"/>
      <c r="DN27" s="561"/>
      <c r="DO27" s="561"/>
      <c r="DP27" s="561"/>
      <c r="DQ27" s="561"/>
      <c r="DR27" s="561"/>
      <c r="DS27" s="561"/>
      <c r="DT27" s="561"/>
      <c r="DU27" s="561"/>
      <c r="DV27" s="561"/>
      <c r="DW27" s="561"/>
      <c r="DX27" s="561"/>
      <c r="DY27" s="561"/>
      <c r="DZ27" s="561"/>
      <c r="EA27" s="561"/>
      <c r="EB27" s="561"/>
      <c r="EC27" s="561"/>
      <c r="ED27" s="561"/>
      <c r="EE27" s="561"/>
      <c r="EF27" s="561"/>
      <c r="EG27" s="561"/>
      <c r="EH27" s="561"/>
      <c r="EI27" s="561"/>
      <c r="EJ27" s="561"/>
      <c r="EK27" s="561"/>
      <c r="EL27" s="561"/>
      <c r="EM27" s="561"/>
      <c r="EN27" s="561"/>
      <c r="EO27" s="561"/>
      <c r="EP27" s="561"/>
      <c r="EQ27" s="561"/>
      <c r="ER27" s="561"/>
      <c r="ES27" s="561"/>
      <c r="ET27" s="561"/>
      <c r="EU27" s="561"/>
      <c r="EV27" s="561"/>
      <c r="EW27" s="561"/>
      <c r="EX27" s="561"/>
      <c r="EY27" s="561"/>
      <c r="EZ27" s="561"/>
      <c r="FA27" s="561"/>
      <c r="FB27" s="561"/>
      <c r="FC27" s="561"/>
      <c r="FD27" s="561"/>
      <c r="FE27" s="561"/>
      <c r="FF27" s="561"/>
      <c r="FG27" s="561"/>
      <c r="FH27" s="561"/>
      <c r="FI27" s="561"/>
      <c r="FJ27" s="561"/>
      <c r="FK27" s="561"/>
      <c r="FL27" s="561"/>
      <c r="FM27" s="561"/>
      <c r="FN27" s="561"/>
      <c r="FO27" s="561"/>
      <c r="FP27" s="561"/>
      <c r="FQ27" s="561"/>
      <c r="FR27" s="561"/>
      <c r="FS27" s="561"/>
      <c r="FT27" s="561"/>
      <c r="FU27" s="561"/>
      <c r="FV27" s="561"/>
      <c r="FW27" s="561"/>
      <c r="FX27" s="561"/>
      <c r="FY27" s="561"/>
      <c r="FZ27" s="561"/>
      <c r="GA27" s="561"/>
      <c r="GB27" s="561"/>
      <c r="GC27" s="561"/>
      <c r="GD27" s="561"/>
      <c r="GE27" s="561"/>
      <c r="GF27" s="561"/>
      <c r="GG27" s="561"/>
      <c r="GH27" s="561"/>
      <c r="GI27" s="561"/>
      <c r="GJ27" s="561"/>
      <c r="GK27" s="561"/>
      <c r="GL27" s="561"/>
      <c r="GM27" s="561"/>
      <c r="GN27" s="561"/>
      <c r="GO27" s="561"/>
      <c r="GP27" s="561"/>
      <c r="GQ27" s="561"/>
      <c r="GR27" s="561"/>
      <c r="GS27" s="561"/>
      <c r="GT27" s="561"/>
      <c r="GU27" s="561"/>
      <c r="GV27" s="561"/>
      <c r="GW27" s="561"/>
      <c r="GX27" s="561"/>
      <c r="GY27" s="561"/>
      <c r="GZ27" s="561"/>
      <c r="HA27" s="561"/>
      <c r="HB27" s="561"/>
      <c r="HC27" s="561"/>
      <c r="HD27" s="561"/>
      <c r="HE27" s="561"/>
      <c r="HF27" s="561"/>
      <c r="HG27" s="561"/>
      <c r="HH27" s="561"/>
      <c r="HI27" s="561"/>
      <c r="HJ27" s="561"/>
      <c r="HK27" s="561"/>
      <c r="HL27" s="561"/>
      <c r="HM27" s="561"/>
      <c r="HN27" s="561"/>
      <c r="HO27" s="561"/>
      <c r="HP27" s="561"/>
      <c r="HQ27" s="561"/>
      <c r="HR27" s="561"/>
      <c r="HS27" s="561"/>
      <c r="HT27" s="561"/>
      <c r="HU27" s="561"/>
      <c r="HV27" s="561"/>
      <c r="HW27" s="561"/>
      <c r="HX27" s="561"/>
      <c r="HY27" s="561"/>
      <c r="HZ27" s="561"/>
      <c r="IA27" s="561"/>
      <c r="IB27" s="561"/>
      <c r="IC27" s="561"/>
      <c r="ID27" s="561"/>
      <c r="IE27" s="561"/>
      <c r="IF27" s="561"/>
      <c r="IG27" s="561"/>
      <c r="IH27" s="561"/>
      <c r="II27" s="561"/>
      <c r="IJ27" s="561"/>
      <c r="IK27" s="561"/>
      <c r="IL27" s="561"/>
      <c r="IM27" s="561"/>
      <c r="IN27" s="561"/>
      <c r="IO27" s="561"/>
      <c r="IP27" s="561"/>
      <c r="IQ27" s="561"/>
      <c r="IR27" s="561"/>
      <c r="IS27" s="561"/>
      <c r="IT27" s="561"/>
      <c r="IU27" s="561"/>
      <c r="IV27" s="561"/>
      <c r="IW27" s="561"/>
      <c r="IX27" s="561"/>
      <c r="IY27" s="561"/>
      <c r="IZ27" s="561"/>
      <c r="JA27" s="561"/>
      <c r="JB27" s="561"/>
      <c r="JC27" s="561"/>
      <c r="JD27" s="561"/>
      <c r="JE27" s="561"/>
      <c r="JF27" s="561"/>
      <c r="JG27" s="561"/>
      <c r="JH27" s="561"/>
      <c r="JI27" s="561"/>
      <c r="JJ27" s="561"/>
      <c r="JK27" s="561"/>
      <c r="JL27" s="561"/>
      <c r="JM27" s="561"/>
      <c r="JN27" s="561"/>
      <c r="JO27" s="561"/>
      <c r="JP27" s="561"/>
      <c r="JQ27" s="561"/>
      <c r="JR27" s="561"/>
      <c r="JS27" s="561"/>
      <c r="JT27" s="561"/>
      <c r="JU27" s="561"/>
      <c r="JV27" s="561"/>
      <c r="JW27" s="561"/>
      <c r="JX27" s="561"/>
      <c r="JY27" s="561"/>
      <c r="JZ27" s="561"/>
      <c r="KA27" s="561"/>
      <c r="KB27" s="561"/>
      <c r="KC27" s="561"/>
      <c r="KD27" s="561"/>
      <c r="KE27" s="561"/>
      <c r="KF27" s="561"/>
      <c r="KG27" s="561"/>
      <c r="KH27" s="561"/>
      <c r="KI27" s="561"/>
      <c r="KJ27" s="561"/>
      <c r="KK27" s="561"/>
      <c r="KL27" s="561"/>
      <c r="KM27" s="561"/>
      <c r="KN27" s="561"/>
      <c r="KO27" s="561"/>
      <c r="KP27" s="561"/>
      <c r="KQ27" s="561"/>
      <c r="KR27" s="561"/>
      <c r="KS27" s="561"/>
      <c r="KT27" s="561"/>
      <c r="KU27" s="561"/>
      <c r="KV27" s="561"/>
      <c r="KW27" s="561"/>
      <c r="KX27" s="561"/>
      <c r="KY27" s="561"/>
      <c r="KZ27" s="561"/>
      <c r="LA27" s="561"/>
      <c r="LB27" s="561"/>
      <c r="LC27" s="561"/>
      <c r="LD27" s="561"/>
      <c r="LE27" s="561"/>
      <c r="LF27" s="561"/>
      <c r="LG27" s="561"/>
      <c r="LH27" s="561"/>
      <c r="LI27" s="561"/>
      <c r="LJ27" s="561"/>
      <c r="LK27" s="561"/>
      <c r="LL27" s="561"/>
      <c r="LM27" s="561"/>
      <c r="LN27" s="561"/>
      <c r="LO27" s="561"/>
      <c r="LP27" s="561"/>
      <c r="LQ27" s="561"/>
      <c r="LR27" s="561"/>
      <c r="LS27" s="561"/>
      <c r="LT27" s="561"/>
      <c r="LU27" s="561"/>
      <c r="LV27" s="561"/>
      <c r="LW27" s="561"/>
      <c r="LX27" s="561"/>
      <c r="LY27" s="561"/>
      <c r="LZ27" s="561"/>
      <c r="MA27" s="561"/>
      <c r="MB27" s="561"/>
      <c r="MC27" s="561"/>
      <c r="MD27" s="561"/>
      <c r="ME27" s="561"/>
      <c r="MF27" s="561"/>
      <c r="MG27" s="561"/>
      <c r="MH27" s="561"/>
      <c r="MI27" s="561"/>
      <c r="MJ27" s="561"/>
      <c r="MK27" s="561"/>
      <c r="ML27" s="561"/>
      <c r="MM27" s="561"/>
      <c r="MN27" s="561"/>
      <c r="MO27" s="561"/>
      <c r="MP27" s="561"/>
      <c r="MQ27" s="561"/>
      <c r="MR27" s="561"/>
      <c r="MS27" s="561"/>
      <c r="MT27" s="561"/>
      <c r="MU27" s="561"/>
      <c r="MV27" s="561"/>
      <c r="MW27" s="561"/>
      <c r="MX27" s="561"/>
      <c r="MY27" s="561"/>
      <c r="MZ27" s="561"/>
      <c r="NA27" s="561"/>
      <c r="NB27" s="561"/>
      <c r="NC27" s="561"/>
      <c r="ND27" s="561"/>
      <c r="NE27" s="561"/>
      <c r="NF27" s="561"/>
      <c r="NG27" s="561"/>
      <c r="NH27" s="561"/>
      <c r="NI27" s="561"/>
      <c r="NJ27" s="561"/>
      <c r="NK27" s="561"/>
      <c r="NL27" s="561"/>
      <c r="NM27" s="561"/>
      <c r="NN27" s="561"/>
      <c r="NO27" s="561"/>
      <c r="NP27" s="561"/>
      <c r="NQ27" s="561"/>
      <c r="NR27" s="561"/>
      <c r="NS27" s="561"/>
      <c r="NT27" s="561"/>
    </row>
    <row r="28" spans="1:384" s="85" customFormat="1" ht="51.75" customHeight="1" x14ac:dyDescent="0.45">
      <c r="A28" s="107">
        <v>0</v>
      </c>
      <c r="B28" s="108">
        <v>1</v>
      </c>
      <c r="C28" s="107">
        <v>0</v>
      </c>
      <c r="D28" s="108">
        <v>4</v>
      </c>
      <c r="E28" s="107">
        <v>0</v>
      </c>
      <c r="F28" s="108">
        <v>9</v>
      </c>
      <c r="G28" s="107">
        <v>0</v>
      </c>
      <c r="H28" s="108">
        <v>1</v>
      </c>
      <c r="I28" s="1452" t="str">
        <f t="shared" si="0"/>
        <v>01040901</v>
      </c>
      <c r="J28" s="1452" t="str">
        <f t="shared" ref="J28:J30" si="28">CONCATENATE(A28,B28,C28,D28,E28,F28,G28,H28)</f>
        <v>01040901</v>
      </c>
      <c r="K28" s="553" t="s">
        <v>119</v>
      </c>
      <c r="L28" s="2663" t="s">
        <v>539</v>
      </c>
      <c r="M28" s="2663"/>
      <c r="N28" s="556" t="s">
        <v>240</v>
      </c>
      <c r="O28" s="2664" t="s">
        <v>283</v>
      </c>
      <c r="P28" s="128" t="s">
        <v>282</v>
      </c>
      <c r="Q28" s="2579">
        <v>1.1172506657120884</v>
      </c>
      <c r="R28" s="2596">
        <f t="shared" si="14"/>
        <v>1</v>
      </c>
      <c r="S28" s="2597">
        <v>0.96442469757556037</v>
      </c>
      <c r="T28" s="2598" t="s">
        <v>520</v>
      </c>
      <c r="U28" s="1866">
        <v>8</v>
      </c>
      <c r="V28" s="1866">
        <f t="shared" ref="V28:V30" si="29">SUM(W28:AB28)</f>
        <v>7</v>
      </c>
      <c r="W28" s="1866">
        <v>3</v>
      </c>
      <c r="X28" s="1866">
        <v>0</v>
      </c>
      <c r="Y28" s="1866">
        <v>0</v>
      </c>
      <c r="Z28" s="1866">
        <v>2</v>
      </c>
      <c r="AA28" s="1866">
        <v>0</v>
      </c>
      <c r="AB28" s="1866">
        <v>2</v>
      </c>
      <c r="AC28" s="3719" t="s">
        <v>538</v>
      </c>
      <c r="AD28" s="1872">
        <v>5</v>
      </c>
      <c r="AE28" s="1866">
        <f t="shared" ref="AE28:AE30" si="30">SUM(AF28:AM28)</f>
        <v>5</v>
      </c>
      <c r="AF28" s="2130">
        <v>1</v>
      </c>
      <c r="AG28" s="1785">
        <v>0</v>
      </c>
      <c r="AH28" s="1785">
        <v>3</v>
      </c>
      <c r="AI28" s="1785">
        <v>0</v>
      </c>
      <c r="AJ28" s="1785">
        <v>0</v>
      </c>
      <c r="AK28" s="1785">
        <v>0</v>
      </c>
      <c r="AL28" s="1785">
        <v>0</v>
      </c>
      <c r="AM28" s="1785">
        <v>1</v>
      </c>
      <c r="AN28" s="1729"/>
      <c r="AO28" s="2892">
        <f t="shared" ref="AO28:AO30" si="31">(V28*AT28)+(AE28*AR28)</f>
        <v>12</v>
      </c>
      <c r="AP28" s="2897">
        <f>AO28/AO$8</f>
        <v>1</v>
      </c>
      <c r="AQ28" s="1807" t="str" cm="1">
        <f t="array" ref="AQ28">_xlfn.IFS(AP28&lt;4,"estandar",AP28&gt;9,"compleja",AP28&gt;4,"avanzada")</f>
        <v>estandar</v>
      </c>
      <c r="AR28" s="1563" t="s">
        <v>522</v>
      </c>
      <c r="AS28" s="1196">
        <v>0</v>
      </c>
      <c r="AT28" s="1197">
        <v>1</v>
      </c>
      <c r="AU28" s="1488">
        <v>0</v>
      </c>
      <c r="AV28" s="1476">
        <v>2.6227426847662101</v>
      </c>
      <c r="AW28" s="1143">
        <v>0</v>
      </c>
      <c r="AX28" s="1143">
        <v>3.6251131221719501</v>
      </c>
      <c r="AY28" s="1143"/>
      <c r="AZ28" s="1143">
        <f>SUM(AV28,AW28,AX28)</f>
        <v>6.2478558069381602</v>
      </c>
      <c r="BA28" s="1139">
        <f>AZ28/AZ$8</f>
        <v>1.1172506657120884</v>
      </c>
      <c r="BB28" s="1143">
        <v>0.75482824708830898</v>
      </c>
      <c r="BC28" s="1143">
        <v>0</v>
      </c>
      <c r="BD28" s="1143">
        <v>0</v>
      </c>
      <c r="BE28" s="1143">
        <v>1.22723037566089</v>
      </c>
      <c r="BF28" s="1143">
        <f>SUM(AZ28,BB28,BC28,BD28,BE28)</f>
        <v>8.2299144296873585</v>
      </c>
      <c r="BG28" s="1477">
        <f>BF28/BF$8</f>
        <v>0.96442469757556037</v>
      </c>
      <c r="BH28" s="1469"/>
      <c r="BI28" s="1143"/>
      <c r="BJ28" s="1143"/>
      <c r="BK28" s="1143"/>
      <c r="BL28" s="1143">
        <f>SUM(BH28,BI28,BJ28)</f>
        <v>0</v>
      </c>
      <c r="BM28" s="1139" t="e">
        <f>BL28/BL$8</f>
        <v>#DIV/0!</v>
      </c>
      <c r="BN28" s="1143"/>
      <c r="BO28" s="1143"/>
      <c r="BP28" s="1143"/>
      <c r="BQ28" s="1143"/>
      <c r="BR28" s="1143">
        <f>SUM(BL28,BN28,BO28,BP28,BQ28)</f>
        <v>0</v>
      </c>
      <c r="BS28" s="1144" t="e">
        <f>BR28/BR$8</f>
        <v>#DIV/0!</v>
      </c>
      <c r="BT28" s="557"/>
      <c r="BU28" s="557"/>
      <c r="BV28" s="557"/>
      <c r="BW28" s="557"/>
      <c r="BX28" s="557"/>
      <c r="BY28" s="557"/>
      <c r="BZ28" s="557"/>
      <c r="CA28" s="557"/>
      <c r="CB28" s="557"/>
      <c r="CC28" s="557"/>
      <c r="CD28" s="557"/>
      <c r="CE28" s="557"/>
      <c r="CF28" s="557"/>
      <c r="CG28" s="557"/>
      <c r="CH28" s="557"/>
      <c r="CI28" s="557"/>
      <c r="CJ28" s="557"/>
      <c r="CK28" s="557"/>
      <c r="CL28" s="557"/>
      <c r="CM28" s="557"/>
      <c r="CN28" s="557"/>
      <c r="CO28" s="557"/>
      <c r="CP28" s="557"/>
      <c r="CQ28" s="557"/>
      <c r="CR28" s="557"/>
      <c r="CS28" s="557"/>
      <c r="CT28" s="557"/>
      <c r="CU28" s="557"/>
      <c r="CV28" s="557"/>
      <c r="CW28" s="557"/>
      <c r="CX28" s="557"/>
      <c r="CY28" s="557"/>
      <c r="CZ28" s="557"/>
      <c r="DA28" s="557"/>
      <c r="DB28" s="557"/>
      <c r="DC28" s="557"/>
      <c r="DD28" s="557"/>
      <c r="DE28" s="557"/>
      <c r="DF28" s="557"/>
      <c r="DG28" s="557"/>
      <c r="DH28" s="557"/>
      <c r="DI28" s="557"/>
      <c r="DJ28" s="557"/>
      <c r="DK28" s="557"/>
      <c r="DL28" s="557"/>
      <c r="DM28" s="557"/>
      <c r="DN28" s="557"/>
      <c r="DO28" s="557"/>
      <c r="DP28" s="557"/>
      <c r="DQ28" s="557"/>
      <c r="DR28" s="557"/>
      <c r="DS28" s="557"/>
      <c r="DT28" s="557"/>
      <c r="DU28" s="557"/>
      <c r="DV28" s="557"/>
      <c r="DW28" s="557"/>
      <c r="DX28" s="557"/>
      <c r="DY28" s="557"/>
      <c r="DZ28" s="557"/>
      <c r="EA28" s="557"/>
      <c r="EB28" s="557"/>
      <c r="EC28" s="557"/>
      <c r="ED28" s="557"/>
      <c r="EE28" s="557"/>
      <c r="EF28" s="557"/>
      <c r="EG28" s="557"/>
      <c r="EH28" s="557"/>
      <c r="EI28" s="557"/>
      <c r="EJ28" s="557"/>
      <c r="EK28" s="557"/>
      <c r="EL28" s="557"/>
      <c r="EM28" s="557"/>
      <c r="EN28" s="557"/>
      <c r="EO28" s="557"/>
      <c r="EP28" s="557"/>
      <c r="EQ28" s="557"/>
      <c r="ER28" s="557"/>
      <c r="ES28" s="557"/>
      <c r="ET28" s="557"/>
      <c r="EU28" s="557"/>
      <c r="EV28" s="557"/>
      <c r="EW28" s="557"/>
      <c r="EX28" s="557"/>
      <c r="EY28" s="557"/>
      <c r="EZ28" s="557"/>
      <c r="FA28" s="557"/>
      <c r="FB28" s="557"/>
      <c r="FC28" s="557"/>
      <c r="FD28" s="557"/>
      <c r="FE28" s="557"/>
      <c r="FF28" s="557"/>
      <c r="FG28" s="557"/>
      <c r="FH28" s="557"/>
      <c r="FI28" s="557"/>
      <c r="FJ28" s="557"/>
      <c r="FK28" s="557"/>
      <c r="FL28" s="557"/>
      <c r="FM28" s="557"/>
      <c r="FN28" s="557"/>
      <c r="FO28" s="557"/>
      <c r="FP28" s="557"/>
      <c r="FQ28" s="557"/>
      <c r="FR28" s="557"/>
      <c r="FS28" s="557"/>
      <c r="FT28" s="557"/>
      <c r="FU28" s="557"/>
      <c r="FV28" s="557"/>
      <c r="FW28" s="557"/>
      <c r="FX28" s="557"/>
      <c r="FY28" s="557"/>
      <c r="FZ28" s="557"/>
      <c r="GA28" s="557"/>
      <c r="GB28" s="557"/>
      <c r="GC28" s="557"/>
      <c r="GD28" s="557"/>
      <c r="GE28" s="557"/>
      <c r="GF28" s="557"/>
      <c r="GG28" s="557"/>
      <c r="GH28" s="557"/>
      <c r="GI28" s="557"/>
      <c r="GJ28" s="557"/>
      <c r="GK28" s="557"/>
      <c r="GL28" s="557"/>
      <c r="GM28" s="557"/>
      <c r="GN28" s="557"/>
      <c r="GO28" s="557"/>
      <c r="GP28" s="557"/>
      <c r="GQ28" s="557"/>
      <c r="GR28" s="557"/>
      <c r="GS28" s="557"/>
      <c r="GT28" s="557"/>
      <c r="GU28" s="557"/>
      <c r="GV28" s="557"/>
      <c r="GW28" s="557"/>
      <c r="GX28" s="557"/>
      <c r="GY28" s="557"/>
      <c r="GZ28" s="557"/>
      <c r="HA28" s="557"/>
      <c r="HB28" s="557"/>
      <c r="HC28" s="557"/>
      <c r="HD28" s="557"/>
      <c r="HE28" s="557"/>
      <c r="HF28" s="557"/>
      <c r="HG28" s="557"/>
      <c r="HH28" s="557"/>
      <c r="HI28" s="557"/>
      <c r="HJ28" s="557"/>
      <c r="HK28" s="557"/>
      <c r="HL28" s="557"/>
      <c r="HM28" s="557"/>
      <c r="HN28" s="557"/>
      <c r="HO28" s="557"/>
      <c r="HP28" s="557"/>
      <c r="HQ28" s="557"/>
      <c r="HR28" s="557"/>
      <c r="HS28" s="557"/>
      <c r="HT28" s="557"/>
      <c r="HU28" s="557"/>
      <c r="HV28" s="557"/>
      <c r="HW28" s="557"/>
      <c r="HX28" s="557"/>
      <c r="HY28" s="557"/>
      <c r="HZ28" s="557"/>
      <c r="IA28" s="557"/>
      <c r="IB28" s="557"/>
      <c r="IC28" s="557"/>
      <c r="ID28" s="557"/>
      <c r="IE28" s="557"/>
      <c r="IF28" s="557"/>
      <c r="IG28" s="557"/>
      <c r="IH28" s="557"/>
      <c r="II28" s="557"/>
      <c r="IJ28" s="557"/>
      <c r="IK28" s="557"/>
      <c r="IL28" s="557"/>
      <c r="IM28" s="557"/>
      <c r="IN28" s="557"/>
      <c r="IO28" s="557"/>
      <c r="IP28" s="557"/>
      <c r="IQ28" s="557"/>
      <c r="IR28" s="557"/>
      <c r="IS28" s="557"/>
      <c r="IT28" s="557"/>
      <c r="IU28" s="557"/>
      <c r="IV28" s="557"/>
      <c r="IW28" s="557"/>
      <c r="IX28" s="557"/>
      <c r="IY28" s="557"/>
      <c r="IZ28" s="557"/>
      <c r="JA28" s="557"/>
      <c r="JB28" s="557"/>
      <c r="JC28" s="557"/>
      <c r="JD28" s="557"/>
      <c r="JE28" s="557"/>
      <c r="JF28" s="557"/>
      <c r="JG28" s="557"/>
      <c r="JH28" s="557"/>
      <c r="JI28" s="557"/>
      <c r="JJ28" s="557"/>
      <c r="JK28" s="557"/>
      <c r="JL28" s="557"/>
      <c r="JM28" s="557"/>
      <c r="JN28" s="557"/>
      <c r="JO28" s="557"/>
      <c r="JP28" s="557"/>
      <c r="JQ28" s="557"/>
      <c r="JR28" s="557"/>
      <c r="JS28" s="557"/>
      <c r="JT28" s="557"/>
      <c r="JU28" s="557"/>
      <c r="JV28" s="557"/>
      <c r="JW28" s="557"/>
      <c r="JX28" s="557"/>
      <c r="JY28" s="557"/>
      <c r="JZ28" s="557"/>
      <c r="KA28" s="557"/>
      <c r="KB28" s="557"/>
      <c r="KC28" s="557"/>
      <c r="KD28" s="557"/>
      <c r="KE28" s="557"/>
      <c r="KF28" s="557"/>
      <c r="KG28" s="557"/>
      <c r="KH28" s="557"/>
      <c r="KI28" s="557"/>
      <c r="KJ28" s="557"/>
      <c r="KK28" s="557"/>
      <c r="KL28" s="557"/>
      <c r="KM28" s="557"/>
      <c r="KN28" s="557"/>
      <c r="KO28" s="557"/>
      <c r="KP28" s="557"/>
      <c r="KQ28" s="557"/>
      <c r="KR28" s="557"/>
      <c r="KS28" s="557"/>
      <c r="KT28" s="557"/>
      <c r="KU28" s="557"/>
      <c r="KV28" s="557"/>
      <c r="KW28" s="557"/>
      <c r="KX28" s="557"/>
      <c r="KY28" s="557"/>
      <c r="KZ28" s="557"/>
      <c r="LA28" s="557"/>
      <c r="LB28" s="557"/>
      <c r="LC28" s="557"/>
      <c r="LD28" s="557"/>
      <c r="LE28" s="557"/>
      <c r="LF28" s="557"/>
      <c r="LG28" s="557"/>
      <c r="LH28" s="557"/>
      <c r="LI28" s="557"/>
      <c r="LJ28" s="557"/>
      <c r="LK28" s="557"/>
      <c r="LL28" s="557"/>
      <c r="LM28" s="557"/>
      <c r="LN28" s="557"/>
      <c r="LO28" s="557"/>
      <c r="LP28" s="557"/>
      <c r="LQ28" s="557"/>
      <c r="LR28" s="557"/>
      <c r="LS28" s="557"/>
      <c r="LT28" s="557"/>
      <c r="LU28" s="557"/>
      <c r="LV28" s="557"/>
      <c r="LW28" s="557"/>
      <c r="LX28" s="557"/>
      <c r="LY28" s="557"/>
      <c r="LZ28" s="557"/>
      <c r="MA28" s="557"/>
      <c r="MB28" s="557"/>
      <c r="MC28" s="557"/>
      <c r="MD28" s="557"/>
      <c r="ME28" s="557"/>
      <c r="MF28" s="557"/>
      <c r="MG28" s="557"/>
      <c r="MH28" s="557"/>
      <c r="MI28" s="557"/>
      <c r="MJ28" s="557"/>
      <c r="MK28" s="557"/>
      <c r="ML28" s="557"/>
      <c r="MM28" s="557"/>
      <c r="MN28" s="557"/>
      <c r="MO28" s="557"/>
      <c r="MP28" s="557"/>
      <c r="MQ28" s="557"/>
      <c r="MR28" s="557"/>
      <c r="MS28" s="557"/>
      <c r="MT28" s="557"/>
      <c r="MU28" s="557"/>
      <c r="MV28" s="557"/>
      <c r="MW28" s="557"/>
      <c r="MX28" s="557"/>
      <c r="MY28" s="557"/>
      <c r="MZ28" s="557"/>
      <c r="NA28" s="557"/>
      <c r="NB28" s="557"/>
      <c r="NC28" s="557"/>
      <c r="ND28" s="557"/>
      <c r="NE28" s="557"/>
      <c r="NF28" s="557"/>
      <c r="NG28" s="557"/>
      <c r="NH28" s="557"/>
      <c r="NI28" s="557"/>
      <c r="NJ28" s="557"/>
      <c r="NK28" s="557"/>
      <c r="NL28" s="557"/>
      <c r="NM28" s="557"/>
      <c r="NN28" s="557"/>
      <c r="NO28" s="557"/>
      <c r="NP28" s="557"/>
      <c r="NQ28" s="557"/>
      <c r="NR28" s="557"/>
      <c r="NS28" s="557"/>
      <c r="NT28" s="557"/>
    </row>
    <row r="29" spans="1:384" s="85" customFormat="1" ht="51.75" customHeight="1" x14ac:dyDescent="0.45">
      <c r="A29" s="107">
        <v>0</v>
      </c>
      <c r="B29" s="108">
        <v>1</v>
      </c>
      <c r="C29" s="107">
        <v>0</v>
      </c>
      <c r="D29" s="108">
        <v>4</v>
      </c>
      <c r="E29" s="107">
        <v>1</v>
      </c>
      <c r="F29" s="108">
        <v>0</v>
      </c>
      <c r="G29" s="107">
        <v>0</v>
      </c>
      <c r="H29" s="108">
        <v>1</v>
      </c>
      <c r="I29" s="1452" t="str">
        <f t="shared" si="0"/>
        <v>01041001</v>
      </c>
      <c r="J29" s="1452" t="str">
        <f t="shared" si="28"/>
        <v>01041001</v>
      </c>
      <c r="K29" s="553" t="s">
        <v>119</v>
      </c>
      <c r="L29" s="2663" t="s">
        <v>540</v>
      </c>
      <c r="M29" s="2663"/>
      <c r="N29" s="556" t="s">
        <v>240</v>
      </c>
      <c r="O29" s="2664" t="s">
        <v>285</v>
      </c>
      <c r="P29" s="128" t="s">
        <v>284</v>
      </c>
      <c r="Q29" s="2579">
        <v>1.1172506657120884</v>
      </c>
      <c r="R29" s="2596">
        <f t="shared" si="14"/>
        <v>1</v>
      </c>
      <c r="S29" s="2597">
        <v>0.96442469757556037</v>
      </c>
      <c r="T29" s="2598" t="s">
        <v>520</v>
      </c>
      <c r="U29" s="1866">
        <v>8</v>
      </c>
      <c r="V29" s="1866">
        <f t="shared" si="29"/>
        <v>7</v>
      </c>
      <c r="W29" s="1866">
        <v>3</v>
      </c>
      <c r="X29" s="1866">
        <v>0</v>
      </c>
      <c r="Y29" s="1866">
        <v>0</v>
      </c>
      <c r="Z29" s="1866">
        <v>2</v>
      </c>
      <c r="AA29" s="1866">
        <v>0</v>
      </c>
      <c r="AB29" s="1866">
        <v>2</v>
      </c>
      <c r="AC29" s="3719" t="s">
        <v>538</v>
      </c>
      <c r="AD29" s="1872">
        <v>5</v>
      </c>
      <c r="AE29" s="1866">
        <f t="shared" si="30"/>
        <v>5</v>
      </c>
      <c r="AF29" s="2130">
        <v>1</v>
      </c>
      <c r="AG29" s="1785">
        <v>0</v>
      </c>
      <c r="AH29" s="1785">
        <v>3</v>
      </c>
      <c r="AI29" s="1785">
        <v>0</v>
      </c>
      <c r="AJ29" s="1785">
        <v>0</v>
      </c>
      <c r="AK29" s="1785">
        <v>0</v>
      </c>
      <c r="AL29" s="1785">
        <v>0</v>
      </c>
      <c r="AM29" s="1785">
        <v>1</v>
      </c>
      <c r="AN29" s="1729"/>
      <c r="AO29" s="2892">
        <f t="shared" si="31"/>
        <v>12</v>
      </c>
      <c r="AP29" s="2897">
        <f t="shared" ref="AP29:AP30" si="32">AO29/AO$8</f>
        <v>1</v>
      </c>
      <c r="AQ29" s="1807" t="str" cm="1">
        <f t="array" ref="AQ29">_xlfn.IFS(AP29&lt;4,"estandar",AP29&gt;9,"compleja",AP29&gt;4,"avanzada")</f>
        <v>estandar</v>
      </c>
      <c r="AR29" s="1563" t="s">
        <v>522</v>
      </c>
      <c r="AS29" s="1196">
        <v>0</v>
      </c>
      <c r="AT29" s="1197">
        <v>1</v>
      </c>
      <c r="AU29" s="1488">
        <v>0</v>
      </c>
      <c r="AV29" s="1476">
        <v>2.6227426847662101</v>
      </c>
      <c r="AW29" s="1143">
        <v>0</v>
      </c>
      <c r="AX29" s="1143">
        <v>3.6251131221719501</v>
      </c>
      <c r="AY29" s="1143"/>
      <c r="AZ29" s="1143">
        <f>SUM(AV29,AW29,AX29)</f>
        <v>6.2478558069381602</v>
      </c>
      <c r="BA29" s="1139">
        <f>AZ29/AZ$8</f>
        <v>1.1172506657120884</v>
      </c>
      <c r="BB29" s="1143">
        <v>0.75482824708830898</v>
      </c>
      <c r="BC29" s="1143">
        <v>0</v>
      </c>
      <c r="BD29" s="1143">
        <v>0</v>
      </c>
      <c r="BE29" s="1143">
        <v>1.22723037566089</v>
      </c>
      <c r="BF29" s="1143">
        <f>SUM(AZ29,BB29,BC29,BD29,BE29)</f>
        <v>8.2299144296873585</v>
      </c>
      <c r="BG29" s="1477">
        <f>BF29/BF$8</f>
        <v>0.96442469757556037</v>
      </c>
      <c r="BH29" s="1469"/>
      <c r="BI29" s="1143"/>
      <c r="BJ29" s="1143"/>
      <c r="BK29" s="1143"/>
      <c r="BL29" s="1143">
        <f>SUM(BH29,BI29,BJ29)</f>
        <v>0</v>
      </c>
      <c r="BM29" s="1139" t="e">
        <f>BL29/BL$8</f>
        <v>#DIV/0!</v>
      </c>
      <c r="BN29" s="1143"/>
      <c r="BO29" s="1143"/>
      <c r="BP29" s="1143"/>
      <c r="BQ29" s="1143"/>
      <c r="BR29" s="1143">
        <f>SUM(BL29,BN29,BO29,BP29,BQ29)</f>
        <v>0</v>
      </c>
      <c r="BS29" s="1144" t="e">
        <f>BR29/BR$8</f>
        <v>#DIV/0!</v>
      </c>
      <c r="BT29" s="557"/>
      <c r="BU29" s="557"/>
      <c r="BV29" s="557"/>
      <c r="BW29" s="557"/>
      <c r="BX29" s="557"/>
      <c r="BY29" s="557"/>
      <c r="BZ29" s="557"/>
      <c r="CA29" s="557"/>
      <c r="CB29" s="557"/>
      <c r="CC29" s="557"/>
      <c r="CD29" s="557"/>
      <c r="CE29" s="557"/>
      <c r="CF29" s="557"/>
      <c r="CG29" s="557"/>
      <c r="CH29" s="557"/>
      <c r="CI29" s="557"/>
      <c r="CJ29" s="557"/>
      <c r="CK29" s="557"/>
      <c r="CL29" s="557"/>
      <c r="CM29" s="557"/>
      <c r="CN29" s="557"/>
      <c r="CO29" s="557"/>
      <c r="CP29" s="557"/>
      <c r="CQ29" s="557"/>
      <c r="CR29" s="557"/>
      <c r="CS29" s="557"/>
      <c r="CT29" s="557"/>
      <c r="CU29" s="557"/>
      <c r="CV29" s="557"/>
      <c r="CW29" s="557"/>
      <c r="CX29" s="557"/>
      <c r="CY29" s="557"/>
      <c r="CZ29" s="557"/>
      <c r="DA29" s="557"/>
      <c r="DB29" s="557"/>
      <c r="DC29" s="557"/>
      <c r="DD29" s="557"/>
      <c r="DE29" s="557"/>
      <c r="DF29" s="557"/>
      <c r="DG29" s="557"/>
      <c r="DH29" s="557"/>
      <c r="DI29" s="557"/>
      <c r="DJ29" s="557"/>
      <c r="DK29" s="557"/>
      <c r="DL29" s="557"/>
      <c r="DM29" s="557"/>
      <c r="DN29" s="557"/>
      <c r="DO29" s="557"/>
      <c r="DP29" s="557"/>
      <c r="DQ29" s="557"/>
      <c r="DR29" s="557"/>
      <c r="DS29" s="557"/>
      <c r="DT29" s="557"/>
      <c r="DU29" s="557"/>
      <c r="DV29" s="557"/>
      <c r="DW29" s="557"/>
      <c r="DX29" s="557"/>
      <c r="DY29" s="557"/>
      <c r="DZ29" s="557"/>
      <c r="EA29" s="557"/>
      <c r="EB29" s="557"/>
      <c r="EC29" s="557"/>
      <c r="ED29" s="557"/>
      <c r="EE29" s="557"/>
      <c r="EF29" s="557"/>
      <c r="EG29" s="557"/>
      <c r="EH29" s="557"/>
      <c r="EI29" s="557"/>
      <c r="EJ29" s="557"/>
      <c r="EK29" s="557"/>
      <c r="EL29" s="557"/>
      <c r="EM29" s="557"/>
      <c r="EN29" s="557"/>
      <c r="EO29" s="557"/>
      <c r="EP29" s="557"/>
      <c r="EQ29" s="557"/>
      <c r="ER29" s="557"/>
      <c r="ES29" s="557"/>
      <c r="ET29" s="557"/>
      <c r="EU29" s="557"/>
      <c r="EV29" s="557"/>
      <c r="EW29" s="557"/>
      <c r="EX29" s="557"/>
      <c r="EY29" s="557"/>
      <c r="EZ29" s="557"/>
      <c r="FA29" s="557"/>
      <c r="FB29" s="557"/>
      <c r="FC29" s="557"/>
      <c r="FD29" s="557"/>
      <c r="FE29" s="557"/>
      <c r="FF29" s="557"/>
      <c r="FG29" s="557"/>
      <c r="FH29" s="557"/>
      <c r="FI29" s="557"/>
      <c r="FJ29" s="557"/>
      <c r="FK29" s="557"/>
      <c r="FL29" s="557"/>
      <c r="FM29" s="557"/>
      <c r="FN29" s="557"/>
      <c r="FO29" s="557"/>
      <c r="FP29" s="557"/>
      <c r="FQ29" s="557"/>
      <c r="FR29" s="557"/>
      <c r="FS29" s="557"/>
      <c r="FT29" s="557"/>
      <c r="FU29" s="557"/>
      <c r="FV29" s="557"/>
      <c r="FW29" s="557"/>
      <c r="FX29" s="557"/>
      <c r="FY29" s="557"/>
      <c r="FZ29" s="557"/>
      <c r="GA29" s="557"/>
      <c r="GB29" s="557"/>
      <c r="GC29" s="557"/>
      <c r="GD29" s="557"/>
      <c r="GE29" s="557"/>
      <c r="GF29" s="557"/>
      <c r="GG29" s="557"/>
      <c r="GH29" s="557"/>
      <c r="GI29" s="557"/>
      <c r="GJ29" s="557"/>
      <c r="GK29" s="557"/>
      <c r="GL29" s="557"/>
      <c r="GM29" s="557"/>
      <c r="GN29" s="557"/>
      <c r="GO29" s="557"/>
      <c r="GP29" s="557"/>
      <c r="GQ29" s="557"/>
      <c r="GR29" s="557"/>
      <c r="GS29" s="557"/>
      <c r="GT29" s="557"/>
      <c r="GU29" s="557"/>
      <c r="GV29" s="557"/>
      <c r="GW29" s="557"/>
      <c r="GX29" s="557"/>
      <c r="GY29" s="557"/>
      <c r="GZ29" s="557"/>
      <c r="HA29" s="557"/>
      <c r="HB29" s="557"/>
      <c r="HC29" s="557"/>
      <c r="HD29" s="557"/>
      <c r="HE29" s="557"/>
      <c r="HF29" s="557"/>
      <c r="HG29" s="557"/>
      <c r="HH29" s="557"/>
      <c r="HI29" s="557"/>
      <c r="HJ29" s="557"/>
      <c r="HK29" s="557"/>
      <c r="HL29" s="557"/>
      <c r="HM29" s="557"/>
      <c r="HN29" s="557"/>
      <c r="HO29" s="557"/>
      <c r="HP29" s="557"/>
      <c r="HQ29" s="557"/>
      <c r="HR29" s="557"/>
      <c r="HS29" s="557"/>
      <c r="HT29" s="557"/>
      <c r="HU29" s="557"/>
      <c r="HV29" s="557"/>
      <c r="HW29" s="557"/>
      <c r="HX29" s="557"/>
      <c r="HY29" s="557"/>
      <c r="HZ29" s="557"/>
      <c r="IA29" s="557"/>
      <c r="IB29" s="557"/>
      <c r="IC29" s="557"/>
      <c r="ID29" s="557"/>
      <c r="IE29" s="557"/>
      <c r="IF29" s="557"/>
      <c r="IG29" s="557"/>
      <c r="IH29" s="557"/>
      <c r="II29" s="557"/>
      <c r="IJ29" s="557"/>
      <c r="IK29" s="557"/>
      <c r="IL29" s="557"/>
      <c r="IM29" s="557"/>
      <c r="IN29" s="557"/>
      <c r="IO29" s="557"/>
      <c r="IP29" s="557"/>
      <c r="IQ29" s="557"/>
      <c r="IR29" s="557"/>
      <c r="IS29" s="557"/>
      <c r="IT29" s="557"/>
      <c r="IU29" s="557"/>
      <c r="IV29" s="557"/>
      <c r="IW29" s="557"/>
      <c r="IX29" s="557"/>
      <c r="IY29" s="557"/>
      <c r="IZ29" s="557"/>
      <c r="JA29" s="557"/>
      <c r="JB29" s="557"/>
      <c r="JC29" s="557"/>
      <c r="JD29" s="557"/>
      <c r="JE29" s="557"/>
      <c r="JF29" s="557"/>
      <c r="JG29" s="557"/>
      <c r="JH29" s="557"/>
      <c r="JI29" s="557"/>
      <c r="JJ29" s="557"/>
      <c r="JK29" s="557"/>
      <c r="JL29" s="557"/>
      <c r="JM29" s="557"/>
      <c r="JN29" s="557"/>
      <c r="JO29" s="557"/>
      <c r="JP29" s="557"/>
      <c r="JQ29" s="557"/>
      <c r="JR29" s="557"/>
      <c r="JS29" s="557"/>
      <c r="JT29" s="557"/>
      <c r="JU29" s="557"/>
      <c r="JV29" s="557"/>
      <c r="JW29" s="557"/>
      <c r="JX29" s="557"/>
      <c r="JY29" s="557"/>
      <c r="JZ29" s="557"/>
      <c r="KA29" s="557"/>
      <c r="KB29" s="557"/>
      <c r="KC29" s="557"/>
      <c r="KD29" s="557"/>
      <c r="KE29" s="557"/>
      <c r="KF29" s="557"/>
      <c r="KG29" s="557"/>
      <c r="KH29" s="557"/>
      <c r="KI29" s="557"/>
      <c r="KJ29" s="557"/>
      <c r="KK29" s="557"/>
      <c r="KL29" s="557"/>
      <c r="KM29" s="557"/>
      <c r="KN29" s="557"/>
      <c r="KO29" s="557"/>
      <c r="KP29" s="557"/>
      <c r="KQ29" s="557"/>
      <c r="KR29" s="557"/>
      <c r="KS29" s="557"/>
      <c r="KT29" s="557"/>
      <c r="KU29" s="557"/>
      <c r="KV29" s="557"/>
      <c r="KW29" s="557"/>
      <c r="KX29" s="557"/>
      <c r="KY29" s="557"/>
      <c r="KZ29" s="557"/>
      <c r="LA29" s="557"/>
      <c r="LB29" s="557"/>
      <c r="LC29" s="557"/>
      <c r="LD29" s="557"/>
      <c r="LE29" s="557"/>
      <c r="LF29" s="557"/>
      <c r="LG29" s="557"/>
      <c r="LH29" s="557"/>
      <c r="LI29" s="557"/>
      <c r="LJ29" s="557"/>
      <c r="LK29" s="557"/>
      <c r="LL29" s="557"/>
      <c r="LM29" s="557"/>
      <c r="LN29" s="557"/>
      <c r="LO29" s="557"/>
      <c r="LP29" s="557"/>
      <c r="LQ29" s="557"/>
      <c r="LR29" s="557"/>
      <c r="LS29" s="557"/>
      <c r="LT29" s="557"/>
      <c r="LU29" s="557"/>
      <c r="LV29" s="557"/>
      <c r="LW29" s="557"/>
      <c r="LX29" s="557"/>
      <c r="LY29" s="557"/>
      <c r="LZ29" s="557"/>
      <c r="MA29" s="557"/>
      <c r="MB29" s="557"/>
      <c r="MC29" s="557"/>
      <c r="MD29" s="557"/>
      <c r="ME29" s="557"/>
      <c r="MF29" s="557"/>
      <c r="MG29" s="557"/>
      <c r="MH29" s="557"/>
      <c r="MI29" s="557"/>
      <c r="MJ29" s="557"/>
      <c r="MK29" s="557"/>
      <c r="ML29" s="557"/>
      <c r="MM29" s="557"/>
      <c r="MN29" s="557"/>
      <c r="MO29" s="557"/>
      <c r="MP29" s="557"/>
      <c r="MQ29" s="557"/>
      <c r="MR29" s="557"/>
      <c r="MS29" s="557"/>
      <c r="MT29" s="557"/>
      <c r="MU29" s="557"/>
      <c r="MV29" s="557"/>
      <c r="MW29" s="557"/>
      <c r="MX29" s="557"/>
      <c r="MY29" s="557"/>
      <c r="MZ29" s="557"/>
      <c r="NA29" s="557"/>
      <c r="NB29" s="557"/>
      <c r="NC29" s="557"/>
      <c r="ND29" s="557"/>
      <c r="NE29" s="557"/>
      <c r="NF29" s="557"/>
      <c r="NG29" s="557"/>
      <c r="NH29" s="557"/>
      <c r="NI29" s="557"/>
      <c r="NJ29" s="557"/>
      <c r="NK29" s="557"/>
      <c r="NL29" s="557"/>
      <c r="NM29" s="557"/>
      <c r="NN29" s="557"/>
      <c r="NO29" s="557"/>
      <c r="NP29" s="557"/>
      <c r="NQ29" s="557"/>
      <c r="NR29" s="557"/>
      <c r="NS29" s="557"/>
      <c r="NT29" s="557"/>
    </row>
    <row r="30" spans="1:384" s="85" customFormat="1" ht="51.75" customHeight="1" x14ac:dyDescent="0.45">
      <c r="A30" s="107">
        <v>0</v>
      </c>
      <c r="B30" s="108">
        <v>1</v>
      </c>
      <c r="C30" s="107">
        <v>0</v>
      </c>
      <c r="D30" s="108">
        <v>4</v>
      </c>
      <c r="E30" s="107">
        <v>1</v>
      </c>
      <c r="F30" s="108">
        <v>1</v>
      </c>
      <c r="G30" s="107">
        <v>0</v>
      </c>
      <c r="H30" s="108">
        <v>1</v>
      </c>
      <c r="I30" s="1452" t="str">
        <f t="shared" si="0"/>
        <v>01041101</v>
      </c>
      <c r="J30" s="1452" t="str">
        <f t="shared" si="28"/>
        <v>01041101</v>
      </c>
      <c r="K30" s="553" t="s">
        <v>119</v>
      </c>
      <c r="L30" s="2663" t="s">
        <v>541</v>
      </c>
      <c r="M30" s="2663"/>
      <c r="N30" s="556" t="s">
        <v>240</v>
      </c>
      <c r="O30" s="2664" t="s">
        <v>287</v>
      </c>
      <c r="P30" s="128" t="s">
        <v>286</v>
      </c>
      <c r="Q30" s="2579">
        <v>1.1172506657120884</v>
      </c>
      <c r="R30" s="2596">
        <f t="shared" si="14"/>
        <v>1.0833333333333333</v>
      </c>
      <c r="S30" s="2597">
        <v>0.96442469757556037</v>
      </c>
      <c r="T30" s="2598" t="s">
        <v>520</v>
      </c>
      <c r="U30" s="1866">
        <v>8</v>
      </c>
      <c r="V30" s="1866">
        <f t="shared" si="29"/>
        <v>8</v>
      </c>
      <c r="W30" s="1866">
        <v>3</v>
      </c>
      <c r="X30" s="1866">
        <v>0</v>
      </c>
      <c r="Y30" s="1866">
        <v>0</v>
      </c>
      <c r="Z30" s="1866">
        <v>3</v>
      </c>
      <c r="AA30" s="1866">
        <v>0</v>
      </c>
      <c r="AB30" s="1866">
        <v>2</v>
      </c>
      <c r="AC30" s="3725"/>
      <c r="AD30" s="1872">
        <v>5</v>
      </c>
      <c r="AE30" s="1866">
        <f t="shared" si="30"/>
        <v>5</v>
      </c>
      <c r="AF30" s="2130">
        <v>1</v>
      </c>
      <c r="AG30" s="1785">
        <v>0</v>
      </c>
      <c r="AH30" s="1785">
        <v>3</v>
      </c>
      <c r="AI30" s="1785">
        <v>0</v>
      </c>
      <c r="AJ30" s="1785">
        <v>0</v>
      </c>
      <c r="AK30" s="1785">
        <v>0</v>
      </c>
      <c r="AL30" s="1785">
        <v>0</v>
      </c>
      <c r="AM30" s="1785">
        <v>1</v>
      </c>
      <c r="AN30" s="1729"/>
      <c r="AO30" s="2892">
        <f t="shared" si="31"/>
        <v>13</v>
      </c>
      <c r="AP30" s="2897">
        <f t="shared" si="32"/>
        <v>1.0833333333333333</v>
      </c>
      <c r="AQ30" s="1807" t="str" cm="1">
        <f t="array" ref="AQ30">_xlfn.IFS(AP30&lt;4,"estandar",AP30&gt;9,"compleja",AP30&gt;4,"avanzada")</f>
        <v>estandar</v>
      </c>
      <c r="AR30" s="1563" t="s">
        <v>522</v>
      </c>
      <c r="AS30" s="1196">
        <v>0</v>
      </c>
      <c r="AT30" s="1197">
        <v>1</v>
      </c>
      <c r="AU30" s="1488">
        <v>0</v>
      </c>
      <c r="AV30" s="1476">
        <v>2.6227426847662101</v>
      </c>
      <c r="AW30" s="1143">
        <v>0</v>
      </c>
      <c r="AX30" s="1143">
        <v>3.6251131221719501</v>
      </c>
      <c r="AY30" s="1143"/>
      <c r="AZ30" s="1143">
        <f>SUM(AV30,AW30,AX30)</f>
        <v>6.2478558069381602</v>
      </c>
      <c r="BA30" s="1139">
        <f>AZ30/AZ$8</f>
        <v>1.1172506657120884</v>
      </c>
      <c r="BB30" s="1143">
        <v>0.75482824708830898</v>
      </c>
      <c r="BC30" s="1143">
        <v>0</v>
      </c>
      <c r="BD30" s="1143">
        <v>0</v>
      </c>
      <c r="BE30" s="1143">
        <v>1.22723037566089</v>
      </c>
      <c r="BF30" s="1143">
        <f>SUM(AZ30,BB30,BC30,BD30,BE30)</f>
        <v>8.2299144296873585</v>
      </c>
      <c r="BG30" s="1477">
        <f>BF30/BF$8</f>
        <v>0.96442469757556037</v>
      </c>
      <c r="BH30" s="1469"/>
      <c r="BI30" s="1143"/>
      <c r="BJ30" s="1143"/>
      <c r="BK30" s="1143"/>
      <c r="BL30" s="1143">
        <f>SUM(BH30,BI30,BJ30)</f>
        <v>0</v>
      </c>
      <c r="BM30" s="1139" t="e">
        <f>BL30/BL$8</f>
        <v>#DIV/0!</v>
      </c>
      <c r="BN30" s="1143"/>
      <c r="BO30" s="1143"/>
      <c r="BP30" s="1143"/>
      <c r="BQ30" s="1143"/>
      <c r="BR30" s="1143">
        <f>SUM(BL30,BN30,BO30,BP30,BQ30)</f>
        <v>0</v>
      </c>
      <c r="BS30" s="1144" t="e">
        <f>BR30/BR$8</f>
        <v>#DIV/0!</v>
      </c>
      <c r="BT30" s="557"/>
      <c r="BU30" s="557"/>
      <c r="BV30" s="557"/>
      <c r="BW30" s="557"/>
      <c r="BX30" s="557"/>
      <c r="BY30" s="557"/>
      <c r="BZ30" s="557"/>
      <c r="CA30" s="557"/>
      <c r="CB30" s="557"/>
      <c r="CC30" s="557"/>
      <c r="CD30" s="557"/>
      <c r="CE30" s="557"/>
      <c r="CF30" s="557"/>
      <c r="CG30" s="557"/>
      <c r="CH30" s="557"/>
      <c r="CI30" s="557"/>
      <c r="CJ30" s="557"/>
      <c r="CK30" s="557"/>
      <c r="CL30" s="557"/>
      <c r="CM30" s="557"/>
      <c r="CN30" s="557"/>
      <c r="CO30" s="557"/>
      <c r="CP30" s="557"/>
      <c r="CQ30" s="557"/>
      <c r="CR30" s="557"/>
      <c r="CS30" s="557"/>
      <c r="CT30" s="557"/>
      <c r="CU30" s="557"/>
      <c r="CV30" s="557"/>
      <c r="CW30" s="557"/>
      <c r="CX30" s="557"/>
      <c r="CY30" s="557"/>
      <c r="CZ30" s="557"/>
      <c r="DA30" s="557"/>
      <c r="DB30" s="557"/>
      <c r="DC30" s="557"/>
      <c r="DD30" s="557"/>
      <c r="DE30" s="557"/>
      <c r="DF30" s="557"/>
      <c r="DG30" s="557"/>
      <c r="DH30" s="557"/>
      <c r="DI30" s="557"/>
      <c r="DJ30" s="557"/>
      <c r="DK30" s="557"/>
      <c r="DL30" s="557"/>
      <c r="DM30" s="557"/>
      <c r="DN30" s="557"/>
      <c r="DO30" s="557"/>
      <c r="DP30" s="557"/>
      <c r="DQ30" s="557"/>
      <c r="DR30" s="557"/>
      <c r="DS30" s="557"/>
      <c r="DT30" s="557"/>
      <c r="DU30" s="557"/>
      <c r="DV30" s="557"/>
      <c r="DW30" s="557"/>
      <c r="DX30" s="557"/>
      <c r="DY30" s="557"/>
      <c r="DZ30" s="557"/>
      <c r="EA30" s="557"/>
      <c r="EB30" s="557"/>
      <c r="EC30" s="557"/>
      <c r="ED30" s="557"/>
      <c r="EE30" s="557"/>
      <c r="EF30" s="557"/>
      <c r="EG30" s="557"/>
      <c r="EH30" s="557"/>
      <c r="EI30" s="557"/>
      <c r="EJ30" s="557"/>
      <c r="EK30" s="557"/>
      <c r="EL30" s="557"/>
      <c r="EM30" s="557"/>
      <c r="EN30" s="557"/>
      <c r="EO30" s="557"/>
      <c r="EP30" s="557"/>
      <c r="EQ30" s="557"/>
      <c r="ER30" s="557"/>
      <c r="ES30" s="557"/>
      <c r="ET30" s="557"/>
      <c r="EU30" s="557"/>
      <c r="EV30" s="557"/>
      <c r="EW30" s="557"/>
      <c r="EX30" s="557"/>
      <c r="EY30" s="557"/>
      <c r="EZ30" s="557"/>
      <c r="FA30" s="557"/>
      <c r="FB30" s="557"/>
      <c r="FC30" s="557"/>
      <c r="FD30" s="557"/>
      <c r="FE30" s="557"/>
      <c r="FF30" s="557"/>
      <c r="FG30" s="557"/>
      <c r="FH30" s="557"/>
      <c r="FI30" s="557"/>
      <c r="FJ30" s="557"/>
      <c r="FK30" s="557"/>
      <c r="FL30" s="557"/>
      <c r="FM30" s="557"/>
      <c r="FN30" s="557"/>
      <c r="FO30" s="557"/>
      <c r="FP30" s="557"/>
      <c r="FQ30" s="557"/>
      <c r="FR30" s="557"/>
      <c r="FS30" s="557"/>
      <c r="FT30" s="557"/>
      <c r="FU30" s="557"/>
      <c r="FV30" s="557"/>
      <c r="FW30" s="557"/>
      <c r="FX30" s="557"/>
      <c r="FY30" s="557"/>
      <c r="FZ30" s="557"/>
      <c r="GA30" s="557"/>
      <c r="GB30" s="557"/>
      <c r="GC30" s="557"/>
      <c r="GD30" s="557"/>
      <c r="GE30" s="557"/>
      <c r="GF30" s="557"/>
      <c r="GG30" s="557"/>
      <c r="GH30" s="557"/>
      <c r="GI30" s="557"/>
      <c r="GJ30" s="557"/>
      <c r="GK30" s="557"/>
      <c r="GL30" s="557"/>
      <c r="GM30" s="557"/>
      <c r="GN30" s="557"/>
      <c r="GO30" s="557"/>
      <c r="GP30" s="557"/>
      <c r="GQ30" s="557"/>
      <c r="GR30" s="557"/>
      <c r="GS30" s="557"/>
      <c r="GT30" s="557"/>
      <c r="GU30" s="557"/>
      <c r="GV30" s="557"/>
      <c r="GW30" s="557"/>
      <c r="GX30" s="557"/>
      <c r="GY30" s="557"/>
      <c r="GZ30" s="557"/>
      <c r="HA30" s="557"/>
      <c r="HB30" s="557"/>
      <c r="HC30" s="557"/>
      <c r="HD30" s="557"/>
      <c r="HE30" s="557"/>
      <c r="HF30" s="557"/>
      <c r="HG30" s="557"/>
      <c r="HH30" s="557"/>
      <c r="HI30" s="557"/>
      <c r="HJ30" s="557"/>
      <c r="HK30" s="557"/>
      <c r="HL30" s="557"/>
      <c r="HM30" s="557"/>
      <c r="HN30" s="557"/>
      <c r="HO30" s="557"/>
      <c r="HP30" s="557"/>
      <c r="HQ30" s="557"/>
      <c r="HR30" s="557"/>
      <c r="HS30" s="557"/>
      <c r="HT30" s="557"/>
      <c r="HU30" s="557"/>
      <c r="HV30" s="557"/>
      <c r="HW30" s="557"/>
      <c r="HX30" s="557"/>
      <c r="HY30" s="557"/>
      <c r="HZ30" s="557"/>
      <c r="IA30" s="557"/>
      <c r="IB30" s="557"/>
      <c r="IC30" s="557"/>
      <c r="ID30" s="557"/>
      <c r="IE30" s="557"/>
      <c r="IF30" s="557"/>
      <c r="IG30" s="557"/>
      <c r="IH30" s="557"/>
      <c r="II30" s="557"/>
      <c r="IJ30" s="557"/>
      <c r="IK30" s="557"/>
      <c r="IL30" s="557"/>
      <c r="IM30" s="557"/>
      <c r="IN30" s="557"/>
      <c r="IO30" s="557"/>
      <c r="IP30" s="557"/>
      <c r="IQ30" s="557"/>
      <c r="IR30" s="557"/>
      <c r="IS30" s="557"/>
      <c r="IT30" s="557"/>
      <c r="IU30" s="557"/>
      <c r="IV30" s="557"/>
      <c r="IW30" s="557"/>
      <c r="IX30" s="557"/>
      <c r="IY30" s="557"/>
      <c r="IZ30" s="557"/>
      <c r="JA30" s="557"/>
      <c r="JB30" s="557"/>
      <c r="JC30" s="557"/>
      <c r="JD30" s="557"/>
      <c r="JE30" s="557"/>
      <c r="JF30" s="557"/>
      <c r="JG30" s="557"/>
      <c r="JH30" s="557"/>
      <c r="JI30" s="557"/>
      <c r="JJ30" s="557"/>
      <c r="JK30" s="557"/>
      <c r="JL30" s="557"/>
      <c r="JM30" s="557"/>
      <c r="JN30" s="557"/>
      <c r="JO30" s="557"/>
      <c r="JP30" s="557"/>
      <c r="JQ30" s="557"/>
      <c r="JR30" s="557"/>
      <c r="JS30" s="557"/>
      <c r="JT30" s="557"/>
      <c r="JU30" s="557"/>
      <c r="JV30" s="557"/>
      <c r="JW30" s="557"/>
      <c r="JX30" s="557"/>
      <c r="JY30" s="557"/>
      <c r="JZ30" s="557"/>
      <c r="KA30" s="557"/>
      <c r="KB30" s="557"/>
      <c r="KC30" s="557"/>
      <c r="KD30" s="557"/>
      <c r="KE30" s="557"/>
      <c r="KF30" s="557"/>
      <c r="KG30" s="557"/>
      <c r="KH30" s="557"/>
      <c r="KI30" s="557"/>
      <c r="KJ30" s="557"/>
      <c r="KK30" s="557"/>
      <c r="KL30" s="557"/>
      <c r="KM30" s="557"/>
      <c r="KN30" s="557"/>
      <c r="KO30" s="557"/>
      <c r="KP30" s="557"/>
      <c r="KQ30" s="557"/>
      <c r="KR30" s="557"/>
      <c r="KS30" s="557"/>
      <c r="KT30" s="557"/>
      <c r="KU30" s="557"/>
      <c r="KV30" s="557"/>
      <c r="KW30" s="557"/>
      <c r="KX30" s="557"/>
      <c r="KY30" s="557"/>
      <c r="KZ30" s="557"/>
      <c r="LA30" s="557"/>
      <c r="LB30" s="557"/>
      <c r="LC30" s="557"/>
      <c r="LD30" s="557"/>
      <c r="LE30" s="557"/>
      <c r="LF30" s="557"/>
      <c r="LG30" s="557"/>
      <c r="LH30" s="557"/>
      <c r="LI30" s="557"/>
      <c r="LJ30" s="557"/>
      <c r="LK30" s="557"/>
      <c r="LL30" s="557"/>
      <c r="LM30" s="557"/>
      <c r="LN30" s="557"/>
      <c r="LO30" s="557"/>
      <c r="LP30" s="557"/>
      <c r="LQ30" s="557"/>
      <c r="LR30" s="557"/>
      <c r="LS30" s="557"/>
      <c r="LT30" s="557"/>
      <c r="LU30" s="557"/>
      <c r="LV30" s="557"/>
      <c r="LW30" s="557"/>
      <c r="LX30" s="557"/>
      <c r="LY30" s="557"/>
      <c r="LZ30" s="557"/>
      <c r="MA30" s="557"/>
      <c r="MB30" s="557"/>
      <c r="MC30" s="557"/>
      <c r="MD30" s="557"/>
      <c r="ME30" s="557"/>
      <c r="MF30" s="557"/>
      <c r="MG30" s="557"/>
      <c r="MH30" s="557"/>
      <c r="MI30" s="557"/>
      <c r="MJ30" s="557"/>
      <c r="MK30" s="557"/>
      <c r="ML30" s="557"/>
      <c r="MM30" s="557"/>
      <c r="MN30" s="557"/>
      <c r="MO30" s="557"/>
      <c r="MP30" s="557"/>
      <c r="MQ30" s="557"/>
      <c r="MR30" s="557"/>
      <c r="MS30" s="557"/>
      <c r="MT30" s="557"/>
      <c r="MU30" s="557"/>
      <c r="MV30" s="557"/>
      <c r="MW30" s="557"/>
      <c r="MX30" s="557"/>
      <c r="MY30" s="557"/>
      <c r="MZ30" s="557"/>
      <c r="NA30" s="557"/>
      <c r="NB30" s="557"/>
      <c r="NC30" s="557"/>
      <c r="ND30" s="557"/>
      <c r="NE30" s="557"/>
      <c r="NF30" s="557"/>
      <c r="NG30" s="557"/>
      <c r="NH30" s="557"/>
      <c r="NI30" s="557"/>
      <c r="NJ30" s="557"/>
      <c r="NK30" s="557"/>
      <c r="NL30" s="557"/>
      <c r="NM30" s="557"/>
      <c r="NN30" s="557"/>
      <c r="NO30" s="557"/>
      <c r="NP30" s="557"/>
      <c r="NQ30" s="557"/>
      <c r="NR30" s="557"/>
      <c r="NS30" s="557"/>
      <c r="NT30" s="557"/>
    </row>
    <row r="31" spans="1:384" s="557" customFormat="1" ht="20.25" customHeight="1" x14ac:dyDescent="0.55000000000000004">
      <c r="A31" s="549"/>
      <c r="B31" s="550"/>
      <c r="C31" s="549"/>
      <c r="D31" s="550"/>
      <c r="E31" s="549"/>
      <c r="F31" s="550"/>
      <c r="G31" s="549"/>
      <c r="H31" s="550"/>
      <c r="I31" s="1452"/>
      <c r="J31" s="551"/>
      <c r="K31" s="553"/>
      <c r="L31" s="554"/>
      <c r="M31" s="554"/>
      <c r="N31" s="553"/>
      <c r="O31" s="555"/>
      <c r="P31" s="536"/>
      <c r="Q31" s="1886"/>
      <c r="R31" s="2640"/>
      <c r="S31" s="2641"/>
      <c r="T31" s="2641"/>
      <c r="U31" s="1870"/>
      <c r="V31" s="1870"/>
      <c r="W31" s="1870"/>
      <c r="X31" s="1870"/>
      <c r="Y31" s="1870"/>
      <c r="Z31" s="1870"/>
      <c r="AA31" s="1870"/>
      <c r="AB31" s="1870"/>
      <c r="AC31" s="3722"/>
      <c r="AD31" s="1870"/>
      <c r="AE31" s="1870"/>
      <c r="AF31" s="2605"/>
      <c r="AG31" s="1789"/>
      <c r="AH31" s="1789"/>
      <c r="AI31" s="1789"/>
      <c r="AJ31" s="1789"/>
      <c r="AK31" s="1789"/>
      <c r="AL31" s="2227"/>
      <c r="AM31" s="1749"/>
      <c r="AN31" s="1733"/>
      <c r="AO31" s="2898"/>
      <c r="AP31" s="2899"/>
      <c r="AQ31" s="2900"/>
      <c r="AR31" s="1560"/>
      <c r="AS31" s="1148"/>
      <c r="AT31" s="1148"/>
      <c r="AU31" s="1489"/>
      <c r="AV31" s="1495"/>
      <c r="AW31" s="1150"/>
      <c r="AX31" s="1150"/>
      <c r="AY31" s="1150"/>
      <c r="AZ31" s="1150"/>
      <c r="BA31" s="1183"/>
      <c r="BB31" s="1150"/>
      <c r="BC31" s="1150"/>
      <c r="BD31" s="1150"/>
      <c r="BE31" s="1150"/>
      <c r="BF31" s="1150"/>
      <c r="BG31" s="1496"/>
      <c r="BH31" s="1507"/>
      <c r="BI31" s="1150"/>
      <c r="BJ31" s="1150"/>
      <c r="BK31" s="1150"/>
      <c r="BL31" s="1150"/>
      <c r="BM31" s="1183"/>
      <c r="BN31" s="1150"/>
      <c r="BO31" s="1150"/>
      <c r="BP31" s="1150"/>
      <c r="BQ31" s="1150"/>
      <c r="BR31" s="1150"/>
      <c r="BS31" s="1185"/>
    </row>
    <row r="32" spans="1:384" s="557" customFormat="1" ht="43.5" customHeight="1" x14ac:dyDescent="0.6">
      <c r="A32" s="862"/>
      <c r="B32" s="863"/>
      <c r="C32" s="862"/>
      <c r="D32" s="863"/>
      <c r="E32" s="862"/>
      <c r="F32" s="863"/>
      <c r="G32" s="862"/>
      <c r="H32" s="863"/>
      <c r="I32" s="3710"/>
      <c r="J32" s="2891"/>
      <c r="K32" s="869" t="s">
        <v>288</v>
      </c>
      <c r="L32" s="784" t="s">
        <v>542</v>
      </c>
      <c r="M32" s="870"/>
      <c r="N32" s="884"/>
      <c r="O32" s="872"/>
      <c r="P32" s="870"/>
      <c r="Q32" s="2238"/>
      <c r="R32" s="2627"/>
      <c r="S32" s="2627"/>
      <c r="T32" s="2629"/>
      <c r="U32" s="2630"/>
      <c r="V32" s="2630"/>
      <c r="W32" s="2630"/>
      <c r="X32" s="2630"/>
      <c r="Y32" s="2630"/>
      <c r="Z32" s="2630"/>
      <c r="AA32" s="2630"/>
      <c r="AB32" s="2630"/>
      <c r="AC32" s="3719"/>
      <c r="AD32" s="2620"/>
      <c r="AE32" s="2620"/>
      <c r="AF32" s="2602"/>
      <c r="AG32" s="1783"/>
      <c r="AH32" s="1783"/>
      <c r="AI32" s="1783"/>
      <c r="AJ32" s="1783"/>
      <c r="AK32" s="1783"/>
      <c r="AL32" s="1783"/>
      <c r="AM32" s="1783"/>
      <c r="AN32" s="1727"/>
      <c r="AO32" s="1761"/>
      <c r="AP32" s="1711"/>
      <c r="AQ32" s="1762"/>
      <c r="AR32" s="1561"/>
      <c r="AS32" s="1168"/>
      <c r="AT32" s="1168"/>
      <c r="AU32" s="1491"/>
      <c r="AV32" s="1480"/>
      <c r="AW32" s="1157"/>
      <c r="AX32" s="1169"/>
      <c r="AY32" s="1169"/>
      <c r="AZ32" s="1159"/>
      <c r="BA32" s="1166"/>
      <c r="BB32" s="1159"/>
      <c r="BC32" s="1159"/>
      <c r="BD32" s="1159"/>
      <c r="BE32" s="1159"/>
      <c r="BF32" s="1159"/>
      <c r="BG32" s="1484"/>
      <c r="BH32" s="1471"/>
      <c r="BI32" s="1157"/>
      <c r="BJ32" s="1169"/>
      <c r="BK32" s="1169"/>
      <c r="BL32" s="1159"/>
      <c r="BM32" s="1166"/>
      <c r="BN32" s="1159"/>
      <c r="BO32" s="1159"/>
      <c r="BP32" s="1159"/>
      <c r="BQ32" s="1159"/>
      <c r="BR32" s="1159"/>
      <c r="BS32" s="1166"/>
    </row>
    <row r="33" spans="1:384" s="85" customFormat="1" ht="51.75" customHeight="1" x14ac:dyDescent="0.6">
      <c r="A33" s="1446">
        <v>0</v>
      </c>
      <c r="B33" s="1447">
        <v>1</v>
      </c>
      <c r="C33" s="1446">
        <v>0</v>
      </c>
      <c r="D33" s="1447">
        <v>4</v>
      </c>
      <c r="E33" s="1446">
        <v>5</v>
      </c>
      <c r="F33" s="1447">
        <v>0</v>
      </c>
      <c r="G33" s="1446">
        <v>0</v>
      </c>
      <c r="H33" s="1447">
        <v>1</v>
      </c>
      <c r="I33" s="2666"/>
      <c r="J33" s="2666" t="str">
        <f t="shared" ref="J33:J35" si="33">CONCATENATE(A33,B33,C33,D33,E33,F33,G33,H33)</f>
        <v>01045001</v>
      </c>
      <c r="K33" s="2667" t="s">
        <v>288</v>
      </c>
      <c r="L33" s="2668" t="s">
        <v>294</v>
      </c>
      <c r="M33" s="2668"/>
      <c r="N33" s="2669" t="s">
        <v>291</v>
      </c>
      <c r="O33" s="2664" t="s">
        <v>295</v>
      </c>
      <c r="P33" s="239" t="s">
        <v>294</v>
      </c>
      <c r="Q33" s="2309"/>
      <c r="R33" s="2596">
        <f t="shared" ref="R33:R41" si="34">AP33</f>
        <v>2.9166666666666665</v>
      </c>
      <c r="S33" s="2642"/>
      <c r="T33" s="2598" t="s">
        <v>520</v>
      </c>
      <c r="U33" s="1866"/>
      <c r="V33" s="1866">
        <f t="shared" ref="V33:V35" si="35">SUM(W33:AB33)</f>
        <v>15</v>
      </c>
      <c r="W33" s="1866">
        <v>5</v>
      </c>
      <c r="X33" s="1866">
        <v>0</v>
      </c>
      <c r="Y33" s="1866">
        <v>0</v>
      </c>
      <c r="Z33" s="1866">
        <v>5</v>
      </c>
      <c r="AA33" s="1866">
        <v>0</v>
      </c>
      <c r="AB33" s="1866">
        <v>5</v>
      </c>
      <c r="AC33" s="3719"/>
      <c r="AD33" s="1872"/>
      <c r="AE33" s="1866">
        <f t="shared" ref="AE33:AE35" si="36">SUM(AF33:AM33)</f>
        <v>20</v>
      </c>
      <c r="AF33" s="2130">
        <v>3</v>
      </c>
      <c r="AG33" s="1785">
        <v>0</v>
      </c>
      <c r="AH33" s="1785">
        <v>10</v>
      </c>
      <c r="AI33" s="1785">
        <v>0</v>
      </c>
      <c r="AJ33" s="1785">
        <v>0</v>
      </c>
      <c r="AK33" s="2130">
        <v>3</v>
      </c>
      <c r="AL33" s="1890">
        <v>0</v>
      </c>
      <c r="AM33" s="2222">
        <v>4</v>
      </c>
      <c r="AN33" s="1729"/>
      <c r="AO33" s="2892">
        <f t="shared" ref="AO33:AO35" si="37">(V33*AT33)+(AE33*AR33)</f>
        <v>35</v>
      </c>
      <c r="AP33" s="2897">
        <f t="shared" ref="AP33:AP35" si="38">AO33/AO$8</f>
        <v>2.9166666666666665</v>
      </c>
      <c r="AQ33" s="1807" t="str" cm="1">
        <f t="array" ref="AQ33">_xlfn.IFS(AP33&lt;4,"estandar",AP33&gt;9,"compleja",AP33&gt;4,"avanzada")</f>
        <v>estandar</v>
      </c>
      <c r="AR33" s="1563" t="s">
        <v>522</v>
      </c>
      <c r="AS33" s="1196">
        <v>0</v>
      </c>
      <c r="AT33" s="1197">
        <v>1</v>
      </c>
      <c r="AU33" s="1488">
        <v>0</v>
      </c>
      <c r="AV33" s="1476"/>
      <c r="AW33" s="1143"/>
      <c r="AX33" s="1143"/>
      <c r="AY33" s="1143"/>
      <c r="AZ33" s="1143"/>
      <c r="BA33" s="1139"/>
      <c r="BB33" s="1143"/>
      <c r="BC33" s="1143"/>
      <c r="BD33" s="1143"/>
      <c r="BE33" s="1143"/>
      <c r="BF33" s="1143"/>
      <c r="BG33" s="1477"/>
      <c r="BH33" s="1469"/>
      <c r="BI33" s="1143"/>
      <c r="BJ33" s="1143"/>
      <c r="BK33" s="1143"/>
      <c r="BL33" s="1143"/>
      <c r="BM33" s="1139"/>
      <c r="BN33" s="1143"/>
      <c r="BO33" s="1143"/>
      <c r="BP33" s="1143"/>
      <c r="BQ33" s="1143"/>
      <c r="BR33" s="1143"/>
      <c r="BS33" s="1144"/>
      <c r="BT33" s="557"/>
      <c r="BU33" s="557"/>
      <c r="BV33" s="557"/>
      <c r="BW33" s="557"/>
      <c r="BX33" s="557"/>
      <c r="BY33" s="557"/>
      <c r="BZ33" s="557"/>
      <c r="CA33" s="557"/>
      <c r="CB33" s="557"/>
      <c r="CC33" s="557"/>
      <c r="CD33" s="557"/>
      <c r="CE33" s="557"/>
      <c r="CF33" s="557"/>
      <c r="CG33" s="557"/>
      <c r="CH33" s="557"/>
      <c r="CI33" s="557"/>
      <c r="CJ33" s="557"/>
      <c r="CK33" s="557"/>
      <c r="CL33" s="557"/>
      <c r="CM33" s="557"/>
      <c r="CN33" s="557"/>
      <c r="CO33" s="557"/>
      <c r="CP33" s="557"/>
      <c r="CQ33" s="557"/>
      <c r="CR33" s="557"/>
      <c r="CS33" s="557"/>
      <c r="CT33" s="557"/>
      <c r="CU33" s="557"/>
      <c r="CV33" s="557"/>
      <c r="CW33" s="557"/>
      <c r="CX33" s="557"/>
      <c r="CY33" s="557"/>
      <c r="CZ33" s="557"/>
      <c r="DA33" s="557"/>
      <c r="DB33" s="557"/>
      <c r="DC33" s="557"/>
      <c r="DD33" s="557"/>
      <c r="DE33" s="557"/>
      <c r="DF33" s="557"/>
      <c r="DG33" s="557"/>
      <c r="DH33" s="557"/>
      <c r="DI33" s="557"/>
      <c r="DJ33" s="557"/>
      <c r="DK33" s="557"/>
      <c r="DL33" s="557"/>
      <c r="DM33" s="557"/>
      <c r="DN33" s="557"/>
      <c r="DO33" s="557"/>
      <c r="DP33" s="557"/>
      <c r="DQ33" s="557"/>
      <c r="DR33" s="557"/>
      <c r="DS33" s="557"/>
      <c r="DT33" s="557"/>
      <c r="DU33" s="557"/>
      <c r="DV33" s="557"/>
      <c r="DW33" s="557"/>
      <c r="DX33" s="557"/>
      <c r="DY33" s="557"/>
      <c r="DZ33" s="557"/>
      <c r="EA33" s="557"/>
      <c r="EB33" s="557"/>
      <c r="EC33" s="557"/>
      <c r="ED33" s="557"/>
      <c r="EE33" s="557"/>
      <c r="EF33" s="557"/>
      <c r="EG33" s="557"/>
      <c r="EH33" s="557"/>
      <c r="EI33" s="557"/>
      <c r="EJ33" s="557"/>
      <c r="EK33" s="557"/>
      <c r="EL33" s="557"/>
      <c r="EM33" s="557"/>
      <c r="EN33" s="557"/>
      <c r="EO33" s="557"/>
      <c r="EP33" s="557"/>
      <c r="EQ33" s="557"/>
      <c r="ER33" s="557"/>
      <c r="ES33" s="557"/>
      <c r="ET33" s="557"/>
      <c r="EU33" s="557"/>
      <c r="EV33" s="557"/>
      <c r="EW33" s="557"/>
      <c r="EX33" s="557"/>
      <c r="EY33" s="557"/>
      <c r="EZ33" s="557"/>
      <c r="FA33" s="557"/>
      <c r="FB33" s="557"/>
      <c r="FC33" s="557"/>
      <c r="FD33" s="557"/>
      <c r="FE33" s="557"/>
      <c r="FF33" s="557"/>
      <c r="FG33" s="557"/>
      <c r="FH33" s="557"/>
      <c r="FI33" s="557"/>
      <c r="FJ33" s="557"/>
      <c r="FK33" s="557"/>
      <c r="FL33" s="557"/>
      <c r="FM33" s="557"/>
      <c r="FN33" s="557"/>
      <c r="FO33" s="557"/>
      <c r="FP33" s="557"/>
      <c r="FQ33" s="557"/>
      <c r="FR33" s="557"/>
      <c r="FS33" s="557"/>
      <c r="FT33" s="557"/>
      <c r="FU33" s="557"/>
      <c r="FV33" s="557"/>
      <c r="FW33" s="557"/>
      <c r="FX33" s="557"/>
      <c r="FY33" s="557"/>
      <c r="FZ33" s="557"/>
      <c r="GA33" s="557"/>
      <c r="GB33" s="557"/>
      <c r="GC33" s="557"/>
      <c r="GD33" s="557"/>
      <c r="GE33" s="557"/>
      <c r="GF33" s="557"/>
      <c r="GG33" s="557"/>
      <c r="GH33" s="557"/>
      <c r="GI33" s="557"/>
      <c r="GJ33" s="557"/>
      <c r="GK33" s="557"/>
      <c r="GL33" s="557"/>
      <c r="GM33" s="557"/>
      <c r="GN33" s="557"/>
      <c r="GO33" s="557"/>
      <c r="GP33" s="557"/>
      <c r="GQ33" s="557"/>
      <c r="GR33" s="557"/>
      <c r="GS33" s="557"/>
      <c r="GT33" s="557"/>
      <c r="GU33" s="557"/>
      <c r="GV33" s="557"/>
      <c r="GW33" s="557"/>
      <c r="GX33" s="557"/>
      <c r="GY33" s="557"/>
      <c r="GZ33" s="557"/>
      <c r="HA33" s="557"/>
      <c r="HB33" s="557"/>
      <c r="HC33" s="557"/>
      <c r="HD33" s="557"/>
      <c r="HE33" s="557"/>
      <c r="HF33" s="557"/>
      <c r="HG33" s="557"/>
      <c r="HH33" s="557"/>
      <c r="HI33" s="557"/>
      <c r="HJ33" s="557"/>
      <c r="HK33" s="557"/>
      <c r="HL33" s="557"/>
      <c r="HM33" s="557"/>
      <c r="HN33" s="557"/>
      <c r="HO33" s="557"/>
      <c r="HP33" s="557"/>
      <c r="HQ33" s="557"/>
      <c r="HR33" s="557"/>
      <c r="HS33" s="557"/>
      <c r="HT33" s="557"/>
      <c r="HU33" s="557"/>
      <c r="HV33" s="557"/>
      <c r="HW33" s="557"/>
      <c r="HX33" s="557"/>
      <c r="HY33" s="557"/>
      <c r="HZ33" s="557"/>
      <c r="IA33" s="557"/>
      <c r="IB33" s="557"/>
      <c r="IC33" s="557"/>
      <c r="ID33" s="557"/>
      <c r="IE33" s="557"/>
      <c r="IF33" s="557"/>
      <c r="IG33" s="557"/>
      <c r="IH33" s="557"/>
      <c r="II33" s="557"/>
      <c r="IJ33" s="557"/>
      <c r="IK33" s="557"/>
      <c r="IL33" s="557"/>
      <c r="IM33" s="557"/>
      <c r="IN33" s="557"/>
      <c r="IO33" s="557"/>
      <c r="IP33" s="557"/>
      <c r="IQ33" s="557"/>
      <c r="IR33" s="557"/>
      <c r="IS33" s="557"/>
      <c r="IT33" s="557"/>
      <c r="IU33" s="557"/>
      <c r="IV33" s="557"/>
      <c r="IW33" s="557"/>
      <c r="IX33" s="557"/>
      <c r="IY33" s="557"/>
      <c r="IZ33" s="557"/>
      <c r="JA33" s="557"/>
      <c r="JB33" s="557"/>
      <c r="JC33" s="557"/>
      <c r="JD33" s="557"/>
      <c r="JE33" s="557"/>
      <c r="JF33" s="557"/>
      <c r="JG33" s="557"/>
      <c r="JH33" s="557"/>
      <c r="JI33" s="557"/>
      <c r="JJ33" s="557"/>
      <c r="JK33" s="557"/>
      <c r="JL33" s="557"/>
      <c r="JM33" s="557"/>
      <c r="JN33" s="557"/>
      <c r="JO33" s="557"/>
      <c r="JP33" s="557"/>
      <c r="JQ33" s="557"/>
      <c r="JR33" s="557"/>
      <c r="JS33" s="557"/>
      <c r="JT33" s="557"/>
      <c r="JU33" s="557"/>
      <c r="JV33" s="557"/>
      <c r="JW33" s="557"/>
      <c r="JX33" s="557"/>
      <c r="JY33" s="557"/>
      <c r="JZ33" s="557"/>
      <c r="KA33" s="557"/>
      <c r="KB33" s="557"/>
      <c r="KC33" s="557"/>
      <c r="KD33" s="557"/>
      <c r="KE33" s="557"/>
      <c r="KF33" s="557"/>
      <c r="KG33" s="557"/>
      <c r="KH33" s="557"/>
      <c r="KI33" s="557"/>
      <c r="KJ33" s="557"/>
      <c r="KK33" s="557"/>
      <c r="KL33" s="557"/>
      <c r="KM33" s="557"/>
      <c r="KN33" s="557"/>
      <c r="KO33" s="557"/>
      <c r="KP33" s="557"/>
      <c r="KQ33" s="557"/>
      <c r="KR33" s="557"/>
      <c r="KS33" s="557"/>
      <c r="KT33" s="557"/>
      <c r="KU33" s="557"/>
      <c r="KV33" s="557"/>
      <c r="KW33" s="557"/>
      <c r="KX33" s="557"/>
      <c r="KY33" s="557"/>
      <c r="KZ33" s="557"/>
      <c r="LA33" s="557"/>
      <c r="LB33" s="557"/>
      <c r="LC33" s="557"/>
      <c r="LD33" s="557"/>
      <c r="LE33" s="557"/>
      <c r="LF33" s="557"/>
      <c r="LG33" s="557"/>
      <c r="LH33" s="557"/>
      <c r="LI33" s="557"/>
      <c r="LJ33" s="557"/>
      <c r="LK33" s="557"/>
      <c r="LL33" s="557"/>
      <c r="LM33" s="557"/>
      <c r="LN33" s="557"/>
      <c r="LO33" s="557"/>
      <c r="LP33" s="557"/>
      <c r="LQ33" s="557"/>
      <c r="LR33" s="557"/>
      <c r="LS33" s="557"/>
      <c r="LT33" s="557"/>
      <c r="LU33" s="557"/>
      <c r="LV33" s="557"/>
      <c r="LW33" s="557"/>
      <c r="LX33" s="557"/>
      <c r="LY33" s="557"/>
      <c r="LZ33" s="557"/>
      <c r="MA33" s="557"/>
      <c r="MB33" s="557"/>
      <c r="MC33" s="557"/>
      <c r="MD33" s="557"/>
      <c r="ME33" s="557"/>
      <c r="MF33" s="557"/>
      <c r="MG33" s="557"/>
      <c r="MH33" s="557"/>
      <c r="MI33" s="557"/>
      <c r="MJ33" s="557"/>
      <c r="MK33" s="557"/>
      <c r="ML33" s="557"/>
      <c r="MM33" s="557"/>
      <c r="MN33" s="557"/>
      <c r="MO33" s="557"/>
      <c r="MP33" s="557"/>
      <c r="MQ33" s="557"/>
      <c r="MR33" s="557"/>
      <c r="MS33" s="557"/>
      <c r="MT33" s="557"/>
      <c r="MU33" s="557"/>
      <c r="MV33" s="557"/>
      <c r="MW33" s="557"/>
      <c r="MX33" s="557"/>
      <c r="MY33" s="557"/>
      <c r="MZ33" s="557"/>
      <c r="NA33" s="557"/>
      <c r="NB33" s="557"/>
      <c r="NC33" s="557"/>
      <c r="ND33" s="557"/>
      <c r="NE33" s="557"/>
      <c r="NF33" s="557"/>
      <c r="NG33" s="557"/>
      <c r="NH33" s="557"/>
      <c r="NI33" s="557"/>
      <c r="NJ33" s="557"/>
      <c r="NK33" s="557"/>
      <c r="NL33" s="557"/>
      <c r="NM33" s="557"/>
      <c r="NN33" s="557"/>
      <c r="NO33" s="557"/>
      <c r="NP33" s="557"/>
      <c r="NQ33" s="557"/>
      <c r="NR33" s="557"/>
      <c r="NS33" s="557"/>
      <c r="NT33" s="557"/>
    </row>
    <row r="34" spans="1:384" s="85" customFormat="1" ht="51.75" customHeight="1" x14ac:dyDescent="0.6">
      <c r="A34" s="1446">
        <v>0</v>
      </c>
      <c r="B34" s="1447">
        <v>1</v>
      </c>
      <c r="C34" s="1446">
        <v>0</v>
      </c>
      <c r="D34" s="1447">
        <v>4</v>
      </c>
      <c r="E34" s="1446">
        <v>5</v>
      </c>
      <c r="F34" s="1447">
        <v>1</v>
      </c>
      <c r="G34" s="1446">
        <v>0</v>
      </c>
      <c r="H34" s="1447">
        <v>1</v>
      </c>
      <c r="I34" s="2666"/>
      <c r="J34" s="2666" t="str">
        <f t="shared" si="33"/>
        <v>01045101</v>
      </c>
      <c r="K34" s="2667" t="s">
        <v>288</v>
      </c>
      <c r="L34" s="2668" t="s">
        <v>296</v>
      </c>
      <c r="M34" s="2668"/>
      <c r="N34" s="2669" t="s">
        <v>291</v>
      </c>
      <c r="O34" s="2664" t="s">
        <v>297</v>
      </c>
      <c r="P34" s="239" t="s">
        <v>296</v>
      </c>
      <c r="Q34" s="2309"/>
      <c r="R34" s="2596">
        <f t="shared" si="34"/>
        <v>2.9166666666666665</v>
      </c>
      <c r="S34" s="2642"/>
      <c r="T34" s="2598" t="s">
        <v>520</v>
      </c>
      <c r="U34" s="1866"/>
      <c r="V34" s="1866">
        <f t="shared" si="35"/>
        <v>15</v>
      </c>
      <c r="W34" s="1866">
        <v>5</v>
      </c>
      <c r="X34" s="1866">
        <v>0</v>
      </c>
      <c r="Y34" s="1866">
        <v>0</v>
      </c>
      <c r="Z34" s="1866">
        <v>5</v>
      </c>
      <c r="AA34" s="1866">
        <v>0</v>
      </c>
      <c r="AB34" s="1866">
        <v>5</v>
      </c>
      <c r="AC34" s="3719"/>
      <c r="AD34" s="1872"/>
      <c r="AE34" s="1866">
        <f t="shared" si="36"/>
        <v>20</v>
      </c>
      <c r="AF34" s="2130">
        <v>3</v>
      </c>
      <c r="AG34" s="1785">
        <v>0</v>
      </c>
      <c r="AH34" s="1785">
        <v>10</v>
      </c>
      <c r="AI34" s="1785">
        <v>0</v>
      </c>
      <c r="AJ34" s="1785">
        <v>0</v>
      </c>
      <c r="AK34" s="2130">
        <v>3</v>
      </c>
      <c r="AL34" s="1890">
        <v>0</v>
      </c>
      <c r="AM34" s="2222">
        <v>4</v>
      </c>
      <c r="AN34" s="1729"/>
      <c r="AO34" s="2892">
        <f t="shared" si="37"/>
        <v>35</v>
      </c>
      <c r="AP34" s="2897">
        <f t="shared" si="38"/>
        <v>2.9166666666666665</v>
      </c>
      <c r="AQ34" s="1807" t="str" cm="1">
        <f t="array" ref="AQ34">_xlfn.IFS(AP34&lt;4,"estandar",AP34&gt;9,"compleja",AP34&gt;4,"avanzada")</f>
        <v>estandar</v>
      </c>
      <c r="AR34" s="1563" t="s">
        <v>522</v>
      </c>
      <c r="AS34" s="1196">
        <v>0</v>
      </c>
      <c r="AT34" s="1197">
        <v>1</v>
      </c>
      <c r="AU34" s="1488">
        <v>0</v>
      </c>
      <c r="AV34" s="1476"/>
      <c r="AW34" s="1143"/>
      <c r="AX34" s="1143"/>
      <c r="AY34" s="1143"/>
      <c r="AZ34" s="1143"/>
      <c r="BA34" s="1139"/>
      <c r="BB34" s="1143"/>
      <c r="BC34" s="1143"/>
      <c r="BD34" s="1143"/>
      <c r="BE34" s="1143"/>
      <c r="BF34" s="1143"/>
      <c r="BG34" s="1477"/>
      <c r="BH34" s="1469"/>
      <c r="BI34" s="1143"/>
      <c r="BJ34" s="1143"/>
      <c r="BK34" s="1143"/>
      <c r="BL34" s="1143"/>
      <c r="BM34" s="1139"/>
      <c r="BN34" s="1143"/>
      <c r="BO34" s="1143"/>
      <c r="BP34" s="1143"/>
      <c r="BQ34" s="1143"/>
      <c r="BR34" s="1143"/>
      <c r="BS34" s="1144"/>
      <c r="BT34" s="557"/>
      <c r="BU34" s="557"/>
      <c r="BV34" s="557"/>
      <c r="BW34" s="557"/>
      <c r="BX34" s="557"/>
      <c r="BY34" s="557"/>
      <c r="BZ34" s="557"/>
      <c r="CA34" s="557"/>
      <c r="CB34" s="557"/>
      <c r="CC34" s="557"/>
      <c r="CD34" s="557"/>
      <c r="CE34" s="557"/>
      <c r="CF34" s="557"/>
      <c r="CG34" s="557"/>
      <c r="CH34" s="557"/>
      <c r="CI34" s="557"/>
      <c r="CJ34" s="557"/>
      <c r="CK34" s="557"/>
      <c r="CL34" s="557"/>
      <c r="CM34" s="557"/>
      <c r="CN34" s="557"/>
      <c r="CO34" s="557"/>
      <c r="CP34" s="557"/>
      <c r="CQ34" s="557"/>
      <c r="CR34" s="557"/>
      <c r="CS34" s="557"/>
      <c r="CT34" s="557"/>
      <c r="CU34" s="557"/>
      <c r="CV34" s="557"/>
      <c r="CW34" s="557"/>
      <c r="CX34" s="557"/>
      <c r="CY34" s="557"/>
      <c r="CZ34" s="557"/>
      <c r="DA34" s="557"/>
      <c r="DB34" s="557"/>
      <c r="DC34" s="557"/>
      <c r="DD34" s="557"/>
      <c r="DE34" s="557"/>
      <c r="DF34" s="557"/>
      <c r="DG34" s="557"/>
      <c r="DH34" s="557"/>
      <c r="DI34" s="557"/>
      <c r="DJ34" s="557"/>
      <c r="DK34" s="557"/>
      <c r="DL34" s="557"/>
      <c r="DM34" s="557"/>
      <c r="DN34" s="557"/>
      <c r="DO34" s="557"/>
      <c r="DP34" s="557"/>
      <c r="DQ34" s="557"/>
      <c r="DR34" s="557"/>
      <c r="DS34" s="557"/>
      <c r="DT34" s="557"/>
      <c r="DU34" s="557"/>
      <c r="DV34" s="557"/>
      <c r="DW34" s="557"/>
      <c r="DX34" s="557"/>
      <c r="DY34" s="557"/>
      <c r="DZ34" s="557"/>
      <c r="EA34" s="557"/>
      <c r="EB34" s="557"/>
      <c r="EC34" s="557"/>
      <c r="ED34" s="557"/>
      <c r="EE34" s="557"/>
      <c r="EF34" s="557"/>
      <c r="EG34" s="557"/>
      <c r="EH34" s="557"/>
      <c r="EI34" s="557"/>
      <c r="EJ34" s="557"/>
      <c r="EK34" s="557"/>
      <c r="EL34" s="557"/>
      <c r="EM34" s="557"/>
      <c r="EN34" s="557"/>
      <c r="EO34" s="557"/>
      <c r="EP34" s="557"/>
      <c r="EQ34" s="557"/>
      <c r="ER34" s="557"/>
      <c r="ES34" s="557"/>
      <c r="ET34" s="557"/>
      <c r="EU34" s="557"/>
      <c r="EV34" s="557"/>
      <c r="EW34" s="557"/>
      <c r="EX34" s="557"/>
      <c r="EY34" s="557"/>
      <c r="EZ34" s="557"/>
      <c r="FA34" s="557"/>
      <c r="FB34" s="557"/>
      <c r="FC34" s="557"/>
      <c r="FD34" s="557"/>
      <c r="FE34" s="557"/>
      <c r="FF34" s="557"/>
      <c r="FG34" s="557"/>
      <c r="FH34" s="557"/>
      <c r="FI34" s="557"/>
      <c r="FJ34" s="557"/>
      <c r="FK34" s="557"/>
      <c r="FL34" s="557"/>
      <c r="FM34" s="557"/>
      <c r="FN34" s="557"/>
      <c r="FO34" s="557"/>
      <c r="FP34" s="557"/>
      <c r="FQ34" s="557"/>
      <c r="FR34" s="557"/>
      <c r="FS34" s="557"/>
      <c r="FT34" s="557"/>
      <c r="FU34" s="557"/>
      <c r="FV34" s="557"/>
      <c r="FW34" s="557"/>
      <c r="FX34" s="557"/>
      <c r="FY34" s="557"/>
      <c r="FZ34" s="557"/>
      <c r="GA34" s="557"/>
      <c r="GB34" s="557"/>
      <c r="GC34" s="557"/>
      <c r="GD34" s="557"/>
      <c r="GE34" s="557"/>
      <c r="GF34" s="557"/>
      <c r="GG34" s="557"/>
      <c r="GH34" s="557"/>
      <c r="GI34" s="557"/>
      <c r="GJ34" s="557"/>
      <c r="GK34" s="557"/>
      <c r="GL34" s="557"/>
      <c r="GM34" s="557"/>
      <c r="GN34" s="557"/>
      <c r="GO34" s="557"/>
      <c r="GP34" s="557"/>
      <c r="GQ34" s="557"/>
      <c r="GR34" s="557"/>
      <c r="GS34" s="557"/>
      <c r="GT34" s="557"/>
      <c r="GU34" s="557"/>
      <c r="GV34" s="557"/>
      <c r="GW34" s="557"/>
      <c r="GX34" s="557"/>
      <c r="GY34" s="557"/>
      <c r="GZ34" s="557"/>
      <c r="HA34" s="557"/>
      <c r="HB34" s="557"/>
      <c r="HC34" s="557"/>
      <c r="HD34" s="557"/>
      <c r="HE34" s="557"/>
      <c r="HF34" s="557"/>
      <c r="HG34" s="557"/>
      <c r="HH34" s="557"/>
      <c r="HI34" s="557"/>
      <c r="HJ34" s="557"/>
      <c r="HK34" s="557"/>
      <c r="HL34" s="557"/>
      <c r="HM34" s="557"/>
      <c r="HN34" s="557"/>
      <c r="HO34" s="557"/>
      <c r="HP34" s="557"/>
      <c r="HQ34" s="557"/>
      <c r="HR34" s="557"/>
      <c r="HS34" s="557"/>
      <c r="HT34" s="557"/>
      <c r="HU34" s="557"/>
      <c r="HV34" s="557"/>
      <c r="HW34" s="557"/>
      <c r="HX34" s="557"/>
      <c r="HY34" s="557"/>
      <c r="HZ34" s="557"/>
      <c r="IA34" s="557"/>
      <c r="IB34" s="557"/>
      <c r="IC34" s="557"/>
      <c r="ID34" s="557"/>
      <c r="IE34" s="557"/>
      <c r="IF34" s="557"/>
      <c r="IG34" s="557"/>
      <c r="IH34" s="557"/>
      <c r="II34" s="557"/>
      <c r="IJ34" s="557"/>
      <c r="IK34" s="557"/>
      <c r="IL34" s="557"/>
      <c r="IM34" s="557"/>
      <c r="IN34" s="557"/>
      <c r="IO34" s="557"/>
      <c r="IP34" s="557"/>
      <c r="IQ34" s="557"/>
      <c r="IR34" s="557"/>
      <c r="IS34" s="557"/>
      <c r="IT34" s="557"/>
      <c r="IU34" s="557"/>
      <c r="IV34" s="557"/>
      <c r="IW34" s="557"/>
      <c r="IX34" s="557"/>
      <c r="IY34" s="557"/>
      <c r="IZ34" s="557"/>
      <c r="JA34" s="557"/>
      <c r="JB34" s="557"/>
      <c r="JC34" s="557"/>
      <c r="JD34" s="557"/>
      <c r="JE34" s="557"/>
      <c r="JF34" s="557"/>
      <c r="JG34" s="557"/>
      <c r="JH34" s="557"/>
      <c r="JI34" s="557"/>
      <c r="JJ34" s="557"/>
      <c r="JK34" s="557"/>
      <c r="JL34" s="557"/>
      <c r="JM34" s="557"/>
      <c r="JN34" s="557"/>
      <c r="JO34" s="557"/>
      <c r="JP34" s="557"/>
      <c r="JQ34" s="557"/>
      <c r="JR34" s="557"/>
      <c r="JS34" s="557"/>
      <c r="JT34" s="557"/>
      <c r="JU34" s="557"/>
      <c r="JV34" s="557"/>
      <c r="JW34" s="557"/>
      <c r="JX34" s="557"/>
      <c r="JY34" s="557"/>
      <c r="JZ34" s="557"/>
      <c r="KA34" s="557"/>
      <c r="KB34" s="557"/>
      <c r="KC34" s="557"/>
      <c r="KD34" s="557"/>
      <c r="KE34" s="557"/>
      <c r="KF34" s="557"/>
      <c r="KG34" s="557"/>
      <c r="KH34" s="557"/>
      <c r="KI34" s="557"/>
      <c r="KJ34" s="557"/>
      <c r="KK34" s="557"/>
      <c r="KL34" s="557"/>
      <c r="KM34" s="557"/>
      <c r="KN34" s="557"/>
      <c r="KO34" s="557"/>
      <c r="KP34" s="557"/>
      <c r="KQ34" s="557"/>
      <c r="KR34" s="557"/>
      <c r="KS34" s="557"/>
      <c r="KT34" s="557"/>
      <c r="KU34" s="557"/>
      <c r="KV34" s="557"/>
      <c r="KW34" s="557"/>
      <c r="KX34" s="557"/>
      <c r="KY34" s="557"/>
      <c r="KZ34" s="557"/>
      <c r="LA34" s="557"/>
      <c r="LB34" s="557"/>
      <c r="LC34" s="557"/>
      <c r="LD34" s="557"/>
      <c r="LE34" s="557"/>
      <c r="LF34" s="557"/>
      <c r="LG34" s="557"/>
      <c r="LH34" s="557"/>
      <c r="LI34" s="557"/>
      <c r="LJ34" s="557"/>
      <c r="LK34" s="557"/>
      <c r="LL34" s="557"/>
      <c r="LM34" s="557"/>
      <c r="LN34" s="557"/>
      <c r="LO34" s="557"/>
      <c r="LP34" s="557"/>
      <c r="LQ34" s="557"/>
      <c r="LR34" s="557"/>
      <c r="LS34" s="557"/>
      <c r="LT34" s="557"/>
      <c r="LU34" s="557"/>
      <c r="LV34" s="557"/>
      <c r="LW34" s="557"/>
      <c r="LX34" s="557"/>
      <c r="LY34" s="557"/>
      <c r="LZ34" s="557"/>
      <c r="MA34" s="557"/>
      <c r="MB34" s="557"/>
      <c r="MC34" s="557"/>
      <c r="MD34" s="557"/>
      <c r="ME34" s="557"/>
      <c r="MF34" s="557"/>
      <c r="MG34" s="557"/>
      <c r="MH34" s="557"/>
      <c r="MI34" s="557"/>
      <c r="MJ34" s="557"/>
      <c r="MK34" s="557"/>
      <c r="ML34" s="557"/>
      <c r="MM34" s="557"/>
      <c r="MN34" s="557"/>
      <c r="MO34" s="557"/>
      <c r="MP34" s="557"/>
      <c r="MQ34" s="557"/>
      <c r="MR34" s="557"/>
      <c r="MS34" s="557"/>
      <c r="MT34" s="557"/>
      <c r="MU34" s="557"/>
      <c r="MV34" s="557"/>
      <c r="MW34" s="557"/>
      <c r="MX34" s="557"/>
      <c r="MY34" s="557"/>
      <c r="MZ34" s="557"/>
      <c r="NA34" s="557"/>
      <c r="NB34" s="557"/>
      <c r="NC34" s="557"/>
      <c r="ND34" s="557"/>
      <c r="NE34" s="557"/>
      <c r="NF34" s="557"/>
      <c r="NG34" s="557"/>
      <c r="NH34" s="557"/>
      <c r="NI34" s="557"/>
      <c r="NJ34" s="557"/>
      <c r="NK34" s="557"/>
      <c r="NL34" s="557"/>
      <c r="NM34" s="557"/>
      <c r="NN34" s="557"/>
      <c r="NO34" s="557"/>
      <c r="NP34" s="557"/>
      <c r="NQ34" s="557"/>
      <c r="NR34" s="557"/>
      <c r="NS34" s="557"/>
      <c r="NT34" s="557"/>
    </row>
    <row r="35" spans="1:384" s="85" customFormat="1" ht="51.75" customHeight="1" x14ac:dyDescent="0.6">
      <c r="A35" s="1446">
        <v>0</v>
      </c>
      <c r="B35" s="1447">
        <v>1</v>
      </c>
      <c r="C35" s="1446">
        <v>0</v>
      </c>
      <c r="D35" s="1447">
        <v>4</v>
      </c>
      <c r="E35" s="1446">
        <v>5</v>
      </c>
      <c r="F35" s="1447">
        <v>2</v>
      </c>
      <c r="G35" s="1446">
        <v>0</v>
      </c>
      <c r="H35" s="1447">
        <v>1</v>
      </c>
      <c r="I35" s="2666"/>
      <c r="J35" s="2666" t="str">
        <f t="shared" si="33"/>
        <v>01045201</v>
      </c>
      <c r="K35" s="2667" t="s">
        <v>288</v>
      </c>
      <c r="L35" s="2668" t="s">
        <v>543</v>
      </c>
      <c r="M35" s="2668"/>
      <c r="N35" s="2669" t="s">
        <v>291</v>
      </c>
      <c r="O35" s="2664" t="s">
        <v>299</v>
      </c>
      <c r="P35" s="239" t="s">
        <v>298</v>
      </c>
      <c r="Q35" s="2309"/>
      <c r="R35" s="2596">
        <f t="shared" si="34"/>
        <v>2.9166666666666665</v>
      </c>
      <c r="S35" s="2642"/>
      <c r="T35" s="2598" t="s">
        <v>520</v>
      </c>
      <c r="U35" s="1866"/>
      <c r="V35" s="1866">
        <f t="shared" si="35"/>
        <v>15</v>
      </c>
      <c r="W35" s="1866">
        <v>5</v>
      </c>
      <c r="X35" s="1866">
        <v>0</v>
      </c>
      <c r="Y35" s="1866">
        <v>0</v>
      </c>
      <c r="Z35" s="1866">
        <v>5</v>
      </c>
      <c r="AA35" s="1866">
        <v>0</v>
      </c>
      <c r="AB35" s="1866">
        <v>5</v>
      </c>
      <c r="AC35" s="3719"/>
      <c r="AD35" s="1872"/>
      <c r="AE35" s="1866">
        <f t="shared" si="36"/>
        <v>20</v>
      </c>
      <c r="AF35" s="2130">
        <v>3</v>
      </c>
      <c r="AG35" s="1785">
        <v>0</v>
      </c>
      <c r="AH35" s="1785">
        <v>10</v>
      </c>
      <c r="AI35" s="1785">
        <v>0</v>
      </c>
      <c r="AJ35" s="1785">
        <v>0</v>
      </c>
      <c r="AK35" s="2130">
        <v>3</v>
      </c>
      <c r="AL35" s="1890">
        <v>0</v>
      </c>
      <c r="AM35" s="2222">
        <v>4</v>
      </c>
      <c r="AN35" s="1729"/>
      <c r="AO35" s="2892">
        <f t="shared" si="37"/>
        <v>35</v>
      </c>
      <c r="AP35" s="2897">
        <f t="shared" si="38"/>
        <v>2.9166666666666665</v>
      </c>
      <c r="AQ35" s="1807" t="str" cm="1">
        <f t="array" ref="AQ35">_xlfn.IFS(AP35&lt;4,"estandar",AP35&gt;9,"compleja",AP35&gt;4,"avanzada")</f>
        <v>estandar</v>
      </c>
      <c r="AR35" s="1563" t="s">
        <v>522</v>
      </c>
      <c r="AS35" s="1196">
        <v>0</v>
      </c>
      <c r="AT35" s="1197">
        <v>1</v>
      </c>
      <c r="AU35" s="1488">
        <v>0</v>
      </c>
      <c r="AV35" s="1476"/>
      <c r="AW35" s="1143"/>
      <c r="AX35" s="1143"/>
      <c r="AY35" s="1143"/>
      <c r="AZ35" s="1143"/>
      <c r="BA35" s="1139"/>
      <c r="BB35" s="1143"/>
      <c r="BC35" s="1143"/>
      <c r="BD35" s="1143"/>
      <c r="BE35" s="1143"/>
      <c r="BF35" s="1143"/>
      <c r="BG35" s="1477"/>
      <c r="BH35" s="1469"/>
      <c r="BI35" s="1143"/>
      <c r="BJ35" s="1143"/>
      <c r="BK35" s="1143"/>
      <c r="BL35" s="1143"/>
      <c r="BM35" s="1139"/>
      <c r="BN35" s="1143"/>
      <c r="BO35" s="1143"/>
      <c r="BP35" s="1143"/>
      <c r="BQ35" s="1143"/>
      <c r="BR35" s="1143"/>
      <c r="BS35" s="1144"/>
      <c r="BT35" s="557"/>
      <c r="BU35" s="557"/>
      <c r="BV35" s="557"/>
      <c r="BW35" s="557"/>
      <c r="BX35" s="557"/>
      <c r="BY35" s="557"/>
      <c r="BZ35" s="557"/>
      <c r="CA35" s="557"/>
      <c r="CB35" s="557"/>
      <c r="CC35" s="557"/>
      <c r="CD35" s="557"/>
      <c r="CE35" s="557"/>
      <c r="CF35" s="557"/>
      <c r="CG35" s="557"/>
      <c r="CH35" s="557"/>
      <c r="CI35" s="557"/>
      <c r="CJ35" s="557"/>
      <c r="CK35" s="557"/>
      <c r="CL35" s="557"/>
      <c r="CM35" s="557"/>
      <c r="CN35" s="557"/>
      <c r="CO35" s="557"/>
      <c r="CP35" s="557"/>
      <c r="CQ35" s="557"/>
      <c r="CR35" s="557"/>
      <c r="CS35" s="557"/>
      <c r="CT35" s="557"/>
      <c r="CU35" s="557"/>
      <c r="CV35" s="557"/>
      <c r="CW35" s="557"/>
      <c r="CX35" s="557"/>
      <c r="CY35" s="557"/>
      <c r="CZ35" s="557"/>
      <c r="DA35" s="557"/>
      <c r="DB35" s="557"/>
      <c r="DC35" s="557"/>
      <c r="DD35" s="557"/>
      <c r="DE35" s="557"/>
      <c r="DF35" s="557"/>
      <c r="DG35" s="557"/>
      <c r="DH35" s="557"/>
      <c r="DI35" s="557"/>
      <c r="DJ35" s="557"/>
      <c r="DK35" s="557"/>
      <c r="DL35" s="557"/>
      <c r="DM35" s="557"/>
      <c r="DN35" s="557"/>
      <c r="DO35" s="557"/>
      <c r="DP35" s="557"/>
      <c r="DQ35" s="557"/>
      <c r="DR35" s="557"/>
      <c r="DS35" s="557"/>
      <c r="DT35" s="557"/>
      <c r="DU35" s="557"/>
      <c r="DV35" s="557"/>
      <c r="DW35" s="557"/>
      <c r="DX35" s="557"/>
      <c r="DY35" s="557"/>
      <c r="DZ35" s="557"/>
      <c r="EA35" s="557"/>
      <c r="EB35" s="557"/>
      <c r="EC35" s="557"/>
      <c r="ED35" s="557"/>
      <c r="EE35" s="557"/>
      <c r="EF35" s="557"/>
      <c r="EG35" s="557"/>
      <c r="EH35" s="557"/>
      <c r="EI35" s="557"/>
      <c r="EJ35" s="557"/>
      <c r="EK35" s="557"/>
      <c r="EL35" s="557"/>
      <c r="EM35" s="557"/>
      <c r="EN35" s="557"/>
      <c r="EO35" s="557"/>
      <c r="EP35" s="557"/>
      <c r="EQ35" s="557"/>
      <c r="ER35" s="557"/>
      <c r="ES35" s="557"/>
      <c r="ET35" s="557"/>
      <c r="EU35" s="557"/>
      <c r="EV35" s="557"/>
      <c r="EW35" s="557"/>
      <c r="EX35" s="557"/>
      <c r="EY35" s="557"/>
      <c r="EZ35" s="557"/>
      <c r="FA35" s="557"/>
      <c r="FB35" s="557"/>
      <c r="FC35" s="557"/>
      <c r="FD35" s="557"/>
      <c r="FE35" s="557"/>
      <c r="FF35" s="557"/>
      <c r="FG35" s="557"/>
      <c r="FH35" s="557"/>
      <c r="FI35" s="557"/>
      <c r="FJ35" s="557"/>
      <c r="FK35" s="557"/>
      <c r="FL35" s="557"/>
      <c r="FM35" s="557"/>
      <c r="FN35" s="557"/>
      <c r="FO35" s="557"/>
      <c r="FP35" s="557"/>
      <c r="FQ35" s="557"/>
      <c r="FR35" s="557"/>
      <c r="FS35" s="557"/>
      <c r="FT35" s="557"/>
      <c r="FU35" s="557"/>
      <c r="FV35" s="557"/>
      <c r="FW35" s="557"/>
      <c r="FX35" s="557"/>
      <c r="FY35" s="557"/>
      <c r="FZ35" s="557"/>
      <c r="GA35" s="557"/>
      <c r="GB35" s="557"/>
      <c r="GC35" s="557"/>
      <c r="GD35" s="557"/>
      <c r="GE35" s="557"/>
      <c r="GF35" s="557"/>
      <c r="GG35" s="557"/>
      <c r="GH35" s="557"/>
      <c r="GI35" s="557"/>
      <c r="GJ35" s="557"/>
      <c r="GK35" s="557"/>
      <c r="GL35" s="557"/>
      <c r="GM35" s="557"/>
      <c r="GN35" s="557"/>
      <c r="GO35" s="557"/>
      <c r="GP35" s="557"/>
      <c r="GQ35" s="557"/>
      <c r="GR35" s="557"/>
      <c r="GS35" s="557"/>
      <c r="GT35" s="557"/>
      <c r="GU35" s="557"/>
      <c r="GV35" s="557"/>
      <c r="GW35" s="557"/>
      <c r="GX35" s="557"/>
      <c r="GY35" s="557"/>
      <c r="GZ35" s="557"/>
      <c r="HA35" s="557"/>
      <c r="HB35" s="557"/>
      <c r="HC35" s="557"/>
      <c r="HD35" s="557"/>
      <c r="HE35" s="557"/>
      <c r="HF35" s="557"/>
      <c r="HG35" s="557"/>
      <c r="HH35" s="557"/>
      <c r="HI35" s="557"/>
      <c r="HJ35" s="557"/>
      <c r="HK35" s="557"/>
      <c r="HL35" s="557"/>
      <c r="HM35" s="557"/>
      <c r="HN35" s="557"/>
      <c r="HO35" s="557"/>
      <c r="HP35" s="557"/>
      <c r="HQ35" s="557"/>
      <c r="HR35" s="557"/>
      <c r="HS35" s="557"/>
      <c r="HT35" s="557"/>
      <c r="HU35" s="557"/>
      <c r="HV35" s="557"/>
      <c r="HW35" s="557"/>
      <c r="HX35" s="557"/>
      <c r="HY35" s="557"/>
      <c r="HZ35" s="557"/>
      <c r="IA35" s="557"/>
      <c r="IB35" s="557"/>
      <c r="IC35" s="557"/>
      <c r="ID35" s="557"/>
      <c r="IE35" s="557"/>
      <c r="IF35" s="557"/>
      <c r="IG35" s="557"/>
      <c r="IH35" s="557"/>
      <c r="II35" s="557"/>
      <c r="IJ35" s="557"/>
      <c r="IK35" s="557"/>
      <c r="IL35" s="557"/>
      <c r="IM35" s="557"/>
      <c r="IN35" s="557"/>
      <c r="IO35" s="557"/>
      <c r="IP35" s="557"/>
      <c r="IQ35" s="557"/>
      <c r="IR35" s="557"/>
      <c r="IS35" s="557"/>
      <c r="IT35" s="557"/>
      <c r="IU35" s="557"/>
      <c r="IV35" s="557"/>
      <c r="IW35" s="557"/>
      <c r="IX35" s="557"/>
      <c r="IY35" s="557"/>
      <c r="IZ35" s="557"/>
      <c r="JA35" s="557"/>
      <c r="JB35" s="557"/>
      <c r="JC35" s="557"/>
      <c r="JD35" s="557"/>
      <c r="JE35" s="557"/>
      <c r="JF35" s="557"/>
      <c r="JG35" s="557"/>
      <c r="JH35" s="557"/>
      <c r="JI35" s="557"/>
      <c r="JJ35" s="557"/>
      <c r="JK35" s="557"/>
      <c r="JL35" s="557"/>
      <c r="JM35" s="557"/>
      <c r="JN35" s="557"/>
      <c r="JO35" s="557"/>
      <c r="JP35" s="557"/>
      <c r="JQ35" s="557"/>
      <c r="JR35" s="557"/>
      <c r="JS35" s="557"/>
      <c r="JT35" s="557"/>
      <c r="JU35" s="557"/>
      <c r="JV35" s="557"/>
      <c r="JW35" s="557"/>
      <c r="JX35" s="557"/>
      <c r="JY35" s="557"/>
      <c r="JZ35" s="557"/>
      <c r="KA35" s="557"/>
      <c r="KB35" s="557"/>
      <c r="KC35" s="557"/>
      <c r="KD35" s="557"/>
      <c r="KE35" s="557"/>
      <c r="KF35" s="557"/>
      <c r="KG35" s="557"/>
      <c r="KH35" s="557"/>
      <c r="KI35" s="557"/>
      <c r="KJ35" s="557"/>
      <c r="KK35" s="557"/>
      <c r="KL35" s="557"/>
      <c r="KM35" s="557"/>
      <c r="KN35" s="557"/>
      <c r="KO35" s="557"/>
      <c r="KP35" s="557"/>
      <c r="KQ35" s="557"/>
      <c r="KR35" s="557"/>
      <c r="KS35" s="557"/>
      <c r="KT35" s="557"/>
      <c r="KU35" s="557"/>
      <c r="KV35" s="557"/>
      <c r="KW35" s="557"/>
      <c r="KX35" s="557"/>
      <c r="KY35" s="557"/>
      <c r="KZ35" s="557"/>
      <c r="LA35" s="557"/>
      <c r="LB35" s="557"/>
      <c r="LC35" s="557"/>
      <c r="LD35" s="557"/>
      <c r="LE35" s="557"/>
      <c r="LF35" s="557"/>
      <c r="LG35" s="557"/>
      <c r="LH35" s="557"/>
      <c r="LI35" s="557"/>
      <c r="LJ35" s="557"/>
      <c r="LK35" s="557"/>
      <c r="LL35" s="557"/>
      <c r="LM35" s="557"/>
      <c r="LN35" s="557"/>
      <c r="LO35" s="557"/>
      <c r="LP35" s="557"/>
      <c r="LQ35" s="557"/>
      <c r="LR35" s="557"/>
      <c r="LS35" s="557"/>
      <c r="LT35" s="557"/>
      <c r="LU35" s="557"/>
      <c r="LV35" s="557"/>
      <c r="LW35" s="557"/>
      <c r="LX35" s="557"/>
      <c r="LY35" s="557"/>
      <c r="LZ35" s="557"/>
      <c r="MA35" s="557"/>
      <c r="MB35" s="557"/>
      <c r="MC35" s="557"/>
      <c r="MD35" s="557"/>
      <c r="ME35" s="557"/>
      <c r="MF35" s="557"/>
      <c r="MG35" s="557"/>
      <c r="MH35" s="557"/>
      <c r="MI35" s="557"/>
      <c r="MJ35" s="557"/>
      <c r="MK35" s="557"/>
      <c r="ML35" s="557"/>
      <c r="MM35" s="557"/>
      <c r="MN35" s="557"/>
      <c r="MO35" s="557"/>
      <c r="MP35" s="557"/>
      <c r="MQ35" s="557"/>
      <c r="MR35" s="557"/>
      <c r="MS35" s="557"/>
      <c r="MT35" s="557"/>
      <c r="MU35" s="557"/>
      <c r="MV35" s="557"/>
      <c r="MW35" s="557"/>
      <c r="MX35" s="557"/>
      <c r="MY35" s="557"/>
      <c r="MZ35" s="557"/>
      <c r="NA35" s="557"/>
      <c r="NB35" s="557"/>
      <c r="NC35" s="557"/>
      <c r="ND35" s="557"/>
      <c r="NE35" s="557"/>
      <c r="NF35" s="557"/>
      <c r="NG35" s="557"/>
      <c r="NH35" s="557"/>
      <c r="NI35" s="557"/>
      <c r="NJ35" s="557"/>
      <c r="NK35" s="557"/>
      <c r="NL35" s="557"/>
      <c r="NM35" s="557"/>
      <c r="NN35" s="557"/>
      <c r="NO35" s="557"/>
      <c r="NP35" s="557"/>
      <c r="NQ35" s="557"/>
      <c r="NR35" s="557"/>
      <c r="NS35" s="557"/>
      <c r="NT35" s="557"/>
    </row>
    <row r="36" spans="1:384" s="85" customFormat="1" ht="51.75" customHeight="1" x14ac:dyDescent="0.6">
      <c r="A36" s="1446">
        <v>0</v>
      </c>
      <c r="B36" s="1447">
        <v>1</v>
      </c>
      <c r="C36" s="1446">
        <v>0</v>
      </c>
      <c r="D36" s="1447">
        <v>9</v>
      </c>
      <c r="E36" s="1446">
        <v>5</v>
      </c>
      <c r="F36" s="1447">
        <v>0</v>
      </c>
      <c r="G36" s="1446">
        <v>0</v>
      </c>
      <c r="H36" s="1447">
        <v>1</v>
      </c>
      <c r="I36" s="2666"/>
      <c r="J36" s="2666" t="str">
        <f t="shared" ref="J36" si="39">CONCATENATE(A36,B36,C36,D36,E36,F36,G36,H36)</f>
        <v>01095001</v>
      </c>
      <c r="K36" s="2667" t="s">
        <v>288</v>
      </c>
      <c r="L36" s="2668" t="s">
        <v>290</v>
      </c>
      <c r="M36" s="2668"/>
      <c r="N36" s="2669" t="s">
        <v>291</v>
      </c>
      <c r="O36" s="2664" t="s">
        <v>292</v>
      </c>
      <c r="P36" s="239" t="s">
        <v>290</v>
      </c>
      <c r="Q36" s="2309"/>
      <c r="R36" s="2596">
        <f t="shared" ref="R36" si="40">AP36</f>
        <v>2.9166666666666665</v>
      </c>
      <c r="S36" s="2642"/>
      <c r="T36" s="2598" t="s">
        <v>520</v>
      </c>
      <c r="U36" s="1866"/>
      <c r="V36" s="1866">
        <f t="shared" ref="V36" si="41">SUM(W36:AB36)</f>
        <v>15</v>
      </c>
      <c r="W36" s="1866">
        <v>5</v>
      </c>
      <c r="X36" s="1866">
        <v>0</v>
      </c>
      <c r="Y36" s="1866">
        <v>0</v>
      </c>
      <c r="Z36" s="1866">
        <v>5</v>
      </c>
      <c r="AA36" s="1866">
        <v>0</v>
      </c>
      <c r="AB36" s="1866">
        <v>5</v>
      </c>
      <c r="AC36" s="3720"/>
      <c r="AD36" s="1872"/>
      <c r="AE36" s="1866">
        <f t="shared" ref="AE36" si="42">SUM(AF36:AM36)</f>
        <v>20</v>
      </c>
      <c r="AF36" s="2130">
        <v>3</v>
      </c>
      <c r="AG36" s="1785">
        <v>0</v>
      </c>
      <c r="AH36" s="1785">
        <v>10</v>
      </c>
      <c r="AI36" s="1785">
        <v>0</v>
      </c>
      <c r="AJ36" s="1785">
        <v>0</v>
      </c>
      <c r="AK36" s="2130">
        <v>3</v>
      </c>
      <c r="AL36" s="2228">
        <v>0</v>
      </c>
      <c r="AM36" s="2221">
        <v>4</v>
      </c>
      <c r="AN36" s="1729"/>
      <c r="AO36" s="2892">
        <f t="shared" ref="AO36" si="43">(V36*AT36)+(AE36*AR36)</f>
        <v>35</v>
      </c>
      <c r="AP36" s="2897">
        <f t="shared" ref="AP36" si="44">AO36/AO$8</f>
        <v>2.9166666666666665</v>
      </c>
      <c r="AQ36" s="1807" t="str" cm="1">
        <f t="array" ref="AQ36">_xlfn.IFS(AP36&lt;4,"estandar",AP36&gt;9,"compleja",AP36&gt;4,"avanzada")</f>
        <v>estandar</v>
      </c>
      <c r="AR36" s="1563" t="s">
        <v>522</v>
      </c>
      <c r="AS36" s="1196">
        <v>0</v>
      </c>
      <c r="AT36" s="1197">
        <v>1</v>
      </c>
      <c r="AU36" s="1488">
        <v>0</v>
      </c>
      <c r="AV36" s="1476"/>
      <c r="AW36" s="1143"/>
      <c r="AX36" s="1143"/>
      <c r="AY36" s="1143"/>
      <c r="AZ36" s="1143"/>
      <c r="BA36" s="1139"/>
      <c r="BB36" s="1143"/>
      <c r="BC36" s="1143"/>
      <c r="BD36" s="1143"/>
      <c r="BE36" s="1143"/>
      <c r="BF36" s="1143"/>
      <c r="BG36" s="1477"/>
      <c r="BH36" s="1469"/>
      <c r="BI36" s="1143"/>
      <c r="BJ36" s="1143"/>
      <c r="BK36" s="1143"/>
      <c r="BL36" s="1143"/>
      <c r="BM36" s="1139"/>
      <c r="BN36" s="1143"/>
      <c r="BO36" s="1143"/>
      <c r="BP36" s="1143"/>
      <c r="BQ36" s="1143"/>
      <c r="BR36" s="1143"/>
      <c r="BS36" s="1144"/>
      <c r="BT36" s="557"/>
      <c r="BU36" s="557"/>
      <c r="BV36" s="557"/>
      <c r="BW36" s="557"/>
      <c r="BX36" s="557"/>
      <c r="BY36" s="557"/>
      <c r="BZ36" s="557"/>
      <c r="CA36" s="557"/>
      <c r="CB36" s="557"/>
      <c r="CC36" s="557"/>
      <c r="CD36" s="557"/>
      <c r="CE36" s="557"/>
      <c r="CF36" s="557"/>
      <c r="CG36" s="557"/>
      <c r="CH36" s="557"/>
      <c r="CI36" s="557"/>
      <c r="CJ36" s="557"/>
      <c r="CK36" s="557"/>
      <c r="CL36" s="557"/>
      <c r="CM36" s="557"/>
      <c r="CN36" s="557"/>
      <c r="CO36" s="557"/>
      <c r="CP36" s="557"/>
      <c r="CQ36" s="557"/>
      <c r="CR36" s="557"/>
      <c r="CS36" s="557"/>
      <c r="CT36" s="557"/>
      <c r="CU36" s="557"/>
      <c r="CV36" s="557"/>
      <c r="CW36" s="557"/>
      <c r="CX36" s="557"/>
      <c r="CY36" s="557"/>
      <c r="CZ36" s="557"/>
      <c r="DA36" s="557"/>
      <c r="DB36" s="557"/>
      <c r="DC36" s="557"/>
      <c r="DD36" s="557"/>
      <c r="DE36" s="557"/>
      <c r="DF36" s="557"/>
      <c r="DG36" s="557"/>
      <c r="DH36" s="557"/>
      <c r="DI36" s="557"/>
      <c r="DJ36" s="557"/>
      <c r="DK36" s="557"/>
      <c r="DL36" s="557"/>
      <c r="DM36" s="557"/>
      <c r="DN36" s="557"/>
      <c r="DO36" s="557"/>
      <c r="DP36" s="557"/>
      <c r="DQ36" s="557"/>
      <c r="DR36" s="557"/>
      <c r="DS36" s="557"/>
      <c r="DT36" s="557"/>
      <c r="DU36" s="557"/>
      <c r="DV36" s="557"/>
      <c r="DW36" s="557"/>
      <c r="DX36" s="557"/>
      <c r="DY36" s="557"/>
      <c r="DZ36" s="557"/>
      <c r="EA36" s="557"/>
      <c r="EB36" s="557"/>
      <c r="EC36" s="557"/>
      <c r="ED36" s="557"/>
      <c r="EE36" s="557"/>
      <c r="EF36" s="557"/>
      <c r="EG36" s="557"/>
      <c r="EH36" s="557"/>
      <c r="EI36" s="557"/>
      <c r="EJ36" s="557"/>
      <c r="EK36" s="557"/>
      <c r="EL36" s="557"/>
      <c r="EM36" s="557"/>
      <c r="EN36" s="557"/>
      <c r="EO36" s="557"/>
      <c r="EP36" s="557"/>
      <c r="EQ36" s="557"/>
      <c r="ER36" s="557"/>
      <c r="ES36" s="557"/>
      <c r="ET36" s="557"/>
      <c r="EU36" s="557"/>
      <c r="EV36" s="557"/>
      <c r="EW36" s="557"/>
      <c r="EX36" s="557"/>
      <c r="EY36" s="557"/>
      <c r="EZ36" s="557"/>
      <c r="FA36" s="557"/>
      <c r="FB36" s="557"/>
      <c r="FC36" s="557"/>
      <c r="FD36" s="557"/>
      <c r="FE36" s="557"/>
      <c r="FF36" s="557"/>
      <c r="FG36" s="557"/>
      <c r="FH36" s="557"/>
      <c r="FI36" s="557"/>
      <c r="FJ36" s="557"/>
      <c r="FK36" s="557"/>
      <c r="FL36" s="557"/>
      <c r="FM36" s="557"/>
      <c r="FN36" s="557"/>
      <c r="FO36" s="557"/>
      <c r="FP36" s="557"/>
      <c r="FQ36" s="557"/>
      <c r="FR36" s="557"/>
      <c r="FS36" s="557"/>
      <c r="FT36" s="557"/>
      <c r="FU36" s="557"/>
      <c r="FV36" s="557"/>
      <c r="FW36" s="557"/>
      <c r="FX36" s="557"/>
      <c r="FY36" s="557"/>
      <c r="FZ36" s="557"/>
      <c r="GA36" s="557"/>
      <c r="GB36" s="557"/>
      <c r="GC36" s="557"/>
      <c r="GD36" s="557"/>
      <c r="GE36" s="557"/>
      <c r="GF36" s="557"/>
      <c r="GG36" s="557"/>
      <c r="GH36" s="557"/>
      <c r="GI36" s="557"/>
      <c r="GJ36" s="557"/>
      <c r="GK36" s="557"/>
      <c r="GL36" s="557"/>
      <c r="GM36" s="557"/>
      <c r="GN36" s="557"/>
      <c r="GO36" s="557"/>
      <c r="GP36" s="557"/>
      <c r="GQ36" s="557"/>
      <c r="GR36" s="557"/>
      <c r="GS36" s="557"/>
      <c r="GT36" s="557"/>
      <c r="GU36" s="557"/>
      <c r="GV36" s="557"/>
      <c r="GW36" s="557"/>
      <c r="GX36" s="557"/>
      <c r="GY36" s="557"/>
      <c r="GZ36" s="557"/>
      <c r="HA36" s="557"/>
      <c r="HB36" s="557"/>
      <c r="HC36" s="557"/>
      <c r="HD36" s="557"/>
      <c r="HE36" s="557"/>
      <c r="HF36" s="557"/>
      <c r="HG36" s="557"/>
      <c r="HH36" s="557"/>
      <c r="HI36" s="557"/>
      <c r="HJ36" s="557"/>
      <c r="HK36" s="557"/>
      <c r="HL36" s="557"/>
      <c r="HM36" s="557"/>
      <c r="HN36" s="557"/>
      <c r="HO36" s="557"/>
      <c r="HP36" s="557"/>
      <c r="HQ36" s="557"/>
      <c r="HR36" s="557"/>
      <c r="HS36" s="557"/>
      <c r="HT36" s="557"/>
      <c r="HU36" s="557"/>
      <c r="HV36" s="557"/>
      <c r="HW36" s="557"/>
      <c r="HX36" s="557"/>
      <c r="HY36" s="557"/>
      <c r="HZ36" s="557"/>
      <c r="IA36" s="557"/>
      <c r="IB36" s="557"/>
      <c r="IC36" s="557"/>
      <c r="ID36" s="557"/>
      <c r="IE36" s="557"/>
      <c r="IF36" s="557"/>
      <c r="IG36" s="557"/>
      <c r="IH36" s="557"/>
      <c r="II36" s="557"/>
      <c r="IJ36" s="557"/>
      <c r="IK36" s="557"/>
      <c r="IL36" s="557"/>
      <c r="IM36" s="557"/>
      <c r="IN36" s="557"/>
      <c r="IO36" s="557"/>
      <c r="IP36" s="557"/>
      <c r="IQ36" s="557"/>
      <c r="IR36" s="557"/>
      <c r="IS36" s="557"/>
      <c r="IT36" s="557"/>
      <c r="IU36" s="557"/>
      <c r="IV36" s="557"/>
      <c r="IW36" s="557"/>
      <c r="IX36" s="557"/>
      <c r="IY36" s="557"/>
      <c r="IZ36" s="557"/>
      <c r="JA36" s="557"/>
      <c r="JB36" s="557"/>
      <c r="JC36" s="557"/>
      <c r="JD36" s="557"/>
      <c r="JE36" s="557"/>
      <c r="JF36" s="557"/>
      <c r="JG36" s="557"/>
      <c r="JH36" s="557"/>
      <c r="JI36" s="557"/>
      <c r="JJ36" s="557"/>
      <c r="JK36" s="557"/>
      <c r="JL36" s="557"/>
      <c r="JM36" s="557"/>
      <c r="JN36" s="557"/>
      <c r="JO36" s="557"/>
      <c r="JP36" s="557"/>
      <c r="JQ36" s="557"/>
      <c r="JR36" s="557"/>
      <c r="JS36" s="557"/>
      <c r="JT36" s="557"/>
      <c r="JU36" s="557"/>
      <c r="JV36" s="557"/>
      <c r="JW36" s="557"/>
      <c r="JX36" s="557"/>
      <c r="JY36" s="557"/>
      <c r="JZ36" s="557"/>
      <c r="KA36" s="557"/>
      <c r="KB36" s="557"/>
      <c r="KC36" s="557"/>
      <c r="KD36" s="557"/>
      <c r="KE36" s="557"/>
      <c r="KF36" s="557"/>
      <c r="KG36" s="557"/>
      <c r="KH36" s="557"/>
      <c r="KI36" s="557"/>
      <c r="KJ36" s="557"/>
      <c r="KK36" s="557"/>
      <c r="KL36" s="557"/>
      <c r="KM36" s="557"/>
      <c r="KN36" s="557"/>
      <c r="KO36" s="557"/>
      <c r="KP36" s="557"/>
      <c r="KQ36" s="557"/>
      <c r="KR36" s="557"/>
      <c r="KS36" s="557"/>
      <c r="KT36" s="557"/>
      <c r="KU36" s="557"/>
      <c r="KV36" s="557"/>
      <c r="KW36" s="557"/>
      <c r="KX36" s="557"/>
      <c r="KY36" s="557"/>
      <c r="KZ36" s="557"/>
      <c r="LA36" s="557"/>
      <c r="LB36" s="557"/>
      <c r="LC36" s="557"/>
      <c r="LD36" s="557"/>
      <c r="LE36" s="557"/>
      <c r="LF36" s="557"/>
      <c r="LG36" s="557"/>
      <c r="LH36" s="557"/>
      <c r="LI36" s="557"/>
      <c r="LJ36" s="557"/>
      <c r="LK36" s="557"/>
      <c r="LL36" s="557"/>
      <c r="LM36" s="557"/>
      <c r="LN36" s="557"/>
      <c r="LO36" s="557"/>
      <c r="LP36" s="557"/>
      <c r="LQ36" s="557"/>
      <c r="LR36" s="557"/>
      <c r="LS36" s="557"/>
      <c r="LT36" s="557"/>
      <c r="LU36" s="557"/>
      <c r="LV36" s="557"/>
      <c r="LW36" s="557"/>
      <c r="LX36" s="557"/>
      <c r="LY36" s="557"/>
      <c r="LZ36" s="557"/>
      <c r="MA36" s="557"/>
      <c r="MB36" s="557"/>
      <c r="MC36" s="557"/>
      <c r="MD36" s="557"/>
      <c r="ME36" s="557"/>
      <c r="MF36" s="557"/>
      <c r="MG36" s="557"/>
      <c r="MH36" s="557"/>
      <c r="MI36" s="557"/>
      <c r="MJ36" s="557"/>
      <c r="MK36" s="557"/>
      <c r="ML36" s="557"/>
      <c r="MM36" s="557"/>
      <c r="MN36" s="557"/>
      <c r="MO36" s="557"/>
      <c r="MP36" s="557"/>
      <c r="MQ36" s="557"/>
      <c r="MR36" s="557"/>
      <c r="MS36" s="557"/>
      <c r="MT36" s="557"/>
      <c r="MU36" s="557"/>
      <c r="MV36" s="557"/>
      <c r="MW36" s="557"/>
      <c r="MX36" s="557"/>
      <c r="MY36" s="557"/>
      <c r="MZ36" s="557"/>
      <c r="NA36" s="557"/>
      <c r="NB36" s="557"/>
      <c r="NC36" s="557"/>
      <c r="ND36" s="557"/>
      <c r="NE36" s="557"/>
      <c r="NF36" s="557"/>
      <c r="NG36" s="557"/>
      <c r="NH36" s="557"/>
      <c r="NI36" s="557"/>
      <c r="NJ36" s="557"/>
      <c r="NK36" s="557"/>
      <c r="NL36" s="557"/>
      <c r="NM36" s="557"/>
      <c r="NN36" s="557"/>
      <c r="NO36" s="557"/>
      <c r="NP36" s="557"/>
      <c r="NQ36" s="557"/>
      <c r="NR36" s="557"/>
      <c r="NS36" s="557"/>
      <c r="NT36" s="557"/>
    </row>
    <row r="37" spans="1:384" s="56" customFormat="1" ht="20.25" customHeight="1" x14ac:dyDescent="0.6">
      <c r="A37" s="90"/>
      <c r="B37" s="89"/>
      <c r="C37" s="90"/>
      <c r="D37" s="89"/>
      <c r="E37" s="90"/>
      <c r="F37" s="89"/>
      <c r="G37" s="90"/>
      <c r="H37" s="89"/>
      <c r="I37" s="1339" t="str">
        <f t="shared" ref="I37:I68" si="45">CONCATENATE(A37,B37,C37,D37,E37,F37,G37,H37)</f>
        <v/>
      </c>
      <c r="J37" s="126"/>
      <c r="K37" s="127"/>
      <c r="L37" s="127"/>
      <c r="M37" s="127"/>
      <c r="N37" s="127"/>
      <c r="O37" s="138"/>
      <c r="P37" s="138"/>
      <c r="Q37" s="2237"/>
      <c r="R37" s="2640"/>
      <c r="S37" s="2625"/>
      <c r="T37" s="2625"/>
      <c r="U37" s="2616"/>
      <c r="V37" s="2616"/>
      <c r="W37" s="2616"/>
      <c r="X37" s="2616"/>
      <c r="Y37" s="2616"/>
      <c r="Z37" s="2616"/>
      <c r="AA37" s="2616"/>
      <c r="AB37" s="2616"/>
      <c r="AC37" s="3726"/>
      <c r="AD37" s="2626"/>
      <c r="AE37" s="2626"/>
      <c r="AF37" s="2013"/>
      <c r="AG37" s="1784"/>
      <c r="AH37" s="1784"/>
      <c r="AI37" s="1784"/>
      <c r="AJ37" s="1784"/>
      <c r="AK37" s="2223"/>
      <c r="AL37" s="2229"/>
      <c r="AM37" s="2224"/>
      <c r="AN37" s="1410"/>
      <c r="AO37" s="1770"/>
      <c r="AP37" s="1716"/>
      <c r="AQ37" s="1771"/>
      <c r="AR37" s="1555"/>
      <c r="AS37" s="1141"/>
      <c r="AT37" s="1141"/>
      <c r="AU37" s="1503"/>
      <c r="AV37" s="1482"/>
      <c r="AW37" s="1164"/>
      <c r="AX37" s="1143"/>
      <c r="AY37" s="1143"/>
      <c r="AZ37" s="1164"/>
      <c r="BA37" s="1186"/>
      <c r="BB37" s="1187"/>
      <c r="BC37" s="1187"/>
      <c r="BD37" s="1187"/>
      <c r="BE37" s="1187"/>
      <c r="BF37" s="1187"/>
      <c r="BG37" s="1497"/>
      <c r="BH37" s="1264"/>
      <c r="BI37" s="1164"/>
      <c r="BJ37" s="1143"/>
      <c r="BK37" s="1143"/>
      <c r="BL37" s="1164"/>
      <c r="BM37" s="1186"/>
      <c r="BN37" s="1187"/>
      <c r="BO37" s="1187"/>
      <c r="BP37" s="1187"/>
      <c r="BQ37" s="1187"/>
      <c r="BR37" s="1187"/>
      <c r="BS37" s="1188"/>
      <c r="BT37" s="560"/>
      <c r="BU37" s="560"/>
      <c r="BV37" s="560"/>
      <c r="BW37" s="560"/>
      <c r="BX37" s="560"/>
      <c r="BY37" s="560"/>
      <c r="BZ37" s="560"/>
      <c r="CA37" s="560"/>
      <c r="CB37" s="560"/>
      <c r="CC37" s="560"/>
      <c r="CD37" s="560"/>
      <c r="CE37" s="560"/>
      <c r="CF37" s="560"/>
      <c r="CG37" s="560"/>
      <c r="CH37" s="560"/>
      <c r="CI37" s="560"/>
      <c r="CJ37" s="560"/>
      <c r="CK37" s="560"/>
      <c r="CL37" s="560"/>
      <c r="CM37" s="560"/>
      <c r="CN37" s="560"/>
      <c r="CO37" s="560"/>
      <c r="CP37" s="560"/>
      <c r="CQ37" s="560"/>
      <c r="CR37" s="560"/>
      <c r="CS37" s="560"/>
      <c r="CT37" s="560"/>
      <c r="CU37" s="560"/>
      <c r="CV37" s="560"/>
      <c r="CW37" s="560"/>
      <c r="CX37" s="560"/>
      <c r="CY37" s="560"/>
      <c r="CZ37" s="560"/>
      <c r="DA37" s="560"/>
      <c r="DB37" s="560"/>
      <c r="DC37" s="560"/>
      <c r="DD37" s="560"/>
      <c r="DE37" s="560"/>
      <c r="DF37" s="560"/>
      <c r="DG37" s="560"/>
      <c r="DH37" s="560"/>
      <c r="DI37" s="560"/>
      <c r="DJ37" s="560"/>
      <c r="DK37" s="560"/>
      <c r="DL37" s="560"/>
      <c r="DM37" s="560"/>
      <c r="DN37" s="560"/>
      <c r="DO37" s="560"/>
      <c r="DP37" s="560"/>
      <c r="DQ37" s="560"/>
      <c r="DR37" s="560"/>
      <c r="DS37" s="560"/>
      <c r="DT37" s="560"/>
      <c r="DU37" s="560"/>
      <c r="DV37" s="560"/>
      <c r="DW37" s="560"/>
      <c r="DX37" s="560"/>
      <c r="DY37" s="560"/>
      <c r="DZ37" s="560"/>
      <c r="EA37" s="560"/>
      <c r="EB37" s="560"/>
      <c r="EC37" s="560"/>
      <c r="ED37" s="560"/>
      <c r="EE37" s="560"/>
      <c r="EF37" s="560"/>
      <c r="EG37" s="560"/>
      <c r="EH37" s="560"/>
      <c r="EI37" s="560"/>
      <c r="EJ37" s="560"/>
      <c r="EK37" s="560"/>
      <c r="EL37" s="560"/>
      <c r="EM37" s="560"/>
      <c r="EN37" s="560"/>
      <c r="EO37" s="560"/>
      <c r="EP37" s="560"/>
      <c r="EQ37" s="560"/>
      <c r="ER37" s="560"/>
      <c r="ES37" s="560"/>
      <c r="ET37" s="560"/>
      <c r="EU37" s="560"/>
      <c r="EV37" s="560"/>
      <c r="EW37" s="560"/>
      <c r="EX37" s="560"/>
      <c r="EY37" s="560"/>
      <c r="EZ37" s="560"/>
      <c r="FA37" s="560"/>
      <c r="FB37" s="560"/>
      <c r="FC37" s="560"/>
      <c r="FD37" s="560"/>
      <c r="FE37" s="560"/>
      <c r="FF37" s="560"/>
      <c r="FG37" s="560"/>
      <c r="FH37" s="560"/>
      <c r="FI37" s="560"/>
      <c r="FJ37" s="560"/>
      <c r="FK37" s="560"/>
      <c r="FL37" s="560"/>
      <c r="FM37" s="560"/>
      <c r="FN37" s="560"/>
      <c r="FO37" s="560"/>
      <c r="FP37" s="560"/>
      <c r="FQ37" s="560"/>
      <c r="FR37" s="560"/>
      <c r="FS37" s="560"/>
      <c r="FT37" s="560"/>
      <c r="FU37" s="560"/>
      <c r="FV37" s="560"/>
      <c r="FW37" s="560"/>
      <c r="FX37" s="560"/>
      <c r="FY37" s="560"/>
      <c r="FZ37" s="560"/>
      <c r="GA37" s="560"/>
      <c r="GB37" s="560"/>
      <c r="GC37" s="560"/>
      <c r="GD37" s="560"/>
      <c r="GE37" s="560"/>
      <c r="GF37" s="560"/>
      <c r="GG37" s="560"/>
      <c r="GH37" s="560"/>
      <c r="GI37" s="560"/>
      <c r="GJ37" s="560"/>
      <c r="GK37" s="560"/>
      <c r="GL37" s="560"/>
      <c r="GM37" s="560"/>
      <c r="GN37" s="560"/>
      <c r="GO37" s="560"/>
      <c r="GP37" s="560"/>
      <c r="GQ37" s="560"/>
      <c r="GR37" s="560"/>
      <c r="GS37" s="560"/>
      <c r="GT37" s="560"/>
      <c r="GU37" s="560"/>
      <c r="GV37" s="560"/>
      <c r="GW37" s="560"/>
      <c r="GX37" s="560"/>
      <c r="GY37" s="560"/>
      <c r="GZ37" s="560"/>
      <c r="HA37" s="560"/>
      <c r="HB37" s="560"/>
      <c r="HC37" s="560"/>
      <c r="HD37" s="560"/>
      <c r="HE37" s="560"/>
      <c r="HF37" s="560"/>
      <c r="HG37" s="560"/>
      <c r="HH37" s="560"/>
      <c r="HI37" s="560"/>
      <c r="HJ37" s="560"/>
      <c r="HK37" s="560"/>
      <c r="HL37" s="560"/>
      <c r="HM37" s="560"/>
      <c r="HN37" s="560"/>
      <c r="HO37" s="560"/>
      <c r="HP37" s="560"/>
      <c r="HQ37" s="560"/>
      <c r="HR37" s="560"/>
      <c r="HS37" s="560"/>
      <c r="HT37" s="560"/>
      <c r="HU37" s="560"/>
      <c r="HV37" s="560"/>
      <c r="HW37" s="560"/>
      <c r="HX37" s="560"/>
      <c r="HY37" s="560"/>
      <c r="HZ37" s="560"/>
      <c r="IA37" s="560"/>
      <c r="IB37" s="560"/>
      <c r="IC37" s="560"/>
      <c r="ID37" s="560"/>
      <c r="IE37" s="560"/>
      <c r="IF37" s="560"/>
      <c r="IG37" s="560"/>
      <c r="IH37" s="560"/>
      <c r="II37" s="560"/>
      <c r="IJ37" s="560"/>
      <c r="IK37" s="560"/>
      <c r="IL37" s="560"/>
      <c r="IM37" s="560"/>
      <c r="IN37" s="560"/>
      <c r="IO37" s="560"/>
      <c r="IP37" s="560"/>
      <c r="IQ37" s="560"/>
      <c r="IR37" s="560"/>
      <c r="IS37" s="560"/>
      <c r="IT37" s="560"/>
      <c r="IU37" s="560"/>
      <c r="IV37" s="560"/>
      <c r="IW37" s="560"/>
      <c r="IX37" s="560"/>
      <c r="IY37" s="560"/>
      <c r="IZ37" s="560"/>
      <c r="JA37" s="560"/>
      <c r="JB37" s="560"/>
      <c r="JC37" s="560"/>
      <c r="JD37" s="560"/>
      <c r="JE37" s="560"/>
      <c r="JF37" s="560"/>
      <c r="JG37" s="560"/>
      <c r="JH37" s="560"/>
      <c r="JI37" s="560"/>
      <c r="JJ37" s="560"/>
      <c r="JK37" s="560"/>
      <c r="JL37" s="560"/>
      <c r="JM37" s="560"/>
      <c r="JN37" s="560"/>
      <c r="JO37" s="560"/>
      <c r="JP37" s="560"/>
      <c r="JQ37" s="560"/>
      <c r="JR37" s="560"/>
      <c r="JS37" s="560"/>
      <c r="JT37" s="560"/>
      <c r="JU37" s="560"/>
      <c r="JV37" s="560"/>
      <c r="JW37" s="560"/>
      <c r="JX37" s="560"/>
      <c r="JY37" s="560"/>
      <c r="JZ37" s="560"/>
      <c r="KA37" s="560"/>
      <c r="KB37" s="560"/>
      <c r="KC37" s="560"/>
      <c r="KD37" s="560"/>
      <c r="KE37" s="560"/>
      <c r="KF37" s="560"/>
      <c r="KG37" s="560"/>
      <c r="KH37" s="560"/>
      <c r="KI37" s="560"/>
      <c r="KJ37" s="560"/>
      <c r="KK37" s="560"/>
      <c r="KL37" s="560"/>
      <c r="KM37" s="560"/>
      <c r="KN37" s="560"/>
      <c r="KO37" s="560"/>
      <c r="KP37" s="560"/>
      <c r="KQ37" s="560"/>
      <c r="KR37" s="560"/>
      <c r="KS37" s="560"/>
      <c r="KT37" s="560"/>
      <c r="KU37" s="560"/>
      <c r="KV37" s="560"/>
      <c r="KW37" s="560"/>
      <c r="KX37" s="560"/>
      <c r="KY37" s="560"/>
      <c r="KZ37" s="560"/>
      <c r="LA37" s="560"/>
      <c r="LB37" s="560"/>
      <c r="LC37" s="560"/>
      <c r="LD37" s="560"/>
      <c r="LE37" s="560"/>
      <c r="LF37" s="560"/>
      <c r="LG37" s="560"/>
      <c r="LH37" s="560"/>
      <c r="LI37" s="560"/>
      <c r="LJ37" s="560"/>
      <c r="LK37" s="560"/>
      <c r="LL37" s="560"/>
      <c r="LM37" s="560"/>
      <c r="LN37" s="560"/>
      <c r="LO37" s="560"/>
      <c r="LP37" s="560"/>
      <c r="LQ37" s="560"/>
      <c r="LR37" s="560"/>
      <c r="LS37" s="560"/>
      <c r="LT37" s="560"/>
      <c r="LU37" s="560"/>
      <c r="LV37" s="560"/>
      <c r="LW37" s="560"/>
      <c r="LX37" s="560"/>
      <c r="LY37" s="560"/>
      <c r="LZ37" s="560"/>
      <c r="MA37" s="560"/>
      <c r="MB37" s="560"/>
      <c r="MC37" s="560"/>
      <c r="MD37" s="560"/>
      <c r="ME37" s="560"/>
      <c r="MF37" s="560"/>
      <c r="MG37" s="560"/>
      <c r="MH37" s="560"/>
      <c r="MI37" s="560"/>
      <c r="MJ37" s="560"/>
      <c r="MK37" s="560"/>
      <c r="ML37" s="560"/>
      <c r="MM37" s="560"/>
      <c r="MN37" s="560"/>
      <c r="MO37" s="560"/>
      <c r="MP37" s="560"/>
      <c r="MQ37" s="560"/>
      <c r="MR37" s="560"/>
      <c r="MS37" s="560"/>
      <c r="MT37" s="560"/>
      <c r="MU37" s="560"/>
      <c r="MV37" s="560"/>
      <c r="MW37" s="560"/>
      <c r="MX37" s="560"/>
      <c r="MY37" s="560"/>
      <c r="MZ37" s="560"/>
      <c r="NA37" s="560"/>
      <c r="NB37" s="560"/>
      <c r="NC37" s="560"/>
      <c r="ND37" s="560"/>
      <c r="NE37" s="560"/>
      <c r="NF37" s="560"/>
      <c r="NG37" s="560"/>
      <c r="NH37" s="560"/>
      <c r="NI37" s="560"/>
      <c r="NJ37" s="560"/>
      <c r="NK37" s="560"/>
      <c r="NL37" s="560"/>
      <c r="NM37" s="560"/>
      <c r="NN37" s="560"/>
      <c r="NO37" s="560"/>
      <c r="NP37" s="560"/>
      <c r="NQ37" s="560"/>
      <c r="NR37" s="560"/>
      <c r="NS37" s="560"/>
      <c r="NT37" s="560"/>
    </row>
    <row r="38" spans="1:384" s="100" customFormat="1" ht="24" customHeight="1" x14ac:dyDescent="0.35">
      <c r="A38" s="770"/>
      <c r="B38" s="771"/>
      <c r="C38" s="770"/>
      <c r="D38" s="771"/>
      <c r="E38" s="770"/>
      <c r="F38" s="771"/>
      <c r="G38" s="770"/>
      <c r="H38" s="771"/>
      <c r="I38" s="2800" t="str">
        <f t="shared" si="45"/>
        <v/>
      </c>
      <c r="J38" s="2891" t="str">
        <f>CONCATENATE(A38,B38,C38,D38,E38,F38,G38,H38)</f>
        <v/>
      </c>
      <c r="K38" s="783" t="s">
        <v>119</v>
      </c>
      <c r="L38" s="784" t="s">
        <v>300</v>
      </c>
      <c r="M38" s="784"/>
      <c r="N38" s="886"/>
      <c r="O38" s="887"/>
      <c r="P38" s="784" t="s">
        <v>300</v>
      </c>
      <c r="Q38" s="2239"/>
      <c r="R38" s="2636"/>
      <c r="S38" s="2637"/>
      <c r="T38" s="2637"/>
      <c r="U38" s="2643"/>
      <c r="V38" s="2643"/>
      <c r="W38" s="2643"/>
      <c r="X38" s="2643"/>
      <c r="Y38" s="2643"/>
      <c r="Z38" s="2643"/>
      <c r="AA38" s="2643"/>
      <c r="AB38" s="2643"/>
      <c r="AC38" s="3719" t="s">
        <v>525</v>
      </c>
      <c r="AD38" s="2644"/>
      <c r="AE38" s="2644"/>
      <c r="AF38" s="2606"/>
      <c r="AG38" s="1790"/>
      <c r="AH38" s="1790"/>
      <c r="AI38" s="1790"/>
      <c r="AJ38" s="1790"/>
      <c r="AK38" s="1790"/>
      <c r="AL38" s="1790"/>
      <c r="AM38" s="2225"/>
      <c r="AN38" s="1734"/>
      <c r="AO38" s="1768"/>
      <c r="AP38" s="1715"/>
      <c r="AQ38" s="1769"/>
      <c r="AR38" s="1562"/>
      <c r="AS38" s="1178"/>
      <c r="AT38" s="1178"/>
      <c r="AU38" s="1504"/>
      <c r="AV38" s="1493"/>
      <c r="AW38" s="1180"/>
      <c r="AX38" s="1181"/>
      <c r="AY38" s="1181"/>
      <c r="AZ38" s="1182"/>
      <c r="BA38" s="1175"/>
      <c r="BB38" s="1182"/>
      <c r="BC38" s="1182"/>
      <c r="BD38" s="1182"/>
      <c r="BE38" s="1182"/>
      <c r="BF38" s="1182"/>
      <c r="BG38" s="1494"/>
      <c r="BH38" s="1506"/>
      <c r="BI38" s="1180"/>
      <c r="BJ38" s="1181"/>
      <c r="BK38" s="1181"/>
      <c r="BL38" s="1182"/>
      <c r="BM38" s="1175"/>
      <c r="BN38" s="1182"/>
      <c r="BO38" s="1182"/>
      <c r="BP38" s="1182"/>
      <c r="BQ38" s="1182"/>
      <c r="BR38" s="1182"/>
      <c r="BS38" s="1175"/>
      <c r="BT38" s="561"/>
      <c r="BU38" s="561"/>
      <c r="BV38" s="561"/>
      <c r="BW38" s="561"/>
      <c r="BX38" s="561"/>
      <c r="BY38" s="561"/>
      <c r="BZ38" s="561"/>
      <c r="CA38" s="561"/>
      <c r="CB38" s="561"/>
      <c r="CC38" s="561"/>
      <c r="CD38" s="561"/>
      <c r="CE38" s="561"/>
      <c r="CF38" s="561"/>
      <c r="CG38" s="561"/>
      <c r="CH38" s="561"/>
      <c r="CI38" s="561"/>
      <c r="CJ38" s="561"/>
      <c r="CK38" s="561"/>
      <c r="CL38" s="561"/>
      <c r="CM38" s="561"/>
      <c r="CN38" s="561"/>
      <c r="CO38" s="561"/>
      <c r="CP38" s="561"/>
      <c r="CQ38" s="561"/>
      <c r="CR38" s="561"/>
      <c r="CS38" s="561"/>
      <c r="CT38" s="561"/>
      <c r="CU38" s="561"/>
      <c r="CV38" s="561"/>
      <c r="CW38" s="561"/>
      <c r="CX38" s="561"/>
      <c r="CY38" s="561"/>
      <c r="CZ38" s="561"/>
      <c r="DA38" s="561"/>
      <c r="DB38" s="561"/>
      <c r="DC38" s="561"/>
      <c r="DD38" s="561"/>
      <c r="DE38" s="561"/>
      <c r="DF38" s="561"/>
      <c r="DG38" s="561"/>
      <c r="DH38" s="561"/>
      <c r="DI38" s="561"/>
      <c r="DJ38" s="561"/>
      <c r="DK38" s="561"/>
      <c r="DL38" s="561"/>
      <c r="DM38" s="561"/>
      <c r="DN38" s="561"/>
      <c r="DO38" s="561"/>
      <c r="DP38" s="561"/>
      <c r="DQ38" s="561"/>
      <c r="DR38" s="561"/>
      <c r="DS38" s="561"/>
      <c r="DT38" s="561"/>
      <c r="DU38" s="561"/>
      <c r="DV38" s="561"/>
      <c r="DW38" s="561"/>
      <c r="DX38" s="561"/>
      <c r="DY38" s="561"/>
      <c r="DZ38" s="561"/>
      <c r="EA38" s="561"/>
      <c r="EB38" s="561"/>
      <c r="EC38" s="561"/>
      <c r="ED38" s="561"/>
      <c r="EE38" s="561"/>
      <c r="EF38" s="561"/>
      <c r="EG38" s="561"/>
      <c r="EH38" s="561"/>
      <c r="EI38" s="561"/>
      <c r="EJ38" s="561"/>
      <c r="EK38" s="561"/>
      <c r="EL38" s="561"/>
      <c r="EM38" s="561"/>
      <c r="EN38" s="561"/>
      <c r="EO38" s="561"/>
      <c r="EP38" s="561"/>
      <c r="EQ38" s="561"/>
      <c r="ER38" s="561"/>
      <c r="ES38" s="561"/>
      <c r="ET38" s="561"/>
      <c r="EU38" s="561"/>
      <c r="EV38" s="561"/>
      <c r="EW38" s="561"/>
      <c r="EX38" s="561"/>
      <c r="EY38" s="561"/>
      <c r="EZ38" s="561"/>
      <c r="FA38" s="561"/>
      <c r="FB38" s="561"/>
      <c r="FC38" s="561"/>
      <c r="FD38" s="561"/>
      <c r="FE38" s="561"/>
      <c r="FF38" s="561"/>
      <c r="FG38" s="561"/>
      <c r="FH38" s="561"/>
      <c r="FI38" s="561"/>
      <c r="FJ38" s="561"/>
      <c r="FK38" s="561"/>
      <c r="FL38" s="561"/>
      <c r="FM38" s="561"/>
      <c r="FN38" s="561"/>
      <c r="FO38" s="561"/>
      <c r="FP38" s="561"/>
      <c r="FQ38" s="561"/>
      <c r="FR38" s="561"/>
      <c r="FS38" s="561"/>
      <c r="FT38" s="561"/>
      <c r="FU38" s="561"/>
      <c r="FV38" s="561"/>
      <c r="FW38" s="561"/>
      <c r="FX38" s="561"/>
      <c r="FY38" s="561"/>
      <c r="FZ38" s="561"/>
      <c r="GA38" s="561"/>
      <c r="GB38" s="561"/>
      <c r="GC38" s="561"/>
      <c r="GD38" s="561"/>
      <c r="GE38" s="561"/>
      <c r="GF38" s="561"/>
      <c r="GG38" s="561"/>
      <c r="GH38" s="561"/>
      <c r="GI38" s="561"/>
      <c r="GJ38" s="561"/>
      <c r="GK38" s="561"/>
      <c r="GL38" s="561"/>
      <c r="GM38" s="561"/>
      <c r="GN38" s="561"/>
      <c r="GO38" s="561"/>
      <c r="GP38" s="561"/>
      <c r="GQ38" s="561"/>
      <c r="GR38" s="561"/>
      <c r="GS38" s="561"/>
      <c r="GT38" s="561"/>
      <c r="GU38" s="561"/>
      <c r="GV38" s="561"/>
      <c r="GW38" s="561"/>
      <c r="GX38" s="561"/>
      <c r="GY38" s="561"/>
      <c r="GZ38" s="561"/>
      <c r="HA38" s="561"/>
      <c r="HB38" s="561"/>
      <c r="HC38" s="561"/>
      <c r="HD38" s="561"/>
      <c r="HE38" s="561"/>
      <c r="HF38" s="561"/>
      <c r="HG38" s="561"/>
      <c r="HH38" s="561"/>
      <c r="HI38" s="561"/>
      <c r="HJ38" s="561"/>
      <c r="HK38" s="561"/>
      <c r="HL38" s="561"/>
      <c r="HM38" s="561"/>
      <c r="HN38" s="561"/>
      <c r="HO38" s="561"/>
      <c r="HP38" s="561"/>
      <c r="HQ38" s="561"/>
      <c r="HR38" s="561"/>
      <c r="HS38" s="561"/>
      <c r="HT38" s="561"/>
      <c r="HU38" s="561"/>
      <c r="HV38" s="561"/>
      <c r="HW38" s="561"/>
      <c r="HX38" s="561"/>
      <c r="HY38" s="561"/>
      <c r="HZ38" s="561"/>
      <c r="IA38" s="561"/>
      <c r="IB38" s="561"/>
      <c r="IC38" s="561"/>
      <c r="ID38" s="561"/>
      <c r="IE38" s="561"/>
      <c r="IF38" s="561"/>
      <c r="IG38" s="561"/>
      <c r="IH38" s="561"/>
      <c r="II38" s="561"/>
      <c r="IJ38" s="561"/>
      <c r="IK38" s="561"/>
      <c r="IL38" s="561"/>
      <c r="IM38" s="561"/>
      <c r="IN38" s="561"/>
      <c r="IO38" s="561"/>
      <c r="IP38" s="561"/>
      <c r="IQ38" s="561"/>
      <c r="IR38" s="561"/>
      <c r="IS38" s="561"/>
      <c r="IT38" s="561"/>
      <c r="IU38" s="561"/>
      <c r="IV38" s="561"/>
      <c r="IW38" s="561"/>
      <c r="IX38" s="561"/>
      <c r="IY38" s="561"/>
      <c r="IZ38" s="561"/>
      <c r="JA38" s="561"/>
      <c r="JB38" s="561"/>
      <c r="JC38" s="561"/>
      <c r="JD38" s="561"/>
      <c r="JE38" s="561"/>
      <c r="JF38" s="561"/>
      <c r="JG38" s="561"/>
      <c r="JH38" s="561"/>
      <c r="JI38" s="561"/>
      <c r="JJ38" s="561"/>
      <c r="JK38" s="561"/>
      <c r="JL38" s="561"/>
      <c r="JM38" s="561"/>
      <c r="JN38" s="561"/>
      <c r="JO38" s="561"/>
      <c r="JP38" s="561"/>
      <c r="JQ38" s="561"/>
      <c r="JR38" s="561"/>
      <c r="JS38" s="561"/>
      <c r="JT38" s="561"/>
      <c r="JU38" s="561"/>
      <c r="JV38" s="561"/>
      <c r="JW38" s="561"/>
      <c r="JX38" s="561"/>
      <c r="JY38" s="561"/>
      <c r="JZ38" s="561"/>
      <c r="KA38" s="561"/>
      <c r="KB38" s="561"/>
      <c r="KC38" s="561"/>
      <c r="KD38" s="561"/>
      <c r="KE38" s="561"/>
      <c r="KF38" s="561"/>
      <c r="KG38" s="561"/>
      <c r="KH38" s="561"/>
      <c r="KI38" s="561"/>
      <c r="KJ38" s="561"/>
      <c r="KK38" s="561"/>
      <c r="KL38" s="561"/>
      <c r="KM38" s="561"/>
      <c r="KN38" s="561"/>
      <c r="KO38" s="561"/>
      <c r="KP38" s="561"/>
      <c r="KQ38" s="561"/>
      <c r="KR38" s="561"/>
      <c r="KS38" s="561"/>
      <c r="KT38" s="561"/>
      <c r="KU38" s="561"/>
      <c r="KV38" s="561"/>
      <c r="KW38" s="561"/>
      <c r="KX38" s="561"/>
      <c r="KY38" s="561"/>
      <c r="KZ38" s="561"/>
      <c r="LA38" s="561"/>
      <c r="LB38" s="561"/>
      <c r="LC38" s="561"/>
      <c r="LD38" s="561"/>
      <c r="LE38" s="561"/>
      <c r="LF38" s="561"/>
      <c r="LG38" s="561"/>
      <c r="LH38" s="561"/>
      <c r="LI38" s="561"/>
      <c r="LJ38" s="561"/>
      <c r="LK38" s="561"/>
      <c r="LL38" s="561"/>
      <c r="LM38" s="561"/>
      <c r="LN38" s="561"/>
      <c r="LO38" s="561"/>
      <c r="LP38" s="561"/>
      <c r="LQ38" s="561"/>
      <c r="LR38" s="561"/>
      <c r="LS38" s="561"/>
      <c r="LT38" s="561"/>
      <c r="LU38" s="561"/>
      <c r="LV38" s="561"/>
      <c r="LW38" s="561"/>
      <c r="LX38" s="561"/>
      <c r="LY38" s="561"/>
      <c r="LZ38" s="561"/>
      <c r="MA38" s="561"/>
      <c r="MB38" s="561"/>
      <c r="MC38" s="561"/>
      <c r="MD38" s="561"/>
      <c r="ME38" s="561"/>
      <c r="MF38" s="561"/>
      <c r="MG38" s="561"/>
      <c r="MH38" s="561"/>
      <c r="MI38" s="561"/>
      <c r="MJ38" s="561"/>
      <c r="MK38" s="561"/>
      <c r="ML38" s="561"/>
      <c r="MM38" s="561"/>
      <c r="MN38" s="561"/>
      <c r="MO38" s="561"/>
      <c r="MP38" s="561"/>
      <c r="MQ38" s="561"/>
      <c r="MR38" s="561"/>
      <c r="MS38" s="561"/>
      <c r="MT38" s="561"/>
      <c r="MU38" s="561"/>
      <c r="MV38" s="561"/>
      <c r="MW38" s="561"/>
      <c r="MX38" s="561"/>
      <c r="MY38" s="561"/>
      <c r="MZ38" s="561"/>
      <c r="NA38" s="561"/>
      <c r="NB38" s="561"/>
      <c r="NC38" s="561"/>
      <c r="ND38" s="561"/>
      <c r="NE38" s="561"/>
      <c r="NF38" s="561"/>
      <c r="NG38" s="561"/>
      <c r="NH38" s="561"/>
      <c r="NI38" s="561"/>
      <c r="NJ38" s="561"/>
      <c r="NK38" s="561"/>
      <c r="NL38" s="561"/>
      <c r="NM38" s="561"/>
      <c r="NN38" s="561"/>
      <c r="NO38" s="561"/>
      <c r="NP38" s="561"/>
      <c r="NQ38" s="561"/>
      <c r="NR38" s="561"/>
      <c r="NS38" s="561"/>
      <c r="NT38" s="561"/>
    </row>
    <row r="39" spans="1:384" s="85" customFormat="1" ht="51.75" customHeight="1" x14ac:dyDescent="0.45">
      <c r="A39" s="107">
        <v>0</v>
      </c>
      <c r="B39" s="108">
        <v>1</v>
      </c>
      <c r="C39" s="107">
        <v>0</v>
      </c>
      <c r="D39" s="108">
        <v>5</v>
      </c>
      <c r="E39" s="107">
        <v>0</v>
      </c>
      <c r="F39" s="108">
        <v>1</v>
      </c>
      <c r="G39" s="107">
        <v>0</v>
      </c>
      <c r="H39" s="108">
        <v>1</v>
      </c>
      <c r="I39" s="1452" t="str">
        <f t="shared" si="45"/>
        <v>01050101</v>
      </c>
      <c r="J39" s="1452" t="str">
        <f t="shared" ref="J39:J47" si="46">CONCATENATE(A39,B39,C39,D39,E39,F39,G39,H39)</f>
        <v>01050101</v>
      </c>
      <c r="K39" s="553" t="s">
        <v>119</v>
      </c>
      <c r="L39" s="2663" t="s">
        <v>544</v>
      </c>
      <c r="M39" s="2663"/>
      <c r="N39" s="556" t="s">
        <v>240</v>
      </c>
      <c r="O39" s="2664" t="s">
        <v>302</v>
      </c>
      <c r="P39" s="2305" t="s">
        <v>303</v>
      </c>
      <c r="Q39" s="2579">
        <v>1</v>
      </c>
      <c r="R39" s="2645">
        <f t="shared" si="34"/>
        <v>0.91666666666666663</v>
      </c>
      <c r="S39" s="2597">
        <v>1</v>
      </c>
      <c r="T39" s="2642" t="s">
        <v>520</v>
      </c>
      <c r="U39" s="1866">
        <v>6</v>
      </c>
      <c r="V39" s="1866">
        <f t="shared" ref="V39:V47" si="47">SUM(W39:AB39)</f>
        <v>6</v>
      </c>
      <c r="W39" s="1866">
        <v>3</v>
      </c>
      <c r="X39" s="1866">
        <v>0</v>
      </c>
      <c r="Y39" s="1866">
        <v>0</v>
      </c>
      <c r="Z39" s="1866">
        <v>1</v>
      </c>
      <c r="AA39" s="1866">
        <v>1</v>
      </c>
      <c r="AB39" s="1866">
        <v>1</v>
      </c>
      <c r="AC39" s="3719" t="s">
        <v>538</v>
      </c>
      <c r="AD39" s="1872">
        <v>5</v>
      </c>
      <c r="AE39" s="1866">
        <f t="shared" ref="AE39:AE47" si="48">SUM(AF39:AM39)</f>
        <v>5</v>
      </c>
      <c r="AF39" s="2130">
        <v>1</v>
      </c>
      <c r="AG39" s="1785">
        <v>0</v>
      </c>
      <c r="AH39" s="1785">
        <v>3</v>
      </c>
      <c r="AI39" s="1785">
        <v>0</v>
      </c>
      <c r="AJ39" s="1785">
        <v>0</v>
      </c>
      <c r="AK39" s="1785">
        <v>0</v>
      </c>
      <c r="AL39" s="1785">
        <v>0</v>
      </c>
      <c r="AM39" s="1785">
        <v>1</v>
      </c>
      <c r="AN39" s="1729"/>
      <c r="AO39" s="2892">
        <f t="shared" ref="AO39:AO47" si="49">(V39*AT39)+(AE39*AR39)</f>
        <v>11</v>
      </c>
      <c r="AP39" s="2897">
        <f t="shared" ref="AP39:AP47" si="50">AO39/AO$8</f>
        <v>0.91666666666666663</v>
      </c>
      <c r="AQ39" s="1807" t="str" cm="1">
        <f t="array" ref="AQ39">_xlfn.IFS(AP39&lt;4,"estandar",AP39&gt;9,"compleja",AP39&gt;4,"avanzada")</f>
        <v>estandar</v>
      </c>
      <c r="AR39" s="2275" t="s">
        <v>522</v>
      </c>
      <c r="AS39" s="1196">
        <v>0</v>
      </c>
      <c r="AT39" s="1197">
        <v>1</v>
      </c>
      <c r="AU39" s="1488">
        <v>0</v>
      </c>
      <c r="AV39" s="1476">
        <v>1.9670570135746599</v>
      </c>
      <c r="AW39" s="1143">
        <v>0</v>
      </c>
      <c r="AX39" s="1143">
        <v>3.6251131221719501</v>
      </c>
      <c r="AY39" s="1143"/>
      <c r="AZ39" s="1143">
        <f t="shared" ref="AZ39:AZ47" si="51">SUM(AV39,AW39,AX39)</f>
        <v>5.5921701357466098</v>
      </c>
      <c r="BA39" s="1139">
        <f t="shared" ref="BA39:BA47" si="52">AZ39/AZ$8</f>
        <v>1</v>
      </c>
      <c r="BB39" s="1143">
        <v>1.7140956240360501</v>
      </c>
      <c r="BC39" s="1143">
        <v>0</v>
      </c>
      <c r="BD39" s="1143">
        <v>0</v>
      </c>
      <c r="BE39" s="1143">
        <v>1.22723037566089</v>
      </c>
      <c r="BF39" s="1143">
        <f t="shared" ref="BF39:BF47" si="53">SUM(AZ39,BB39,BC39,BD39,BE39)</f>
        <v>8.5334961354435492</v>
      </c>
      <c r="BG39" s="1477">
        <f t="shared" ref="BG39:BG47" si="54">BF39/BF$8</f>
        <v>1</v>
      </c>
      <c r="BH39" s="1469"/>
      <c r="BI39" s="1143"/>
      <c r="BJ39" s="1143"/>
      <c r="BK39" s="1143"/>
      <c r="BL39" s="1143">
        <f t="shared" ref="BL39:BL47" si="55">SUM(BH39,BI39,BJ39)</f>
        <v>0</v>
      </c>
      <c r="BM39" s="1139" t="e">
        <f t="shared" ref="BM39:BM47" si="56">BL39/BL$8</f>
        <v>#DIV/0!</v>
      </c>
      <c r="BN39" s="1143"/>
      <c r="BO39" s="1143"/>
      <c r="BP39" s="1143"/>
      <c r="BQ39" s="1143"/>
      <c r="BR39" s="1143">
        <f t="shared" ref="BR39:BR47" si="57">SUM(BL39,BN39,BO39,BP39,BQ39)</f>
        <v>0</v>
      </c>
      <c r="BS39" s="1144" t="e">
        <f t="shared" ref="BS39:BS47" si="58">BR39/BR$8</f>
        <v>#DIV/0!</v>
      </c>
      <c r="BT39" s="557"/>
      <c r="BU39" s="557"/>
      <c r="BV39" s="557"/>
      <c r="BW39" s="557"/>
      <c r="BX39" s="557"/>
      <c r="BY39" s="557"/>
      <c r="BZ39" s="557"/>
      <c r="CA39" s="557"/>
      <c r="CB39" s="557"/>
      <c r="CC39" s="557"/>
      <c r="CD39" s="557"/>
      <c r="CE39" s="557"/>
      <c r="CF39" s="557"/>
      <c r="CG39" s="557"/>
      <c r="CH39" s="557"/>
      <c r="CI39" s="557"/>
      <c r="CJ39" s="557"/>
      <c r="CK39" s="557"/>
      <c r="CL39" s="557"/>
      <c r="CM39" s="557"/>
      <c r="CN39" s="557"/>
      <c r="CO39" s="557"/>
      <c r="CP39" s="557"/>
      <c r="CQ39" s="557"/>
      <c r="CR39" s="557"/>
      <c r="CS39" s="557"/>
      <c r="CT39" s="557"/>
      <c r="CU39" s="557"/>
      <c r="CV39" s="557"/>
      <c r="CW39" s="557"/>
      <c r="CX39" s="557"/>
      <c r="CY39" s="557"/>
      <c r="CZ39" s="557"/>
      <c r="DA39" s="557"/>
      <c r="DB39" s="557"/>
      <c r="DC39" s="557"/>
      <c r="DD39" s="557"/>
      <c r="DE39" s="557"/>
      <c r="DF39" s="557"/>
      <c r="DG39" s="557"/>
      <c r="DH39" s="557"/>
      <c r="DI39" s="557"/>
      <c r="DJ39" s="557"/>
      <c r="DK39" s="557"/>
      <c r="DL39" s="557"/>
      <c r="DM39" s="557"/>
      <c r="DN39" s="557"/>
      <c r="DO39" s="557"/>
      <c r="DP39" s="557"/>
      <c r="DQ39" s="557"/>
      <c r="DR39" s="557"/>
      <c r="DS39" s="557"/>
      <c r="DT39" s="557"/>
      <c r="DU39" s="557"/>
      <c r="DV39" s="557"/>
      <c r="DW39" s="557"/>
      <c r="DX39" s="557"/>
      <c r="DY39" s="557"/>
      <c r="DZ39" s="557"/>
      <c r="EA39" s="557"/>
      <c r="EB39" s="557"/>
      <c r="EC39" s="557"/>
      <c r="ED39" s="557"/>
      <c r="EE39" s="557"/>
      <c r="EF39" s="557"/>
      <c r="EG39" s="557"/>
      <c r="EH39" s="557"/>
      <c r="EI39" s="557"/>
      <c r="EJ39" s="557"/>
      <c r="EK39" s="557"/>
      <c r="EL39" s="557"/>
      <c r="EM39" s="557"/>
      <c r="EN39" s="557"/>
      <c r="EO39" s="557"/>
      <c r="EP39" s="557"/>
      <c r="EQ39" s="557"/>
      <c r="ER39" s="557"/>
      <c r="ES39" s="557"/>
      <c r="ET39" s="557"/>
      <c r="EU39" s="557"/>
      <c r="EV39" s="557"/>
      <c r="EW39" s="557"/>
      <c r="EX39" s="557"/>
      <c r="EY39" s="557"/>
      <c r="EZ39" s="557"/>
      <c r="FA39" s="557"/>
      <c r="FB39" s="557"/>
      <c r="FC39" s="557"/>
      <c r="FD39" s="557"/>
      <c r="FE39" s="557"/>
      <c r="FF39" s="557"/>
      <c r="FG39" s="557"/>
      <c r="FH39" s="557"/>
      <c r="FI39" s="557"/>
      <c r="FJ39" s="557"/>
      <c r="FK39" s="557"/>
      <c r="FL39" s="557"/>
      <c r="FM39" s="557"/>
      <c r="FN39" s="557"/>
      <c r="FO39" s="557"/>
      <c r="FP39" s="557"/>
      <c r="FQ39" s="557"/>
      <c r="FR39" s="557"/>
      <c r="FS39" s="557"/>
      <c r="FT39" s="557"/>
      <c r="FU39" s="557"/>
      <c r="FV39" s="557"/>
      <c r="FW39" s="557"/>
      <c r="FX39" s="557"/>
      <c r="FY39" s="557"/>
      <c r="FZ39" s="557"/>
      <c r="GA39" s="557"/>
      <c r="GB39" s="557"/>
      <c r="GC39" s="557"/>
      <c r="GD39" s="557"/>
      <c r="GE39" s="557"/>
      <c r="GF39" s="557"/>
      <c r="GG39" s="557"/>
      <c r="GH39" s="557"/>
      <c r="GI39" s="557"/>
      <c r="GJ39" s="557"/>
      <c r="GK39" s="557"/>
      <c r="GL39" s="557"/>
      <c r="GM39" s="557"/>
      <c r="GN39" s="557"/>
      <c r="GO39" s="557"/>
      <c r="GP39" s="557"/>
      <c r="GQ39" s="557"/>
      <c r="GR39" s="557"/>
      <c r="GS39" s="557"/>
      <c r="GT39" s="557"/>
      <c r="GU39" s="557"/>
      <c r="GV39" s="557"/>
      <c r="GW39" s="557"/>
      <c r="GX39" s="557"/>
      <c r="GY39" s="557"/>
      <c r="GZ39" s="557"/>
      <c r="HA39" s="557"/>
      <c r="HB39" s="557"/>
      <c r="HC39" s="557"/>
      <c r="HD39" s="557"/>
      <c r="HE39" s="557"/>
      <c r="HF39" s="557"/>
      <c r="HG39" s="557"/>
      <c r="HH39" s="557"/>
      <c r="HI39" s="557"/>
      <c r="HJ39" s="557"/>
      <c r="HK39" s="557"/>
      <c r="HL39" s="557"/>
      <c r="HM39" s="557"/>
      <c r="HN39" s="557"/>
      <c r="HO39" s="557"/>
      <c r="HP39" s="557"/>
      <c r="HQ39" s="557"/>
      <c r="HR39" s="557"/>
      <c r="HS39" s="557"/>
      <c r="HT39" s="557"/>
      <c r="HU39" s="557"/>
      <c r="HV39" s="557"/>
      <c r="HW39" s="557"/>
      <c r="HX39" s="557"/>
      <c r="HY39" s="557"/>
      <c r="HZ39" s="557"/>
      <c r="IA39" s="557"/>
      <c r="IB39" s="557"/>
      <c r="IC39" s="557"/>
      <c r="ID39" s="557"/>
      <c r="IE39" s="557"/>
      <c r="IF39" s="557"/>
      <c r="IG39" s="557"/>
      <c r="IH39" s="557"/>
      <c r="II39" s="557"/>
      <c r="IJ39" s="557"/>
      <c r="IK39" s="557"/>
      <c r="IL39" s="557"/>
      <c r="IM39" s="557"/>
      <c r="IN39" s="557"/>
      <c r="IO39" s="557"/>
      <c r="IP39" s="557"/>
      <c r="IQ39" s="557"/>
      <c r="IR39" s="557"/>
      <c r="IS39" s="557"/>
      <c r="IT39" s="557"/>
      <c r="IU39" s="557"/>
      <c r="IV39" s="557"/>
      <c r="IW39" s="557"/>
      <c r="IX39" s="557"/>
      <c r="IY39" s="557"/>
      <c r="IZ39" s="557"/>
      <c r="JA39" s="557"/>
      <c r="JB39" s="557"/>
      <c r="JC39" s="557"/>
      <c r="JD39" s="557"/>
      <c r="JE39" s="557"/>
      <c r="JF39" s="557"/>
      <c r="JG39" s="557"/>
      <c r="JH39" s="557"/>
      <c r="JI39" s="557"/>
      <c r="JJ39" s="557"/>
      <c r="JK39" s="557"/>
      <c r="JL39" s="557"/>
      <c r="JM39" s="557"/>
      <c r="JN39" s="557"/>
      <c r="JO39" s="557"/>
      <c r="JP39" s="557"/>
      <c r="JQ39" s="557"/>
      <c r="JR39" s="557"/>
      <c r="JS39" s="557"/>
      <c r="JT39" s="557"/>
      <c r="JU39" s="557"/>
      <c r="JV39" s="557"/>
      <c r="JW39" s="557"/>
      <c r="JX39" s="557"/>
      <c r="JY39" s="557"/>
      <c r="JZ39" s="557"/>
      <c r="KA39" s="557"/>
      <c r="KB39" s="557"/>
      <c r="KC39" s="557"/>
      <c r="KD39" s="557"/>
      <c r="KE39" s="557"/>
      <c r="KF39" s="557"/>
      <c r="KG39" s="557"/>
      <c r="KH39" s="557"/>
      <c r="KI39" s="557"/>
      <c r="KJ39" s="557"/>
      <c r="KK39" s="557"/>
      <c r="KL39" s="557"/>
      <c r="KM39" s="557"/>
      <c r="KN39" s="557"/>
      <c r="KO39" s="557"/>
      <c r="KP39" s="557"/>
      <c r="KQ39" s="557"/>
      <c r="KR39" s="557"/>
      <c r="KS39" s="557"/>
      <c r="KT39" s="557"/>
      <c r="KU39" s="557"/>
      <c r="KV39" s="557"/>
      <c r="KW39" s="557"/>
      <c r="KX39" s="557"/>
      <c r="KY39" s="557"/>
      <c r="KZ39" s="557"/>
      <c r="LA39" s="557"/>
      <c r="LB39" s="557"/>
      <c r="LC39" s="557"/>
      <c r="LD39" s="557"/>
      <c r="LE39" s="557"/>
      <c r="LF39" s="557"/>
      <c r="LG39" s="557"/>
      <c r="LH39" s="557"/>
      <c r="LI39" s="557"/>
      <c r="LJ39" s="557"/>
      <c r="LK39" s="557"/>
      <c r="LL39" s="557"/>
      <c r="LM39" s="557"/>
      <c r="LN39" s="557"/>
      <c r="LO39" s="557"/>
      <c r="LP39" s="557"/>
      <c r="LQ39" s="557"/>
      <c r="LR39" s="557"/>
      <c r="LS39" s="557"/>
      <c r="LT39" s="557"/>
      <c r="LU39" s="557"/>
      <c r="LV39" s="557"/>
      <c r="LW39" s="557"/>
      <c r="LX39" s="557"/>
      <c r="LY39" s="557"/>
      <c r="LZ39" s="557"/>
      <c r="MA39" s="557"/>
      <c r="MB39" s="557"/>
      <c r="MC39" s="557"/>
      <c r="MD39" s="557"/>
      <c r="ME39" s="557"/>
      <c r="MF39" s="557"/>
      <c r="MG39" s="557"/>
      <c r="MH39" s="557"/>
      <c r="MI39" s="557"/>
      <c r="MJ39" s="557"/>
      <c r="MK39" s="557"/>
      <c r="ML39" s="557"/>
      <c r="MM39" s="557"/>
      <c r="MN39" s="557"/>
      <c r="MO39" s="557"/>
      <c r="MP39" s="557"/>
      <c r="MQ39" s="557"/>
      <c r="MR39" s="557"/>
      <c r="MS39" s="557"/>
      <c r="MT39" s="557"/>
      <c r="MU39" s="557"/>
      <c r="MV39" s="557"/>
      <c r="MW39" s="557"/>
      <c r="MX39" s="557"/>
      <c r="MY39" s="557"/>
      <c r="MZ39" s="557"/>
      <c r="NA39" s="557"/>
      <c r="NB39" s="557"/>
      <c r="NC39" s="557"/>
      <c r="ND39" s="557"/>
      <c r="NE39" s="557"/>
      <c r="NF39" s="557"/>
      <c r="NG39" s="557"/>
      <c r="NH39" s="557"/>
      <c r="NI39" s="557"/>
      <c r="NJ39" s="557"/>
      <c r="NK39" s="557"/>
      <c r="NL39" s="557"/>
      <c r="NM39" s="557"/>
      <c r="NN39" s="557"/>
      <c r="NO39" s="557"/>
      <c r="NP39" s="557"/>
      <c r="NQ39" s="557"/>
      <c r="NR39" s="557"/>
      <c r="NS39" s="557"/>
      <c r="NT39" s="557"/>
    </row>
    <row r="40" spans="1:384" s="85" customFormat="1" ht="51.75" customHeight="1" x14ac:dyDescent="0.45">
      <c r="A40" s="107">
        <v>0</v>
      </c>
      <c r="B40" s="108">
        <v>1</v>
      </c>
      <c r="C40" s="107">
        <v>0</v>
      </c>
      <c r="D40" s="108">
        <v>5</v>
      </c>
      <c r="E40" s="107">
        <v>0</v>
      </c>
      <c r="F40" s="108">
        <v>2</v>
      </c>
      <c r="G40" s="107">
        <v>0</v>
      </c>
      <c r="H40" s="108">
        <v>1</v>
      </c>
      <c r="I40" s="1452" t="str">
        <f t="shared" si="45"/>
        <v>01050201</v>
      </c>
      <c r="J40" s="1452" t="str">
        <f t="shared" si="46"/>
        <v>01050201</v>
      </c>
      <c r="K40" s="553" t="s">
        <v>119</v>
      </c>
      <c r="L40" s="2663" t="s">
        <v>545</v>
      </c>
      <c r="M40" s="2663"/>
      <c r="N40" s="556" t="s">
        <v>240</v>
      </c>
      <c r="O40" s="2664" t="s">
        <v>305</v>
      </c>
      <c r="P40" s="2305" t="s">
        <v>304</v>
      </c>
      <c r="Q40" s="2579">
        <v>1.1172506657120884</v>
      </c>
      <c r="R40" s="2596">
        <f t="shared" si="34"/>
        <v>0.91666666666666663</v>
      </c>
      <c r="S40" s="2597">
        <v>1.1437922815839865</v>
      </c>
      <c r="T40" s="2642" t="s">
        <v>520</v>
      </c>
      <c r="U40" s="1866">
        <v>8</v>
      </c>
      <c r="V40" s="1866">
        <f t="shared" si="47"/>
        <v>6</v>
      </c>
      <c r="W40" s="1866">
        <v>3</v>
      </c>
      <c r="X40" s="1866">
        <v>0</v>
      </c>
      <c r="Y40" s="1866">
        <v>0</v>
      </c>
      <c r="Z40" s="1866">
        <v>1</v>
      </c>
      <c r="AA40" s="1866">
        <v>1</v>
      </c>
      <c r="AB40" s="1866">
        <v>1</v>
      </c>
      <c r="AC40" s="3719" t="s">
        <v>538</v>
      </c>
      <c r="AD40" s="1872">
        <v>5</v>
      </c>
      <c r="AE40" s="1866">
        <f t="shared" si="48"/>
        <v>5</v>
      </c>
      <c r="AF40" s="2130">
        <v>1</v>
      </c>
      <c r="AG40" s="1785">
        <v>0</v>
      </c>
      <c r="AH40" s="1785">
        <v>3</v>
      </c>
      <c r="AI40" s="1785">
        <v>0</v>
      </c>
      <c r="AJ40" s="1785">
        <v>0</v>
      </c>
      <c r="AK40" s="1785">
        <v>0</v>
      </c>
      <c r="AL40" s="1785">
        <v>0</v>
      </c>
      <c r="AM40" s="1785">
        <v>1</v>
      </c>
      <c r="AN40" s="1729"/>
      <c r="AO40" s="2892">
        <f t="shared" si="49"/>
        <v>11</v>
      </c>
      <c r="AP40" s="2897">
        <f t="shared" si="50"/>
        <v>0.91666666666666663</v>
      </c>
      <c r="AQ40" s="1807" t="str" cm="1">
        <f t="array" ref="AQ40">_xlfn.IFS(AP40&lt;4,"estandar",AP40&gt;9,"compleja",AP40&gt;4,"avanzada")</f>
        <v>estandar</v>
      </c>
      <c r="AR40" s="2275" t="s">
        <v>522</v>
      </c>
      <c r="AS40" s="1196">
        <v>0</v>
      </c>
      <c r="AT40" s="1197">
        <v>1</v>
      </c>
      <c r="AU40" s="1488">
        <v>0</v>
      </c>
      <c r="AV40" s="1476">
        <v>2.6227426847662101</v>
      </c>
      <c r="AW40" s="1143">
        <v>0</v>
      </c>
      <c r="AX40" s="1143">
        <v>3.6251131221719501</v>
      </c>
      <c r="AY40" s="1143"/>
      <c r="AZ40" s="1143">
        <f t="shared" si="51"/>
        <v>6.2478558069381602</v>
      </c>
      <c r="BA40" s="1139">
        <f t="shared" si="52"/>
        <v>1.1172506657120884</v>
      </c>
      <c r="BB40" s="1143">
        <v>2.2854608320480598</v>
      </c>
      <c r="BC40" s="1143">
        <v>0</v>
      </c>
      <c r="BD40" s="1143">
        <v>0</v>
      </c>
      <c r="BE40" s="1143">
        <v>1.22723037566089</v>
      </c>
      <c r="BF40" s="1143">
        <f t="shared" si="53"/>
        <v>9.7605470146471092</v>
      </c>
      <c r="BG40" s="1477">
        <f t="shared" si="54"/>
        <v>1.1437922815839865</v>
      </c>
      <c r="BH40" s="1469"/>
      <c r="BI40" s="1143"/>
      <c r="BJ40" s="1143"/>
      <c r="BK40" s="1143"/>
      <c r="BL40" s="1143">
        <f t="shared" si="55"/>
        <v>0</v>
      </c>
      <c r="BM40" s="1139" t="e">
        <f t="shared" si="56"/>
        <v>#DIV/0!</v>
      </c>
      <c r="BN40" s="1143"/>
      <c r="BO40" s="1143"/>
      <c r="BP40" s="1143"/>
      <c r="BQ40" s="1143"/>
      <c r="BR40" s="1143">
        <f t="shared" si="57"/>
        <v>0</v>
      </c>
      <c r="BS40" s="1144" t="e">
        <f t="shared" si="58"/>
        <v>#DIV/0!</v>
      </c>
      <c r="BT40" s="557"/>
      <c r="BU40" s="557"/>
      <c r="BV40" s="557"/>
      <c r="BW40" s="557"/>
      <c r="BX40" s="557"/>
      <c r="BY40" s="557"/>
      <c r="BZ40" s="557"/>
      <c r="CA40" s="557"/>
      <c r="CB40" s="557"/>
      <c r="CC40" s="557"/>
      <c r="CD40" s="557"/>
      <c r="CE40" s="557"/>
      <c r="CF40" s="557"/>
      <c r="CG40" s="557"/>
      <c r="CH40" s="557"/>
      <c r="CI40" s="557"/>
      <c r="CJ40" s="557"/>
      <c r="CK40" s="557"/>
      <c r="CL40" s="557"/>
      <c r="CM40" s="557"/>
      <c r="CN40" s="557"/>
      <c r="CO40" s="557"/>
      <c r="CP40" s="557"/>
      <c r="CQ40" s="557"/>
      <c r="CR40" s="557"/>
      <c r="CS40" s="557"/>
      <c r="CT40" s="557"/>
      <c r="CU40" s="557"/>
      <c r="CV40" s="557"/>
      <c r="CW40" s="557"/>
      <c r="CX40" s="557"/>
      <c r="CY40" s="557"/>
      <c r="CZ40" s="557"/>
      <c r="DA40" s="557"/>
      <c r="DB40" s="557"/>
      <c r="DC40" s="557"/>
      <c r="DD40" s="557"/>
      <c r="DE40" s="557"/>
      <c r="DF40" s="557"/>
      <c r="DG40" s="557"/>
      <c r="DH40" s="557"/>
      <c r="DI40" s="557"/>
      <c r="DJ40" s="557"/>
      <c r="DK40" s="557"/>
      <c r="DL40" s="557"/>
      <c r="DM40" s="557"/>
      <c r="DN40" s="557"/>
      <c r="DO40" s="557"/>
      <c r="DP40" s="557"/>
      <c r="DQ40" s="557"/>
      <c r="DR40" s="557"/>
      <c r="DS40" s="557"/>
      <c r="DT40" s="557"/>
      <c r="DU40" s="557"/>
      <c r="DV40" s="557"/>
      <c r="DW40" s="557"/>
      <c r="DX40" s="557"/>
      <c r="DY40" s="557"/>
      <c r="DZ40" s="557"/>
      <c r="EA40" s="557"/>
      <c r="EB40" s="557"/>
      <c r="EC40" s="557"/>
      <c r="ED40" s="557"/>
      <c r="EE40" s="557"/>
      <c r="EF40" s="557"/>
      <c r="EG40" s="557"/>
      <c r="EH40" s="557"/>
      <c r="EI40" s="557"/>
      <c r="EJ40" s="557"/>
      <c r="EK40" s="557"/>
      <c r="EL40" s="557"/>
      <c r="EM40" s="557"/>
      <c r="EN40" s="557"/>
      <c r="EO40" s="557"/>
      <c r="EP40" s="557"/>
      <c r="EQ40" s="557"/>
      <c r="ER40" s="557"/>
      <c r="ES40" s="557"/>
      <c r="ET40" s="557"/>
      <c r="EU40" s="557"/>
      <c r="EV40" s="557"/>
      <c r="EW40" s="557"/>
      <c r="EX40" s="557"/>
      <c r="EY40" s="557"/>
      <c r="EZ40" s="557"/>
      <c r="FA40" s="557"/>
      <c r="FB40" s="557"/>
      <c r="FC40" s="557"/>
      <c r="FD40" s="557"/>
      <c r="FE40" s="557"/>
      <c r="FF40" s="557"/>
      <c r="FG40" s="557"/>
      <c r="FH40" s="557"/>
      <c r="FI40" s="557"/>
      <c r="FJ40" s="557"/>
      <c r="FK40" s="557"/>
      <c r="FL40" s="557"/>
      <c r="FM40" s="557"/>
      <c r="FN40" s="557"/>
      <c r="FO40" s="557"/>
      <c r="FP40" s="557"/>
      <c r="FQ40" s="557"/>
      <c r="FR40" s="557"/>
      <c r="FS40" s="557"/>
      <c r="FT40" s="557"/>
      <c r="FU40" s="557"/>
      <c r="FV40" s="557"/>
      <c r="FW40" s="557"/>
      <c r="FX40" s="557"/>
      <c r="FY40" s="557"/>
      <c r="FZ40" s="557"/>
      <c r="GA40" s="557"/>
      <c r="GB40" s="557"/>
      <c r="GC40" s="557"/>
      <c r="GD40" s="557"/>
      <c r="GE40" s="557"/>
      <c r="GF40" s="557"/>
      <c r="GG40" s="557"/>
      <c r="GH40" s="557"/>
      <c r="GI40" s="557"/>
      <c r="GJ40" s="557"/>
      <c r="GK40" s="557"/>
      <c r="GL40" s="557"/>
      <c r="GM40" s="557"/>
      <c r="GN40" s="557"/>
      <c r="GO40" s="557"/>
      <c r="GP40" s="557"/>
      <c r="GQ40" s="557"/>
      <c r="GR40" s="557"/>
      <c r="GS40" s="557"/>
      <c r="GT40" s="557"/>
      <c r="GU40" s="557"/>
      <c r="GV40" s="557"/>
      <c r="GW40" s="557"/>
      <c r="GX40" s="557"/>
      <c r="GY40" s="557"/>
      <c r="GZ40" s="557"/>
      <c r="HA40" s="557"/>
      <c r="HB40" s="557"/>
      <c r="HC40" s="557"/>
      <c r="HD40" s="557"/>
      <c r="HE40" s="557"/>
      <c r="HF40" s="557"/>
      <c r="HG40" s="557"/>
      <c r="HH40" s="557"/>
      <c r="HI40" s="557"/>
      <c r="HJ40" s="557"/>
      <c r="HK40" s="557"/>
      <c r="HL40" s="557"/>
      <c r="HM40" s="557"/>
      <c r="HN40" s="557"/>
      <c r="HO40" s="557"/>
      <c r="HP40" s="557"/>
      <c r="HQ40" s="557"/>
      <c r="HR40" s="557"/>
      <c r="HS40" s="557"/>
      <c r="HT40" s="557"/>
      <c r="HU40" s="557"/>
      <c r="HV40" s="557"/>
      <c r="HW40" s="557"/>
      <c r="HX40" s="557"/>
      <c r="HY40" s="557"/>
      <c r="HZ40" s="557"/>
      <c r="IA40" s="557"/>
      <c r="IB40" s="557"/>
      <c r="IC40" s="557"/>
      <c r="ID40" s="557"/>
      <c r="IE40" s="557"/>
      <c r="IF40" s="557"/>
      <c r="IG40" s="557"/>
      <c r="IH40" s="557"/>
      <c r="II40" s="557"/>
      <c r="IJ40" s="557"/>
      <c r="IK40" s="557"/>
      <c r="IL40" s="557"/>
      <c r="IM40" s="557"/>
      <c r="IN40" s="557"/>
      <c r="IO40" s="557"/>
      <c r="IP40" s="557"/>
      <c r="IQ40" s="557"/>
      <c r="IR40" s="557"/>
      <c r="IS40" s="557"/>
      <c r="IT40" s="557"/>
      <c r="IU40" s="557"/>
      <c r="IV40" s="557"/>
      <c r="IW40" s="557"/>
      <c r="IX40" s="557"/>
      <c r="IY40" s="557"/>
      <c r="IZ40" s="557"/>
      <c r="JA40" s="557"/>
      <c r="JB40" s="557"/>
      <c r="JC40" s="557"/>
      <c r="JD40" s="557"/>
      <c r="JE40" s="557"/>
      <c r="JF40" s="557"/>
      <c r="JG40" s="557"/>
      <c r="JH40" s="557"/>
      <c r="JI40" s="557"/>
      <c r="JJ40" s="557"/>
      <c r="JK40" s="557"/>
      <c r="JL40" s="557"/>
      <c r="JM40" s="557"/>
      <c r="JN40" s="557"/>
      <c r="JO40" s="557"/>
      <c r="JP40" s="557"/>
      <c r="JQ40" s="557"/>
      <c r="JR40" s="557"/>
      <c r="JS40" s="557"/>
      <c r="JT40" s="557"/>
      <c r="JU40" s="557"/>
      <c r="JV40" s="557"/>
      <c r="JW40" s="557"/>
      <c r="JX40" s="557"/>
      <c r="JY40" s="557"/>
      <c r="JZ40" s="557"/>
      <c r="KA40" s="557"/>
      <c r="KB40" s="557"/>
      <c r="KC40" s="557"/>
      <c r="KD40" s="557"/>
      <c r="KE40" s="557"/>
      <c r="KF40" s="557"/>
      <c r="KG40" s="557"/>
      <c r="KH40" s="557"/>
      <c r="KI40" s="557"/>
      <c r="KJ40" s="557"/>
      <c r="KK40" s="557"/>
      <c r="KL40" s="557"/>
      <c r="KM40" s="557"/>
      <c r="KN40" s="557"/>
      <c r="KO40" s="557"/>
      <c r="KP40" s="557"/>
      <c r="KQ40" s="557"/>
      <c r="KR40" s="557"/>
      <c r="KS40" s="557"/>
      <c r="KT40" s="557"/>
      <c r="KU40" s="557"/>
      <c r="KV40" s="557"/>
      <c r="KW40" s="557"/>
      <c r="KX40" s="557"/>
      <c r="KY40" s="557"/>
      <c r="KZ40" s="557"/>
      <c r="LA40" s="557"/>
      <c r="LB40" s="557"/>
      <c r="LC40" s="557"/>
      <c r="LD40" s="557"/>
      <c r="LE40" s="557"/>
      <c r="LF40" s="557"/>
      <c r="LG40" s="557"/>
      <c r="LH40" s="557"/>
      <c r="LI40" s="557"/>
      <c r="LJ40" s="557"/>
      <c r="LK40" s="557"/>
      <c r="LL40" s="557"/>
      <c r="LM40" s="557"/>
      <c r="LN40" s="557"/>
      <c r="LO40" s="557"/>
      <c r="LP40" s="557"/>
      <c r="LQ40" s="557"/>
      <c r="LR40" s="557"/>
      <c r="LS40" s="557"/>
      <c r="LT40" s="557"/>
      <c r="LU40" s="557"/>
      <c r="LV40" s="557"/>
      <c r="LW40" s="557"/>
      <c r="LX40" s="557"/>
      <c r="LY40" s="557"/>
      <c r="LZ40" s="557"/>
      <c r="MA40" s="557"/>
      <c r="MB40" s="557"/>
      <c r="MC40" s="557"/>
      <c r="MD40" s="557"/>
      <c r="ME40" s="557"/>
      <c r="MF40" s="557"/>
      <c r="MG40" s="557"/>
      <c r="MH40" s="557"/>
      <c r="MI40" s="557"/>
      <c r="MJ40" s="557"/>
      <c r="MK40" s="557"/>
      <c r="ML40" s="557"/>
      <c r="MM40" s="557"/>
      <c r="MN40" s="557"/>
      <c r="MO40" s="557"/>
      <c r="MP40" s="557"/>
      <c r="MQ40" s="557"/>
      <c r="MR40" s="557"/>
      <c r="MS40" s="557"/>
      <c r="MT40" s="557"/>
      <c r="MU40" s="557"/>
      <c r="MV40" s="557"/>
      <c r="MW40" s="557"/>
      <c r="MX40" s="557"/>
      <c r="MY40" s="557"/>
      <c r="MZ40" s="557"/>
      <c r="NA40" s="557"/>
      <c r="NB40" s="557"/>
      <c r="NC40" s="557"/>
      <c r="ND40" s="557"/>
      <c r="NE40" s="557"/>
      <c r="NF40" s="557"/>
      <c r="NG40" s="557"/>
      <c r="NH40" s="557"/>
      <c r="NI40" s="557"/>
      <c r="NJ40" s="557"/>
      <c r="NK40" s="557"/>
      <c r="NL40" s="557"/>
      <c r="NM40" s="557"/>
      <c r="NN40" s="557"/>
      <c r="NO40" s="557"/>
      <c r="NP40" s="557"/>
      <c r="NQ40" s="557"/>
      <c r="NR40" s="557"/>
      <c r="NS40" s="557"/>
      <c r="NT40" s="557"/>
    </row>
    <row r="41" spans="1:384" s="85" customFormat="1" ht="51.75" customHeight="1" x14ac:dyDescent="0.45">
      <c r="A41" s="107">
        <v>0</v>
      </c>
      <c r="B41" s="108">
        <v>1</v>
      </c>
      <c r="C41" s="107">
        <v>0</v>
      </c>
      <c r="D41" s="108">
        <v>5</v>
      </c>
      <c r="E41" s="107">
        <v>0</v>
      </c>
      <c r="F41" s="108">
        <v>3</v>
      </c>
      <c r="G41" s="107">
        <v>0</v>
      </c>
      <c r="H41" s="108">
        <v>1</v>
      </c>
      <c r="I41" s="1452" t="str">
        <f t="shared" si="45"/>
        <v>01050301</v>
      </c>
      <c r="J41" s="1452" t="str">
        <f t="shared" si="46"/>
        <v>01050301</v>
      </c>
      <c r="K41" s="553" t="s">
        <v>119</v>
      </c>
      <c r="L41" s="2663" t="s">
        <v>546</v>
      </c>
      <c r="M41" s="2663"/>
      <c r="N41" s="556" t="s">
        <v>240</v>
      </c>
      <c r="O41" s="2664" t="s">
        <v>307</v>
      </c>
      <c r="P41" s="2305" t="s">
        <v>308</v>
      </c>
      <c r="Q41" s="2579">
        <v>1.1172506657120884</v>
      </c>
      <c r="R41" s="2596">
        <f t="shared" si="34"/>
        <v>0.91666666666666663</v>
      </c>
      <c r="S41" s="2597">
        <v>1.1437922815839865</v>
      </c>
      <c r="T41" s="2642" t="s">
        <v>520</v>
      </c>
      <c r="U41" s="1866">
        <v>8</v>
      </c>
      <c r="V41" s="1866">
        <f t="shared" si="47"/>
        <v>6</v>
      </c>
      <c r="W41" s="1866">
        <v>3</v>
      </c>
      <c r="X41" s="1866">
        <v>0</v>
      </c>
      <c r="Y41" s="1866">
        <v>0</v>
      </c>
      <c r="Z41" s="1866">
        <v>1</v>
      </c>
      <c r="AA41" s="1866">
        <v>1</v>
      </c>
      <c r="AB41" s="1866">
        <v>1</v>
      </c>
      <c r="AC41" s="3719" t="s">
        <v>525</v>
      </c>
      <c r="AD41" s="1872">
        <v>5</v>
      </c>
      <c r="AE41" s="1866">
        <f t="shared" si="48"/>
        <v>5</v>
      </c>
      <c r="AF41" s="2130">
        <v>1</v>
      </c>
      <c r="AG41" s="1785">
        <v>0</v>
      </c>
      <c r="AH41" s="1785">
        <v>3</v>
      </c>
      <c r="AI41" s="1785">
        <v>0</v>
      </c>
      <c r="AJ41" s="1785">
        <v>0</v>
      </c>
      <c r="AK41" s="1785">
        <v>0</v>
      </c>
      <c r="AL41" s="1785">
        <v>0</v>
      </c>
      <c r="AM41" s="1785">
        <v>1</v>
      </c>
      <c r="AN41" s="1729"/>
      <c r="AO41" s="2892">
        <f t="shared" si="49"/>
        <v>11</v>
      </c>
      <c r="AP41" s="2897">
        <f t="shared" si="50"/>
        <v>0.91666666666666663</v>
      </c>
      <c r="AQ41" s="1807" t="str" cm="1">
        <f t="array" ref="AQ41">_xlfn.IFS(AP41&lt;4,"estandar",AP41&gt;9,"compleja",AP41&gt;4,"avanzada")</f>
        <v>estandar</v>
      </c>
      <c r="AR41" s="2275" t="s">
        <v>522</v>
      </c>
      <c r="AS41" s="1196">
        <v>0</v>
      </c>
      <c r="AT41" s="1197">
        <v>1</v>
      </c>
      <c r="AU41" s="1488">
        <v>0</v>
      </c>
      <c r="AV41" s="1476">
        <v>2.6227426847662101</v>
      </c>
      <c r="AW41" s="1143">
        <v>0</v>
      </c>
      <c r="AX41" s="1143">
        <v>3.6251131221719501</v>
      </c>
      <c r="AY41" s="1143"/>
      <c r="AZ41" s="1143">
        <f t="shared" si="51"/>
        <v>6.2478558069381602</v>
      </c>
      <c r="BA41" s="1139">
        <f t="shared" si="52"/>
        <v>1.1172506657120884</v>
      </c>
      <c r="BB41" s="1143">
        <v>2.2854608320480598</v>
      </c>
      <c r="BC41" s="1143">
        <v>0</v>
      </c>
      <c r="BD41" s="1143">
        <v>0</v>
      </c>
      <c r="BE41" s="1143">
        <v>1.22723037566089</v>
      </c>
      <c r="BF41" s="1143">
        <f t="shared" si="53"/>
        <v>9.7605470146471092</v>
      </c>
      <c r="BG41" s="1477">
        <f t="shared" si="54"/>
        <v>1.1437922815839865</v>
      </c>
      <c r="BH41" s="1469"/>
      <c r="BI41" s="1143"/>
      <c r="BJ41" s="1143"/>
      <c r="BK41" s="1143"/>
      <c r="BL41" s="1143">
        <f t="shared" si="55"/>
        <v>0</v>
      </c>
      <c r="BM41" s="1139" t="e">
        <f t="shared" si="56"/>
        <v>#DIV/0!</v>
      </c>
      <c r="BN41" s="1143"/>
      <c r="BO41" s="1143"/>
      <c r="BP41" s="1143"/>
      <c r="BQ41" s="1143"/>
      <c r="BR41" s="1143">
        <f t="shared" si="57"/>
        <v>0</v>
      </c>
      <c r="BS41" s="1144" t="e">
        <f t="shared" si="58"/>
        <v>#DIV/0!</v>
      </c>
      <c r="BT41" s="557"/>
      <c r="BU41" s="557"/>
      <c r="BV41" s="557"/>
      <c r="BW41" s="557"/>
      <c r="BX41" s="557"/>
      <c r="BY41" s="557"/>
      <c r="BZ41" s="557"/>
      <c r="CA41" s="557"/>
      <c r="CB41" s="557"/>
      <c r="CC41" s="557"/>
      <c r="CD41" s="557"/>
      <c r="CE41" s="557"/>
      <c r="CF41" s="557"/>
      <c r="CG41" s="557"/>
      <c r="CH41" s="557"/>
      <c r="CI41" s="557"/>
      <c r="CJ41" s="557"/>
      <c r="CK41" s="557"/>
      <c r="CL41" s="557"/>
      <c r="CM41" s="557"/>
      <c r="CN41" s="557"/>
      <c r="CO41" s="557"/>
      <c r="CP41" s="557"/>
      <c r="CQ41" s="557"/>
      <c r="CR41" s="557"/>
      <c r="CS41" s="557"/>
      <c r="CT41" s="557"/>
      <c r="CU41" s="557"/>
      <c r="CV41" s="557"/>
      <c r="CW41" s="557"/>
      <c r="CX41" s="557"/>
      <c r="CY41" s="557"/>
      <c r="CZ41" s="557"/>
      <c r="DA41" s="557"/>
      <c r="DB41" s="557"/>
      <c r="DC41" s="557"/>
      <c r="DD41" s="557"/>
      <c r="DE41" s="557"/>
      <c r="DF41" s="557"/>
      <c r="DG41" s="557"/>
      <c r="DH41" s="557"/>
      <c r="DI41" s="557"/>
      <c r="DJ41" s="557"/>
      <c r="DK41" s="557"/>
      <c r="DL41" s="557"/>
      <c r="DM41" s="557"/>
      <c r="DN41" s="557"/>
      <c r="DO41" s="557"/>
      <c r="DP41" s="557"/>
      <c r="DQ41" s="557"/>
      <c r="DR41" s="557"/>
      <c r="DS41" s="557"/>
      <c r="DT41" s="557"/>
      <c r="DU41" s="557"/>
      <c r="DV41" s="557"/>
      <c r="DW41" s="557"/>
      <c r="DX41" s="557"/>
      <c r="DY41" s="557"/>
      <c r="DZ41" s="557"/>
      <c r="EA41" s="557"/>
      <c r="EB41" s="557"/>
      <c r="EC41" s="557"/>
      <c r="ED41" s="557"/>
      <c r="EE41" s="557"/>
      <c r="EF41" s="557"/>
      <c r="EG41" s="557"/>
      <c r="EH41" s="557"/>
      <c r="EI41" s="557"/>
      <c r="EJ41" s="557"/>
      <c r="EK41" s="557"/>
      <c r="EL41" s="557"/>
      <c r="EM41" s="557"/>
      <c r="EN41" s="557"/>
      <c r="EO41" s="557"/>
      <c r="EP41" s="557"/>
      <c r="EQ41" s="557"/>
      <c r="ER41" s="557"/>
      <c r="ES41" s="557"/>
      <c r="ET41" s="557"/>
      <c r="EU41" s="557"/>
      <c r="EV41" s="557"/>
      <c r="EW41" s="557"/>
      <c r="EX41" s="557"/>
      <c r="EY41" s="557"/>
      <c r="EZ41" s="557"/>
      <c r="FA41" s="557"/>
      <c r="FB41" s="557"/>
      <c r="FC41" s="557"/>
      <c r="FD41" s="557"/>
      <c r="FE41" s="557"/>
      <c r="FF41" s="557"/>
      <c r="FG41" s="557"/>
      <c r="FH41" s="557"/>
      <c r="FI41" s="557"/>
      <c r="FJ41" s="557"/>
      <c r="FK41" s="557"/>
      <c r="FL41" s="557"/>
      <c r="FM41" s="557"/>
      <c r="FN41" s="557"/>
      <c r="FO41" s="557"/>
      <c r="FP41" s="557"/>
      <c r="FQ41" s="557"/>
      <c r="FR41" s="557"/>
      <c r="FS41" s="557"/>
      <c r="FT41" s="557"/>
      <c r="FU41" s="557"/>
      <c r="FV41" s="557"/>
      <c r="FW41" s="557"/>
      <c r="FX41" s="557"/>
      <c r="FY41" s="557"/>
      <c r="FZ41" s="557"/>
      <c r="GA41" s="557"/>
      <c r="GB41" s="557"/>
      <c r="GC41" s="557"/>
      <c r="GD41" s="557"/>
      <c r="GE41" s="557"/>
      <c r="GF41" s="557"/>
      <c r="GG41" s="557"/>
      <c r="GH41" s="557"/>
      <c r="GI41" s="557"/>
      <c r="GJ41" s="557"/>
      <c r="GK41" s="557"/>
      <c r="GL41" s="557"/>
      <c r="GM41" s="557"/>
      <c r="GN41" s="557"/>
      <c r="GO41" s="557"/>
      <c r="GP41" s="557"/>
      <c r="GQ41" s="557"/>
      <c r="GR41" s="557"/>
      <c r="GS41" s="557"/>
      <c r="GT41" s="557"/>
      <c r="GU41" s="557"/>
      <c r="GV41" s="557"/>
      <c r="GW41" s="557"/>
      <c r="GX41" s="557"/>
      <c r="GY41" s="557"/>
      <c r="GZ41" s="557"/>
      <c r="HA41" s="557"/>
      <c r="HB41" s="557"/>
      <c r="HC41" s="557"/>
      <c r="HD41" s="557"/>
      <c r="HE41" s="557"/>
      <c r="HF41" s="557"/>
      <c r="HG41" s="557"/>
      <c r="HH41" s="557"/>
      <c r="HI41" s="557"/>
      <c r="HJ41" s="557"/>
      <c r="HK41" s="557"/>
      <c r="HL41" s="557"/>
      <c r="HM41" s="557"/>
      <c r="HN41" s="557"/>
      <c r="HO41" s="557"/>
      <c r="HP41" s="557"/>
      <c r="HQ41" s="557"/>
      <c r="HR41" s="557"/>
      <c r="HS41" s="557"/>
      <c r="HT41" s="557"/>
      <c r="HU41" s="557"/>
      <c r="HV41" s="557"/>
      <c r="HW41" s="557"/>
      <c r="HX41" s="557"/>
      <c r="HY41" s="557"/>
      <c r="HZ41" s="557"/>
      <c r="IA41" s="557"/>
      <c r="IB41" s="557"/>
      <c r="IC41" s="557"/>
      <c r="ID41" s="557"/>
      <c r="IE41" s="557"/>
      <c r="IF41" s="557"/>
      <c r="IG41" s="557"/>
      <c r="IH41" s="557"/>
      <c r="II41" s="557"/>
      <c r="IJ41" s="557"/>
      <c r="IK41" s="557"/>
      <c r="IL41" s="557"/>
      <c r="IM41" s="557"/>
      <c r="IN41" s="557"/>
      <c r="IO41" s="557"/>
      <c r="IP41" s="557"/>
      <c r="IQ41" s="557"/>
      <c r="IR41" s="557"/>
      <c r="IS41" s="557"/>
      <c r="IT41" s="557"/>
      <c r="IU41" s="557"/>
      <c r="IV41" s="557"/>
      <c r="IW41" s="557"/>
      <c r="IX41" s="557"/>
      <c r="IY41" s="557"/>
      <c r="IZ41" s="557"/>
      <c r="JA41" s="557"/>
      <c r="JB41" s="557"/>
      <c r="JC41" s="557"/>
      <c r="JD41" s="557"/>
      <c r="JE41" s="557"/>
      <c r="JF41" s="557"/>
      <c r="JG41" s="557"/>
      <c r="JH41" s="557"/>
      <c r="JI41" s="557"/>
      <c r="JJ41" s="557"/>
      <c r="JK41" s="557"/>
      <c r="JL41" s="557"/>
      <c r="JM41" s="557"/>
      <c r="JN41" s="557"/>
      <c r="JO41" s="557"/>
      <c r="JP41" s="557"/>
      <c r="JQ41" s="557"/>
      <c r="JR41" s="557"/>
      <c r="JS41" s="557"/>
      <c r="JT41" s="557"/>
      <c r="JU41" s="557"/>
      <c r="JV41" s="557"/>
      <c r="JW41" s="557"/>
      <c r="JX41" s="557"/>
      <c r="JY41" s="557"/>
      <c r="JZ41" s="557"/>
      <c r="KA41" s="557"/>
      <c r="KB41" s="557"/>
      <c r="KC41" s="557"/>
      <c r="KD41" s="557"/>
      <c r="KE41" s="557"/>
      <c r="KF41" s="557"/>
      <c r="KG41" s="557"/>
      <c r="KH41" s="557"/>
      <c r="KI41" s="557"/>
      <c r="KJ41" s="557"/>
      <c r="KK41" s="557"/>
      <c r="KL41" s="557"/>
      <c r="KM41" s="557"/>
      <c r="KN41" s="557"/>
      <c r="KO41" s="557"/>
      <c r="KP41" s="557"/>
      <c r="KQ41" s="557"/>
      <c r="KR41" s="557"/>
      <c r="KS41" s="557"/>
      <c r="KT41" s="557"/>
      <c r="KU41" s="557"/>
      <c r="KV41" s="557"/>
      <c r="KW41" s="557"/>
      <c r="KX41" s="557"/>
      <c r="KY41" s="557"/>
      <c r="KZ41" s="557"/>
      <c r="LA41" s="557"/>
      <c r="LB41" s="557"/>
      <c r="LC41" s="557"/>
      <c r="LD41" s="557"/>
      <c r="LE41" s="557"/>
      <c r="LF41" s="557"/>
      <c r="LG41" s="557"/>
      <c r="LH41" s="557"/>
      <c r="LI41" s="557"/>
      <c r="LJ41" s="557"/>
      <c r="LK41" s="557"/>
      <c r="LL41" s="557"/>
      <c r="LM41" s="557"/>
      <c r="LN41" s="557"/>
      <c r="LO41" s="557"/>
      <c r="LP41" s="557"/>
      <c r="LQ41" s="557"/>
      <c r="LR41" s="557"/>
      <c r="LS41" s="557"/>
      <c r="LT41" s="557"/>
      <c r="LU41" s="557"/>
      <c r="LV41" s="557"/>
      <c r="LW41" s="557"/>
      <c r="LX41" s="557"/>
      <c r="LY41" s="557"/>
      <c r="LZ41" s="557"/>
      <c r="MA41" s="557"/>
      <c r="MB41" s="557"/>
      <c r="MC41" s="557"/>
      <c r="MD41" s="557"/>
      <c r="ME41" s="557"/>
      <c r="MF41" s="557"/>
      <c r="MG41" s="557"/>
      <c r="MH41" s="557"/>
      <c r="MI41" s="557"/>
      <c r="MJ41" s="557"/>
      <c r="MK41" s="557"/>
      <c r="ML41" s="557"/>
      <c r="MM41" s="557"/>
      <c r="MN41" s="557"/>
      <c r="MO41" s="557"/>
      <c r="MP41" s="557"/>
      <c r="MQ41" s="557"/>
      <c r="MR41" s="557"/>
      <c r="MS41" s="557"/>
      <c r="MT41" s="557"/>
      <c r="MU41" s="557"/>
      <c r="MV41" s="557"/>
      <c r="MW41" s="557"/>
      <c r="MX41" s="557"/>
      <c r="MY41" s="557"/>
      <c r="MZ41" s="557"/>
      <c r="NA41" s="557"/>
      <c r="NB41" s="557"/>
      <c r="NC41" s="557"/>
      <c r="ND41" s="557"/>
      <c r="NE41" s="557"/>
      <c r="NF41" s="557"/>
      <c r="NG41" s="557"/>
      <c r="NH41" s="557"/>
      <c r="NI41" s="557"/>
      <c r="NJ41" s="557"/>
      <c r="NK41" s="557"/>
      <c r="NL41" s="557"/>
      <c r="NM41" s="557"/>
      <c r="NN41" s="557"/>
      <c r="NO41" s="557"/>
      <c r="NP41" s="557"/>
      <c r="NQ41" s="557"/>
      <c r="NR41" s="557"/>
      <c r="NS41" s="557"/>
      <c r="NT41" s="557"/>
    </row>
    <row r="42" spans="1:384" s="85" customFormat="1" ht="51.75" customHeight="1" x14ac:dyDescent="0.45">
      <c r="A42" s="107">
        <v>0</v>
      </c>
      <c r="B42" s="108">
        <v>1</v>
      </c>
      <c r="C42" s="107">
        <v>0</v>
      </c>
      <c r="D42" s="108">
        <v>5</v>
      </c>
      <c r="E42" s="107">
        <v>0</v>
      </c>
      <c r="F42" s="108">
        <v>4</v>
      </c>
      <c r="G42" s="107">
        <v>0</v>
      </c>
      <c r="H42" s="108">
        <v>1</v>
      </c>
      <c r="I42" s="1452" t="str">
        <f t="shared" si="45"/>
        <v>01050401</v>
      </c>
      <c r="J42" s="1452" t="str">
        <f t="shared" si="46"/>
        <v>01050401</v>
      </c>
      <c r="K42" s="553" t="s">
        <v>119</v>
      </c>
      <c r="L42" s="2663" t="s">
        <v>547</v>
      </c>
      <c r="M42" s="2663"/>
      <c r="N42" s="556" t="s">
        <v>240</v>
      </c>
      <c r="O42" s="2664" t="s">
        <v>311</v>
      </c>
      <c r="P42" s="2305" t="s">
        <v>310</v>
      </c>
      <c r="Q42" s="2579">
        <v>1</v>
      </c>
      <c r="R42" s="2645">
        <f t="shared" ref="R42:R47" si="59">AP42</f>
        <v>0.83333333333333337</v>
      </c>
      <c r="S42" s="2597">
        <v>1</v>
      </c>
      <c r="T42" s="2642" t="s">
        <v>520</v>
      </c>
      <c r="U42" s="1866">
        <v>6</v>
      </c>
      <c r="V42" s="1866">
        <f t="shared" si="47"/>
        <v>5</v>
      </c>
      <c r="W42" s="1866">
        <v>3</v>
      </c>
      <c r="X42" s="1866">
        <v>0</v>
      </c>
      <c r="Y42" s="1866">
        <v>0</v>
      </c>
      <c r="Z42" s="1866">
        <v>1</v>
      </c>
      <c r="AA42" s="1866">
        <v>0</v>
      </c>
      <c r="AB42" s="1866">
        <v>1</v>
      </c>
      <c r="AC42" s="3719" t="s">
        <v>538</v>
      </c>
      <c r="AD42" s="1872">
        <v>5</v>
      </c>
      <c r="AE42" s="1866">
        <f t="shared" si="48"/>
        <v>5</v>
      </c>
      <c r="AF42" s="2130">
        <v>1</v>
      </c>
      <c r="AG42" s="1785">
        <v>0</v>
      </c>
      <c r="AH42" s="1785">
        <v>3</v>
      </c>
      <c r="AI42" s="1785">
        <v>0</v>
      </c>
      <c r="AJ42" s="1785">
        <v>0</v>
      </c>
      <c r="AK42" s="1785">
        <v>0</v>
      </c>
      <c r="AL42" s="1785">
        <v>0</v>
      </c>
      <c r="AM42" s="1785">
        <v>1</v>
      </c>
      <c r="AN42" s="1729"/>
      <c r="AO42" s="2892">
        <f t="shared" si="49"/>
        <v>10</v>
      </c>
      <c r="AP42" s="2897">
        <f t="shared" si="50"/>
        <v>0.83333333333333337</v>
      </c>
      <c r="AQ42" s="1807" t="str" cm="1">
        <f t="array" ref="AQ42">_xlfn.IFS(AP42&lt;4,"estandar",AP42&gt;9,"compleja",AP42&gt;4,"avanzada")</f>
        <v>estandar</v>
      </c>
      <c r="AR42" s="2275" t="s">
        <v>522</v>
      </c>
      <c r="AS42" s="1196">
        <v>0</v>
      </c>
      <c r="AT42" s="1197">
        <v>1</v>
      </c>
      <c r="AU42" s="1488">
        <v>0</v>
      </c>
      <c r="AV42" s="1476">
        <v>1.9670570135746599</v>
      </c>
      <c r="AW42" s="1143">
        <v>0</v>
      </c>
      <c r="AX42" s="1143">
        <v>3.6251131221719501</v>
      </c>
      <c r="AY42" s="1143"/>
      <c r="AZ42" s="1143">
        <f t="shared" si="51"/>
        <v>5.5921701357466098</v>
      </c>
      <c r="BA42" s="1139">
        <f t="shared" si="52"/>
        <v>1</v>
      </c>
      <c r="BB42" s="1143">
        <v>1.7140956240360501</v>
      </c>
      <c r="BC42" s="1143">
        <v>0</v>
      </c>
      <c r="BD42" s="1143">
        <v>0</v>
      </c>
      <c r="BE42" s="1143">
        <v>1.22723037566089</v>
      </c>
      <c r="BF42" s="1143">
        <f t="shared" si="53"/>
        <v>8.5334961354435492</v>
      </c>
      <c r="BG42" s="1477">
        <f t="shared" si="54"/>
        <v>1</v>
      </c>
      <c r="BH42" s="1469"/>
      <c r="BI42" s="1143"/>
      <c r="BJ42" s="1143"/>
      <c r="BK42" s="1143"/>
      <c r="BL42" s="1143">
        <f t="shared" si="55"/>
        <v>0</v>
      </c>
      <c r="BM42" s="1139" t="e">
        <f t="shared" si="56"/>
        <v>#DIV/0!</v>
      </c>
      <c r="BN42" s="1143"/>
      <c r="BO42" s="1143"/>
      <c r="BP42" s="1143"/>
      <c r="BQ42" s="1143"/>
      <c r="BR42" s="1143">
        <f t="shared" si="57"/>
        <v>0</v>
      </c>
      <c r="BS42" s="1144" t="e">
        <f t="shared" si="58"/>
        <v>#DIV/0!</v>
      </c>
      <c r="BT42" s="557"/>
      <c r="BU42" s="557"/>
      <c r="BV42" s="557"/>
      <c r="BW42" s="557"/>
      <c r="BX42" s="557"/>
      <c r="BY42" s="557"/>
      <c r="BZ42" s="557"/>
      <c r="CA42" s="557"/>
      <c r="CB42" s="557"/>
      <c r="CC42" s="557"/>
      <c r="CD42" s="557"/>
      <c r="CE42" s="557"/>
      <c r="CF42" s="557"/>
      <c r="CG42" s="557"/>
      <c r="CH42" s="557"/>
      <c r="CI42" s="557"/>
      <c r="CJ42" s="557"/>
      <c r="CK42" s="557"/>
      <c r="CL42" s="557"/>
      <c r="CM42" s="557"/>
      <c r="CN42" s="557"/>
      <c r="CO42" s="557"/>
      <c r="CP42" s="557"/>
      <c r="CQ42" s="557"/>
      <c r="CR42" s="557"/>
      <c r="CS42" s="557"/>
      <c r="CT42" s="557"/>
      <c r="CU42" s="557"/>
      <c r="CV42" s="557"/>
      <c r="CW42" s="557"/>
      <c r="CX42" s="557"/>
      <c r="CY42" s="557"/>
      <c r="CZ42" s="557"/>
      <c r="DA42" s="557"/>
      <c r="DB42" s="557"/>
      <c r="DC42" s="557"/>
      <c r="DD42" s="557"/>
      <c r="DE42" s="557"/>
      <c r="DF42" s="557"/>
      <c r="DG42" s="557"/>
      <c r="DH42" s="557"/>
      <c r="DI42" s="557"/>
      <c r="DJ42" s="557"/>
      <c r="DK42" s="557"/>
      <c r="DL42" s="557"/>
      <c r="DM42" s="557"/>
      <c r="DN42" s="557"/>
      <c r="DO42" s="557"/>
      <c r="DP42" s="557"/>
      <c r="DQ42" s="557"/>
      <c r="DR42" s="557"/>
      <c r="DS42" s="557"/>
      <c r="DT42" s="557"/>
      <c r="DU42" s="557"/>
      <c r="DV42" s="557"/>
      <c r="DW42" s="557"/>
      <c r="DX42" s="557"/>
      <c r="DY42" s="557"/>
      <c r="DZ42" s="557"/>
      <c r="EA42" s="557"/>
      <c r="EB42" s="557"/>
      <c r="EC42" s="557"/>
      <c r="ED42" s="557"/>
      <c r="EE42" s="557"/>
      <c r="EF42" s="557"/>
      <c r="EG42" s="557"/>
      <c r="EH42" s="557"/>
      <c r="EI42" s="557"/>
      <c r="EJ42" s="557"/>
      <c r="EK42" s="557"/>
      <c r="EL42" s="557"/>
      <c r="EM42" s="557"/>
      <c r="EN42" s="557"/>
      <c r="EO42" s="557"/>
      <c r="EP42" s="557"/>
      <c r="EQ42" s="557"/>
      <c r="ER42" s="557"/>
      <c r="ES42" s="557"/>
      <c r="ET42" s="557"/>
      <c r="EU42" s="557"/>
      <c r="EV42" s="557"/>
      <c r="EW42" s="557"/>
      <c r="EX42" s="557"/>
      <c r="EY42" s="557"/>
      <c r="EZ42" s="557"/>
      <c r="FA42" s="557"/>
      <c r="FB42" s="557"/>
      <c r="FC42" s="557"/>
      <c r="FD42" s="557"/>
      <c r="FE42" s="557"/>
      <c r="FF42" s="557"/>
      <c r="FG42" s="557"/>
      <c r="FH42" s="557"/>
      <c r="FI42" s="557"/>
      <c r="FJ42" s="557"/>
      <c r="FK42" s="557"/>
      <c r="FL42" s="557"/>
      <c r="FM42" s="557"/>
      <c r="FN42" s="557"/>
      <c r="FO42" s="557"/>
      <c r="FP42" s="557"/>
      <c r="FQ42" s="557"/>
      <c r="FR42" s="557"/>
      <c r="FS42" s="557"/>
      <c r="FT42" s="557"/>
      <c r="FU42" s="557"/>
      <c r="FV42" s="557"/>
      <c r="FW42" s="557"/>
      <c r="FX42" s="557"/>
      <c r="FY42" s="557"/>
      <c r="FZ42" s="557"/>
      <c r="GA42" s="557"/>
      <c r="GB42" s="557"/>
      <c r="GC42" s="557"/>
      <c r="GD42" s="557"/>
      <c r="GE42" s="557"/>
      <c r="GF42" s="557"/>
      <c r="GG42" s="557"/>
      <c r="GH42" s="557"/>
      <c r="GI42" s="557"/>
      <c r="GJ42" s="557"/>
      <c r="GK42" s="557"/>
      <c r="GL42" s="557"/>
      <c r="GM42" s="557"/>
      <c r="GN42" s="557"/>
      <c r="GO42" s="557"/>
      <c r="GP42" s="557"/>
      <c r="GQ42" s="557"/>
      <c r="GR42" s="557"/>
      <c r="GS42" s="557"/>
      <c r="GT42" s="557"/>
      <c r="GU42" s="557"/>
      <c r="GV42" s="557"/>
      <c r="GW42" s="557"/>
      <c r="GX42" s="557"/>
      <c r="GY42" s="557"/>
      <c r="GZ42" s="557"/>
      <c r="HA42" s="557"/>
      <c r="HB42" s="557"/>
      <c r="HC42" s="557"/>
      <c r="HD42" s="557"/>
      <c r="HE42" s="557"/>
      <c r="HF42" s="557"/>
      <c r="HG42" s="557"/>
      <c r="HH42" s="557"/>
      <c r="HI42" s="557"/>
      <c r="HJ42" s="557"/>
      <c r="HK42" s="557"/>
      <c r="HL42" s="557"/>
      <c r="HM42" s="557"/>
      <c r="HN42" s="557"/>
      <c r="HO42" s="557"/>
      <c r="HP42" s="557"/>
      <c r="HQ42" s="557"/>
      <c r="HR42" s="557"/>
      <c r="HS42" s="557"/>
      <c r="HT42" s="557"/>
      <c r="HU42" s="557"/>
      <c r="HV42" s="557"/>
      <c r="HW42" s="557"/>
      <c r="HX42" s="557"/>
      <c r="HY42" s="557"/>
      <c r="HZ42" s="557"/>
      <c r="IA42" s="557"/>
      <c r="IB42" s="557"/>
      <c r="IC42" s="557"/>
      <c r="ID42" s="557"/>
      <c r="IE42" s="557"/>
      <c r="IF42" s="557"/>
      <c r="IG42" s="557"/>
      <c r="IH42" s="557"/>
      <c r="II42" s="557"/>
      <c r="IJ42" s="557"/>
      <c r="IK42" s="557"/>
      <c r="IL42" s="557"/>
      <c r="IM42" s="557"/>
      <c r="IN42" s="557"/>
      <c r="IO42" s="557"/>
      <c r="IP42" s="557"/>
      <c r="IQ42" s="557"/>
      <c r="IR42" s="557"/>
      <c r="IS42" s="557"/>
      <c r="IT42" s="557"/>
      <c r="IU42" s="557"/>
      <c r="IV42" s="557"/>
      <c r="IW42" s="557"/>
      <c r="IX42" s="557"/>
      <c r="IY42" s="557"/>
      <c r="IZ42" s="557"/>
      <c r="JA42" s="557"/>
      <c r="JB42" s="557"/>
      <c r="JC42" s="557"/>
      <c r="JD42" s="557"/>
      <c r="JE42" s="557"/>
      <c r="JF42" s="557"/>
      <c r="JG42" s="557"/>
      <c r="JH42" s="557"/>
      <c r="JI42" s="557"/>
      <c r="JJ42" s="557"/>
      <c r="JK42" s="557"/>
      <c r="JL42" s="557"/>
      <c r="JM42" s="557"/>
      <c r="JN42" s="557"/>
      <c r="JO42" s="557"/>
      <c r="JP42" s="557"/>
      <c r="JQ42" s="557"/>
      <c r="JR42" s="557"/>
      <c r="JS42" s="557"/>
      <c r="JT42" s="557"/>
      <c r="JU42" s="557"/>
      <c r="JV42" s="557"/>
      <c r="JW42" s="557"/>
      <c r="JX42" s="557"/>
      <c r="JY42" s="557"/>
      <c r="JZ42" s="557"/>
      <c r="KA42" s="557"/>
      <c r="KB42" s="557"/>
      <c r="KC42" s="557"/>
      <c r="KD42" s="557"/>
      <c r="KE42" s="557"/>
      <c r="KF42" s="557"/>
      <c r="KG42" s="557"/>
      <c r="KH42" s="557"/>
      <c r="KI42" s="557"/>
      <c r="KJ42" s="557"/>
      <c r="KK42" s="557"/>
      <c r="KL42" s="557"/>
      <c r="KM42" s="557"/>
      <c r="KN42" s="557"/>
      <c r="KO42" s="557"/>
      <c r="KP42" s="557"/>
      <c r="KQ42" s="557"/>
      <c r="KR42" s="557"/>
      <c r="KS42" s="557"/>
      <c r="KT42" s="557"/>
      <c r="KU42" s="557"/>
      <c r="KV42" s="557"/>
      <c r="KW42" s="557"/>
      <c r="KX42" s="557"/>
      <c r="KY42" s="557"/>
      <c r="KZ42" s="557"/>
      <c r="LA42" s="557"/>
      <c r="LB42" s="557"/>
      <c r="LC42" s="557"/>
      <c r="LD42" s="557"/>
      <c r="LE42" s="557"/>
      <c r="LF42" s="557"/>
      <c r="LG42" s="557"/>
      <c r="LH42" s="557"/>
      <c r="LI42" s="557"/>
      <c r="LJ42" s="557"/>
      <c r="LK42" s="557"/>
      <c r="LL42" s="557"/>
      <c r="LM42" s="557"/>
      <c r="LN42" s="557"/>
      <c r="LO42" s="557"/>
      <c r="LP42" s="557"/>
      <c r="LQ42" s="557"/>
      <c r="LR42" s="557"/>
      <c r="LS42" s="557"/>
      <c r="LT42" s="557"/>
      <c r="LU42" s="557"/>
      <c r="LV42" s="557"/>
      <c r="LW42" s="557"/>
      <c r="LX42" s="557"/>
      <c r="LY42" s="557"/>
      <c r="LZ42" s="557"/>
      <c r="MA42" s="557"/>
      <c r="MB42" s="557"/>
      <c r="MC42" s="557"/>
      <c r="MD42" s="557"/>
      <c r="ME42" s="557"/>
      <c r="MF42" s="557"/>
      <c r="MG42" s="557"/>
      <c r="MH42" s="557"/>
      <c r="MI42" s="557"/>
      <c r="MJ42" s="557"/>
      <c r="MK42" s="557"/>
      <c r="ML42" s="557"/>
      <c r="MM42" s="557"/>
      <c r="MN42" s="557"/>
      <c r="MO42" s="557"/>
      <c r="MP42" s="557"/>
      <c r="MQ42" s="557"/>
      <c r="MR42" s="557"/>
      <c r="MS42" s="557"/>
      <c r="MT42" s="557"/>
      <c r="MU42" s="557"/>
      <c r="MV42" s="557"/>
      <c r="MW42" s="557"/>
      <c r="MX42" s="557"/>
      <c r="MY42" s="557"/>
      <c r="MZ42" s="557"/>
      <c r="NA42" s="557"/>
      <c r="NB42" s="557"/>
      <c r="NC42" s="557"/>
      <c r="ND42" s="557"/>
      <c r="NE42" s="557"/>
      <c r="NF42" s="557"/>
      <c r="NG42" s="557"/>
      <c r="NH42" s="557"/>
      <c r="NI42" s="557"/>
      <c r="NJ42" s="557"/>
      <c r="NK42" s="557"/>
      <c r="NL42" s="557"/>
      <c r="NM42" s="557"/>
      <c r="NN42" s="557"/>
      <c r="NO42" s="557"/>
      <c r="NP42" s="557"/>
      <c r="NQ42" s="557"/>
      <c r="NR42" s="557"/>
      <c r="NS42" s="557"/>
      <c r="NT42" s="557"/>
    </row>
    <row r="43" spans="1:384" s="85" customFormat="1" ht="51.75" customHeight="1" x14ac:dyDescent="0.45">
      <c r="A43" s="107">
        <v>0</v>
      </c>
      <c r="B43" s="108">
        <v>1</v>
      </c>
      <c r="C43" s="107">
        <v>0</v>
      </c>
      <c r="D43" s="108">
        <v>5</v>
      </c>
      <c r="E43" s="107">
        <v>0</v>
      </c>
      <c r="F43" s="108">
        <v>5</v>
      </c>
      <c r="G43" s="107">
        <v>0</v>
      </c>
      <c r="H43" s="108">
        <v>1</v>
      </c>
      <c r="I43" s="1452" t="str">
        <f t="shared" si="45"/>
        <v>01050501</v>
      </c>
      <c r="J43" s="1452" t="str">
        <f t="shared" si="46"/>
        <v>01050501</v>
      </c>
      <c r="K43" s="553" t="s">
        <v>119</v>
      </c>
      <c r="L43" s="2663" t="s">
        <v>548</v>
      </c>
      <c r="M43" s="2663"/>
      <c r="N43" s="556" t="s">
        <v>240</v>
      </c>
      <c r="O43" s="2664" t="s">
        <v>313</v>
      </c>
      <c r="P43" s="2305" t="s">
        <v>314</v>
      </c>
      <c r="Q43" s="2579">
        <v>1.1172506657120884</v>
      </c>
      <c r="R43" s="2596">
        <f t="shared" si="59"/>
        <v>0.91666666666666663</v>
      </c>
      <c r="S43" s="2597">
        <v>1.1437922815839865</v>
      </c>
      <c r="T43" s="2642" t="s">
        <v>520</v>
      </c>
      <c r="U43" s="1866">
        <v>8</v>
      </c>
      <c r="V43" s="1866">
        <f t="shared" si="47"/>
        <v>6</v>
      </c>
      <c r="W43" s="1866">
        <v>3</v>
      </c>
      <c r="X43" s="1866">
        <v>0</v>
      </c>
      <c r="Y43" s="1866">
        <v>0</v>
      </c>
      <c r="Z43" s="1866">
        <v>1</v>
      </c>
      <c r="AA43" s="1866">
        <v>1</v>
      </c>
      <c r="AB43" s="1866">
        <v>1</v>
      </c>
      <c r="AC43" s="3719" t="s">
        <v>538</v>
      </c>
      <c r="AD43" s="1872">
        <v>5</v>
      </c>
      <c r="AE43" s="1866">
        <f t="shared" si="48"/>
        <v>5</v>
      </c>
      <c r="AF43" s="2130">
        <v>1</v>
      </c>
      <c r="AG43" s="1785">
        <v>0</v>
      </c>
      <c r="AH43" s="1785">
        <v>3</v>
      </c>
      <c r="AI43" s="1785">
        <v>0</v>
      </c>
      <c r="AJ43" s="1785">
        <v>0</v>
      </c>
      <c r="AK43" s="1785">
        <v>0</v>
      </c>
      <c r="AL43" s="1785">
        <v>0</v>
      </c>
      <c r="AM43" s="1785">
        <v>1</v>
      </c>
      <c r="AN43" s="1729"/>
      <c r="AO43" s="2892">
        <f t="shared" si="49"/>
        <v>11</v>
      </c>
      <c r="AP43" s="2897">
        <f t="shared" si="50"/>
        <v>0.91666666666666663</v>
      </c>
      <c r="AQ43" s="1807" t="str" cm="1">
        <f t="array" ref="AQ43">_xlfn.IFS(AP43&lt;4,"estandar",AP43&gt;9,"compleja",AP43&gt;4,"avanzada")</f>
        <v>estandar</v>
      </c>
      <c r="AR43" s="2275" t="s">
        <v>522</v>
      </c>
      <c r="AS43" s="1196">
        <v>0</v>
      </c>
      <c r="AT43" s="1197">
        <v>1</v>
      </c>
      <c r="AU43" s="1488">
        <v>0</v>
      </c>
      <c r="AV43" s="1476">
        <v>2.6227426847662101</v>
      </c>
      <c r="AW43" s="1143">
        <v>0</v>
      </c>
      <c r="AX43" s="1143">
        <v>3.6251131221719501</v>
      </c>
      <c r="AY43" s="1143"/>
      <c r="AZ43" s="1143">
        <f t="shared" si="51"/>
        <v>6.2478558069381602</v>
      </c>
      <c r="BA43" s="1139">
        <f t="shared" si="52"/>
        <v>1.1172506657120884</v>
      </c>
      <c r="BB43" s="1143">
        <v>2.2854608320480598</v>
      </c>
      <c r="BC43" s="1143">
        <v>0</v>
      </c>
      <c r="BD43" s="1143">
        <v>0</v>
      </c>
      <c r="BE43" s="1143">
        <v>1.22723037566089</v>
      </c>
      <c r="BF43" s="1143">
        <f t="shared" si="53"/>
        <v>9.7605470146471092</v>
      </c>
      <c r="BG43" s="1477">
        <f t="shared" si="54"/>
        <v>1.1437922815839865</v>
      </c>
      <c r="BH43" s="1469"/>
      <c r="BI43" s="1143"/>
      <c r="BJ43" s="1143"/>
      <c r="BK43" s="1143"/>
      <c r="BL43" s="1143">
        <f t="shared" si="55"/>
        <v>0</v>
      </c>
      <c r="BM43" s="1139" t="e">
        <f t="shared" si="56"/>
        <v>#DIV/0!</v>
      </c>
      <c r="BN43" s="1143"/>
      <c r="BO43" s="1143"/>
      <c r="BP43" s="1143"/>
      <c r="BQ43" s="1143"/>
      <c r="BR43" s="1143">
        <f t="shared" si="57"/>
        <v>0</v>
      </c>
      <c r="BS43" s="1144" t="e">
        <f t="shared" si="58"/>
        <v>#DIV/0!</v>
      </c>
      <c r="BT43" s="557"/>
      <c r="BU43" s="557"/>
      <c r="BV43" s="557"/>
      <c r="BW43" s="557"/>
      <c r="BX43" s="557"/>
      <c r="BY43" s="557"/>
      <c r="BZ43" s="557"/>
      <c r="CA43" s="557"/>
      <c r="CB43" s="557"/>
      <c r="CC43" s="557"/>
      <c r="CD43" s="557"/>
      <c r="CE43" s="557"/>
      <c r="CF43" s="557"/>
      <c r="CG43" s="557"/>
      <c r="CH43" s="557"/>
      <c r="CI43" s="557"/>
      <c r="CJ43" s="557"/>
      <c r="CK43" s="557"/>
      <c r="CL43" s="557"/>
      <c r="CM43" s="557"/>
      <c r="CN43" s="557"/>
      <c r="CO43" s="557"/>
      <c r="CP43" s="557"/>
      <c r="CQ43" s="557"/>
      <c r="CR43" s="557"/>
      <c r="CS43" s="557"/>
      <c r="CT43" s="557"/>
      <c r="CU43" s="557"/>
      <c r="CV43" s="557"/>
      <c r="CW43" s="557"/>
      <c r="CX43" s="557"/>
      <c r="CY43" s="557"/>
      <c r="CZ43" s="557"/>
      <c r="DA43" s="557"/>
      <c r="DB43" s="557"/>
      <c r="DC43" s="557"/>
      <c r="DD43" s="557"/>
      <c r="DE43" s="557"/>
      <c r="DF43" s="557"/>
      <c r="DG43" s="557"/>
      <c r="DH43" s="557"/>
      <c r="DI43" s="557"/>
      <c r="DJ43" s="557"/>
      <c r="DK43" s="557"/>
      <c r="DL43" s="557"/>
      <c r="DM43" s="557"/>
      <c r="DN43" s="557"/>
      <c r="DO43" s="557"/>
      <c r="DP43" s="557"/>
      <c r="DQ43" s="557"/>
      <c r="DR43" s="557"/>
      <c r="DS43" s="557"/>
      <c r="DT43" s="557"/>
      <c r="DU43" s="557"/>
      <c r="DV43" s="557"/>
      <c r="DW43" s="557"/>
      <c r="DX43" s="557"/>
      <c r="DY43" s="557"/>
      <c r="DZ43" s="557"/>
      <c r="EA43" s="557"/>
      <c r="EB43" s="557"/>
      <c r="EC43" s="557"/>
      <c r="ED43" s="557"/>
      <c r="EE43" s="557"/>
      <c r="EF43" s="557"/>
      <c r="EG43" s="557"/>
      <c r="EH43" s="557"/>
      <c r="EI43" s="557"/>
      <c r="EJ43" s="557"/>
      <c r="EK43" s="557"/>
      <c r="EL43" s="557"/>
      <c r="EM43" s="557"/>
      <c r="EN43" s="557"/>
      <c r="EO43" s="557"/>
      <c r="EP43" s="557"/>
      <c r="EQ43" s="557"/>
      <c r="ER43" s="557"/>
      <c r="ES43" s="557"/>
      <c r="ET43" s="557"/>
      <c r="EU43" s="557"/>
      <c r="EV43" s="557"/>
      <c r="EW43" s="557"/>
      <c r="EX43" s="557"/>
      <c r="EY43" s="557"/>
      <c r="EZ43" s="557"/>
      <c r="FA43" s="557"/>
      <c r="FB43" s="557"/>
      <c r="FC43" s="557"/>
      <c r="FD43" s="557"/>
      <c r="FE43" s="557"/>
      <c r="FF43" s="557"/>
      <c r="FG43" s="557"/>
      <c r="FH43" s="557"/>
      <c r="FI43" s="557"/>
      <c r="FJ43" s="557"/>
      <c r="FK43" s="557"/>
      <c r="FL43" s="557"/>
      <c r="FM43" s="557"/>
      <c r="FN43" s="557"/>
      <c r="FO43" s="557"/>
      <c r="FP43" s="557"/>
      <c r="FQ43" s="557"/>
      <c r="FR43" s="557"/>
      <c r="FS43" s="557"/>
      <c r="FT43" s="557"/>
      <c r="FU43" s="557"/>
      <c r="FV43" s="557"/>
      <c r="FW43" s="557"/>
      <c r="FX43" s="557"/>
      <c r="FY43" s="557"/>
      <c r="FZ43" s="557"/>
      <c r="GA43" s="557"/>
      <c r="GB43" s="557"/>
      <c r="GC43" s="557"/>
      <c r="GD43" s="557"/>
      <c r="GE43" s="557"/>
      <c r="GF43" s="557"/>
      <c r="GG43" s="557"/>
      <c r="GH43" s="557"/>
      <c r="GI43" s="557"/>
      <c r="GJ43" s="557"/>
      <c r="GK43" s="557"/>
      <c r="GL43" s="557"/>
      <c r="GM43" s="557"/>
      <c r="GN43" s="557"/>
      <c r="GO43" s="557"/>
      <c r="GP43" s="557"/>
      <c r="GQ43" s="557"/>
      <c r="GR43" s="557"/>
      <c r="GS43" s="557"/>
      <c r="GT43" s="557"/>
      <c r="GU43" s="557"/>
      <c r="GV43" s="557"/>
      <c r="GW43" s="557"/>
      <c r="GX43" s="557"/>
      <c r="GY43" s="557"/>
      <c r="GZ43" s="557"/>
      <c r="HA43" s="557"/>
      <c r="HB43" s="557"/>
      <c r="HC43" s="557"/>
      <c r="HD43" s="557"/>
      <c r="HE43" s="557"/>
      <c r="HF43" s="557"/>
      <c r="HG43" s="557"/>
      <c r="HH43" s="557"/>
      <c r="HI43" s="557"/>
      <c r="HJ43" s="557"/>
      <c r="HK43" s="557"/>
      <c r="HL43" s="557"/>
      <c r="HM43" s="557"/>
      <c r="HN43" s="557"/>
      <c r="HO43" s="557"/>
      <c r="HP43" s="557"/>
      <c r="HQ43" s="557"/>
      <c r="HR43" s="557"/>
      <c r="HS43" s="557"/>
      <c r="HT43" s="557"/>
      <c r="HU43" s="557"/>
      <c r="HV43" s="557"/>
      <c r="HW43" s="557"/>
      <c r="HX43" s="557"/>
      <c r="HY43" s="557"/>
      <c r="HZ43" s="557"/>
      <c r="IA43" s="557"/>
      <c r="IB43" s="557"/>
      <c r="IC43" s="557"/>
      <c r="ID43" s="557"/>
      <c r="IE43" s="557"/>
      <c r="IF43" s="557"/>
      <c r="IG43" s="557"/>
      <c r="IH43" s="557"/>
      <c r="II43" s="557"/>
      <c r="IJ43" s="557"/>
      <c r="IK43" s="557"/>
      <c r="IL43" s="557"/>
      <c r="IM43" s="557"/>
      <c r="IN43" s="557"/>
      <c r="IO43" s="557"/>
      <c r="IP43" s="557"/>
      <c r="IQ43" s="557"/>
      <c r="IR43" s="557"/>
      <c r="IS43" s="557"/>
      <c r="IT43" s="557"/>
      <c r="IU43" s="557"/>
      <c r="IV43" s="557"/>
      <c r="IW43" s="557"/>
      <c r="IX43" s="557"/>
      <c r="IY43" s="557"/>
      <c r="IZ43" s="557"/>
      <c r="JA43" s="557"/>
      <c r="JB43" s="557"/>
      <c r="JC43" s="557"/>
      <c r="JD43" s="557"/>
      <c r="JE43" s="557"/>
      <c r="JF43" s="557"/>
      <c r="JG43" s="557"/>
      <c r="JH43" s="557"/>
      <c r="JI43" s="557"/>
      <c r="JJ43" s="557"/>
      <c r="JK43" s="557"/>
      <c r="JL43" s="557"/>
      <c r="JM43" s="557"/>
      <c r="JN43" s="557"/>
      <c r="JO43" s="557"/>
      <c r="JP43" s="557"/>
      <c r="JQ43" s="557"/>
      <c r="JR43" s="557"/>
      <c r="JS43" s="557"/>
      <c r="JT43" s="557"/>
      <c r="JU43" s="557"/>
      <c r="JV43" s="557"/>
      <c r="JW43" s="557"/>
      <c r="JX43" s="557"/>
      <c r="JY43" s="557"/>
      <c r="JZ43" s="557"/>
      <c r="KA43" s="557"/>
      <c r="KB43" s="557"/>
      <c r="KC43" s="557"/>
      <c r="KD43" s="557"/>
      <c r="KE43" s="557"/>
      <c r="KF43" s="557"/>
      <c r="KG43" s="557"/>
      <c r="KH43" s="557"/>
      <c r="KI43" s="557"/>
      <c r="KJ43" s="557"/>
      <c r="KK43" s="557"/>
      <c r="KL43" s="557"/>
      <c r="KM43" s="557"/>
      <c r="KN43" s="557"/>
      <c r="KO43" s="557"/>
      <c r="KP43" s="557"/>
      <c r="KQ43" s="557"/>
      <c r="KR43" s="557"/>
      <c r="KS43" s="557"/>
      <c r="KT43" s="557"/>
      <c r="KU43" s="557"/>
      <c r="KV43" s="557"/>
      <c r="KW43" s="557"/>
      <c r="KX43" s="557"/>
      <c r="KY43" s="557"/>
      <c r="KZ43" s="557"/>
      <c r="LA43" s="557"/>
      <c r="LB43" s="557"/>
      <c r="LC43" s="557"/>
      <c r="LD43" s="557"/>
      <c r="LE43" s="557"/>
      <c r="LF43" s="557"/>
      <c r="LG43" s="557"/>
      <c r="LH43" s="557"/>
      <c r="LI43" s="557"/>
      <c r="LJ43" s="557"/>
      <c r="LK43" s="557"/>
      <c r="LL43" s="557"/>
      <c r="LM43" s="557"/>
      <c r="LN43" s="557"/>
      <c r="LO43" s="557"/>
      <c r="LP43" s="557"/>
      <c r="LQ43" s="557"/>
      <c r="LR43" s="557"/>
      <c r="LS43" s="557"/>
      <c r="LT43" s="557"/>
      <c r="LU43" s="557"/>
      <c r="LV43" s="557"/>
      <c r="LW43" s="557"/>
      <c r="LX43" s="557"/>
      <c r="LY43" s="557"/>
      <c r="LZ43" s="557"/>
      <c r="MA43" s="557"/>
      <c r="MB43" s="557"/>
      <c r="MC43" s="557"/>
      <c r="MD43" s="557"/>
      <c r="ME43" s="557"/>
      <c r="MF43" s="557"/>
      <c r="MG43" s="557"/>
      <c r="MH43" s="557"/>
      <c r="MI43" s="557"/>
      <c r="MJ43" s="557"/>
      <c r="MK43" s="557"/>
      <c r="ML43" s="557"/>
      <c r="MM43" s="557"/>
      <c r="MN43" s="557"/>
      <c r="MO43" s="557"/>
      <c r="MP43" s="557"/>
      <c r="MQ43" s="557"/>
      <c r="MR43" s="557"/>
      <c r="MS43" s="557"/>
      <c r="MT43" s="557"/>
      <c r="MU43" s="557"/>
      <c r="MV43" s="557"/>
      <c r="MW43" s="557"/>
      <c r="MX43" s="557"/>
      <c r="MY43" s="557"/>
      <c r="MZ43" s="557"/>
      <c r="NA43" s="557"/>
      <c r="NB43" s="557"/>
      <c r="NC43" s="557"/>
      <c r="ND43" s="557"/>
      <c r="NE43" s="557"/>
      <c r="NF43" s="557"/>
      <c r="NG43" s="557"/>
      <c r="NH43" s="557"/>
      <c r="NI43" s="557"/>
      <c r="NJ43" s="557"/>
      <c r="NK43" s="557"/>
      <c r="NL43" s="557"/>
      <c r="NM43" s="557"/>
      <c r="NN43" s="557"/>
      <c r="NO43" s="557"/>
      <c r="NP43" s="557"/>
      <c r="NQ43" s="557"/>
      <c r="NR43" s="557"/>
      <c r="NS43" s="557"/>
      <c r="NT43" s="557"/>
    </row>
    <row r="44" spans="1:384" s="85" customFormat="1" ht="51.75" customHeight="1" x14ac:dyDescent="0.45">
      <c r="A44" s="107">
        <v>0</v>
      </c>
      <c r="B44" s="108">
        <v>1</v>
      </c>
      <c r="C44" s="107">
        <v>0</v>
      </c>
      <c r="D44" s="108">
        <v>5</v>
      </c>
      <c r="E44" s="107">
        <v>0</v>
      </c>
      <c r="F44" s="108">
        <v>6</v>
      </c>
      <c r="G44" s="107">
        <v>0</v>
      </c>
      <c r="H44" s="108">
        <v>1</v>
      </c>
      <c r="I44" s="1452" t="str">
        <f t="shared" si="45"/>
        <v>01050601</v>
      </c>
      <c r="J44" s="1452" t="str">
        <f t="shared" si="46"/>
        <v>01050601</v>
      </c>
      <c r="K44" s="553" t="s">
        <v>119</v>
      </c>
      <c r="L44" s="2663" t="s">
        <v>549</v>
      </c>
      <c r="M44" s="2663"/>
      <c r="N44" s="556" t="s">
        <v>240</v>
      </c>
      <c r="O44" s="2664" t="s">
        <v>316</v>
      </c>
      <c r="P44" s="2305" t="s">
        <v>317</v>
      </c>
      <c r="Q44" s="2579">
        <v>1.1172506657120884</v>
      </c>
      <c r="R44" s="2596">
        <f t="shared" si="59"/>
        <v>0.91666666666666663</v>
      </c>
      <c r="S44" s="2597">
        <v>1.1437922815839865</v>
      </c>
      <c r="T44" s="2642" t="s">
        <v>520</v>
      </c>
      <c r="U44" s="1866">
        <v>8</v>
      </c>
      <c r="V44" s="1866">
        <f t="shared" si="47"/>
        <v>6</v>
      </c>
      <c r="W44" s="1866">
        <v>3</v>
      </c>
      <c r="X44" s="1866">
        <v>0</v>
      </c>
      <c r="Y44" s="1866">
        <v>0</v>
      </c>
      <c r="Z44" s="1866">
        <v>1</v>
      </c>
      <c r="AA44" s="1866">
        <v>1</v>
      </c>
      <c r="AB44" s="1866">
        <v>1</v>
      </c>
      <c r="AC44" s="3719" t="s">
        <v>550</v>
      </c>
      <c r="AD44" s="1872">
        <v>5</v>
      </c>
      <c r="AE44" s="1866">
        <f t="shared" si="48"/>
        <v>5</v>
      </c>
      <c r="AF44" s="2130">
        <v>1</v>
      </c>
      <c r="AG44" s="1785">
        <v>0</v>
      </c>
      <c r="AH44" s="1785">
        <v>3</v>
      </c>
      <c r="AI44" s="1785">
        <v>0</v>
      </c>
      <c r="AJ44" s="1785">
        <v>0</v>
      </c>
      <c r="AK44" s="1785">
        <v>0</v>
      </c>
      <c r="AL44" s="1785">
        <v>0</v>
      </c>
      <c r="AM44" s="1785">
        <v>1</v>
      </c>
      <c r="AN44" s="1729"/>
      <c r="AO44" s="2892">
        <f t="shared" si="49"/>
        <v>11</v>
      </c>
      <c r="AP44" s="2897">
        <f t="shared" si="50"/>
        <v>0.91666666666666663</v>
      </c>
      <c r="AQ44" s="1807" t="str" cm="1">
        <f t="array" ref="AQ44">_xlfn.IFS(AP44&lt;4,"estandar",AP44&gt;9,"compleja",AP44&gt;4,"avanzada")</f>
        <v>estandar</v>
      </c>
      <c r="AR44" s="2275" t="s">
        <v>522</v>
      </c>
      <c r="AS44" s="1196">
        <v>0</v>
      </c>
      <c r="AT44" s="1197">
        <v>1</v>
      </c>
      <c r="AU44" s="1488">
        <v>0</v>
      </c>
      <c r="AV44" s="1476">
        <v>2.6227426847662101</v>
      </c>
      <c r="AW44" s="1143">
        <v>0</v>
      </c>
      <c r="AX44" s="1143">
        <v>3.6251131221719501</v>
      </c>
      <c r="AY44" s="1143"/>
      <c r="AZ44" s="1143">
        <f t="shared" si="51"/>
        <v>6.2478558069381602</v>
      </c>
      <c r="BA44" s="1139">
        <f t="shared" si="52"/>
        <v>1.1172506657120884</v>
      </c>
      <c r="BB44" s="1143">
        <v>2.2854608320480598</v>
      </c>
      <c r="BC44" s="1143">
        <v>0</v>
      </c>
      <c r="BD44" s="1143">
        <v>0</v>
      </c>
      <c r="BE44" s="1143">
        <v>1.22723037566089</v>
      </c>
      <c r="BF44" s="1143">
        <f t="shared" si="53"/>
        <v>9.7605470146471092</v>
      </c>
      <c r="BG44" s="1477">
        <f t="shared" si="54"/>
        <v>1.1437922815839865</v>
      </c>
      <c r="BH44" s="1469"/>
      <c r="BI44" s="1143"/>
      <c r="BJ44" s="1143"/>
      <c r="BK44" s="1143"/>
      <c r="BL44" s="1143">
        <f t="shared" si="55"/>
        <v>0</v>
      </c>
      <c r="BM44" s="1139" t="e">
        <f t="shared" si="56"/>
        <v>#DIV/0!</v>
      </c>
      <c r="BN44" s="1143"/>
      <c r="BO44" s="1143"/>
      <c r="BP44" s="1143"/>
      <c r="BQ44" s="1143"/>
      <c r="BR44" s="1143">
        <f t="shared" si="57"/>
        <v>0</v>
      </c>
      <c r="BS44" s="1144" t="e">
        <f t="shared" si="58"/>
        <v>#DIV/0!</v>
      </c>
      <c r="BT44" s="557"/>
      <c r="BU44" s="557"/>
      <c r="BV44" s="557"/>
      <c r="BW44" s="557"/>
      <c r="BX44" s="557"/>
      <c r="BY44" s="557"/>
      <c r="BZ44" s="557"/>
      <c r="CA44" s="557"/>
      <c r="CB44" s="557"/>
      <c r="CC44" s="557"/>
      <c r="CD44" s="557"/>
      <c r="CE44" s="557"/>
      <c r="CF44" s="557"/>
      <c r="CG44" s="557"/>
      <c r="CH44" s="557"/>
      <c r="CI44" s="557"/>
      <c r="CJ44" s="557"/>
      <c r="CK44" s="557"/>
      <c r="CL44" s="557"/>
      <c r="CM44" s="557"/>
      <c r="CN44" s="557"/>
      <c r="CO44" s="557"/>
      <c r="CP44" s="557"/>
      <c r="CQ44" s="557"/>
      <c r="CR44" s="557"/>
      <c r="CS44" s="557"/>
      <c r="CT44" s="557"/>
      <c r="CU44" s="557"/>
      <c r="CV44" s="557"/>
      <c r="CW44" s="557"/>
      <c r="CX44" s="557"/>
      <c r="CY44" s="557"/>
      <c r="CZ44" s="557"/>
      <c r="DA44" s="557"/>
      <c r="DB44" s="557"/>
      <c r="DC44" s="557"/>
      <c r="DD44" s="557"/>
      <c r="DE44" s="557"/>
      <c r="DF44" s="557"/>
      <c r="DG44" s="557"/>
      <c r="DH44" s="557"/>
      <c r="DI44" s="557"/>
      <c r="DJ44" s="557"/>
      <c r="DK44" s="557"/>
      <c r="DL44" s="557"/>
      <c r="DM44" s="557"/>
      <c r="DN44" s="557"/>
      <c r="DO44" s="557"/>
      <c r="DP44" s="557"/>
      <c r="DQ44" s="557"/>
      <c r="DR44" s="557"/>
      <c r="DS44" s="557"/>
      <c r="DT44" s="557"/>
      <c r="DU44" s="557"/>
      <c r="DV44" s="557"/>
      <c r="DW44" s="557"/>
      <c r="DX44" s="557"/>
      <c r="DY44" s="557"/>
      <c r="DZ44" s="557"/>
      <c r="EA44" s="557"/>
      <c r="EB44" s="557"/>
      <c r="EC44" s="557"/>
      <c r="ED44" s="557"/>
      <c r="EE44" s="557"/>
      <c r="EF44" s="557"/>
      <c r="EG44" s="557"/>
      <c r="EH44" s="557"/>
      <c r="EI44" s="557"/>
      <c r="EJ44" s="557"/>
      <c r="EK44" s="557"/>
      <c r="EL44" s="557"/>
      <c r="EM44" s="557"/>
      <c r="EN44" s="557"/>
      <c r="EO44" s="557"/>
      <c r="EP44" s="557"/>
      <c r="EQ44" s="557"/>
      <c r="ER44" s="557"/>
      <c r="ES44" s="557"/>
      <c r="ET44" s="557"/>
      <c r="EU44" s="557"/>
      <c r="EV44" s="557"/>
      <c r="EW44" s="557"/>
      <c r="EX44" s="557"/>
      <c r="EY44" s="557"/>
      <c r="EZ44" s="557"/>
      <c r="FA44" s="557"/>
      <c r="FB44" s="557"/>
      <c r="FC44" s="557"/>
      <c r="FD44" s="557"/>
      <c r="FE44" s="557"/>
      <c r="FF44" s="557"/>
      <c r="FG44" s="557"/>
      <c r="FH44" s="557"/>
      <c r="FI44" s="557"/>
      <c r="FJ44" s="557"/>
      <c r="FK44" s="557"/>
      <c r="FL44" s="557"/>
      <c r="FM44" s="557"/>
      <c r="FN44" s="557"/>
      <c r="FO44" s="557"/>
      <c r="FP44" s="557"/>
      <c r="FQ44" s="557"/>
      <c r="FR44" s="557"/>
      <c r="FS44" s="557"/>
      <c r="FT44" s="557"/>
      <c r="FU44" s="557"/>
      <c r="FV44" s="557"/>
      <c r="FW44" s="557"/>
      <c r="FX44" s="557"/>
      <c r="FY44" s="557"/>
      <c r="FZ44" s="557"/>
      <c r="GA44" s="557"/>
      <c r="GB44" s="557"/>
      <c r="GC44" s="557"/>
      <c r="GD44" s="557"/>
      <c r="GE44" s="557"/>
      <c r="GF44" s="557"/>
      <c r="GG44" s="557"/>
      <c r="GH44" s="557"/>
      <c r="GI44" s="557"/>
      <c r="GJ44" s="557"/>
      <c r="GK44" s="557"/>
      <c r="GL44" s="557"/>
      <c r="GM44" s="557"/>
      <c r="GN44" s="557"/>
      <c r="GO44" s="557"/>
      <c r="GP44" s="557"/>
      <c r="GQ44" s="557"/>
      <c r="GR44" s="557"/>
      <c r="GS44" s="557"/>
      <c r="GT44" s="557"/>
      <c r="GU44" s="557"/>
      <c r="GV44" s="557"/>
      <c r="GW44" s="557"/>
      <c r="GX44" s="557"/>
      <c r="GY44" s="557"/>
      <c r="GZ44" s="557"/>
      <c r="HA44" s="557"/>
      <c r="HB44" s="557"/>
      <c r="HC44" s="557"/>
      <c r="HD44" s="557"/>
      <c r="HE44" s="557"/>
      <c r="HF44" s="557"/>
      <c r="HG44" s="557"/>
      <c r="HH44" s="557"/>
      <c r="HI44" s="557"/>
      <c r="HJ44" s="557"/>
      <c r="HK44" s="557"/>
      <c r="HL44" s="557"/>
      <c r="HM44" s="557"/>
      <c r="HN44" s="557"/>
      <c r="HO44" s="557"/>
      <c r="HP44" s="557"/>
      <c r="HQ44" s="557"/>
      <c r="HR44" s="557"/>
      <c r="HS44" s="557"/>
      <c r="HT44" s="557"/>
      <c r="HU44" s="557"/>
      <c r="HV44" s="557"/>
      <c r="HW44" s="557"/>
      <c r="HX44" s="557"/>
      <c r="HY44" s="557"/>
      <c r="HZ44" s="557"/>
      <c r="IA44" s="557"/>
      <c r="IB44" s="557"/>
      <c r="IC44" s="557"/>
      <c r="ID44" s="557"/>
      <c r="IE44" s="557"/>
      <c r="IF44" s="557"/>
      <c r="IG44" s="557"/>
      <c r="IH44" s="557"/>
      <c r="II44" s="557"/>
      <c r="IJ44" s="557"/>
      <c r="IK44" s="557"/>
      <c r="IL44" s="557"/>
      <c r="IM44" s="557"/>
      <c r="IN44" s="557"/>
      <c r="IO44" s="557"/>
      <c r="IP44" s="557"/>
      <c r="IQ44" s="557"/>
      <c r="IR44" s="557"/>
      <c r="IS44" s="557"/>
      <c r="IT44" s="557"/>
      <c r="IU44" s="557"/>
      <c r="IV44" s="557"/>
      <c r="IW44" s="557"/>
      <c r="IX44" s="557"/>
      <c r="IY44" s="557"/>
      <c r="IZ44" s="557"/>
      <c r="JA44" s="557"/>
      <c r="JB44" s="557"/>
      <c r="JC44" s="557"/>
      <c r="JD44" s="557"/>
      <c r="JE44" s="557"/>
      <c r="JF44" s="557"/>
      <c r="JG44" s="557"/>
      <c r="JH44" s="557"/>
      <c r="JI44" s="557"/>
      <c r="JJ44" s="557"/>
      <c r="JK44" s="557"/>
      <c r="JL44" s="557"/>
      <c r="JM44" s="557"/>
      <c r="JN44" s="557"/>
      <c r="JO44" s="557"/>
      <c r="JP44" s="557"/>
      <c r="JQ44" s="557"/>
      <c r="JR44" s="557"/>
      <c r="JS44" s="557"/>
      <c r="JT44" s="557"/>
      <c r="JU44" s="557"/>
      <c r="JV44" s="557"/>
      <c r="JW44" s="557"/>
      <c r="JX44" s="557"/>
      <c r="JY44" s="557"/>
      <c r="JZ44" s="557"/>
      <c r="KA44" s="557"/>
      <c r="KB44" s="557"/>
      <c r="KC44" s="557"/>
      <c r="KD44" s="557"/>
      <c r="KE44" s="557"/>
      <c r="KF44" s="557"/>
      <c r="KG44" s="557"/>
      <c r="KH44" s="557"/>
      <c r="KI44" s="557"/>
      <c r="KJ44" s="557"/>
      <c r="KK44" s="557"/>
      <c r="KL44" s="557"/>
      <c r="KM44" s="557"/>
      <c r="KN44" s="557"/>
      <c r="KO44" s="557"/>
      <c r="KP44" s="557"/>
      <c r="KQ44" s="557"/>
      <c r="KR44" s="557"/>
      <c r="KS44" s="557"/>
      <c r="KT44" s="557"/>
      <c r="KU44" s="557"/>
      <c r="KV44" s="557"/>
      <c r="KW44" s="557"/>
      <c r="KX44" s="557"/>
      <c r="KY44" s="557"/>
      <c r="KZ44" s="557"/>
      <c r="LA44" s="557"/>
      <c r="LB44" s="557"/>
      <c r="LC44" s="557"/>
      <c r="LD44" s="557"/>
      <c r="LE44" s="557"/>
      <c r="LF44" s="557"/>
      <c r="LG44" s="557"/>
      <c r="LH44" s="557"/>
      <c r="LI44" s="557"/>
      <c r="LJ44" s="557"/>
      <c r="LK44" s="557"/>
      <c r="LL44" s="557"/>
      <c r="LM44" s="557"/>
      <c r="LN44" s="557"/>
      <c r="LO44" s="557"/>
      <c r="LP44" s="557"/>
      <c r="LQ44" s="557"/>
      <c r="LR44" s="557"/>
      <c r="LS44" s="557"/>
      <c r="LT44" s="557"/>
      <c r="LU44" s="557"/>
      <c r="LV44" s="557"/>
      <c r="LW44" s="557"/>
      <c r="LX44" s="557"/>
      <c r="LY44" s="557"/>
      <c r="LZ44" s="557"/>
      <c r="MA44" s="557"/>
      <c r="MB44" s="557"/>
      <c r="MC44" s="557"/>
      <c r="MD44" s="557"/>
      <c r="ME44" s="557"/>
      <c r="MF44" s="557"/>
      <c r="MG44" s="557"/>
      <c r="MH44" s="557"/>
      <c r="MI44" s="557"/>
      <c r="MJ44" s="557"/>
      <c r="MK44" s="557"/>
      <c r="ML44" s="557"/>
      <c r="MM44" s="557"/>
      <c r="MN44" s="557"/>
      <c r="MO44" s="557"/>
      <c r="MP44" s="557"/>
      <c r="MQ44" s="557"/>
      <c r="MR44" s="557"/>
      <c r="MS44" s="557"/>
      <c r="MT44" s="557"/>
      <c r="MU44" s="557"/>
      <c r="MV44" s="557"/>
      <c r="MW44" s="557"/>
      <c r="MX44" s="557"/>
      <c r="MY44" s="557"/>
      <c r="MZ44" s="557"/>
      <c r="NA44" s="557"/>
      <c r="NB44" s="557"/>
      <c r="NC44" s="557"/>
      <c r="ND44" s="557"/>
      <c r="NE44" s="557"/>
      <c r="NF44" s="557"/>
      <c r="NG44" s="557"/>
      <c r="NH44" s="557"/>
      <c r="NI44" s="557"/>
      <c r="NJ44" s="557"/>
      <c r="NK44" s="557"/>
      <c r="NL44" s="557"/>
      <c r="NM44" s="557"/>
      <c r="NN44" s="557"/>
      <c r="NO44" s="557"/>
      <c r="NP44" s="557"/>
      <c r="NQ44" s="557"/>
      <c r="NR44" s="557"/>
      <c r="NS44" s="557"/>
      <c r="NT44" s="557"/>
    </row>
    <row r="45" spans="1:384" s="85" customFormat="1" ht="66.75" customHeight="1" x14ac:dyDescent="0.45">
      <c r="A45" s="107">
        <v>0</v>
      </c>
      <c r="B45" s="108">
        <v>1</v>
      </c>
      <c r="C45" s="107">
        <v>0</v>
      </c>
      <c r="D45" s="108">
        <v>5</v>
      </c>
      <c r="E45" s="107">
        <v>0</v>
      </c>
      <c r="F45" s="108">
        <v>7</v>
      </c>
      <c r="G45" s="107">
        <v>0</v>
      </c>
      <c r="H45" s="108">
        <v>1</v>
      </c>
      <c r="I45" s="1452" t="str">
        <f t="shared" si="45"/>
        <v>01050701</v>
      </c>
      <c r="J45" s="1452" t="str">
        <f t="shared" si="46"/>
        <v>01050701</v>
      </c>
      <c r="K45" s="553" t="s">
        <v>119</v>
      </c>
      <c r="L45" s="2663" t="s">
        <v>551</v>
      </c>
      <c r="M45" s="2663"/>
      <c r="N45" s="556" t="s">
        <v>240</v>
      </c>
      <c r="O45" s="2664" t="s">
        <v>319</v>
      </c>
      <c r="P45" s="2305" t="s">
        <v>318</v>
      </c>
      <c r="Q45" s="2579">
        <v>1.4690026628483557</v>
      </c>
      <c r="R45" s="2596">
        <f t="shared" si="59"/>
        <v>1.0833333333333333</v>
      </c>
      <c r="S45" s="2597">
        <v>1.5751691263359497</v>
      </c>
      <c r="T45" s="2642" t="s">
        <v>520</v>
      </c>
      <c r="U45" s="1866">
        <v>14</v>
      </c>
      <c r="V45" s="1866">
        <f t="shared" si="47"/>
        <v>8</v>
      </c>
      <c r="W45" s="1866">
        <v>3</v>
      </c>
      <c r="X45" s="1866">
        <v>0</v>
      </c>
      <c r="Y45" s="1866">
        <v>0</v>
      </c>
      <c r="Z45" s="1866">
        <v>1</v>
      </c>
      <c r="AA45" s="1866">
        <v>3</v>
      </c>
      <c r="AB45" s="1866">
        <v>1</v>
      </c>
      <c r="AC45" s="3719" t="s">
        <v>538</v>
      </c>
      <c r="AD45" s="1872">
        <v>5</v>
      </c>
      <c r="AE45" s="1866">
        <f t="shared" si="48"/>
        <v>5</v>
      </c>
      <c r="AF45" s="2130">
        <v>1</v>
      </c>
      <c r="AG45" s="1785">
        <v>0</v>
      </c>
      <c r="AH45" s="1785">
        <v>3</v>
      </c>
      <c r="AI45" s="1785">
        <v>0</v>
      </c>
      <c r="AJ45" s="1785">
        <v>0</v>
      </c>
      <c r="AK45" s="1785">
        <v>0</v>
      </c>
      <c r="AL45" s="1785">
        <v>0</v>
      </c>
      <c r="AM45" s="1785">
        <v>1</v>
      </c>
      <c r="AN45" s="1729"/>
      <c r="AO45" s="2892">
        <f t="shared" si="49"/>
        <v>13</v>
      </c>
      <c r="AP45" s="2897">
        <f t="shared" si="50"/>
        <v>1.0833333333333333</v>
      </c>
      <c r="AQ45" s="1807" t="str" cm="1">
        <f t="array" ref="AQ45">_xlfn.IFS(AP45&lt;4,"estandar",AP45&gt;9,"compleja",AP45&gt;4,"avanzada")</f>
        <v>estandar</v>
      </c>
      <c r="AR45" s="2275" t="s">
        <v>522</v>
      </c>
      <c r="AS45" s="1196">
        <v>0</v>
      </c>
      <c r="AT45" s="1197">
        <v>1</v>
      </c>
      <c r="AU45" s="1488">
        <v>0</v>
      </c>
      <c r="AV45" s="1476">
        <v>4.5897996983408698</v>
      </c>
      <c r="AW45" s="1143">
        <v>0</v>
      </c>
      <c r="AX45" s="1143">
        <v>3.6251131221719501</v>
      </c>
      <c r="AY45" s="1143"/>
      <c r="AZ45" s="1143">
        <f t="shared" si="51"/>
        <v>8.2149128205128203</v>
      </c>
      <c r="BA45" s="1139">
        <f t="shared" si="52"/>
        <v>1.4690026628483557</v>
      </c>
      <c r="BB45" s="1143">
        <v>3.9995564560841101</v>
      </c>
      <c r="BC45" s="1143">
        <v>0</v>
      </c>
      <c r="BD45" s="1143">
        <v>0</v>
      </c>
      <c r="BE45" s="1143">
        <v>1.22723037566089</v>
      </c>
      <c r="BF45" s="1143">
        <f t="shared" si="53"/>
        <v>13.441699652257819</v>
      </c>
      <c r="BG45" s="1477">
        <f t="shared" si="54"/>
        <v>1.5751691263359497</v>
      </c>
      <c r="BH45" s="1469"/>
      <c r="BI45" s="1143"/>
      <c r="BJ45" s="1143"/>
      <c r="BK45" s="1143"/>
      <c r="BL45" s="1143">
        <f t="shared" si="55"/>
        <v>0</v>
      </c>
      <c r="BM45" s="1139" t="e">
        <f t="shared" si="56"/>
        <v>#DIV/0!</v>
      </c>
      <c r="BN45" s="1143"/>
      <c r="BO45" s="1143"/>
      <c r="BP45" s="1143"/>
      <c r="BQ45" s="1143"/>
      <c r="BR45" s="1143">
        <f t="shared" si="57"/>
        <v>0</v>
      </c>
      <c r="BS45" s="1144" t="e">
        <f t="shared" si="58"/>
        <v>#DIV/0!</v>
      </c>
      <c r="BT45" s="557"/>
      <c r="BU45" s="557"/>
      <c r="BV45" s="557"/>
      <c r="BW45" s="557"/>
      <c r="BX45" s="557"/>
      <c r="BY45" s="557"/>
      <c r="BZ45" s="557"/>
      <c r="CA45" s="557"/>
      <c r="CB45" s="557"/>
      <c r="CC45" s="557"/>
      <c r="CD45" s="557"/>
      <c r="CE45" s="557"/>
      <c r="CF45" s="557"/>
      <c r="CG45" s="557"/>
      <c r="CH45" s="557"/>
      <c r="CI45" s="557"/>
      <c r="CJ45" s="557"/>
      <c r="CK45" s="557"/>
      <c r="CL45" s="557"/>
      <c r="CM45" s="557"/>
      <c r="CN45" s="557"/>
      <c r="CO45" s="557"/>
      <c r="CP45" s="557"/>
      <c r="CQ45" s="557"/>
      <c r="CR45" s="557"/>
      <c r="CS45" s="557"/>
      <c r="CT45" s="557"/>
      <c r="CU45" s="557"/>
      <c r="CV45" s="557"/>
      <c r="CW45" s="557"/>
      <c r="CX45" s="557"/>
      <c r="CY45" s="557"/>
      <c r="CZ45" s="557"/>
      <c r="DA45" s="557"/>
      <c r="DB45" s="557"/>
      <c r="DC45" s="557"/>
      <c r="DD45" s="557"/>
      <c r="DE45" s="557"/>
      <c r="DF45" s="557"/>
      <c r="DG45" s="557"/>
      <c r="DH45" s="557"/>
      <c r="DI45" s="557"/>
      <c r="DJ45" s="557"/>
      <c r="DK45" s="557"/>
      <c r="DL45" s="557"/>
      <c r="DM45" s="557"/>
      <c r="DN45" s="557"/>
      <c r="DO45" s="557"/>
      <c r="DP45" s="557"/>
      <c r="DQ45" s="557"/>
      <c r="DR45" s="557"/>
      <c r="DS45" s="557"/>
      <c r="DT45" s="557"/>
      <c r="DU45" s="557"/>
      <c r="DV45" s="557"/>
      <c r="DW45" s="557"/>
      <c r="DX45" s="557"/>
      <c r="DY45" s="557"/>
      <c r="DZ45" s="557"/>
      <c r="EA45" s="557"/>
      <c r="EB45" s="557"/>
      <c r="EC45" s="557"/>
      <c r="ED45" s="557"/>
      <c r="EE45" s="557"/>
      <c r="EF45" s="557"/>
      <c r="EG45" s="557"/>
      <c r="EH45" s="557"/>
      <c r="EI45" s="557"/>
      <c r="EJ45" s="557"/>
      <c r="EK45" s="557"/>
      <c r="EL45" s="557"/>
      <c r="EM45" s="557"/>
      <c r="EN45" s="557"/>
      <c r="EO45" s="557"/>
      <c r="EP45" s="557"/>
      <c r="EQ45" s="557"/>
      <c r="ER45" s="557"/>
      <c r="ES45" s="557"/>
      <c r="ET45" s="557"/>
      <c r="EU45" s="557"/>
      <c r="EV45" s="557"/>
      <c r="EW45" s="557"/>
      <c r="EX45" s="557"/>
      <c r="EY45" s="557"/>
      <c r="EZ45" s="557"/>
      <c r="FA45" s="557"/>
      <c r="FB45" s="557"/>
      <c r="FC45" s="557"/>
      <c r="FD45" s="557"/>
      <c r="FE45" s="557"/>
      <c r="FF45" s="557"/>
      <c r="FG45" s="557"/>
      <c r="FH45" s="557"/>
      <c r="FI45" s="557"/>
      <c r="FJ45" s="557"/>
      <c r="FK45" s="557"/>
      <c r="FL45" s="557"/>
      <c r="FM45" s="557"/>
      <c r="FN45" s="557"/>
      <c r="FO45" s="557"/>
      <c r="FP45" s="557"/>
      <c r="FQ45" s="557"/>
      <c r="FR45" s="557"/>
      <c r="FS45" s="557"/>
      <c r="FT45" s="557"/>
      <c r="FU45" s="557"/>
      <c r="FV45" s="557"/>
      <c r="FW45" s="557"/>
      <c r="FX45" s="557"/>
      <c r="FY45" s="557"/>
      <c r="FZ45" s="557"/>
      <c r="GA45" s="557"/>
      <c r="GB45" s="557"/>
      <c r="GC45" s="557"/>
      <c r="GD45" s="557"/>
      <c r="GE45" s="557"/>
      <c r="GF45" s="557"/>
      <c r="GG45" s="557"/>
      <c r="GH45" s="557"/>
      <c r="GI45" s="557"/>
      <c r="GJ45" s="557"/>
      <c r="GK45" s="557"/>
      <c r="GL45" s="557"/>
      <c r="GM45" s="557"/>
      <c r="GN45" s="557"/>
      <c r="GO45" s="557"/>
      <c r="GP45" s="557"/>
      <c r="GQ45" s="557"/>
      <c r="GR45" s="557"/>
      <c r="GS45" s="557"/>
      <c r="GT45" s="557"/>
      <c r="GU45" s="557"/>
      <c r="GV45" s="557"/>
      <c r="GW45" s="557"/>
      <c r="GX45" s="557"/>
      <c r="GY45" s="557"/>
      <c r="GZ45" s="557"/>
      <c r="HA45" s="557"/>
      <c r="HB45" s="557"/>
      <c r="HC45" s="557"/>
      <c r="HD45" s="557"/>
      <c r="HE45" s="557"/>
      <c r="HF45" s="557"/>
      <c r="HG45" s="557"/>
      <c r="HH45" s="557"/>
      <c r="HI45" s="557"/>
      <c r="HJ45" s="557"/>
      <c r="HK45" s="557"/>
      <c r="HL45" s="557"/>
      <c r="HM45" s="557"/>
      <c r="HN45" s="557"/>
      <c r="HO45" s="557"/>
      <c r="HP45" s="557"/>
      <c r="HQ45" s="557"/>
      <c r="HR45" s="557"/>
      <c r="HS45" s="557"/>
      <c r="HT45" s="557"/>
      <c r="HU45" s="557"/>
      <c r="HV45" s="557"/>
      <c r="HW45" s="557"/>
      <c r="HX45" s="557"/>
      <c r="HY45" s="557"/>
      <c r="HZ45" s="557"/>
      <c r="IA45" s="557"/>
      <c r="IB45" s="557"/>
      <c r="IC45" s="557"/>
      <c r="ID45" s="557"/>
      <c r="IE45" s="557"/>
      <c r="IF45" s="557"/>
      <c r="IG45" s="557"/>
      <c r="IH45" s="557"/>
      <c r="II45" s="557"/>
      <c r="IJ45" s="557"/>
      <c r="IK45" s="557"/>
      <c r="IL45" s="557"/>
      <c r="IM45" s="557"/>
      <c r="IN45" s="557"/>
      <c r="IO45" s="557"/>
      <c r="IP45" s="557"/>
      <c r="IQ45" s="557"/>
      <c r="IR45" s="557"/>
      <c r="IS45" s="557"/>
      <c r="IT45" s="557"/>
      <c r="IU45" s="557"/>
      <c r="IV45" s="557"/>
      <c r="IW45" s="557"/>
      <c r="IX45" s="557"/>
      <c r="IY45" s="557"/>
      <c r="IZ45" s="557"/>
      <c r="JA45" s="557"/>
      <c r="JB45" s="557"/>
      <c r="JC45" s="557"/>
      <c r="JD45" s="557"/>
      <c r="JE45" s="557"/>
      <c r="JF45" s="557"/>
      <c r="JG45" s="557"/>
      <c r="JH45" s="557"/>
      <c r="JI45" s="557"/>
      <c r="JJ45" s="557"/>
      <c r="JK45" s="557"/>
      <c r="JL45" s="557"/>
      <c r="JM45" s="557"/>
      <c r="JN45" s="557"/>
      <c r="JO45" s="557"/>
      <c r="JP45" s="557"/>
      <c r="JQ45" s="557"/>
      <c r="JR45" s="557"/>
      <c r="JS45" s="557"/>
      <c r="JT45" s="557"/>
      <c r="JU45" s="557"/>
      <c r="JV45" s="557"/>
      <c r="JW45" s="557"/>
      <c r="JX45" s="557"/>
      <c r="JY45" s="557"/>
      <c r="JZ45" s="557"/>
      <c r="KA45" s="557"/>
      <c r="KB45" s="557"/>
      <c r="KC45" s="557"/>
      <c r="KD45" s="557"/>
      <c r="KE45" s="557"/>
      <c r="KF45" s="557"/>
      <c r="KG45" s="557"/>
      <c r="KH45" s="557"/>
      <c r="KI45" s="557"/>
      <c r="KJ45" s="557"/>
      <c r="KK45" s="557"/>
      <c r="KL45" s="557"/>
      <c r="KM45" s="557"/>
      <c r="KN45" s="557"/>
      <c r="KO45" s="557"/>
      <c r="KP45" s="557"/>
      <c r="KQ45" s="557"/>
      <c r="KR45" s="557"/>
      <c r="KS45" s="557"/>
      <c r="KT45" s="557"/>
      <c r="KU45" s="557"/>
      <c r="KV45" s="557"/>
      <c r="KW45" s="557"/>
      <c r="KX45" s="557"/>
      <c r="KY45" s="557"/>
      <c r="KZ45" s="557"/>
      <c r="LA45" s="557"/>
      <c r="LB45" s="557"/>
      <c r="LC45" s="557"/>
      <c r="LD45" s="557"/>
      <c r="LE45" s="557"/>
      <c r="LF45" s="557"/>
      <c r="LG45" s="557"/>
      <c r="LH45" s="557"/>
      <c r="LI45" s="557"/>
      <c r="LJ45" s="557"/>
      <c r="LK45" s="557"/>
      <c r="LL45" s="557"/>
      <c r="LM45" s="557"/>
      <c r="LN45" s="557"/>
      <c r="LO45" s="557"/>
      <c r="LP45" s="557"/>
      <c r="LQ45" s="557"/>
      <c r="LR45" s="557"/>
      <c r="LS45" s="557"/>
      <c r="LT45" s="557"/>
      <c r="LU45" s="557"/>
      <c r="LV45" s="557"/>
      <c r="LW45" s="557"/>
      <c r="LX45" s="557"/>
      <c r="LY45" s="557"/>
      <c r="LZ45" s="557"/>
      <c r="MA45" s="557"/>
      <c r="MB45" s="557"/>
      <c r="MC45" s="557"/>
      <c r="MD45" s="557"/>
      <c r="ME45" s="557"/>
      <c r="MF45" s="557"/>
      <c r="MG45" s="557"/>
      <c r="MH45" s="557"/>
      <c r="MI45" s="557"/>
      <c r="MJ45" s="557"/>
      <c r="MK45" s="557"/>
      <c r="ML45" s="557"/>
      <c r="MM45" s="557"/>
      <c r="MN45" s="557"/>
      <c r="MO45" s="557"/>
      <c r="MP45" s="557"/>
      <c r="MQ45" s="557"/>
      <c r="MR45" s="557"/>
      <c r="MS45" s="557"/>
      <c r="MT45" s="557"/>
      <c r="MU45" s="557"/>
      <c r="MV45" s="557"/>
      <c r="MW45" s="557"/>
      <c r="MX45" s="557"/>
      <c r="MY45" s="557"/>
      <c r="MZ45" s="557"/>
      <c r="NA45" s="557"/>
      <c r="NB45" s="557"/>
      <c r="NC45" s="557"/>
      <c r="ND45" s="557"/>
      <c r="NE45" s="557"/>
      <c r="NF45" s="557"/>
      <c r="NG45" s="557"/>
      <c r="NH45" s="557"/>
      <c r="NI45" s="557"/>
      <c r="NJ45" s="557"/>
      <c r="NK45" s="557"/>
      <c r="NL45" s="557"/>
      <c r="NM45" s="557"/>
      <c r="NN45" s="557"/>
      <c r="NO45" s="557"/>
      <c r="NP45" s="557"/>
      <c r="NQ45" s="557"/>
      <c r="NR45" s="557"/>
      <c r="NS45" s="557"/>
      <c r="NT45" s="557"/>
    </row>
    <row r="46" spans="1:384" s="85" customFormat="1" ht="51.75" customHeight="1" x14ac:dyDescent="0.45">
      <c r="A46" s="107">
        <v>0</v>
      </c>
      <c r="B46" s="108">
        <v>1</v>
      </c>
      <c r="C46" s="107">
        <v>0</v>
      </c>
      <c r="D46" s="108">
        <v>5</v>
      </c>
      <c r="E46" s="107">
        <v>0</v>
      </c>
      <c r="F46" s="108">
        <v>8</v>
      </c>
      <c r="G46" s="107">
        <v>0</v>
      </c>
      <c r="H46" s="108">
        <v>1</v>
      </c>
      <c r="I46" s="1452" t="str">
        <f t="shared" si="45"/>
        <v>01050801</v>
      </c>
      <c r="J46" s="1452" t="str">
        <f t="shared" si="46"/>
        <v>01050801</v>
      </c>
      <c r="K46" s="553" t="s">
        <v>119</v>
      </c>
      <c r="L46" s="2663" t="s">
        <v>552</v>
      </c>
      <c r="M46" s="2663"/>
      <c r="N46" s="556" t="s">
        <v>240</v>
      </c>
      <c r="O46" s="2664" t="s">
        <v>321</v>
      </c>
      <c r="P46" s="2305" t="s">
        <v>322</v>
      </c>
      <c r="Q46" s="2579">
        <v>1.1172506657120884</v>
      </c>
      <c r="R46" s="2596">
        <f t="shared" si="59"/>
        <v>1</v>
      </c>
      <c r="S46" s="2597">
        <v>1.1437922815839865</v>
      </c>
      <c r="T46" s="2642" t="s">
        <v>520</v>
      </c>
      <c r="U46" s="1866">
        <v>8</v>
      </c>
      <c r="V46" s="1866">
        <f t="shared" si="47"/>
        <v>7</v>
      </c>
      <c r="W46" s="1866">
        <v>3</v>
      </c>
      <c r="X46" s="1866">
        <v>0</v>
      </c>
      <c r="Y46" s="1866">
        <v>0</v>
      </c>
      <c r="Z46" s="1866">
        <v>1</v>
      </c>
      <c r="AA46" s="1866">
        <v>2</v>
      </c>
      <c r="AB46" s="1866">
        <v>1</v>
      </c>
      <c r="AC46" s="3719" t="s">
        <v>538</v>
      </c>
      <c r="AD46" s="1872">
        <v>5</v>
      </c>
      <c r="AE46" s="1866">
        <f t="shared" si="48"/>
        <v>5</v>
      </c>
      <c r="AF46" s="2130">
        <v>1</v>
      </c>
      <c r="AG46" s="1785">
        <v>0</v>
      </c>
      <c r="AH46" s="1785">
        <v>3</v>
      </c>
      <c r="AI46" s="1785">
        <v>0</v>
      </c>
      <c r="AJ46" s="1785">
        <v>0</v>
      </c>
      <c r="AK46" s="1785">
        <v>0</v>
      </c>
      <c r="AL46" s="1785">
        <v>0</v>
      </c>
      <c r="AM46" s="1785">
        <v>1</v>
      </c>
      <c r="AN46" s="1729"/>
      <c r="AO46" s="2892">
        <f t="shared" si="49"/>
        <v>12</v>
      </c>
      <c r="AP46" s="2897">
        <f t="shared" si="50"/>
        <v>1</v>
      </c>
      <c r="AQ46" s="1807" t="str" cm="1">
        <f t="array" ref="AQ46">_xlfn.IFS(AP46&lt;4,"estandar",AP46&gt;9,"compleja",AP46&gt;4,"avanzada")</f>
        <v>estandar</v>
      </c>
      <c r="AR46" s="2275" t="s">
        <v>522</v>
      </c>
      <c r="AS46" s="1196">
        <v>0</v>
      </c>
      <c r="AT46" s="1197">
        <v>1</v>
      </c>
      <c r="AU46" s="1488">
        <v>0</v>
      </c>
      <c r="AV46" s="1476">
        <v>2.6227426847662101</v>
      </c>
      <c r="AW46" s="1143">
        <v>0</v>
      </c>
      <c r="AX46" s="1143">
        <v>3.6251131221719501</v>
      </c>
      <c r="AY46" s="1143"/>
      <c r="AZ46" s="1143">
        <f t="shared" si="51"/>
        <v>6.2478558069381602</v>
      </c>
      <c r="BA46" s="1139">
        <f t="shared" si="52"/>
        <v>1.1172506657120884</v>
      </c>
      <c r="BB46" s="1143">
        <v>2.2854608320480598</v>
      </c>
      <c r="BC46" s="1143">
        <v>0</v>
      </c>
      <c r="BD46" s="1143">
        <v>0</v>
      </c>
      <c r="BE46" s="1143">
        <v>1.22723037566089</v>
      </c>
      <c r="BF46" s="1143">
        <f t="shared" si="53"/>
        <v>9.7605470146471092</v>
      </c>
      <c r="BG46" s="1477">
        <f t="shared" si="54"/>
        <v>1.1437922815839865</v>
      </c>
      <c r="BH46" s="1469"/>
      <c r="BI46" s="1143"/>
      <c r="BJ46" s="1143"/>
      <c r="BK46" s="1143"/>
      <c r="BL46" s="1143">
        <f t="shared" si="55"/>
        <v>0</v>
      </c>
      <c r="BM46" s="1139" t="e">
        <f t="shared" si="56"/>
        <v>#DIV/0!</v>
      </c>
      <c r="BN46" s="1143"/>
      <c r="BO46" s="1143"/>
      <c r="BP46" s="1143"/>
      <c r="BQ46" s="1143"/>
      <c r="BR46" s="1143">
        <f t="shared" si="57"/>
        <v>0</v>
      </c>
      <c r="BS46" s="1144" t="e">
        <f t="shared" si="58"/>
        <v>#DIV/0!</v>
      </c>
      <c r="BT46" s="557"/>
      <c r="BU46" s="557"/>
      <c r="BV46" s="557"/>
      <c r="BW46" s="557"/>
      <c r="BX46" s="557"/>
      <c r="BY46" s="557"/>
      <c r="BZ46" s="557"/>
      <c r="CA46" s="557"/>
      <c r="CB46" s="557"/>
      <c r="CC46" s="557"/>
      <c r="CD46" s="557"/>
      <c r="CE46" s="557"/>
      <c r="CF46" s="557"/>
      <c r="CG46" s="557"/>
      <c r="CH46" s="557"/>
      <c r="CI46" s="557"/>
      <c r="CJ46" s="557"/>
      <c r="CK46" s="557"/>
      <c r="CL46" s="557"/>
      <c r="CM46" s="557"/>
      <c r="CN46" s="557"/>
      <c r="CO46" s="557"/>
      <c r="CP46" s="557"/>
      <c r="CQ46" s="557"/>
      <c r="CR46" s="557"/>
      <c r="CS46" s="557"/>
      <c r="CT46" s="557"/>
      <c r="CU46" s="557"/>
      <c r="CV46" s="557"/>
      <c r="CW46" s="557"/>
      <c r="CX46" s="557"/>
      <c r="CY46" s="557"/>
      <c r="CZ46" s="557"/>
      <c r="DA46" s="557"/>
      <c r="DB46" s="557"/>
      <c r="DC46" s="557"/>
      <c r="DD46" s="557"/>
      <c r="DE46" s="557"/>
      <c r="DF46" s="557"/>
      <c r="DG46" s="557"/>
      <c r="DH46" s="557"/>
      <c r="DI46" s="557"/>
      <c r="DJ46" s="557"/>
      <c r="DK46" s="557"/>
      <c r="DL46" s="557"/>
      <c r="DM46" s="557"/>
      <c r="DN46" s="557"/>
      <c r="DO46" s="557"/>
      <c r="DP46" s="557"/>
      <c r="DQ46" s="557"/>
      <c r="DR46" s="557"/>
      <c r="DS46" s="557"/>
      <c r="DT46" s="557"/>
      <c r="DU46" s="557"/>
      <c r="DV46" s="557"/>
      <c r="DW46" s="557"/>
      <c r="DX46" s="557"/>
      <c r="DY46" s="557"/>
      <c r="DZ46" s="557"/>
      <c r="EA46" s="557"/>
      <c r="EB46" s="557"/>
      <c r="EC46" s="557"/>
      <c r="ED46" s="557"/>
      <c r="EE46" s="557"/>
      <c r="EF46" s="557"/>
      <c r="EG46" s="557"/>
      <c r="EH46" s="557"/>
      <c r="EI46" s="557"/>
      <c r="EJ46" s="557"/>
      <c r="EK46" s="557"/>
      <c r="EL46" s="557"/>
      <c r="EM46" s="557"/>
      <c r="EN46" s="557"/>
      <c r="EO46" s="557"/>
      <c r="EP46" s="557"/>
      <c r="EQ46" s="557"/>
      <c r="ER46" s="557"/>
      <c r="ES46" s="557"/>
      <c r="ET46" s="557"/>
      <c r="EU46" s="557"/>
      <c r="EV46" s="557"/>
      <c r="EW46" s="557"/>
      <c r="EX46" s="557"/>
      <c r="EY46" s="557"/>
      <c r="EZ46" s="557"/>
      <c r="FA46" s="557"/>
      <c r="FB46" s="557"/>
      <c r="FC46" s="557"/>
      <c r="FD46" s="557"/>
      <c r="FE46" s="557"/>
      <c r="FF46" s="557"/>
      <c r="FG46" s="557"/>
      <c r="FH46" s="557"/>
      <c r="FI46" s="557"/>
      <c r="FJ46" s="557"/>
      <c r="FK46" s="557"/>
      <c r="FL46" s="557"/>
      <c r="FM46" s="557"/>
      <c r="FN46" s="557"/>
      <c r="FO46" s="557"/>
      <c r="FP46" s="557"/>
      <c r="FQ46" s="557"/>
      <c r="FR46" s="557"/>
      <c r="FS46" s="557"/>
      <c r="FT46" s="557"/>
      <c r="FU46" s="557"/>
      <c r="FV46" s="557"/>
      <c r="FW46" s="557"/>
      <c r="FX46" s="557"/>
      <c r="FY46" s="557"/>
      <c r="FZ46" s="557"/>
      <c r="GA46" s="557"/>
      <c r="GB46" s="557"/>
      <c r="GC46" s="557"/>
      <c r="GD46" s="557"/>
      <c r="GE46" s="557"/>
      <c r="GF46" s="557"/>
      <c r="GG46" s="557"/>
      <c r="GH46" s="557"/>
      <c r="GI46" s="557"/>
      <c r="GJ46" s="557"/>
      <c r="GK46" s="557"/>
      <c r="GL46" s="557"/>
      <c r="GM46" s="557"/>
      <c r="GN46" s="557"/>
      <c r="GO46" s="557"/>
      <c r="GP46" s="557"/>
      <c r="GQ46" s="557"/>
      <c r="GR46" s="557"/>
      <c r="GS46" s="557"/>
      <c r="GT46" s="557"/>
      <c r="GU46" s="557"/>
      <c r="GV46" s="557"/>
      <c r="GW46" s="557"/>
      <c r="GX46" s="557"/>
      <c r="GY46" s="557"/>
      <c r="GZ46" s="557"/>
      <c r="HA46" s="557"/>
      <c r="HB46" s="557"/>
      <c r="HC46" s="557"/>
      <c r="HD46" s="557"/>
      <c r="HE46" s="557"/>
      <c r="HF46" s="557"/>
      <c r="HG46" s="557"/>
      <c r="HH46" s="557"/>
      <c r="HI46" s="557"/>
      <c r="HJ46" s="557"/>
      <c r="HK46" s="557"/>
      <c r="HL46" s="557"/>
      <c r="HM46" s="557"/>
      <c r="HN46" s="557"/>
      <c r="HO46" s="557"/>
      <c r="HP46" s="557"/>
      <c r="HQ46" s="557"/>
      <c r="HR46" s="557"/>
      <c r="HS46" s="557"/>
      <c r="HT46" s="557"/>
      <c r="HU46" s="557"/>
      <c r="HV46" s="557"/>
      <c r="HW46" s="557"/>
      <c r="HX46" s="557"/>
      <c r="HY46" s="557"/>
      <c r="HZ46" s="557"/>
      <c r="IA46" s="557"/>
      <c r="IB46" s="557"/>
      <c r="IC46" s="557"/>
      <c r="ID46" s="557"/>
      <c r="IE46" s="557"/>
      <c r="IF46" s="557"/>
      <c r="IG46" s="557"/>
      <c r="IH46" s="557"/>
      <c r="II46" s="557"/>
      <c r="IJ46" s="557"/>
      <c r="IK46" s="557"/>
      <c r="IL46" s="557"/>
      <c r="IM46" s="557"/>
      <c r="IN46" s="557"/>
      <c r="IO46" s="557"/>
      <c r="IP46" s="557"/>
      <c r="IQ46" s="557"/>
      <c r="IR46" s="557"/>
      <c r="IS46" s="557"/>
      <c r="IT46" s="557"/>
      <c r="IU46" s="557"/>
      <c r="IV46" s="557"/>
      <c r="IW46" s="557"/>
      <c r="IX46" s="557"/>
      <c r="IY46" s="557"/>
      <c r="IZ46" s="557"/>
      <c r="JA46" s="557"/>
      <c r="JB46" s="557"/>
      <c r="JC46" s="557"/>
      <c r="JD46" s="557"/>
      <c r="JE46" s="557"/>
      <c r="JF46" s="557"/>
      <c r="JG46" s="557"/>
      <c r="JH46" s="557"/>
      <c r="JI46" s="557"/>
      <c r="JJ46" s="557"/>
      <c r="JK46" s="557"/>
      <c r="JL46" s="557"/>
      <c r="JM46" s="557"/>
      <c r="JN46" s="557"/>
      <c r="JO46" s="557"/>
      <c r="JP46" s="557"/>
      <c r="JQ46" s="557"/>
      <c r="JR46" s="557"/>
      <c r="JS46" s="557"/>
      <c r="JT46" s="557"/>
      <c r="JU46" s="557"/>
      <c r="JV46" s="557"/>
      <c r="JW46" s="557"/>
      <c r="JX46" s="557"/>
      <c r="JY46" s="557"/>
      <c r="JZ46" s="557"/>
      <c r="KA46" s="557"/>
      <c r="KB46" s="557"/>
      <c r="KC46" s="557"/>
      <c r="KD46" s="557"/>
      <c r="KE46" s="557"/>
      <c r="KF46" s="557"/>
      <c r="KG46" s="557"/>
      <c r="KH46" s="557"/>
      <c r="KI46" s="557"/>
      <c r="KJ46" s="557"/>
      <c r="KK46" s="557"/>
      <c r="KL46" s="557"/>
      <c r="KM46" s="557"/>
      <c r="KN46" s="557"/>
      <c r="KO46" s="557"/>
      <c r="KP46" s="557"/>
      <c r="KQ46" s="557"/>
      <c r="KR46" s="557"/>
      <c r="KS46" s="557"/>
      <c r="KT46" s="557"/>
      <c r="KU46" s="557"/>
      <c r="KV46" s="557"/>
      <c r="KW46" s="557"/>
      <c r="KX46" s="557"/>
      <c r="KY46" s="557"/>
      <c r="KZ46" s="557"/>
      <c r="LA46" s="557"/>
      <c r="LB46" s="557"/>
      <c r="LC46" s="557"/>
      <c r="LD46" s="557"/>
      <c r="LE46" s="557"/>
      <c r="LF46" s="557"/>
      <c r="LG46" s="557"/>
      <c r="LH46" s="557"/>
      <c r="LI46" s="557"/>
      <c r="LJ46" s="557"/>
      <c r="LK46" s="557"/>
      <c r="LL46" s="557"/>
      <c r="LM46" s="557"/>
      <c r="LN46" s="557"/>
      <c r="LO46" s="557"/>
      <c r="LP46" s="557"/>
      <c r="LQ46" s="557"/>
      <c r="LR46" s="557"/>
      <c r="LS46" s="557"/>
      <c r="LT46" s="557"/>
      <c r="LU46" s="557"/>
      <c r="LV46" s="557"/>
      <c r="LW46" s="557"/>
      <c r="LX46" s="557"/>
      <c r="LY46" s="557"/>
      <c r="LZ46" s="557"/>
      <c r="MA46" s="557"/>
      <c r="MB46" s="557"/>
      <c r="MC46" s="557"/>
      <c r="MD46" s="557"/>
      <c r="ME46" s="557"/>
      <c r="MF46" s="557"/>
      <c r="MG46" s="557"/>
      <c r="MH46" s="557"/>
      <c r="MI46" s="557"/>
      <c r="MJ46" s="557"/>
      <c r="MK46" s="557"/>
      <c r="ML46" s="557"/>
      <c r="MM46" s="557"/>
      <c r="MN46" s="557"/>
      <c r="MO46" s="557"/>
      <c r="MP46" s="557"/>
      <c r="MQ46" s="557"/>
      <c r="MR46" s="557"/>
      <c r="MS46" s="557"/>
      <c r="MT46" s="557"/>
      <c r="MU46" s="557"/>
      <c r="MV46" s="557"/>
      <c r="MW46" s="557"/>
      <c r="MX46" s="557"/>
      <c r="MY46" s="557"/>
      <c r="MZ46" s="557"/>
      <c r="NA46" s="557"/>
      <c r="NB46" s="557"/>
      <c r="NC46" s="557"/>
      <c r="ND46" s="557"/>
      <c r="NE46" s="557"/>
      <c r="NF46" s="557"/>
      <c r="NG46" s="557"/>
      <c r="NH46" s="557"/>
      <c r="NI46" s="557"/>
      <c r="NJ46" s="557"/>
      <c r="NK46" s="557"/>
      <c r="NL46" s="557"/>
      <c r="NM46" s="557"/>
      <c r="NN46" s="557"/>
      <c r="NO46" s="557"/>
      <c r="NP46" s="557"/>
      <c r="NQ46" s="557"/>
      <c r="NR46" s="557"/>
      <c r="NS46" s="557"/>
      <c r="NT46" s="557"/>
    </row>
    <row r="47" spans="1:384" s="85" customFormat="1" ht="51.75" customHeight="1" x14ac:dyDescent="0.45">
      <c r="A47" s="107">
        <v>0</v>
      </c>
      <c r="B47" s="108">
        <v>1</v>
      </c>
      <c r="C47" s="107">
        <v>0</v>
      </c>
      <c r="D47" s="108">
        <v>5</v>
      </c>
      <c r="E47" s="107">
        <v>0</v>
      </c>
      <c r="F47" s="108">
        <v>9</v>
      </c>
      <c r="G47" s="107">
        <v>0</v>
      </c>
      <c r="H47" s="108">
        <v>1</v>
      </c>
      <c r="I47" s="1452" t="str">
        <f t="shared" si="45"/>
        <v>01050901</v>
      </c>
      <c r="J47" s="1452" t="str">
        <f t="shared" si="46"/>
        <v>01050901</v>
      </c>
      <c r="K47" s="553" t="s">
        <v>119</v>
      </c>
      <c r="L47" s="2663" t="s">
        <v>553</v>
      </c>
      <c r="M47" s="2663"/>
      <c r="N47" s="556" t="s">
        <v>240</v>
      </c>
      <c r="O47" s="2664" t="s">
        <v>324</v>
      </c>
      <c r="P47" s="2305" t="s">
        <v>325</v>
      </c>
      <c r="Q47" s="2579">
        <v>1.1172506657120884</v>
      </c>
      <c r="R47" s="2596">
        <f t="shared" si="59"/>
        <v>0.91666666666666663</v>
      </c>
      <c r="S47" s="2597">
        <v>1.1437922815839865</v>
      </c>
      <c r="T47" s="2642" t="s">
        <v>520</v>
      </c>
      <c r="U47" s="1866">
        <v>8</v>
      </c>
      <c r="V47" s="1866">
        <f t="shared" si="47"/>
        <v>6</v>
      </c>
      <c r="W47" s="1866">
        <v>3</v>
      </c>
      <c r="X47" s="1866">
        <v>0</v>
      </c>
      <c r="Y47" s="1866">
        <v>0</v>
      </c>
      <c r="Z47" s="1866">
        <v>1</v>
      </c>
      <c r="AA47" s="1866">
        <v>1</v>
      </c>
      <c r="AB47" s="1866">
        <v>1</v>
      </c>
      <c r="AC47" s="3720"/>
      <c r="AD47" s="1872">
        <v>5</v>
      </c>
      <c r="AE47" s="1866">
        <f t="shared" si="48"/>
        <v>5</v>
      </c>
      <c r="AF47" s="2130">
        <v>1</v>
      </c>
      <c r="AG47" s="1785">
        <v>0</v>
      </c>
      <c r="AH47" s="1785">
        <v>3</v>
      </c>
      <c r="AI47" s="1785">
        <v>0</v>
      </c>
      <c r="AJ47" s="1785">
        <v>0</v>
      </c>
      <c r="AK47" s="1785">
        <v>0</v>
      </c>
      <c r="AL47" s="1785">
        <v>0</v>
      </c>
      <c r="AM47" s="1785">
        <v>1</v>
      </c>
      <c r="AN47" s="1729"/>
      <c r="AO47" s="2892">
        <f t="shared" si="49"/>
        <v>11</v>
      </c>
      <c r="AP47" s="2897">
        <f t="shared" si="50"/>
        <v>0.91666666666666663</v>
      </c>
      <c r="AQ47" s="1807" t="str" cm="1">
        <f t="array" ref="AQ47">_xlfn.IFS(AP47&lt;4,"estandar",AP47&gt;9,"compleja",AP47&gt;4,"avanzada")</f>
        <v>estandar</v>
      </c>
      <c r="AR47" s="2275" t="s">
        <v>522</v>
      </c>
      <c r="AS47" s="1196">
        <v>0</v>
      </c>
      <c r="AT47" s="1197">
        <v>1</v>
      </c>
      <c r="AU47" s="1488">
        <v>0</v>
      </c>
      <c r="AV47" s="1476">
        <v>2.6227426847662101</v>
      </c>
      <c r="AW47" s="1143">
        <v>0</v>
      </c>
      <c r="AX47" s="1143">
        <v>3.6251131221719501</v>
      </c>
      <c r="AY47" s="1143"/>
      <c r="AZ47" s="1143">
        <f t="shared" si="51"/>
        <v>6.2478558069381602</v>
      </c>
      <c r="BA47" s="1139">
        <f t="shared" si="52"/>
        <v>1.1172506657120884</v>
      </c>
      <c r="BB47" s="1143">
        <v>2.2854608320480598</v>
      </c>
      <c r="BC47" s="1143">
        <v>0</v>
      </c>
      <c r="BD47" s="1143">
        <v>0</v>
      </c>
      <c r="BE47" s="1143">
        <v>1.22723037566089</v>
      </c>
      <c r="BF47" s="1143">
        <f t="shared" si="53"/>
        <v>9.7605470146471092</v>
      </c>
      <c r="BG47" s="1477">
        <f t="shared" si="54"/>
        <v>1.1437922815839865</v>
      </c>
      <c r="BH47" s="1469"/>
      <c r="BI47" s="1143"/>
      <c r="BJ47" s="1143"/>
      <c r="BK47" s="1143"/>
      <c r="BL47" s="1143">
        <f t="shared" si="55"/>
        <v>0</v>
      </c>
      <c r="BM47" s="1139" t="e">
        <f t="shared" si="56"/>
        <v>#DIV/0!</v>
      </c>
      <c r="BN47" s="1143"/>
      <c r="BO47" s="1143"/>
      <c r="BP47" s="1143"/>
      <c r="BQ47" s="1143"/>
      <c r="BR47" s="1143">
        <f t="shared" si="57"/>
        <v>0</v>
      </c>
      <c r="BS47" s="1144" t="e">
        <f t="shared" si="58"/>
        <v>#DIV/0!</v>
      </c>
      <c r="BT47" s="557"/>
      <c r="BU47" s="557"/>
      <c r="BV47" s="557"/>
      <c r="BW47" s="557"/>
      <c r="BX47" s="557"/>
      <c r="BY47" s="557"/>
      <c r="BZ47" s="557"/>
      <c r="CA47" s="557"/>
      <c r="CB47" s="557"/>
      <c r="CC47" s="557"/>
      <c r="CD47" s="557"/>
      <c r="CE47" s="557"/>
      <c r="CF47" s="557"/>
      <c r="CG47" s="557"/>
      <c r="CH47" s="557"/>
      <c r="CI47" s="557"/>
      <c r="CJ47" s="557"/>
      <c r="CK47" s="557"/>
      <c r="CL47" s="557"/>
      <c r="CM47" s="557"/>
      <c r="CN47" s="557"/>
      <c r="CO47" s="557"/>
      <c r="CP47" s="557"/>
      <c r="CQ47" s="557"/>
      <c r="CR47" s="557"/>
      <c r="CS47" s="557"/>
      <c r="CT47" s="557"/>
      <c r="CU47" s="557"/>
      <c r="CV47" s="557"/>
      <c r="CW47" s="557"/>
      <c r="CX47" s="557"/>
      <c r="CY47" s="557"/>
      <c r="CZ47" s="557"/>
      <c r="DA47" s="557"/>
      <c r="DB47" s="557"/>
      <c r="DC47" s="557"/>
      <c r="DD47" s="557"/>
      <c r="DE47" s="557"/>
      <c r="DF47" s="557"/>
      <c r="DG47" s="557"/>
      <c r="DH47" s="557"/>
      <c r="DI47" s="557"/>
      <c r="DJ47" s="557"/>
      <c r="DK47" s="557"/>
      <c r="DL47" s="557"/>
      <c r="DM47" s="557"/>
      <c r="DN47" s="557"/>
      <c r="DO47" s="557"/>
      <c r="DP47" s="557"/>
      <c r="DQ47" s="557"/>
      <c r="DR47" s="557"/>
      <c r="DS47" s="557"/>
      <c r="DT47" s="557"/>
      <c r="DU47" s="557"/>
      <c r="DV47" s="557"/>
      <c r="DW47" s="557"/>
      <c r="DX47" s="557"/>
      <c r="DY47" s="557"/>
      <c r="DZ47" s="557"/>
      <c r="EA47" s="557"/>
      <c r="EB47" s="557"/>
      <c r="EC47" s="557"/>
      <c r="ED47" s="557"/>
      <c r="EE47" s="557"/>
      <c r="EF47" s="557"/>
      <c r="EG47" s="557"/>
      <c r="EH47" s="557"/>
      <c r="EI47" s="557"/>
      <c r="EJ47" s="557"/>
      <c r="EK47" s="557"/>
      <c r="EL47" s="557"/>
      <c r="EM47" s="557"/>
      <c r="EN47" s="557"/>
      <c r="EO47" s="557"/>
      <c r="EP47" s="557"/>
      <c r="EQ47" s="557"/>
      <c r="ER47" s="557"/>
      <c r="ES47" s="557"/>
      <c r="ET47" s="557"/>
      <c r="EU47" s="557"/>
      <c r="EV47" s="557"/>
      <c r="EW47" s="557"/>
      <c r="EX47" s="557"/>
      <c r="EY47" s="557"/>
      <c r="EZ47" s="557"/>
      <c r="FA47" s="557"/>
      <c r="FB47" s="557"/>
      <c r="FC47" s="557"/>
      <c r="FD47" s="557"/>
      <c r="FE47" s="557"/>
      <c r="FF47" s="557"/>
      <c r="FG47" s="557"/>
      <c r="FH47" s="557"/>
      <c r="FI47" s="557"/>
      <c r="FJ47" s="557"/>
      <c r="FK47" s="557"/>
      <c r="FL47" s="557"/>
      <c r="FM47" s="557"/>
      <c r="FN47" s="557"/>
      <c r="FO47" s="557"/>
      <c r="FP47" s="557"/>
      <c r="FQ47" s="557"/>
      <c r="FR47" s="557"/>
      <c r="FS47" s="557"/>
      <c r="FT47" s="557"/>
      <c r="FU47" s="557"/>
      <c r="FV47" s="557"/>
      <c r="FW47" s="557"/>
      <c r="FX47" s="557"/>
      <c r="FY47" s="557"/>
      <c r="FZ47" s="557"/>
      <c r="GA47" s="557"/>
      <c r="GB47" s="557"/>
      <c r="GC47" s="557"/>
      <c r="GD47" s="557"/>
      <c r="GE47" s="557"/>
      <c r="GF47" s="557"/>
      <c r="GG47" s="557"/>
      <c r="GH47" s="557"/>
      <c r="GI47" s="557"/>
      <c r="GJ47" s="557"/>
      <c r="GK47" s="557"/>
      <c r="GL47" s="557"/>
      <c r="GM47" s="557"/>
      <c r="GN47" s="557"/>
      <c r="GO47" s="557"/>
      <c r="GP47" s="557"/>
      <c r="GQ47" s="557"/>
      <c r="GR47" s="557"/>
      <c r="GS47" s="557"/>
      <c r="GT47" s="557"/>
      <c r="GU47" s="557"/>
      <c r="GV47" s="557"/>
      <c r="GW47" s="557"/>
      <c r="GX47" s="557"/>
      <c r="GY47" s="557"/>
      <c r="GZ47" s="557"/>
      <c r="HA47" s="557"/>
      <c r="HB47" s="557"/>
      <c r="HC47" s="557"/>
      <c r="HD47" s="557"/>
      <c r="HE47" s="557"/>
      <c r="HF47" s="557"/>
      <c r="HG47" s="557"/>
      <c r="HH47" s="557"/>
      <c r="HI47" s="557"/>
      <c r="HJ47" s="557"/>
      <c r="HK47" s="557"/>
      <c r="HL47" s="557"/>
      <c r="HM47" s="557"/>
      <c r="HN47" s="557"/>
      <c r="HO47" s="557"/>
      <c r="HP47" s="557"/>
      <c r="HQ47" s="557"/>
      <c r="HR47" s="557"/>
      <c r="HS47" s="557"/>
      <c r="HT47" s="557"/>
      <c r="HU47" s="557"/>
      <c r="HV47" s="557"/>
      <c r="HW47" s="557"/>
      <c r="HX47" s="557"/>
      <c r="HY47" s="557"/>
      <c r="HZ47" s="557"/>
      <c r="IA47" s="557"/>
      <c r="IB47" s="557"/>
      <c r="IC47" s="557"/>
      <c r="ID47" s="557"/>
      <c r="IE47" s="557"/>
      <c r="IF47" s="557"/>
      <c r="IG47" s="557"/>
      <c r="IH47" s="557"/>
      <c r="II47" s="557"/>
      <c r="IJ47" s="557"/>
      <c r="IK47" s="557"/>
      <c r="IL47" s="557"/>
      <c r="IM47" s="557"/>
      <c r="IN47" s="557"/>
      <c r="IO47" s="557"/>
      <c r="IP47" s="557"/>
      <c r="IQ47" s="557"/>
      <c r="IR47" s="557"/>
      <c r="IS47" s="557"/>
      <c r="IT47" s="557"/>
      <c r="IU47" s="557"/>
      <c r="IV47" s="557"/>
      <c r="IW47" s="557"/>
      <c r="IX47" s="557"/>
      <c r="IY47" s="557"/>
      <c r="IZ47" s="557"/>
      <c r="JA47" s="557"/>
      <c r="JB47" s="557"/>
      <c r="JC47" s="557"/>
      <c r="JD47" s="557"/>
      <c r="JE47" s="557"/>
      <c r="JF47" s="557"/>
      <c r="JG47" s="557"/>
      <c r="JH47" s="557"/>
      <c r="JI47" s="557"/>
      <c r="JJ47" s="557"/>
      <c r="JK47" s="557"/>
      <c r="JL47" s="557"/>
      <c r="JM47" s="557"/>
      <c r="JN47" s="557"/>
      <c r="JO47" s="557"/>
      <c r="JP47" s="557"/>
      <c r="JQ47" s="557"/>
      <c r="JR47" s="557"/>
      <c r="JS47" s="557"/>
      <c r="JT47" s="557"/>
      <c r="JU47" s="557"/>
      <c r="JV47" s="557"/>
      <c r="JW47" s="557"/>
      <c r="JX47" s="557"/>
      <c r="JY47" s="557"/>
      <c r="JZ47" s="557"/>
      <c r="KA47" s="557"/>
      <c r="KB47" s="557"/>
      <c r="KC47" s="557"/>
      <c r="KD47" s="557"/>
      <c r="KE47" s="557"/>
      <c r="KF47" s="557"/>
      <c r="KG47" s="557"/>
      <c r="KH47" s="557"/>
      <c r="KI47" s="557"/>
      <c r="KJ47" s="557"/>
      <c r="KK47" s="557"/>
      <c r="KL47" s="557"/>
      <c r="KM47" s="557"/>
      <c r="KN47" s="557"/>
      <c r="KO47" s="557"/>
      <c r="KP47" s="557"/>
      <c r="KQ47" s="557"/>
      <c r="KR47" s="557"/>
      <c r="KS47" s="557"/>
      <c r="KT47" s="557"/>
      <c r="KU47" s="557"/>
      <c r="KV47" s="557"/>
      <c r="KW47" s="557"/>
      <c r="KX47" s="557"/>
      <c r="KY47" s="557"/>
      <c r="KZ47" s="557"/>
      <c r="LA47" s="557"/>
      <c r="LB47" s="557"/>
      <c r="LC47" s="557"/>
      <c r="LD47" s="557"/>
      <c r="LE47" s="557"/>
      <c r="LF47" s="557"/>
      <c r="LG47" s="557"/>
      <c r="LH47" s="557"/>
      <c r="LI47" s="557"/>
      <c r="LJ47" s="557"/>
      <c r="LK47" s="557"/>
      <c r="LL47" s="557"/>
      <c r="LM47" s="557"/>
      <c r="LN47" s="557"/>
      <c r="LO47" s="557"/>
      <c r="LP47" s="557"/>
      <c r="LQ47" s="557"/>
      <c r="LR47" s="557"/>
      <c r="LS47" s="557"/>
      <c r="LT47" s="557"/>
      <c r="LU47" s="557"/>
      <c r="LV47" s="557"/>
      <c r="LW47" s="557"/>
      <c r="LX47" s="557"/>
      <c r="LY47" s="557"/>
      <c r="LZ47" s="557"/>
      <c r="MA47" s="557"/>
      <c r="MB47" s="557"/>
      <c r="MC47" s="557"/>
      <c r="MD47" s="557"/>
      <c r="ME47" s="557"/>
      <c r="MF47" s="557"/>
      <c r="MG47" s="557"/>
      <c r="MH47" s="557"/>
      <c r="MI47" s="557"/>
      <c r="MJ47" s="557"/>
      <c r="MK47" s="557"/>
      <c r="ML47" s="557"/>
      <c r="MM47" s="557"/>
      <c r="MN47" s="557"/>
      <c r="MO47" s="557"/>
      <c r="MP47" s="557"/>
      <c r="MQ47" s="557"/>
      <c r="MR47" s="557"/>
      <c r="MS47" s="557"/>
      <c r="MT47" s="557"/>
      <c r="MU47" s="557"/>
      <c r="MV47" s="557"/>
      <c r="MW47" s="557"/>
      <c r="MX47" s="557"/>
      <c r="MY47" s="557"/>
      <c r="MZ47" s="557"/>
      <c r="NA47" s="557"/>
      <c r="NB47" s="557"/>
      <c r="NC47" s="557"/>
      <c r="ND47" s="557"/>
      <c r="NE47" s="557"/>
      <c r="NF47" s="557"/>
      <c r="NG47" s="557"/>
      <c r="NH47" s="557"/>
      <c r="NI47" s="557"/>
      <c r="NJ47" s="557"/>
      <c r="NK47" s="557"/>
      <c r="NL47" s="557"/>
      <c r="NM47" s="557"/>
      <c r="NN47" s="557"/>
      <c r="NO47" s="557"/>
      <c r="NP47" s="557"/>
      <c r="NQ47" s="557"/>
      <c r="NR47" s="557"/>
      <c r="NS47" s="557"/>
      <c r="NT47" s="557"/>
    </row>
    <row r="48" spans="1:384" s="56" customFormat="1" ht="20.25" customHeight="1" x14ac:dyDescent="0.55000000000000004">
      <c r="A48" s="90"/>
      <c r="B48" s="89"/>
      <c r="C48" s="90"/>
      <c r="D48" s="89"/>
      <c r="E48" s="90"/>
      <c r="F48" s="89"/>
      <c r="G48" s="90"/>
      <c r="H48" s="89"/>
      <c r="I48" s="1339" t="str">
        <f t="shared" si="45"/>
        <v/>
      </c>
      <c r="J48" s="126"/>
      <c r="K48" s="127"/>
      <c r="L48" s="60"/>
      <c r="M48" s="60"/>
      <c r="N48" s="137"/>
      <c r="O48" s="61"/>
      <c r="P48" s="61"/>
      <c r="Q48" s="2237"/>
      <c r="R48" s="2646"/>
      <c r="S48" s="2625"/>
      <c r="T48" s="2625"/>
      <c r="U48" s="2616"/>
      <c r="V48" s="2616"/>
      <c r="W48" s="2616"/>
      <c r="X48" s="2616"/>
      <c r="Y48" s="2616"/>
      <c r="Z48" s="2616"/>
      <c r="AA48" s="2616"/>
      <c r="AB48" s="2616"/>
      <c r="AC48" s="3727"/>
      <c r="AD48" s="2626"/>
      <c r="AE48" s="2626"/>
      <c r="AF48" s="2013"/>
      <c r="AG48" s="1784"/>
      <c r="AH48" s="1784"/>
      <c r="AI48" s="1784"/>
      <c r="AJ48" s="1784"/>
      <c r="AK48" s="1784"/>
      <c r="AL48" s="1785"/>
      <c r="AM48" s="1785"/>
      <c r="AN48" s="1410"/>
      <c r="AO48" s="1770"/>
      <c r="AP48" s="1716"/>
      <c r="AQ48" s="1771"/>
      <c r="AR48" s="2275"/>
      <c r="AS48" s="1141"/>
      <c r="AT48" s="1141"/>
      <c r="AU48" s="1503"/>
      <c r="AV48" s="1482"/>
      <c r="AW48" s="1164"/>
      <c r="AX48" s="1143"/>
      <c r="AY48" s="1143"/>
      <c r="AZ48" s="1164"/>
      <c r="BA48" s="1162"/>
      <c r="BB48" s="1164"/>
      <c r="BC48" s="1164"/>
      <c r="BD48" s="1164"/>
      <c r="BE48" s="1164"/>
      <c r="BF48" s="1164"/>
      <c r="BG48" s="1483"/>
      <c r="BH48" s="1264"/>
      <c r="BI48" s="1164"/>
      <c r="BJ48" s="1143"/>
      <c r="BK48" s="1143"/>
      <c r="BL48" s="1164"/>
      <c r="BM48" s="1162"/>
      <c r="BN48" s="1164"/>
      <c r="BO48" s="1164"/>
      <c r="BP48" s="1164"/>
      <c r="BQ48" s="1164"/>
      <c r="BR48" s="1164"/>
      <c r="BS48" s="1165"/>
      <c r="BT48" s="560"/>
      <c r="BU48" s="560"/>
      <c r="BV48" s="560"/>
      <c r="BW48" s="560"/>
      <c r="BX48" s="560"/>
      <c r="BY48" s="560"/>
      <c r="BZ48" s="560"/>
      <c r="CA48" s="560"/>
      <c r="CB48" s="560"/>
      <c r="CC48" s="560"/>
      <c r="CD48" s="560"/>
      <c r="CE48" s="560"/>
      <c r="CF48" s="560"/>
      <c r="CG48" s="560"/>
      <c r="CH48" s="560"/>
      <c r="CI48" s="560"/>
      <c r="CJ48" s="560"/>
      <c r="CK48" s="560"/>
      <c r="CL48" s="560"/>
      <c r="CM48" s="560"/>
      <c r="CN48" s="560"/>
      <c r="CO48" s="560"/>
      <c r="CP48" s="560"/>
      <c r="CQ48" s="560"/>
      <c r="CR48" s="560"/>
      <c r="CS48" s="560"/>
      <c r="CT48" s="560"/>
      <c r="CU48" s="560"/>
      <c r="CV48" s="560"/>
      <c r="CW48" s="560"/>
      <c r="CX48" s="560"/>
      <c r="CY48" s="560"/>
      <c r="CZ48" s="560"/>
      <c r="DA48" s="560"/>
      <c r="DB48" s="560"/>
      <c r="DC48" s="560"/>
      <c r="DD48" s="560"/>
      <c r="DE48" s="560"/>
      <c r="DF48" s="560"/>
      <c r="DG48" s="560"/>
      <c r="DH48" s="560"/>
      <c r="DI48" s="560"/>
      <c r="DJ48" s="560"/>
      <c r="DK48" s="560"/>
      <c r="DL48" s="560"/>
      <c r="DM48" s="560"/>
      <c r="DN48" s="560"/>
      <c r="DO48" s="560"/>
      <c r="DP48" s="560"/>
      <c r="DQ48" s="560"/>
      <c r="DR48" s="560"/>
      <c r="DS48" s="560"/>
      <c r="DT48" s="560"/>
      <c r="DU48" s="560"/>
      <c r="DV48" s="560"/>
      <c r="DW48" s="560"/>
      <c r="DX48" s="560"/>
      <c r="DY48" s="560"/>
      <c r="DZ48" s="560"/>
      <c r="EA48" s="560"/>
      <c r="EB48" s="560"/>
      <c r="EC48" s="560"/>
      <c r="ED48" s="560"/>
      <c r="EE48" s="560"/>
      <c r="EF48" s="560"/>
      <c r="EG48" s="560"/>
      <c r="EH48" s="560"/>
      <c r="EI48" s="560"/>
      <c r="EJ48" s="560"/>
      <c r="EK48" s="560"/>
      <c r="EL48" s="560"/>
      <c r="EM48" s="560"/>
      <c r="EN48" s="560"/>
      <c r="EO48" s="560"/>
      <c r="EP48" s="560"/>
      <c r="EQ48" s="560"/>
      <c r="ER48" s="560"/>
      <c r="ES48" s="560"/>
      <c r="ET48" s="560"/>
      <c r="EU48" s="560"/>
      <c r="EV48" s="560"/>
      <c r="EW48" s="560"/>
      <c r="EX48" s="560"/>
      <c r="EY48" s="560"/>
      <c r="EZ48" s="560"/>
      <c r="FA48" s="560"/>
      <c r="FB48" s="560"/>
      <c r="FC48" s="560"/>
      <c r="FD48" s="560"/>
      <c r="FE48" s="560"/>
      <c r="FF48" s="560"/>
      <c r="FG48" s="560"/>
      <c r="FH48" s="560"/>
      <c r="FI48" s="560"/>
      <c r="FJ48" s="560"/>
      <c r="FK48" s="560"/>
      <c r="FL48" s="560"/>
      <c r="FM48" s="560"/>
      <c r="FN48" s="560"/>
      <c r="FO48" s="560"/>
      <c r="FP48" s="560"/>
      <c r="FQ48" s="560"/>
      <c r="FR48" s="560"/>
      <c r="FS48" s="560"/>
      <c r="FT48" s="560"/>
      <c r="FU48" s="560"/>
      <c r="FV48" s="560"/>
      <c r="FW48" s="560"/>
      <c r="FX48" s="560"/>
      <c r="FY48" s="560"/>
      <c r="FZ48" s="560"/>
      <c r="GA48" s="560"/>
      <c r="GB48" s="560"/>
      <c r="GC48" s="560"/>
      <c r="GD48" s="560"/>
      <c r="GE48" s="560"/>
      <c r="GF48" s="560"/>
      <c r="GG48" s="560"/>
      <c r="GH48" s="560"/>
      <c r="GI48" s="560"/>
      <c r="GJ48" s="560"/>
      <c r="GK48" s="560"/>
      <c r="GL48" s="560"/>
      <c r="GM48" s="560"/>
      <c r="GN48" s="560"/>
      <c r="GO48" s="560"/>
      <c r="GP48" s="560"/>
      <c r="GQ48" s="560"/>
      <c r="GR48" s="560"/>
      <c r="GS48" s="560"/>
      <c r="GT48" s="560"/>
      <c r="GU48" s="560"/>
      <c r="GV48" s="560"/>
      <c r="GW48" s="560"/>
      <c r="GX48" s="560"/>
      <c r="GY48" s="560"/>
      <c r="GZ48" s="560"/>
      <c r="HA48" s="560"/>
      <c r="HB48" s="560"/>
      <c r="HC48" s="560"/>
      <c r="HD48" s="560"/>
      <c r="HE48" s="560"/>
      <c r="HF48" s="560"/>
      <c r="HG48" s="560"/>
      <c r="HH48" s="560"/>
      <c r="HI48" s="560"/>
      <c r="HJ48" s="560"/>
      <c r="HK48" s="560"/>
      <c r="HL48" s="560"/>
      <c r="HM48" s="560"/>
      <c r="HN48" s="560"/>
      <c r="HO48" s="560"/>
      <c r="HP48" s="560"/>
      <c r="HQ48" s="560"/>
      <c r="HR48" s="560"/>
      <c r="HS48" s="560"/>
      <c r="HT48" s="560"/>
      <c r="HU48" s="560"/>
      <c r="HV48" s="560"/>
      <c r="HW48" s="560"/>
      <c r="HX48" s="560"/>
      <c r="HY48" s="560"/>
      <c r="HZ48" s="560"/>
      <c r="IA48" s="560"/>
      <c r="IB48" s="560"/>
      <c r="IC48" s="560"/>
      <c r="ID48" s="560"/>
      <c r="IE48" s="560"/>
      <c r="IF48" s="560"/>
      <c r="IG48" s="560"/>
      <c r="IH48" s="560"/>
      <c r="II48" s="560"/>
      <c r="IJ48" s="560"/>
      <c r="IK48" s="560"/>
      <c r="IL48" s="560"/>
      <c r="IM48" s="560"/>
      <c r="IN48" s="560"/>
      <c r="IO48" s="560"/>
      <c r="IP48" s="560"/>
      <c r="IQ48" s="560"/>
      <c r="IR48" s="560"/>
      <c r="IS48" s="560"/>
      <c r="IT48" s="560"/>
      <c r="IU48" s="560"/>
      <c r="IV48" s="560"/>
      <c r="IW48" s="560"/>
      <c r="IX48" s="560"/>
      <c r="IY48" s="560"/>
      <c r="IZ48" s="560"/>
      <c r="JA48" s="560"/>
      <c r="JB48" s="560"/>
      <c r="JC48" s="560"/>
      <c r="JD48" s="560"/>
      <c r="JE48" s="560"/>
      <c r="JF48" s="560"/>
      <c r="JG48" s="560"/>
      <c r="JH48" s="560"/>
      <c r="JI48" s="560"/>
      <c r="JJ48" s="560"/>
      <c r="JK48" s="560"/>
      <c r="JL48" s="560"/>
      <c r="JM48" s="560"/>
      <c r="JN48" s="560"/>
      <c r="JO48" s="560"/>
      <c r="JP48" s="560"/>
      <c r="JQ48" s="560"/>
      <c r="JR48" s="560"/>
      <c r="JS48" s="560"/>
      <c r="JT48" s="560"/>
      <c r="JU48" s="560"/>
      <c r="JV48" s="560"/>
      <c r="JW48" s="560"/>
      <c r="JX48" s="560"/>
      <c r="JY48" s="560"/>
      <c r="JZ48" s="560"/>
      <c r="KA48" s="560"/>
      <c r="KB48" s="560"/>
      <c r="KC48" s="560"/>
      <c r="KD48" s="560"/>
      <c r="KE48" s="560"/>
      <c r="KF48" s="560"/>
      <c r="KG48" s="560"/>
      <c r="KH48" s="560"/>
      <c r="KI48" s="560"/>
      <c r="KJ48" s="560"/>
      <c r="KK48" s="560"/>
      <c r="KL48" s="560"/>
      <c r="KM48" s="560"/>
      <c r="KN48" s="560"/>
      <c r="KO48" s="560"/>
      <c r="KP48" s="560"/>
      <c r="KQ48" s="560"/>
      <c r="KR48" s="560"/>
      <c r="KS48" s="560"/>
      <c r="KT48" s="560"/>
      <c r="KU48" s="560"/>
      <c r="KV48" s="560"/>
      <c r="KW48" s="560"/>
      <c r="KX48" s="560"/>
      <c r="KY48" s="560"/>
      <c r="KZ48" s="560"/>
      <c r="LA48" s="560"/>
      <c r="LB48" s="560"/>
      <c r="LC48" s="560"/>
      <c r="LD48" s="560"/>
      <c r="LE48" s="560"/>
      <c r="LF48" s="560"/>
      <c r="LG48" s="560"/>
      <c r="LH48" s="560"/>
      <c r="LI48" s="560"/>
      <c r="LJ48" s="560"/>
      <c r="LK48" s="560"/>
      <c r="LL48" s="560"/>
      <c r="LM48" s="560"/>
      <c r="LN48" s="560"/>
      <c r="LO48" s="560"/>
      <c r="LP48" s="560"/>
      <c r="LQ48" s="560"/>
      <c r="LR48" s="560"/>
      <c r="LS48" s="560"/>
      <c r="LT48" s="560"/>
      <c r="LU48" s="560"/>
      <c r="LV48" s="560"/>
      <c r="LW48" s="560"/>
      <c r="LX48" s="560"/>
      <c r="LY48" s="560"/>
      <c r="LZ48" s="560"/>
      <c r="MA48" s="560"/>
      <c r="MB48" s="560"/>
      <c r="MC48" s="560"/>
      <c r="MD48" s="560"/>
      <c r="ME48" s="560"/>
      <c r="MF48" s="560"/>
      <c r="MG48" s="560"/>
      <c r="MH48" s="560"/>
      <c r="MI48" s="560"/>
      <c r="MJ48" s="560"/>
      <c r="MK48" s="560"/>
      <c r="ML48" s="560"/>
      <c r="MM48" s="560"/>
      <c r="MN48" s="560"/>
      <c r="MO48" s="560"/>
      <c r="MP48" s="560"/>
      <c r="MQ48" s="560"/>
      <c r="MR48" s="560"/>
      <c r="MS48" s="560"/>
      <c r="MT48" s="560"/>
      <c r="MU48" s="560"/>
      <c r="MV48" s="560"/>
      <c r="MW48" s="560"/>
      <c r="MX48" s="560"/>
      <c r="MY48" s="560"/>
      <c r="MZ48" s="560"/>
      <c r="NA48" s="560"/>
      <c r="NB48" s="560"/>
      <c r="NC48" s="560"/>
      <c r="ND48" s="560"/>
      <c r="NE48" s="560"/>
      <c r="NF48" s="560"/>
      <c r="NG48" s="560"/>
      <c r="NH48" s="560"/>
      <c r="NI48" s="560"/>
      <c r="NJ48" s="560"/>
      <c r="NK48" s="560"/>
      <c r="NL48" s="560"/>
      <c r="NM48" s="560"/>
      <c r="NN48" s="560"/>
      <c r="NO48" s="560"/>
      <c r="NP48" s="560"/>
      <c r="NQ48" s="560"/>
      <c r="NR48" s="560"/>
      <c r="NS48" s="560"/>
      <c r="NT48" s="560"/>
    </row>
    <row r="49" spans="1:384" s="140" customFormat="1" ht="30" customHeight="1" x14ac:dyDescent="0.35">
      <c r="A49" s="770">
        <v>0</v>
      </c>
      <c r="B49" s="771">
        <v>1</v>
      </c>
      <c r="C49" s="770">
        <v>0</v>
      </c>
      <c r="D49" s="771">
        <v>5</v>
      </c>
      <c r="E49" s="770">
        <v>0</v>
      </c>
      <c r="F49" s="771">
        <v>0</v>
      </c>
      <c r="G49" s="770">
        <v>0</v>
      </c>
      <c r="H49" s="771">
        <v>0</v>
      </c>
      <c r="I49" s="2800" t="str">
        <f t="shared" si="45"/>
        <v>01050000</v>
      </c>
      <c r="J49" s="2891"/>
      <c r="K49" s="783" t="s">
        <v>119</v>
      </c>
      <c r="L49" s="784" t="s">
        <v>326</v>
      </c>
      <c r="M49" s="784"/>
      <c r="N49" s="886"/>
      <c r="O49" s="887"/>
      <c r="P49" s="784" t="s">
        <v>326</v>
      </c>
      <c r="Q49" s="2239"/>
      <c r="R49" s="2636"/>
      <c r="S49" s="2637"/>
      <c r="T49" s="2637"/>
      <c r="U49" s="2647"/>
      <c r="V49" s="2647"/>
      <c r="W49" s="2647"/>
      <c r="X49" s="2647"/>
      <c r="Y49" s="2647"/>
      <c r="Z49" s="2647"/>
      <c r="AA49" s="2647"/>
      <c r="AB49" s="2647"/>
      <c r="AC49" s="3719" t="s">
        <v>554</v>
      </c>
      <c r="AD49" s="2644"/>
      <c r="AE49" s="2644"/>
      <c r="AF49" s="2606"/>
      <c r="AG49" s="1790"/>
      <c r="AH49" s="1790"/>
      <c r="AI49" s="1790"/>
      <c r="AJ49" s="1790"/>
      <c r="AK49" s="1790"/>
      <c r="AL49" s="1790"/>
      <c r="AM49" s="1790"/>
      <c r="AN49" s="1734"/>
      <c r="AO49" s="1768"/>
      <c r="AP49" s="1715"/>
      <c r="AQ49" s="1769"/>
      <c r="AR49" s="2276"/>
      <c r="AS49" s="1178"/>
      <c r="AT49" s="1178"/>
      <c r="AU49" s="1504"/>
      <c r="AV49" s="1493"/>
      <c r="AW49" s="1180"/>
      <c r="AX49" s="1181"/>
      <c r="AY49" s="1181"/>
      <c r="AZ49" s="1182"/>
      <c r="BA49" s="1175"/>
      <c r="BB49" s="1182"/>
      <c r="BC49" s="1182"/>
      <c r="BD49" s="1182"/>
      <c r="BE49" s="1182"/>
      <c r="BF49" s="1182"/>
      <c r="BG49" s="1494"/>
      <c r="BH49" s="1506"/>
      <c r="BI49" s="1180"/>
      <c r="BJ49" s="1181"/>
      <c r="BK49" s="1181"/>
      <c r="BL49" s="1182"/>
      <c r="BM49" s="1175"/>
      <c r="BN49" s="1182"/>
      <c r="BO49" s="1182"/>
      <c r="BP49" s="1182"/>
      <c r="BQ49" s="1182"/>
      <c r="BR49" s="1182"/>
      <c r="BS49" s="1175"/>
      <c r="BT49" s="563"/>
      <c r="BU49" s="563"/>
      <c r="BV49" s="563"/>
      <c r="BW49" s="563"/>
      <c r="BX49" s="563"/>
      <c r="BY49" s="563"/>
      <c r="BZ49" s="563"/>
      <c r="CA49" s="563"/>
      <c r="CB49" s="563"/>
      <c r="CC49" s="563"/>
      <c r="CD49" s="563"/>
      <c r="CE49" s="563"/>
      <c r="CF49" s="563"/>
      <c r="CG49" s="563"/>
      <c r="CH49" s="563"/>
      <c r="CI49" s="563"/>
      <c r="CJ49" s="563"/>
      <c r="CK49" s="563"/>
      <c r="CL49" s="563"/>
      <c r="CM49" s="563"/>
      <c r="CN49" s="563"/>
      <c r="CO49" s="563"/>
      <c r="CP49" s="563"/>
      <c r="CQ49" s="563"/>
      <c r="CR49" s="563"/>
      <c r="CS49" s="563"/>
      <c r="CT49" s="563"/>
      <c r="CU49" s="563"/>
      <c r="CV49" s="563"/>
      <c r="CW49" s="563"/>
      <c r="CX49" s="563"/>
      <c r="CY49" s="563"/>
      <c r="CZ49" s="563"/>
      <c r="DA49" s="563"/>
      <c r="DB49" s="563"/>
      <c r="DC49" s="563"/>
      <c r="DD49" s="563"/>
      <c r="DE49" s="563"/>
      <c r="DF49" s="563"/>
      <c r="DG49" s="563"/>
      <c r="DH49" s="563"/>
      <c r="DI49" s="563"/>
      <c r="DJ49" s="563"/>
      <c r="DK49" s="563"/>
      <c r="DL49" s="563"/>
      <c r="DM49" s="563"/>
      <c r="DN49" s="563"/>
      <c r="DO49" s="563"/>
      <c r="DP49" s="563"/>
      <c r="DQ49" s="563"/>
      <c r="DR49" s="563"/>
      <c r="DS49" s="563"/>
      <c r="DT49" s="563"/>
      <c r="DU49" s="563"/>
      <c r="DV49" s="563"/>
      <c r="DW49" s="563"/>
      <c r="DX49" s="563"/>
      <c r="DY49" s="563"/>
      <c r="DZ49" s="563"/>
      <c r="EA49" s="563"/>
      <c r="EB49" s="563"/>
      <c r="EC49" s="563"/>
      <c r="ED49" s="563"/>
      <c r="EE49" s="563"/>
      <c r="EF49" s="563"/>
      <c r="EG49" s="563"/>
      <c r="EH49" s="563"/>
      <c r="EI49" s="563"/>
      <c r="EJ49" s="563"/>
      <c r="EK49" s="563"/>
      <c r="EL49" s="563"/>
      <c r="EM49" s="563"/>
      <c r="EN49" s="563"/>
      <c r="EO49" s="563"/>
      <c r="EP49" s="563"/>
      <c r="EQ49" s="563"/>
      <c r="ER49" s="563"/>
      <c r="ES49" s="563"/>
      <c r="ET49" s="563"/>
      <c r="EU49" s="563"/>
      <c r="EV49" s="563"/>
      <c r="EW49" s="563"/>
      <c r="EX49" s="563"/>
      <c r="EY49" s="563"/>
      <c r="EZ49" s="563"/>
      <c r="FA49" s="563"/>
      <c r="FB49" s="563"/>
      <c r="FC49" s="563"/>
      <c r="FD49" s="563"/>
      <c r="FE49" s="563"/>
      <c r="FF49" s="563"/>
      <c r="FG49" s="563"/>
      <c r="FH49" s="563"/>
      <c r="FI49" s="563"/>
      <c r="FJ49" s="563"/>
      <c r="FK49" s="563"/>
      <c r="FL49" s="563"/>
      <c r="FM49" s="563"/>
      <c r="FN49" s="563"/>
      <c r="FO49" s="563"/>
      <c r="FP49" s="563"/>
      <c r="FQ49" s="563"/>
      <c r="FR49" s="563"/>
      <c r="FS49" s="563"/>
      <c r="FT49" s="563"/>
      <c r="FU49" s="563"/>
      <c r="FV49" s="563"/>
      <c r="FW49" s="563"/>
      <c r="FX49" s="563"/>
      <c r="FY49" s="563"/>
      <c r="FZ49" s="563"/>
      <c r="GA49" s="563"/>
      <c r="GB49" s="563"/>
      <c r="GC49" s="563"/>
      <c r="GD49" s="563"/>
      <c r="GE49" s="563"/>
      <c r="GF49" s="563"/>
      <c r="GG49" s="563"/>
      <c r="GH49" s="563"/>
      <c r="GI49" s="563"/>
      <c r="GJ49" s="563"/>
      <c r="GK49" s="563"/>
      <c r="GL49" s="563"/>
      <c r="GM49" s="563"/>
      <c r="GN49" s="563"/>
      <c r="GO49" s="563"/>
      <c r="GP49" s="563"/>
      <c r="GQ49" s="563"/>
      <c r="GR49" s="563"/>
      <c r="GS49" s="563"/>
      <c r="GT49" s="563"/>
      <c r="GU49" s="563"/>
      <c r="GV49" s="563"/>
      <c r="GW49" s="563"/>
      <c r="GX49" s="563"/>
      <c r="GY49" s="563"/>
      <c r="GZ49" s="563"/>
      <c r="HA49" s="563"/>
      <c r="HB49" s="563"/>
      <c r="HC49" s="563"/>
      <c r="HD49" s="563"/>
      <c r="HE49" s="563"/>
      <c r="HF49" s="563"/>
      <c r="HG49" s="563"/>
      <c r="HH49" s="563"/>
      <c r="HI49" s="563"/>
      <c r="HJ49" s="563"/>
      <c r="HK49" s="563"/>
      <c r="HL49" s="563"/>
      <c r="HM49" s="563"/>
      <c r="HN49" s="563"/>
      <c r="HO49" s="563"/>
      <c r="HP49" s="563"/>
      <c r="HQ49" s="563"/>
      <c r="HR49" s="563"/>
      <c r="HS49" s="563"/>
      <c r="HT49" s="563"/>
      <c r="HU49" s="563"/>
      <c r="HV49" s="563"/>
      <c r="HW49" s="563"/>
      <c r="HX49" s="563"/>
      <c r="HY49" s="563"/>
      <c r="HZ49" s="563"/>
      <c r="IA49" s="563"/>
      <c r="IB49" s="563"/>
      <c r="IC49" s="563"/>
      <c r="ID49" s="563"/>
      <c r="IE49" s="563"/>
      <c r="IF49" s="563"/>
      <c r="IG49" s="563"/>
      <c r="IH49" s="563"/>
      <c r="II49" s="563"/>
      <c r="IJ49" s="563"/>
      <c r="IK49" s="563"/>
      <c r="IL49" s="563"/>
      <c r="IM49" s="563"/>
      <c r="IN49" s="563"/>
      <c r="IO49" s="563"/>
      <c r="IP49" s="563"/>
      <c r="IQ49" s="563"/>
      <c r="IR49" s="563"/>
      <c r="IS49" s="563"/>
      <c r="IT49" s="563"/>
      <c r="IU49" s="563"/>
      <c r="IV49" s="563"/>
      <c r="IW49" s="563"/>
      <c r="IX49" s="563"/>
      <c r="IY49" s="563"/>
      <c r="IZ49" s="563"/>
      <c r="JA49" s="563"/>
      <c r="JB49" s="563"/>
      <c r="JC49" s="563"/>
      <c r="JD49" s="563"/>
      <c r="JE49" s="563"/>
      <c r="JF49" s="563"/>
      <c r="JG49" s="563"/>
      <c r="JH49" s="563"/>
      <c r="JI49" s="563"/>
      <c r="JJ49" s="563"/>
      <c r="JK49" s="563"/>
      <c r="JL49" s="563"/>
      <c r="JM49" s="563"/>
      <c r="JN49" s="563"/>
      <c r="JO49" s="563"/>
      <c r="JP49" s="563"/>
      <c r="JQ49" s="563"/>
      <c r="JR49" s="563"/>
      <c r="JS49" s="563"/>
      <c r="JT49" s="563"/>
      <c r="JU49" s="563"/>
      <c r="JV49" s="563"/>
      <c r="JW49" s="563"/>
      <c r="JX49" s="563"/>
      <c r="JY49" s="563"/>
      <c r="JZ49" s="563"/>
      <c r="KA49" s="563"/>
      <c r="KB49" s="563"/>
      <c r="KC49" s="563"/>
      <c r="KD49" s="563"/>
      <c r="KE49" s="563"/>
      <c r="KF49" s="563"/>
      <c r="KG49" s="563"/>
      <c r="KH49" s="563"/>
      <c r="KI49" s="563"/>
      <c r="KJ49" s="563"/>
      <c r="KK49" s="563"/>
      <c r="KL49" s="563"/>
      <c r="KM49" s="563"/>
      <c r="KN49" s="563"/>
      <c r="KO49" s="563"/>
      <c r="KP49" s="563"/>
      <c r="KQ49" s="563"/>
      <c r="KR49" s="563"/>
      <c r="KS49" s="563"/>
      <c r="KT49" s="563"/>
      <c r="KU49" s="563"/>
      <c r="KV49" s="563"/>
      <c r="KW49" s="563"/>
      <c r="KX49" s="563"/>
      <c r="KY49" s="563"/>
      <c r="KZ49" s="563"/>
      <c r="LA49" s="563"/>
      <c r="LB49" s="563"/>
      <c r="LC49" s="563"/>
      <c r="LD49" s="563"/>
      <c r="LE49" s="563"/>
      <c r="LF49" s="563"/>
      <c r="LG49" s="563"/>
      <c r="LH49" s="563"/>
      <c r="LI49" s="563"/>
      <c r="LJ49" s="563"/>
      <c r="LK49" s="563"/>
      <c r="LL49" s="563"/>
      <c r="LM49" s="563"/>
      <c r="LN49" s="563"/>
      <c r="LO49" s="563"/>
      <c r="LP49" s="563"/>
      <c r="LQ49" s="563"/>
      <c r="LR49" s="563"/>
      <c r="LS49" s="563"/>
      <c r="LT49" s="563"/>
      <c r="LU49" s="563"/>
      <c r="LV49" s="563"/>
      <c r="LW49" s="563"/>
      <c r="LX49" s="563"/>
      <c r="LY49" s="563"/>
      <c r="LZ49" s="563"/>
      <c r="MA49" s="563"/>
      <c r="MB49" s="563"/>
      <c r="MC49" s="563"/>
      <c r="MD49" s="563"/>
      <c r="ME49" s="563"/>
      <c r="MF49" s="563"/>
      <c r="MG49" s="563"/>
      <c r="MH49" s="563"/>
      <c r="MI49" s="563"/>
      <c r="MJ49" s="563"/>
      <c r="MK49" s="563"/>
      <c r="ML49" s="563"/>
      <c r="MM49" s="563"/>
      <c r="MN49" s="563"/>
      <c r="MO49" s="563"/>
      <c r="MP49" s="563"/>
      <c r="MQ49" s="563"/>
      <c r="MR49" s="563"/>
      <c r="MS49" s="563"/>
      <c r="MT49" s="563"/>
      <c r="MU49" s="563"/>
      <c r="MV49" s="563"/>
      <c r="MW49" s="563"/>
      <c r="MX49" s="563"/>
      <c r="MY49" s="563"/>
      <c r="MZ49" s="563"/>
      <c r="NA49" s="563"/>
      <c r="NB49" s="563"/>
      <c r="NC49" s="563"/>
      <c r="ND49" s="563"/>
      <c r="NE49" s="563"/>
      <c r="NF49" s="563"/>
      <c r="NG49" s="563"/>
      <c r="NH49" s="563"/>
      <c r="NI49" s="563"/>
      <c r="NJ49" s="563"/>
      <c r="NK49" s="563"/>
      <c r="NL49" s="563"/>
      <c r="NM49" s="563"/>
      <c r="NN49" s="563"/>
      <c r="NO49" s="563"/>
      <c r="NP49" s="563"/>
      <c r="NQ49" s="563"/>
      <c r="NR49" s="563"/>
      <c r="NS49" s="563"/>
      <c r="NT49" s="563"/>
    </row>
    <row r="50" spans="1:384" s="85" customFormat="1" ht="51.75" customHeight="1" x14ac:dyDescent="0.45">
      <c r="A50" s="107">
        <v>0</v>
      </c>
      <c r="B50" s="108">
        <v>1</v>
      </c>
      <c r="C50" s="107">
        <v>0</v>
      </c>
      <c r="D50" s="108">
        <v>5</v>
      </c>
      <c r="E50" s="107">
        <v>1</v>
      </c>
      <c r="F50" s="108">
        <v>0</v>
      </c>
      <c r="G50" s="107">
        <v>0</v>
      </c>
      <c r="H50" s="108">
        <v>1</v>
      </c>
      <c r="I50" s="1452" t="str">
        <f t="shared" si="45"/>
        <v>01051001</v>
      </c>
      <c r="J50" s="1452" t="str">
        <f t="shared" ref="J50:J53" si="60">CONCATENATE(A50,B50,C50,D50,E50,F50,G50,H50)</f>
        <v>01051001</v>
      </c>
      <c r="K50" s="553" t="s">
        <v>119</v>
      </c>
      <c r="L50" s="2663" t="s">
        <v>327</v>
      </c>
      <c r="M50" s="2663"/>
      <c r="N50" s="556" t="s">
        <v>240</v>
      </c>
      <c r="O50" s="2664" t="s">
        <v>328</v>
      </c>
      <c r="P50" s="2305" t="s">
        <v>327</v>
      </c>
      <c r="Q50" s="2309">
        <v>1.2</v>
      </c>
      <c r="R50" s="2596">
        <f t="shared" ref="R50:R53" si="61">AP50</f>
        <v>1.5</v>
      </c>
      <c r="S50" s="2642">
        <v>1.2</v>
      </c>
      <c r="T50" s="2598" t="s">
        <v>520</v>
      </c>
      <c r="U50" s="1866">
        <v>7</v>
      </c>
      <c r="V50" s="1866">
        <f t="shared" ref="V50:V53" si="62">SUM(W50:AB50)</f>
        <v>8</v>
      </c>
      <c r="W50" s="1866">
        <v>3</v>
      </c>
      <c r="X50" s="1866">
        <v>0</v>
      </c>
      <c r="Y50" s="1866">
        <v>0</v>
      </c>
      <c r="Z50" s="1866">
        <v>3</v>
      </c>
      <c r="AA50" s="1866">
        <v>0</v>
      </c>
      <c r="AB50" s="1866">
        <v>2</v>
      </c>
      <c r="AC50" s="3719" t="s">
        <v>530</v>
      </c>
      <c r="AD50" s="1866">
        <v>5</v>
      </c>
      <c r="AE50" s="1866">
        <f t="shared" ref="AE50:AE53" si="63">SUM(AF50:AM50)</f>
        <v>10</v>
      </c>
      <c r="AF50" s="2607">
        <v>2</v>
      </c>
      <c r="AG50" s="1830">
        <v>0</v>
      </c>
      <c r="AH50" s="1830">
        <v>3</v>
      </c>
      <c r="AI50" s="1830">
        <v>0</v>
      </c>
      <c r="AJ50" s="1830">
        <v>0</v>
      </c>
      <c r="AK50" s="1830">
        <v>3</v>
      </c>
      <c r="AL50" s="1830">
        <v>0</v>
      </c>
      <c r="AM50" s="1830">
        <v>2</v>
      </c>
      <c r="AN50" s="1740"/>
      <c r="AO50" s="2892">
        <f t="shared" ref="AO50:AO53" si="64">(V50*AT50)+(AE50*AR50)</f>
        <v>18</v>
      </c>
      <c r="AP50" s="2897">
        <f t="shared" ref="AP50:AP53" si="65">AO50/AO$8</f>
        <v>1.5</v>
      </c>
      <c r="AQ50" s="1807" t="str" cm="1">
        <f t="array" ref="AQ50">_xlfn.IFS(AP50&lt;4,"estandar",AP50&gt;9,"compleja",AP50&gt;4,"avanzada")</f>
        <v>estandar</v>
      </c>
      <c r="AR50" s="2275" t="s">
        <v>522</v>
      </c>
      <c r="AS50" s="1196">
        <v>0</v>
      </c>
      <c r="AT50" s="1197">
        <v>1</v>
      </c>
      <c r="AU50" s="1488">
        <v>0</v>
      </c>
      <c r="AV50" s="1476">
        <v>2.2948998491704402</v>
      </c>
      <c r="AW50" s="1143">
        <v>0</v>
      </c>
      <c r="AX50" s="1143">
        <v>3.6251131221719501</v>
      </c>
      <c r="AY50" s="1143"/>
      <c r="AZ50" s="1143">
        <f>SUM(AV50,AW50,AX50)</f>
        <v>5.9200129713423904</v>
      </c>
      <c r="BA50" s="1139">
        <v>1.2</v>
      </c>
      <c r="BB50" s="1143">
        <v>1.99977822804206</v>
      </c>
      <c r="BC50" s="1143">
        <v>0</v>
      </c>
      <c r="BD50" s="1143">
        <v>0</v>
      </c>
      <c r="BE50" s="1143">
        <v>1.22723037566089</v>
      </c>
      <c r="BF50" s="1143">
        <f>SUM(AZ50,BB50,BC50,BD50,BE50)</f>
        <v>9.1470215750453399</v>
      </c>
      <c r="BG50" s="1477">
        <v>1.2</v>
      </c>
      <c r="BH50" s="1469"/>
      <c r="BI50" s="1143"/>
      <c r="BJ50" s="1143"/>
      <c r="BK50" s="1143"/>
      <c r="BL50" s="1143">
        <f>SUM(BH50,BI50,BJ50)</f>
        <v>0</v>
      </c>
      <c r="BM50" s="1139" t="e">
        <f t="shared" ref="BM50:BM53" si="66">BL50/BL$8</f>
        <v>#DIV/0!</v>
      </c>
      <c r="BN50" s="1143"/>
      <c r="BO50" s="1143"/>
      <c r="BP50" s="1143"/>
      <c r="BQ50" s="1143"/>
      <c r="BR50" s="1143">
        <f>SUM(BL50,BN50,BO50,BP50,BQ50)</f>
        <v>0</v>
      </c>
      <c r="BS50" s="1144" t="e">
        <f t="shared" ref="BS50:BS53" si="67">BR50/BR$8</f>
        <v>#DIV/0!</v>
      </c>
      <c r="BT50" s="557"/>
      <c r="BU50" s="557"/>
      <c r="BV50" s="557"/>
      <c r="BW50" s="557"/>
      <c r="BX50" s="557"/>
      <c r="BY50" s="557"/>
      <c r="BZ50" s="557"/>
      <c r="CA50" s="557"/>
      <c r="CB50" s="557"/>
      <c r="CC50" s="557"/>
      <c r="CD50" s="557"/>
      <c r="CE50" s="557"/>
      <c r="CF50" s="557"/>
      <c r="CG50" s="557"/>
      <c r="CH50" s="557"/>
      <c r="CI50" s="557"/>
      <c r="CJ50" s="557"/>
      <c r="CK50" s="557"/>
      <c r="CL50" s="557"/>
      <c r="CM50" s="557"/>
      <c r="CN50" s="557"/>
      <c r="CO50" s="557"/>
      <c r="CP50" s="557"/>
      <c r="CQ50" s="557"/>
      <c r="CR50" s="557"/>
      <c r="CS50" s="557"/>
      <c r="CT50" s="557"/>
      <c r="CU50" s="557"/>
      <c r="CV50" s="557"/>
      <c r="CW50" s="557"/>
      <c r="CX50" s="557"/>
      <c r="CY50" s="557"/>
      <c r="CZ50" s="557"/>
      <c r="DA50" s="557"/>
      <c r="DB50" s="557"/>
      <c r="DC50" s="557"/>
      <c r="DD50" s="557"/>
      <c r="DE50" s="557"/>
      <c r="DF50" s="557"/>
      <c r="DG50" s="557"/>
      <c r="DH50" s="557"/>
      <c r="DI50" s="557"/>
      <c r="DJ50" s="557"/>
      <c r="DK50" s="557"/>
      <c r="DL50" s="557"/>
      <c r="DM50" s="557"/>
      <c r="DN50" s="557"/>
      <c r="DO50" s="557"/>
      <c r="DP50" s="557"/>
      <c r="DQ50" s="557"/>
      <c r="DR50" s="557"/>
      <c r="DS50" s="557"/>
      <c r="DT50" s="557"/>
      <c r="DU50" s="557"/>
      <c r="DV50" s="557"/>
      <c r="DW50" s="557"/>
      <c r="DX50" s="557"/>
      <c r="DY50" s="557"/>
      <c r="DZ50" s="557"/>
      <c r="EA50" s="557"/>
      <c r="EB50" s="557"/>
      <c r="EC50" s="557"/>
      <c r="ED50" s="557"/>
      <c r="EE50" s="557"/>
      <c r="EF50" s="557"/>
      <c r="EG50" s="557"/>
      <c r="EH50" s="557"/>
      <c r="EI50" s="557"/>
      <c r="EJ50" s="557"/>
      <c r="EK50" s="557"/>
      <c r="EL50" s="557"/>
      <c r="EM50" s="557"/>
      <c r="EN50" s="557"/>
      <c r="EO50" s="557"/>
      <c r="EP50" s="557"/>
      <c r="EQ50" s="557"/>
      <c r="ER50" s="557"/>
      <c r="ES50" s="557"/>
      <c r="ET50" s="557"/>
      <c r="EU50" s="557"/>
      <c r="EV50" s="557"/>
      <c r="EW50" s="557"/>
      <c r="EX50" s="557"/>
      <c r="EY50" s="557"/>
      <c r="EZ50" s="557"/>
      <c r="FA50" s="557"/>
      <c r="FB50" s="557"/>
      <c r="FC50" s="557"/>
      <c r="FD50" s="557"/>
      <c r="FE50" s="557"/>
      <c r="FF50" s="557"/>
      <c r="FG50" s="557"/>
      <c r="FH50" s="557"/>
      <c r="FI50" s="557"/>
      <c r="FJ50" s="557"/>
      <c r="FK50" s="557"/>
      <c r="FL50" s="557"/>
      <c r="FM50" s="557"/>
      <c r="FN50" s="557"/>
      <c r="FO50" s="557"/>
      <c r="FP50" s="557"/>
      <c r="FQ50" s="557"/>
      <c r="FR50" s="557"/>
      <c r="FS50" s="557"/>
      <c r="FT50" s="557"/>
      <c r="FU50" s="557"/>
      <c r="FV50" s="557"/>
      <c r="FW50" s="557"/>
      <c r="FX50" s="557"/>
      <c r="FY50" s="557"/>
      <c r="FZ50" s="557"/>
      <c r="GA50" s="557"/>
      <c r="GB50" s="557"/>
      <c r="GC50" s="557"/>
      <c r="GD50" s="557"/>
      <c r="GE50" s="557"/>
      <c r="GF50" s="557"/>
      <c r="GG50" s="557"/>
      <c r="GH50" s="557"/>
      <c r="GI50" s="557"/>
      <c r="GJ50" s="557"/>
      <c r="GK50" s="557"/>
      <c r="GL50" s="557"/>
      <c r="GM50" s="557"/>
      <c r="GN50" s="557"/>
      <c r="GO50" s="557"/>
      <c r="GP50" s="557"/>
      <c r="GQ50" s="557"/>
      <c r="GR50" s="557"/>
      <c r="GS50" s="557"/>
      <c r="GT50" s="557"/>
      <c r="GU50" s="557"/>
      <c r="GV50" s="557"/>
      <c r="GW50" s="557"/>
      <c r="GX50" s="557"/>
      <c r="GY50" s="557"/>
      <c r="GZ50" s="557"/>
      <c r="HA50" s="557"/>
      <c r="HB50" s="557"/>
      <c r="HC50" s="557"/>
      <c r="HD50" s="557"/>
      <c r="HE50" s="557"/>
      <c r="HF50" s="557"/>
      <c r="HG50" s="557"/>
      <c r="HH50" s="557"/>
      <c r="HI50" s="557"/>
      <c r="HJ50" s="557"/>
      <c r="HK50" s="557"/>
      <c r="HL50" s="557"/>
      <c r="HM50" s="557"/>
      <c r="HN50" s="557"/>
      <c r="HO50" s="557"/>
      <c r="HP50" s="557"/>
      <c r="HQ50" s="557"/>
      <c r="HR50" s="557"/>
      <c r="HS50" s="557"/>
      <c r="HT50" s="557"/>
      <c r="HU50" s="557"/>
      <c r="HV50" s="557"/>
      <c r="HW50" s="557"/>
      <c r="HX50" s="557"/>
      <c r="HY50" s="557"/>
      <c r="HZ50" s="557"/>
      <c r="IA50" s="557"/>
      <c r="IB50" s="557"/>
      <c r="IC50" s="557"/>
      <c r="ID50" s="557"/>
      <c r="IE50" s="557"/>
      <c r="IF50" s="557"/>
      <c r="IG50" s="557"/>
      <c r="IH50" s="557"/>
      <c r="II50" s="557"/>
      <c r="IJ50" s="557"/>
      <c r="IK50" s="557"/>
      <c r="IL50" s="557"/>
      <c r="IM50" s="557"/>
      <c r="IN50" s="557"/>
      <c r="IO50" s="557"/>
      <c r="IP50" s="557"/>
      <c r="IQ50" s="557"/>
      <c r="IR50" s="557"/>
      <c r="IS50" s="557"/>
      <c r="IT50" s="557"/>
      <c r="IU50" s="557"/>
      <c r="IV50" s="557"/>
      <c r="IW50" s="557"/>
      <c r="IX50" s="557"/>
      <c r="IY50" s="557"/>
      <c r="IZ50" s="557"/>
      <c r="JA50" s="557"/>
      <c r="JB50" s="557"/>
      <c r="JC50" s="557"/>
      <c r="JD50" s="557"/>
      <c r="JE50" s="557"/>
      <c r="JF50" s="557"/>
      <c r="JG50" s="557"/>
      <c r="JH50" s="557"/>
      <c r="JI50" s="557"/>
      <c r="JJ50" s="557"/>
      <c r="JK50" s="557"/>
      <c r="JL50" s="557"/>
      <c r="JM50" s="557"/>
      <c r="JN50" s="557"/>
      <c r="JO50" s="557"/>
      <c r="JP50" s="557"/>
      <c r="JQ50" s="557"/>
      <c r="JR50" s="557"/>
      <c r="JS50" s="557"/>
      <c r="JT50" s="557"/>
      <c r="JU50" s="557"/>
      <c r="JV50" s="557"/>
      <c r="JW50" s="557"/>
      <c r="JX50" s="557"/>
      <c r="JY50" s="557"/>
      <c r="JZ50" s="557"/>
      <c r="KA50" s="557"/>
      <c r="KB50" s="557"/>
      <c r="KC50" s="557"/>
      <c r="KD50" s="557"/>
      <c r="KE50" s="557"/>
      <c r="KF50" s="557"/>
      <c r="KG50" s="557"/>
      <c r="KH50" s="557"/>
      <c r="KI50" s="557"/>
      <c r="KJ50" s="557"/>
      <c r="KK50" s="557"/>
      <c r="KL50" s="557"/>
      <c r="KM50" s="557"/>
      <c r="KN50" s="557"/>
      <c r="KO50" s="557"/>
      <c r="KP50" s="557"/>
      <c r="KQ50" s="557"/>
      <c r="KR50" s="557"/>
      <c r="KS50" s="557"/>
      <c r="KT50" s="557"/>
      <c r="KU50" s="557"/>
      <c r="KV50" s="557"/>
      <c r="KW50" s="557"/>
      <c r="KX50" s="557"/>
      <c r="KY50" s="557"/>
      <c r="KZ50" s="557"/>
      <c r="LA50" s="557"/>
      <c r="LB50" s="557"/>
      <c r="LC50" s="557"/>
      <c r="LD50" s="557"/>
      <c r="LE50" s="557"/>
      <c r="LF50" s="557"/>
      <c r="LG50" s="557"/>
      <c r="LH50" s="557"/>
      <c r="LI50" s="557"/>
      <c r="LJ50" s="557"/>
      <c r="LK50" s="557"/>
      <c r="LL50" s="557"/>
      <c r="LM50" s="557"/>
      <c r="LN50" s="557"/>
      <c r="LO50" s="557"/>
      <c r="LP50" s="557"/>
      <c r="LQ50" s="557"/>
      <c r="LR50" s="557"/>
      <c r="LS50" s="557"/>
      <c r="LT50" s="557"/>
      <c r="LU50" s="557"/>
      <c r="LV50" s="557"/>
      <c r="LW50" s="557"/>
      <c r="LX50" s="557"/>
      <c r="LY50" s="557"/>
      <c r="LZ50" s="557"/>
      <c r="MA50" s="557"/>
      <c r="MB50" s="557"/>
      <c r="MC50" s="557"/>
      <c r="MD50" s="557"/>
      <c r="ME50" s="557"/>
      <c r="MF50" s="557"/>
      <c r="MG50" s="557"/>
      <c r="MH50" s="557"/>
      <c r="MI50" s="557"/>
      <c r="MJ50" s="557"/>
      <c r="MK50" s="557"/>
      <c r="ML50" s="557"/>
      <c r="MM50" s="557"/>
      <c r="MN50" s="557"/>
      <c r="MO50" s="557"/>
      <c r="MP50" s="557"/>
      <c r="MQ50" s="557"/>
      <c r="MR50" s="557"/>
      <c r="MS50" s="557"/>
      <c r="MT50" s="557"/>
      <c r="MU50" s="557"/>
      <c r="MV50" s="557"/>
      <c r="MW50" s="557"/>
      <c r="MX50" s="557"/>
      <c r="MY50" s="557"/>
      <c r="MZ50" s="557"/>
      <c r="NA50" s="557"/>
      <c r="NB50" s="557"/>
      <c r="NC50" s="557"/>
      <c r="ND50" s="557"/>
      <c r="NE50" s="557"/>
      <c r="NF50" s="557"/>
      <c r="NG50" s="557"/>
      <c r="NH50" s="557"/>
      <c r="NI50" s="557"/>
      <c r="NJ50" s="557"/>
      <c r="NK50" s="557"/>
      <c r="NL50" s="557"/>
      <c r="NM50" s="557"/>
      <c r="NN50" s="557"/>
      <c r="NO50" s="557"/>
      <c r="NP50" s="557"/>
      <c r="NQ50" s="557"/>
      <c r="NR50" s="557"/>
      <c r="NS50" s="557"/>
      <c r="NT50" s="557"/>
    </row>
    <row r="51" spans="1:384" s="85" customFormat="1" ht="63" customHeight="1" x14ac:dyDescent="0.45">
      <c r="A51" s="107">
        <v>0</v>
      </c>
      <c r="B51" s="108">
        <v>1</v>
      </c>
      <c r="C51" s="107">
        <v>0</v>
      </c>
      <c r="D51" s="108">
        <v>5</v>
      </c>
      <c r="E51" s="107">
        <v>1</v>
      </c>
      <c r="F51" s="108">
        <v>1</v>
      </c>
      <c r="G51" s="107">
        <v>0</v>
      </c>
      <c r="H51" s="108">
        <v>1</v>
      </c>
      <c r="I51" s="1452" t="str">
        <f t="shared" si="45"/>
        <v>01051101</v>
      </c>
      <c r="J51" s="1452" t="str">
        <f t="shared" si="60"/>
        <v>01051101</v>
      </c>
      <c r="K51" s="553" t="s">
        <v>119</v>
      </c>
      <c r="L51" s="2663" t="s">
        <v>555</v>
      </c>
      <c r="M51" s="2663"/>
      <c r="N51" s="556" t="s">
        <v>240</v>
      </c>
      <c r="O51" s="2664" t="s">
        <v>330</v>
      </c>
      <c r="P51" s="2305" t="s">
        <v>331</v>
      </c>
      <c r="Q51" s="2309">
        <v>2</v>
      </c>
      <c r="R51" s="2596">
        <f t="shared" si="61"/>
        <v>1.75</v>
      </c>
      <c r="S51" s="2642">
        <v>2</v>
      </c>
      <c r="T51" s="2598" t="s">
        <v>520</v>
      </c>
      <c r="U51" s="1866">
        <v>12</v>
      </c>
      <c r="V51" s="1866">
        <f t="shared" si="62"/>
        <v>11</v>
      </c>
      <c r="W51" s="1866">
        <v>3</v>
      </c>
      <c r="X51" s="1866">
        <v>0</v>
      </c>
      <c r="Y51" s="1866">
        <v>0</v>
      </c>
      <c r="Z51" s="1866">
        <v>6</v>
      </c>
      <c r="AA51" s="1866">
        <v>0</v>
      </c>
      <c r="AB51" s="1866">
        <v>2</v>
      </c>
      <c r="AC51" s="3719" t="s">
        <v>530</v>
      </c>
      <c r="AD51" s="1866">
        <v>5</v>
      </c>
      <c r="AE51" s="1866">
        <f t="shared" si="63"/>
        <v>10</v>
      </c>
      <c r="AF51" s="2607">
        <v>2</v>
      </c>
      <c r="AG51" s="1830">
        <v>0</v>
      </c>
      <c r="AH51" s="1830">
        <v>3</v>
      </c>
      <c r="AI51" s="1830">
        <v>0</v>
      </c>
      <c r="AJ51" s="1830">
        <v>0</v>
      </c>
      <c r="AK51" s="1830">
        <v>3</v>
      </c>
      <c r="AL51" s="1830">
        <v>0</v>
      </c>
      <c r="AM51" s="1830">
        <v>2</v>
      </c>
      <c r="AN51" s="1740"/>
      <c r="AO51" s="2892">
        <f t="shared" si="64"/>
        <v>21</v>
      </c>
      <c r="AP51" s="2897">
        <f t="shared" si="65"/>
        <v>1.75</v>
      </c>
      <c r="AQ51" s="1807" t="str" cm="1">
        <f t="array" ref="AQ51">_xlfn.IFS(AP51&lt;4,"estandar",AP51&gt;9,"compleja",AP51&gt;4,"avanzada")</f>
        <v>estandar</v>
      </c>
      <c r="AR51" s="2275" t="s">
        <v>522</v>
      </c>
      <c r="AS51" s="1196">
        <v>0</v>
      </c>
      <c r="AT51" s="1197">
        <v>1</v>
      </c>
      <c r="AU51" s="1488">
        <v>0</v>
      </c>
      <c r="AV51" s="1476">
        <v>3.9341140271493198</v>
      </c>
      <c r="AW51" s="1143">
        <v>0</v>
      </c>
      <c r="AX51" s="1143">
        <v>3.6251131221719501</v>
      </c>
      <c r="AY51" s="1143"/>
      <c r="AZ51" s="1143">
        <f>SUM(AV51,AW51,AX51)</f>
        <v>7.5592271493212699</v>
      </c>
      <c r="BA51" s="1139">
        <v>2</v>
      </c>
      <c r="BB51" s="1143">
        <v>3.4281912480721002</v>
      </c>
      <c r="BC51" s="1143">
        <v>0</v>
      </c>
      <c r="BD51" s="1143">
        <v>0</v>
      </c>
      <c r="BE51" s="1143">
        <v>1.22723037566089</v>
      </c>
      <c r="BF51" s="1143">
        <f>SUM(AZ51,BB51,BC51,BD51,BE51)</f>
        <v>12.214648773054259</v>
      </c>
      <c r="BG51" s="1477">
        <v>2</v>
      </c>
      <c r="BH51" s="1469"/>
      <c r="BI51" s="1143"/>
      <c r="BJ51" s="1143"/>
      <c r="BK51" s="1143"/>
      <c r="BL51" s="1143">
        <f>SUM(BH51,BI51,BJ51)</f>
        <v>0</v>
      </c>
      <c r="BM51" s="1139" t="e">
        <f t="shared" si="66"/>
        <v>#DIV/0!</v>
      </c>
      <c r="BN51" s="1143"/>
      <c r="BO51" s="1143"/>
      <c r="BP51" s="1143"/>
      <c r="BQ51" s="1143"/>
      <c r="BR51" s="1143">
        <f>SUM(BL51,BN51,BO51,BP51,BQ51)</f>
        <v>0</v>
      </c>
      <c r="BS51" s="1144" t="e">
        <f t="shared" si="67"/>
        <v>#DIV/0!</v>
      </c>
      <c r="BT51" s="557"/>
      <c r="BU51" s="557"/>
      <c r="BV51" s="557"/>
      <c r="BW51" s="557"/>
      <c r="BX51" s="557"/>
      <c r="BY51" s="557"/>
      <c r="BZ51" s="557"/>
      <c r="CA51" s="557"/>
      <c r="CB51" s="557"/>
      <c r="CC51" s="557"/>
      <c r="CD51" s="557"/>
      <c r="CE51" s="557"/>
      <c r="CF51" s="557"/>
      <c r="CG51" s="557"/>
      <c r="CH51" s="557"/>
      <c r="CI51" s="557"/>
      <c r="CJ51" s="557"/>
      <c r="CK51" s="557"/>
      <c r="CL51" s="557"/>
      <c r="CM51" s="557"/>
      <c r="CN51" s="557"/>
      <c r="CO51" s="557"/>
      <c r="CP51" s="557"/>
      <c r="CQ51" s="557"/>
      <c r="CR51" s="557"/>
      <c r="CS51" s="557"/>
      <c r="CT51" s="557"/>
      <c r="CU51" s="557"/>
      <c r="CV51" s="557"/>
      <c r="CW51" s="557"/>
      <c r="CX51" s="557"/>
      <c r="CY51" s="557"/>
      <c r="CZ51" s="557"/>
      <c r="DA51" s="557"/>
      <c r="DB51" s="557"/>
      <c r="DC51" s="557"/>
      <c r="DD51" s="557"/>
      <c r="DE51" s="557"/>
      <c r="DF51" s="557"/>
      <c r="DG51" s="557"/>
      <c r="DH51" s="557"/>
      <c r="DI51" s="557"/>
      <c r="DJ51" s="557"/>
      <c r="DK51" s="557"/>
      <c r="DL51" s="557"/>
      <c r="DM51" s="557"/>
      <c r="DN51" s="557"/>
      <c r="DO51" s="557"/>
      <c r="DP51" s="557"/>
      <c r="DQ51" s="557"/>
      <c r="DR51" s="557"/>
      <c r="DS51" s="557"/>
      <c r="DT51" s="557"/>
      <c r="DU51" s="557"/>
      <c r="DV51" s="557"/>
      <c r="DW51" s="557"/>
      <c r="DX51" s="557"/>
      <c r="DY51" s="557"/>
      <c r="DZ51" s="557"/>
      <c r="EA51" s="557"/>
      <c r="EB51" s="557"/>
      <c r="EC51" s="557"/>
      <c r="ED51" s="557"/>
      <c r="EE51" s="557"/>
      <c r="EF51" s="557"/>
      <c r="EG51" s="557"/>
      <c r="EH51" s="557"/>
      <c r="EI51" s="557"/>
      <c r="EJ51" s="557"/>
      <c r="EK51" s="557"/>
      <c r="EL51" s="557"/>
      <c r="EM51" s="557"/>
      <c r="EN51" s="557"/>
      <c r="EO51" s="557"/>
      <c r="EP51" s="557"/>
      <c r="EQ51" s="557"/>
      <c r="ER51" s="557"/>
      <c r="ES51" s="557"/>
      <c r="ET51" s="557"/>
      <c r="EU51" s="557"/>
      <c r="EV51" s="557"/>
      <c r="EW51" s="557"/>
      <c r="EX51" s="557"/>
      <c r="EY51" s="557"/>
      <c r="EZ51" s="557"/>
      <c r="FA51" s="557"/>
      <c r="FB51" s="557"/>
      <c r="FC51" s="557"/>
      <c r="FD51" s="557"/>
      <c r="FE51" s="557"/>
      <c r="FF51" s="557"/>
      <c r="FG51" s="557"/>
      <c r="FH51" s="557"/>
      <c r="FI51" s="557"/>
      <c r="FJ51" s="557"/>
      <c r="FK51" s="557"/>
      <c r="FL51" s="557"/>
      <c r="FM51" s="557"/>
      <c r="FN51" s="557"/>
      <c r="FO51" s="557"/>
      <c r="FP51" s="557"/>
      <c r="FQ51" s="557"/>
      <c r="FR51" s="557"/>
      <c r="FS51" s="557"/>
      <c r="FT51" s="557"/>
      <c r="FU51" s="557"/>
      <c r="FV51" s="557"/>
      <c r="FW51" s="557"/>
      <c r="FX51" s="557"/>
      <c r="FY51" s="557"/>
      <c r="FZ51" s="557"/>
      <c r="GA51" s="557"/>
      <c r="GB51" s="557"/>
      <c r="GC51" s="557"/>
      <c r="GD51" s="557"/>
      <c r="GE51" s="557"/>
      <c r="GF51" s="557"/>
      <c r="GG51" s="557"/>
      <c r="GH51" s="557"/>
      <c r="GI51" s="557"/>
      <c r="GJ51" s="557"/>
      <c r="GK51" s="557"/>
      <c r="GL51" s="557"/>
      <c r="GM51" s="557"/>
      <c r="GN51" s="557"/>
      <c r="GO51" s="557"/>
      <c r="GP51" s="557"/>
      <c r="GQ51" s="557"/>
      <c r="GR51" s="557"/>
      <c r="GS51" s="557"/>
      <c r="GT51" s="557"/>
      <c r="GU51" s="557"/>
      <c r="GV51" s="557"/>
      <c r="GW51" s="557"/>
      <c r="GX51" s="557"/>
      <c r="GY51" s="557"/>
      <c r="GZ51" s="557"/>
      <c r="HA51" s="557"/>
      <c r="HB51" s="557"/>
      <c r="HC51" s="557"/>
      <c r="HD51" s="557"/>
      <c r="HE51" s="557"/>
      <c r="HF51" s="557"/>
      <c r="HG51" s="557"/>
      <c r="HH51" s="557"/>
      <c r="HI51" s="557"/>
      <c r="HJ51" s="557"/>
      <c r="HK51" s="557"/>
      <c r="HL51" s="557"/>
      <c r="HM51" s="557"/>
      <c r="HN51" s="557"/>
      <c r="HO51" s="557"/>
      <c r="HP51" s="557"/>
      <c r="HQ51" s="557"/>
      <c r="HR51" s="557"/>
      <c r="HS51" s="557"/>
      <c r="HT51" s="557"/>
      <c r="HU51" s="557"/>
      <c r="HV51" s="557"/>
      <c r="HW51" s="557"/>
      <c r="HX51" s="557"/>
      <c r="HY51" s="557"/>
      <c r="HZ51" s="557"/>
      <c r="IA51" s="557"/>
      <c r="IB51" s="557"/>
      <c r="IC51" s="557"/>
      <c r="ID51" s="557"/>
      <c r="IE51" s="557"/>
      <c r="IF51" s="557"/>
      <c r="IG51" s="557"/>
      <c r="IH51" s="557"/>
      <c r="II51" s="557"/>
      <c r="IJ51" s="557"/>
      <c r="IK51" s="557"/>
      <c r="IL51" s="557"/>
      <c r="IM51" s="557"/>
      <c r="IN51" s="557"/>
      <c r="IO51" s="557"/>
      <c r="IP51" s="557"/>
      <c r="IQ51" s="557"/>
      <c r="IR51" s="557"/>
      <c r="IS51" s="557"/>
      <c r="IT51" s="557"/>
      <c r="IU51" s="557"/>
      <c r="IV51" s="557"/>
      <c r="IW51" s="557"/>
      <c r="IX51" s="557"/>
      <c r="IY51" s="557"/>
      <c r="IZ51" s="557"/>
      <c r="JA51" s="557"/>
      <c r="JB51" s="557"/>
      <c r="JC51" s="557"/>
      <c r="JD51" s="557"/>
      <c r="JE51" s="557"/>
      <c r="JF51" s="557"/>
      <c r="JG51" s="557"/>
      <c r="JH51" s="557"/>
      <c r="JI51" s="557"/>
      <c r="JJ51" s="557"/>
      <c r="JK51" s="557"/>
      <c r="JL51" s="557"/>
      <c r="JM51" s="557"/>
      <c r="JN51" s="557"/>
      <c r="JO51" s="557"/>
      <c r="JP51" s="557"/>
      <c r="JQ51" s="557"/>
      <c r="JR51" s="557"/>
      <c r="JS51" s="557"/>
      <c r="JT51" s="557"/>
      <c r="JU51" s="557"/>
      <c r="JV51" s="557"/>
      <c r="JW51" s="557"/>
      <c r="JX51" s="557"/>
      <c r="JY51" s="557"/>
      <c r="JZ51" s="557"/>
      <c r="KA51" s="557"/>
      <c r="KB51" s="557"/>
      <c r="KC51" s="557"/>
      <c r="KD51" s="557"/>
      <c r="KE51" s="557"/>
      <c r="KF51" s="557"/>
      <c r="KG51" s="557"/>
      <c r="KH51" s="557"/>
      <c r="KI51" s="557"/>
      <c r="KJ51" s="557"/>
      <c r="KK51" s="557"/>
      <c r="KL51" s="557"/>
      <c r="KM51" s="557"/>
      <c r="KN51" s="557"/>
      <c r="KO51" s="557"/>
      <c r="KP51" s="557"/>
      <c r="KQ51" s="557"/>
      <c r="KR51" s="557"/>
      <c r="KS51" s="557"/>
      <c r="KT51" s="557"/>
      <c r="KU51" s="557"/>
      <c r="KV51" s="557"/>
      <c r="KW51" s="557"/>
      <c r="KX51" s="557"/>
      <c r="KY51" s="557"/>
      <c r="KZ51" s="557"/>
      <c r="LA51" s="557"/>
      <c r="LB51" s="557"/>
      <c r="LC51" s="557"/>
      <c r="LD51" s="557"/>
      <c r="LE51" s="557"/>
      <c r="LF51" s="557"/>
      <c r="LG51" s="557"/>
      <c r="LH51" s="557"/>
      <c r="LI51" s="557"/>
      <c r="LJ51" s="557"/>
      <c r="LK51" s="557"/>
      <c r="LL51" s="557"/>
      <c r="LM51" s="557"/>
      <c r="LN51" s="557"/>
      <c r="LO51" s="557"/>
      <c r="LP51" s="557"/>
      <c r="LQ51" s="557"/>
      <c r="LR51" s="557"/>
      <c r="LS51" s="557"/>
      <c r="LT51" s="557"/>
      <c r="LU51" s="557"/>
      <c r="LV51" s="557"/>
      <c r="LW51" s="557"/>
      <c r="LX51" s="557"/>
      <c r="LY51" s="557"/>
      <c r="LZ51" s="557"/>
      <c r="MA51" s="557"/>
      <c r="MB51" s="557"/>
      <c r="MC51" s="557"/>
      <c r="MD51" s="557"/>
      <c r="ME51" s="557"/>
      <c r="MF51" s="557"/>
      <c r="MG51" s="557"/>
      <c r="MH51" s="557"/>
      <c r="MI51" s="557"/>
      <c r="MJ51" s="557"/>
      <c r="MK51" s="557"/>
      <c r="ML51" s="557"/>
      <c r="MM51" s="557"/>
      <c r="MN51" s="557"/>
      <c r="MO51" s="557"/>
      <c r="MP51" s="557"/>
      <c r="MQ51" s="557"/>
      <c r="MR51" s="557"/>
      <c r="MS51" s="557"/>
      <c r="MT51" s="557"/>
      <c r="MU51" s="557"/>
      <c r="MV51" s="557"/>
      <c r="MW51" s="557"/>
      <c r="MX51" s="557"/>
      <c r="MY51" s="557"/>
      <c r="MZ51" s="557"/>
      <c r="NA51" s="557"/>
      <c r="NB51" s="557"/>
      <c r="NC51" s="557"/>
      <c r="ND51" s="557"/>
      <c r="NE51" s="557"/>
      <c r="NF51" s="557"/>
      <c r="NG51" s="557"/>
      <c r="NH51" s="557"/>
      <c r="NI51" s="557"/>
      <c r="NJ51" s="557"/>
      <c r="NK51" s="557"/>
      <c r="NL51" s="557"/>
      <c r="NM51" s="557"/>
      <c r="NN51" s="557"/>
      <c r="NO51" s="557"/>
      <c r="NP51" s="557"/>
      <c r="NQ51" s="557"/>
      <c r="NR51" s="557"/>
      <c r="NS51" s="557"/>
      <c r="NT51" s="557"/>
    </row>
    <row r="52" spans="1:384" s="85" customFormat="1" ht="69.75" customHeight="1" x14ac:dyDescent="0.45">
      <c r="A52" s="107">
        <v>0</v>
      </c>
      <c r="B52" s="108">
        <v>1</v>
      </c>
      <c r="C52" s="107">
        <v>0</v>
      </c>
      <c r="D52" s="108">
        <v>5</v>
      </c>
      <c r="E52" s="107">
        <v>1</v>
      </c>
      <c r="F52" s="108">
        <v>2</v>
      </c>
      <c r="G52" s="107">
        <v>0</v>
      </c>
      <c r="H52" s="108">
        <v>1</v>
      </c>
      <c r="I52" s="1452" t="str">
        <f t="shared" si="45"/>
        <v>01051201</v>
      </c>
      <c r="J52" s="1452" t="str">
        <f t="shared" si="60"/>
        <v>01051201</v>
      </c>
      <c r="K52" s="553" t="s">
        <v>119</v>
      </c>
      <c r="L52" s="2663" t="s">
        <v>556</v>
      </c>
      <c r="M52" s="2663"/>
      <c r="N52" s="556" t="s">
        <v>240</v>
      </c>
      <c r="O52" s="2664" t="s">
        <v>333</v>
      </c>
      <c r="P52" s="2305" t="s">
        <v>332</v>
      </c>
      <c r="Q52" s="2309">
        <v>2</v>
      </c>
      <c r="R52" s="2596">
        <f t="shared" si="61"/>
        <v>1.5</v>
      </c>
      <c r="S52" s="2642">
        <v>2</v>
      </c>
      <c r="T52" s="2598" t="s">
        <v>520</v>
      </c>
      <c r="U52" s="1866">
        <v>12</v>
      </c>
      <c r="V52" s="1866">
        <f t="shared" si="62"/>
        <v>8</v>
      </c>
      <c r="W52" s="1866">
        <v>3</v>
      </c>
      <c r="X52" s="1866">
        <v>0</v>
      </c>
      <c r="Y52" s="1866">
        <v>0</v>
      </c>
      <c r="Z52" s="1866">
        <v>3</v>
      </c>
      <c r="AA52" s="1866">
        <v>0</v>
      </c>
      <c r="AB52" s="1866">
        <v>2</v>
      </c>
      <c r="AC52" s="3719" t="s">
        <v>554</v>
      </c>
      <c r="AD52" s="1866">
        <v>5</v>
      </c>
      <c r="AE52" s="1866">
        <f t="shared" si="63"/>
        <v>10</v>
      </c>
      <c r="AF52" s="2607">
        <v>2</v>
      </c>
      <c r="AG52" s="1830">
        <v>0</v>
      </c>
      <c r="AH52" s="1830">
        <v>3</v>
      </c>
      <c r="AI52" s="1830">
        <v>0</v>
      </c>
      <c r="AJ52" s="1830">
        <v>0</v>
      </c>
      <c r="AK52" s="1830">
        <v>3</v>
      </c>
      <c r="AL52" s="1830">
        <v>0</v>
      </c>
      <c r="AM52" s="1830">
        <v>2</v>
      </c>
      <c r="AN52" s="1740"/>
      <c r="AO52" s="2892">
        <f t="shared" si="64"/>
        <v>18</v>
      </c>
      <c r="AP52" s="2897">
        <f t="shared" si="65"/>
        <v>1.5</v>
      </c>
      <c r="AQ52" s="1807" t="str" cm="1">
        <f t="array" ref="AQ52">_xlfn.IFS(AP52&lt;4,"estandar",AP52&gt;9,"compleja",AP52&gt;4,"avanzada")</f>
        <v>estandar</v>
      </c>
      <c r="AR52" s="2275" t="s">
        <v>522</v>
      </c>
      <c r="AS52" s="1196">
        <v>0</v>
      </c>
      <c r="AT52" s="1197">
        <v>1</v>
      </c>
      <c r="AU52" s="1488">
        <v>0</v>
      </c>
      <c r="AV52" s="1476">
        <v>3.9341140271493198</v>
      </c>
      <c r="AW52" s="1143">
        <v>0</v>
      </c>
      <c r="AX52" s="1143">
        <v>3.6251131221719501</v>
      </c>
      <c r="AY52" s="1143"/>
      <c r="AZ52" s="1143">
        <f>SUM(AV52,AW52,AX52)</f>
        <v>7.5592271493212699</v>
      </c>
      <c r="BA52" s="1139">
        <v>2</v>
      </c>
      <c r="BB52" s="1143">
        <v>3.4281912480721002</v>
      </c>
      <c r="BC52" s="1143">
        <v>0</v>
      </c>
      <c r="BD52" s="1143">
        <v>0</v>
      </c>
      <c r="BE52" s="1143">
        <v>1.22723037566089</v>
      </c>
      <c r="BF52" s="1143">
        <f>SUM(AZ52,BB52,BC52,BD52,BE52)</f>
        <v>12.214648773054259</v>
      </c>
      <c r="BG52" s="1477">
        <v>2</v>
      </c>
      <c r="BH52" s="1469"/>
      <c r="BI52" s="1143"/>
      <c r="BJ52" s="1143"/>
      <c r="BK52" s="1143"/>
      <c r="BL52" s="1143">
        <f>SUM(BH52,BI52,BJ52)</f>
        <v>0</v>
      </c>
      <c r="BM52" s="1139" t="e">
        <f t="shared" si="66"/>
        <v>#DIV/0!</v>
      </c>
      <c r="BN52" s="1143"/>
      <c r="BO52" s="1143"/>
      <c r="BP52" s="1143"/>
      <c r="BQ52" s="1143"/>
      <c r="BR52" s="1143">
        <f>SUM(BL52,BN52,BO52,BP52,BQ52)</f>
        <v>0</v>
      </c>
      <c r="BS52" s="1144" t="e">
        <f t="shared" si="67"/>
        <v>#DIV/0!</v>
      </c>
      <c r="BT52" s="557"/>
      <c r="BU52" s="557"/>
      <c r="BV52" s="557"/>
      <c r="BW52" s="557"/>
      <c r="BX52" s="557"/>
      <c r="BY52" s="557"/>
      <c r="BZ52" s="557"/>
      <c r="CA52" s="557"/>
      <c r="CB52" s="557"/>
      <c r="CC52" s="557"/>
      <c r="CD52" s="557"/>
      <c r="CE52" s="557"/>
      <c r="CF52" s="557"/>
      <c r="CG52" s="557"/>
      <c r="CH52" s="557"/>
      <c r="CI52" s="557"/>
      <c r="CJ52" s="557"/>
      <c r="CK52" s="557"/>
      <c r="CL52" s="557"/>
      <c r="CM52" s="557"/>
      <c r="CN52" s="557"/>
      <c r="CO52" s="557"/>
      <c r="CP52" s="557"/>
      <c r="CQ52" s="557"/>
      <c r="CR52" s="557"/>
      <c r="CS52" s="557"/>
      <c r="CT52" s="557"/>
      <c r="CU52" s="557"/>
      <c r="CV52" s="557"/>
      <c r="CW52" s="557"/>
      <c r="CX52" s="557"/>
      <c r="CY52" s="557"/>
      <c r="CZ52" s="557"/>
      <c r="DA52" s="557"/>
      <c r="DB52" s="557"/>
      <c r="DC52" s="557"/>
      <c r="DD52" s="557"/>
      <c r="DE52" s="557"/>
      <c r="DF52" s="557"/>
      <c r="DG52" s="557"/>
      <c r="DH52" s="557"/>
      <c r="DI52" s="557"/>
      <c r="DJ52" s="557"/>
      <c r="DK52" s="557"/>
      <c r="DL52" s="557"/>
      <c r="DM52" s="557"/>
      <c r="DN52" s="557"/>
      <c r="DO52" s="557"/>
      <c r="DP52" s="557"/>
      <c r="DQ52" s="557"/>
      <c r="DR52" s="557"/>
      <c r="DS52" s="557"/>
      <c r="DT52" s="557"/>
      <c r="DU52" s="557"/>
      <c r="DV52" s="557"/>
      <c r="DW52" s="557"/>
      <c r="DX52" s="557"/>
      <c r="DY52" s="557"/>
      <c r="DZ52" s="557"/>
      <c r="EA52" s="557"/>
      <c r="EB52" s="557"/>
      <c r="EC52" s="557"/>
      <c r="ED52" s="557"/>
      <c r="EE52" s="557"/>
      <c r="EF52" s="557"/>
      <c r="EG52" s="557"/>
      <c r="EH52" s="557"/>
      <c r="EI52" s="557"/>
      <c r="EJ52" s="557"/>
      <c r="EK52" s="557"/>
      <c r="EL52" s="557"/>
      <c r="EM52" s="557"/>
      <c r="EN52" s="557"/>
      <c r="EO52" s="557"/>
      <c r="EP52" s="557"/>
      <c r="EQ52" s="557"/>
      <c r="ER52" s="557"/>
      <c r="ES52" s="557"/>
      <c r="ET52" s="557"/>
      <c r="EU52" s="557"/>
      <c r="EV52" s="557"/>
      <c r="EW52" s="557"/>
      <c r="EX52" s="557"/>
      <c r="EY52" s="557"/>
      <c r="EZ52" s="557"/>
      <c r="FA52" s="557"/>
      <c r="FB52" s="557"/>
      <c r="FC52" s="557"/>
      <c r="FD52" s="557"/>
      <c r="FE52" s="557"/>
      <c r="FF52" s="557"/>
      <c r="FG52" s="557"/>
      <c r="FH52" s="557"/>
      <c r="FI52" s="557"/>
      <c r="FJ52" s="557"/>
      <c r="FK52" s="557"/>
      <c r="FL52" s="557"/>
      <c r="FM52" s="557"/>
      <c r="FN52" s="557"/>
      <c r="FO52" s="557"/>
      <c r="FP52" s="557"/>
      <c r="FQ52" s="557"/>
      <c r="FR52" s="557"/>
      <c r="FS52" s="557"/>
      <c r="FT52" s="557"/>
      <c r="FU52" s="557"/>
      <c r="FV52" s="557"/>
      <c r="FW52" s="557"/>
      <c r="FX52" s="557"/>
      <c r="FY52" s="557"/>
      <c r="FZ52" s="557"/>
      <c r="GA52" s="557"/>
      <c r="GB52" s="557"/>
      <c r="GC52" s="557"/>
      <c r="GD52" s="557"/>
      <c r="GE52" s="557"/>
      <c r="GF52" s="557"/>
      <c r="GG52" s="557"/>
      <c r="GH52" s="557"/>
      <c r="GI52" s="557"/>
      <c r="GJ52" s="557"/>
      <c r="GK52" s="557"/>
      <c r="GL52" s="557"/>
      <c r="GM52" s="557"/>
      <c r="GN52" s="557"/>
      <c r="GO52" s="557"/>
      <c r="GP52" s="557"/>
      <c r="GQ52" s="557"/>
      <c r="GR52" s="557"/>
      <c r="GS52" s="557"/>
      <c r="GT52" s="557"/>
      <c r="GU52" s="557"/>
      <c r="GV52" s="557"/>
      <c r="GW52" s="557"/>
      <c r="GX52" s="557"/>
      <c r="GY52" s="557"/>
      <c r="GZ52" s="557"/>
      <c r="HA52" s="557"/>
      <c r="HB52" s="557"/>
      <c r="HC52" s="557"/>
      <c r="HD52" s="557"/>
      <c r="HE52" s="557"/>
      <c r="HF52" s="557"/>
      <c r="HG52" s="557"/>
      <c r="HH52" s="557"/>
      <c r="HI52" s="557"/>
      <c r="HJ52" s="557"/>
      <c r="HK52" s="557"/>
      <c r="HL52" s="557"/>
      <c r="HM52" s="557"/>
      <c r="HN52" s="557"/>
      <c r="HO52" s="557"/>
      <c r="HP52" s="557"/>
      <c r="HQ52" s="557"/>
      <c r="HR52" s="557"/>
      <c r="HS52" s="557"/>
      <c r="HT52" s="557"/>
      <c r="HU52" s="557"/>
      <c r="HV52" s="557"/>
      <c r="HW52" s="557"/>
      <c r="HX52" s="557"/>
      <c r="HY52" s="557"/>
      <c r="HZ52" s="557"/>
      <c r="IA52" s="557"/>
      <c r="IB52" s="557"/>
      <c r="IC52" s="557"/>
      <c r="ID52" s="557"/>
      <c r="IE52" s="557"/>
      <c r="IF52" s="557"/>
      <c r="IG52" s="557"/>
      <c r="IH52" s="557"/>
      <c r="II52" s="557"/>
      <c r="IJ52" s="557"/>
      <c r="IK52" s="557"/>
      <c r="IL52" s="557"/>
      <c r="IM52" s="557"/>
      <c r="IN52" s="557"/>
      <c r="IO52" s="557"/>
      <c r="IP52" s="557"/>
      <c r="IQ52" s="557"/>
      <c r="IR52" s="557"/>
      <c r="IS52" s="557"/>
      <c r="IT52" s="557"/>
      <c r="IU52" s="557"/>
      <c r="IV52" s="557"/>
      <c r="IW52" s="557"/>
      <c r="IX52" s="557"/>
      <c r="IY52" s="557"/>
      <c r="IZ52" s="557"/>
      <c r="JA52" s="557"/>
      <c r="JB52" s="557"/>
      <c r="JC52" s="557"/>
      <c r="JD52" s="557"/>
      <c r="JE52" s="557"/>
      <c r="JF52" s="557"/>
      <c r="JG52" s="557"/>
      <c r="JH52" s="557"/>
      <c r="JI52" s="557"/>
      <c r="JJ52" s="557"/>
      <c r="JK52" s="557"/>
      <c r="JL52" s="557"/>
      <c r="JM52" s="557"/>
      <c r="JN52" s="557"/>
      <c r="JO52" s="557"/>
      <c r="JP52" s="557"/>
      <c r="JQ52" s="557"/>
      <c r="JR52" s="557"/>
      <c r="JS52" s="557"/>
      <c r="JT52" s="557"/>
      <c r="JU52" s="557"/>
      <c r="JV52" s="557"/>
      <c r="JW52" s="557"/>
      <c r="JX52" s="557"/>
      <c r="JY52" s="557"/>
      <c r="JZ52" s="557"/>
      <c r="KA52" s="557"/>
      <c r="KB52" s="557"/>
      <c r="KC52" s="557"/>
      <c r="KD52" s="557"/>
      <c r="KE52" s="557"/>
      <c r="KF52" s="557"/>
      <c r="KG52" s="557"/>
      <c r="KH52" s="557"/>
      <c r="KI52" s="557"/>
      <c r="KJ52" s="557"/>
      <c r="KK52" s="557"/>
      <c r="KL52" s="557"/>
      <c r="KM52" s="557"/>
      <c r="KN52" s="557"/>
      <c r="KO52" s="557"/>
      <c r="KP52" s="557"/>
      <c r="KQ52" s="557"/>
      <c r="KR52" s="557"/>
      <c r="KS52" s="557"/>
      <c r="KT52" s="557"/>
      <c r="KU52" s="557"/>
      <c r="KV52" s="557"/>
      <c r="KW52" s="557"/>
      <c r="KX52" s="557"/>
      <c r="KY52" s="557"/>
      <c r="KZ52" s="557"/>
      <c r="LA52" s="557"/>
      <c r="LB52" s="557"/>
      <c r="LC52" s="557"/>
      <c r="LD52" s="557"/>
      <c r="LE52" s="557"/>
      <c r="LF52" s="557"/>
      <c r="LG52" s="557"/>
      <c r="LH52" s="557"/>
      <c r="LI52" s="557"/>
      <c r="LJ52" s="557"/>
      <c r="LK52" s="557"/>
      <c r="LL52" s="557"/>
      <c r="LM52" s="557"/>
      <c r="LN52" s="557"/>
      <c r="LO52" s="557"/>
      <c r="LP52" s="557"/>
      <c r="LQ52" s="557"/>
      <c r="LR52" s="557"/>
      <c r="LS52" s="557"/>
      <c r="LT52" s="557"/>
      <c r="LU52" s="557"/>
      <c r="LV52" s="557"/>
      <c r="LW52" s="557"/>
      <c r="LX52" s="557"/>
      <c r="LY52" s="557"/>
      <c r="LZ52" s="557"/>
      <c r="MA52" s="557"/>
      <c r="MB52" s="557"/>
      <c r="MC52" s="557"/>
      <c r="MD52" s="557"/>
      <c r="ME52" s="557"/>
      <c r="MF52" s="557"/>
      <c r="MG52" s="557"/>
      <c r="MH52" s="557"/>
      <c r="MI52" s="557"/>
      <c r="MJ52" s="557"/>
      <c r="MK52" s="557"/>
      <c r="ML52" s="557"/>
      <c r="MM52" s="557"/>
      <c r="MN52" s="557"/>
      <c r="MO52" s="557"/>
      <c r="MP52" s="557"/>
      <c r="MQ52" s="557"/>
      <c r="MR52" s="557"/>
      <c r="MS52" s="557"/>
      <c r="MT52" s="557"/>
      <c r="MU52" s="557"/>
      <c r="MV52" s="557"/>
      <c r="MW52" s="557"/>
      <c r="MX52" s="557"/>
      <c r="MY52" s="557"/>
      <c r="MZ52" s="557"/>
      <c r="NA52" s="557"/>
      <c r="NB52" s="557"/>
      <c r="NC52" s="557"/>
      <c r="ND52" s="557"/>
      <c r="NE52" s="557"/>
      <c r="NF52" s="557"/>
      <c r="NG52" s="557"/>
      <c r="NH52" s="557"/>
      <c r="NI52" s="557"/>
      <c r="NJ52" s="557"/>
      <c r="NK52" s="557"/>
      <c r="NL52" s="557"/>
      <c r="NM52" s="557"/>
      <c r="NN52" s="557"/>
      <c r="NO52" s="557"/>
      <c r="NP52" s="557"/>
      <c r="NQ52" s="557"/>
      <c r="NR52" s="557"/>
      <c r="NS52" s="557"/>
      <c r="NT52" s="557"/>
    </row>
    <row r="53" spans="1:384" s="85" customFormat="1" ht="51.75" customHeight="1" x14ac:dyDescent="0.45">
      <c r="A53" s="107">
        <v>0</v>
      </c>
      <c r="B53" s="108">
        <v>1</v>
      </c>
      <c r="C53" s="107">
        <v>0</v>
      </c>
      <c r="D53" s="1304">
        <v>5</v>
      </c>
      <c r="E53" s="107">
        <v>1</v>
      </c>
      <c r="F53" s="108">
        <v>3</v>
      </c>
      <c r="G53" s="107">
        <v>0</v>
      </c>
      <c r="H53" s="108">
        <v>1</v>
      </c>
      <c r="I53" s="1452" t="str">
        <f t="shared" si="45"/>
        <v>01051301</v>
      </c>
      <c r="J53" s="1452" t="str">
        <f t="shared" si="60"/>
        <v>01051301</v>
      </c>
      <c r="K53" s="553" t="s">
        <v>119</v>
      </c>
      <c r="L53" s="2663" t="s">
        <v>557</v>
      </c>
      <c r="M53" s="2663"/>
      <c r="N53" s="556" t="s">
        <v>240</v>
      </c>
      <c r="O53" s="2664" t="s">
        <v>335</v>
      </c>
      <c r="P53" s="2305" t="s">
        <v>334</v>
      </c>
      <c r="Q53" s="2309">
        <v>2</v>
      </c>
      <c r="R53" s="2596">
        <f t="shared" si="61"/>
        <v>1.5</v>
      </c>
      <c r="S53" s="2642">
        <v>2</v>
      </c>
      <c r="T53" s="2598" t="s">
        <v>520</v>
      </c>
      <c r="U53" s="1866">
        <v>7</v>
      </c>
      <c r="V53" s="1866">
        <f t="shared" si="62"/>
        <v>8</v>
      </c>
      <c r="W53" s="1866">
        <v>3</v>
      </c>
      <c r="X53" s="1866">
        <v>0</v>
      </c>
      <c r="Y53" s="1866">
        <v>0</v>
      </c>
      <c r="Z53" s="1866">
        <v>3</v>
      </c>
      <c r="AA53" s="1866">
        <v>0</v>
      </c>
      <c r="AB53" s="1866">
        <v>2</v>
      </c>
      <c r="AC53" s="3720"/>
      <c r="AD53" s="1866">
        <v>5</v>
      </c>
      <c r="AE53" s="1866">
        <f t="shared" si="63"/>
        <v>10</v>
      </c>
      <c r="AF53" s="2607">
        <v>2</v>
      </c>
      <c r="AG53" s="1830">
        <v>0</v>
      </c>
      <c r="AH53" s="1830">
        <v>3</v>
      </c>
      <c r="AI53" s="1830">
        <v>0</v>
      </c>
      <c r="AJ53" s="1830">
        <v>0</v>
      </c>
      <c r="AK53" s="1830">
        <v>3</v>
      </c>
      <c r="AL53" s="1830">
        <v>0</v>
      </c>
      <c r="AM53" s="1830">
        <v>2</v>
      </c>
      <c r="AN53" s="1740"/>
      <c r="AO53" s="2892">
        <f t="shared" si="64"/>
        <v>18</v>
      </c>
      <c r="AP53" s="2897">
        <f t="shared" si="65"/>
        <v>1.5</v>
      </c>
      <c r="AQ53" s="1807" t="str" cm="1">
        <f t="array" ref="AQ53">_xlfn.IFS(AP53&lt;4,"estandar",AP53&gt;9,"compleja",AP53&gt;4,"avanzada")</f>
        <v>estandar</v>
      </c>
      <c r="AR53" s="2275" t="s">
        <v>522</v>
      </c>
      <c r="AS53" s="1196">
        <v>0</v>
      </c>
      <c r="AT53" s="1197">
        <v>1</v>
      </c>
      <c r="AU53" s="1488">
        <v>0</v>
      </c>
      <c r="AV53" s="1476">
        <v>2.2948998491704402</v>
      </c>
      <c r="AW53" s="1143">
        <v>0</v>
      </c>
      <c r="AX53" s="1143">
        <v>3.6251131221719501</v>
      </c>
      <c r="AY53" s="1143"/>
      <c r="AZ53" s="1143">
        <f>SUM(AV53,AW53,AX53)</f>
        <v>5.9200129713423904</v>
      </c>
      <c r="BA53" s="1139">
        <v>2</v>
      </c>
      <c r="BB53" s="1143">
        <v>1.99977822804206</v>
      </c>
      <c r="BC53" s="1143">
        <v>0</v>
      </c>
      <c r="BD53" s="1143">
        <v>0</v>
      </c>
      <c r="BE53" s="1143">
        <v>1.22723037566089</v>
      </c>
      <c r="BF53" s="1143">
        <f>SUM(AZ53,BB53,BC53,BD53,BE53)</f>
        <v>9.1470215750453399</v>
      </c>
      <c r="BG53" s="1477">
        <v>2</v>
      </c>
      <c r="BH53" s="1469"/>
      <c r="BI53" s="1143"/>
      <c r="BJ53" s="1143"/>
      <c r="BK53" s="1143"/>
      <c r="BL53" s="1143">
        <f>SUM(BH53,BI53,BJ53)</f>
        <v>0</v>
      </c>
      <c r="BM53" s="1139" t="e">
        <f t="shared" si="66"/>
        <v>#DIV/0!</v>
      </c>
      <c r="BN53" s="1143"/>
      <c r="BO53" s="1143"/>
      <c r="BP53" s="1143"/>
      <c r="BQ53" s="1143"/>
      <c r="BR53" s="1143">
        <f>SUM(BL53,BN53,BO53,BP53,BQ53)</f>
        <v>0</v>
      </c>
      <c r="BS53" s="1144" t="e">
        <f t="shared" si="67"/>
        <v>#DIV/0!</v>
      </c>
      <c r="BT53" s="557"/>
      <c r="BU53" s="557"/>
      <c r="BV53" s="557"/>
      <c r="BW53" s="557"/>
      <c r="BX53" s="557"/>
      <c r="BY53" s="557"/>
      <c r="BZ53" s="557"/>
      <c r="CA53" s="557"/>
      <c r="CB53" s="557"/>
      <c r="CC53" s="557"/>
      <c r="CD53" s="557"/>
      <c r="CE53" s="557"/>
      <c r="CF53" s="557"/>
      <c r="CG53" s="557"/>
      <c r="CH53" s="557"/>
      <c r="CI53" s="557"/>
      <c r="CJ53" s="557"/>
      <c r="CK53" s="557"/>
      <c r="CL53" s="557"/>
      <c r="CM53" s="557"/>
      <c r="CN53" s="557"/>
      <c r="CO53" s="557"/>
      <c r="CP53" s="557"/>
      <c r="CQ53" s="557"/>
      <c r="CR53" s="557"/>
      <c r="CS53" s="557"/>
      <c r="CT53" s="557"/>
      <c r="CU53" s="557"/>
      <c r="CV53" s="557"/>
      <c r="CW53" s="557"/>
      <c r="CX53" s="557"/>
      <c r="CY53" s="557"/>
      <c r="CZ53" s="557"/>
      <c r="DA53" s="557"/>
      <c r="DB53" s="557"/>
      <c r="DC53" s="557"/>
      <c r="DD53" s="557"/>
      <c r="DE53" s="557"/>
      <c r="DF53" s="557"/>
      <c r="DG53" s="557"/>
      <c r="DH53" s="557"/>
      <c r="DI53" s="557"/>
      <c r="DJ53" s="557"/>
      <c r="DK53" s="557"/>
      <c r="DL53" s="557"/>
      <c r="DM53" s="557"/>
      <c r="DN53" s="557"/>
      <c r="DO53" s="557"/>
      <c r="DP53" s="557"/>
      <c r="DQ53" s="557"/>
      <c r="DR53" s="557"/>
      <c r="DS53" s="557"/>
      <c r="DT53" s="557"/>
      <c r="DU53" s="557"/>
      <c r="DV53" s="557"/>
      <c r="DW53" s="557"/>
      <c r="DX53" s="557"/>
      <c r="DY53" s="557"/>
      <c r="DZ53" s="557"/>
      <c r="EA53" s="557"/>
      <c r="EB53" s="557"/>
      <c r="EC53" s="557"/>
      <c r="ED53" s="557"/>
      <c r="EE53" s="557"/>
      <c r="EF53" s="557"/>
      <c r="EG53" s="557"/>
      <c r="EH53" s="557"/>
      <c r="EI53" s="557"/>
      <c r="EJ53" s="557"/>
      <c r="EK53" s="557"/>
      <c r="EL53" s="557"/>
      <c r="EM53" s="557"/>
      <c r="EN53" s="557"/>
      <c r="EO53" s="557"/>
      <c r="EP53" s="557"/>
      <c r="EQ53" s="557"/>
      <c r="ER53" s="557"/>
      <c r="ES53" s="557"/>
      <c r="ET53" s="557"/>
      <c r="EU53" s="557"/>
      <c r="EV53" s="557"/>
      <c r="EW53" s="557"/>
      <c r="EX53" s="557"/>
      <c r="EY53" s="557"/>
      <c r="EZ53" s="557"/>
      <c r="FA53" s="557"/>
      <c r="FB53" s="557"/>
      <c r="FC53" s="557"/>
      <c r="FD53" s="557"/>
      <c r="FE53" s="557"/>
      <c r="FF53" s="557"/>
      <c r="FG53" s="557"/>
      <c r="FH53" s="557"/>
      <c r="FI53" s="557"/>
      <c r="FJ53" s="557"/>
      <c r="FK53" s="557"/>
      <c r="FL53" s="557"/>
      <c r="FM53" s="557"/>
      <c r="FN53" s="557"/>
      <c r="FO53" s="557"/>
      <c r="FP53" s="557"/>
      <c r="FQ53" s="557"/>
      <c r="FR53" s="557"/>
      <c r="FS53" s="557"/>
      <c r="FT53" s="557"/>
      <c r="FU53" s="557"/>
      <c r="FV53" s="557"/>
      <c r="FW53" s="557"/>
      <c r="FX53" s="557"/>
      <c r="FY53" s="557"/>
      <c r="FZ53" s="557"/>
      <c r="GA53" s="557"/>
      <c r="GB53" s="557"/>
      <c r="GC53" s="557"/>
      <c r="GD53" s="557"/>
      <c r="GE53" s="557"/>
      <c r="GF53" s="557"/>
      <c r="GG53" s="557"/>
      <c r="GH53" s="557"/>
      <c r="GI53" s="557"/>
      <c r="GJ53" s="557"/>
      <c r="GK53" s="557"/>
      <c r="GL53" s="557"/>
      <c r="GM53" s="557"/>
      <c r="GN53" s="557"/>
      <c r="GO53" s="557"/>
      <c r="GP53" s="557"/>
      <c r="GQ53" s="557"/>
      <c r="GR53" s="557"/>
      <c r="GS53" s="557"/>
      <c r="GT53" s="557"/>
      <c r="GU53" s="557"/>
      <c r="GV53" s="557"/>
      <c r="GW53" s="557"/>
      <c r="GX53" s="557"/>
      <c r="GY53" s="557"/>
      <c r="GZ53" s="557"/>
      <c r="HA53" s="557"/>
      <c r="HB53" s="557"/>
      <c r="HC53" s="557"/>
      <c r="HD53" s="557"/>
      <c r="HE53" s="557"/>
      <c r="HF53" s="557"/>
      <c r="HG53" s="557"/>
      <c r="HH53" s="557"/>
      <c r="HI53" s="557"/>
      <c r="HJ53" s="557"/>
      <c r="HK53" s="557"/>
      <c r="HL53" s="557"/>
      <c r="HM53" s="557"/>
      <c r="HN53" s="557"/>
      <c r="HO53" s="557"/>
      <c r="HP53" s="557"/>
      <c r="HQ53" s="557"/>
      <c r="HR53" s="557"/>
      <c r="HS53" s="557"/>
      <c r="HT53" s="557"/>
      <c r="HU53" s="557"/>
      <c r="HV53" s="557"/>
      <c r="HW53" s="557"/>
      <c r="HX53" s="557"/>
      <c r="HY53" s="557"/>
      <c r="HZ53" s="557"/>
      <c r="IA53" s="557"/>
      <c r="IB53" s="557"/>
      <c r="IC53" s="557"/>
      <c r="ID53" s="557"/>
      <c r="IE53" s="557"/>
      <c r="IF53" s="557"/>
      <c r="IG53" s="557"/>
      <c r="IH53" s="557"/>
      <c r="II53" s="557"/>
      <c r="IJ53" s="557"/>
      <c r="IK53" s="557"/>
      <c r="IL53" s="557"/>
      <c r="IM53" s="557"/>
      <c r="IN53" s="557"/>
      <c r="IO53" s="557"/>
      <c r="IP53" s="557"/>
      <c r="IQ53" s="557"/>
      <c r="IR53" s="557"/>
      <c r="IS53" s="557"/>
      <c r="IT53" s="557"/>
      <c r="IU53" s="557"/>
      <c r="IV53" s="557"/>
      <c r="IW53" s="557"/>
      <c r="IX53" s="557"/>
      <c r="IY53" s="557"/>
      <c r="IZ53" s="557"/>
      <c r="JA53" s="557"/>
      <c r="JB53" s="557"/>
      <c r="JC53" s="557"/>
      <c r="JD53" s="557"/>
      <c r="JE53" s="557"/>
      <c r="JF53" s="557"/>
      <c r="JG53" s="557"/>
      <c r="JH53" s="557"/>
      <c r="JI53" s="557"/>
      <c r="JJ53" s="557"/>
      <c r="JK53" s="557"/>
      <c r="JL53" s="557"/>
      <c r="JM53" s="557"/>
      <c r="JN53" s="557"/>
      <c r="JO53" s="557"/>
      <c r="JP53" s="557"/>
      <c r="JQ53" s="557"/>
      <c r="JR53" s="557"/>
      <c r="JS53" s="557"/>
      <c r="JT53" s="557"/>
      <c r="JU53" s="557"/>
      <c r="JV53" s="557"/>
      <c r="JW53" s="557"/>
      <c r="JX53" s="557"/>
      <c r="JY53" s="557"/>
      <c r="JZ53" s="557"/>
      <c r="KA53" s="557"/>
      <c r="KB53" s="557"/>
      <c r="KC53" s="557"/>
      <c r="KD53" s="557"/>
      <c r="KE53" s="557"/>
      <c r="KF53" s="557"/>
      <c r="KG53" s="557"/>
      <c r="KH53" s="557"/>
      <c r="KI53" s="557"/>
      <c r="KJ53" s="557"/>
      <c r="KK53" s="557"/>
      <c r="KL53" s="557"/>
      <c r="KM53" s="557"/>
      <c r="KN53" s="557"/>
      <c r="KO53" s="557"/>
      <c r="KP53" s="557"/>
      <c r="KQ53" s="557"/>
      <c r="KR53" s="557"/>
      <c r="KS53" s="557"/>
      <c r="KT53" s="557"/>
      <c r="KU53" s="557"/>
      <c r="KV53" s="557"/>
      <c r="KW53" s="557"/>
      <c r="KX53" s="557"/>
      <c r="KY53" s="557"/>
      <c r="KZ53" s="557"/>
      <c r="LA53" s="557"/>
      <c r="LB53" s="557"/>
      <c r="LC53" s="557"/>
      <c r="LD53" s="557"/>
      <c r="LE53" s="557"/>
      <c r="LF53" s="557"/>
      <c r="LG53" s="557"/>
      <c r="LH53" s="557"/>
      <c r="LI53" s="557"/>
      <c r="LJ53" s="557"/>
      <c r="LK53" s="557"/>
      <c r="LL53" s="557"/>
      <c r="LM53" s="557"/>
      <c r="LN53" s="557"/>
      <c r="LO53" s="557"/>
      <c r="LP53" s="557"/>
      <c r="LQ53" s="557"/>
      <c r="LR53" s="557"/>
      <c r="LS53" s="557"/>
      <c r="LT53" s="557"/>
      <c r="LU53" s="557"/>
      <c r="LV53" s="557"/>
      <c r="LW53" s="557"/>
      <c r="LX53" s="557"/>
      <c r="LY53" s="557"/>
      <c r="LZ53" s="557"/>
      <c r="MA53" s="557"/>
      <c r="MB53" s="557"/>
      <c r="MC53" s="557"/>
      <c r="MD53" s="557"/>
      <c r="ME53" s="557"/>
      <c r="MF53" s="557"/>
      <c r="MG53" s="557"/>
      <c r="MH53" s="557"/>
      <c r="MI53" s="557"/>
      <c r="MJ53" s="557"/>
      <c r="MK53" s="557"/>
      <c r="ML53" s="557"/>
      <c r="MM53" s="557"/>
      <c r="MN53" s="557"/>
      <c r="MO53" s="557"/>
      <c r="MP53" s="557"/>
      <c r="MQ53" s="557"/>
      <c r="MR53" s="557"/>
      <c r="MS53" s="557"/>
      <c r="MT53" s="557"/>
      <c r="MU53" s="557"/>
      <c r="MV53" s="557"/>
      <c r="MW53" s="557"/>
      <c r="MX53" s="557"/>
      <c r="MY53" s="557"/>
      <c r="MZ53" s="557"/>
      <c r="NA53" s="557"/>
      <c r="NB53" s="557"/>
      <c r="NC53" s="557"/>
      <c r="ND53" s="557"/>
      <c r="NE53" s="557"/>
      <c r="NF53" s="557"/>
      <c r="NG53" s="557"/>
      <c r="NH53" s="557"/>
      <c r="NI53" s="557"/>
      <c r="NJ53" s="557"/>
      <c r="NK53" s="557"/>
      <c r="NL53" s="557"/>
      <c r="NM53" s="557"/>
      <c r="NN53" s="557"/>
      <c r="NO53" s="557"/>
      <c r="NP53" s="557"/>
      <c r="NQ53" s="557"/>
      <c r="NR53" s="557"/>
      <c r="NS53" s="557"/>
      <c r="NT53" s="557"/>
    </row>
    <row r="54" spans="1:384" s="56" customFormat="1" ht="20.25" customHeight="1" x14ac:dyDescent="0.6">
      <c r="A54" s="90"/>
      <c r="B54" s="89"/>
      <c r="C54" s="90"/>
      <c r="D54" s="89"/>
      <c r="E54" s="90"/>
      <c r="F54" s="89"/>
      <c r="G54" s="90"/>
      <c r="H54" s="89"/>
      <c r="I54" s="1339"/>
      <c r="J54" s="1056"/>
      <c r="K54" s="127"/>
      <c r="L54" s="141"/>
      <c r="M54" s="141"/>
      <c r="N54" s="124"/>
      <c r="O54" s="61"/>
      <c r="P54" s="61"/>
      <c r="Q54" s="2237"/>
      <c r="R54" s="2646"/>
      <c r="S54" s="2625"/>
      <c r="T54" s="2625"/>
      <c r="U54" s="2616"/>
      <c r="V54" s="2616"/>
      <c r="W54" s="2616"/>
      <c r="X54" s="2616"/>
      <c r="Y54" s="2616"/>
      <c r="Z54" s="2616"/>
      <c r="AA54" s="2616"/>
      <c r="AB54" s="2616"/>
      <c r="AC54" s="3727"/>
      <c r="AD54" s="2648"/>
      <c r="AE54" s="2649"/>
      <c r="AF54" s="2608"/>
      <c r="AG54" s="2104"/>
      <c r="AH54" s="2104"/>
      <c r="AI54" s="2104"/>
      <c r="AJ54" s="2104"/>
      <c r="AK54" s="2220"/>
      <c r="AL54" s="1889"/>
      <c r="AM54" s="2105"/>
      <c r="AN54" s="2106"/>
      <c r="AO54" s="1772"/>
      <c r="AP54" s="1717"/>
      <c r="AQ54" s="1773"/>
      <c r="AR54" s="1555"/>
      <c r="AS54" s="1141"/>
      <c r="AT54" s="1141"/>
      <c r="AU54" s="1503"/>
      <c r="AV54" s="1498"/>
      <c r="AW54" s="1187"/>
      <c r="AX54" s="1143"/>
      <c r="AY54" s="1143"/>
      <c r="AZ54" s="1164"/>
      <c r="BA54" s="1186"/>
      <c r="BB54" s="1187"/>
      <c r="BC54" s="1187"/>
      <c r="BD54" s="1187"/>
      <c r="BE54" s="1187"/>
      <c r="BF54" s="1187"/>
      <c r="BG54" s="1497"/>
      <c r="BH54" s="1508"/>
      <c r="BI54" s="1187"/>
      <c r="BJ54" s="1143"/>
      <c r="BK54" s="1143"/>
      <c r="BL54" s="1164"/>
      <c r="BM54" s="1186"/>
      <c r="BN54" s="1187"/>
      <c r="BO54" s="1187"/>
      <c r="BP54" s="1187"/>
      <c r="BQ54" s="1187"/>
      <c r="BR54" s="1187"/>
      <c r="BS54" s="1188"/>
      <c r="BT54" s="560"/>
      <c r="BU54" s="560"/>
      <c r="BV54" s="560"/>
      <c r="BW54" s="560"/>
      <c r="BX54" s="560"/>
      <c r="BY54" s="560"/>
      <c r="BZ54" s="560"/>
      <c r="CA54" s="560"/>
      <c r="CB54" s="560"/>
      <c r="CC54" s="560"/>
      <c r="CD54" s="560"/>
      <c r="CE54" s="560"/>
      <c r="CF54" s="560"/>
      <c r="CG54" s="560"/>
      <c r="CH54" s="560"/>
      <c r="CI54" s="560"/>
      <c r="CJ54" s="560"/>
      <c r="CK54" s="560"/>
      <c r="CL54" s="560"/>
      <c r="CM54" s="560"/>
      <c r="CN54" s="560"/>
      <c r="CO54" s="560"/>
      <c r="CP54" s="560"/>
      <c r="CQ54" s="560"/>
      <c r="CR54" s="560"/>
      <c r="CS54" s="560"/>
      <c r="CT54" s="560"/>
      <c r="CU54" s="560"/>
      <c r="CV54" s="560"/>
      <c r="CW54" s="560"/>
      <c r="CX54" s="560"/>
      <c r="CY54" s="560"/>
      <c r="CZ54" s="560"/>
      <c r="DA54" s="560"/>
      <c r="DB54" s="560"/>
      <c r="DC54" s="560"/>
      <c r="DD54" s="560"/>
      <c r="DE54" s="560"/>
      <c r="DF54" s="560"/>
      <c r="DG54" s="560"/>
      <c r="DH54" s="560"/>
      <c r="DI54" s="560"/>
      <c r="DJ54" s="560"/>
      <c r="DK54" s="560"/>
      <c r="DL54" s="560"/>
      <c r="DM54" s="560"/>
      <c r="DN54" s="560"/>
      <c r="DO54" s="560"/>
      <c r="DP54" s="560"/>
      <c r="DQ54" s="560"/>
      <c r="DR54" s="560"/>
      <c r="DS54" s="560"/>
      <c r="DT54" s="560"/>
      <c r="DU54" s="560"/>
      <c r="DV54" s="560"/>
      <c r="DW54" s="560"/>
      <c r="DX54" s="560"/>
      <c r="DY54" s="560"/>
      <c r="DZ54" s="560"/>
      <c r="EA54" s="560"/>
      <c r="EB54" s="560"/>
      <c r="EC54" s="560"/>
      <c r="ED54" s="560"/>
      <c r="EE54" s="560"/>
      <c r="EF54" s="560"/>
      <c r="EG54" s="560"/>
      <c r="EH54" s="560"/>
      <c r="EI54" s="560"/>
      <c r="EJ54" s="560"/>
      <c r="EK54" s="560"/>
      <c r="EL54" s="560"/>
      <c r="EM54" s="560"/>
      <c r="EN54" s="560"/>
      <c r="EO54" s="560"/>
      <c r="EP54" s="560"/>
      <c r="EQ54" s="560"/>
      <c r="ER54" s="560"/>
      <c r="ES54" s="560"/>
      <c r="ET54" s="560"/>
      <c r="EU54" s="560"/>
      <c r="EV54" s="560"/>
      <c r="EW54" s="560"/>
      <c r="EX54" s="560"/>
      <c r="EY54" s="560"/>
      <c r="EZ54" s="560"/>
      <c r="FA54" s="560"/>
      <c r="FB54" s="560"/>
      <c r="FC54" s="560"/>
      <c r="FD54" s="560"/>
      <c r="FE54" s="560"/>
      <c r="FF54" s="560"/>
      <c r="FG54" s="560"/>
      <c r="FH54" s="560"/>
      <c r="FI54" s="560"/>
      <c r="FJ54" s="560"/>
      <c r="FK54" s="560"/>
      <c r="FL54" s="560"/>
      <c r="FM54" s="560"/>
      <c r="FN54" s="560"/>
      <c r="FO54" s="560"/>
      <c r="FP54" s="560"/>
      <c r="FQ54" s="560"/>
      <c r="FR54" s="560"/>
      <c r="FS54" s="560"/>
      <c r="FT54" s="560"/>
      <c r="FU54" s="560"/>
      <c r="FV54" s="560"/>
      <c r="FW54" s="560"/>
      <c r="FX54" s="560"/>
      <c r="FY54" s="560"/>
      <c r="FZ54" s="560"/>
      <c r="GA54" s="560"/>
      <c r="GB54" s="560"/>
      <c r="GC54" s="560"/>
      <c r="GD54" s="560"/>
      <c r="GE54" s="560"/>
      <c r="GF54" s="560"/>
      <c r="GG54" s="560"/>
      <c r="GH54" s="560"/>
      <c r="GI54" s="560"/>
      <c r="GJ54" s="560"/>
      <c r="GK54" s="560"/>
      <c r="GL54" s="560"/>
      <c r="GM54" s="560"/>
      <c r="GN54" s="560"/>
      <c r="GO54" s="560"/>
      <c r="GP54" s="560"/>
      <c r="GQ54" s="560"/>
      <c r="GR54" s="560"/>
      <c r="GS54" s="560"/>
      <c r="GT54" s="560"/>
      <c r="GU54" s="560"/>
      <c r="GV54" s="560"/>
      <c r="GW54" s="560"/>
      <c r="GX54" s="560"/>
      <c r="GY54" s="560"/>
      <c r="GZ54" s="560"/>
      <c r="HA54" s="560"/>
      <c r="HB54" s="560"/>
      <c r="HC54" s="560"/>
      <c r="HD54" s="560"/>
      <c r="HE54" s="560"/>
      <c r="HF54" s="560"/>
      <c r="HG54" s="560"/>
      <c r="HH54" s="560"/>
      <c r="HI54" s="560"/>
      <c r="HJ54" s="560"/>
      <c r="HK54" s="560"/>
      <c r="HL54" s="560"/>
      <c r="HM54" s="560"/>
      <c r="HN54" s="560"/>
      <c r="HO54" s="560"/>
      <c r="HP54" s="560"/>
      <c r="HQ54" s="560"/>
      <c r="HR54" s="560"/>
      <c r="HS54" s="560"/>
      <c r="HT54" s="560"/>
      <c r="HU54" s="560"/>
      <c r="HV54" s="560"/>
      <c r="HW54" s="560"/>
      <c r="HX54" s="560"/>
      <c r="HY54" s="560"/>
      <c r="HZ54" s="560"/>
      <c r="IA54" s="560"/>
      <c r="IB54" s="560"/>
      <c r="IC54" s="560"/>
      <c r="ID54" s="560"/>
      <c r="IE54" s="560"/>
      <c r="IF54" s="560"/>
      <c r="IG54" s="560"/>
      <c r="IH54" s="560"/>
      <c r="II54" s="560"/>
      <c r="IJ54" s="560"/>
      <c r="IK54" s="560"/>
      <c r="IL54" s="560"/>
      <c r="IM54" s="560"/>
      <c r="IN54" s="560"/>
      <c r="IO54" s="560"/>
      <c r="IP54" s="560"/>
      <c r="IQ54" s="560"/>
      <c r="IR54" s="560"/>
      <c r="IS54" s="560"/>
      <c r="IT54" s="560"/>
      <c r="IU54" s="560"/>
      <c r="IV54" s="560"/>
      <c r="IW54" s="560"/>
      <c r="IX54" s="560"/>
      <c r="IY54" s="560"/>
      <c r="IZ54" s="560"/>
      <c r="JA54" s="560"/>
      <c r="JB54" s="560"/>
      <c r="JC54" s="560"/>
      <c r="JD54" s="560"/>
      <c r="JE54" s="560"/>
      <c r="JF54" s="560"/>
      <c r="JG54" s="560"/>
      <c r="JH54" s="560"/>
      <c r="JI54" s="560"/>
      <c r="JJ54" s="560"/>
      <c r="JK54" s="560"/>
      <c r="JL54" s="560"/>
      <c r="JM54" s="560"/>
      <c r="JN54" s="560"/>
      <c r="JO54" s="560"/>
      <c r="JP54" s="560"/>
      <c r="JQ54" s="560"/>
      <c r="JR54" s="560"/>
      <c r="JS54" s="560"/>
      <c r="JT54" s="560"/>
      <c r="JU54" s="560"/>
      <c r="JV54" s="560"/>
      <c r="JW54" s="560"/>
      <c r="JX54" s="560"/>
      <c r="JY54" s="560"/>
      <c r="JZ54" s="560"/>
      <c r="KA54" s="560"/>
      <c r="KB54" s="560"/>
      <c r="KC54" s="560"/>
      <c r="KD54" s="560"/>
      <c r="KE54" s="560"/>
      <c r="KF54" s="560"/>
      <c r="KG54" s="560"/>
      <c r="KH54" s="560"/>
      <c r="KI54" s="560"/>
      <c r="KJ54" s="560"/>
      <c r="KK54" s="560"/>
      <c r="KL54" s="560"/>
      <c r="KM54" s="560"/>
      <c r="KN54" s="560"/>
      <c r="KO54" s="560"/>
      <c r="KP54" s="560"/>
      <c r="KQ54" s="560"/>
      <c r="KR54" s="560"/>
      <c r="KS54" s="560"/>
      <c r="KT54" s="560"/>
      <c r="KU54" s="560"/>
      <c r="KV54" s="560"/>
      <c r="KW54" s="560"/>
      <c r="KX54" s="560"/>
      <c r="KY54" s="560"/>
      <c r="KZ54" s="560"/>
      <c r="LA54" s="560"/>
      <c r="LB54" s="560"/>
      <c r="LC54" s="560"/>
      <c r="LD54" s="560"/>
      <c r="LE54" s="560"/>
      <c r="LF54" s="560"/>
      <c r="LG54" s="560"/>
      <c r="LH54" s="560"/>
      <c r="LI54" s="560"/>
      <c r="LJ54" s="560"/>
      <c r="LK54" s="560"/>
      <c r="LL54" s="560"/>
      <c r="LM54" s="560"/>
      <c r="LN54" s="560"/>
      <c r="LO54" s="560"/>
      <c r="LP54" s="560"/>
      <c r="LQ54" s="560"/>
      <c r="LR54" s="560"/>
      <c r="LS54" s="560"/>
      <c r="LT54" s="560"/>
      <c r="LU54" s="560"/>
      <c r="LV54" s="560"/>
      <c r="LW54" s="560"/>
      <c r="LX54" s="560"/>
      <c r="LY54" s="560"/>
      <c r="LZ54" s="560"/>
      <c r="MA54" s="560"/>
      <c r="MB54" s="560"/>
      <c r="MC54" s="560"/>
      <c r="MD54" s="560"/>
      <c r="ME54" s="560"/>
      <c r="MF54" s="560"/>
      <c r="MG54" s="560"/>
      <c r="MH54" s="560"/>
      <c r="MI54" s="560"/>
      <c r="MJ54" s="560"/>
      <c r="MK54" s="560"/>
      <c r="ML54" s="560"/>
      <c r="MM54" s="560"/>
      <c r="MN54" s="560"/>
      <c r="MO54" s="560"/>
      <c r="MP54" s="560"/>
      <c r="MQ54" s="560"/>
      <c r="MR54" s="560"/>
      <c r="MS54" s="560"/>
      <c r="MT54" s="560"/>
      <c r="MU54" s="560"/>
      <c r="MV54" s="560"/>
      <c r="MW54" s="560"/>
      <c r="MX54" s="560"/>
      <c r="MY54" s="560"/>
      <c r="MZ54" s="560"/>
      <c r="NA54" s="560"/>
      <c r="NB54" s="560"/>
      <c r="NC54" s="560"/>
      <c r="ND54" s="560"/>
      <c r="NE54" s="560"/>
      <c r="NF54" s="560"/>
      <c r="NG54" s="560"/>
      <c r="NH54" s="560"/>
      <c r="NI54" s="560"/>
      <c r="NJ54" s="560"/>
      <c r="NK54" s="560"/>
      <c r="NL54" s="560"/>
      <c r="NM54" s="560"/>
      <c r="NN54" s="560"/>
      <c r="NO54" s="560"/>
      <c r="NP54" s="560"/>
      <c r="NQ54" s="560"/>
      <c r="NR54" s="560"/>
      <c r="NS54" s="560"/>
      <c r="NT54" s="560"/>
    </row>
    <row r="55" spans="1:384" s="100" customFormat="1" ht="28.5" customHeight="1" x14ac:dyDescent="0.35">
      <c r="A55" s="770">
        <v>0</v>
      </c>
      <c r="B55" s="771">
        <v>1</v>
      </c>
      <c r="C55" s="770">
        <v>0</v>
      </c>
      <c r="D55" s="771">
        <v>6</v>
      </c>
      <c r="E55" s="770">
        <v>0</v>
      </c>
      <c r="F55" s="771">
        <v>0</v>
      </c>
      <c r="G55" s="770">
        <v>0</v>
      </c>
      <c r="H55" s="771">
        <v>0</v>
      </c>
      <c r="I55" s="2800"/>
      <c r="J55" s="2891"/>
      <c r="K55" s="783" t="s">
        <v>119</v>
      </c>
      <c r="L55" s="784" t="s">
        <v>336</v>
      </c>
      <c r="M55" s="784"/>
      <c r="N55" s="886"/>
      <c r="O55" s="887"/>
      <c r="P55" s="784" t="s">
        <v>336</v>
      </c>
      <c r="Q55" s="2239"/>
      <c r="R55" s="2636"/>
      <c r="S55" s="2637"/>
      <c r="T55" s="2637"/>
      <c r="U55" s="2647"/>
      <c r="V55" s="2647"/>
      <c r="W55" s="2647"/>
      <c r="X55" s="2647"/>
      <c r="Y55" s="2647"/>
      <c r="Z55" s="2647"/>
      <c r="AA55" s="2647"/>
      <c r="AB55" s="2647"/>
      <c r="AC55" s="3719" t="s">
        <v>554</v>
      </c>
      <c r="AD55" s="2644"/>
      <c r="AE55" s="2644"/>
      <c r="AF55" s="2606"/>
      <c r="AG55" s="1790"/>
      <c r="AH55" s="1790"/>
      <c r="AI55" s="1790"/>
      <c r="AJ55" s="1790"/>
      <c r="AK55" s="1790"/>
      <c r="AL55" s="1790"/>
      <c r="AM55" s="1790"/>
      <c r="AN55" s="1734"/>
      <c r="AO55" s="1768"/>
      <c r="AP55" s="1715"/>
      <c r="AQ55" s="1769"/>
      <c r="AR55" s="1562"/>
      <c r="AS55" s="1178"/>
      <c r="AT55" s="1178"/>
      <c r="AU55" s="1504"/>
      <c r="AV55" s="1493"/>
      <c r="AW55" s="1180"/>
      <c r="AX55" s="1181"/>
      <c r="AY55" s="1181"/>
      <c r="AZ55" s="1182"/>
      <c r="BA55" s="1175"/>
      <c r="BB55" s="1182"/>
      <c r="BC55" s="1182"/>
      <c r="BD55" s="1182"/>
      <c r="BE55" s="1182"/>
      <c r="BF55" s="1182"/>
      <c r="BG55" s="1494"/>
      <c r="BH55" s="1506"/>
      <c r="BI55" s="1180"/>
      <c r="BJ55" s="1181"/>
      <c r="BK55" s="1181"/>
      <c r="BL55" s="1182"/>
      <c r="BM55" s="1175"/>
      <c r="BN55" s="1182"/>
      <c r="BO55" s="1182"/>
      <c r="BP55" s="1182"/>
      <c r="BQ55" s="1182"/>
      <c r="BR55" s="1182"/>
      <c r="BS55" s="1175"/>
      <c r="BT55" s="561"/>
      <c r="BU55" s="561"/>
      <c r="BV55" s="561"/>
      <c r="BW55" s="561"/>
      <c r="BX55" s="561"/>
      <c r="BY55" s="561"/>
      <c r="BZ55" s="561"/>
      <c r="CA55" s="561"/>
      <c r="CB55" s="561"/>
      <c r="CC55" s="561"/>
      <c r="CD55" s="561"/>
      <c r="CE55" s="561"/>
      <c r="CF55" s="561"/>
      <c r="CG55" s="561"/>
      <c r="CH55" s="561"/>
      <c r="CI55" s="561"/>
      <c r="CJ55" s="561"/>
      <c r="CK55" s="561"/>
      <c r="CL55" s="561"/>
      <c r="CM55" s="561"/>
      <c r="CN55" s="561"/>
      <c r="CO55" s="561"/>
      <c r="CP55" s="561"/>
      <c r="CQ55" s="561"/>
      <c r="CR55" s="561"/>
      <c r="CS55" s="561"/>
      <c r="CT55" s="561"/>
      <c r="CU55" s="561"/>
      <c r="CV55" s="561"/>
      <c r="CW55" s="561"/>
      <c r="CX55" s="561"/>
      <c r="CY55" s="561"/>
      <c r="CZ55" s="561"/>
      <c r="DA55" s="561"/>
      <c r="DB55" s="561"/>
      <c r="DC55" s="561"/>
      <c r="DD55" s="561"/>
      <c r="DE55" s="561"/>
      <c r="DF55" s="561"/>
      <c r="DG55" s="561"/>
      <c r="DH55" s="561"/>
      <c r="DI55" s="561"/>
      <c r="DJ55" s="561"/>
      <c r="DK55" s="561"/>
      <c r="DL55" s="561"/>
      <c r="DM55" s="561"/>
      <c r="DN55" s="561"/>
      <c r="DO55" s="561"/>
      <c r="DP55" s="561"/>
      <c r="DQ55" s="561"/>
      <c r="DR55" s="561"/>
      <c r="DS55" s="561"/>
      <c r="DT55" s="561"/>
      <c r="DU55" s="561"/>
      <c r="DV55" s="561"/>
      <c r="DW55" s="561"/>
      <c r="DX55" s="561"/>
      <c r="DY55" s="561"/>
      <c r="DZ55" s="561"/>
      <c r="EA55" s="561"/>
      <c r="EB55" s="561"/>
      <c r="EC55" s="561"/>
      <c r="ED55" s="561"/>
      <c r="EE55" s="561"/>
      <c r="EF55" s="561"/>
      <c r="EG55" s="561"/>
      <c r="EH55" s="561"/>
      <c r="EI55" s="561"/>
      <c r="EJ55" s="561"/>
      <c r="EK55" s="561"/>
      <c r="EL55" s="561"/>
      <c r="EM55" s="561"/>
      <c r="EN55" s="561"/>
      <c r="EO55" s="561"/>
      <c r="EP55" s="561"/>
      <c r="EQ55" s="561"/>
      <c r="ER55" s="561"/>
      <c r="ES55" s="561"/>
      <c r="ET55" s="561"/>
      <c r="EU55" s="561"/>
      <c r="EV55" s="561"/>
      <c r="EW55" s="561"/>
      <c r="EX55" s="561"/>
      <c r="EY55" s="561"/>
      <c r="EZ55" s="561"/>
      <c r="FA55" s="561"/>
      <c r="FB55" s="561"/>
      <c r="FC55" s="561"/>
      <c r="FD55" s="561"/>
      <c r="FE55" s="561"/>
      <c r="FF55" s="561"/>
      <c r="FG55" s="561"/>
      <c r="FH55" s="561"/>
      <c r="FI55" s="561"/>
      <c r="FJ55" s="561"/>
      <c r="FK55" s="561"/>
      <c r="FL55" s="561"/>
      <c r="FM55" s="561"/>
      <c r="FN55" s="561"/>
      <c r="FO55" s="561"/>
      <c r="FP55" s="561"/>
      <c r="FQ55" s="561"/>
      <c r="FR55" s="561"/>
      <c r="FS55" s="561"/>
      <c r="FT55" s="561"/>
      <c r="FU55" s="561"/>
      <c r="FV55" s="561"/>
      <c r="FW55" s="561"/>
      <c r="FX55" s="561"/>
      <c r="FY55" s="561"/>
      <c r="FZ55" s="561"/>
      <c r="GA55" s="561"/>
      <c r="GB55" s="561"/>
      <c r="GC55" s="561"/>
      <c r="GD55" s="561"/>
      <c r="GE55" s="561"/>
      <c r="GF55" s="561"/>
      <c r="GG55" s="561"/>
      <c r="GH55" s="561"/>
      <c r="GI55" s="561"/>
      <c r="GJ55" s="561"/>
      <c r="GK55" s="561"/>
      <c r="GL55" s="561"/>
      <c r="GM55" s="561"/>
      <c r="GN55" s="561"/>
      <c r="GO55" s="561"/>
      <c r="GP55" s="561"/>
      <c r="GQ55" s="561"/>
      <c r="GR55" s="561"/>
      <c r="GS55" s="561"/>
      <c r="GT55" s="561"/>
      <c r="GU55" s="561"/>
      <c r="GV55" s="561"/>
      <c r="GW55" s="561"/>
      <c r="GX55" s="561"/>
      <c r="GY55" s="561"/>
      <c r="GZ55" s="561"/>
      <c r="HA55" s="561"/>
      <c r="HB55" s="561"/>
      <c r="HC55" s="561"/>
      <c r="HD55" s="561"/>
      <c r="HE55" s="561"/>
      <c r="HF55" s="561"/>
      <c r="HG55" s="561"/>
      <c r="HH55" s="561"/>
      <c r="HI55" s="561"/>
      <c r="HJ55" s="561"/>
      <c r="HK55" s="561"/>
      <c r="HL55" s="561"/>
      <c r="HM55" s="561"/>
      <c r="HN55" s="561"/>
      <c r="HO55" s="561"/>
      <c r="HP55" s="561"/>
      <c r="HQ55" s="561"/>
      <c r="HR55" s="561"/>
      <c r="HS55" s="561"/>
      <c r="HT55" s="561"/>
      <c r="HU55" s="561"/>
      <c r="HV55" s="561"/>
      <c r="HW55" s="561"/>
      <c r="HX55" s="561"/>
      <c r="HY55" s="561"/>
      <c r="HZ55" s="561"/>
      <c r="IA55" s="561"/>
      <c r="IB55" s="561"/>
      <c r="IC55" s="561"/>
      <c r="ID55" s="561"/>
      <c r="IE55" s="561"/>
      <c r="IF55" s="561"/>
      <c r="IG55" s="561"/>
      <c r="IH55" s="561"/>
      <c r="II55" s="561"/>
      <c r="IJ55" s="561"/>
      <c r="IK55" s="561"/>
      <c r="IL55" s="561"/>
      <c r="IM55" s="561"/>
      <c r="IN55" s="561"/>
      <c r="IO55" s="561"/>
      <c r="IP55" s="561"/>
      <c r="IQ55" s="561"/>
      <c r="IR55" s="561"/>
      <c r="IS55" s="561"/>
      <c r="IT55" s="561"/>
      <c r="IU55" s="561"/>
      <c r="IV55" s="561"/>
      <c r="IW55" s="561"/>
      <c r="IX55" s="561"/>
      <c r="IY55" s="561"/>
      <c r="IZ55" s="561"/>
      <c r="JA55" s="561"/>
      <c r="JB55" s="561"/>
      <c r="JC55" s="561"/>
      <c r="JD55" s="561"/>
      <c r="JE55" s="561"/>
      <c r="JF55" s="561"/>
      <c r="JG55" s="561"/>
      <c r="JH55" s="561"/>
      <c r="JI55" s="561"/>
      <c r="JJ55" s="561"/>
      <c r="JK55" s="561"/>
      <c r="JL55" s="561"/>
      <c r="JM55" s="561"/>
      <c r="JN55" s="561"/>
      <c r="JO55" s="561"/>
      <c r="JP55" s="561"/>
      <c r="JQ55" s="561"/>
      <c r="JR55" s="561"/>
      <c r="JS55" s="561"/>
      <c r="JT55" s="561"/>
      <c r="JU55" s="561"/>
      <c r="JV55" s="561"/>
      <c r="JW55" s="561"/>
      <c r="JX55" s="561"/>
      <c r="JY55" s="561"/>
      <c r="JZ55" s="561"/>
      <c r="KA55" s="561"/>
      <c r="KB55" s="561"/>
      <c r="KC55" s="561"/>
      <c r="KD55" s="561"/>
      <c r="KE55" s="561"/>
      <c r="KF55" s="561"/>
      <c r="KG55" s="561"/>
      <c r="KH55" s="561"/>
      <c r="KI55" s="561"/>
      <c r="KJ55" s="561"/>
      <c r="KK55" s="561"/>
      <c r="KL55" s="561"/>
      <c r="KM55" s="561"/>
      <c r="KN55" s="561"/>
      <c r="KO55" s="561"/>
      <c r="KP55" s="561"/>
      <c r="KQ55" s="561"/>
      <c r="KR55" s="561"/>
      <c r="KS55" s="561"/>
      <c r="KT55" s="561"/>
      <c r="KU55" s="561"/>
      <c r="KV55" s="561"/>
      <c r="KW55" s="561"/>
      <c r="KX55" s="561"/>
      <c r="KY55" s="561"/>
      <c r="KZ55" s="561"/>
      <c r="LA55" s="561"/>
      <c r="LB55" s="561"/>
      <c r="LC55" s="561"/>
      <c r="LD55" s="561"/>
      <c r="LE55" s="561"/>
      <c r="LF55" s="561"/>
      <c r="LG55" s="561"/>
      <c r="LH55" s="561"/>
      <c r="LI55" s="561"/>
      <c r="LJ55" s="561"/>
      <c r="LK55" s="561"/>
      <c r="LL55" s="561"/>
      <c r="LM55" s="561"/>
      <c r="LN55" s="561"/>
      <c r="LO55" s="561"/>
      <c r="LP55" s="561"/>
      <c r="LQ55" s="561"/>
      <c r="LR55" s="561"/>
      <c r="LS55" s="561"/>
      <c r="LT55" s="561"/>
      <c r="LU55" s="561"/>
      <c r="LV55" s="561"/>
      <c r="LW55" s="561"/>
      <c r="LX55" s="561"/>
      <c r="LY55" s="561"/>
      <c r="LZ55" s="561"/>
      <c r="MA55" s="561"/>
      <c r="MB55" s="561"/>
      <c r="MC55" s="561"/>
      <c r="MD55" s="561"/>
      <c r="ME55" s="561"/>
      <c r="MF55" s="561"/>
      <c r="MG55" s="561"/>
      <c r="MH55" s="561"/>
      <c r="MI55" s="561"/>
      <c r="MJ55" s="561"/>
      <c r="MK55" s="561"/>
      <c r="ML55" s="561"/>
      <c r="MM55" s="561"/>
      <c r="MN55" s="561"/>
      <c r="MO55" s="561"/>
      <c r="MP55" s="561"/>
      <c r="MQ55" s="561"/>
      <c r="MR55" s="561"/>
      <c r="MS55" s="561"/>
      <c r="MT55" s="561"/>
      <c r="MU55" s="561"/>
      <c r="MV55" s="561"/>
      <c r="MW55" s="561"/>
      <c r="MX55" s="561"/>
      <c r="MY55" s="561"/>
      <c r="MZ55" s="561"/>
      <c r="NA55" s="561"/>
      <c r="NB55" s="561"/>
      <c r="NC55" s="561"/>
      <c r="ND55" s="561"/>
      <c r="NE55" s="561"/>
      <c r="NF55" s="561"/>
      <c r="NG55" s="561"/>
      <c r="NH55" s="561"/>
      <c r="NI55" s="561"/>
      <c r="NJ55" s="561"/>
      <c r="NK55" s="561"/>
      <c r="NL55" s="561"/>
      <c r="NM55" s="561"/>
      <c r="NN55" s="561"/>
      <c r="NO55" s="561"/>
      <c r="NP55" s="561"/>
      <c r="NQ55" s="561"/>
      <c r="NR55" s="561"/>
      <c r="NS55" s="561"/>
      <c r="NT55" s="561"/>
    </row>
    <row r="56" spans="1:384" s="85" customFormat="1" ht="51.75" customHeight="1" x14ac:dyDescent="0.45">
      <c r="A56" s="107">
        <v>0</v>
      </c>
      <c r="B56" s="108">
        <v>1</v>
      </c>
      <c r="C56" s="107">
        <v>0</v>
      </c>
      <c r="D56" s="108">
        <v>6</v>
      </c>
      <c r="E56" s="107">
        <v>0</v>
      </c>
      <c r="F56" s="108">
        <v>1</v>
      </c>
      <c r="G56" s="107">
        <v>0</v>
      </c>
      <c r="H56" s="108">
        <v>1</v>
      </c>
      <c r="I56" s="1452" t="str">
        <f t="shared" si="45"/>
        <v>01060101</v>
      </c>
      <c r="J56" s="1452" t="str">
        <f t="shared" ref="J56:J72" si="68">CONCATENATE(A56,B56,C56,D56,E56,F56,G56,H56)</f>
        <v>01060101</v>
      </c>
      <c r="K56" s="553" t="s">
        <v>119</v>
      </c>
      <c r="L56" s="2663" t="s">
        <v>558</v>
      </c>
      <c r="M56" s="2663"/>
      <c r="N56" s="556" t="s">
        <v>240</v>
      </c>
      <c r="O56" s="2664" t="s">
        <v>339</v>
      </c>
      <c r="P56" s="2305" t="s">
        <v>338</v>
      </c>
      <c r="Q56" s="2579">
        <v>1.0586253328560453</v>
      </c>
      <c r="R56" s="2596">
        <f t="shared" ref="R56:R72" si="69">AP56</f>
        <v>0.83333333333333337</v>
      </c>
      <c r="S56" s="2597">
        <v>1.0718961407919945</v>
      </c>
      <c r="T56" s="2642" t="s">
        <v>520</v>
      </c>
      <c r="U56" s="1866">
        <v>7</v>
      </c>
      <c r="V56" s="1866">
        <f t="shared" ref="V56:V72" si="70">SUM(W56:AB56)</f>
        <v>5</v>
      </c>
      <c r="W56" s="1866">
        <v>3</v>
      </c>
      <c r="X56" s="1866">
        <v>0</v>
      </c>
      <c r="Y56" s="1866">
        <v>0</v>
      </c>
      <c r="Z56" s="1866">
        <v>1</v>
      </c>
      <c r="AA56" s="1866">
        <v>0</v>
      </c>
      <c r="AB56" s="1866">
        <v>1</v>
      </c>
      <c r="AC56" s="3719" t="s">
        <v>554</v>
      </c>
      <c r="AD56" s="1872">
        <v>5</v>
      </c>
      <c r="AE56" s="1866">
        <f t="shared" ref="AE56:AE72" si="71">SUM(AF56:AM56)</f>
        <v>5</v>
      </c>
      <c r="AF56" s="2130">
        <v>1</v>
      </c>
      <c r="AG56" s="1785">
        <v>0</v>
      </c>
      <c r="AH56" s="1785">
        <v>3</v>
      </c>
      <c r="AI56" s="1785">
        <v>0</v>
      </c>
      <c r="AJ56" s="1785">
        <v>0</v>
      </c>
      <c r="AK56" s="1785">
        <v>0</v>
      </c>
      <c r="AL56" s="1785">
        <v>0</v>
      </c>
      <c r="AM56" s="1785">
        <v>1</v>
      </c>
      <c r="AN56" s="1729"/>
      <c r="AO56" s="2892">
        <f t="shared" ref="AO56:AO72" si="72">(V56*AT56)+(AE56*AR56)</f>
        <v>10</v>
      </c>
      <c r="AP56" s="2897">
        <f t="shared" ref="AP56:AP72" si="73">AO56/AO$8</f>
        <v>0.83333333333333337</v>
      </c>
      <c r="AQ56" s="1807" t="str" cm="1">
        <f t="array" ref="AQ56">_xlfn.IFS(AP56&lt;4,"estandar",AP56&gt;9,"compleja",AP56&gt;4,"avanzada")</f>
        <v>estandar</v>
      </c>
      <c r="AR56" s="2275" t="s">
        <v>522</v>
      </c>
      <c r="AS56" s="1196">
        <v>0</v>
      </c>
      <c r="AT56" s="1197">
        <v>1</v>
      </c>
      <c r="AU56" s="1488">
        <v>0</v>
      </c>
      <c r="AV56" s="1476">
        <v>2.2948998491704402</v>
      </c>
      <c r="AW56" s="1143">
        <v>0</v>
      </c>
      <c r="AX56" s="1143">
        <v>3.6251131221719501</v>
      </c>
      <c r="AY56" s="1143"/>
      <c r="AZ56" s="1143">
        <f t="shared" ref="AZ56:AZ72" si="74">SUM(AV56,AW56,AX56)</f>
        <v>5.9200129713423904</v>
      </c>
      <c r="BA56" s="1139">
        <f t="shared" ref="BA56:BA72" si="75">AZ56/AZ$8</f>
        <v>1.0586253328560453</v>
      </c>
      <c r="BB56" s="1143">
        <v>1.99977822804206</v>
      </c>
      <c r="BC56" s="1143">
        <v>0</v>
      </c>
      <c r="BD56" s="1143">
        <v>0</v>
      </c>
      <c r="BE56" s="1143">
        <v>1.22723037566089</v>
      </c>
      <c r="BF56" s="1143">
        <f t="shared" ref="BF56:BF72" si="76">SUM(AZ56,BB56,BC56,BD56,BE56)</f>
        <v>9.1470215750453399</v>
      </c>
      <c r="BG56" s="1477">
        <f t="shared" ref="BG56:BG72" si="77">BF56/BF$8</f>
        <v>1.0718961407919945</v>
      </c>
      <c r="BH56" s="1469"/>
      <c r="BI56" s="1143"/>
      <c r="BJ56" s="1143"/>
      <c r="BK56" s="1143"/>
      <c r="BL56" s="1143">
        <f t="shared" ref="BL56:BL72" si="78">SUM(BH56,BI56,BJ56)</f>
        <v>0</v>
      </c>
      <c r="BM56" s="1139" t="e">
        <f t="shared" ref="BM56:BM72" si="79">BL56/BL$8</f>
        <v>#DIV/0!</v>
      </c>
      <c r="BN56" s="1143"/>
      <c r="BO56" s="1143"/>
      <c r="BP56" s="1143"/>
      <c r="BQ56" s="1143"/>
      <c r="BR56" s="1143">
        <f t="shared" ref="BR56:BR72" si="80">SUM(BL56,BN56,BO56,BP56,BQ56)</f>
        <v>0</v>
      </c>
      <c r="BS56" s="1144" t="e">
        <f t="shared" ref="BS56:BS72" si="81">BR56/BR$8</f>
        <v>#DIV/0!</v>
      </c>
      <c r="BT56" s="557"/>
      <c r="BU56" s="557"/>
      <c r="BV56" s="557"/>
      <c r="BW56" s="557"/>
      <c r="BX56" s="557"/>
      <c r="BY56" s="557"/>
      <c r="BZ56" s="557"/>
      <c r="CA56" s="557"/>
      <c r="CB56" s="557"/>
      <c r="CC56" s="557"/>
      <c r="CD56" s="557"/>
      <c r="CE56" s="557"/>
      <c r="CF56" s="557"/>
      <c r="CG56" s="557"/>
      <c r="CH56" s="557"/>
      <c r="CI56" s="557"/>
      <c r="CJ56" s="557"/>
      <c r="CK56" s="557"/>
      <c r="CL56" s="557"/>
      <c r="CM56" s="557"/>
      <c r="CN56" s="557"/>
      <c r="CO56" s="557"/>
      <c r="CP56" s="557"/>
      <c r="CQ56" s="557"/>
      <c r="CR56" s="557"/>
      <c r="CS56" s="557"/>
      <c r="CT56" s="557"/>
      <c r="CU56" s="557"/>
      <c r="CV56" s="557"/>
      <c r="CW56" s="557"/>
      <c r="CX56" s="557"/>
      <c r="CY56" s="557"/>
      <c r="CZ56" s="557"/>
      <c r="DA56" s="557"/>
      <c r="DB56" s="557"/>
      <c r="DC56" s="557"/>
      <c r="DD56" s="557"/>
      <c r="DE56" s="557"/>
      <c r="DF56" s="557"/>
      <c r="DG56" s="557"/>
      <c r="DH56" s="557"/>
      <c r="DI56" s="557"/>
      <c r="DJ56" s="557"/>
      <c r="DK56" s="557"/>
      <c r="DL56" s="557"/>
      <c r="DM56" s="557"/>
      <c r="DN56" s="557"/>
      <c r="DO56" s="557"/>
      <c r="DP56" s="557"/>
      <c r="DQ56" s="557"/>
      <c r="DR56" s="557"/>
      <c r="DS56" s="557"/>
      <c r="DT56" s="557"/>
      <c r="DU56" s="557"/>
      <c r="DV56" s="557"/>
      <c r="DW56" s="557"/>
      <c r="DX56" s="557"/>
      <c r="DY56" s="557"/>
      <c r="DZ56" s="557"/>
      <c r="EA56" s="557"/>
      <c r="EB56" s="557"/>
      <c r="EC56" s="557"/>
      <c r="ED56" s="557"/>
      <c r="EE56" s="557"/>
      <c r="EF56" s="557"/>
      <c r="EG56" s="557"/>
      <c r="EH56" s="557"/>
      <c r="EI56" s="557"/>
      <c r="EJ56" s="557"/>
      <c r="EK56" s="557"/>
      <c r="EL56" s="557"/>
      <c r="EM56" s="557"/>
      <c r="EN56" s="557"/>
      <c r="EO56" s="557"/>
      <c r="EP56" s="557"/>
      <c r="EQ56" s="557"/>
      <c r="ER56" s="557"/>
      <c r="ES56" s="557"/>
      <c r="ET56" s="557"/>
      <c r="EU56" s="557"/>
      <c r="EV56" s="557"/>
      <c r="EW56" s="557"/>
      <c r="EX56" s="557"/>
      <c r="EY56" s="557"/>
      <c r="EZ56" s="557"/>
      <c r="FA56" s="557"/>
      <c r="FB56" s="557"/>
      <c r="FC56" s="557"/>
      <c r="FD56" s="557"/>
      <c r="FE56" s="557"/>
      <c r="FF56" s="557"/>
      <c r="FG56" s="557"/>
      <c r="FH56" s="557"/>
      <c r="FI56" s="557"/>
      <c r="FJ56" s="557"/>
      <c r="FK56" s="557"/>
      <c r="FL56" s="557"/>
      <c r="FM56" s="557"/>
      <c r="FN56" s="557"/>
      <c r="FO56" s="557"/>
      <c r="FP56" s="557"/>
      <c r="FQ56" s="557"/>
      <c r="FR56" s="557"/>
      <c r="FS56" s="557"/>
      <c r="FT56" s="557"/>
      <c r="FU56" s="557"/>
      <c r="FV56" s="557"/>
      <c r="FW56" s="557"/>
      <c r="FX56" s="557"/>
      <c r="FY56" s="557"/>
      <c r="FZ56" s="557"/>
      <c r="GA56" s="557"/>
      <c r="GB56" s="557"/>
      <c r="GC56" s="557"/>
      <c r="GD56" s="557"/>
      <c r="GE56" s="557"/>
      <c r="GF56" s="557"/>
      <c r="GG56" s="557"/>
      <c r="GH56" s="557"/>
      <c r="GI56" s="557"/>
      <c r="GJ56" s="557"/>
      <c r="GK56" s="557"/>
      <c r="GL56" s="557"/>
      <c r="GM56" s="557"/>
      <c r="GN56" s="557"/>
      <c r="GO56" s="557"/>
      <c r="GP56" s="557"/>
      <c r="GQ56" s="557"/>
      <c r="GR56" s="557"/>
      <c r="GS56" s="557"/>
      <c r="GT56" s="557"/>
      <c r="GU56" s="557"/>
      <c r="GV56" s="557"/>
      <c r="GW56" s="557"/>
      <c r="GX56" s="557"/>
      <c r="GY56" s="557"/>
      <c r="GZ56" s="557"/>
      <c r="HA56" s="557"/>
      <c r="HB56" s="557"/>
      <c r="HC56" s="557"/>
      <c r="HD56" s="557"/>
      <c r="HE56" s="557"/>
      <c r="HF56" s="557"/>
      <c r="HG56" s="557"/>
      <c r="HH56" s="557"/>
      <c r="HI56" s="557"/>
      <c r="HJ56" s="557"/>
      <c r="HK56" s="557"/>
      <c r="HL56" s="557"/>
      <c r="HM56" s="557"/>
      <c r="HN56" s="557"/>
      <c r="HO56" s="557"/>
      <c r="HP56" s="557"/>
      <c r="HQ56" s="557"/>
      <c r="HR56" s="557"/>
      <c r="HS56" s="557"/>
      <c r="HT56" s="557"/>
      <c r="HU56" s="557"/>
      <c r="HV56" s="557"/>
      <c r="HW56" s="557"/>
      <c r="HX56" s="557"/>
      <c r="HY56" s="557"/>
      <c r="HZ56" s="557"/>
      <c r="IA56" s="557"/>
      <c r="IB56" s="557"/>
      <c r="IC56" s="557"/>
      <c r="ID56" s="557"/>
      <c r="IE56" s="557"/>
      <c r="IF56" s="557"/>
      <c r="IG56" s="557"/>
      <c r="IH56" s="557"/>
      <c r="II56" s="557"/>
      <c r="IJ56" s="557"/>
      <c r="IK56" s="557"/>
      <c r="IL56" s="557"/>
      <c r="IM56" s="557"/>
      <c r="IN56" s="557"/>
      <c r="IO56" s="557"/>
      <c r="IP56" s="557"/>
      <c r="IQ56" s="557"/>
      <c r="IR56" s="557"/>
      <c r="IS56" s="557"/>
      <c r="IT56" s="557"/>
      <c r="IU56" s="557"/>
      <c r="IV56" s="557"/>
      <c r="IW56" s="557"/>
      <c r="IX56" s="557"/>
      <c r="IY56" s="557"/>
      <c r="IZ56" s="557"/>
      <c r="JA56" s="557"/>
      <c r="JB56" s="557"/>
      <c r="JC56" s="557"/>
      <c r="JD56" s="557"/>
      <c r="JE56" s="557"/>
      <c r="JF56" s="557"/>
      <c r="JG56" s="557"/>
      <c r="JH56" s="557"/>
      <c r="JI56" s="557"/>
      <c r="JJ56" s="557"/>
      <c r="JK56" s="557"/>
      <c r="JL56" s="557"/>
      <c r="JM56" s="557"/>
      <c r="JN56" s="557"/>
      <c r="JO56" s="557"/>
      <c r="JP56" s="557"/>
      <c r="JQ56" s="557"/>
      <c r="JR56" s="557"/>
      <c r="JS56" s="557"/>
      <c r="JT56" s="557"/>
      <c r="JU56" s="557"/>
      <c r="JV56" s="557"/>
      <c r="JW56" s="557"/>
      <c r="JX56" s="557"/>
      <c r="JY56" s="557"/>
      <c r="JZ56" s="557"/>
      <c r="KA56" s="557"/>
      <c r="KB56" s="557"/>
      <c r="KC56" s="557"/>
      <c r="KD56" s="557"/>
      <c r="KE56" s="557"/>
      <c r="KF56" s="557"/>
      <c r="KG56" s="557"/>
      <c r="KH56" s="557"/>
      <c r="KI56" s="557"/>
      <c r="KJ56" s="557"/>
      <c r="KK56" s="557"/>
      <c r="KL56" s="557"/>
      <c r="KM56" s="557"/>
      <c r="KN56" s="557"/>
      <c r="KO56" s="557"/>
      <c r="KP56" s="557"/>
      <c r="KQ56" s="557"/>
      <c r="KR56" s="557"/>
      <c r="KS56" s="557"/>
      <c r="KT56" s="557"/>
      <c r="KU56" s="557"/>
      <c r="KV56" s="557"/>
      <c r="KW56" s="557"/>
      <c r="KX56" s="557"/>
      <c r="KY56" s="557"/>
      <c r="KZ56" s="557"/>
      <c r="LA56" s="557"/>
      <c r="LB56" s="557"/>
      <c r="LC56" s="557"/>
      <c r="LD56" s="557"/>
      <c r="LE56" s="557"/>
      <c r="LF56" s="557"/>
      <c r="LG56" s="557"/>
      <c r="LH56" s="557"/>
      <c r="LI56" s="557"/>
      <c r="LJ56" s="557"/>
      <c r="LK56" s="557"/>
      <c r="LL56" s="557"/>
      <c r="LM56" s="557"/>
      <c r="LN56" s="557"/>
      <c r="LO56" s="557"/>
      <c r="LP56" s="557"/>
      <c r="LQ56" s="557"/>
      <c r="LR56" s="557"/>
      <c r="LS56" s="557"/>
      <c r="LT56" s="557"/>
      <c r="LU56" s="557"/>
      <c r="LV56" s="557"/>
      <c r="LW56" s="557"/>
      <c r="LX56" s="557"/>
      <c r="LY56" s="557"/>
      <c r="LZ56" s="557"/>
      <c r="MA56" s="557"/>
      <c r="MB56" s="557"/>
      <c r="MC56" s="557"/>
      <c r="MD56" s="557"/>
      <c r="ME56" s="557"/>
      <c r="MF56" s="557"/>
      <c r="MG56" s="557"/>
      <c r="MH56" s="557"/>
      <c r="MI56" s="557"/>
      <c r="MJ56" s="557"/>
      <c r="MK56" s="557"/>
      <c r="ML56" s="557"/>
      <c r="MM56" s="557"/>
      <c r="MN56" s="557"/>
      <c r="MO56" s="557"/>
      <c r="MP56" s="557"/>
      <c r="MQ56" s="557"/>
      <c r="MR56" s="557"/>
      <c r="MS56" s="557"/>
      <c r="MT56" s="557"/>
      <c r="MU56" s="557"/>
      <c r="MV56" s="557"/>
      <c r="MW56" s="557"/>
      <c r="MX56" s="557"/>
      <c r="MY56" s="557"/>
      <c r="MZ56" s="557"/>
      <c r="NA56" s="557"/>
      <c r="NB56" s="557"/>
      <c r="NC56" s="557"/>
      <c r="ND56" s="557"/>
      <c r="NE56" s="557"/>
      <c r="NF56" s="557"/>
      <c r="NG56" s="557"/>
      <c r="NH56" s="557"/>
      <c r="NI56" s="557"/>
      <c r="NJ56" s="557"/>
      <c r="NK56" s="557"/>
      <c r="NL56" s="557"/>
      <c r="NM56" s="557"/>
      <c r="NN56" s="557"/>
      <c r="NO56" s="557"/>
      <c r="NP56" s="557"/>
      <c r="NQ56" s="557"/>
      <c r="NR56" s="557"/>
      <c r="NS56" s="557"/>
      <c r="NT56" s="557"/>
    </row>
    <row r="57" spans="1:384" s="85" customFormat="1" ht="51.75" customHeight="1" x14ac:dyDescent="0.45">
      <c r="A57" s="107">
        <v>0</v>
      </c>
      <c r="B57" s="108">
        <v>1</v>
      </c>
      <c r="C57" s="107">
        <v>0</v>
      </c>
      <c r="D57" s="108">
        <v>6</v>
      </c>
      <c r="E57" s="107">
        <v>0</v>
      </c>
      <c r="F57" s="108">
        <v>2</v>
      </c>
      <c r="G57" s="107">
        <v>0</v>
      </c>
      <c r="H57" s="108">
        <v>1</v>
      </c>
      <c r="I57" s="1452" t="str">
        <f t="shared" si="45"/>
        <v>01060201</v>
      </c>
      <c r="J57" s="1452" t="str">
        <f t="shared" si="68"/>
        <v>01060201</v>
      </c>
      <c r="K57" s="553" t="s">
        <v>119</v>
      </c>
      <c r="L57" s="2663" t="s">
        <v>559</v>
      </c>
      <c r="M57" s="2663"/>
      <c r="N57" s="556" t="s">
        <v>240</v>
      </c>
      <c r="O57" s="2664" t="s">
        <v>341</v>
      </c>
      <c r="P57" s="2305" t="s">
        <v>342</v>
      </c>
      <c r="Q57" s="2579">
        <v>1.0586253328560453</v>
      </c>
      <c r="R57" s="2596">
        <f t="shared" si="69"/>
        <v>0.83333333333333337</v>
      </c>
      <c r="S57" s="2597">
        <v>1.0718961407919945</v>
      </c>
      <c r="T57" s="2642" t="s">
        <v>520</v>
      </c>
      <c r="U57" s="1866">
        <v>7</v>
      </c>
      <c r="V57" s="1866">
        <f t="shared" si="70"/>
        <v>5</v>
      </c>
      <c r="W57" s="1866">
        <v>3</v>
      </c>
      <c r="X57" s="1866">
        <v>0</v>
      </c>
      <c r="Y57" s="1866">
        <v>0</v>
      </c>
      <c r="Z57" s="1866">
        <v>1</v>
      </c>
      <c r="AA57" s="1866">
        <v>0</v>
      </c>
      <c r="AB57" s="1866">
        <v>1</v>
      </c>
      <c r="AC57" s="3719" t="s">
        <v>554</v>
      </c>
      <c r="AD57" s="1872">
        <v>5</v>
      </c>
      <c r="AE57" s="1866">
        <f t="shared" si="71"/>
        <v>5</v>
      </c>
      <c r="AF57" s="2130">
        <v>1</v>
      </c>
      <c r="AG57" s="1785">
        <v>0</v>
      </c>
      <c r="AH57" s="1785">
        <v>3</v>
      </c>
      <c r="AI57" s="1785">
        <v>0</v>
      </c>
      <c r="AJ57" s="1785">
        <v>0</v>
      </c>
      <c r="AK57" s="1785">
        <v>0</v>
      </c>
      <c r="AL57" s="1785">
        <v>0</v>
      </c>
      <c r="AM57" s="1785">
        <v>1</v>
      </c>
      <c r="AN57" s="1729"/>
      <c r="AO57" s="2892">
        <f t="shared" si="72"/>
        <v>10</v>
      </c>
      <c r="AP57" s="2897">
        <f t="shared" si="73"/>
        <v>0.83333333333333337</v>
      </c>
      <c r="AQ57" s="1807" t="str" cm="1">
        <f t="array" ref="AQ57">_xlfn.IFS(AP57&lt;4,"estandar",AP57&gt;9,"compleja",AP57&gt;4,"avanzada")</f>
        <v>estandar</v>
      </c>
      <c r="AR57" s="2275" t="s">
        <v>522</v>
      </c>
      <c r="AS57" s="1196">
        <v>0</v>
      </c>
      <c r="AT57" s="1197">
        <v>1</v>
      </c>
      <c r="AU57" s="1488">
        <v>0</v>
      </c>
      <c r="AV57" s="1476">
        <v>2.2948998491704402</v>
      </c>
      <c r="AW57" s="1143">
        <v>0</v>
      </c>
      <c r="AX57" s="1143">
        <v>3.6251131221719501</v>
      </c>
      <c r="AY57" s="1143"/>
      <c r="AZ57" s="1143">
        <f t="shared" si="74"/>
        <v>5.9200129713423904</v>
      </c>
      <c r="BA57" s="1139">
        <f t="shared" si="75"/>
        <v>1.0586253328560453</v>
      </c>
      <c r="BB57" s="1143">
        <v>1.99977822804206</v>
      </c>
      <c r="BC57" s="1143">
        <v>0</v>
      </c>
      <c r="BD57" s="1143">
        <v>0</v>
      </c>
      <c r="BE57" s="1143">
        <v>1.22723037566089</v>
      </c>
      <c r="BF57" s="1143">
        <f t="shared" si="76"/>
        <v>9.1470215750453399</v>
      </c>
      <c r="BG57" s="1477">
        <f t="shared" si="77"/>
        <v>1.0718961407919945</v>
      </c>
      <c r="BH57" s="1469"/>
      <c r="BI57" s="1143"/>
      <c r="BJ57" s="1143"/>
      <c r="BK57" s="1143"/>
      <c r="BL57" s="1143">
        <f t="shared" si="78"/>
        <v>0</v>
      </c>
      <c r="BM57" s="1139" t="e">
        <f t="shared" si="79"/>
        <v>#DIV/0!</v>
      </c>
      <c r="BN57" s="1143"/>
      <c r="BO57" s="1143"/>
      <c r="BP57" s="1143"/>
      <c r="BQ57" s="1143"/>
      <c r="BR57" s="1143">
        <f t="shared" si="80"/>
        <v>0</v>
      </c>
      <c r="BS57" s="1144" t="e">
        <f t="shared" si="81"/>
        <v>#DIV/0!</v>
      </c>
      <c r="BT57" s="557"/>
      <c r="BU57" s="557"/>
      <c r="BV57" s="557"/>
      <c r="BW57" s="557"/>
      <c r="BX57" s="557"/>
      <c r="BY57" s="557"/>
      <c r="BZ57" s="557"/>
      <c r="CA57" s="557"/>
      <c r="CB57" s="557"/>
      <c r="CC57" s="557"/>
      <c r="CD57" s="557"/>
      <c r="CE57" s="557"/>
      <c r="CF57" s="557"/>
      <c r="CG57" s="557"/>
      <c r="CH57" s="557"/>
      <c r="CI57" s="557"/>
      <c r="CJ57" s="557"/>
      <c r="CK57" s="557"/>
      <c r="CL57" s="557"/>
      <c r="CM57" s="557"/>
      <c r="CN57" s="557"/>
      <c r="CO57" s="557"/>
      <c r="CP57" s="557"/>
      <c r="CQ57" s="557"/>
      <c r="CR57" s="557"/>
      <c r="CS57" s="557"/>
      <c r="CT57" s="557"/>
      <c r="CU57" s="557"/>
      <c r="CV57" s="557"/>
      <c r="CW57" s="557"/>
      <c r="CX57" s="557"/>
      <c r="CY57" s="557"/>
      <c r="CZ57" s="557"/>
      <c r="DA57" s="557"/>
      <c r="DB57" s="557"/>
      <c r="DC57" s="557"/>
      <c r="DD57" s="557"/>
      <c r="DE57" s="557"/>
      <c r="DF57" s="557"/>
      <c r="DG57" s="557"/>
      <c r="DH57" s="557"/>
      <c r="DI57" s="557"/>
      <c r="DJ57" s="557"/>
      <c r="DK57" s="557"/>
      <c r="DL57" s="557"/>
      <c r="DM57" s="557"/>
      <c r="DN57" s="557"/>
      <c r="DO57" s="557"/>
      <c r="DP57" s="557"/>
      <c r="DQ57" s="557"/>
      <c r="DR57" s="557"/>
      <c r="DS57" s="557"/>
      <c r="DT57" s="557"/>
      <c r="DU57" s="557"/>
      <c r="DV57" s="557"/>
      <c r="DW57" s="557"/>
      <c r="DX57" s="557"/>
      <c r="DY57" s="557"/>
      <c r="DZ57" s="557"/>
      <c r="EA57" s="557"/>
      <c r="EB57" s="557"/>
      <c r="EC57" s="557"/>
      <c r="ED57" s="557"/>
      <c r="EE57" s="557"/>
      <c r="EF57" s="557"/>
      <c r="EG57" s="557"/>
      <c r="EH57" s="557"/>
      <c r="EI57" s="557"/>
      <c r="EJ57" s="557"/>
      <c r="EK57" s="557"/>
      <c r="EL57" s="557"/>
      <c r="EM57" s="557"/>
      <c r="EN57" s="557"/>
      <c r="EO57" s="557"/>
      <c r="EP57" s="557"/>
      <c r="EQ57" s="557"/>
      <c r="ER57" s="557"/>
      <c r="ES57" s="557"/>
      <c r="ET57" s="557"/>
      <c r="EU57" s="557"/>
      <c r="EV57" s="557"/>
      <c r="EW57" s="557"/>
      <c r="EX57" s="557"/>
      <c r="EY57" s="557"/>
      <c r="EZ57" s="557"/>
      <c r="FA57" s="557"/>
      <c r="FB57" s="557"/>
      <c r="FC57" s="557"/>
      <c r="FD57" s="557"/>
      <c r="FE57" s="557"/>
      <c r="FF57" s="557"/>
      <c r="FG57" s="557"/>
      <c r="FH57" s="557"/>
      <c r="FI57" s="557"/>
      <c r="FJ57" s="557"/>
      <c r="FK57" s="557"/>
      <c r="FL57" s="557"/>
      <c r="FM57" s="557"/>
      <c r="FN57" s="557"/>
      <c r="FO57" s="557"/>
      <c r="FP57" s="557"/>
      <c r="FQ57" s="557"/>
      <c r="FR57" s="557"/>
      <c r="FS57" s="557"/>
      <c r="FT57" s="557"/>
      <c r="FU57" s="557"/>
      <c r="FV57" s="557"/>
      <c r="FW57" s="557"/>
      <c r="FX57" s="557"/>
      <c r="FY57" s="557"/>
      <c r="FZ57" s="557"/>
      <c r="GA57" s="557"/>
      <c r="GB57" s="557"/>
      <c r="GC57" s="557"/>
      <c r="GD57" s="557"/>
      <c r="GE57" s="557"/>
      <c r="GF57" s="557"/>
      <c r="GG57" s="557"/>
      <c r="GH57" s="557"/>
      <c r="GI57" s="557"/>
      <c r="GJ57" s="557"/>
      <c r="GK57" s="557"/>
      <c r="GL57" s="557"/>
      <c r="GM57" s="557"/>
      <c r="GN57" s="557"/>
      <c r="GO57" s="557"/>
      <c r="GP57" s="557"/>
      <c r="GQ57" s="557"/>
      <c r="GR57" s="557"/>
      <c r="GS57" s="557"/>
      <c r="GT57" s="557"/>
      <c r="GU57" s="557"/>
      <c r="GV57" s="557"/>
      <c r="GW57" s="557"/>
      <c r="GX57" s="557"/>
      <c r="GY57" s="557"/>
      <c r="GZ57" s="557"/>
      <c r="HA57" s="557"/>
      <c r="HB57" s="557"/>
      <c r="HC57" s="557"/>
      <c r="HD57" s="557"/>
      <c r="HE57" s="557"/>
      <c r="HF57" s="557"/>
      <c r="HG57" s="557"/>
      <c r="HH57" s="557"/>
      <c r="HI57" s="557"/>
      <c r="HJ57" s="557"/>
      <c r="HK57" s="557"/>
      <c r="HL57" s="557"/>
      <c r="HM57" s="557"/>
      <c r="HN57" s="557"/>
      <c r="HO57" s="557"/>
      <c r="HP57" s="557"/>
      <c r="HQ57" s="557"/>
      <c r="HR57" s="557"/>
      <c r="HS57" s="557"/>
      <c r="HT57" s="557"/>
      <c r="HU57" s="557"/>
      <c r="HV57" s="557"/>
      <c r="HW57" s="557"/>
      <c r="HX57" s="557"/>
      <c r="HY57" s="557"/>
      <c r="HZ57" s="557"/>
      <c r="IA57" s="557"/>
      <c r="IB57" s="557"/>
      <c r="IC57" s="557"/>
      <c r="ID57" s="557"/>
      <c r="IE57" s="557"/>
      <c r="IF57" s="557"/>
      <c r="IG57" s="557"/>
      <c r="IH57" s="557"/>
      <c r="II57" s="557"/>
      <c r="IJ57" s="557"/>
      <c r="IK57" s="557"/>
      <c r="IL57" s="557"/>
      <c r="IM57" s="557"/>
      <c r="IN57" s="557"/>
      <c r="IO57" s="557"/>
      <c r="IP57" s="557"/>
      <c r="IQ57" s="557"/>
      <c r="IR57" s="557"/>
      <c r="IS57" s="557"/>
      <c r="IT57" s="557"/>
      <c r="IU57" s="557"/>
      <c r="IV57" s="557"/>
      <c r="IW57" s="557"/>
      <c r="IX57" s="557"/>
      <c r="IY57" s="557"/>
      <c r="IZ57" s="557"/>
      <c r="JA57" s="557"/>
      <c r="JB57" s="557"/>
      <c r="JC57" s="557"/>
      <c r="JD57" s="557"/>
      <c r="JE57" s="557"/>
      <c r="JF57" s="557"/>
      <c r="JG57" s="557"/>
      <c r="JH57" s="557"/>
      <c r="JI57" s="557"/>
      <c r="JJ57" s="557"/>
      <c r="JK57" s="557"/>
      <c r="JL57" s="557"/>
      <c r="JM57" s="557"/>
      <c r="JN57" s="557"/>
      <c r="JO57" s="557"/>
      <c r="JP57" s="557"/>
      <c r="JQ57" s="557"/>
      <c r="JR57" s="557"/>
      <c r="JS57" s="557"/>
      <c r="JT57" s="557"/>
      <c r="JU57" s="557"/>
      <c r="JV57" s="557"/>
      <c r="JW57" s="557"/>
      <c r="JX57" s="557"/>
      <c r="JY57" s="557"/>
      <c r="JZ57" s="557"/>
      <c r="KA57" s="557"/>
      <c r="KB57" s="557"/>
      <c r="KC57" s="557"/>
      <c r="KD57" s="557"/>
      <c r="KE57" s="557"/>
      <c r="KF57" s="557"/>
      <c r="KG57" s="557"/>
      <c r="KH57" s="557"/>
      <c r="KI57" s="557"/>
      <c r="KJ57" s="557"/>
      <c r="KK57" s="557"/>
      <c r="KL57" s="557"/>
      <c r="KM57" s="557"/>
      <c r="KN57" s="557"/>
      <c r="KO57" s="557"/>
      <c r="KP57" s="557"/>
      <c r="KQ57" s="557"/>
      <c r="KR57" s="557"/>
      <c r="KS57" s="557"/>
      <c r="KT57" s="557"/>
      <c r="KU57" s="557"/>
      <c r="KV57" s="557"/>
      <c r="KW57" s="557"/>
      <c r="KX57" s="557"/>
      <c r="KY57" s="557"/>
      <c r="KZ57" s="557"/>
      <c r="LA57" s="557"/>
      <c r="LB57" s="557"/>
      <c r="LC57" s="557"/>
      <c r="LD57" s="557"/>
      <c r="LE57" s="557"/>
      <c r="LF57" s="557"/>
      <c r="LG57" s="557"/>
      <c r="LH57" s="557"/>
      <c r="LI57" s="557"/>
      <c r="LJ57" s="557"/>
      <c r="LK57" s="557"/>
      <c r="LL57" s="557"/>
      <c r="LM57" s="557"/>
      <c r="LN57" s="557"/>
      <c r="LO57" s="557"/>
      <c r="LP57" s="557"/>
      <c r="LQ57" s="557"/>
      <c r="LR57" s="557"/>
      <c r="LS57" s="557"/>
      <c r="LT57" s="557"/>
      <c r="LU57" s="557"/>
      <c r="LV57" s="557"/>
      <c r="LW57" s="557"/>
      <c r="LX57" s="557"/>
      <c r="LY57" s="557"/>
      <c r="LZ57" s="557"/>
      <c r="MA57" s="557"/>
      <c r="MB57" s="557"/>
      <c r="MC57" s="557"/>
      <c r="MD57" s="557"/>
      <c r="ME57" s="557"/>
      <c r="MF57" s="557"/>
      <c r="MG57" s="557"/>
      <c r="MH57" s="557"/>
      <c r="MI57" s="557"/>
      <c r="MJ57" s="557"/>
      <c r="MK57" s="557"/>
      <c r="ML57" s="557"/>
      <c r="MM57" s="557"/>
      <c r="MN57" s="557"/>
      <c r="MO57" s="557"/>
      <c r="MP57" s="557"/>
      <c r="MQ57" s="557"/>
      <c r="MR57" s="557"/>
      <c r="MS57" s="557"/>
      <c r="MT57" s="557"/>
      <c r="MU57" s="557"/>
      <c r="MV57" s="557"/>
      <c r="MW57" s="557"/>
      <c r="MX57" s="557"/>
      <c r="MY57" s="557"/>
      <c r="MZ57" s="557"/>
      <c r="NA57" s="557"/>
      <c r="NB57" s="557"/>
      <c r="NC57" s="557"/>
      <c r="ND57" s="557"/>
      <c r="NE57" s="557"/>
      <c r="NF57" s="557"/>
      <c r="NG57" s="557"/>
      <c r="NH57" s="557"/>
      <c r="NI57" s="557"/>
      <c r="NJ57" s="557"/>
      <c r="NK57" s="557"/>
      <c r="NL57" s="557"/>
      <c r="NM57" s="557"/>
      <c r="NN57" s="557"/>
      <c r="NO57" s="557"/>
      <c r="NP57" s="557"/>
      <c r="NQ57" s="557"/>
      <c r="NR57" s="557"/>
      <c r="NS57" s="557"/>
      <c r="NT57" s="557"/>
    </row>
    <row r="58" spans="1:384" s="85" customFormat="1" ht="51.75" customHeight="1" x14ac:dyDescent="0.45">
      <c r="A58" s="107">
        <v>0</v>
      </c>
      <c r="B58" s="108">
        <v>1</v>
      </c>
      <c r="C58" s="107">
        <v>0</v>
      </c>
      <c r="D58" s="108">
        <v>6</v>
      </c>
      <c r="E58" s="107">
        <v>0</v>
      </c>
      <c r="F58" s="108">
        <v>3</v>
      </c>
      <c r="G58" s="107">
        <v>0</v>
      </c>
      <c r="H58" s="108">
        <v>1</v>
      </c>
      <c r="I58" s="1452" t="str">
        <f t="shared" si="45"/>
        <v>01060301</v>
      </c>
      <c r="J58" s="1452" t="str">
        <f t="shared" si="68"/>
        <v>01060301</v>
      </c>
      <c r="K58" s="553" t="s">
        <v>119</v>
      </c>
      <c r="L58" s="2663" t="s">
        <v>560</v>
      </c>
      <c r="M58" s="2663"/>
      <c r="N58" s="556" t="s">
        <v>240</v>
      </c>
      <c r="O58" s="2670" t="s">
        <v>561</v>
      </c>
      <c r="P58" s="2305" t="s">
        <v>345</v>
      </c>
      <c r="Q58" s="2579">
        <v>1.0586253328560453</v>
      </c>
      <c r="R58" s="2596">
        <f t="shared" si="69"/>
        <v>0.91666666666666663</v>
      </c>
      <c r="S58" s="2597">
        <v>1.0718961407919945</v>
      </c>
      <c r="T58" s="2642" t="s">
        <v>520</v>
      </c>
      <c r="U58" s="1866">
        <v>7</v>
      </c>
      <c r="V58" s="1866">
        <f t="shared" si="70"/>
        <v>6</v>
      </c>
      <c r="W58" s="1866">
        <v>3</v>
      </c>
      <c r="X58" s="1866">
        <v>0</v>
      </c>
      <c r="Y58" s="1866">
        <v>0</v>
      </c>
      <c r="Z58" s="1866">
        <v>1</v>
      </c>
      <c r="AA58" s="1866">
        <v>1</v>
      </c>
      <c r="AB58" s="1866">
        <v>1</v>
      </c>
      <c r="AC58" s="3719" t="s">
        <v>538</v>
      </c>
      <c r="AD58" s="1872">
        <v>5</v>
      </c>
      <c r="AE58" s="1866">
        <f t="shared" si="71"/>
        <v>5</v>
      </c>
      <c r="AF58" s="2130">
        <v>1</v>
      </c>
      <c r="AG58" s="1785">
        <v>0</v>
      </c>
      <c r="AH58" s="1785">
        <v>3</v>
      </c>
      <c r="AI58" s="1785">
        <v>0</v>
      </c>
      <c r="AJ58" s="1785">
        <v>0</v>
      </c>
      <c r="AK58" s="1785">
        <v>0</v>
      </c>
      <c r="AL58" s="1785">
        <v>0</v>
      </c>
      <c r="AM58" s="1785">
        <v>1</v>
      </c>
      <c r="AN58" s="1729"/>
      <c r="AO58" s="2892">
        <f t="shared" si="72"/>
        <v>11</v>
      </c>
      <c r="AP58" s="2897">
        <f t="shared" si="73"/>
        <v>0.91666666666666663</v>
      </c>
      <c r="AQ58" s="1807" t="str" cm="1">
        <f t="array" ref="AQ58">_xlfn.IFS(AP58&lt;4,"estandar",AP58&gt;9,"compleja",AP58&gt;4,"avanzada")</f>
        <v>estandar</v>
      </c>
      <c r="AR58" s="2275" t="s">
        <v>522</v>
      </c>
      <c r="AS58" s="1196">
        <v>0</v>
      </c>
      <c r="AT58" s="1197">
        <v>1</v>
      </c>
      <c r="AU58" s="1488">
        <v>0</v>
      </c>
      <c r="AV58" s="1476">
        <v>2.2948998491704402</v>
      </c>
      <c r="AW58" s="1143">
        <v>0</v>
      </c>
      <c r="AX58" s="1143">
        <v>3.6251131221719501</v>
      </c>
      <c r="AY58" s="1143"/>
      <c r="AZ58" s="1143">
        <f t="shared" si="74"/>
        <v>5.9200129713423904</v>
      </c>
      <c r="BA58" s="1139">
        <f t="shared" si="75"/>
        <v>1.0586253328560453</v>
      </c>
      <c r="BB58" s="1143">
        <v>1.99977822804206</v>
      </c>
      <c r="BC58" s="1143">
        <v>0</v>
      </c>
      <c r="BD58" s="1143">
        <v>0</v>
      </c>
      <c r="BE58" s="1143">
        <v>1.22723037566089</v>
      </c>
      <c r="BF58" s="1143">
        <f t="shared" si="76"/>
        <v>9.1470215750453399</v>
      </c>
      <c r="BG58" s="1477">
        <f t="shared" si="77"/>
        <v>1.0718961407919945</v>
      </c>
      <c r="BH58" s="1469"/>
      <c r="BI58" s="1143"/>
      <c r="BJ58" s="1143"/>
      <c r="BK58" s="1143"/>
      <c r="BL58" s="1143">
        <f t="shared" si="78"/>
        <v>0</v>
      </c>
      <c r="BM58" s="1139" t="e">
        <f t="shared" si="79"/>
        <v>#DIV/0!</v>
      </c>
      <c r="BN58" s="1143"/>
      <c r="BO58" s="1143"/>
      <c r="BP58" s="1143"/>
      <c r="BQ58" s="1143"/>
      <c r="BR58" s="1143">
        <f t="shared" si="80"/>
        <v>0</v>
      </c>
      <c r="BS58" s="1144" t="e">
        <f t="shared" si="81"/>
        <v>#DIV/0!</v>
      </c>
      <c r="BT58" s="557"/>
      <c r="BU58" s="557"/>
      <c r="BV58" s="557"/>
      <c r="BW58" s="557"/>
      <c r="BX58" s="557"/>
      <c r="BY58" s="557"/>
      <c r="BZ58" s="557"/>
      <c r="CA58" s="557"/>
      <c r="CB58" s="557"/>
      <c r="CC58" s="557"/>
      <c r="CD58" s="557"/>
      <c r="CE58" s="557"/>
      <c r="CF58" s="557"/>
      <c r="CG58" s="557"/>
      <c r="CH58" s="557"/>
      <c r="CI58" s="557"/>
      <c r="CJ58" s="557"/>
      <c r="CK58" s="557"/>
      <c r="CL58" s="557"/>
      <c r="CM58" s="557"/>
      <c r="CN58" s="557"/>
      <c r="CO58" s="557"/>
      <c r="CP58" s="557"/>
      <c r="CQ58" s="557"/>
      <c r="CR58" s="557"/>
      <c r="CS58" s="557"/>
      <c r="CT58" s="557"/>
      <c r="CU58" s="557"/>
      <c r="CV58" s="557"/>
      <c r="CW58" s="557"/>
      <c r="CX58" s="557"/>
      <c r="CY58" s="557"/>
      <c r="CZ58" s="557"/>
      <c r="DA58" s="557"/>
      <c r="DB58" s="557"/>
      <c r="DC58" s="557"/>
      <c r="DD58" s="557"/>
      <c r="DE58" s="557"/>
      <c r="DF58" s="557"/>
      <c r="DG58" s="557"/>
      <c r="DH58" s="557"/>
      <c r="DI58" s="557"/>
      <c r="DJ58" s="557"/>
      <c r="DK58" s="557"/>
      <c r="DL58" s="557"/>
      <c r="DM58" s="557"/>
      <c r="DN58" s="557"/>
      <c r="DO58" s="557"/>
      <c r="DP58" s="557"/>
      <c r="DQ58" s="557"/>
      <c r="DR58" s="557"/>
      <c r="DS58" s="557"/>
      <c r="DT58" s="557"/>
      <c r="DU58" s="557"/>
      <c r="DV58" s="557"/>
      <c r="DW58" s="557"/>
      <c r="DX58" s="557"/>
      <c r="DY58" s="557"/>
      <c r="DZ58" s="557"/>
      <c r="EA58" s="557"/>
      <c r="EB58" s="557"/>
      <c r="EC58" s="557"/>
      <c r="ED58" s="557"/>
      <c r="EE58" s="557"/>
      <c r="EF58" s="557"/>
      <c r="EG58" s="557"/>
      <c r="EH58" s="557"/>
      <c r="EI58" s="557"/>
      <c r="EJ58" s="557"/>
      <c r="EK58" s="557"/>
      <c r="EL58" s="557"/>
      <c r="EM58" s="557"/>
      <c r="EN58" s="557"/>
      <c r="EO58" s="557"/>
      <c r="EP58" s="557"/>
      <c r="EQ58" s="557"/>
      <c r="ER58" s="557"/>
      <c r="ES58" s="557"/>
      <c r="ET58" s="557"/>
      <c r="EU58" s="557"/>
      <c r="EV58" s="557"/>
      <c r="EW58" s="557"/>
      <c r="EX58" s="557"/>
      <c r="EY58" s="557"/>
      <c r="EZ58" s="557"/>
      <c r="FA58" s="557"/>
      <c r="FB58" s="557"/>
      <c r="FC58" s="557"/>
      <c r="FD58" s="557"/>
      <c r="FE58" s="557"/>
      <c r="FF58" s="557"/>
      <c r="FG58" s="557"/>
      <c r="FH58" s="557"/>
      <c r="FI58" s="557"/>
      <c r="FJ58" s="557"/>
      <c r="FK58" s="557"/>
      <c r="FL58" s="557"/>
      <c r="FM58" s="557"/>
      <c r="FN58" s="557"/>
      <c r="FO58" s="557"/>
      <c r="FP58" s="557"/>
      <c r="FQ58" s="557"/>
      <c r="FR58" s="557"/>
      <c r="FS58" s="557"/>
      <c r="FT58" s="557"/>
      <c r="FU58" s="557"/>
      <c r="FV58" s="557"/>
      <c r="FW58" s="557"/>
      <c r="FX58" s="557"/>
      <c r="FY58" s="557"/>
      <c r="FZ58" s="557"/>
      <c r="GA58" s="557"/>
      <c r="GB58" s="557"/>
      <c r="GC58" s="557"/>
      <c r="GD58" s="557"/>
      <c r="GE58" s="557"/>
      <c r="GF58" s="557"/>
      <c r="GG58" s="557"/>
      <c r="GH58" s="557"/>
      <c r="GI58" s="557"/>
      <c r="GJ58" s="557"/>
      <c r="GK58" s="557"/>
      <c r="GL58" s="557"/>
      <c r="GM58" s="557"/>
      <c r="GN58" s="557"/>
      <c r="GO58" s="557"/>
      <c r="GP58" s="557"/>
      <c r="GQ58" s="557"/>
      <c r="GR58" s="557"/>
      <c r="GS58" s="557"/>
      <c r="GT58" s="557"/>
      <c r="GU58" s="557"/>
      <c r="GV58" s="557"/>
      <c r="GW58" s="557"/>
      <c r="GX58" s="557"/>
      <c r="GY58" s="557"/>
      <c r="GZ58" s="557"/>
      <c r="HA58" s="557"/>
      <c r="HB58" s="557"/>
      <c r="HC58" s="557"/>
      <c r="HD58" s="557"/>
      <c r="HE58" s="557"/>
      <c r="HF58" s="557"/>
      <c r="HG58" s="557"/>
      <c r="HH58" s="557"/>
      <c r="HI58" s="557"/>
      <c r="HJ58" s="557"/>
      <c r="HK58" s="557"/>
      <c r="HL58" s="557"/>
      <c r="HM58" s="557"/>
      <c r="HN58" s="557"/>
      <c r="HO58" s="557"/>
      <c r="HP58" s="557"/>
      <c r="HQ58" s="557"/>
      <c r="HR58" s="557"/>
      <c r="HS58" s="557"/>
      <c r="HT58" s="557"/>
      <c r="HU58" s="557"/>
      <c r="HV58" s="557"/>
      <c r="HW58" s="557"/>
      <c r="HX58" s="557"/>
      <c r="HY58" s="557"/>
      <c r="HZ58" s="557"/>
      <c r="IA58" s="557"/>
      <c r="IB58" s="557"/>
      <c r="IC58" s="557"/>
      <c r="ID58" s="557"/>
      <c r="IE58" s="557"/>
      <c r="IF58" s="557"/>
      <c r="IG58" s="557"/>
      <c r="IH58" s="557"/>
      <c r="II58" s="557"/>
      <c r="IJ58" s="557"/>
      <c r="IK58" s="557"/>
      <c r="IL58" s="557"/>
      <c r="IM58" s="557"/>
      <c r="IN58" s="557"/>
      <c r="IO58" s="557"/>
      <c r="IP58" s="557"/>
      <c r="IQ58" s="557"/>
      <c r="IR58" s="557"/>
      <c r="IS58" s="557"/>
      <c r="IT58" s="557"/>
      <c r="IU58" s="557"/>
      <c r="IV58" s="557"/>
      <c r="IW58" s="557"/>
      <c r="IX58" s="557"/>
      <c r="IY58" s="557"/>
      <c r="IZ58" s="557"/>
      <c r="JA58" s="557"/>
      <c r="JB58" s="557"/>
      <c r="JC58" s="557"/>
      <c r="JD58" s="557"/>
      <c r="JE58" s="557"/>
      <c r="JF58" s="557"/>
      <c r="JG58" s="557"/>
      <c r="JH58" s="557"/>
      <c r="JI58" s="557"/>
      <c r="JJ58" s="557"/>
      <c r="JK58" s="557"/>
      <c r="JL58" s="557"/>
      <c r="JM58" s="557"/>
      <c r="JN58" s="557"/>
      <c r="JO58" s="557"/>
      <c r="JP58" s="557"/>
      <c r="JQ58" s="557"/>
      <c r="JR58" s="557"/>
      <c r="JS58" s="557"/>
      <c r="JT58" s="557"/>
      <c r="JU58" s="557"/>
      <c r="JV58" s="557"/>
      <c r="JW58" s="557"/>
      <c r="JX58" s="557"/>
      <c r="JY58" s="557"/>
      <c r="JZ58" s="557"/>
      <c r="KA58" s="557"/>
      <c r="KB58" s="557"/>
      <c r="KC58" s="557"/>
      <c r="KD58" s="557"/>
      <c r="KE58" s="557"/>
      <c r="KF58" s="557"/>
      <c r="KG58" s="557"/>
      <c r="KH58" s="557"/>
      <c r="KI58" s="557"/>
      <c r="KJ58" s="557"/>
      <c r="KK58" s="557"/>
      <c r="KL58" s="557"/>
      <c r="KM58" s="557"/>
      <c r="KN58" s="557"/>
      <c r="KO58" s="557"/>
      <c r="KP58" s="557"/>
      <c r="KQ58" s="557"/>
      <c r="KR58" s="557"/>
      <c r="KS58" s="557"/>
      <c r="KT58" s="557"/>
      <c r="KU58" s="557"/>
      <c r="KV58" s="557"/>
      <c r="KW58" s="557"/>
      <c r="KX58" s="557"/>
      <c r="KY58" s="557"/>
      <c r="KZ58" s="557"/>
      <c r="LA58" s="557"/>
      <c r="LB58" s="557"/>
      <c r="LC58" s="557"/>
      <c r="LD58" s="557"/>
      <c r="LE58" s="557"/>
      <c r="LF58" s="557"/>
      <c r="LG58" s="557"/>
      <c r="LH58" s="557"/>
      <c r="LI58" s="557"/>
      <c r="LJ58" s="557"/>
      <c r="LK58" s="557"/>
      <c r="LL58" s="557"/>
      <c r="LM58" s="557"/>
      <c r="LN58" s="557"/>
      <c r="LO58" s="557"/>
      <c r="LP58" s="557"/>
      <c r="LQ58" s="557"/>
      <c r="LR58" s="557"/>
      <c r="LS58" s="557"/>
      <c r="LT58" s="557"/>
      <c r="LU58" s="557"/>
      <c r="LV58" s="557"/>
      <c r="LW58" s="557"/>
      <c r="LX58" s="557"/>
      <c r="LY58" s="557"/>
      <c r="LZ58" s="557"/>
      <c r="MA58" s="557"/>
      <c r="MB58" s="557"/>
      <c r="MC58" s="557"/>
      <c r="MD58" s="557"/>
      <c r="ME58" s="557"/>
      <c r="MF58" s="557"/>
      <c r="MG58" s="557"/>
      <c r="MH58" s="557"/>
      <c r="MI58" s="557"/>
      <c r="MJ58" s="557"/>
      <c r="MK58" s="557"/>
      <c r="ML58" s="557"/>
      <c r="MM58" s="557"/>
      <c r="MN58" s="557"/>
      <c r="MO58" s="557"/>
      <c r="MP58" s="557"/>
      <c r="MQ58" s="557"/>
      <c r="MR58" s="557"/>
      <c r="MS58" s="557"/>
      <c r="MT58" s="557"/>
      <c r="MU58" s="557"/>
      <c r="MV58" s="557"/>
      <c r="MW58" s="557"/>
      <c r="MX58" s="557"/>
      <c r="MY58" s="557"/>
      <c r="MZ58" s="557"/>
      <c r="NA58" s="557"/>
      <c r="NB58" s="557"/>
      <c r="NC58" s="557"/>
      <c r="ND58" s="557"/>
      <c r="NE58" s="557"/>
      <c r="NF58" s="557"/>
      <c r="NG58" s="557"/>
      <c r="NH58" s="557"/>
      <c r="NI58" s="557"/>
      <c r="NJ58" s="557"/>
      <c r="NK58" s="557"/>
      <c r="NL58" s="557"/>
      <c r="NM58" s="557"/>
      <c r="NN58" s="557"/>
      <c r="NO58" s="557"/>
      <c r="NP58" s="557"/>
      <c r="NQ58" s="557"/>
      <c r="NR58" s="557"/>
      <c r="NS58" s="557"/>
      <c r="NT58" s="557"/>
    </row>
    <row r="59" spans="1:384" s="85" customFormat="1" ht="51.75" customHeight="1" x14ac:dyDescent="0.45">
      <c r="A59" s="107">
        <v>0</v>
      </c>
      <c r="B59" s="108">
        <v>1</v>
      </c>
      <c r="C59" s="107">
        <v>0</v>
      </c>
      <c r="D59" s="108">
        <v>6</v>
      </c>
      <c r="E59" s="107">
        <v>0</v>
      </c>
      <c r="F59" s="108">
        <v>4</v>
      </c>
      <c r="G59" s="107">
        <v>0</v>
      </c>
      <c r="H59" s="108">
        <v>1</v>
      </c>
      <c r="I59" s="1452" t="str">
        <f t="shared" si="45"/>
        <v>01060401</v>
      </c>
      <c r="J59" s="1452" t="str">
        <f t="shared" si="68"/>
        <v>01060401</v>
      </c>
      <c r="K59" s="553" t="s">
        <v>119</v>
      </c>
      <c r="L59" s="2663" t="s">
        <v>562</v>
      </c>
      <c r="M59" s="2663"/>
      <c r="N59" s="556" t="s">
        <v>240</v>
      </c>
      <c r="O59" s="2664" t="s">
        <v>347</v>
      </c>
      <c r="P59" s="2305" t="s">
        <v>346</v>
      </c>
      <c r="Q59" s="2579">
        <v>1.1172506657120884</v>
      </c>
      <c r="R59" s="2596">
        <f t="shared" si="69"/>
        <v>0.83333333333333337</v>
      </c>
      <c r="S59" s="2597">
        <v>1.1437922815839865</v>
      </c>
      <c r="T59" s="2642" t="s">
        <v>520</v>
      </c>
      <c r="U59" s="1866">
        <v>8</v>
      </c>
      <c r="V59" s="1866">
        <f t="shared" si="70"/>
        <v>5</v>
      </c>
      <c r="W59" s="1866">
        <v>3</v>
      </c>
      <c r="X59" s="1866">
        <v>0</v>
      </c>
      <c r="Y59" s="1866">
        <v>0</v>
      </c>
      <c r="Z59" s="1866">
        <v>1</v>
      </c>
      <c r="AA59" s="1866">
        <v>0</v>
      </c>
      <c r="AB59" s="1866">
        <v>1</v>
      </c>
      <c r="AC59" s="3719" t="s">
        <v>554</v>
      </c>
      <c r="AD59" s="1872">
        <v>5</v>
      </c>
      <c r="AE59" s="1866">
        <f t="shared" si="71"/>
        <v>5</v>
      </c>
      <c r="AF59" s="2130">
        <v>1</v>
      </c>
      <c r="AG59" s="1785">
        <v>0</v>
      </c>
      <c r="AH59" s="1785">
        <v>3</v>
      </c>
      <c r="AI59" s="1785">
        <v>0</v>
      </c>
      <c r="AJ59" s="1785">
        <v>0</v>
      </c>
      <c r="AK59" s="1785">
        <v>0</v>
      </c>
      <c r="AL59" s="1785">
        <v>0</v>
      </c>
      <c r="AM59" s="1785">
        <v>1</v>
      </c>
      <c r="AN59" s="1729"/>
      <c r="AO59" s="2892">
        <f t="shared" si="72"/>
        <v>10</v>
      </c>
      <c r="AP59" s="2897">
        <f t="shared" si="73"/>
        <v>0.83333333333333337</v>
      </c>
      <c r="AQ59" s="1807" t="str" cm="1">
        <f t="array" ref="AQ59">_xlfn.IFS(AP59&lt;4,"estandar",AP59&gt;9,"compleja",AP59&gt;4,"avanzada")</f>
        <v>estandar</v>
      </c>
      <c r="AR59" s="2275" t="s">
        <v>522</v>
      </c>
      <c r="AS59" s="1196">
        <v>0</v>
      </c>
      <c r="AT59" s="1197">
        <v>1</v>
      </c>
      <c r="AU59" s="1488">
        <v>0</v>
      </c>
      <c r="AV59" s="1476">
        <v>2.6227426847662101</v>
      </c>
      <c r="AW59" s="1143">
        <v>0</v>
      </c>
      <c r="AX59" s="1143">
        <v>3.6251131221719501</v>
      </c>
      <c r="AY59" s="1143"/>
      <c r="AZ59" s="1143">
        <f t="shared" si="74"/>
        <v>6.2478558069381602</v>
      </c>
      <c r="BA59" s="1139">
        <f t="shared" si="75"/>
        <v>1.1172506657120884</v>
      </c>
      <c r="BB59" s="1143">
        <v>2.2854608320480598</v>
      </c>
      <c r="BC59" s="1143">
        <v>0</v>
      </c>
      <c r="BD59" s="1143">
        <v>0</v>
      </c>
      <c r="BE59" s="1143">
        <v>1.22723037566089</v>
      </c>
      <c r="BF59" s="1143">
        <f t="shared" si="76"/>
        <v>9.7605470146471092</v>
      </c>
      <c r="BG59" s="1477">
        <f t="shared" si="77"/>
        <v>1.1437922815839865</v>
      </c>
      <c r="BH59" s="1469"/>
      <c r="BI59" s="1143"/>
      <c r="BJ59" s="1143"/>
      <c r="BK59" s="1143"/>
      <c r="BL59" s="1143">
        <f t="shared" si="78"/>
        <v>0</v>
      </c>
      <c r="BM59" s="1139" t="e">
        <f t="shared" si="79"/>
        <v>#DIV/0!</v>
      </c>
      <c r="BN59" s="1143"/>
      <c r="BO59" s="1143"/>
      <c r="BP59" s="1143"/>
      <c r="BQ59" s="1143"/>
      <c r="BR59" s="1143">
        <f t="shared" si="80"/>
        <v>0</v>
      </c>
      <c r="BS59" s="1144" t="e">
        <f t="shared" si="81"/>
        <v>#DIV/0!</v>
      </c>
      <c r="BT59" s="557"/>
      <c r="BU59" s="557"/>
      <c r="BV59" s="557"/>
      <c r="BW59" s="557"/>
      <c r="BX59" s="557"/>
      <c r="BY59" s="557"/>
      <c r="BZ59" s="557"/>
      <c r="CA59" s="557"/>
      <c r="CB59" s="557"/>
      <c r="CC59" s="557"/>
      <c r="CD59" s="557"/>
      <c r="CE59" s="557"/>
      <c r="CF59" s="557"/>
      <c r="CG59" s="557"/>
      <c r="CH59" s="557"/>
      <c r="CI59" s="557"/>
      <c r="CJ59" s="557"/>
      <c r="CK59" s="557"/>
      <c r="CL59" s="557"/>
      <c r="CM59" s="557"/>
      <c r="CN59" s="557"/>
      <c r="CO59" s="557"/>
      <c r="CP59" s="557"/>
      <c r="CQ59" s="557"/>
      <c r="CR59" s="557"/>
      <c r="CS59" s="557"/>
      <c r="CT59" s="557"/>
      <c r="CU59" s="557"/>
      <c r="CV59" s="557"/>
      <c r="CW59" s="557"/>
      <c r="CX59" s="557"/>
      <c r="CY59" s="557"/>
      <c r="CZ59" s="557"/>
      <c r="DA59" s="557"/>
      <c r="DB59" s="557"/>
      <c r="DC59" s="557"/>
      <c r="DD59" s="557"/>
      <c r="DE59" s="557"/>
      <c r="DF59" s="557"/>
      <c r="DG59" s="557"/>
      <c r="DH59" s="557"/>
      <c r="DI59" s="557"/>
      <c r="DJ59" s="557"/>
      <c r="DK59" s="557"/>
      <c r="DL59" s="557"/>
      <c r="DM59" s="557"/>
      <c r="DN59" s="557"/>
      <c r="DO59" s="557"/>
      <c r="DP59" s="557"/>
      <c r="DQ59" s="557"/>
      <c r="DR59" s="557"/>
      <c r="DS59" s="557"/>
      <c r="DT59" s="557"/>
      <c r="DU59" s="557"/>
      <c r="DV59" s="557"/>
      <c r="DW59" s="557"/>
      <c r="DX59" s="557"/>
      <c r="DY59" s="557"/>
      <c r="DZ59" s="557"/>
      <c r="EA59" s="557"/>
      <c r="EB59" s="557"/>
      <c r="EC59" s="557"/>
      <c r="ED59" s="557"/>
      <c r="EE59" s="557"/>
      <c r="EF59" s="557"/>
      <c r="EG59" s="557"/>
      <c r="EH59" s="557"/>
      <c r="EI59" s="557"/>
      <c r="EJ59" s="557"/>
      <c r="EK59" s="557"/>
      <c r="EL59" s="557"/>
      <c r="EM59" s="557"/>
      <c r="EN59" s="557"/>
      <c r="EO59" s="557"/>
      <c r="EP59" s="557"/>
      <c r="EQ59" s="557"/>
      <c r="ER59" s="557"/>
      <c r="ES59" s="557"/>
      <c r="ET59" s="557"/>
      <c r="EU59" s="557"/>
      <c r="EV59" s="557"/>
      <c r="EW59" s="557"/>
      <c r="EX59" s="557"/>
      <c r="EY59" s="557"/>
      <c r="EZ59" s="557"/>
      <c r="FA59" s="557"/>
      <c r="FB59" s="557"/>
      <c r="FC59" s="557"/>
      <c r="FD59" s="557"/>
      <c r="FE59" s="557"/>
      <c r="FF59" s="557"/>
      <c r="FG59" s="557"/>
      <c r="FH59" s="557"/>
      <c r="FI59" s="557"/>
      <c r="FJ59" s="557"/>
      <c r="FK59" s="557"/>
      <c r="FL59" s="557"/>
      <c r="FM59" s="557"/>
      <c r="FN59" s="557"/>
      <c r="FO59" s="557"/>
      <c r="FP59" s="557"/>
      <c r="FQ59" s="557"/>
      <c r="FR59" s="557"/>
      <c r="FS59" s="557"/>
      <c r="FT59" s="557"/>
      <c r="FU59" s="557"/>
      <c r="FV59" s="557"/>
      <c r="FW59" s="557"/>
      <c r="FX59" s="557"/>
      <c r="FY59" s="557"/>
      <c r="FZ59" s="557"/>
      <c r="GA59" s="557"/>
      <c r="GB59" s="557"/>
      <c r="GC59" s="557"/>
      <c r="GD59" s="557"/>
      <c r="GE59" s="557"/>
      <c r="GF59" s="557"/>
      <c r="GG59" s="557"/>
      <c r="GH59" s="557"/>
      <c r="GI59" s="557"/>
      <c r="GJ59" s="557"/>
      <c r="GK59" s="557"/>
      <c r="GL59" s="557"/>
      <c r="GM59" s="557"/>
      <c r="GN59" s="557"/>
      <c r="GO59" s="557"/>
      <c r="GP59" s="557"/>
      <c r="GQ59" s="557"/>
      <c r="GR59" s="557"/>
      <c r="GS59" s="557"/>
      <c r="GT59" s="557"/>
      <c r="GU59" s="557"/>
      <c r="GV59" s="557"/>
      <c r="GW59" s="557"/>
      <c r="GX59" s="557"/>
      <c r="GY59" s="557"/>
      <c r="GZ59" s="557"/>
      <c r="HA59" s="557"/>
      <c r="HB59" s="557"/>
      <c r="HC59" s="557"/>
      <c r="HD59" s="557"/>
      <c r="HE59" s="557"/>
      <c r="HF59" s="557"/>
      <c r="HG59" s="557"/>
      <c r="HH59" s="557"/>
      <c r="HI59" s="557"/>
      <c r="HJ59" s="557"/>
      <c r="HK59" s="557"/>
      <c r="HL59" s="557"/>
      <c r="HM59" s="557"/>
      <c r="HN59" s="557"/>
      <c r="HO59" s="557"/>
      <c r="HP59" s="557"/>
      <c r="HQ59" s="557"/>
      <c r="HR59" s="557"/>
      <c r="HS59" s="557"/>
      <c r="HT59" s="557"/>
      <c r="HU59" s="557"/>
      <c r="HV59" s="557"/>
      <c r="HW59" s="557"/>
      <c r="HX59" s="557"/>
      <c r="HY59" s="557"/>
      <c r="HZ59" s="557"/>
      <c r="IA59" s="557"/>
      <c r="IB59" s="557"/>
      <c r="IC59" s="557"/>
      <c r="ID59" s="557"/>
      <c r="IE59" s="557"/>
      <c r="IF59" s="557"/>
      <c r="IG59" s="557"/>
      <c r="IH59" s="557"/>
      <c r="II59" s="557"/>
      <c r="IJ59" s="557"/>
      <c r="IK59" s="557"/>
      <c r="IL59" s="557"/>
      <c r="IM59" s="557"/>
      <c r="IN59" s="557"/>
      <c r="IO59" s="557"/>
      <c r="IP59" s="557"/>
      <c r="IQ59" s="557"/>
      <c r="IR59" s="557"/>
      <c r="IS59" s="557"/>
      <c r="IT59" s="557"/>
      <c r="IU59" s="557"/>
      <c r="IV59" s="557"/>
      <c r="IW59" s="557"/>
      <c r="IX59" s="557"/>
      <c r="IY59" s="557"/>
      <c r="IZ59" s="557"/>
      <c r="JA59" s="557"/>
      <c r="JB59" s="557"/>
      <c r="JC59" s="557"/>
      <c r="JD59" s="557"/>
      <c r="JE59" s="557"/>
      <c r="JF59" s="557"/>
      <c r="JG59" s="557"/>
      <c r="JH59" s="557"/>
      <c r="JI59" s="557"/>
      <c r="JJ59" s="557"/>
      <c r="JK59" s="557"/>
      <c r="JL59" s="557"/>
      <c r="JM59" s="557"/>
      <c r="JN59" s="557"/>
      <c r="JO59" s="557"/>
      <c r="JP59" s="557"/>
      <c r="JQ59" s="557"/>
      <c r="JR59" s="557"/>
      <c r="JS59" s="557"/>
      <c r="JT59" s="557"/>
      <c r="JU59" s="557"/>
      <c r="JV59" s="557"/>
      <c r="JW59" s="557"/>
      <c r="JX59" s="557"/>
      <c r="JY59" s="557"/>
      <c r="JZ59" s="557"/>
      <c r="KA59" s="557"/>
      <c r="KB59" s="557"/>
      <c r="KC59" s="557"/>
      <c r="KD59" s="557"/>
      <c r="KE59" s="557"/>
      <c r="KF59" s="557"/>
      <c r="KG59" s="557"/>
      <c r="KH59" s="557"/>
      <c r="KI59" s="557"/>
      <c r="KJ59" s="557"/>
      <c r="KK59" s="557"/>
      <c r="KL59" s="557"/>
      <c r="KM59" s="557"/>
      <c r="KN59" s="557"/>
      <c r="KO59" s="557"/>
      <c r="KP59" s="557"/>
      <c r="KQ59" s="557"/>
      <c r="KR59" s="557"/>
      <c r="KS59" s="557"/>
      <c r="KT59" s="557"/>
      <c r="KU59" s="557"/>
      <c r="KV59" s="557"/>
      <c r="KW59" s="557"/>
      <c r="KX59" s="557"/>
      <c r="KY59" s="557"/>
      <c r="KZ59" s="557"/>
      <c r="LA59" s="557"/>
      <c r="LB59" s="557"/>
      <c r="LC59" s="557"/>
      <c r="LD59" s="557"/>
      <c r="LE59" s="557"/>
      <c r="LF59" s="557"/>
      <c r="LG59" s="557"/>
      <c r="LH59" s="557"/>
      <c r="LI59" s="557"/>
      <c r="LJ59" s="557"/>
      <c r="LK59" s="557"/>
      <c r="LL59" s="557"/>
      <c r="LM59" s="557"/>
      <c r="LN59" s="557"/>
      <c r="LO59" s="557"/>
      <c r="LP59" s="557"/>
      <c r="LQ59" s="557"/>
      <c r="LR59" s="557"/>
      <c r="LS59" s="557"/>
      <c r="LT59" s="557"/>
      <c r="LU59" s="557"/>
      <c r="LV59" s="557"/>
      <c r="LW59" s="557"/>
      <c r="LX59" s="557"/>
      <c r="LY59" s="557"/>
      <c r="LZ59" s="557"/>
      <c r="MA59" s="557"/>
      <c r="MB59" s="557"/>
      <c r="MC59" s="557"/>
      <c r="MD59" s="557"/>
      <c r="ME59" s="557"/>
      <c r="MF59" s="557"/>
      <c r="MG59" s="557"/>
      <c r="MH59" s="557"/>
      <c r="MI59" s="557"/>
      <c r="MJ59" s="557"/>
      <c r="MK59" s="557"/>
      <c r="ML59" s="557"/>
      <c r="MM59" s="557"/>
      <c r="MN59" s="557"/>
      <c r="MO59" s="557"/>
      <c r="MP59" s="557"/>
      <c r="MQ59" s="557"/>
      <c r="MR59" s="557"/>
      <c r="MS59" s="557"/>
      <c r="MT59" s="557"/>
      <c r="MU59" s="557"/>
      <c r="MV59" s="557"/>
      <c r="MW59" s="557"/>
      <c r="MX59" s="557"/>
      <c r="MY59" s="557"/>
      <c r="MZ59" s="557"/>
      <c r="NA59" s="557"/>
      <c r="NB59" s="557"/>
      <c r="NC59" s="557"/>
      <c r="ND59" s="557"/>
      <c r="NE59" s="557"/>
      <c r="NF59" s="557"/>
      <c r="NG59" s="557"/>
      <c r="NH59" s="557"/>
      <c r="NI59" s="557"/>
      <c r="NJ59" s="557"/>
      <c r="NK59" s="557"/>
      <c r="NL59" s="557"/>
      <c r="NM59" s="557"/>
      <c r="NN59" s="557"/>
      <c r="NO59" s="557"/>
      <c r="NP59" s="557"/>
      <c r="NQ59" s="557"/>
      <c r="NR59" s="557"/>
      <c r="NS59" s="557"/>
      <c r="NT59" s="557"/>
    </row>
    <row r="60" spans="1:384" s="85" customFormat="1" ht="51.75" customHeight="1" x14ac:dyDescent="0.45">
      <c r="A60" s="107">
        <v>0</v>
      </c>
      <c r="B60" s="108">
        <v>1</v>
      </c>
      <c r="C60" s="107">
        <v>0</v>
      </c>
      <c r="D60" s="108">
        <v>6</v>
      </c>
      <c r="E60" s="107">
        <v>0</v>
      </c>
      <c r="F60" s="108">
        <v>5</v>
      </c>
      <c r="G60" s="107">
        <v>0</v>
      </c>
      <c r="H60" s="108">
        <v>1</v>
      </c>
      <c r="I60" s="1452" t="str">
        <f t="shared" si="45"/>
        <v>01060501</v>
      </c>
      <c r="J60" s="1452" t="str">
        <f t="shared" si="68"/>
        <v>01060501</v>
      </c>
      <c r="K60" s="553" t="s">
        <v>119</v>
      </c>
      <c r="L60" s="2663" t="s">
        <v>563</v>
      </c>
      <c r="M60" s="2663"/>
      <c r="N60" s="556" t="s">
        <v>240</v>
      </c>
      <c r="O60" s="2664" t="s">
        <v>349</v>
      </c>
      <c r="P60" s="2305" t="s">
        <v>350</v>
      </c>
      <c r="Q60" s="2579">
        <v>1.0586253328560453</v>
      </c>
      <c r="R60" s="2596">
        <f t="shared" si="69"/>
        <v>0.91666666666666663</v>
      </c>
      <c r="S60" s="2597">
        <v>1.0718961407919945</v>
      </c>
      <c r="T60" s="2642" t="s">
        <v>520</v>
      </c>
      <c r="U60" s="1866">
        <v>7</v>
      </c>
      <c r="V60" s="1866">
        <f t="shared" si="70"/>
        <v>6</v>
      </c>
      <c r="W60" s="1866">
        <v>3</v>
      </c>
      <c r="X60" s="1866">
        <v>0</v>
      </c>
      <c r="Y60" s="1866">
        <v>0</v>
      </c>
      <c r="Z60" s="1866">
        <v>1</v>
      </c>
      <c r="AA60" s="1866">
        <v>1</v>
      </c>
      <c r="AB60" s="1866">
        <v>1</v>
      </c>
      <c r="AC60" s="3719" t="s">
        <v>554</v>
      </c>
      <c r="AD60" s="1872">
        <v>5</v>
      </c>
      <c r="AE60" s="1866">
        <f t="shared" si="71"/>
        <v>5</v>
      </c>
      <c r="AF60" s="2130">
        <v>1</v>
      </c>
      <c r="AG60" s="1785">
        <v>0</v>
      </c>
      <c r="AH60" s="1785">
        <v>3</v>
      </c>
      <c r="AI60" s="1785">
        <v>0</v>
      </c>
      <c r="AJ60" s="1785">
        <v>0</v>
      </c>
      <c r="AK60" s="1785">
        <v>0</v>
      </c>
      <c r="AL60" s="1785">
        <v>0</v>
      </c>
      <c r="AM60" s="1785">
        <v>1</v>
      </c>
      <c r="AN60" s="1729"/>
      <c r="AO60" s="2892">
        <f t="shared" si="72"/>
        <v>11</v>
      </c>
      <c r="AP60" s="2897">
        <f t="shared" si="73"/>
        <v>0.91666666666666663</v>
      </c>
      <c r="AQ60" s="1807" t="str" cm="1">
        <f t="array" ref="AQ60">_xlfn.IFS(AP60&lt;4,"estandar",AP60&gt;9,"compleja",AP60&gt;4,"avanzada")</f>
        <v>estandar</v>
      </c>
      <c r="AR60" s="2275" t="s">
        <v>522</v>
      </c>
      <c r="AS60" s="1196">
        <v>0</v>
      </c>
      <c r="AT60" s="1197">
        <v>1</v>
      </c>
      <c r="AU60" s="1488">
        <v>0</v>
      </c>
      <c r="AV60" s="1476">
        <v>2.2948998491704402</v>
      </c>
      <c r="AW60" s="1143">
        <v>0</v>
      </c>
      <c r="AX60" s="1143">
        <v>3.6251131221719501</v>
      </c>
      <c r="AY60" s="1143"/>
      <c r="AZ60" s="1143">
        <f t="shared" si="74"/>
        <v>5.9200129713423904</v>
      </c>
      <c r="BA60" s="1139">
        <f t="shared" si="75"/>
        <v>1.0586253328560453</v>
      </c>
      <c r="BB60" s="1143">
        <v>1.99977822804206</v>
      </c>
      <c r="BC60" s="1143">
        <v>0</v>
      </c>
      <c r="BD60" s="1143">
        <v>0</v>
      </c>
      <c r="BE60" s="1143">
        <v>1.22723037566089</v>
      </c>
      <c r="BF60" s="1143">
        <f t="shared" si="76"/>
        <v>9.1470215750453399</v>
      </c>
      <c r="BG60" s="1477">
        <f t="shared" si="77"/>
        <v>1.0718961407919945</v>
      </c>
      <c r="BH60" s="1469"/>
      <c r="BI60" s="1143"/>
      <c r="BJ60" s="1143"/>
      <c r="BK60" s="1143"/>
      <c r="BL60" s="1143">
        <f t="shared" si="78"/>
        <v>0</v>
      </c>
      <c r="BM60" s="1139" t="e">
        <f t="shared" si="79"/>
        <v>#DIV/0!</v>
      </c>
      <c r="BN60" s="1143"/>
      <c r="BO60" s="1143"/>
      <c r="BP60" s="1143"/>
      <c r="BQ60" s="1143"/>
      <c r="BR60" s="1143">
        <f t="shared" si="80"/>
        <v>0</v>
      </c>
      <c r="BS60" s="1144" t="e">
        <f t="shared" si="81"/>
        <v>#DIV/0!</v>
      </c>
      <c r="BT60" s="557"/>
      <c r="BU60" s="557"/>
      <c r="BV60" s="557"/>
      <c r="BW60" s="557"/>
      <c r="BX60" s="557"/>
      <c r="BY60" s="557"/>
      <c r="BZ60" s="557"/>
      <c r="CA60" s="557"/>
      <c r="CB60" s="557"/>
      <c r="CC60" s="557"/>
      <c r="CD60" s="557"/>
      <c r="CE60" s="557"/>
      <c r="CF60" s="557"/>
      <c r="CG60" s="557"/>
      <c r="CH60" s="557"/>
      <c r="CI60" s="557"/>
      <c r="CJ60" s="557"/>
      <c r="CK60" s="557"/>
      <c r="CL60" s="557"/>
      <c r="CM60" s="557"/>
      <c r="CN60" s="557"/>
      <c r="CO60" s="557"/>
      <c r="CP60" s="557"/>
      <c r="CQ60" s="557"/>
      <c r="CR60" s="557"/>
      <c r="CS60" s="557"/>
      <c r="CT60" s="557"/>
      <c r="CU60" s="557"/>
      <c r="CV60" s="557"/>
      <c r="CW60" s="557"/>
      <c r="CX60" s="557"/>
      <c r="CY60" s="557"/>
      <c r="CZ60" s="557"/>
      <c r="DA60" s="557"/>
      <c r="DB60" s="557"/>
      <c r="DC60" s="557"/>
      <c r="DD60" s="557"/>
      <c r="DE60" s="557"/>
      <c r="DF60" s="557"/>
      <c r="DG60" s="557"/>
      <c r="DH60" s="557"/>
      <c r="DI60" s="557"/>
      <c r="DJ60" s="557"/>
      <c r="DK60" s="557"/>
      <c r="DL60" s="557"/>
      <c r="DM60" s="557"/>
      <c r="DN60" s="557"/>
      <c r="DO60" s="557"/>
      <c r="DP60" s="557"/>
      <c r="DQ60" s="557"/>
      <c r="DR60" s="557"/>
      <c r="DS60" s="557"/>
      <c r="DT60" s="557"/>
      <c r="DU60" s="557"/>
      <c r="DV60" s="557"/>
      <c r="DW60" s="557"/>
      <c r="DX60" s="557"/>
      <c r="DY60" s="557"/>
      <c r="DZ60" s="557"/>
      <c r="EA60" s="557"/>
      <c r="EB60" s="557"/>
      <c r="EC60" s="557"/>
      <c r="ED60" s="557"/>
      <c r="EE60" s="557"/>
      <c r="EF60" s="557"/>
      <c r="EG60" s="557"/>
      <c r="EH60" s="557"/>
      <c r="EI60" s="557"/>
      <c r="EJ60" s="557"/>
      <c r="EK60" s="557"/>
      <c r="EL60" s="557"/>
      <c r="EM60" s="557"/>
      <c r="EN60" s="557"/>
      <c r="EO60" s="557"/>
      <c r="EP60" s="557"/>
      <c r="EQ60" s="557"/>
      <c r="ER60" s="557"/>
      <c r="ES60" s="557"/>
      <c r="ET60" s="557"/>
      <c r="EU60" s="557"/>
      <c r="EV60" s="557"/>
      <c r="EW60" s="557"/>
      <c r="EX60" s="557"/>
      <c r="EY60" s="557"/>
      <c r="EZ60" s="557"/>
      <c r="FA60" s="557"/>
      <c r="FB60" s="557"/>
      <c r="FC60" s="557"/>
      <c r="FD60" s="557"/>
      <c r="FE60" s="557"/>
      <c r="FF60" s="557"/>
      <c r="FG60" s="557"/>
      <c r="FH60" s="557"/>
      <c r="FI60" s="557"/>
      <c r="FJ60" s="557"/>
      <c r="FK60" s="557"/>
      <c r="FL60" s="557"/>
      <c r="FM60" s="557"/>
      <c r="FN60" s="557"/>
      <c r="FO60" s="557"/>
      <c r="FP60" s="557"/>
      <c r="FQ60" s="557"/>
      <c r="FR60" s="557"/>
      <c r="FS60" s="557"/>
      <c r="FT60" s="557"/>
      <c r="FU60" s="557"/>
      <c r="FV60" s="557"/>
      <c r="FW60" s="557"/>
      <c r="FX60" s="557"/>
      <c r="FY60" s="557"/>
      <c r="FZ60" s="557"/>
      <c r="GA60" s="557"/>
      <c r="GB60" s="557"/>
      <c r="GC60" s="557"/>
      <c r="GD60" s="557"/>
      <c r="GE60" s="557"/>
      <c r="GF60" s="557"/>
      <c r="GG60" s="557"/>
      <c r="GH60" s="557"/>
      <c r="GI60" s="557"/>
      <c r="GJ60" s="557"/>
      <c r="GK60" s="557"/>
      <c r="GL60" s="557"/>
      <c r="GM60" s="557"/>
      <c r="GN60" s="557"/>
      <c r="GO60" s="557"/>
      <c r="GP60" s="557"/>
      <c r="GQ60" s="557"/>
      <c r="GR60" s="557"/>
      <c r="GS60" s="557"/>
      <c r="GT60" s="557"/>
      <c r="GU60" s="557"/>
      <c r="GV60" s="557"/>
      <c r="GW60" s="557"/>
      <c r="GX60" s="557"/>
      <c r="GY60" s="557"/>
      <c r="GZ60" s="557"/>
      <c r="HA60" s="557"/>
      <c r="HB60" s="557"/>
      <c r="HC60" s="557"/>
      <c r="HD60" s="557"/>
      <c r="HE60" s="557"/>
      <c r="HF60" s="557"/>
      <c r="HG60" s="557"/>
      <c r="HH60" s="557"/>
      <c r="HI60" s="557"/>
      <c r="HJ60" s="557"/>
      <c r="HK60" s="557"/>
      <c r="HL60" s="557"/>
      <c r="HM60" s="557"/>
      <c r="HN60" s="557"/>
      <c r="HO60" s="557"/>
      <c r="HP60" s="557"/>
      <c r="HQ60" s="557"/>
      <c r="HR60" s="557"/>
      <c r="HS60" s="557"/>
      <c r="HT60" s="557"/>
      <c r="HU60" s="557"/>
      <c r="HV60" s="557"/>
      <c r="HW60" s="557"/>
      <c r="HX60" s="557"/>
      <c r="HY60" s="557"/>
      <c r="HZ60" s="557"/>
      <c r="IA60" s="557"/>
      <c r="IB60" s="557"/>
      <c r="IC60" s="557"/>
      <c r="ID60" s="557"/>
      <c r="IE60" s="557"/>
      <c r="IF60" s="557"/>
      <c r="IG60" s="557"/>
      <c r="IH60" s="557"/>
      <c r="II60" s="557"/>
      <c r="IJ60" s="557"/>
      <c r="IK60" s="557"/>
      <c r="IL60" s="557"/>
      <c r="IM60" s="557"/>
      <c r="IN60" s="557"/>
      <c r="IO60" s="557"/>
      <c r="IP60" s="557"/>
      <c r="IQ60" s="557"/>
      <c r="IR60" s="557"/>
      <c r="IS60" s="557"/>
      <c r="IT60" s="557"/>
      <c r="IU60" s="557"/>
      <c r="IV60" s="557"/>
      <c r="IW60" s="557"/>
      <c r="IX60" s="557"/>
      <c r="IY60" s="557"/>
      <c r="IZ60" s="557"/>
      <c r="JA60" s="557"/>
      <c r="JB60" s="557"/>
      <c r="JC60" s="557"/>
      <c r="JD60" s="557"/>
      <c r="JE60" s="557"/>
      <c r="JF60" s="557"/>
      <c r="JG60" s="557"/>
      <c r="JH60" s="557"/>
      <c r="JI60" s="557"/>
      <c r="JJ60" s="557"/>
      <c r="JK60" s="557"/>
      <c r="JL60" s="557"/>
      <c r="JM60" s="557"/>
      <c r="JN60" s="557"/>
      <c r="JO60" s="557"/>
      <c r="JP60" s="557"/>
      <c r="JQ60" s="557"/>
      <c r="JR60" s="557"/>
      <c r="JS60" s="557"/>
      <c r="JT60" s="557"/>
      <c r="JU60" s="557"/>
      <c r="JV60" s="557"/>
      <c r="JW60" s="557"/>
      <c r="JX60" s="557"/>
      <c r="JY60" s="557"/>
      <c r="JZ60" s="557"/>
      <c r="KA60" s="557"/>
      <c r="KB60" s="557"/>
      <c r="KC60" s="557"/>
      <c r="KD60" s="557"/>
      <c r="KE60" s="557"/>
      <c r="KF60" s="557"/>
      <c r="KG60" s="557"/>
      <c r="KH60" s="557"/>
      <c r="KI60" s="557"/>
      <c r="KJ60" s="557"/>
      <c r="KK60" s="557"/>
      <c r="KL60" s="557"/>
      <c r="KM60" s="557"/>
      <c r="KN60" s="557"/>
      <c r="KO60" s="557"/>
      <c r="KP60" s="557"/>
      <c r="KQ60" s="557"/>
      <c r="KR60" s="557"/>
      <c r="KS60" s="557"/>
      <c r="KT60" s="557"/>
      <c r="KU60" s="557"/>
      <c r="KV60" s="557"/>
      <c r="KW60" s="557"/>
      <c r="KX60" s="557"/>
      <c r="KY60" s="557"/>
      <c r="KZ60" s="557"/>
      <c r="LA60" s="557"/>
      <c r="LB60" s="557"/>
      <c r="LC60" s="557"/>
      <c r="LD60" s="557"/>
      <c r="LE60" s="557"/>
      <c r="LF60" s="557"/>
      <c r="LG60" s="557"/>
      <c r="LH60" s="557"/>
      <c r="LI60" s="557"/>
      <c r="LJ60" s="557"/>
      <c r="LK60" s="557"/>
      <c r="LL60" s="557"/>
      <c r="LM60" s="557"/>
      <c r="LN60" s="557"/>
      <c r="LO60" s="557"/>
      <c r="LP60" s="557"/>
      <c r="LQ60" s="557"/>
      <c r="LR60" s="557"/>
      <c r="LS60" s="557"/>
      <c r="LT60" s="557"/>
      <c r="LU60" s="557"/>
      <c r="LV60" s="557"/>
      <c r="LW60" s="557"/>
      <c r="LX60" s="557"/>
      <c r="LY60" s="557"/>
      <c r="LZ60" s="557"/>
      <c r="MA60" s="557"/>
      <c r="MB60" s="557"/>
      <c r="MC60" s="557"/>
      <c r="MD60" s="557"/>
      <c r="ME60" s="557"/>
      <c r="MF60" s="557"/>
      <c r="MG60" s="557"/>
      <c r="MH60" s="557"/>
      <c r="MI60" s="557"/>
      <c r="MJ60" s="557"/>
      <c r="MK60" s="557"/>
      <c r="ML60" s="557"/>
      <c r="MM60" s="557"/>
      <c r="MN60" s="557"/>
      <c r="MO60" s="557"/>
      <c r="MP60" s="557"/>
      <c r="MQ60" s="557"/>
      <c r="MR60" s="557"/>
      <c r="MS60" s="557"/>
      <c r="MT60" s="557"/>
      <c r="MU60" s="557"/>
      <c r="MV60" s="557"/>
      <c r="MW60" s="557"/>
      <c r="MX60" s="557"/>
      <c r="MY60" s="557"/>
      <c r="MZ60" s="557"/>
      <c r="NA60" s="557"/>
      <c r="NB60" s="557"/>
      <c r="NC60" s="557"/>
      <c r="ND60" s="557"/>
      <c r="NE60" s="557"/>
      <c r="NF60" s="557"/>
      <c r="NG60" s="557"/>
      <c r="NH60" s="557"/>
      <c r="NI60" s="557"/>
      <c r="NJ60" s="557"/>
      <c r="NK60" s="557"/>
      <c r="NL60" s="557"/>
      <c r="NM60" s="557"/>
      <c r="NN60" s="557"/>
      <c r="NO60" s="557"/>
      <c r="NP60" s="557"/>
      <c r="NQ60" s="557"/>
      <c r="NR60" s="557"/>
      <c r="NS60" s="557"/>
      <c r="NT60" s="557"/>
    </row>
    <row r="61" spans="1:384" s="85" customFormat="1" ht="51.75" customHeight="1" x14ac:dyDescent="0.45">
      <c r="A61" s="107">
        <v>0</v>
      </c>
      <c r="B61" s="108">
        <v>1</v>
      </c>
      <c r="C61" s="107">
        <v>0</v>
      </c>
      <c r="D61" s="108">
        <v>6</v>
      </c>
      <c r="E61" s="107">
        <v>0</v>
      </c>
      <c r="F61" s="108">
        <v>6</v>
      </c>
      <c r="G61" s="107">
        <v>0</v>
      </c>
      <c r="H61" s="108">
        <v>1</v>
      </c>
      <c r="I61" s="1452" t="str">
        <f t="shared" si="45"/>
        <v>01060601</v>
      </c>
      <c r="J61" s="1452" t="str">
        <f t="shared" si="68"/>
        <v>01060601</v>
      </c>
      <c r="K61" s="553" t="s">
        <v>119</v>
      </c>
      <c r="L61" s="2663" t="s">
        <v>564</v>
      </c>
      <c r="M61" s="2663"/>
      <c r="N61" s="556" t="s">
        <v>240</v>
      </c>
      <c r="O61" s="2664" t="s">
        <v>353</v>
      </c>
      <c r="P61" s="2305" t="s">
        <v>352</v>
      </c>
      <c r="Q61" s="2579">
        <v>1.0586253328560453</v>
      </c>
      <c r="R61" s="2596">
        <f t="shared" si="69"/>
        <v>0.91666666666666663</v>
      </c>
      <c r="S61" s="2597">
        <v>1.0718961407919945</v>
      </c>
      <c r="T61" s="2642" t="s">
        <v>520</v>
      </c>
      <c r="U61" s="1866">
        <v>7</v>
      </c>
      <c r="V61" s="1866">
        <f t="shared" si="70"/>
        <v>6</v>
      </c>
      <c r="W61" s="1866">
        <v>3</v>
      </c>
      <c r="X61" s="1866">
        <v>0</v>
      </c>
      <c r="Y61" s="1866">
        <v>0</v>
      </c>
      <c r="Z61" s="1866">
        <v>1</v>
      </c>
      <c r="AA61" s="1866">
        <v>1</v>
      </c>
      <c r="AB61" s="1866">
        <v>1</v>
      </c>
      <c r="AC61" s="3719" t="s">
        <v>554</v>
      </c>
      <c r="AD61" s="1872">
        <v>5</v>
      </c>
      <c r="AE61" s="1866">
        <f t="shared" si="71"/>
        <v>5</v>
      </c>
      <c r="AF61" s="2130">
        <v>1</v>
      </c>
      <c r="AG61" s="1785">
        <v>0</v>
      </c>
      <c r="AH61" s="1785">
        <v>3</v>
      </c>
      <c r="AI61" s="1785">
        <v>0</v>
      </c>
      <c r="AJ61" s="1785">
        <v>0</v>
      </c>
      <c r="AK61" s="1785">
        <v>0</v>
      </c>
      <c r="AL61" s="1785">
        <v>0</v>
      </c>
      <c r="AM61" s="1785">
        <v>1</v>
      </c>
      <c r="AN61" s="1729"/>
      <c r="AO61" s="2892">
        <f t="shared" si="72"/>
        <v>11</v>
      </c>
      <c r="AP61" s="2897">
        <f t="shared" si="73"/>
        <v>0.91666666666666663</v>
      </c>
      <c r="AQ61" s="1807" t="str" cm="1">
        <f t="array" ref="AQ61">_xlfn.IFS(AP61&lt;4,"estandar",AP61&gt;9,"compleja",AP61&gt;4,"avanzada")</f>
        <v>estandar</v>
      </c>
      <c r="AR61" s="2275" t="s">
        <v>522</v>
      </c>
      <c r="AS61" s="1196">
        <v>0</v>
      </c>
      <c r="AT61" s="1197">
        <v>1</v>
      </c>
      <c r="AU61" s="1488">
        <v>0</v>
      </c>
      <c r="AV61" s="1476">
        <v>2.2948998491704402</v>
      </c>
      <c r="AW61" s="1143">
        <v>0</v>
      </c>
      <c r="AX61" s="1143">
        <v>3.6251131221719501</v>
      </c>
      <c r="AY61" s="1143"/>
      <c r="AZ61" s="1143">
        <f t="shared" si="74"/>
        <v>5.9200129713423904</v>
      </c>
      <c r="BA61" s="1139">
        <f t="shared" si="75"/>
        <v>1.0586253328560453</v>
      </c>
      <c r="BB61" s="1143">
        <v>1.99977822804206</v>
      </c>
      <c r="BC61" s="1143">
        <v>0</v>
      </c>
      <c r="BD61" s="1143">
        <v>0</v>
      </c>
      <c r="BE61" s="1143">
        <v>1.22723037566089</v>
      </c>
      <c r="BF61" s="1143">
        <f t="shared" si="76"/>
        <v>9.1470215750453399</v>
      </c>
      <c r="BG61" s="1477">
        <f t="shared" si="77"/>
        <v>1.0718961407919945</v>
      </c>
      <c r="BH61" s="1469"/>
      <c r="BI61" s="1143"/>
      <c r="BJ61" s="1143"/>
      <c r="BK61" s="1143"/>
      <c r="BL61" s="1143">
        <f t="shared" si="78"/>
        <v>0</v>
      </c>
      <c r="BM61" s="1139" t="e">
        <f t="shared" si="79"/>
        <v>#DIV/0!</v>
      </c>
      <c r="BN61" s="1143"/>
      <c r="BO61" s="1143"/>
      <c r="BP61" s="1143"/>
      <c r="BQ61" s="1143"/>
      <c r="BR61" s="1143">
        <f t="shared" si="80"/>
        <v>0</v>
      </c>
      <c r="BS61" s="1144" t="e">
        <f t="shared" si="81"/>
        <v>#DIV/0!</v>
      </c>
      <c r="BT61" s="557"/>
      <c r="BU61" s="557"/>
      <c r="BV61" s="557"/>
      <c r="BW61" s="557"/>
      <c r="BX61" s="557"/>
      <c r="BY61" s="557"/>
      <c r="BZ61" s="557"/>
      <c r="CA61" s="557"/>
      <c r="CB61" s="557"/>
      <c r="CC61" s="557"/>
      <c r="CD61" s="557"/>
      <c r="CE61" s="557"/>
      <c r="CF61" s="557"/>
      <c r="CG61" s="557"/>
      <c r="CH61" s="557"/>
      <c r="CI61" s="557"/>
      <c r="CJ61" s="557"/>
      <c r="CK61" s="557"/>
      <c r="CL61" s="557"/>
      <c r="CM61" s="557"/>
      <c r="CN61" s="557"/>
      <c r="CO61" s="557"/>
      <c r="CP61" s="557"/>
      <c r="CQ61" s="557"/>
      <c r="CR61" s="557"/>
      <c r="CS61" s="557"/>
      <c r="CT61" s="557"/>
      <c r="CU61" s="557"/>
      <c r="CV61" s="557"/>
      <c r="CW61" s="557"/>
      <c r="CX61" s="557"/>
      <c r="CY61" s="557"/>
      <c r="CZ61" s="557"/>
      <c r="DA61" s="557"/>
      <c r="DB61" s="557"/>
      <c r="DC61" s="557"/>
      <c r="DD61" s="557"/>
      <c r="DE61" s="557"/>
      <c r="DF61" s="557"/>
      <c r="DG61" s="557"/>
      <c r="DH61" s="557"/>
      <c r="DI61" s="557"/>
      <c r="DJ61" s="557"/>
      <c r="DK61" s="557"/>
      <c r="DL61" s="557"/>
      <c r="DM61" s="557"/>
      <c r="DN61" s="557"/>
      <c r="DO61" s="557"/>
      <c r="DP61" s="557"/>
      <c r="DQ61" s="557"/>
      <c r="DR61" s="557"/>
      <c r="DS61" s="557"/>
      <c r="DT61" s="557"/>
      <c r="DU61" s="557"/>
      <c r="DV61" s="557"/>
      <c r="DW61" s="557"/>
      <c r="DX61" s="557"/>
      <c r="DY61" s="557"/>
      <c r="DZ61" s="557"/>
      <c r="EA61" s="557"/>
      <c r="EB61" s="557"/>
      <c r="EC61" s="557"/>
      <c r="ED61" s="557"/>
      <c r="EE61" s="557"/>
      <c r="EF61" s="557"/>
      <c r="EG61" s="557"/>
      <c r="EH61" s="557"/>
      <c r="EI61" s="557"/>
      <c r="EJ61" s="557"/>
      <c r="EK61" s="557"/>
      <c r="EL61" s="557"/>
      <c r="EM61" s="557"/>
      <c r="EN61" s="557"/>
      <c r="EO61" s="557"/>
      <c r="EP61" s="557"/>
      <c r="EQ61" s="557"/>
      <c r="ER61" s="557"/>
      <c r="ES61" s="557"/>
      <c r="ET61" s="557"/>
      <c r="EU61" s="557"/>
      <c r="EV61" s="557"/>
      <c r="EW61" s="557"/>
      <c r="EX61" s="557"/>
      <c r="EY61" s="557"/>
      <c r="EZ61" s="557"/>
      <c r="FA61" s="557"/>
      <c r="FB61" s="557"/>
      <c r="FC61" s="557"/>
      <c r="FD61" s="557"/>
      <c r="FE61" s="557"/>
      <c r="FF61" s="557"/>
      <c r="FG61" s="557"/>
      <c r="FH61" s="557"/>
      <c r="FI61" s="557"/>
      <c r="FJ61" s="557"/>
      <c r="FK61" s="557"/>
      <c r="FL61" s="557"/>
      <c r="FM61" s="557"/>
      <c r="FN61" s="557"/>
      <c r="FO61" s="557"/>
      <c r="FP61" s="557"/>
      <c r="FQ61" s="557"/>
      <c r="FR61" s="557"/>
      <c r="FS61" s="557"/>
      <c r="FT61" s="557"/>
      <c r="FU61" s="557"/>
      <c r="FV61" s="557"/>
      <c r="FW61" s="557"/>
      <c r="FX61" s="557"/>
      <c r="FY61" s="557"/>
      <c r="FZ61" s="557"/>
      <c r="GA61" s="557"/>
      <c r="GB61" s="557"/>
      <c r="GC61" s="557"/>
      <c r="GD61" s="557"/>
      <c r="GE61" s="557"/>
      <c r="GF61" s="557"/>
      <c r="GG61" s="557"/>
      <c r="GH61" s="557"/>
      <c r="GI61" s="557"/>
      <c r="GJ61" s="557"/>
      <c r="GK61" s="557"/>
      <c r="GL61" s="557"/>
      <c r="GM61" s="557"/>
      <c r="GN61" s="557"/>
      <c r="GO61" s="557"/>
      <c r="GP61" s="557"/>
      <c r="GQ61" s="557"/>
      <c r="GR61" s="557"/>
      <c r="GS61" s="557"/>
      <c r="GT61" s="557"/>
      <c r="GU61" s="557"/>
      <c r="GV61" s="557"/>
      <c r="GW61" s="557"/>
      <c r="GX61" s="557"/>
      <c r="GY61" s="557"/>
      <c r="GZ61" s="557"/>
      <c r="HA61" s="557"/>
      <c r="HB61" s="557"/>
      <c r="HC61" s="557"/>
      <c r="HD61" s="557"/>
      <c r="HE61" s="557"/>
      <c r="HF61" s="557"/>
      <c r="HG61" s="557"/>
      <c r="HH61" s="557"/>
      <c r="HI61" s="557"/>
      <c r="HJ61" s="557"/>
      <c r="HK61" s="557"/>
      <c r="HL61" s="557"/>
      <c r="HM61" s="557"/>
      <c r="HN61" s="557"/>
      <c r="HO61" s="557"/>
      <c r="HP61" s="557"/>
      <c r="HQ61" s="557"/>
      <c r="HR61" s="557"/>
      <c r="HS61" s="557"/>
      <c r="HT61" s="557"/>
      <c r="HU61" s="557"/>
      <c r="HV61" s="557"/>
      <c r="HW61" s="557"/>
      <c r="HX61" s="557"/>
      <c r="HY61" s="557"/>
      <c r="HZ61" s="557"/>
      <c r="IA61" s="557"/>
      <c r="IB61" s="557"/>
      <c r="IC61" s="557"/>
      <c r="ID61" s="557"/>
      <c r="IE61" s="557"/>
      <c r="IF61" s="557"/>
      <c r="IG61" s="557"/>
      <c r="IH61" s="557"/>
      <c r="II61" s="557"/>
      <c r="IJ61" s="557"/>
      <c r="IK61" s="557"/>
      <c r="IL61" s="557"/>
      <c r="IM61" s="557"/>
      <c r="IN61" s="557"/>
      <c r="IO61" s="557"/>
      <c r="IP61" s="557"/>
      <c r="IQ61" s="557"/>
      <c r="IR61" s="557"/>
      <c r="IS61" s="557"/>
      <c r="IT61" s="557"/>
      <c r="IU61" s="557"/>
      <c r="IV61" s="557"/>
      <c r="IW61" s="557"/>
      <c r="IX61" s="557"/>
      <c r="IY61" s="557"/>
      <c r="IZ61" s="557"/>
      <c r="JA61" s="557"/>
      <c r="JB61" s="557"/>
      <c r="JC61" s="557"/>
      <c r="JD61" s="557"/>
      <c r="JE61" s="557"/>
      <c r="JF61" s="557"/>
      <c r="JG61" s="557"/>
      <c r="JH61" s="557"/>
      <c r="JI61" s="557"/>
      <c r="JJ61" s="557"/>
      <c r="JK61" s="557"/>
      <c r="JL61" s="557"/>
      <c r="JM61" s="557"/>
      <c r="JN61" s="557"/>
      <c r="JO61" s="557"/>
      <c r="JP61" s="557"/>
      <c r="JQ61" s="557"/>
      <c r="JR61" s="557"/>
      <c r="JS61" s="557"/>
      <c r="JT61" s="557"/>
      <c r="JU61" s="557"/>
      <c r="JV61" s="557"/>
      <c r="JW61" s="557"/>
      <c r="JX61" s="557"/>
      <c r="JY61" s="557"/>
      <c r="JZ61" s="557"/>
      <c r="KA61" s="557"/>
      <c r="KB61" s="557"/>
      <c r="KC61" s="557"/>
      <c r="KD61" s="557"/>
      <c r="KE61" s="557"/>
      <c r="KF61" s="557"/>
      <c r="KG61" s="557"/>
      <c r="KH61" s="557"/>
      <c r="KI61" s="557"/>
      <c r="KJ61" s="557"/>
      <c r="KK61" s="557"/>
      <c r="KL61" s="557"/>
      <c r="KM61" s="557"/>
      <c r="KN61" s="557"/>
      <c r="KO61" s="557"/>
      <c r="KP61" s="557"/>
      <c r="KQ61" s="557"/>
      <c r="KR61" s="557"/>
      <c r="KS61" s="557"/>
      <c r="KT61" s="557"/>
      <c r="KU61" s="557"/>
      <c r="KV61" s="557"/>
      <c r="KW61" s="557"/>
      <c r="KX61" s="557"/>
      <c r="KY61" s="557"/>
      <c r="KZ61" s="557"/>
      <c r="LA61" s="557"/>
      <c r="LB61" s="557"/>
      <c r="LC61" s="557"/>
      <c r="LD61" s="557"/>
      <c r="LE61" s="557"/>
      <c r="LF61" s="557"/>
      <c r="LG61" s="557"/>
      <c r="LH61" s="557"/>
      <c r="LI61" s="557"/>
      <c r="LJ61" s="557"/>
      <c r="LK61" s="557"/>
      <c r="LL61" s="557"/>
      <c r="LM61" s="557"/>
      <c r="LN61" s="557"/>
      <c r="LO61" s="557"/>
      <c r="LP61" s="557"/>
      <c r="LQ61" s="557"/>
      <c r="LR61" s="557"/>
      <c r="LS61" s="557"/>
      <c r="LT61" s="557"/>
      <c r="LU61" s="557"/>
      <c r="LV61" s="557"/>
      <c r="LW61" s="557"/>
      <c r="LX61" s="557"/>
      <c r="LY61" s="557"/>
      <c r="LZ61" s="557"/>
      <c r="MA61" s="557"/>
      <c r="MB61" s="557"/>
      <c r="MC61" s="557"/>
      <c r="MD61" s="557"/>
      <c r="ME61" s="557"/>
      <c r="MF61" s="557"/>
      <c r="MG61" s="557"/>
      <c r="MH61" s="557"/>
      <c r="MI61" s="557"/>
      <c r="MJ61" s="557"/>
      <c r="MK61" s="557"/>
      <c r="ML61" s="557"/>
      <c r="MM61" s="557"/>
      <c r="MN61" s="557"/>
      <c r="MO61" s="557"/>
      <c r="MP61" s="557"/>
      <c r="MQ61" s="557"/>
      <c r="MR61" s="557"/>
      <c r="MS61" s="557"/>
      <c r="MT61" s="557"/>
      <c r="MU61" s="557"/>
      <c r="MV61" s="557"/>
      <c r="MW61" s="557"/>
      <c r="MX61" s="557"/>
      <c r="MY61" s="557"/>
      <c r="MZ61" s="557"/>
      <c r="NA61" s="557"/>
      <c r="NB61" s="557"/>
      <c r="NC61" s="557"/>
      <c r="ND61" s="557"/>
      <c r="NE61" s="557"/>
      <c r="NF61" s="557"/>
      <c r="NG61" s="557"/>
      <c r="NH61" s="557"/>
      <c r="NI61" s="557"/>
      <c r="NJ61" s="557"/>
      <c r="NK61" s="557"/>
      <c r="NL61" s="557"/>
      <c r="NM61" s="557"/>
      <c r="NN61" s="557"/>
      <c r="NO61" s="557"/>
      <c r="NP61" s="557"/>
      <c r="NQ61" s="557"/>
      <c r="NR61" s="557"/>
      <c r="NS61" s="557"/>
      <c r="NT61" s="557"/>
    </row>
    <row r="62" spans="1:384" s="85" customFormat="1" ht="51.75" customHeight="1" x14ac:dyDescent="0.45">
      <c r="A62" s="107">
        <v>0</v>
      </c>
      <c r="B62" s="108">
        <v>1</v>
      </c>
      <c r="C62" s="107">
        <v>0</v>
      </c>
      <c r="D62" s="108">
        <v>6</v>
      </c>
      <c r="E62" s="107">
        <v>0</v>
      </c>
      <c r="F62" s="108">
        <v>7</v>
      </c>
      <c r="G62" s="107">
        <v>0</v>
      </c>
      <c r="H62" s="108">
        <v>1</v>
      </c>
      <c r="I62" s="1452" t="str">
        <f t="shared" si="45"/>
        <v>01060701</v>
      </c>
      <c r="J62" s="1452" t="str">
        <f t="shared" si="68"/>
        <v>01060701</v>
      </c>
      <c r="K62" s="553" t="s">
        <v>119</v>
      </c>
      <c r="L62" s="2663" t="s">
        <v>565</v>
      </c>
      <c r="M62" s="2663"/>
      <c r="N62" s="556" t="s">
        <v>240</v>
      </c>
      <c r="O62" s="2664" t="s">
        <v>356</v>
      </c>
      <c r="P62" s="2305" t="s">
        <v>357</v>
      </c>
      <c r="Q62" s="2579">
        <v>1.0586253328560453</v>
      </c>
      <c r="R62" s="2596">
        <f t="shared" si="69"/>
        <v>0.83333333333333337</v>
      </c>
      <c r="S62" s="2597">
        <v>1.0718961407919945</v>
      </c>
      <c r="T62" s="2642" t="s">
        <v>520</v>
      </c>
      <c r="U62" s="1866">
        <v>7</v>
      </c>
      <c r="V62" s="1866">
        <f t="shared" si="70"/>
        <v>5</v>
      </c>
      <c r="W62" s="1866">
        <v>3</v>
      </c>
      <c r="X62" s="1866">
        <v>0</v>
      </c>
      <c r="Y62" s="1866">
        <v>0</v>
      </c>
      <c r="Z62" s="1866">
        <v>1</v>
      </c>
      <c r="AA62" s="1866">
        <v>0</v>
      </c>
      <c r="AB62" s="1866">
        <v>1</v>
      </c>
      <c r="AC62" s="3719" t="s">
        <v>525</v>
      </c>
      <c r="AD62" s="1872">
        <v>5</v>
      </c>
      <c r="AE62" s="1866">
        <f t="shared" si="71"/>
        <v>5</v>
      </c>
      <c r="AF62" s="2130">
        <v>1</v>
      </c>
      <c r="AG62" s="1785">
        <v>0</v>
      </c>
      <c r="AH62" s="1785">
        <v>3</v>
      </c>
      <c r="AI62" s="1785">
        <v>0</v>
      </c>
      <c r="AJ62" s="1785">
        <v>0</v>
      </c>
      <c r="AK62" s="1785">
        <v>0</v>
      </c>
      <c r="AL62" s="1785">
        <v>0</v>
      </c>
      <c r="AM62" s="1785">
        <v>1</v>
      </c>
      <c r="AN62" s="1729"/>
      <c r="AO62" s="2892">
        <f t="shared" si="72"/>
        <v>10</v>
      </c>
      <c r="AP62" s="2897">
        <f t="shared" si="73"/>
        <v>0.83333333333333337</v>
      </c>
      <c r="AQ62" s="1807" t="str" cm="1">
        <f t="array" ref="AQ62">_xlfn.IFS(AP62&lt;4,"estandar",AP62&gt;9,"compleja",AP62&gt;4,"avanzada")</f>
        <v>estandar</v>
      </c>
      <c r="AR62" s="2275" t="s">
        <v>522</v>
      </c>
      <c r="AS62" s="1196">
        <v>0</v>
      </c>
      <c r="AT62" s="1197">
        <v>1</v>
      </c>
      <c r="AU62" s="1488">
        <v>0</v>
      </c>
      <c r="AV62" s="1476">
        <v>2.2948998491704402</v>
      </c>
      <c r="AW62" s="1143">
        <v>0</v>
      </c>
      <c r="AX62" s="1143">
        <v>3.6251131221719501</v>
      </c>
      <c r="AY62" s="1143"/>
      <c r="AZ62" s="1143">
        <f t="shared" si="74"/>
        <v>5.9200129713423904</v>
      </c>
      <c r="BA62" s="1139">
        <f t="shared" si="75"/>
        <v>1.0586253328560453</v>
      </c>
      <c r="BB62" s="1143">
        <v>1.99977822804206</v>
      </c>
      <c r="BC62" s="1143">
        <v>0</v>
      </c>
      <c r="BD62" s="1143">
        <v>0</v>
      </c>
      <c r="BE62" s="1143">
        <v>1.22723037566089</v>
      </c>
      <c r="BF62" s="1143">
        <f t="shared" si="76"/>
        <v>9.1470215750453399</v>
      </c>
      <c r="BG62" s="1477">
        <f t="shared" si="77"/>
        <v>1.0718961407919945</v>
      </c>
      <c r="BH62" s="1469"/>
      <c r="BI62" s="1143"/>
      <c r="BJ62" s="1143"/>
      <c r="BK62" s="1143"/>
      <c r="BL62" s="1143">
        <f t="shared" si="78"/>
        <v>0</v>
      </c>
      <c r="BM62" s="1139" t="e">
        <f t="shared" si="79"/>
        <v>#DIV/0!</v>
      </c>
      <c r="BN62" s="1143"/>
      <c r="BO62" s="1143"/>
      <c r="BP62" s="1143"/>
      <c r="BQ62" s="1143"/>
      <c r="BR62" s="1143">
        <f t="shared" si="80"/>
        <v>0</v>
      </c>
      <c r="BS62" s="1144" t="e">
        <f t="shared" si="81"/>
        <v>#DIV/0!</v>
      </c>
      <c r="BT62" s="557"/>
      <c r="BU62" s="557"/>
      <c r="BV62" s="557"/>
      <c r="BW62" s="557"/>
      <c r="BX62" s="557"/>
      <c r="BY62" s="557"/>
      <c r="BZ62" s="557"/>
      <c r="CA62" s="557"/>
      <c r="CB62" s="557"/>
      <c r="CC62" s="557"/>
      <c r="CD62" s="557"/>
      <c r="CE62" s="557"/>
      <c r="CF62" s="557"/>
      <c r="CG62" s="557"/>
      <c r="CH62" s="557"/>
      <c r="CI62" s="557"/>
      <c r="CJ62" s="557"/>
      <c r="CK62" s="557"/>
      <c r="CL62" s="557"/>
      <c r="CM62" s="557"/>
      <c r="CN62" s="557"/>
      <c r="CO62" s="557"/>
      <c r="CP62" s="557"/>
      <c r="CQ62" s="557"/>
      <c r="CR62" s="557"/>
      <c r="CS62" s="557"/>
      <c r="CT62" s="557"/>
      <c r="CU62" s="557"/>
      <c r="CV62" s="557"/>
      <c r="CW62" s="557"/>
      <c r="CX62" s="557"/>
      <c r="CY62" s="557"/>
      <c r="CZ62" s="557"/>
      <c r="DA62" s="557"/>
      <c r="DB62" s="557"/>
      <c r="DC62" s="557"/>
      <c r="DD62" s="557"/>
      <c r="DE62" s="557"/>
      <c r="DF62" s="557"/>
      <c r="DG62" s="557"/>
      <c r="DH62" s="557"/>
      <c r="DI62" s="557"/>
      <c r="DJ62" s="557"/>
      <c r="DK62" s="557"/>
      <c r="DL62" s="557"/>
      <c r="DM62" s="557"/>
      <c r="DN62" s="557"/>
      <c r="DO62" s="557"/>
      <c r="DP62" s="557"/>
      <c r="DQ62" s="557"/>
      <c r="DR62" s="557"/>
      <c r="DS62" s="557"/>
      <c r="DT62" s="557"/>
      <c r="DU62" s="557"/>
      <c r="DV62" s="557"/>
      <c r="DW62" s="557"/>
      <c r="DX62" s="557"/>
      <c r="DY62" s="557"/>
      <c r="DZ62" s="557"/>
      <c r="EA62" s="557"/>
      <c r="EB62" s="557"/>
      <c r="EC62" s="557"/>
      <c r="ED62" s="557"/>
      <c r="EE62" s="557"/>
      <c r="EF62" s="557"/>
      <c r="EG62" s="557"/>
      <c r="EH62" s="557"/>
      <c r="EI62" s="557"/>
      <c r="EJ62" s="557"/>
      <c r="EK62" s="557"/>
      <c r="EL62" s="557"/>
      <c r="EM62" s="557"/>
      <c r="EN62" s="557"/>
      <c r="EO62" s="557"/>
      <c r="EP62" s="557"/>
      <c r="EQ62" s="557"/>
      <c r="ER62" s="557"/>
      <c r="ES62" s="557"/>
      <c r="ET62" s="557"/>
      <c r="EU62" s="557"/>
      <c r="EV62" s="557"/>
      <c r="EW62" s="557"/>
      <c r="EX62" s="557"/>
      <c r="EY62" s="557"/>
      <c r="EZ62" s="557"/>
      <c r="FA62" s="557"/>
      <c r="FB62" s="557"/>
      <c r="FC62" s="557"/>
      <c r="FD62" s="557"/>
      <c r="FE62" s="557"/>
      <c r="FF62" s="557"/>
      <c r="FG62" s="557"/>
      <c r="FH62" s="557"/>
      <c r="FI62" s="557"/>
      <c r="FJ62" s="557"/>
      <c r="FK62" s="557"/>
      <c r="FL62" s="557"/>
      <c r="FM62" s="557"/>
      <c r="FN62" s="557"/>
      <c r="FO62" s="557"/>
      <c r="FP62" s="557"/>
      <c r="FQ62" s="557"/>
      <c r="FR62" s="557"/>
      <c r="FS62" s="557"/>
      <c r="FT62" s="557"/>
      <c r="FU62" s="557"/>
      <c r="FV62" s="557"/>
      <c r="FW62" s="557"/>
      <c r="FX62" s="557"/>
      <c r="FY62" s="557"/>
      <c r="FZ62" s="557"/>
      <c r="GA62" s="557"/>
      <c r="GB62" s="557"/>
      <c r="GC62" s="557"/>
      <c r="GD62" s="557"/>
      <c r="GE62" s="557"/>
      <c r="GF62" s="557"/>
      <c r="GG62" s="557"/>
      <c r="GH62" s="557"/>
      <c r="GI62" s="557"/>
      <c r="GJ62" s="557"/>
      <c r="GK62" s="557"/>
      <c r="GL62" s="557"/>
      <c r="GM62" s="557"/>
      <c r="GN62" s="557"/>
      <c r="GO62" s="557"/>
      <c r="GP62" s="557"/>
      <c r="GQ62" s="557"/>
      <c r="GR62" s="557"/>
      <c r="GS62" s="557"/>
      <c r="GT62" s="557"/>
      <c r="GU62" s="557"/>
      <c r="GV62" s="557"/>
      <c r="GW62" s="557"/>
      <c r="GX62" s="557"/>
      <c r="GY62" s="557"/>
      <c r="GZ62" s="557"/>
      <c r="HA62" s="557"/>
      <c r="HB62" s="557"/>
      <c r="HC62" s="557"/>
      <c r="HD62" s="557"/>
      <c r="HE62" s="557"/>
      <c r="HF62" s="557"/>
      <c r="HG62" s="557"/>
      <c r="HH62" s="557"/>
      <c r="HI62" s="557"/>
      <c r="HJ62" s="557"/>
      <c r="HK62" s="557"/>
      <c r="HL62" s="557"/>
      <c r="HM62" s="557"/>
      <c r="HN62" s="557"/>
      <c r="HO62" s="557"/>
      <c r="HP62" s="557"/>
      <c r="HQ62" s="557"/>
      <c r="HR62" s="557"/>
      <c r="HS62" s="557"/>
      <c r="HT62" s="557"/>
      <c r="HU62" s="557"/>
      <c r="HV62" s="557"/>
      <c r="HW62" s="557"/>
      <c r="HX62" s="557"/>
      <c r="HY62" s="557"/>
      <c r="HZ62" s="557"/>
      <c r="IA62" s="557"/>
      <c r="IB62" s="557"/>
      <c r="IC62" s="557"/>
      <c r="ID62" s="557"/>
      <c r="IE62" s="557"/>
      <c r="IF62" s="557"/>
      <c r="IG62" s="557"/>
      <c r="IH62" s="557"/>
      <c r="II62" s="557"/>
      <c r="IJ62" s="557"/>
      <c r="IK62" s="557"/>
      <c r="IL62" s="557"/>
      <c r="IM62" s="557"/>
      <c r="IN62" s="557"/>
      <c r="IO62" s="557"/>
      <c r="IP62" s="557"/>
      <c r="IQ62" s="557"/>
      <c r="IR62" s="557"/>
      <c r="IS62" s="557"/>
      <c r="IT62" s="557"/>
      <c r="IU62" s="557"/>
      <c r="IV62" s="557"/>
      <c r="IW62" s="557"/>
      <c r="IX62" s="557"/>
      <c r="IY62" s="557"/>
      <c r="IZ62" s="557"/>
      <c r="JA62" s="557"/>
      <c r="JB62" s="557"/>
      <c r="JC62" s="557"/>
      <c r="JD62" s="557"/>
      <c r="JE62" s="557"/>
      <c r="JF62" s="557"/>
      <c r="JG62" s="557"/>
      <c r="JH62" s="557"/>
      <c r="JI62" s="557"/>
      <c r="JJ62" s="557"/>
      <c r="JK62" s="557"/>
      <c r="JL62" s="557"/>
      <c r="JM62" s="557"/>
      <c r="JN62" s="557"/>
      <c r="JO62" s="557"/>
      <c r="JP62" s="557"/>
      <c r="JQ62" s="557"/>
      <c r="JR62" s="557"/>
      <c r="JS62" s="557"/>
      <c r="JT62" s="557"/>
      <c r="JU62" s="557"/>
      <c r="JV62" s="557"/>
      <c r="JW62" s="557"/>
      <c r="JX62" s="557"/>
      <c r="JY62" s="557"/>
      <c r="JZ62" s="557"/>
      <c r="KA62" s="557"/>
      <c r="KB62" s="557"/>
      <c r="KC62" s="557"/>
      <c r="KD62" s="557"/>
      <c r="KE62" s="557"/>
      <c r="KF62" s="557"/>
      <c r="KG62" s="557"/>
      <c r="KH62" s="557"/>
      <c r="KI62" s="557"/>
      <c r="KJ62" s="557"/>
      <c r="KK62" s="557"/>
      <c r="KL62" s="557"/>
      <c r="KM62" s="557"/>
      <c r="KN62" s="557"/>
      <c r="KO62" s="557"/>
      <c r="KP62" s="557"/>
      <c r="KQ62" s="557"/>
      <c r="KR62" s="557"/>
      <c r="KS62" s="557"/>
      <c r="KT62" s="557"/>
      <c r="KU62" s="557"/>
      <c r="KV62" s="557"/>
      <c r="KW62" s="557"/>
      <c r="KX62" s="557"/>
      <c r="KY62" s="557"/>
      <c r="KZ62" s="557"/>
      <c r="LA62" s="557"/>
      <c r="LB62" s="557"/>
      <c r="LC62" s="557"/>
      <c r="LD62" s="557"/>
      <c r="LE62" s="557"/>
      <c r="LF62" s="557"/>
      <c r="LG62" s="557"/>
      <c r="LH62" s="557"/>
      <c r="LI62" s="557"/>
      <c r="LJ62" s="557"/>
      <c r="LK62" s="557"/>
      <c r="LL62" s="557"/>
      <c r="LM62" s="557"/>
      <c r="LN62" s="557"/>
      <c r="LO62" s="557"/>
      <c r="LP62" s="557"/>
      <c r="LQ62" s="557"/>
      <c r="LR62" s="557"/>
      <c r="LS62" s="557"/>
      <c r="LT62" s="557"/>
      <c r="LU62" s="557"/>
      <c r="LV62" s="557"/>
      <c r="LW62" s="557"/>
      <c r="LX62" s="557"/>
      <c r="LY62" s="557"/>
      <c r="LZ62" s="557"/>
      <c r="MA62" s="557"/>
      <c r="MB62" s="557"/>
      <c r="MC62" s="557"/>
      <c r="MD62" s="557"/>
      <c r="ME62" s="557"/>
      <c r="MF62" s="557"/>
      <c r="MG62" s="557"/>
      <c r="MH62" s="557"/>
      <c r="MI62" s="557"/>
      <c r="MJ62" s="557"/>
      <c r="MK62" s="557"/>
      <c r="ML62" s="557"/>
      <c r="MM62" s="557"/>
      <c r="MN62" s="557"/>
      <c r="MO62" s="557"/>
      <c r="MP62" s="557"/>
      <c r="MQ62" s="557"/>
      <c r="MR62" s="557"/>
      <c r="MS62" s="557"/>
      <c r="MT62" s="557"/>
      <c r="MU62" s="557"/>
      <c r="MV62" s="557"/>
      <c r="MW62" s="557"/>
      <c r="MX62" s="557"/>
      <c r="MY62" s="557"/>
      <c r="MZ62" s="557"/>
      <c r="NA62" s="557"/>
      <c r="NB62" s="557"/>
      <c r="NC62" s="557"/>
      <c r="ND62" s="557"/>
      <c r="NE62" s="557"/>
      <c r="NF62" s="557"/>
      <c r="NG62" s="557"/>
      <c r="NH62" s="557"/>
      <c r="NI62" s="557"/>
      <c r="NJ62" s="557"/>
      <c r="NK62" s="557"/>
      <c r="NL62" s="557"/>
      <c r="NM62" s="557"/>
      <c r="NN62" s="557"/>
      <c r="NO62" s="557"/>
      <c r="NP62" s="557"/>
      <c r="NQ62" s="557"/>
      <c r="NR62" s="557"/>
      <c r="NS62" s="557"/>
      <c r="NT62" s="557"/>
    </row>
    <row r="63" spans="1:384" s="85" customFormat="1" ht="51.75" customHeight="1" x14ac:dyDescent="0.45">
      <c r="A63" s="107">
        <v>0</v>
      </c>
      <c r="B63" s="108">
        <v>1</v>
      </c>
      <c r="C63" s="107">
        <v>0</v>
      </c>
      <c r="D63" s="108">
        <v>6</v>
      </c>
      <c r="E63" s="107">
        <v>0</v>
      </c>
      <c r="F63" s="108">
        <v>8</v>
      </c>
      <c r="G63" s="107">
        <v>0</v>
      </c>
      <c r="H63" s="108">
        <v>1</v>
      </c>
      <c r="I63" s="1452" t="str">
        <f t="shared" si="45"/>
        <v>01060801</v>
      </c>
      <c r="J63" s="1452" t="str">
        <f t="shared" si="68"/>
        <v>01060801</v>
      </c>
      <c r="K63" s="553" t="s">
        <v>119</v>
      </c>
      <c r="L63" s="2663" t="s">
        <v>566</v>
      </c>
      <c r="M63" s="2663"/>
      <c r="N63" s="556" t="s">
        <v>240</v>
      </c>
      <c r="O63" s="2664" t="s">
        <v>359</v>
      </c>
      <c r="P63" s="2305" t="s">
        <v>360</v>
      </c>
      <c r="Q63" s="2579">
        <v>1</v>
      </c>
      <c r="R63" s="2645">
        <f t="shared" si="69"/>
        <v>0.91666666666666663</v>
      </c>
      <c r="S63" s="2597">
        <v>1</v>
      </c>
      <c r="T63" s="2642" t="s">
        <v>520</v>
      </c>
      <c r="U63" s="1866">
        <v>6</v>
      </c>
      <c r="V63" s="1866">
        <f t="shared" si="70"/>
        <v>6</v>
      </c>
      <c r="W63" s="1866">
        <v>3</v>
      </c>
      <c r="X63" s="1866">
        <v>0</v>
      </c>
      <c r="Y63" s="1866">
        <v>0</v>
      </c>
      <c r="Z63" s="1866">
        <v>1</v>
      </c>
      <c r="AA63" s="1866">
        <v>1</v>
      </c>
      <c r="AB63" s="1866">
        <v>1</v>
      </c>
      <c r="AC63" s="3719" t="s">
        <v>525</v>
      </c>
      <c r="AD63" s="1872">
        <v>5</v>
      </c>
      <c r="AE63" s="1866">
        <f t="shared" si="71"/>
        <v>5</v>
      </c>
      <c r="AF63" s="2130">
        <v>1</v>
      </c>
      <c r="AG63" s="1785">
        <v>0</v>
      </c>
      <c r="AH63" s="1785">
        <v>3</v>
      </c>
      <c r="AI63" s="1785">
        <v>0</v>
      </c>
      <c r="AJ63" s="1785">
        <v>0</v>
      </c>
      <c r="AK63" s="1785">
        <v>0</v>
      </c>
      <c r="AL63" s="1785">
        <v>0</v>
      </c>
      <c r="AM63" s="1785">
        <v>1</v>
      </c>
      <c r="AN63" s="1729"/>
      <c r="AO63" s="2892">
        <f t="shared" si="72"/>
        <v>11</v>
      </c>
      <c r="AP63" s="2897">
        <f t="shared" si="73"/>
        <v>0.91666666666666663</v>
      </c>
      <c r="AQ63" s="1807" t="str" cm="1">
        <f t="array" ref="AQ63">_xlfn.IFS(AP63&lt;4,"estandar",AP63&gt;9,"compleja",AP63&gt;4,"avanzada")</f>
        <v>estandar</v>
      </c>
      <c r="AR63" s="2275" t="s">
        <v>522</v>
      </c>
      <c r="AS63" s="1196">
        <v>0</v>
      </c>
      <c r="AT63" s="1197">
        <v>1</v>
      </c>
      <c r="AU63" s="1488">
        <v>0</v>
      </c>
      <c r="AV63" s="1476">
        <v>1.9670570135746599</v>
      </c>
      <c r="AW63" s="1143">
        <v>0</v>
      </c>
      <c r="AX63" s="1143">
        <v>3.6251131221719501</v>
      </c>
      <c r="AY63" s="1143"/>
      <c r="AZ63" s="1143">
        <f t="shared" si="74"/>
        <v>5.5921701357466098</v>
      </c>
      <c r="BA63" s="1139">
        <f t="shared" si="75"/>
        <v>1</v>
      </c>
      <c r="BB63" s="1143">
        <v>1.7140956240360501</v>
      </c>
      <c r="BC63" s="1143">
        <v>0</v>
      </c>
      <c r="BD63" s="1143">
        <v>0</v>
      </c>
      <c r="BE63" s="1143">
        <v>1.22723037566089</v>
      </c>
      <c r="BF63" s="1143">
        <f t="shared" si="76"/>
        <v>8.5334961354435492</v>
      </c>
      <c r="BG63" s="1477">
        <f t="shared" si="77"/>
        <v>1</v>
      </c>
      <c r="BH63" s="1469"/>
      <c r="BI63" s="1143"/>
      <c r="BJ63" s="1143"/>
      <c r="BK63" s="1143"/>
      <c r="BL63" s="1143">
        <f t="shared" si="78"/>
        <v>0</v>
      </c>
      <c r="BM63" s="1139" t="e">
        <f t="shared" si="79"/>
        <v>#DIV/0!</v>
      </c>
      <c r="BN63" s="1143"/>
      <c r="BO63" s="1143"/>
      <c r="BP63" s="1143"/>
      <c r="BQ63" s="1143"/>
      <c r="BR63" s="1143">
        <f t="shared" si="80"/>
        <v>0</v>
      </c>
      <c r="BS63" s="1144" t="e">
        <f t="shared" si="81"/>
        <v>#DIV/0!</v>
      </c>
      <c r="BT63" s="557"/>
      <c r="BU63" s="557"/>
      <c r="BV63" s="557"/>
      <c r="BW63" s="557"/>
      <c r="BX63" s="557"/>
      <c r="BY63" s="557"/>
      <c r="BZ63" s="557"/>
      <c r="CA63" s="557"/>
      <c r="CB63" s="557"/>
      <c r="CC63" s="557"/>
      <c r="CD63" s="557"/>
      <c r="CE63" s="557"/>
      <c r="CF63" s="557"/>
      <c r="CG63" s="557"/>
      <c r="CH63" s="557"/>
      <c r="CI63" s="557"/>
      <c r="CJ63" s="557"/>
      <c r="CK63" s="557"/>
      <c r="CL63" s="557"/>
      <c r="CM63" s="557"/>
      <c r="CN63" s="557"/>
      <c r="CO63" s="557"/>
      <c r="CP63" s="557"/>
      <c r="CQ63" s="557"/>
      <c r="CR63" s="557"/>
      <c r="CS63" s="557"/>
      <c r="CT63" s="557"/>
      <c r="CU63" s="557"/>
      <c r="CV63" s="557"/>
      <c r="CW63" s="557"/>
      <c r="CX63" s="557"/>
      <c r="CY63" s="557"/>
      <c r="CZ63" s="557"/>
      <c r="DA63" s="557"/>
      <c r="DB63" s="557"/>
      <c r="DC63" s="557"/>
      <c r="DD63" s="557"/>
      <c r="DE63" s="557"/>
      <c r="DF63" s="557"/>
      <c r="DG63" s="557"/>
      <c r="DH63" s="557"/>
      <c r="DI63" s="557"/>
      <c r="DJ63" s="557"/>
      <c r="DK63" s="557"/>
      <c r="DL63" s="557"/>
      <c r="DM63" s="557"/>
      <c r="DN63" s="557"/>
      <c r="DO63" s="557"/>
      <c r="DP63" s="557"/>
      <c r="DQ63" s="557"/>
      <c r="DR63" s="557"/>
      <c r="DS63" s="557"/>
      <c r="DT63" s="557"/>
      <c r="DU63" s="557"/>
      <c r="DV63" s="557"/>
      <c r="DW63" s="557"/>
      <c r="DX63" s="557"/>
      <c r="DY63" s="557"/>
      <c r="DZ63" s="557"/>
      <c r="EA63" s="557"/>
      <c r="EB63" s="557"/>
      <c r="EC63" s="557"/>
      <c r="ED63" s="557"/>
      <c r="EE63" s="557"/>
      <c r="EF63" s="557"/>
      <c r="EG63" s="557"/>
      <c r="EH63" s="557"/>
      <c r="EI63" s="557"/>
      <c r="EJ63" s="557"/>
      <c r="EK63" s="557"/>
      <c r="EL63" s="557"/>
      <c r="EM63" s="557"/>
      <c r="EN63" s="557"/>
      <c r="EO63" s="557"/>
      <c r="EP63" s="557"/>
      <c r="EQ63" s="557"/>
      <c r="ER63" s="557"/>
      <c r="ES63" s="557"/>
      <c r="ET63" s="557"/>
      <c r="EU63" s="557"/>
      <c r="EV63" s="557"/>
      <c r="EW63" s="557"/>
      <c r="EX63" s="557"/>
      <c r="EY63" s="557"/>
      <c r="EZ63" s="557"/>
      <c r="FA63" s="557"/>
      <c r="FB63" s="557"/>
      <c r="FC63" s="557"/>
      <c r="FD63" s="557"/>
      <c r="FE63" s="557"/>
      <c r="FF63" s="557"/>
      <c r="FG63" s="557"/>
      <c r="FH63" s="557"/>
      <c r="FI63" s="557"/>
      <c r="FJ63" s="557"/>
      <c r="FK63" s="557"/>
      <c r="FL63" s="557"/>
      <c r="FM63" s="557"/>
      <c r="FN63" s="557"/>
      <c r="FO63" s="557"/>
      <c r="FP63" s="557"/>
      <c r="FQ63" s="557"/>
      <c r="FR63" s="557"/>
      <c r="FS63" s="557"/>
      <c r="FT63" s="557"/>
      <c r="FU63" s="557"/>
      <c r="FV63" s="557"/>
      <c r="FW63" s="557"/>
      <c r="FX63" s="557"/>
      <c r="FY63" s="557"/>
      <c r="FZ63" s="557"/>
      <c r="GA63" s="557"/>
      <c r="GB63" s="557"/>
      <c r="GC63" s="557"/>
      <c r="GD63" s="557"/>
      <c r="GE63" s="557"/>
      <c r="GF63" s="557"/>
      <c r="GG63" s="557"/>
      <c r="GH63" s="557"/>
      <c r="GI63" s="557"/>
      <c r="GJ63" s="557"/>
      <c r="GK63" s="557"/>
      <c r="GL63" s="557"/>
      <c r="GM63" s="557"/>
      <c r="GN63" s="557"/>
      <c r="GO63" s="557"/>
      <c r="GP63" s="557"/>
      <c r="GQ63" s="557"/>
      <c r="GR63" s="557"/>
      <c r="GS63" s="557"/>
      <c r="GT63" s="557"/>
      <c r="GU63" s="557"/>
      <c r="GV63" s="557"/>
      <c r="GW63" s="557"/>
      <c r="GX63" s="557"/>
      <c r="GY63" s="557"/>
      <c r="GZ63" s="557"/>
      <c r="HA63" s="557"/>
      <c r="HB63" s="557"/>
      <c r="HC63" s="557"/>
      <c r="HD63" s="557"/>
      <c r="HE63" s="557"/>
      <c r="HF63" s="557"/>
      <c r="HG63" s="557"/>
      <c r="HH63" s="557"/>
      <c r="HI63" s="557"/>
      <c r="HJ63" s="557"/>
      <c r="HK63" s="557"/>
      <c r="HL63" s="557"/>
      <c r="HM63" s="557"/>
      <c r="HN63" s="557"/>
      <c r="HO63" s="557"/>
      <c r="HP63" s="557"/>
      <c r="HQ63" s="557"/>
      <c r="HR63" s="557"/>
      <c r="HS63" s="557"/>
      <c r="HT63" s="557"/>
      <c r="HU63" s="557"/>
      <c r="HV63" s="557"/>
      <c r="HW63" s="557"/>
      <c r="HX63" s="557"/>
      <c r="HY63" s="557"/>
      <c r="HZ63" s="557"/>
      <c r="IA63" s="557"/>
      <c r="IB63" s="557"/>
      <c r="IC63" s="557"/>
      <c r="ID63" s="557"/>
      <c r="IE63" s="557"/>
      <c r="IF63" s="557"/>
      <c r="IG63" s="557"/>
      <c r="IH63" s="557"/>
      <c r="II63" s="557"/>
      <c r="IJ63" s="557"/>
      <c r="IK63" s="557"/>
      <c r="IL63" s="557"/>
      <c r="IM63" s="557"/>
      <c r="IN63" s="557"/>
      <c r="IO63" s="557"/>
      <c r="IP63" s="557"/>
      <c r="IQ63" s="557"/>
      <c r="IR63" s="557"/>
      <c r="IS63" s="557"/>
      <c r="IT63" s="557"/>
      <c r="IU63" s="557"/>
      <c r="IV63" s="557"/>
      <c r="IW63" s="557"/>
      <c r="IX63" s="557"/>
      <c r="IY63" s="557"/>
      <c r="IZ63" s="557"/>
      <c r="JA63" s="557"/>
      <c r="JB63" s="557"/>
      <c r="JC63" s="557"/>
      <c r="JD63" s="557"/>
      <c r="JE63" s="557"/>
      <c r="JF63" s="557"/>
      <c r="JG63" s="557"/>
      <c r="JH63" s="557"/>
      <c r="JI63" s="557"/>
      <c r="JJ63" s="557"/>
      <c r="JK63" s="557"/>
      <c r="JL63" s="557"/>
      <c r="JM63" s="557"/>
      <c r="JN63" s="557"/>
      <c r="JO63" s="557"/>
      <c r="JP63" s="557"/>
      <c r="JQ63" s="557"/>
      <c r="JR63" s="557"/>
      <c r="JS63" s="557"/>
      <c r="JT63" s="557"/>
      <c r="JU63" s="557"/>
      <c r="JV63" s="557"/>
      <c r="JW63" s="557"/>
      <c r="JX63" s="557"/>
      <c r="JY63" s="557"/>
      <c r="JZ63" s="557"/>
      <c r="KA63" s="557"/>
      <c r="KB63" s="557"/>
      <c r="KC63" s="557"/>
      <c r="KD63" s="557"/>
      <c r="KE63" s="557"/>
      <c r="KF63" s="557"/>
      <c r="KG63" s="557"/>
      <c r="KH63" s="557"/>
      <c r="KI63" s="557"/>
      <c r="KJ63" s="557"/>
      <c r="KK63" s="557"/>
      <c r="KL63" s="557"/>
      <c r="KM63" s="557"/>
      <c r="KN63" s="557"/>
      <c r="KO63" s="557"/>
      <c r="KP63" s="557"/>
      <c r="KQ63" s="557"/>
      <c r="KR63" s="557"/>
      <c r="KS63" s="557"/>
      <c r="KT63" s="557"/>
      <c r="KU63" s="557"/>
      <c r="KV63" s="557"/>
      <c r="KW63" s="557"/>
      <c r="KX63" s="557"/>
      <c r="KY63" s="557"/>
      <c r="KZ63" s="557"/>
      <c r="LA63" s="557"/>
      <c r="LB63" s="557"/>
      <c r="LC63" s="557"/>
      <c r="LD63" s="557"/>
      <c r="LE63" s="557"/>
      <c r="LF63" s="557"/>
      <c r="LG63" s="557"/>
      <c r="LH63" s="557"/>
      <c r="LI63" s="557"/>
      <c r="LJ63" s="557"/>
      <c r="LK63" s="557"/>
      <c r="LL63" s="557"/>
      <c r="LM63" s="557"/>
      <c r="LN63" s="557"/>
      <c r="LO63" s="557"/>
      <c r="LP63" s="557"/>
      <c r="LQ63" s="557"/>
      <c r="LR63" s="557"/>
      <c r="LS63" s="557"/>
      <c r="LT63" s="557"/>
      <c r="LU63" s="557"/>
      <c r="LV63" s="557"/>
      <c r="LW63" s="557"/>
      <c r="LX63" s="557"/>
      <c r="LY63" s="557"/>
      <c r="LZ63" s="557"/>
      <c r="MA63" s="557"/>
      <c r="MB63" s="557"/>
      <c r="MC63" s="557"/>
      <c r="MD63" s="557"/>
      <c r="ME63" s="557"/>
      <c r="MF63" s="557"/>
      <c r="MG63" s="557"/>
      <c r="MH63" s="557"/>
      <c r="MI63" s="557"/>
      <c r="MJ63" s="557"/>
      <c r="MK63" s="557"/>
      <c r="ML63" s="557"/>
      <c r="MM63" s="557"/>
      <c r="MN63" s="557"/>
      <c r="MO63" s="557"/>
      <c r="MP63" s="557"/>
      <c r="MQ63" s="557"/>
      <c r="MR63" s="557"/>
      <c r="MS63" s="557"/>
      <c r="MT63" s="557"/>
      <c r="MU63" s="557"/>
      <c r="MV63" s="557"/>
      <c r="MW63" s="557"/>
      <c r="MX63" s="557"/>
      <c r="MY63" s="557"/>
      <c r="MZ63" s="557"/>
      <c r="NA63" s="557"/>
      <c r="NB63" s="557"/>
      <c r="NC63" s="557"/>
      <c r="ND63" s="557"/>
      <c r="NE63" s="557"/>
      <c r="NF63" s="557"/>
      <c r="NG63" s="557"/>
      <c r="NH63" s="557"/>
      <c r="NI63" s="557"/>
      <c r="NJ63" s="557"/>
      <c r="NK63" s="557"/>
      <c r="NL63" s="557"/>
      <c r="NM63" s="557"/>
      <c r="NN63" s="557"/>
      <c r="NO63" s="557"/>
      <c r="NP63" s="557"/>
      <c r="NQ63" s="557"/>
      <c r="NR63" s="557"/>
      <c r="NS63" s="557"/>
      <c r="NT63" s="557"/>
    </row>
    <row r="64" spans="1:384" s="85" customFormat="1" ht="51.75" customHeight="1" x14ac:dyDescent="0.45">
      <c r="A64" s="107">
        <v>0</v>
      </c>
      <c r="B64" s="108">
        <v>1</v>
      </c>
      <c r="C64" s="107">
        <v>0</v>
      </c>
      <c r="D64" s="108">
        <v>6</v>
      </c>
      <c r="E64" s="107">
        <v>0</v>
      </c>
      <c r="F64" s="108">
        <v>9</v>
      </c>
      <c r="G64" s="107">
        <v>0</v>
      </c>
      <c r="H64" s="108">
        <v>1</v>
      </c>
      <c r="I64" s="1452" t="str">
        <f t="shared" si="45"/>
        <v>01060901</v>
      </c>
      <c r="J64" s="1452" t="str">
        <f t="shared" si="68"/>
        <v>01060901</v>
      </c>
      <c r="K64" s="553" t="s">
        <v>119</v>
      </c>
      <c r="L64" s="2663" t="s">
        <v>567</v>
      </c>
      <c r="M64" s="2663"/>
      <c r="N64" s="556" t="s">
        <v>240</v>
      </c>
      <c r="O64" s="2664" t="s">
        <v>362</v>
      </c>
      <c r="P64" s="2305" t="s">
        <v>363</v>
      </c>
      <c r="Q64" s="2579">
        <v>1</v>
      </c>
      <c r="R64" s="2645">
        <f t="shared" si="69"/>
        <v>0.91666666666666663</v>
      </c>
      <c r="S64" s="2597">
        <v>1</v>
      </c>
      <c r="T64" s="2642" t="s">
        <v>520</v>
      </c>
      <c r="U64" s="1866">
        <v>6</v>
      </c>
      <c r="V64" s="1866">
        <f t="shared" si="70"/>
        <v>6</v>
      </c>
      <c r="W64" s="1866">
        <v>3</v>
      </c>
      <c r="X64" s="1866">
        <v>0</v>
      </c>
      <c r="Y64" s="1866">
        <v>0</v>
      </c>
      <c r="Z64" s="1866">
        <v>1</v>
      </c>
      <c r="AA64" s="1866">
        <v>1</v>
      </c>
      <c r="AB64" s="1866">
        <v>1</v>
      </c>
      <c r="AC64" s="3719" t="s">
        <v>525</v>
      </c>
      <c r="AD64" s="1872">
        <v>5</v>
      </c>
      <c r="AE64" s="1866">
        <f t="shared" si="71"/>
        <v>5</v>
      </c>
      <c r="AF64" s="2130">
        <v>1</v>
      </c>
      <c r="AG64" s="1785">
        <v>0</v>
      </c>
      <c r="AH64" s="1785">
        <v>3</v>
      </c>
      <c r="AI64" s="1785">
        <v>0</v>
      </c>
      <c r="AJ64" s="1785">
        <v>0</v>
      </c>
      <c r="AK64" s="1785">
        <v>0</v>
      </c>
      <c r="AL64" s="1785">
        <v>0</v>
      </c>
      <c r="AM64" s="1785">
        <v>1</v>
      </c>
      <c r="AN64" s="1729"/>
      <c r="AO64" s="2892">
        <f t="shared" si="72"/>
        <v>11</v>
      </c>
      <c r="AP64" s="2897">
        <f t="shared" si="73"/>
        <v>0.91666666666666663</v>
      </c>
      <c r="AQ64" s="1807" t="str" cm="1">
        <f t="array" ref="AQ64">_xlfn.IFS(AP64&lt;4,"estandar",AP64&gt;9,"compleja",AP64&gt;4,"avanzada")</f>
        <v>estandar</v>
      </c>
      <c r="AR64" s="2275" t="s">
        <v>522</v>
      </c>
      <c r="AS64" s="1196">
        <v>0</v>
      </c>
      <c r="AT64" s="1197">
        <v>1</v>
      </c>
      <c r="AU64" s="1488">
        <v>0</v>
      </c>
      <c r="AV64" s="1476">
        <v>1.9670570135746599</v>
      </c>
      <c r="AW64" s="1143">
        <v>0</v>
      </c>
      <c r="AX64" s="1143">
        <v>3.6251131221719501</v>
      </c>
      <c r="AY64" s="1143"/>
      <c r="AZ64" s="1143">
        <f t="shared" si="74"/>
        <v>5.5921701357466098</v>
      </c>
      <c r="BA64" s="1139">
        <f t="shared" si="75"/>
        <v>1</v>
      </c>
      <c r="BB64" s="1143">
        <v>1.7140956240360501</v>
      </c>
      <c r="BC64" s="1143">
        <v>0</v>
      </c>
      <c r="BD64" s="1143">
        <v>0</v>
      </c>
      <c r="BE64" s="1143">
        <v>1.22723037566089</v>
      </c>
      <c r="BF64" s="1143">
        <f t="shared" si="76"/>
        <v>8.5334961354435492</v>
      </c>
      <c r="BG64" s="1477">
        <f t="shared" si="77"/>
        <v>1</v>
      </c>
      <c r="BH64" s="1469"/>
      <c r="BI64" s="1143"/>
      <c r="BJ64" s="1143"/>
      <c r="BK64" s="1143"/>
      <c r="BL64" s="1143">
        <f t="shared" si="78"/>
        <v>0</v>
      </c>
      <c r="BM64" s="1139" t="e">
        <f t="shared" si="79"/>
        <v>#DIV/0!</v>
      </c>
      <c r="BN64" s="1143"/>
      <c r="BO64" s="1143"/>
      <c r="BP64" s="1143"/>
      <c r="BQ64" s="1143"/>
      <c r="BR64" s="1143">
        <f t="shared" si="80"/>
        <v>0</v>
      </c>
      <c r="BS64" s="1144" t="e">
        <f t="shared" si="81"/>
        <v>#DIV/0!</v>
      </c>
      <c r="BT64" s="557"/>
      <c r="BU64" s="557"/>
      <c r="BV64" s="557"/>
      <c r="BW64" s="557"/>
      <c r="BX64" s="557"/>
      <c r="BY64" s="557"/>
      <c r="BZ64" s="557"/>
      <c r="CA64" s="557"/>
      <c r="CB64" s="557"/>
      <c r="CC64" s="557"/>
      <c r="CD64" s="557"/>
      <c r="CE64" s="557"/>
      <c r="CF64" s="557"/>
      <c r="CG64" s="557"/>
      <c r="CH64" s="557"/>
      <c r="CI64" s="557"/>
      <c r="CJ64" s="557"/>
      <c r="CK64" s="557"/>
      <c r="CL64" s="557"/>
      <c r="CM64" s="557"/>
      <c r="CN64" s="557"/>
      <c r="CO64" s="557"/>
      <c r="CP64" s="557"/>
      <c r="CQ64" s="557"/>
      <c r="CR64" s="557"/>
      <c r="CS64" s="557"/>
      <c r="CT64" s="557"/>
      <c r="CU64" s="557"/>
      <c r="CV64" s="557"/>
      <c r="CW64" s="557"/>
      <c r="CX64" s="557"/>
      <c r="CY64" s="557"/>
      <c r="CZ64" s="557"/>
      <c r="DA64" s="557"/>
      <c r="DB64" s="557"/>
      <c r="DC64" s="557"/>
      <c r="DD64" s="557"/>
      <c r="DE64" s="557"/>
      <c r="DF64" s="557"/>
      <c r="DG64" s="557"/>
      <c r="DH64" s="557"/>
      <c r="DI64" s="557"/>
      <c r="DJ64" s="557"/>
      <c r="DK64" s="557"/>
      <c r="DL64" s="557"/>
      <c r="DM64" s="557"/>
      <c r="DN64" s="557"/>
      <c r="DO64" s="557"/>
      <c r="DP64" s="557"/>
      <c r="DQ64" s="557"/>
      <c r="DR64" s="557"/>
      <c r="DS64" s="557"/>
      <c r="DT64" s="557"/>
      <c r="DU64" s="557"/>
      <c r="DV64" s="557"/>
      <c r="DW64" s="557"/>
      <c r="DX64" s="557"/>
      <c r="DY64" s="557"/>
      <c r="DZ64" s="557"/>
      <c r="EA64" s="557"/>
      <c r="EB64" s="557"/>
      <c r="EC64" s="557"/>
      <c r="ED64" s="557"/>
      <c r="EE64" s="557"/>
      <c r="EF64" s="557"/>
      <c r="EG64" s="557"/>
      <c r="EH64" s="557"/>
      <c r="EI64" s="557"/>
      <c r="EJ64" s="557"/>
      <c r="EK64" s="557"/>
      <c r="EL64" s="557"/>
      <c r="EM64" s="557"/>
      <c r="EN64" s="557"/>
      <c r="EO64" s="557"/>
      <c r="EP64" s="557"/>
      <c r="EQ64" s="557"/>
      <c r="ER64" s="557"/>
      <c r="ES64" s="557"/>
      <c r="ET64" s="557"/>
      <c r="EU64" s="557"/>
      <c r="EV64" s="557"/>
      <c r="EW64" s="557"/>
      <c r="EX64" s="557"/>
      <c r="EY64" s="557"/>
      <c r="EZ64" s="557"/>
      <c r="FA64" s="557"/>
      <c r="FB64" s="557"/>
      <c r="FC64" s="557"/>
      <c r="FD64" s="557"/>
      <c r="FE64" s="557"/>
      <c r="FF64" s="557"/>
      <c r="FG64" s="557"/>
      <c r="FH64" s="557"/>
      <c r="FI64" s="557"/>
      <c r="FJ64" s="557"/>
      <c r="FK64" s="557"/>
      <c r="FL64" s="557"/>
      <c r="FM64" s="557"/>
      <c r="FN64" s="557"/>
      <c r="FO64" s="557"/>
      <c r="FP64" s="557"/>
      <c r="FQ64" s="557"/>
      <c r="FR64" s="557"/>
      <c r="FS64" s="557"/>
      <c r="FT64" s="557"/>
      <c r="FU64" s="557"/>
      <c r="FV64" s="557"/>
      <c r="FW64" s="557"/>
      <c r="FX64" s="557"/>
      <c r="FY64" s="557"/>
      <c r="FZ64" s="557"/>
      <c r="GA64" s="557"/>
      <c r="GB64" s="557"/>
      <c r="GC64" s="557"/>
      <c r="GD64" s="557"/>
      <c r="GE64" s="557"/>
      <c r="GF64" s="557"/>
      <c r="GG64" s="557"/>
      <c r="GH64" s="557"/>
      <c r="GI64" s="557"/>
      <c r="GJ64" s="557"/>
      <c r="GK64" s="557"/>
      <c r="GL64" s="557"/>
      <c r="GM64" s="557"/>
      <c r="GN64" s="557"/>
      <c r="GO64" s="557"/>
      <c r="GP64" s="557"/>
      <c r="GQ64" s="557"/>
      <c r="GR64" s="557"/>
      <c r="GS64" s="557"/>
      <c r="GT64" s="557"/>
      <c r="GU64" s="557"/>
      <c r="GV64" s="557"/>
      <c r="GW64" s="557"/>
      <c r="GX64" s="557"/>
      <c r="GY64" s="557"/>
      <c r="GZ64" s="557"/>
      <c r="HA64" s="557"/>
      <c r="HB64" s="557"/>
      <c r="HC64" s="557"/>
      <c r="HD64" s="557"/>
      <c r="HE64" s="557"/>
      <c r="HF64" s="557"/>
      <c r="HG64" s="557"/>
      <c r="HH64" s="557"/>
      <c r="HI64" s="557"/>
      <c r="HJ64" s="557"/>
      <c r="HK64" s="557"/>
      <c r="HL64" s="557"/>
      <c r="HM64" s="557"/>
      <c r="HN64" s="557"/>
      <c r="HO64" s="557"/>
      <c r="HP64" s="557"/>
      <c r="HQ64" s="557"/>
      <c r="HR64" s="557"/>
      <c r="HS64" s="557"/>
      <c r="HT64" s="557"/>
      <c r="HU64" s="557"/>
      <c r="HV64" s="557"/>
      <c r="HW64" s="557"/>
      <c r="HX64" s="557"/>
      <c r="HY64" s="557"/>
      <c r="HZ64" s="557"/>
      <c r="IA64" s="557"/>
      <c r="IB64" s="557"/>
      <c r="IC64" s="557"/>
      <c r="ID64" s="557"/>
      <c r="IE64" s="557"/>
      <c r="IF64" s="557"/>
      <c r="IG64" s="557"/>
      <c r="IH64" s="557"/>
      <c r="II64" s="557"/>
      <c r="IJ64" s="557"/>
      <c r="IK64" s="557"/>
      <c r="IL64" s="557"/>
      <c r="IM64" s="557"/>
      <c r="IN64" s="557"/>
      <c r="IO64" s="557"/>
      <c r="IP64" s="557"/>
      <c r="IQ64" s="557"/>
      <c r="IR64" s="557"/>
      <c r="IS64" s="557"/>
      <c r="IT64" s="557"/>
      <c r="IU64" s="557"/>
      <c r="IV64" s="557"/>
      <c r="IW64" s="557"/>
      <c r="IX64" s="557"/>
      <c r="IY64" s="557"/>
      <c r="IZ64" s="557"/>
      <c r="JA64" s="557"/>
      <c r="JB64" s="557"/>
      <c r="JC64" s="557"/>
      <c r="JD64" s="557"/>
      <c r="JE64" s="557"/>
      <c r="JF64" s="557"/>
      <c r="JG64" s="557"/>
      <c r="JH64" s="557"/>
      <c r="JI64" s="557"/>
      <c r="JJ64" s="557"/>
      <c r="JK64" s="557"/>
      <c r="JL64" s="557"/>
      <c r="JM64" s="557"/>
      <c r="JN64" s="557"/>
      <c r="JO64" s="557"/>
      <c r="JP64" s="557"/>
      <c r="JQ64" s="557"/>
      <c r="JR64" s="557"/>
      <c r="JS64" s="557"/>
      <c r="JT64" s="557"/>
      <c r="JU64" s="557"/>
      <c r="JV64" s="557"/>
      <c r="JW64" s="557"/>
      <c r="JX64" s="557"/>
      <c r="JY64" s="557"/>
      <c r="JZ64" s="557"/>
      <c r="KA64" s="557"/>
      <c r="KB64" s="557"/>
      <c r="KC64" s="557"/>
      <c r="KD64" s="557"/>
      <c r="KE64" s="557"/>
      <c r="KF64" s="557"/>
      <c r="KG64" s="557"/>
      <c r="KH64" s="557"/>
      <c r="KI64" s="557"/>
      <c r="KJ64" s="557"/>
      <c r="KK64" s="557"/>
      <c r="KL64" s="557"/>
      <c r="KM64" s="557"/>
      <c r="KN64" s="557"/>
      <c r="KO64" s="557"/>
      <c r="KP64" s="557"/>
      <c r="KQ64" s="557"/>
      <c r="KR64" s="557"/>
      <c r="KS64" s="557"/>
      <c r="KT64" s="557"/>
      <c r="KU64" s="557"/>
      <c r="KV64" s="557"/>
      <c r="KW64" s="557"/>
      <c r="KX64" s="557"/>
      <c r="KY64" s="557"/>
      <c r="KZ64" s="557"/>
      <c r="LA64" s="557"/>
      <c r="LB64" s="557"/>
      <c r="LC64" s="557"/>
      <c r="LD64" s="557"/>
      <c r="LE64" s="557"/>
      <c r="LF64" s="557"/>
      <c r="LG64" s="557"/>
      <c r="LH64" s="557"/>
      <c r="LI64" s="557"/>
      <c r="LJ64" s="557"/>
      <c r="LK64" s="557"/>
      <c r="LL64" s="557"/>
      <c r="LM64" s="557"/>
      <c r="LN64" s="557"/>
      <c r="LO64" s="557"/>
      <c r="LP64" s="557"/>
      <c r="LQ64" s="557"/>
      <c r="LR64" s="557"/>
      <c r="LS64" s="557"/>
      <c r="LT64" s="557"/>
      <c r="LU64" s="557"/>
      <c r="LV64" s="557"/>
      <c r="LW64" s="557"/>
      <c r="LX64" s="557"/>
      <c r="LY64" s="557"/>
      <c r="LZ64" s="557"/>
      <c r="MA64" s="557"/>
      <c r="MB64" s="557"/>
      <c r="MC64" s="557"/>
      <c r="MD64" s="557"/>
      <c r="ME64" s="557"/>
      <c r="MF64" s="557"/>
      <c r="MG64" s="557"/>
      <c r="MH64" s="557"/>
      <c r="MI64" s="557"/>
      <c r="MJ64" s="557"/>
      <c r="MK64" s="557"/>
      <c r="ML64" s="557"/>
      <c r="MM64" s="557"/>
      <c r="MN64" s="557"/>
      <c r="MO64" s="557"/>
      <c r="MP64" s="557"/>
      <c r="MQ64" s="557"/>
      <c r="MR64" s="557"/>
      <c r="MS64" s="557"/>
      <c r="MT64" s="557"/>
      <c r="MU64" s="557"/>
      <c r="MV64" s="557"/>
      <c r="MW64" s="557"/>
      <c r="MX64" s="557"/>
      <c r="MY64" s="557"/>
      <c r="MZ64" s="557"/>
      <c r="NA64" s="557"/>
      <c r="NB64" s="557"/>
      <c r="NC64" s="557"/>
      <c r="ND64" s="557"/>
      <c r="NE64" s="557"/>
      <c r="NF64" s="557"/>
      <c r="NG64" s="557"/>
      <c r="NH64" s="557"/>
      <c r="NI64" s="557"/>
      <c r="NJ64" s="557"/>
      <c r="NK64" s="557"/>
      <c r="NL64" s="557"/>
      <c r="NM64" s="557"/>
      <c r="NN64" s="557"/>
      <c r="NO64" s="557"/>
      <c r="NP64" s="557"/>
      <c r="NQ64" s="557"/>
      <c r="NR64" s="557"/>
      <c r="NS64" s="557"/>
      <c r="NT64" s="557"/>
    </row>
    <row r="65" spans="1:384" s="85" customFormat="1" ht="51.75" customHeight="1" x14ac:dyDescent="0.45">
      <c r="A65" s="107">
        <v>0</v>
      </c>
      <c r="B65" s="108">
        <v>1</v>
      </c>
      <c r="C65" s="107">
        <v>0</v>
      </c>
      <c r="D65" s="108">
        <v>6</v>
      </c>
      <c r="E65" s="107">
        <v>1</v>
      </c>
      <c r="F65" s="108">
        <v>0</v>
      </c>
      <c r="G65" s="107">
        <v>0</v>
      </c>
      <c r="H65" s="108">
        <v>1</v>
      </c>
      <c r="I65" s="1452" t="str">
        <f t="shared" si="45"/>
        <v>01061001</v>
      </c>
      <c r="J65" s="1452" t="str">
        <f t="shared" si="68"/>
        <v>01061001</v>
      </c>
      <c r="K65" s="553" t="s">
        <v>119</v>
      </c>
      <c r="L65" s="2663" t="s">
        <v>568</v>
      </c>
      <c r="M65" s="2663"/>
      <c r="N65" s="556" t="s">
        <v>240</v>
      </c>
      <c r="O65" s="2664" t="s">
        <v>365</v>
      </c>
      <c r="P65" s="2305" t="s">
        <v>366</v>
      </c>
      <c r="Q65" s="2579">
        <v>1</v>
      </c>
      <c r="R65" s="2645">
        <f t="shared" si="69"/>
        <v>0.91666666666666663</v>
      </c>
      <c r="S65" s="2597">
        <v>1</v>
      </c>
      <c r="T65" s="2642" t="s">
        <v>520</v>
      </c>
      <c r="U65" s="1866">
        <v>6</v>
      </c>
      <c r="V65" s="1866">
        <f t="shared" si="70"/>
        <v>6</v>
      </c>
      <c r="W65" s="1866">
        <v>3</v>
      </c>
      <c r="X65" s="1866">
        <v>0</v>
      </c>
      <c r="Y65" s="1866">
        <v>0</v>
      </c>
      <c r="Z65" s="1866">
        <v>1</v>
      </c>
      <c r="AA65" s="1866">
        <v>1</v>
      </c>
      <c r="AB65" s="1866">
        <v>1</v>
      </c>
      <c r="AC65" s="3719" t="s">
        <v>521</v>
      </c>
      <c r="AD65" s="1872">
        <v>5</v>
      </c>
      <c r="AE65" s="1866">
        <f t="shared" si="71"/>
        <v>5</v>
      </c>
      <c r="AF65" s="2130">
        <v>1</v>
      </c>
      <c r="AG65" s="1785">
        <v>0</v>
      </c>
      <c r="AH65" s="1785">
        <v>3</v>
      </c>
      <c r="AI65" s="1785">
        <v>0</v>
      </c>
      <c r="AJ65" s="1785">
        <v>0</v>
      </c>
      <c r="AK65" s="1785">
        <v>0</v>
      </c>
      <c r="AL65" s="1785">
        <v>0</v>
      </c>
      <c r="AM65" s="1785">
        <v>1</v>
      </c>
      <c r="AN65" s="1729"/>
      <c r="AO65" s="2892">
        <f t="shared" si="72"/>
        <v>11</v>
      </c>
      <c r="AP65" s="2897">
        <f t="shared" si="73"/>
        <v>0.91666666666666663</v>
      </c>
      <c r="AQ65" s="1807" t="str" cm="1">
        <f t="array" ref="AQ65">_xlfn.IFS(AP65&lt;4,"estandar",AP65&gt;9,"compleja",AP65&gt;4,"avanzada")</f>
        <v>estandar</v>
      </c>
      <c r="AR65" s="2275" t="s">
        <v>522</v>
      </c>
      <c r="AS65" s="1196">
        <v>0</v>
      </c>
      <c r="AT65" s="1197">
        <v>1</v>
      </c>
      <c r="AU65" s="1488">
        <v>0</v>
      </c>
      <c r="AV65" s="1476">
        <v>1.9670570135746599</v>
      </c>
      <c r="AW65" s="1143">
        <v>0</v>
      </c>
      <c r="AX65" s="1143">
        <v>3.6251131221719501</v>
      </c>
      <c r="AY65" s="1143"/>
      <c r="AZ65" s="1143">
        <f t="shared" si="74"/>
        <v>5.5921701357466098</v>
      </c>
      <c r="BA65" s="1139">
        <f t="shared" si="75"/>
        <v>1</v>
      </c>
      <c r="BB65" s="1143">
        <v>1.7140956240360501</v>
      </c>
      <c r="BC65" s="1143">
        <v>0</v>
      </c>
      <c r="BD65" s="1143">
        <v>0</v>
      </c>
      <c r="BE65" s="1143">
        <v>1.22723037566089</v>
      </c>
      <c r="BF65" s="1143">
        <f t="shared" si="76"/>
        <v>8.5334961354435492</v>
      </c>
      <c r="BG65" s="1477">
        <f t="shared" si="77"/>
        <v>1</v>
      </c>
      <c r="BH65" s="1469"/>
      <c r="BI65" s="1143"/>
      <c r="BJ65" s="1143"/>
      <c r="BK65" s="1143"/>
      <c r="BL65" s="1143">
        <f t="shared" si="78"/>
        <v>0</v>
      </c>
      <c r="BM65" s="1139" t="e">
        <f t="shared" si="79"/>
        <v>#DIV/0!</v>
      </c>
      <c r="BN65" s="1143"/>
      <c r="BO65" s="1143"/>
      <c r="BP65" s="1143"/>
      <c r="BQ65" s="1143"/>
      <c r="BR65" s="1143">
        <f t="shared" si="80"/>
        <v>0</v>
      </c>
      <c r="BS65" s="1144" t="e">
        <f t="shared" si="81"/>
        <v>#DIV/0!</v>
      </c>
      <c r="BT65" s="557"/>
      <c r="BU65" s="557"/>
      <c r="BV65" s="557"/>
      <c r="BW65" s="557"/>
      <c r="BX65" s="557"/>
      <c r="BY65" s="557"/>
      <c r="BZ65" s="557"/>
      <c r="CA65" s="557"/>
      <c r="CB65" s="557"/>
      <c r="CC65" s="557"/>
      <c r="CD65" s="557"/>
      <c r="CE65" s="557"/>
      <c r="CF65" s="557"/>
      <c r="CG65" s="557"/>
      <c r="CH65" s="557"/>
      <c r="CI65" s="557"/>
      <c r="CJ65" s="557"/>
      <c r="CK65" s="557"/>
      <c r="CL65" s="557"/>
      <c r="CM65" s="557"/>
      <c r="CN65" s="557"/>
      <c r="CO65" s="557"/>
      <c r="CP65" s="557"/>
      <c r="CQ65" s="557"/>
      <c r="CR65" s="557"/>
      <c r="CS65" s="557"/>
      <c r="CT65" s="557"/>
      <c r="CU65" s="557"/>
      <c r="CV65" s="557"/>
      <c r="CW65" s="557"/>
      <c r="CX65" s="557"/>
      <c r="CY65" s="557"/>
      <c r="CZ65" s="557"/>
      <c r="DA65" s="557"/>
      <c r="DB65" s="557"/>
      <c r="DC65" s="557"/>
      <c r="DD65" s="557"/>
      <c r="DE65" s="557"/>
      <c r="DF65" s="557"/>
      <c r="DG65" s="557"/>
      <c r="DH65" s="557"/>
      <c r="DI65" s="557"/>
      <c r="DJ65" s="557"/>
      <c r="DK65" s="557"/>
      <c r="DL65" s="557"/>
      <c r="DM65" s="557"/>
      <c r="DN65" s="557"/>
      <c r="DO65" s="557"/>
      <c r="DP65" s="557"/>
      <c r="DQ65" s="557"/>
      <c r="DR65" s="557"/>
      <c r="DS65" s="557"/>
      <c r="DT65" s="557"/>
      <c r="DU65" s="557"/>
      <c r="DV65" s="557"/>
      <c r="DW65" s="557"/>
      <c r="DX65" s="557"/>
      <c r="DY65" s="557"/>
      <c r="DZ65" s="557"/>
      <c r="EA65" s="557"/>
      <c r="EB65" s="557"/>
      <c r="EC65" s="557"/>
      <c r="ED65" s="557"/>
      <c r="EE65" s="557"/>
      <c r="EF65" s="557"/>
      <c r="EG65" s="557"/>
      <c r="EH65" s="557"/>
      <c r="EI65" s="557"/>
      <c r="EJ65" s="557"/>
      <c r="EK65" s="557"/>
      <c r="EL65" s="557"/>
      <c r="EM65" s="557"/>
      <c r="EN65" s="557"/>
      <c r="EO65" s="557"/>
      <c r="EP65" s="557"/>
      <c r="EQ65" s="557"/>
      <c r="ER65" s="557"/>
      <c r="ES65" s="557"/>
      <c r="ET65" s="557"/>
      <c r="EU65" s="557"/>
      <c r="EV65" s="557"/>
      <c r="EW65" s="557"/>
      <c r="EX65" s="557"/>
      <c r="EY65" s="557"/>
      <c r="EZ65" s="557"/>
      <c r="FA65" s="557"/>
      <c r="FB65" s="557"/>
      <c r="FC65" s="557"/>
      <c r="FD65" s="557"/>
      <c r="FE65" s="557"/>
      <c r="FF65" s="557"/>
      <c r="FG65" s="557"/>
      <c r="FH65" s="557"/>
      <c r="FI65" s="557"/>
      <c r="FJ65" s="557"/>
      <c r="FK65" s="557"/>
      <c r="FL65" s="557"/>
      <c r="FM65" s="557"/>
      <c r="FN65" s="557"/>
      <c r="FO65" s="557"/>
      <c r="FP65" s="557"/>
      <c r="FQ65" s="557"/>
      <c r="FR65" s="557"/>
      <c r="FS65" s="557"/>
      <c r="FT65" s="557"/>
      <c r="FU65" s="557"/>
      <c r="FV65" s="557"/>
      <c r="FW65" s="557"/>
      <c r="FX65" s="557"/>
      <c r="FY65" s="557"/>
      <c r="FZ65" s="557"/>
      <c r="GA65" s="557"/>
      <c r="GB65" s="557"/>
      <c r="GC65" s="557"/>
      <c r="GD65" s="557"/>
      <c r="GE65" s="557"/>
      <c r="GF65" s="557"/>
      <c r="GG65" s="557"/>
      <c r="GH65" s="557"/>
      <c r="GI65" s="557"/>
      <c r="GJ65" s="557"/>
      <c r="GK65" s="557"/>
      <c r="GL65" s="557"/>
      <c r="GM65" s="557"/>
      <c r="GN65" s="557"/>
      <c r="GO65" s="557"/>
      <c r="GP65" s="557"/>
      <c r="GQ65" s="557"/>
      <c r="GR65" s="557"/>
      <c r="GS65" s="557"/>
      <c r="GT65" s="557"/>
      <c r="GU65" s="557"/>
      <c r="GV65" s="557"/>
      <c r="GW65" s="557"/>
      <c r="GX65" s="557"/>
      <c r="GY65" s="557"/>
      <c r="GZ65" s="557"/>
      <c r="HA65" s="557"/>
      <c r="HB65" s="557"/>
      <c r="HC65" s="557"/>
      <c r="HD65" s="557"/>
      <c r="HE65" s="557"/>
      <c r="HF65" s="557"/>
      <c r="HG65" s="557"/>
      <c r="HH65" s="557"/>
      <c r="HI65" s="557"/>
      <c r="HJ65" s="557"/>
      <c r="HK65" s="557"/>
      <c r="HL65" s="557"/>
      <c r="HM65" s="557"/>
      <c r="HN65" s="557"/>
      <c r="HO65" s="557"/>
      <c r="HP65" s="557"/>
      <c r="HQ65" s="557"/>
      <c r="HR65" s="557"/>
      <c r="HS65" s="557"/>
      <c r="HT65" s="557"/>
      <c r="HU65" s="557"/>
      <c r="HV65" s="557"/>
      <c r="HW65" s="557"/>
      <c r="HX65" s="557"/>
      <c r="HY65" s="557"/>
      <c r="HZ65" s="557"/>
      <c r="IA65" s="557"/>
      <c r="IB65" s="557"/>
      <c r="IC65" s="557"/>
      <c r="ID65" s="557"/>
      <c r="IE65" s="557"/>
      <c r="IF65" s="557"/>
      <c r="IG65" s="557"/>
      <c r="IH65" s="557"/>
      <c r="II65" s="557"/>
      <c r="IJ65" s="557"/>
      <c r="IK65" s="557"/>
      <c r="IL65" s="557"/>
      <c r="IM65" s="557"/>
      <c r="IN65" s="557"/>
      <c r="IO65" s="557"/>
      <c r="IP65" s="557"/>
      <c r="IQ65" s="557"/>
      <c r="IR65" s="557"/>
      <c r="IS65" s="557"/>
      <c r="IT65" s="557"/>
      <c r="IU65" s="557"/>
      <c r="IV65" s="557"/>
      <c r="IW65" s="557"/>
      <c r="IX65" s="557"/>
      <c r="IY65" s="557"/>
      <c r="IZ65" s="557"/>
      <c r="JA65" s="557"/>
      <c r="JB65" s="557"/>
      <c r="JC65" s="557"/>
      <c r="JD65" s="557"/>
      <c r="JE65" s="557"/>
      <c r="JF65" s="557"/>
      <c r="JG65" s="557"/>
      <c r="JH65" s="557"/>
      <c r="JI65" s="557"/>
      <c r="JJ65" s="557"/>
      <c r="JK65" s="557"/>
      <c r="JL65" s="557"/>
      <c r="JM65" s="557"/>
      <c r="JN65" s="557"/>
      <c r="JO65" s="557"/>
      <c r="JP65" s="557"/>
      <c r="JQ65" s="557"/>
      <c r="JR65" s="557"/>
      <c r="JS65" s="557"/>
      <c r="JT65" s="557"/>
      <c r="JU65" s="557"/>
      <c r="JV65" s="557"/>
      <c r="JW65" s="557"/>
      <c r="JX65" s="557"/>
      <c r="JY65" s="557"/>
      <c r="JZ65" s="557"/>
      <c r="KA65" s="557"/>
      <c r="KB65" s="557"/>
      <c r="KC65" s="557"/>
      <c r="KD65" s="557"/>
      <c r="KE65" s="557"/>
      <c r="KF65" s="557"/>
      <c r="KG65" s="557"/>
      <c r="KH65" s="557"/>
      <c r="KI65" s="557"/>
      <c r="KJ65" s="557"/>
      <c r="KK65" s="557"/>
      <c r="KL65" s="557"/>
      <c r="KM65" s="557"/>
      <c r="KN65" s="557"/>
      <c r="KO65" s="557"/>
      <c r="KP65" s="557"/>
      <c r="KQ65" s="557"/>
      <c r="KR65" s="557"/>
      <c r="KS65" s="557"/>
      <c r="KT65" s="557"/>
      <c r="KU65" s="557"/>
      <c r="KV65" s="557"/>
      <c r="KW65" s="557"/>
      <c r="KX65" s="557"/>
      <c r="KY65" s="557"/>
      <c r="KZ65" s="557"/>
      <c r="LA65" s="557"/>
      <c r="LB65" s="557"/>
      <c r="LC65" s="557"/>
      <c r="LD65" s="557"/>
      <c r="LE65" s="557"/>
      <c r="LF65" s="557"/>
      <c r="LG65" s="557"/>
      <c r="LH65" s="557"/>
      <c r="LI65" s="557"/>
      <c r="LJ65" s="557"/>
      <c r="LK65" s="557"/>
      <c r="LL65" s="557"/>
      <c r="LM65" s="557"/>
      <c r="LN65" s="557"/>
      <c r="LO65" s="557"/>
      <c r="LP65" s="557"/>
      <c r="LQ65" s="557"/>
      <c r="LR65" s="557"/>
      <c r="LS65" s="557"/>
      <c r="LT65" s="557"/>
      <c r="LU65" s="557"/>
      <c r="LV65" s="557"/>
      <c r="LW65" s="557"/>
      <c r="LX65" s="557"/>
      <c r="LY65" s="557"/>
      <c r="LZ65" s="557"/>
      <c r="MA65" s="557"/>
      <c r="MB65" s="557"/>
      <c r="MC65" s="557"/>
      <c r="MD65" s="557"/>
      <c r="ME65" s="557"/>
      <c r="MF65" s="557"/>
      <c r="MG65" s="557"/>
      <c r="MH65" s="557"/>
      <c r="MI65" s="557"/>
      <c r="MJ65" s="557"/>
      <c r="MK65" s="557"/>
      <c r="ML65" s="557"/>
      <c r="MM65" s="557"/>
      <c r="MN65" s="557"/>
      <c r="MO65" s="557"/>
      <c r="MP65" s="557"/>
      <c r="MQ65" s="557"/>
      <c r="MR65" s="557"/>
      <c r="MS65" s="557"/>
      <c r="MT65" s="557"/>
      <c r="MU65" s="557"/>
      <c r="MV65" s="557"/>
      <c r="MW65" s="557"/>
      <c r="MX65" s="557"/>
      <c r="MY65" s="557"/>
      <c r="MZ65" s="557"/>
      <c r="NA65" s="557"/>
      <c r="NB65" s="557"/>
      <c r="NC65" s="557"/>
      <c r="ND65" s="557"/>
      <c r="NE65" s="557"/>
      <c r="NF65" s="557"/>
      <c r="NG65" s="557"/>
      <c r="NH65" s="557"/>
      <c r="NI65" s="557"/>
      <c r="NJ65" s="557"/>
      <c r="NK65" s="557"/>
      <c r="NL65" s="557"/>
      <c r="NM65" s="557"/>
      <c r="NN65" s="557"/>
      <c r="NO65" s="557"/>
      <c r="NP65" s="557"/>
      <c r="NQ65" s="557"/>
      <c r="NR65" s="557"/>
      <c r="NS65" s="557"/>
      <c r="NT65" s="557"/>
    </row>
    <row r="66" spans="1:384" s="85" customFormat="1" ht="51.75" customHeight="1" x14ac:dyDescent="0.45">
      <c r="A66" s="107">
        <v>0</v>
      </c>
      <c r="B66" s="108">
        <v>1</v>
      </c>
      <c r="C66" s="107">
        <v>0</v>
      </c>
      <c r="D66" s="108">
        <v>6</v>
      </c>
      <c r="E66" s="107">
        <v>1</v>
      </c>
      <c r="F66" s="108">
        <v>1</v>
      </c>
      <c r="G66" s="107">
        <v>0</v>
      </c>
      <c r="H66" s="108">
        <v>1</v>
      </c>
      <c r="I66" s="1452" t="str">
        <f t="shared" si="45"/>
        <v>01061101</v>
      </c>
      <c r="J66" s="1452" t="str">
        <f t="shared" si="68"/>
        <v>01061101</v>
      </c>
      <c r="K66" s="553" t="s">
        <v>119</v>
      </c>
      <c r="L66" s="2663" t="s">
        <v>569</v>
      </c>
      <c r="M66" s="2663"/>
      <c r="N66" s="556" t="s">
        <v>240</v>
      </c>
      <c r="O66" s="2664" t="s">
        <v>368</v>
      </c>
      <c r="P66" s="2305" t="s">
        <v>369</v>
      </c>
      <c r="Q66" s="2579">
        <v>0.9413746671439549</v>
      </c>
      <c r="R66" s="2596">
        <f t="shared" si="69"/>
        <v>0.83333333333333337</v>
      </c>
      <c r="S66" s="2597">
        <v>0.92810385920800564</v>
      </c>
      <c r="T66" s="2642" t="s">
        <v>520</v>
      </c>
      <c r="U66" s="1866">
        <v>5</v>
      </c>
      <c r="V66" s="1866">
        <f t="shared" si="70"/>
        <v>5</v>
      </c>
      <c r="W66" s="1866">
        <v>2</v>
      </c>
      <c r="X66" s="1866">
        <v>0</v>
      </c>
      <c r="Y66" s="1866">
        <v>0</v>
      </c>
      <c r="Z66" s="1866">
        <v>1</v>
      </c>
      <c r="AA66" s="1866">
        <v>1</v>
      </c>
      <c r="AB66" s="1866">
        <v>1</v>
      </c>
      <c r="AC66" s="3719" t="s">
        <v>521</v>
      </c>
      <c r="AD66" s="1872">
        <v>5</v>
      </c>
      <c r="AE66" s="1866">
        <f t="shared" si="71"/>
        <v>5</v>
      </c>
      <c r="AF66" s="2130">
        <v>1</v>
      </c>
      <c r="AG66" s="1785">
        <v>0</v>
      </c>
      <c r="AH66" s="1785">
        <v>3</v>
      </c>
      <c r="AI66" s="1785">
        <v>0</v>
      </c>
      <c r="AJ66" s="1785">
        <v>0</v>
      </c>
      <c r="AK66" s="1785">
        <v>0</v>
      </c>
      <c r="AL66" s="1785">
        <v>0</v>
      </c>
      <c r="AM66" s="1785">
        <v>1</v>
      </c>
      <c r="AN66" s="1729"/>
      <c r="AO66" s="2892">
        <f t="shared" si="72"/>
        <v>10</v>
      </c>
      <c r="AP66" s="2897">
        <f t="shared" si="73"/>
        <v>0.83333333333333337</v>
      </c>
      <c r="AQ66" s="1807" t="str" cm="1">
        <f t="array" ref="AQ66">_xlfn.IFS(AP66&lt;4,"estandar",AP66&gt;9,"compleja",AP66&gt;4,"avanzada")</f>
        <v>estandar</v>
      </c>
      <c r="AR66" s="2275" t="s">
        <v>522</v>
      </c>
      <c r="AS66" s="1196">
        <v>0</v>
      </c>
      <c r="AT66" s="1197">
        <v>1</v>
      </c>
      <c r="AU66" s="1488">
        <v>0</v>
      </c>
      <c r="AV66" s="1476">
        <v>1.63921417797888</v>
      </c>
      <c r="AW66" s="1143">
        <v>0</v>
      </c>
      <c r="AX66" s="1143">
        <v>3.6251131221719501</v>
      </c>
      <c r="AY66" s="1143"/>
      <c r="AZ66" s="1143">
        <f t="shared" si="74"/>
        <v>5.2643273001508302</v>
      </c>
      <c r="BA66" s="1139">
        <f t="shared" si="75"/>
        <v>0.9413746671439549</v>
      </c>
      <c r="BB66" s="1143">
        <v>1.42841302003004</v>
      </c>
      <c r="BC66" s="1143">
        <v>0</v>
      </c>
      <c r="BD66" s="1143">
        <v>0</v>
      </c>
      <c r="BE66" s="1143">
        <v>1.22723037566089</v>
      </c>
      <c r="BF66" s="1143">
        <f t="shared" si="76"/>
        <v>7.9199706958417604</v>
      </c>
      <c r="BG66" s="1477">
        <f t="shared" si="77"/>
        <v>0.92810385920800564</v>
      </c>
      <c r="BH66" s="1469"/>
      <c r="BI66" s="1143"/>
      <c r="BJ66" s="1143"/>
      <c r="BK66" s="1143"/>
      <c r="BL66" s="1143">
        <f t="shared" si="78"/>
        <v>0</v>
      </c>
      <c r="BM66" s="1139" t="e">
        <f t="shared" si="79"/>
        <v>#DIV/0!</v>
      </c>
      <c r="BN66" s="1143"/>
      <c r="BO66" s="1143"/>
      <c r="BP66" s="1143"/>
      <c r="BQ66" s="1143"/>
      <c r="BR66" s="1143">
        <f t="shared" si="80"/>
        <v>0</v>
      </c>
      <c r="BS66" s="1144" t="e">
        <f t="shared" si="81"/>
        <v>#DIV/0!</v>
      </c>
      <c r="BT66" s="557"/>
      <c r="BU66" s="557"/>
      <c r="BV66" s="557"/>
      <c r="BW66" s="557"/>
      <c r="BX66" s="557"/>
      <c r="BY66" s="557"/>
      <c r="BZ66" s="557"/>
      <c r="CA66" s="557"/>
      <c r="CB66" s="557"/>
      <c r="CC66" s="557"/>
      <c r="CD66" s="557"/>
      <c r="CE66" s="557"/>
      <c r="CF66" s="557"/>
      <c r="CG66" s="557"/>
      <c r="CH66" s="557"/>
      <c r="CI66" s="557"/>
      <c r="CJ66" s="557"/>
      <c r="CK66" s="557"/>
      <c r="CL66" s="557"/>
      <c r="CM66" s="557"/>
      <c r="CN66" s="557"/>
      <c r="CO66" s="557"/>
      <c r="CP66" s="557"/>
      <c r="CQ66" s="557"/>
      <c r="CR66" s="557"/>
      <c r="CS66" s="557"/>
      <c r="CT66" s="557"/>
      <c r="CU66" s="557"/>
      <c r="CV66" s="557"/>
      <c r="CW66" s="557"/>
      <c r="CX66" s="557"/>
      <c r="CY66" s="557"/>
      <c r="CZ66" s="557"/>
      <c r="DA66" s="557"/>
      <c r="DB66" s="557"/>
      <c r="DC66" s="557"/>
      <c r="DD66" s="557"/>
      <c r="DE66" s="557"/>
      <c r="DF66" s="557"/>
      <c r="DG66" s="557"/>
      <c r="DH66" s="557"/>
      <c r="DI66" s="557"/>
      <c r="DJ66" s="557"/>
      <c r="DK66" s="557"/>
      <c r="DL66" s="557"/>
      <c r="DM66" s="557"/>
      <c r="DN66" s="557"/>
      <c r="DO66" s="557"/>
      <c r="DP66" s="557"/>
      <c r="DQ66" s="557"/>
      <c r="DR66" s="557"/>
      <c r="DS66" s="557"/>
      <c r="DT66" s="557"/>
      <c r="DU66" s="557"/>
      <c r="DV66" s="557"/>
      <c r="DW66" s="557"/>
      <c r="DX66" s="557"/>
      <c r="DY66" s="557"/>
      <c r="DZ66" s="557"/>
      <c r="EA66" s="557"/>
      <c r="EB66" s="557"/>
      <c r="EC66" s="557"/>
      <c r="ED66" s="557"/>
      <c r="EE66" s="557"/>
      <c r="EF66" s="557"/>
      <c r="EG66" s="557"/>
      <c r="EH66" s="557"/>
      <c r="EI66" s="557"/>
      <c r="EJ66" s="557"/>
      <c r="EK66" s="557"/>
      <c r="EL66" s="557"/>
      <c r="EM66" s="557"/>
      <c r="EN66" s="557"/>
      <c r="EO66" s="557"/>
      <c r="EP66" s="557"/>
      <c r="EQ66" s="557"/>
      <c r="ER66" s="557"/>
      <c r="ES66" s="557"/>
      <c r="ET66" s="557"/>
      <c r="EU66" s="557"/>
      <c r="EV66" s="557"/>
      <c r="EW66" s="557"/>
      <c r="EX66" s="557"/>
      <c r="EY66" s="557"/>
      <c r="EZ66" s="557"/>
      <c r="FA66" s="557"/>
      <c r="FB66" s="557"/>
      <c r="FC66" s="557"/>
      <c r="FD66" s="557"/>
      <c r="FE66" s="557"/>
      <c r="FF66" s="557"/>
      <c r="FG66" s="557"/>
      <c r="FH66" s="557"/>
      <c r="FI66" s="557"/>
      <c r="FJ66" s="557"/>
      <c r="FK66" s="557"/>
      <c r="FL66" s="557"/>
      <c r="FM66" s="557"/>
      <c r="FN66" s="557"/>
      <c r="FO66" s="557"/>
      <c r="FP66" s="557"/>
      <c r="FQ66" s="557"/>
      <c r="FR66" s="557"/>
      <c r="FS66" s="557"/>
      <c r="FT66" s="557"/>
      <c r="FU66" s="557"/>
      <c r="FV66" s="557"/>
      <c r="FW66" s="557"/>
      <c r="FX66" s="557"/>
      <c r="FY66" s="557"/>
      <c r="FZ66" s="557"/>
      <c r="GA66" s="557"/>
      <c r="GB66" s="557"/>
      <c r="GC66" s="557"/>
      <c r="GD66" s="557"/>
      <c r="GE66" s="557"/>
      <c r="GF66" s="557"/>
      <c r="GG66" s="557"/>
      <c r="GH66" s="557"/>
      <c r="GI66" s="557"/>
      <c r="GJ66" s="557"/>
      <c r="GK66" s="557"/>
      <c r="GL66" s="557"/>
      <c r="GM66" s="557"/>
      <c r="GN66" s="557"/>
      <c r="GO66" s="557"/>
      <c r="GP66" s="557"/>
      <c r="GQ66" s="557"/>
      <c r="GR66" s="557"/>
      <c r="GS66" s="557"/>
      <c r="GT66" s="557"/>
      <c r="GU66" s="557"/>
      <c r="GV66" s="557"/>
      <c r="GW66" s="557"/>
      <c r="GX66" s="557"/>
      <c r="GY66" s="557"/>
      <c r="GZ66" s="557"/>
      <c r="HA66" s="557"/>
      <c r="HB66" s="557"/>
      <c r="HC66" s="557"/>
      <c r="HD66" s="557"/>
      <c r="HE66" s="557"/>
      <c r="HF66" s="557"/>
      <c r="HG66" s="557"/>
      <c r="HH66" s="557"/>
      <c r="HI66" s="557"/>
      <c r="HJ66" s="557"/>
      <c r="HK66" s="557"/>
      <c r="HL66" s="557"/>
      <c r="HM66" s="557"/>
      <c r="HN66" s="557"/>
      <c r="HO66" s="557"/>
      <c r="HP66" s="557"/>
      <c r="HQ66" s="557"/>
      <c r="HR66" s="557"/>
      <c r="HS66" s="557"/>
      <c r="HT66" s="557"/>
      <c r="HU66" s="557"/>
      <c r="HV66" s="557"/>
      <c r="HW66" s="557"/>
      <c r="HX66" s="557"/>
      <c r="HY66" s="557"/>
      <c r="HZ66" s="557"/>
      <c r="IA66" s="557"/>
      <c r="IB66" s="557"/>
      <c r="IC66" s="557"/>
      <c r="ID66" s="557"/>
      <c r="IE66" s="557"/>
      <c r="IF66" s="557"/>
      <c r="IG66" s="557"/>
      <c r="IH66" s="557"/>
      <c r="II66" s="557"/>
      <c r="IJ66" s="557"/>
      <c r="IK66" s="557"/>
      <c r="IL66" s="557"/>
      <c r="IM66" s="557"/>
      <c r="IN66" s="557"/>
      <c r="IO66" s="557"/>
      <c r="IP66" s="557"/>
      <c r="IQ66" s="557"/>
      <c r="IR66" s="557"/>
      <c r="IS66" s="557"/>
      <c r="IT66" s="557"/>
      <c r="IU66" s="557"/>
      <c r="IV66" s="557"/>
      <c r="IW66" s="557"/>
      <c r="IX66" s="557"/>
      <c r="IY66" s="557"/>
      <c r="IZ66" s="557"/>
      <c r="JA66" s="557"/>
      <c r="JB66" s="557"/>
      <c r="JC66" s="557"/>
      <c r="JD66" s="557"/>
      <c r="JE66" s="557"/>
      <c r="JF66" s="557"/>
      <c r="JG66" s="557"/>
      <c r="JH66" s="557"/>
      <c r="JI66" s="557"/>
      <c r="JJ66" s="557"/>
      <c r="JK66" s="557"/>
      <c r="JL66" s="557"/>
      <c r="JM66" s="557"/>
      <c r="JN66" s="557"/>
      <c r="JO66" s="557"/>
      <c r="JP66" s="557"/>
      <c r="JQ66" s="557"/>
      <c r="JR66" s="557"/>
      <c r="JS66" s="557"/>
      <c r="JT66" s="557"/>
      <c r="JU66" s="557"/>
      <c r="JV66" s="557"/>
      <c r="JW66" s="557"/>
      <c r="JX66" s="557"/>
      <c r="JY66" s="557"/>
      <c r="JZ66" s="557"/>
      <c r="KA66" s="557"/>
      <c r="KB66" s="557"/>
      <c r="KC66" s="557"/>
      <c r="KD66" s="557"/>
      <c r="KE66" s="557"/>
      <c r="KF66" s="557"/>
      <c r="KG66" s="557"/>
      <c r="KH66" s="557"/>
      <c r="KI66" s="557"/>
      <c r="KJ66" s="557"/>
      <c r="KK66" s="557"/>
      <c r="KL66" s="557"/>
      <c r="KM66" s="557"/>
      <c r="KN66" s="557"/>
      <c r="KO66" s="557"/>
      <c r="KP66" s="557"/>
      <c r="KQ66" s="557"/>
      <c r="KR66" s="557"/>
      <c r="KS66" s="557"/>
      <c r="KT66" s="557"/>
      <c r="KU66" s="557"/>
      <c r="KV66" s="557"/>
      <c r="KW66" s="557"/>
      <c r="KX66" s="557"/>
      <c r="KY66" s="557"/>
      <c r="KZ66" s="557"/>
      <c r="LA66" s="557"/>
      <c r="LB66" s="557"/>
      <c r="LC66" s="557"/>
      <c r="LD66" s="557"/>
      <c r="LE66" s="557"/>
      <c r="LF66" s="557"/>
      <c r="LG66" s="557"/>
      <c r="LH66" s="557"/>
      <c r="LI66" s="557"/>
      <c r="LJ66" s="557"/>
      <c r="LK66" s="557"/>
      <c r="LL66" s="557"/>
      <c r="LM66" s="557"/>
      <c r="LN66" s="557"/>
      <c r="LO66" s="557"/>
      <c r="LP66" s="557"/>
      <c r="LQ66" s="557"/>
      <c r="LR66" s="557"/>
      <c r="LS66" s="557"/>
      <c r="LT66" s="557"/>
      <c r="LU66" s="557"/>
      <c r="LV66" s="557"/>
      <c r="LW66" s="557"/>
      <c r="LX66" s="557"/>
      <c r="LY66" s="557"/>
      <c r="LZ66" s="557"/>
      <c r="MA66" s="557"/>
      <c r="MB66" s="557"/>
      <c r="MC66" s="557"/>
      <c r="MD66" s="557"/>
      <c r="ME66" s="557"/>
      <c r="MF66" s="557"/>
      <c r="MG66" s="557"/>
      <c r="MH66" s="557"/>
      <c r="MI66" s="557"/>
      <c r="MJ66" s="557"/>
      <c r="MK66" s="557"/>
      <c r="ML66" s="557"/>
      <c r="MM66" s="557"/>
      <c r="MN66" s="557"/>
      <c r="MO66" s="557"/>
      <c r="MP66" s="557"/>
      <c r="MQ66" s="557"/>
      <c r="MR66" s="557"/>
      <c r="MS66" s="557"/>
      <c r="MT66" s="557"/>
      <c r="MU66" s="557"/>
      <c r="MV66" s="557"/>
      <c r="MW66" s="557"/>
      <c r="MX66" s="557"/>
      <c r="MY66" s="557"/>
      <c r="MZ66" s="557"/>
      <c r="NA66" s="557"/>
      <c r="NB66" s="557"/>
      <c r="NC66" s="557"/>
      <c r="ND66" s="557"/>
      <c r="NE66" s="557"/>
      <c r="NF66" s="557"/>
      <c r="NG66" s="557"/>
      <c r="NH66" s="557"/>
      <c r="NI66" s="557"/>
      <c r="NJ66" s="557"/>
      <c r="NK66" s="557"/>
      <c r="NL66" s="557"/>
      <c r="NM66" s="557"/>
      <c r="NN66" s="557"/>
      <c r="NO66" s="557"/>
      <c r="NP66" s="557"/>
      <c r="NQ66" s="557"/>
      <c r="NR66" s="557"/>
      <c r="NS66" s="557"/>
      <c r="NT66" s="557"/>
    </row>
    <row r="67" spans="1:384" s="85" customFormat="1" ht="51.75" customHeight="1" x14ac:dyDescent="0.45">
      <c r="A67" s="107">
        <v>0</v>
      </c>
      <c r="B67" s="108">
        <v>1</v>
      </c>
      <c r="C67" s="107">
        <v>0</v>
      </c>
      <c r="D67" s="108">
        <v>6</v>
      </c>
      <c r="E67" s="107">
        <v>1</v>
      </c>
      <c r="F67" s="108">
        <v>2</v>
      </c>
      <c r="G67" s="107">
        <v>0</v>
      </c>
      <c r="H67" s="108">
        <v>1</v>
      </c>
      <c r="I67" s="1452" t="str">
        <f t="shared" si="45"/>
        <v>01061201</v>
      </c>
      <c r="J67" s="1452" t="str">
        <f t="shared" si="68"/>
        <v>01061201</v>
      </c>
      <c r="K67" s="553" t="s">
        <v>119</v>
      </c>
      <c r="L67" s="2663" t="s">
        <v>570</v>
      </c>
      <c r="M67" s="2663"/>
      <c r="N67" s="556" t="s">
        <v>240</v>
      </c>
      <c r="O67" s="2664" t="s">
        <v>371</v>
      </c>
      <c r="P67" s="2305" t="s">
        <v>372</v>
      </c>
      <c r="Q67" s="2579">
        <v>0.9413746671439549</v>
      </c>
      <c r="R67" s="2596">
        <f t="shared" si="69"/>
        <v>0.83333333333333337</v>
      </c>
      <c r="S67" s="2597">
        <v>0.92810385920800564</v>
      </c>
      <c r="T67" s="2642" t="s">
        <v>520</v>
      </c>
      <c r="U67" s="1866">
        <v>5</v>
      </c>
      <c r="V67" s="1866">
        <f t="shared" si="70"/>
        <v>5</v>
      </c>
      <c r="W67" s="1866">
        <v>2</v>
      </c>
      <c r="X67" s="1866">
        <v>0</v>
      </c>
      <c r="Y67" s="1866">
        <v>0</v>
      </c>
      <c r="Z67" s="1866">
        <v>1</v>
      </c>
      <c r="AA67" s="1866">
        <v>1</v>
      </c>
      <c r="AB67" s="1866">
        <v>1</v>
      </c>
      <c r="AC67" s="3719" t="s">
        <v>521</v>
      </c>
      <c r="AD67" s="1872">
        <v>5</v>
      </c>
      <c r="AE67" s="1866">
        <f t="shared" si="71"/>
        <v>5</v>
      </c>
      <c r="AF67" s="2130">
        <v>1</v>
      </c>
      <c r="AG67" s="1785">
        <v>0</v>
      </c>
      <c r="AH67" s="1785">
        <v>3</v>
      </c>
      <c r="AI67" s="1785">
        <v>0</v>
      </c>
      <c r="AJ67" s="1785">
        <v>0</v>
      </c>
      <c r="AK67" s="1785">
        <v>0</v>
      </c>
      <c r="AL67" s="1785">
        <v>0</v>
      </c>
      <c r="AM67" s="1785">
        <v>1</v>
      </c>
      <c r="AN67" s="1729"/>
      <c r="AO67" s="2892">
        <f t="shared" si="72"/>
        <v>10</v>
      </c>
      <c r="AP67" s="2897">
        <f t="shared" si="73"/>
        <v>0.83333333333333337</v>
      </c>
      <c r="AQ67" s="1807" t="str" cm="1">
        <f t="array" ref="AQ67">_xlfn.IFS(AP67&lt;4,"estandar",AP67&gt;9,"compleja",AP67&gt;4,"avanzada")</f>
        <v>estandar</v>
      </c>
      <c r="AR67" s="2275" t="s">
        <v>522</v>
      </c>
      <c r="AS67" s="1196">
        <v>0</v>
      </c>
      <c r="AT67" s="1197">
        <v>1</v>
      </c>
      <c r="AU67" s="1488">
        <v>0</v>
      </c>
      <c r="AV67" s="1476">
        <v>1.63921417797888</v>
      </c>
      <c r="AW67" s="1143">
        <v>0</v>
      </c>
      <c r="AX67" s="1143">
        <v>3.6251131221719501</v>
      </c>
      <c r="AY67" s="1143"/>
      <c r="AZ67" s="1143">
        <f t="shared" si="74"/>
        <v>5.2643273001508302</v>
      </c>
      <c r="BA67" s="1139">
        <f t="shared" si="75"/>
        <v>0.9413746671439549</v>
      </c>
      <c r="BB67" s="1143">
        <v>1.42841302003004</v>
      </c>
      <c r="BC67" s="1143">
        <v>0</v>
      </c>
      <c r="BD67" s="1143">
        <v>0</v>
      </c>
      <c r="BE67" s="1143">
        <v>1.22723037566089</v>
      </c>
      <c r="BF67" s="1143">
        <f t="shared" si="76"/>
        <v>7.9199706958417604</v>
      </c>
      <c r="BG67" s="1477">
        <f t="shared" si="77"/>
        <v>0.92810385920800564</v>
      </c>
      <c r="BH67" s="1469"/>
      <c r="BI67" s="1143"/>
      <c r="BJ67" s="1143"/>
      <c r="BK67" s="1143"/>
      <c r="BL67" s="1143">
        <f t="shared" si="78"/>
        <v>0</v>
      </c>
      <c r="BM67" s="1139" t="e">
        <f t="shared" si="79"/>
        <v>#DIV/0!</v>
      </c>
      <c r="BN67" s="1143"/>
      <c r="BO67" s="1143"/>
      <c r="BP67" s="1143"/>
      <c r="BQ67" s="1143"/>
      <c r="BR67" s="1143">
        <f t="shared" si="80"/>
        <v>0</v>
      </c>
      <c r="BS67" s="1144" t="e">
        <f t="shared" si="81"/>
        <v>#DIV/0!</v>
      </c>
      <c r="BT67" s="557"/>
      <c r="BU67" s="557"/>
      <c r="BV67" s="557"/>
      <c r="BW67" s="557"/>
      <c r="BX67" s="557"/>
      <c r="BY67" s="557"/>
      <c r="BZ67" s="557"/>
      <c r="CA67" s="557"/>
      <c r="CB67" s="557"/>
      <c r="CC67" s="557"/>
      <c r="CD67" s="557"/>
      <c r="CE67" s="557"/>
      <c r="CF67" s="557"/>
      <c r="CG67" s="557"/>
      <c r="CH67" s="557"/>
      <c r="CI67" s="557"/>
      <c r="CJ67" s="557"/>
      <c r="CK67" s="557"/>
      <c r="CL67" s="557"/>
      <c r="CM67" s="557"/>
      <c r="CN67" s="557"/>
      <c r="CO67" s="557"/>
      <c r="CP67" s="557"/>
      <c r="CQ67" s="557"/>
      <c r="CR67" s="557"/>
      <c r="CS67" s="557"/>
      <c r="CT67" s="557"/>
      <c r="CU67" s="557"/>
      <c r="CV67" s="557"/>
      <c r="CW67" s="557"/>
      <c r="CX67" s="557"/>
      <c r="CY67" s="557"/>
      <c r="CZ67" s="557"/>
      <c r="DA67" s="557"/>
      <c r="DB67" s="557"/>
      <c r="DC67" s="557"/>
      <c r="DD67" s="557"/>
      <c r="DE67" s="557"/>
      <c r="DF67" s="557"/>
      <c r="DG67" s="557"/>
      <c r="DH67" s="557"/>
      <c r="DI67" s="557"/>
      <c r="DJ67" s="557"/>
      <c r="DK67" s="557"/>
      <c r="DL67" s="557"/>
      <c r="DM67" s="557"/>
      <c r="DN67" s="557"/>
      <c r="DO67" s="557"/>
      <c r="DP67" s="557"/>
      <c r="DQ67" s="557"/>
      <c r="DR67" s="557"/>
      <c r="DS67" s="557"/>
      <c r="DT67" s="557"/>
      <c r="DU67" s="557"/>
      <c r="DV67" s="557"/>
      <c r="DW67" s="557"/>
      <c r="DX67" s="557"/>
      <c r="DY67" s="557"/>
      <c r="DZ67" s="557"/>
      <c r="EA67" s="557"/>
      <c r="EB67" s="557"/>
      <c r="EC67" s="557"/>
      <c r="ED67" s="557"/>
      <c r="EE67" s="557"/>
      <c r="EF67" s="557"/>
      <c r="EG67" s="557"/>
      <c r="EH67" s="557"/>
      <c r="EI67" s="557"/>
      <c r="EJ67" s="557"/>
      <c r="EK67" s="557"/>
      <c r="EL67" s="557"/>
      <c r="EM67" s="557"/>
      <c r="EN67" s="557"/>
      <c r="EO67" s="557"/>
      <c r="EP67" s="557"/>
      <c r="EQ67" s="557"/>
      <c r="ER67" s="557"/>
      <c r="ES67" s="557"/>
      <c r="ET67" s="557"/>
      <c r="EU67" s="557"/>
      <c r="EV67" s="557"/>
      <c r="EW67" s="557"/>
      <c r="EX67" s="557"/>
      <c r="EY67" s="557"/>
      <c r="EZ67" s="557"/>
      <c r="FA67" s="557"/>
      <c r="FB67" s="557"/>
      <c r="FC67" s="557"/>
      <c r="FD67" s="557"/>
      <c r="FE67" s="557"/>
      <c r="FF67" s="557"/>
      <c r="FG67" s="557"/>
      <c r="FH67" s="557"/>
      <c r="FI67" s="557"/>
      <c r="FJ67" s="557"/>
      <c r="FK67" s="557"/>
      <c r="FL67" s="557"/>
      <c r="FM67" s="557"/>
      <c r="FN67" s="557"/>
      <c r="FO67" s="557"/>
      <c r="FP67" s="557"/>
      <c r="FQ67" s="557"/>
      <c r="FR67" s="557"/>
      <c r="FS67" s="557"/>
      <c r="FT67" s="557"/>
      <c r="FU67" s="557"/>
      <c r="FV67" s="557"/>
      <c r="FW67" s="557"/>
      <c r="FX67" s="557"/>
      <c r="FY67" s="557"/>
      <c r="FZ67" s="557"/>
      <c r="GA67" s="557"/>
      <c r="GB67" s="557"/>
      <c r="GC67" s="557"/>
      <c r="GD67" s="557"/>
      <c r="GE67" s="557"/>
      <c r="GF67" s="557"/>
      <c r="GG67" s="557"/>
      <c r="GH67" s="557"/>
      <c r="GI67" s="557"/>
      <c r="GJ67" s="557"/>
      <c r="GK67" s="557"/>
      <c r="GL67" s="557"/>
      <c r="GM67" s="557"/>
      <c r="GN67" s="557"/>
      <c r="GO67" s="557"/>
      <c r="GP67" s="557"/>
      <c r="GQ67" s="557"/>
      <c r="GR67" s="557"/>
      <c r="GS67" s="557"/>
      <c r="GT67" s="557"/>
      <c r="GU67" s="557"/>
      <c r="GV67" s="557"/>
      <c r="GW67" s="557"/>
      <c r="GX67" s="557"/>
      <c r="GY67" s="557"/>
      <c r="GZ67" s="557"/>
      <c r="HA67" s="557"/>
      <c r="HB67" s="557"/>
      <c r="HC67" s="557"/>
      <c r="HD67" s="557"/>
      <c r="HE67" s="557"/>
      <c r="HF67" s="557"/>
      <c r="HG67" s="557"/>
      <c r="HH67" s="557"/>
      <c r="HI67" s="557"/>
      <c r="HJ67" s="557"/>
      <c r="HK67" s="557"/>
      <c r="HL67" s="557"/>
      <c r="HM67" s="557"/>
      <c r="HN67" s="557"/>
      <c r="HO67" s="557"/>
      <c r="HP67" s="557"/>
      <c r="HQ67" s="557"/>
      <c r="HR67" s="557"/>
      <c r="HS67" s="557"/>
      <c r="HT67" s="557"/>
      <c r="HU67" s="557"/>
      <c r="HV67" s="557"/>
      <c r="HW67" s="557"/>
      <c r="HX67" s="557"/>
      <c r="HY67" s="557"/>
      <c r="HZ67" s="557"/>
      <c r="IA67" s="557"/>
      <c r="IB67" s="557"/>
      <c r="IC67" s="557"/>
      <c r="ID67" s="557"/>
      <c r="IE67" s="557"/>
      <c r="IF67" s="557"/>
      <c r="IG67" s="557"/>
      <c r="IH67" s="557"/>
      <c r="II67" s="557"/>
      <c r="IJ67" s="557"/>
      <c r="IK67" s="557"/>
      <c r="IL67" s="557"/>
      <c r="IM67" s="557"/>
      <c r="IN67" s="557"/>
      <c r="IO67" s="557"/>
      <c r="IP67" s="557"/>
      <c r="IQ67" s="557"/>
      <c r="IR67" s="557"/>
      <c r="IS67" s="557"/>
      <c r="IT67" s="557"/>
      <c r="IU67" s="557"/>
      <c r="IV67" s="557"/>
      <c r="IW67" s="557"/>
      <c r="IX67" s="557"/>
      <c r="IY67" s="557"/>
      <c r="IZ67" s="557"/>
      <c r="JA67" s="557"/>
      <c r="JB67" s="557"/>
      <c r="JC67" s="557"/>
      <c r="JD67" s="557"/>
      <c r="JE67" s="557"/>
      <c r="JF67" s="557"/>
      <c r="JG67" s="557"/>
      <c r="JH67" s="557"/>
      <c r="JI67" s="557"/>
      <c r="JJ67" s="557"/>
      <c r="JK67" s="557"/>
      <c r="JL67" s="557"/>
      <c r="JM67" s="557"/>
      <c r="JN67" s="557"/>
      <c r="JO67" s="557"/>
      <c r="JP67" s="557"/>
      <c r="JQ67" s="557"/>
      <c r="JR67" s="557"/>
      <c r="JS67" s="557"/>
      <c r="JT67" s="557"/>
      <c r="JU67" s="557"/>
      <c r="JV67" s="557"/>
      <c r="JW67" s="557"/>
      <c r="JX67" s="557"/>
      <c r="JY67" s="557"/>
      <c r="JZ67" s="557"/>
      <c r="KA67" s="557"/>
      <c r="KB67" s="557"/>
      <c r="KC67" s="557"/>
      <c r="KD67" s="557"/>
      <c r="KE67" s="557"/>
      <c r="KF67" s="557"/>
      <c r="KG67" s="557"/>
      <c r="KH67" s="557"/>
      <c r="KI67" s="557"/>
      <c r="KJ67" s="557"/>
      <c r="KK67" s="557"/>
      <c r="KL67" s="557"/>
      <c r="KM67" s="557"/>
      <c r="KN67" s="557"/>
      <c r="KO67" s="557"/>
      <c r="KP67" s="557"/>
      <c r="KQ67" s="557"/>
      <c r="KR67" s="557"/>
      <c r="KS67" s="557"/>
      <c r="KT67" s="557"/>
      <c r="KU67" s="557"/>
      <c r="KV67" s="557"/>
      <c r="KW67" s="557"/>
      <c r="KX67" s="557"/>
      <c r="KY67" s="557"/>
      <c r="KZ67" s="557"/>
      <c r="LA67" s="557"/>
      <c r="LB67" s="557"/>
      <c r="LC67" s="557"/>
      <c r="LD67" s="557"/>
      <c r="LE67" s="557"/>
      <c r="LF67" s="557"/>
      <c r="LG67" s="557"/>
      <c r="LH67" s="557"/>
      <c r="LI67" s="557"/>
      <c r="LJ67" s="557"/>
      <c r="LK67" s="557"/>
      <c r="LL67" s="557"/>
      <c r="LM67" s="557"/>
      <c r="LN67" s="557"/>
      <c r="LO67" s="557"/>
      <c r="LP67" s="557"/>
      <c r="LQ67" s="557"/>
      <c r="LR67" s="557"/>
      <c r="LS67" s="557"/>
      <c r="LT67" s="557"/>
      <c r="LU67" s="557"/>
      <c r="LV67" s="557"/>
      <c r="LW67" s="557"/>
      <c r="LX67" s="557"/>
      <c r="LY67" s="557"/>
      <c r="LZ67" s="557"/>
      <c r="MA67" s="557"/>
      <c r="MB67" s="557"/>
      <c r="MC67" s="557"/>
      <c r="MD67" s="557"/>
      <c r="ME67" s="557"/>
      <c r="MF67" s="557"/>
      <c r="MG67" s="557"/>
      <c r="MH67" s="557"/>
      <c r="MI67" s="557"/>
      <c r="MJ67" s="557"/>
      <c r="MK67" s="557"/>
      <c r="ML67" s="557"/>
      <c r="MM67" s="557"/>
      <c r="MN67" s="557"/>
      <c r="MO67" s="557"/>
      <c r="MP67" s="557"/>
      <c r="MQ67" s="557"/>
      <c r="MR67" s="557"/>
      <c r="MS67" s="557"/>
      <c r="MT67" s="557"/>
      <c r="MU67" s="557"/>
      <c r="MV67" s="557"/>
      <c r="MW67" s="557"/>
      <c r="MX67" s="557"/>
      <c r="MY67" s="557"/>
      <c r="MZ67" s="557"/>
      <c r="NA67" s="557"/>
      <c r="NB67" s="557"/>
      <c r="NC67" s="557"/>
      <c r="ND67" s="557"/>
      <c r="NE67" s="557"/>
      <c r="NF67" s="557"/>
      <c r="NG67" s="557"/>
      <c r="NH67" s="557"/>
      <c r="NI67" s="557"/>
      <c r="NJ67" s="557"/>
      <c r="NK67" s="557"/>
      <c r="NL67" s="557"/>
      <c r="NM67" s="557"/>
      <c r="NN67" s="557"/>
      <c r="NO67" s="557"/>
      <c r="NP67" s="557"/>
      <c r="NQ67" s="557"/>
      <c r="NR67" s="557"/>
      <c r="NS67" s="557"/>
      <c r="NT67" s="557"/>
    </row>
    <row r="68" spans="1:384" s="85" customFormat="1" ht="51.75" customHeight="1" x14ac:dyDescent="0.45">
      <c r="A68" s="107">
        <v>0</v>
      </c>
      <c r="B68" s="108">
        <v>1</v>
      </c>
      <c r="C68" s="107">
        <v>0</v>
      </c>
      <c r="D68" s="108">
        <v>6</v>
      </c>
      <c r="E68" s="107">
        <v>1</v>
      </c>
      <c r="F68" s="108">
        <v>3</v>
      </c>
      <c r="G68" s="107">
        <v>0</v>
      </c>
      <c r="H68" s="108">
        <v>1</v>
      </c>
      <c r="I68" s="1452" t="str">
        <f t="shared" si="45"/>
        <v>01061301</v>
      </c>
      <c r="J68" s="1452" t="str">
        <f t="shared" si="68"/>
        <v>01061301</v>
      </c>
      <c r="K68" s="553" t="s">
        <v>119</v>
      </c>
      <c r="L68" s="2663" t="s">
        <v>571</v>
      </c>
      <c r="M68" s="2663"/>
      <c r="N68" s="556" t="s">
        <v>240</v>
      </c>
      <c r="O68" s="2664" t="s">
        <v>374</v>
      </c>
      <c r="P68" s="2305" t="s">
        <v>375</v>
      </c>
      <c r="Q68" s="2579">
        <v>0.9413746671439549</v>
      </c>
      <c r="R68" s="2596">
        <f t="shared" si="69"/>
        <v>0.83333333333333337</v>
      </c>
      <c r="S68" s="2597">
        <v>0.92810385920800564</v>
      </c>
      <c r="T68" s="2642" t="s">
        <v>520</v>
      </c>
      <c r="U68" s="1866">
        <v>5</v>
      </c>
      <c r="V68" s="1866">
        <f t="shared" si="70"/>
        <v>5</v>
      </c>
      <c r="W68" s="1866">
        <v>2</v>
      </c>
      <c r="X68" s="1866">
        <v>0</v>
      </c>
      <c r="Y68" s="1866">
        <v>0</v>
      </c>
      <c r="Z68" s="1866">
        <v>1</v>
      </c>
      <c r="AA68" s="1866">
        <v>1</v>
      </c>
      <c r="AB68" s="1866">
        <v>1</v>
      </c>
      <c r="AC68" s="3719" t="s">
        <v>554</v>
      </c>
      <c r="AD68" s="1866">
        <v>8</v>
      </c>
      <c r="AE68" s="1866">
        <f t="shared" si="71"/>
        <v>5</v>
      </c>
      <c r="AF68" s="2607">
        <v>1</v>
      </c>
      <c r="AG68" s="1830">
        <v>0</v>
      </c>
      <c r="AH68" s="1830">
        <v>3</v>
      </c>
      <c r="AI68" s="1830">
        <v>0</v>
      </c>
      <c r="AJ68" s="1830">
        <v>0</v>
      </c>
      <c r="AK68" s="1830">
        <v>0</v>
      </c>
      <c r="AL68" s="1830">
        <v>0</v>
      </c>
      <c r="AM68" s="1830">
        <v>1</v>
      </c>
      <c r="AN68" s="1740"/>
      <c r="AO68" s="2892">
        <f t="shared" si="72"/>
        <v>10</v>
      </c>
      <c r="AP68" s="2897">
        <f t="shared" si="73"/>
        <v>0.83333333333333337</v>
      </c>
      <c r="AQ68" s="1807" t="str" cm="1">
        <f t="array" ref="AQ68">_xlfn.IFS(AP68&lt;4,"estandar",AP68&gt;9,"compleja",AP68&gt;4,"avanzada")</f>
        <v>estandar</v>
      </c>
      <c r="AR68" s="2275" t="s">
        <v>522</v>
      </c>
      <c r="AS68" s="1196">
        <v>0</v>
      </c>
      <c r="AT68" s="1197">
        <v>1</v>
      </c>
      <c r="AU68" s="1488">
        <v>0</v>
      </c>
      <c r="AV68" s="1476">
        <v>1.63921417797888</v>
      </c>
      <c r="AW68" s="1143">
        <v>0</v>
      </c>
      <c r="AX68" s="1143">
        <v>3.6251131221719501</v>
      </c>
      <c r="AY68" s="1143"/>
      <c r="AZ68" s="1143">
        <f t="shared" si="74"/>
        <v>5.2643273001508302</v>
      </c>
      <c r="BA68" s="1139">
        <f t="shared" si="75"/>
        <v>0.9413746671439549</v>
      </c>
      <c r="BB68" s="1143">
        <v>1.42841302003004</v>
      </c>
      <c r="BC68" s="1143">
        <v>0</v>
      </c>
      <c r="BD68" s="1143">
        <v>0</v>
      </c>
      <c r="BE68" s="1143">
        <v>1.22723037566089</v>
      </c>
      <c r="BF68" s="1143">
        <f t="shared" si="76"/>
        <v>7.9199706958417604</v>
      </c>
      <c r="BG68" s="1477">
        <f t="shared" si="77"/>
        <v>0.92810385920800564</v>
      </c>
      <c r="BH68" s="1469"/>
      <c r="BI68" s="1143"/>
      <c r="BJ68" s="1143"/>
      <c r="BK68" s="1143"/>
      <c r="BL68" s="1143">
        <f t="shared" si="78"/>
        <v>0</v>
      </c>
      <c r="BM68" s="1139" t="e">
        <f t="shared" si="79"/>
        <v>#DIV/0!</v>
      </c>
      <c r="BN68" s="1143"/>
      <c r="BO68" s="1143"/>
      <c r="BP68" s="1143"/>
      <c r="BQ68" s="1143"/>
      <c r="BR68" s="1143">
        <f t="shared" si="80"/>
        <v>0</v>
      </c>
      <c r="BS68" s="1144" t="e">
        <f t="shared" si="81"/>
        <v>#DIV/0!</v>
      </c>
      <c r="BT68" s="557"/>
      <c r="BU68" s="557"/>
      <c r="BV68" s="557"/>
      <c r="BW68" s="557"/>
      <c r="BX68" s="557"/>
      <c r="BY68" s="557"/>
      <c r="BZ68" s="557"/>
      <c r="CA68" s="557"/>
      <c r="CB68" s="557"/>
      <c r="CC68" s="557"/>
      <c r="CD68" s="557"/>
      <c r="CE68" s="557"/>
      <c r="CF68" s="557"/>
      <c r="CG68" s="557"/>
      <c r="CH68" s="557"/>
      <c r="CI68" s="557"/>
      <c r="CJ68" s="557"/>
      <c r="CK68" s="557"/>
      <c r="CL68" s="557"/>
      <c r="CM68" s="557"/>
      <c r="CN68" s="557"/>
      <c r="CO68" s="557"/>
      <c r="CP68" s="557"/>
      <c r="CQ68" s="557"/>
      <c r="CR68" s="557"/>
      <c r="CS68" s="557"/>
      <c r="CT68" s="557"/>
      <c r="CU68" s="557"/>
      <c r="CV68" s="557"/>
      <c r="CW68" s="557"/>
      <c r="CX68" s="557"/>
      <c r="CY68" s="557"/>
      <c r="CZ68" s="557"/>
      <c r="DA68" s="557"/>
      <c r="DB68" s="557"/>
      <c r="DC68" s="557"/>
      <c r="DD68" s="557"/>
      <c r="DE68" s="557"/>
      <c r="DF68" s="557"/>
      <c r="DG68" s="557"/>
      <c r="DH68" s="557"/>
      <c r="DI68" s="557"/>
      <c r="DJ68" s="557"/>
      <c r="DK68" s="557"/>
      <c r="DL68" s="557"/>
      <c r="DM68" s="557"/>
      <c r="DN68" s="557"/>
      <c r="DO68" s="557"/>
      <c r="DP68" s="557"/>
      <c r="DQ68" s="557"/>
      <c r="DR68" s="557"/>
      <c r="DS68" s="557"/>
      <c r="DT68" s="557"/>
      <c r="DU68" s="557"/>
      <c r="DV68" s="557"/>
      <c r="DW68" s="557"/>
      <c r="DX68" s="557"/>
      <c r="DY68" s="557"/>
      <c r="DZ68" s="557"/>
      <c r="EA68" s="557"/>
      <c r="EB68" s="557"/>
      <c r="EC68" s="557"/>
      <c r="ED68" s="557"/>
      <c r="EE68" s="557"/>
      <c r="EF68" s="557"/>
      <c r="EG68" s="557"/>
      <c r="EH68" s="557"/>
      <c r="EI68" s="557"/>
      <c r="EJ68" s="557"/>
      <c r="EK68" s="557"/>
      <c r="EL68" s="557"/>
      <c r="EM68" s="557"/>
      <c r="EN68" s="557"/>
      <c r="EO68" s="557"/>
      <c r="EP68" s="557"/>
      <c r="EQ68" s="557"/>
      <c r="ER68" s="557"/>
      <c r="ES68" s="557"/>
      <c r="ET68" s="557"/>
      <c r="EU68" s="557"/>
      <c r="EV68" s="557"/>
      <c r="EW68" s="557"/>
      <c r="EX68" s="557"/>
      <c r="EY68" s="557"/>
      <c r="EZ68" s="557"/>
      <c r="FA68" s="557"/>
      <c r="FB68" s="557"/>
      <c r="FC68" s="557"/>
      <c r="FD68" s="557"/>
      <c r="FE68" s="557"/>
      <c r="FF68" s="557"/>
      <c r="FG68" s="557"/>
      <c r="FH68" s="557"/>
      <c r="FI68" s="557"/>
      <c r="FJ68" s="557"/>
      <c r="FK68" s="557"/>
      <c r="FL68" s="557"/>
      <c r="FM68" s="557"/>
      <c r="FN68" s="557"/>
      <c r="FO68" s="557"/>
      <c r="FP68" s="557"/>
      <c r="FQ68" s="557"/>
      <c r="FR68" s="557"/>
      <c r="FS68" s="557"/>
      <c r="FT68" s="557"/>
      <c r="FU68" s="557"/>
      <c r="FV68" s="557"/>
      <c r="FW68" s="557"/>
      <c r="FX68" s="557"/>
      <c r="FY68" s="557"/>
      <c r="FZ68" s="557"/>
      <c r="GA68" s="557"/>
      <c r="GB68" s="557"/>
      <c r="GC68" s="557"/>
      <c r="GD68" s="557"/>
      <c r="GE68" s="557"/>
      <c r="GF68" s="557"/>
      <c r="GG68" s="557"/>
      <c r="GH68" s="557"/>
      <c r="GI68" s="557"/>
      <c r="GJ68" s="557"/>
      <c r="GK68" s="557"/>
      <c r="GL68" s="557"/>
      <c r="GM68" s="557"/>
      <c r="GN68" s="557"/>
      <c r="GO68" s="557"/>
      <c r="GP68" s="557"/>
      <c r="GQ68" s="557"/>
      <c r="GR68" s="557"/>
      <c r="GS68" s="557"/>
      <c r="GT68" s="557"/>
      <c r="GU68" s="557"/>
      <c r="GV68" s="557"/>
      <c r="GW68" s="557"/>
      <c r="GX68" s="557"/>
      <c r="GY68" s="557"/>
      <c r="GZ68" s="557"/>
      <c r="HA68" s="557"/>
      <c r="HB68" s="557"/>
      <c r="HC68" s="557"/>
      <c r="HD68" s="557"/>
      <c r="HE68" s="557"/>
      <c r="HF68" s="557"/>
      <c r="HG68" s="557"/>
      <c r="HH68" s="557"/>
      <c r="HI68" s="557"/>
      <c r="HJ68" s="557"/>
      <c r="HK68" s="557"/>
      <c r="HL68" s="557"/>
      <c r="HM68" s="557"/>
      <c r="HN68" s="557"/>
      <c r="HO68" s="557"/>
      <c r="HP68" s="557"/>
      <c r="HQ68" s="557"/>
      <c r="HR68" s="557"/>
      <c r="HS68" s="557"/>
      <c r="HT68" s="557"/>
      <c r="HU68" s="557"/>
      <c r="HV68" s="557"/>
      <c r="HW68" s="557"/>
      <c r="HX68" s="557"/>
      <c r="HY68" s="557"/>
      <c r="HZ68" s="557"/>
      <c r="IA68" s="557"/>
      <c r="IB68" s="557"/>
      <c r="IC68" s="557"/>
      <c r="ID68" s="557"/>
      <c r="IE68" s="557"/>
      <c r="IF68" s="557"/>
      <c r="IG68" s="557"/>
      <c r="IH68" s="557"/>
      <c r="II68" s="557"/>
      <c r="IJ68" s="557"/>
      <c r="IK68" s="557"/>
      <c r="IL68" s="557"/>
      <c r="IM68" s="557"/>
      <c r="IN68" s="557"/>
      <c r="IO68" s="557"/>
      <c r="IP68" s="557"/>
      <c r="IQ68" s="557"/>
      <c r="IR68" s="557"/>
      <c r="IS68" s="557"/>
      <c r="IT68" s="557"/>
      <c r="IU68" s="557"/>
      <c r="IV68" s="557"/>
      <c r="IW68" s="557"/>
      <c r="IX68" s="557"/>
      <c r="IY68" s="557"/>
      <c r="IZ68" s="557"/>
      <c r="JA68" s="557"/>
      <c r="JB68" s="557"/>
      <c r="JC68" s="557"/>
      <c r="JD68" s="557"/>
      <c r="JE68" s="557"/>
      <c r="JF68" s="557"/>
      <c r="JG68" s="557"/>
      <c r="JH68" s="557"/>
      <c r="JI68" s="557"/>
      <c r="JJ68" s="557"/>
      <c r="JK68" s="557"/>
      <c r="JL68" s="557"/>
      <c r="JM68" s="557"/>
      <c r="JN68" s="557"/>
      <c r="JO68" s="557"/>
      <c r="JP68" s="557"/>
      <c r="JQ68" s="557"/>
      <c r="JR68" s="557"/>
      <c r="JS68" s="557"/>
      <c r="JT68" s="557"/>
      <c r="JU68" s="557"/>
      <c r="JV68" s="557"/>
      <c r="JW68" s="557"/>
      <c r="JX68" s="557"/>
      <c r="JY68" s="557"/>
      <c r="JZ68" s="557"/>
      <c r="KA68" s="557"/>
      <c r="KB68" s="557"/>
      <c r="KC68" s="557"/>
      <c r="KD68" s="557"/>
      <c r="KE68" s="557"/>
      <c r="KF68" s="557"/>
      <c r="KG68" s="557"/>
      <c r="KH68" s="557"/>
      <c r="KI68" s="557"/>
      <c r="KJ68" s="557"/>
      <c r="KK68" s="557"/>
      <c r="KL68" s="557"/>
      <c r="KM68" s="557"/>
      <c r="KN68" s="557"/>
      <c r="KO68" s="557"/>
      <c r="KP68" s="557"/>
      <c r="KQ68" s="557"/>
      <c r="KR68" s="557"/>
      <c r="KS68" s="557"/>
      <c r="KT68" s="557"/>
      <c r="KU68" s="557"/>
      <c r="KV68" s="557"/>
      <c r="KW68" s="557"/>
      <c r="KX68" s="557"/>
      <c r="KY68" s="557"/>
      <c r="KZ68" s="557"/>
      <c r="LA68" s="557"/>
      <c r="LB68" s="557"/>
      <c r="LC68" s="557"/>
      <c r="LD68" s="557"/>
      <c r="LE68" s="557"/>
      <c r="LF68" s="557"/>
      <c r="LG68" s="557"/>
      <c r="LH68" s="557"/>
      <c r="LI68" s="557"/>
      <c r="LJ68" s="557"/>
      <c r="LK68" s="557"/>
      <c r="LL68" s="557"/>
      <c r="LM68" s="557"/>
      <c r="LN68" s="557"/>
      <c r="LO68" s="557"/>
      <c r="LP68" s="557"/>
      <c r="LQ68" s="557"/>
      <c r="LR68" s="557"/>
      <c r="LS68" s="557"/>
      <c r="LT68" s="557"/>
      <c r="LU68" s="557"/>
      <c r="LV68" s="557"/>
      <c r="LW68" s="557"/>
      <c r="LX68" s="557"/>
      <c r="LY68" s="557"/>
      <c r="LZ68" s="557"/>
      <c r="MA68" s="557"/>
      <c r="MB68" s="557"/>
      <c r="MC68" s="557"/>
      <c r="MD68" s="557"/>
      <c r="ME68" s="557"/>
      <c r="MF68" s="557"/>
      <c r="MG68" s="557"/>
      <c r="MH68" s="557"/>
      <c r="MI68" s="557"/>
      <c r="MJ68" s="557"/>
      <c r="MK68" s="557"/>
      <c r="ML68" s="557"/>
      <c r="MM68" s="557"/>
      <c r="MN68" s="557"/>
      <c r="MO68" s="557"/>
      <c r="MP68" s="557"/>
      <c r="MQ68" s="557"/>
      <c r="MR68" s="557"/>
      <c r="MS68" s="557"/>
      <c r="MT68" s="557"/>
      <c r="MU68" s="557"/>
      <c r="MV68" s="557"/>
      <c r="MW68" s="557"/>
      <c r="MX68" s="557"/>
      <c r="MY68" s="557"/>
      <c r="MZ68" s="557"/>
      <c r="NA68" s="557"/>
      <c r="NB68" s="557"/>
      <c r="NC68" s="557"/>
      <c r="ND68" s="557"/>
      <c r="NE68" s="557"/>
      <c r="NF68" s="557"/>
      <c r="NG68" s="557"/>
      <c r="NH68" s="557"/>
      <c r="NI68" s="557"/>
      <c r="NJ68" s="557"/>
      <c r="NK68" s="557"/>
      <c r="NL68" s="557"/>
      <c r="NM68" s="557"/>
      <c r="NN68" s="557"/>
      <c r="NO68" s="557"/>
      <c r="NP68" s="557"/>
      <c r="NQ68" s="557"/>
      <c r="NR68" s="557"/>
      <c r="NS68" s="557"/>
      <c r="NT68" s="557"/>
    </row>
    <row r="69" spans="1:384" s="85" customFormat="1" ht="51.75" customHeight="1" x14ac:dyDescent="0.45">
      <c r="A69" s="107">
        <v>0</v>
      </c>
      <c r="B69" s="108">
        <v>1</v>
      </c>
      <c r="C69" s="107">
        <v>0</v>
      </c>
      <c r="D69" s="108">
        <v>6</v>
      </c>
      <c r="E69" s="107">
        <v>1</v>
      </c>
      <c r="F69" s="108">
        <v>4</v>
      </c>
      <c r="G69" s="107">
        <v>0</v>
      </c>
      <c r="H69" s="108">
        <v>1</v>
      </c>
      <c r="I69" s="1452" t="str">
        <f t="shared" ref="I69:I100" si="82">CONCATENATE(A69,B69,C69,D69,E69,F69,G69,H69)</f>
        <v>01061401</v>
      </c>
      <c r="J69" s="1452" t="str">
        <f t="shared" si="68"/>
        <v>01061401</v>
      </c>
      <c r="K69" s="553" t="s">
        <v>119</v>
      </c>
      <c r="L69" s="2663" t="s">
        <v>572</v>
      </c>
      <c r="M69" s="2663"/>
      <c r="N69" s="556" t="s">
        <v>240</v>
      </c>
      <c r="O69" s="2664" t="s">
        <v>377</v>
      </c>
      <c r="P69" s="2305" t="s">
        <v>376</v>
      </c>
      <c r="Q69" s="2579">
        <v>1.0586253328560453</v>
      </c>
      <c r="R69" s="2596">
        <f t="shared" si="69"/>
        <v>0.83333333333333337</v>
      </c>
      <c r="S69" s="2597">
        <v>1.0718961407919945</v>
      </c>
      <c r="T69" s="2642" t="s">
        <v>520</v>
      </c>
      <c r="U69" s="1866">
        <v>7</v>
      </c>
      <c r="V69" s="1866">
        <f t="shared" si="70"/>
        <v>5</v>
      </c>
      <c r="W69" s="1866">
        <v>2</v>
      </c>
      <c r="X69" s="1866">
        <v>0</v>
      </c>
      <c r="Y69" s="1866">
        <v>0</v>
      </c>
      <c r="Z69" s="1866">
        <v>1</v>
      </c>
      <c r="AA69" s="1866">
        <v>1</v>
      </c>
      <c r="AB69" s="1866">
        <v>1</v>
      </c>
      <c r="AC69" s="3719" t="s">
        <v>525</v>
      </c>
      <c r="AD69" s="1872">
        <v>5</v>
      </c>
      <c r="AE69" s="1866">
        <f t="shared" si="71"/>
        <v>5</v>
      </c>
      <c r="AF69" s="2130">
        <v>1</v>
      </c>
      <c r="AG69" s="1785">
        <v>0</v>
      </c>
      <c r="AH69" s="1785">
        <v>3</v>
      </c>
      <c r="AI69" s="1785">
        <v>0</v>
      </c>
      <c r="AJ69" s="1785">
        <v>0</v>
      </c>
      <c r="AK69" s="1785">
        <v>0</v>
      </c>
      <c r="AL69" s="1785">
        <v>0</v>
      </c>
      <c r="AM69" s="1785">
        <v>1</v>
      </c>
      <c r="AN69" s="1729"/>
      <c r="AO69" s="2892">
        <f t="shared" si="72"/>
        <v>10</v>
      </c>
      <c r="AP69" s="2897">
        <f t="shared" si="73"/>
        <v>0.83333333333333337</v>
      </c>
      <c r="AQ69" s="1807" t="str" cm="1">
        <f t="array" ref="AQ69">_xlfn.IFS(AP69&lt;4,"estandar",AP69&gt;9,"compleja",AP69&gt;4,"avanzada")</f>
        <v>estandar</v>
      </c>
      <c r="AR69" s="2275" t="s">
        <v>522</v>
      </c>
      <c r="AS69" s="1196">
        <v>0</v>
      </c>
      <c r="AT69" s="1197">
        <v>1</v>
      </c>
      <c r="AU69" s="1488">
        <v>0</v>
      </c>
      <c r="AV69" s="1476">
        <v>2.2948998491704402</v>
      </c>
      <c r="AW69" s="1143">
        <v>0</v>
      </c>
      <c r="AX69" s="1143">
        <v>3.6251131221719501</v>
      </c>
      <c r="AY69" s="1143"/>
      <c r="AZ69" s="1143">
        <f t="shared" si="74"/>
        <v>5.9200129713423904</v>
      </c>
      <c r="BA69" s="1139">
        <f t="shared" si="75"/>
        <v>1.0586253328560453</v>
      </c>
      <c r="BB69" s="1143">
        <v>1.99977822804206</v>
      </c>
      <c r="BC69" s="1143">
        <v>0</v>
      </c>
      <c r="BD69" s="1143">
        <v>0</v>
      </c>
      <c r="BE69" s="1143">
        <v>1.22723037566089</v>
      </c>
      <c r="BF69" s="1143">
        <f t="shared" si="76"/>
        <v>9.1470215750453399</v>
      </c>
      <c r="BG69" s="1477">
        <f t="shared" si="77"/>
        <v>1.0718961407919945</v>
      </c>
      <c r="BH69" s="1469"/>
      <c r="BI69" s="1143"/>
      <c r="BJ69" s="1143"/>
      <c r="BK69" s="1143"/>
      <c r="BL69" s="1143">
        <f t="shared" si="78"/>
        <v>0</v>
      </c>
      <c r="BM69" s="1139" t="e">
        <f t="shared" si="79"/>
        <v>#DIV/0!</v>
      </c>
      <c r="BN69" s="1143"/>
      <c r="BO69" s="1143"/>
      <c r="BP69" s="1143"/>
      <c r="BQ69" s="1143"/>
      <c r="BR69" s="1143">
        <f t="shared" si="80"/>
        <v>0</v>
      </c>
      <c r="BS69" s="1144" t="e">
        <f t="shared" si="81"/>
        <v>#DIV/0!</v>
      </c>
      <c r="BT69" s="557"/>
      <c r="BU69" s="557"/>
      <c r="BV69" s="557"/>
      <c r="BW69" s="557"/>
      <c r="BX69" s="557"/>
      <c r="BY69" s="557"/>
      <c r="BZ69" s="557"/>
      <c r="CA69" s="557"/>
      <c r="CB69" s="557"/>
      <c r="CC69" s="557"/>
      <c r="CD69" s="557"/>
      <c r="CE69" s="557"/>
      <c r="CF69" s="557"/>
      <c r="CG69" s="557"/>
      <c r="CH69" s="557"/>
      <c r="CI69" s="557"/>
      <c r="CJ69" s="557"/>
      <c r="CK69" s="557"/>
      <c r="CL69" s="557"/>
      <c r="CM69" s="557"/>
      <c r="CN69" s="557"/>
      <c r="CO69" s="557"/>
      <c r="CP69" s="557"/>
      <c r="CQ69" s="557"/>
      <c r="CR69" s="557"/>
      <c r="CS69" s="557"/>
      <c r="CT69" s="557"/>
      <c r="CU69" s="557"/>
      <c r="CV69" s="557"/>
      <c r="CW69" s="557"/>
      <c r="CX69" s="557"/>
      <c r="CY69" s="557"/>
      <c r="CZ69" s="557"/>
      <c r="DA69" s="557"/>
      <c r="DB69" s="557"/>
      <c r="DC69" s="557"/>
      <c r="DD69" s="557"/>
      <c r="DE69" s="557"/>
      <c r="DF69" s="557"/>
      <c r="DG69" s="557"/>
      <c r="DH69" s="557"/>
      <c r="DI69" s="557"/>
      <c r="DJ69" s="557"/>
      <c r="DK69" s="557"/>
      <c r="DL69" s="557"/>
      <c r="DM69" s="557"/>
      <c r="DN69" s="557"/>
      <c r="DO69" s="557"/>
      <c r="DP69" s="557"/>
      <c r="DQ69" s="557"/>
      <c r="DR69" s="557"/>
      <c r="DS69" s="557"/>
      <c r="DT69" s="557"/>
      <c r="DU69" s="557"/>
      <c r="DV69" s="557"/>
      <c r="DW69" s="557"/>
      <c r="DX69" s="557"/>
      <c r="DY69" s="557"/>
      <c r="DZ69" s="557"/>
      <c r="EA69" s="557"/>
      <c r="EB69" s="557"/>
      <c r="EC69" s="557"/>
      <c r="ED69" s="557"/>
      <c r="EE69" s="557"/>
      <c r="EF69" s="557"/>
      <c r="EG69" s="557"/>
      <c r="EH69" s="557"/>
      <c r="EI69" s="557"/>
      <c r="EJ69" s="557"/>
      <c r="EK69" s="557"/>
      <c r="EL69" s="557"/>
      <c r="EM69" s="557"/>
      <c r="EN69" s="557"/>
      <c r="EO69" s="557"/>
      <c r="EP69" s="557"/>
      <c r="EQ69" s="557"/>
      <c r="ER69" s="557"/>
      <c r="ES69" s="557"/>
      <c r="ET69" s="557"/>
      <c r="EU69" s="557"/>
      <c r="EV69" s="557"/>
      <c r="EW69" s="557"/>
      <c r="EX69" s="557"/>
      <c r="EY69" s="557"/>
      <c r="EZ69" s="557"/>
      <c r="FA69" s="557"/>
      <c r="FB69" s="557"/>
      <c r="FC69" s="557"/>
      <c r="FD69" s="557"/>
      <c r="FE69" s="557"/>
      <c r="FF69" s="557"/>
      <c r="FG69" s="557"/>
      <c r="FH69" s="557"/>
      <c r="FI69" s="557"/>
      <c r="FJ69" s="557"/>
      <c r="FK69" s="557"/>
      <c r="FL69" s="557"/>
      <c r="FM69" s="557"/>
      <c r="FN69" s="557"/>
      <c r="FO69" s="557"/>
      <c r="FP69" s="557"/>
      <c r="FQ69" s="557"/>
      <c r="FR69" s="557"/>
      <c r="FS69" s="557"/>
      <c r="FT69" s="557"/>
      <c r="FU69" s="557"/>
      <c r="FV69" s="557"/>
      <c r="FW69" s="557"/>
      <c r="FX69" s="557"/>
      <c r="FY69" s="557"/>
      <c r="FZ69" s="557"/>
      <c r="GA69" s="557"/>
      <c r="GB69" s="557"/>
      <c r="GC69" s="557"/>
      <c r="GD69" s="557"/>
      <c r="GE69" s="557"/>
      <c r="GF69" s="557"/>
      <c r="GG69" s="557"/>
      <c r="GH69" s="557"/>
      <c r="GI69" s="557"/>
      <c r="GJ69" s="557"/>
      <c r="GK69" s="557"/>
      <c r="GL69" s="557"/>
      <c r="GM69" s="557"/>
      <c r="GN69" s="557"/>
      <c r="GO69" s="557"/>
      <c r="GP69" s="557"/>
      <c r="GQ69" s="557"/>
      <c r="GR69" s="557"/>
      <c r="GS69" s="557"/>
      <c r="GT69" s="557"/>
      <c r="GU69" s="557"/>
      <c r="GV69" s="557"/>
      <c r="GW69" s="557"/>
      <c r="GX69" s="557"/>
      <c r="GY69" s="557"/>
      <c r="GZ69" s="557"/>
      <c r="HA69" s="557"/>
      <c r="HB69" s="557"/>
      <c r="HC69" s="557"/>
      <c r="HD69" s="557"/>
      <c r="HE69" s="557"/>
      <c r="HF69" s="557"/>
      <c r="HG69" s="557"/>
      <c r="HH69" s="557"/>
      <c r="HI69" s="557"/>
      <c r="HJ69" s="557"/>
      <c r="HK69" s="557"/>
      <c r="HL69" s="557"/>
      <c r="HM69" s="557"/>
      <c r="HN69" s="557"/>
      <c r="HO69" s="557"/>
      <c r="HP69" s="557"/>
      <c r="HQ69" s="557"/>
      <c r="HR69" s="557"/>
      <c r="HS69" s="557"/>
      <c r="HT69" s="557"/>
      <c r="HU69" s="557"/>
      <c r="HV69" s="557"/>
      <c r="HW69" s="557"/>
      <c r="HX69" s="557"/>
      <c r="HY69" s="557"/>
      <c r="HZ69" s="557"/>
      <c r="IA69" s="557"/>
      <c r="IB69" s="557"/>
      <c r="IC69" s="557"/>
      <c r="ID69" s="557"/>
      <c r="IE69" s="557"/>
      <c r="IF69" s="557"/>
      <c r="IG69" s="557"/>
      <c r="IH69" s="557"/>
      <c r="II69" s="557"/>
      <c r="IJ69" s="557"/>
      <c r="IK69" s="557"/>
      <c r="IL69" s="557"/>
      <c r="IM69" s="557"/>
      <c r="IN69" s="557"/>
      <c r="IO69" s="557"/>
      <c r="IP69" s="557"/>
      <c r="IQ69" s="557"/>
      <c r="IR69" s="557"/>
      <c r="IS69" s="557"/>
      <c r="IT69" s="557"/>
      <c r="IU69" s="557"/>
      <c r="IV69" s="557"/>
      <c r="IW69" s="557"/>
      <c r="IX69" s="557"/>
      <c r="IY69" s="557"/>
      <c r="IZ69" s="557"/>
      <c r="JA69" s="557"/>
      <c r="JB69" s="557"/>
      <c r="JC69" s="557"/>
      <c r="JD69" s="557"/>
      <c r="JE69" s="557"/>
      <c r="JF69" s="557"/>
      <c r="JG69" s="557"/>
      <c r="JH69" s="557"/>
      <c r="JI69" s="557"/>
      <c r="JJ69" s="557"/>
      <c r="JK69" s="557"/>
      <c r="JL69" s="557"/>
      <c r="JM69" s="557"/>
      <c r="JN69" s="557"/>
      <c r="JO69" s="557"/>
      <c r="JP69" s="557"/>
      <c r="JQ69" s="557"/>
      <c r="JR69" s="557"/>
      <c r="JS69" s="557"/>
      <c r="JT69" s="557"/>
      <c r="JU69" s="557"/>
      <c r="JV69" s="557"/>
      <c r="JW69" s="557"/>
      <c r="JX69" s="557"/>
      <c r="JY69" s="557"/>
      <c r="JZ69" s="557"/>
      <c r="KA69" s="557"/>
      <c r="KB69" s="557"/>
      <c r="KC69" s="557"/>
      <c r="KD69" s="557"/>
      <c r="KE69" s="557"/>
      <c r="KF69" s="557"/>
      <c r="KG69" s="557"/>
      <c r="KH69" s="557"/>
      <c r="KI69" s="557"/>
      <c r="KJ69" s="557"/>
      <c r="KK69" s="557"/>
      <c r="KL69" s="557"/>
      <c r="KM69" s="557"/>
      <c r="KN69" s="557"/>
      <c r="KO69" s="557"/>
      <c r="KP69" s="557"/>
      <c r="KQ69" s="557"/>
      <c r="KR69" s="557"/>
      <c r="KS69" s="557"/>
      <c r="KT69" s="557"/>
      <c r="KU69" s="557"/>
      <c r="KV69" s="557"/>
      <c r="KW69" s="557"/>
      <c r="KX69" s="557"/>
      <c r="KY69" s="557"/>
      <c r="KZ69" s="557"/>
      <c r="LA69" s="557"/>
      <c r="LB69" s="557"/>
      <c r="LC69" s="557"/>
      <c r="LD69" s="557"/>
      <c r="LE69" s="557"/>
      <c r="LF69" s="557"/>
      <c r="LG69" s="557"/>
      <c r="LH69" s="557"/>
      <c r="LI69" s="557"/>
      <c r="LJ69" s="557"/>
      <c r="LK69" s="557"/>
      <c r="LL69" s="557"/>
      <c r="LM69" s="557"/>
      <c r="LN69" s="557"/>
      <c r="LO69" s="557"/>
      <c r="LP69" s="557"/>
      <c r="LQ69" s="557"/>
      <c r="LR69" s="557"/>
      <c r="LS69" s="557"/>
      <c r="LT69" s="557"/>
      <c r="LU69" s="557"/>
      <c r="LV69" s="557"/>
      <c r="LW69" s="557"/>
      <c r="LX69" s="557"/>
      <c r="LY69" s="557"/>
      <c r="LZ69" s="557"/>
      <c r="MA69" s="557"/>
      <c r="MB69" s="557"/>
      <c r="MC69" s="557"/>
      <c r="MD69" s="557"/>
      <c r="ME69" s="557"/>
      <c r="MF69" s="557"/>
      <c r="MG69" s="557"/>
      <c r="MH69" s="557"/>
      <c r="MI69" s="557"/>
      <c r="MJ69" s="557"/>
      <c r="MK69" s="557"/>
      <c r="ML69" s="557"/>
      <c r="MM69" s="557"/>
      <c r="MN69" s="557"/>
      <c r="MO69" s="557"/>
      <c r="MP69" s="557"/>
      <c r="MQ69" s="557"/>
      <c r="MR69" s="557"/>
      <c r="MS69" s="557"/>
      <c r="MT69" s="557"/>
      <c r="MU69" s="557"/>
      <c r="MV69" s="557"/>
      <c r="MW69" s="557"/>
      <c r="MX69" s="557"/>
      <c r="MY69" s="557"/>
      <c r="MZ69" s="557"/>
      <c r="NA69" s="557"/>
      <c r="NB69" s="557"/>
      <c r="NC69" s="557"/>
      <c r="ND69" s="557"/>
      <c r="NE69" s="557"/>
      <c r="NF69" s="557"/>
      <c r="NG69" s="557"/>
      <c r="NH69" s="557"/>
      <c r="NI69" s="557"/>
      <c r="NJ69" s="557"/>
      <c r="NK69" s="557"/>
      <c r="NL69" s="557"/>
      <c r="NM69" s="557"/>
      <c r="NN69" s="557"/>
      <c r="NO69" s="557"/>
      <c r="NP69" s="557"/>
      <c r="NQ69" s="557"/>
      <c r="NR69" s="557"/>
      <c r="NS69" s="557"/>
      <c r="NT69" s="557"/>
    </row>
    <row r="70" spans="1:384" s="85" customFormat="1" ht="51.75" customHeight="1" x14ac:dyDescent="0.45">
      <c r="A70" s="107">
        <v>0</v>
      </c>
      <c r="B70" s="108">
        <v>1</v>
      </c>
      <c r="C70" s="107">
        <v>0</v>
      </c>
      <c r="D70" s="108">
        <v>6</v>
      </c>
      <c r="E70" s="107">
        <v>1</v>
      </c>
      <c r="F70" s="108">
        <v>5</v>
      </c>
      <c r="G70" s="107">
        <v>0</v>
      </c>
      <c r="H70" s="108">
        <v>1</v>
      </c>
      <c r="I70" s="1452" t="str">
        <f t="shared" si="82"/>
        <v>01061501</v>
      </c>
      <c r="J70" s="1452" t="str">
        <f t="shared" si="68"/>
        <v>01061501</v>
      </c>
      <c r="K70" s="553" t="s">
        <v>119</v>
      </c>
      <c r="L70" s="2663" t="s">
        <v>573</v>
      </c>
      <c r="M70" s="2663"/>
      <c r="N70" s="556" t="s">
        <v>240</v>
      </c>
      <c r="O70" s="2664" t="s">
        <v>379</v>
      </c>
      <c r="P70" s="2305" t="s">
        <v>378</v>
      </c>
      <c r="Q70" s="2579">
        <v>1</v>
      </c>
      <c r="R70" s="2596">
        <f t="shared" si="69"/>
        <v>0.83333333333333337</v>
      </c>
      <c r="S70" s="2597">
        <v>1</v>
      </c>
      <c r="T70" s="2642" t="s">
        <v>520</v>
      </c>
      <c r="U70" s="1866">
        <v>6</v>
      </c>
      <c r="V70" s="1866">
        <f t="shared" si="70"/>
        <v>5</v>
      </c>
      <c r="W70" s="1866">
        <v>2</v>
      </c>
      <c r="X70" s="1866">
        <v>0</v>
      </c>
      <c r="Y70" s="1866">
        <v>0</v>
      </c>
      <c r="Z70" s="1866">
        <v>1</v>
      </c>
      <c r="AA70" s="1866">
        <v>1</v>
      </c>
      <c r="AB70" s="1866">
        <v>1</v>
      </c>
      <c r="AC70" s="3719" t="s">
        <v>521</v>
      </c>
      <c r="AD70" s="1872">
        <v>5</v>
      </c>
      <c r="AE70" s="1866">
        <f t="shared" si="71"/>
        <v>5</v>
      </c>
      <c r="AF70" s="2130">
        <v>1</v>
      </c>
      <c r="AG70" s="1785">
        <v>0</v>
      </c>
      <c r="AH70" s="1785">
        <v>3</v>
      </c>
      <c r="AI70" s="1785">
        <v>0</v>
      </c>
      <c r="AJ70" s="1785">
        <v>0</v>
      </c>
      <c r="AK70" s="1785">
        <v>0</v>
      </c>
      <c r="AL70" s="1785">
        <v>0</v>
      </c>
      <c r="AM70" s="1785">
        <v>1</v>
      </c>
      <c r="AN70" s="1729"/>
      <c r="AO70" s="2892">
        <f t="shared" si="72"/>
        <v>10</v>
      </c>
      <c r="AP70" s="2897">
        <f t="shared" si="73"/>
        <v>0.83333333333333337</v>
      </c>
      <c r="AQ70" s="1807" t="str" cm="1">
        <f t="array" ref="AQ70">_xlfn.IFS(AP70&lt;4,"estandar",AP70&gt;9,"compleja",AP70&gt;4,"avanzada")</f>
        <v>estandar</v>
      </c>
      <c r="AR70" s="2275" t="s">
        <v>522</v>
      </c>
      <c r="AS70" s="1196">
        <v>0</v>
      </c>
      <c r="AT70" s="1197">
        <v>1</v>
      </c>
      <c r="AU70" s="1488">
        <v>0</v>
      </c>
      <c r="AV70" s="1476">
        <v>1.9670570135746599</v>
      </c>
      <c r="AW70" s="1143">
        <v>0</v>
      </c>
      <c r="AX70" s="1143">
        <v>3.6251131221719501</v>
      </c>
      <c r="AY70" s="1143"/>
      <c r="AZ70" s="1143">
        <f t="shared" si="74"/>
        <v>5.5921701357466098</v>
      </c>
      <c r="BA70" s="1139">
        <f t="shared" si="75"/>
        <v>1</v>
      </c>
      <c r="BB70" s="1143">
        <v>1.7140956240360501</v>
      </c>
      <c r="BC70" s="1143">
        <v>0</v>
      </c>
      <c r="BD70" s="1143">
        <v>0</v>
      </c>
      <c r="BE70" s="1143">
        <v>1.22723037566089</v>
      </c>
      <c r="BF70" s="1143">
        <f t="shared" si="76"/>
        <v>8.5334961354435492</v>
      </c>
      <c r="BG70" s="1477">
        <f t="shared" si="77"/>
        <v>1</v>
      </c>
      <c r="BH70" s="1469"/>
      <c r="BI70" s="1143"/>
      <c r="BJ70" s="1143"/>
      <c r="BK70" s="1143"/>
      <c r="BL70" s="1143">
        <f t="shared" si="78"/>
        <v>0</v>
      </c>
      <c r="BM70" s="1139" t="e">
        <f t="shared" si="79"/>
        <v>#DIV/0!</v>
      </c>
      <c r="BN70" s="1143"/>
      <c r="BO70" s="1143"/>
      <c r="BP70" s="1143"/>
      <c r="BQ70" s="1143"/>
      <c r="BR70" s="1143">
        <f t="shared" si="80"/>
        <v>0</v>
      </c>
      <c r="BS70" s="1144" t="e">
        <f t="shared" si="81"/>
        <v>#DIV/0!</v>
      </c>
      <c r="BT70" s="557"/>
      <c r="BU70" s="557"/>
      <c r="BV70" s="557"/>
      <c r="BW70" s="557"/>
      <c r="BX70" s="557"/>
      <c r="BY70" s="557"/>
      <c r="BZ70" s="557"/>
      <c r="CA70" s="557"/>
      <c r="CB70" s="557"/>
      <c r="CC70" s="557"/>
      <c r="CD70" s="557"/>
      <c r="CE70" s="557"/>
      <c r="CF70" s="557"/>
      <c r="CG70" s="557"/>
      <c r="CH70" s="557"/>
      <c r="CI70" s="557"/>
      <c r="CJ70" s="557"/>
      <c r="CK70" s="557"/>
      <c r="CL70" s="557"/>
      <c r="CM70" s="557"/>
      <c r="CN70" s="557"/>
      <c r="CO70" s="557"/>
      <c r="CP70" s="557"/>
      <c r="CQ70" s="557"/>
      <c r="CR70" s="557"/>
      <c r="CS70" s="557"/>
      <c r="CT70" s="557"/>
      <c r="CU70" s="557"/>
      <c r="CV70" s="557"/>
      <c r="CW70" s="557"/>
      <c r="CX70" s="557"/>
      <c r="CY70" s="557"/>
      <c r="CZ70" s="557"/>
      <c r="DA70" s="557"/>
      <c r="DB70" s="557"/>
      <c r="DC70" s="557"/>
      <c r="DD70" s="557"/>
      <c r="DE70" s="557"/>
      <c r="DF70" s="557"/>
      <c r="DG70" s="557"/>
      <c r="DH70" s="557"/>
      <c r="DI70" s="557"/>
      <c r="DJ70" s="557"/>
      <c r="DK70" s="557"/>
      <c r="DL70" s="557"/>
      <c r="DM70" s="557"/>
      <c r="DN70" s="557"/>
      <c r="DO70" s="557"/>
      <c r="DP70" s="557"/>
      <c r="DQ70" s="557"/>
      <c r="DR70" s="557"/>
      <c r="DS70" s="557"/>
      <c r="DT70" s="557"/>
      <c r="DU70" s="557"/>
      <c r="DV70" s="557"/>
      <c r="DW70" s="557"/>
      <c r="DX70" s="557"/>
      <c r="DY70" s="557"/>
      <c r="DZ70" s="557"/>
      <c r="EA70" s="557"/>
      <c r="EB70" s="557"/>
      <c r="EC70" s="557"/>
      <c r="ED70" s="557"/>
      <c r="EE70" s="557"/>
      <c r="EF70" s="557"/>
      <c r="EG70" s="557"/>
      <c r="EH70" s="557"/>
      <c r="EI70" s="557"/>
      <c r="EJ70" s="557"/>
      <c r="EK70" s="557"/>
      <c r="EL70" s="557"/>
      <c r="EM70" s="557"/>
      <c r="EN70" s="557"/>
      <c r="EO70" s="557"/>
      <c r="EP70" s="557"/>
      <c r="EQ70" s="557"/>
      <c r="ER70" s="557"/>
      <c r="ES70" s="557"/>
      <c r="ET70" s="557"/>
      <c r="EU70" s="557"/>
      <c r="EV70" s="557"/>
      <c r="EW70" s="557"/>
      <c r="EX70" s="557"/>
      <c r="EY70" s="557"/>
      <c r="EZ70" s="557"/>
      <c r="FA70" s="557"/>
      <c r="FB70" s="557"/>
      <c r="FC70" s="557"/>
      <c r="FD70" s="557"/>
      <c r="FE70" s="557"/>
      <c r="FF70" s="557"/>
      <c r="FG70" s="557"/>
      <c r="FH70" s="557"/>
      <c r="FI70" s="557"/>
      <c r="FJ70" s="557"/>
      <c r="FK70" s="557"/>
      <c r="FL70" s="557"/>
      <c r="FM70" s="557"/>
      <c r="FN70" s="557"/>
      <c r="FO70" s="557"/>
      <c r="FP70" s="557"/>
      <c r="FQ70" s="557"/>
      <c r="FR70" s="557"/>
      <c r="FS70" s="557"/>
      <c r="FT70" s="557"/>
      <c r="FU70" s="557"/>
      <c r="FV70" s="557"/>
      <c r="FW70" s="557"/>
      <c r="FX70" s="557"/>
      <c r="FY70" s="557"/>
      <c r="FZ70" s="557"/>
      <c r="GA70" s="557"/>
      <c r="GB70" s="557"/>
      <c r="GC70" s="557"/>
      <c r="GD70" s="557"/>
      <c r="GE70" s="557"/>
      <c r="GF70" s="557"/>
      <c r="GG70" s="557"/>
      <c r="GH70" s="557"/>
      <c r="GI70" s="557"/>
      <c r="GJ70" s="557"/>
      <c r="GK70" s="557"/>
      <c r="GL70" s="557"/>
      <c r="GM70" s="557"/>
      <c r="GN70" s="557"/>
      <c r="GO70" s="557"/>
      <c r="GP70" s="557"/>
      <c r="GQ70" s="557"/>
      <c r="GR70" s="557"/>
      <c r="GS70" s="557"/>
      <c r="GT70" s="557"/>
      <c r="GU70" s="557"/>
      <c r="GV70" s="557"/>
      <c r="GW70" s="557"/>
      <c r="GX70" s="557"/>
      <c r="GY70" s="557"/>
      <c r="GZ70" s="557"/>
      <c r="HA70" s="557"/>
      <c r="HB70" s="557"/>
      <c r="HC70" s="557"/>
      <c r="HD70" s="557"/>
      <c r="HE70" s="557"/>
      <c r="HF70" s="557"/>
      <c r="HG70" s="557"/>
      <c r="HH70" s="557"/>
      <c r="HI70" s="557"/>
      <c r="HJ70" s="557"/>
      <c r="HK70" s="557"/>
      <c r="HL70" s="557"/>
      <c r="HM70" s="557"/>
      <c r="HN70" s="557"/>
      <c r="HO70" s="557"/>
      <c r="HP70" s="557"/>
      <c r="HQ70" s="557"/>
      <c r="HR70" s="557"/>
      <c r="HS70" s="557"/>
      <c r="HT70" s="557"/>
      <c r="HU70" s="557"/>
      <c r="HV70" s="557"/>
      <c r="HW70" s="557"/>
      <c r="HX70" s="557"/>
      <c r="HY70" s="557"/>
      <c r="HZ70" s="557"/>
      <c r="IA70" s="557"/>
      <c r="IB70" s="557"/>
      <c r="IC70" s="557"/>
      <c r="ID70" s="557"/>
      <c r="IE70" s="557"/>
      <c r="IF70" s="557"/>
      <c r="IG70" s="557"/>
      <c r="IH70" s="557"/>
      <c r="II70" s="557"/>
      <c r="IJ70" s="557"/>
      <c r="IK70" s="557"/>
      <c r="IL70" s="557"/>
      <c r="IM70" s="557"/>
      <c r="IN70" s="557"/>
      <c r="IO70" s="557"/>
      <c r="IP70" s="557"/>
      <c r="IQ70" s="557"/>
      <c r="IR70" s="557"/>
      <c r="IS70" s="557"/>
      <c r="IT70" s="557"/>
      <c r="IU70" s="557"/>
      <c r="IV70" s="557"/>
      <c r="IW70" s="557"/>
      <c r="IX70" s="557"/>
      <c r="IY70" s="557"/>
      <c r="IZ70" s="557"/>
      <c r="JA70" s="557"/>
      <c r="JB70" s="557"/>
      <c r="JC70" s="557"/>
      <c r="JD70" s="557"/>
      <c r="JE70" s="557"/>
      <c r="JF70" s="557"/>
      <c r="JG70" s="557"/>
      <c r="JH70" s="557"/>
      <c r="JI70" s="557"/>
      <c r="JJ70" s="557"/>
      <c r="JK70" s="557"/>
      <c r="JL70" s="557"/>
      <c r="JM70" s="557"/>
      <c r="JN70" s="557"/>
      <c r="JO70" s="557"/>
      <c r="JP70" s="557"/>
      <c r="JQ70" s="557"/>
      <c r="JR70" s="557"/>
      <c r="JS70" s="557"/>
      <c r="JT70" s="557"/>
      <c r="JU70" s="557"/>
      <c r="JV70" s="557"/>
      <c r="JW70" s="557"/>
      <c r="JX70" s="557"/>
      <c r="JY70" s="557"/>
      <c r="JZ70" s="557"/>
      <c r="KA70" s="557"/>
      <c r="KB70" s="557"/>
      <c r="KC70" s="557"/>
      <c r="KD70" s="557"/>
      <c r="KE70" s="557"/>
      <c r="KF70" s="557"/>
      <c r="KG70" s="557"/>
      <c r="KH70" s="557"/>
      <c r="KI70" s="557"/>
      <c r="KJ70" s="557"/>
      <c r="KK70" s="557"/>
      <c r="KL70" s="557"/>
      <c r="KM70" s="557"/>
      <c r="KN70" s="557"/>
      <c r="KO70" s="557"/>
      <c r="KP70" s="557"/>
      <c r="KQ70" s="557"/>
      <c r="KR70" s="557"/>
      <c r="KS70" s="557"/>
      <c r="KT70" s="557"/>
      <c r="KU70" s="557"/>
      <c r="KV70" s="557"/>
      <c r="KW70" s="557"/>
      <c r="KX70" s="557"/>
      <c r="KY70" s="557"/>
      <c r="KZ70" s="557"/>
      <c r="LA70" s="557"/>
      <c r="LB70" s="557"/>
      <c r="LC70" s="557"/>
      <c r="LD70" s="557"/>
      <c r="LE70" s="557"/>
      <c r="LF70" s="557"/>
      <c r="LG70" s="557"/>
      <c r="LH70" s="557"/>
      <c r="LI70" s="557"/>
      <c r="LJ70" s="557"/>
      <c r="LK70" s="557"/>
      <c r="LL70" s="557"/>
      <c r="LM70" s="557"/>
      <c r="LN70" s="557"/>
      <c r="LO70" s="557"/>
      <c r="LP70" s="557"/>
      <c r="LQ70" s="557"/>
      <c r="LR70" s="557"/>
      <c r="LS70" s="557"/>
      <c r="LT70" s="557"/>
      <c r="LU70" s="557"/>
      <c r="LV70" s="557"/>
      <c r="LW70" s="557"/>
      <c r="LX70" s="557"/>
      <c r="LY70" s="557"/>
      <c r="LZ70" s="557"/>
      <c r="MA70" s="557"/>
      <c r="MB70" s="557"/>
      <c r="MC70" s="557"/>
      <c r="MD70" s="557"/>
      <c r="ME70" s="557"/>
      <c r="MF70" s="557"/>
      <c r="MG70" s="557"/>
      <c r="MH70" s="557"/>
      <c r="MI70" s="557"/>
      <c r="MJ70" s="557"/>
      <c r="MK70" s="557"/>
      <c r="ML70" s="557"/>
      <c r="MM70" s="557"/>
      <c r="MN70" s="557"/>
      <c r="MO70" s="557"/>
      <c r="MP70" s="557"/>
      <c r="MQ70" s="557"/>
      <c r="MR70" s="557"/>
      <c r="MS70" s="557"/>
      <c r="MT70" s="557"/>
      <c r="MU70" s="557"/>
      <c r="MV70" s="557"/>
      <c r="MW70" s="557"/>
      <c r="MX70" s="557"/>
      <c r="MY70" s="557"/>
      <c r="MZ70" s="557"/>
      <c r="NA70" s="557"/>
      <c r="NB70" s="557"/>
      <c r="NC70" s="557"/>
      <c r="ND70" s="557"/>
      <c r="NE70" s="557"/>
      <c r="NF70" s="557"/>
      <c r="NG70" s="557"/>
      <c r="NH70" s="557"/>
      <c r="NI70" s="557"/>
      <c r="NJ70" s="557"/>
      <c r="NK70" s="557"/>
      <c r="NL70" s="557"/>
      <c r="NM70" s="557"/>
      <c r="NN70" s="557"/>
      <c r="NO70" s="557"/>
      <c r="NP70" s="557"/>
      <c r="NQ70" s="557"/>
      <c r="NR70" s="557"/>
      <c r="NS70" s="557"/>
      <c r="NT70" s="557"/>
    </row>
    <row r="71" spans="1:384" s="85" customFormat="1" ht="51.75" customHeight="1" x14ac:dyDescent="0.45">
      <c r="A71" s="107">
        <v>0</v>
      </c>
      <c r="B71" s="108">
        <v>1</v>
      </c>
      <c r="C71" s="107">
        <v>0</v>
      </c>
      <c r="D71" s="108">
        <v>6</v>
      </c>
      <c r="E71" s="107">
        <v>1</v>
      </c>
      <c r="F71" s="108">
        <v>6</v>
      </c>
      <c r="G71" s="107">
        <v>0</v>
      </c>
      <c r="H71" s="108">
        <v>1</v>
      </c>
      <c r="I71" s="1452" t="str">
        <f t="shared" si="82"/>
        <v>01061601</v>
      </c>
      <c r="J71" s="1452" t="str">
        <f t="shared" si="68"/>
        <v>01061601</v>
      </c>
      <c r="K71" s="553" t="s">
        <v>119</v>
      </c>
      <c r="L71" s="2663" t="s">
        <v>574</v>
      </c>
      <c r="M71" s="2663"/>
      <c r="N71" s="556" t="s">
        <v>240</v>
      </c>
      <c r="O71" s="2664" t="s">
        <v>381</v>
      </c>
      <c r="P71" s="2305" t="s">
        <v>382</v>
      </c>
      <c r="Q71" s="2579">
        <v>0.9413746671439549</v>
      </c>
      <c r="R71" s="2596">
        <f t="shared" si="69"/>
        <v>0.83333333333333337</v>
      </c>
      <c r="S71" s="2597">
        <v>0.92810385920800564</v>
      </c>
      <c r="T71" s="2642" t="s">
        <v>520</v>
      </c>
      <c r="U71" s="1866">
        <v>5</v>
      </c>
      <c r="V71" s="1866">
        <f t="shared" si="70"/>
        <v>5</v>
      </c>
      <c r="W71" s="1866">
        <v>2</v>
      </c>
      <c r="X71" s="1866">
        <v>0</v>
      </c>
      <c r="Y71" s="1866">
        <v>0</v>
      </c>
      <c r="Z71" s="1866">
        <v>1</v>
      </c>
      <c r="AA71" s="1866">
        <v>1</v>
      </c>
      <c r="AB71" s="1866">
        <v>1</v>
      </c>
      <c r="AC71" s="3719" t="s">
        <v>521</v>
      </c>
      <c r="AD71" s="1872">
        <v>5</v>
      </c>
      <c r="AE71" s="1866">
        <f t="shared" si="71"/>
        <v>5</v>
      </c>
      <c r="AF71" s="2130">
        <v>1</v>
      </c>
      <c r="AG71" s="1785">
        <v>0</v>
      </c>
      <c r="AH71" s="1785">
        <v>3</v>
      </c>
      <c r="AI71" s="1785">
        <v>0</v>
      </c>
      <c r="AJ71" s="1785">
        <v>0</v>
      </c>
      <c r="AK71" s="1785">
        <v>0</v>
      </c>
      <c r="AL71" s="1785">
        <v>0</v>
      </c>
      <c r="AM71" s="1785">
        <v>1</v>
      </c>
      <c r="AN71" s="1729"/>
      <c r="AO71" s="2892">
        <f t="shared" si="72"/>
        <v>10</v>
      </c>
      <c r="AP71" s="2897">
        <f t="shared" si="73"/>
        <v>0.83333333333333337</v>
      </c>
      <c r="AQ71" s="1807" t="str" cm="1">
        <f t="array" ref="AQ71">_xlfn.IFS(AP71&lt;4,"estandar",AP71&gt;9,"compleja",AP71&gt;4,"avanzada")</f>
        <v>estandar</v>
      </c>
      <c r="AR71" s="2275" t="s">
        <v>522</v>
      </c>
      <c r="AS71" s="1196">
        <v>0</v>
      </c>
      <c r="AT71" s="1197">
        <v>1</v>
      </c>
      <c r="AU71" s="1488">
        <v>0</v>
      </c>
      <c r="AV71" s="1476">
        <v>1.63921417797888</v>
      </c>
      <c r="AW71" s="1143">
        <v>0</v>
      </c>
      <c r="AX71" s="1143">
        <v>3.6251131221719501</v>
      </c>
      <c r="AY71" s="1143"/>
      <c r="AZ71" s="1143">
        <f t="shared" si="74"/>
        <v>5.2643273001508302</v>
      </c>
      <c r="BA71" s="1139">
        <f t="shared" si="75"/>
        <v>0.9413746671439549</v>
      </c>
      <c r="BB71" s="1143">
        <v>1.42841302003004</v>
      </c>
      <c r="BC71" s="1143">
        <v>0</v>
      </c>
      <c r="BD71" s="1143">
        <v>0</v>
      </c>
      <c r="BE71" s="1143">
        <v>1.22723037566089</v>
      </c>
      <c r="BF71" s="1143">
        <f t="shared" si="76"/>
        <v>7.9199706958417604</v>
      </c>
      <c r="BG71" s="1477">
        <f t="shared" si="77"/>
        <v>0.92810385920800564</v>
      </c>
      <c r="BH71" s="1469"/>
      <c r="BI71" s="1143"/>
      <c r="BJ71" s="1143"/>
      <c r="BK71" s="1143"/>
      <c r="BL71" s="1143">
        <f t="shared" si="78"/>
        <v>0</v>
      </c>
      <c r="BM71" s="1139" t="e">
        <f t="shared" si="79"/>
        <v>#DIV/0!</v>
      </c>
      <c r="BN71" s="1143"/>
      <c r="BO71" s="1143"/>
      <c r="BP71" s="1143"/>
      <c r="BQ71" s="1143"/>
      <c r="BR71" s="1143">
        <f t="shared" si="80"/>
        <v>0</v>
      </c>
      <c r="BS71" s="1144" t="e">
        <f t="shared" si="81"/>
        <v>#DIV/0!</v>
      </c>
      <c r="BT71" s="557"/>
      <c r="BU71" s="557"/>
      <c r="BV71" s="557"/>
      <c r="BW71" s="557"/>
      <c r="BX71" s="557"/>
      <c r="BY71" s="557"/>
      <c r="BZ71" s="557"/>
      <c r="CA71" s="557"/>
      <c r="CB71" s="557"/>
      <c r="CC71" s="557"/>
      <c r="CD71" s="557"/>
      <c r="CE71" s="557"/>
      <c r="CF71" s="557"/>
      <c r="CG71" s="557"/>
      <c r="CH71" s="557"/>
      <c r="CI71" s="557"/>
      <c r="CJ71" s="557"/>
      <c r="CK71" s="557"/>
      <c r="CL71" s="557"/>
      <c r="CM71" s="557"/>
      <c r="CN71" s="557"/>
      <c r="CO71" s="557"/>
      <c r="CP71" s="557"/>
      <c r="CQ71" s="557"/>
      <c r="CR71" s="557"/>
      <c r="CS71" s="557"/>
      <c r="CT71" s="557"/>
      <c r="CU71" s="557"/>
      <c r="CV71" s="557"/>
      <c r="CW71" s="557"/>
      <c r="CX71" s="557"/>
      <c r="CY71" s="557"/>
      <c r="CZ71" s="557"/>
      <c r="DA71" s="557"/>
      <c r="DB71" s="557"/>
      <c r="DC71" s="557"/>
      <c r="DD71" s="557"/>
      <c r="DE71" s="557"/>
      <c r="DF71" s="557"/>
      <c r="DG71" s="557"/>
      <c r="DH71" s="557"/>
      <c r="DI71" s="557"/>
      <c r="DJ71" s="557"/>
      <c r="DK71" s="557"/>
      <c r="DL71" s="557"/>
      <c r="DM71" s="557"/>
      <c r="DN71" s="557"/>
      <c r="DO71" s="557"/>
      <c r="DP71" s="557"/>
      <c r="DQ71" s="557"/>
      <c r="DR71" s="557"/>
      <c r="DS71" s="557"/>
      <c r="DT71" s="557"/>
      <c r="DU71" s="557"/>
      <c r="DV71" s="557"/>
      <c r="DW71" s="557"/>
      <c r="DX71" s="557"/>
      <c r="DY71" s="557"/>
      <c r="DZ71" s="557"/>
      <c r="EA71" s="557"/>
      <c r="EB71" s="557"/>
      <c r="EC71" s="557"/>
      <c r="ED71" s="557"/>
      <c r="EE71" s="557"/>
      <c r="EF71" s="557"/>
      <c r="EG71" s="557"/>
      <c r="EH71" s="557"/>
      <c r="EI71" s="557"/>
      <c r="EJ71" s="557"/>
      <c r="EK71" s="557"/>
      <c r="EL71" s="557"/>
      <c r="EM71" s="557"/>
      <c r="EN71" s="557"/>
      <c r="EO71" s="557"/>
      <c r="EP71" s="557"/>
      <c r="EQ71" s="557"/>
      <c r="ER71" s="557"/>
      <c r="ES71" s="557"/>
      <c r="ET71" s="557"/>
      <c r="EU71" s="557"/>
      <c r="EV71" s="557"/>
      <c r="EW71" s="557"/>
      <c r="EX71" s="557"/>
      <c r="EY71" s="557"/>
      <c r="EZ71" s="557"/>
      <c r="FA71" s="557"/>
      <c r="FB71" s="557"/>
      <c r="FC71" s="557"/>
      <c r="FD71" s="557"/>
      <c r="FE71" s="557"/>
      <c r="FF71" s="557"/>
      <c r="FG71" s="557"/>
      <c r="FH71" s="557"/>
      <c r="FI71" s="557"/>
      <c r="FJ71" s="557"/>
      <c r="FK71" s="557"/>
      <c r="FL71" s="557"/>
      <c r="FM71" s="557"/>
      <c r="FN71" s="557"/>
      <c r="FO71" s="557"/>
      <c r="FP71" s="557"/>
      <c r="FQ71" s="557"/>
      <c r="FR71" s="557"/>
      <c r="FS71" s="557"/>
      <c r="FT71" s="557"/>
      <c r="FU71" s="557"/>
      <c r="FV71" s="557"/>
      <c r="FW71" s="557"/>
      <c r="FX71" s="557"/>
      <c r="FY71" s="557"/>
      <c r="FZ71" s="557"/>
      <c r="GA71" s="557"/>
      <c r="GB71" s="557"/>
      <c r="GC71" s="557"/>
      <c r="GD71" s="557"/>
      <c r="GE71" s="557"/>
      <c r="GF71" s="557"/>
      <c r="GG71" s="557"/>
      <c r="GH71" s="557"/>
      <c r="GI71" s="557"/>
      <c r="GJ71" s="557"/>
      <c r="GK71" s="557"/>
      <c r="GL71" s="557"/>
      <c r="GM71" s="557"/>
      <c r="GN71" s="557"/>
      <c r="GO71" s="557"/>
      <c r="GP71" s="557"/>
      <c r="GQ71" s="557"/>
      <c r="GR71" s="557"/>
      <c r="GS71" s="557"/>
      <c r="GT71" s="557"/>
      <c r="GU71" s="557"/>
      <c r="GV71" s="557"/>
      <c r="GW71" s="557"/>
      <c r="GX71" s="557"/>
      <c r="GY71" s="557"/>
      <c r="GZ71" s="557"/>
      <c r="HA71" s="557"/>
      <c r="HB71" s="557"/>
      <c r="HC71" s="557"/>
      <c r="HD71" s="557"/>
      <c r="HE71" s="557"/>
      <c r="HF71" s="557"/>
      <c r="HG71" s="557"/>
      <c r="HH71" s="557"/>
      <c r="HI71" s="557"/>
      <c r="HJ71" s="557"/>
      <c r="HK71" s="557"/>
      <c r="HL71" s="557"/>
      <c r="HM71" s="557"/>
      <c r="HN71" s="557"/>
      <c r="HO71" s="557"/>
      <c r="HP71" s="557"/>
      <c r="HQ71" s="557"/>
      <c r="HR71" s="557"/>
      <c r="HS71" s="557"/>
      <c r="HT71" s="557"/>
      <c r="HU71" s="557"/>
      <c r="HV71" s="557"/>
      <c r="HW71" s="557"/>
      <c r="HX71" s="557"/>
      <c r="HY71" s="557"/>
      <c r="HZ71" s="557"/>
      <c r="IA71" s="557"/>
      <c r="IB71" s="557"/>
      <c r="IC71" s="557"/>
      <c r="ID71" s="557"/>
      <c r="IE71" s="557"/>
      <c r="IF71" s="557"/>
      <c r="IG71" s="557"/>
      <c r="IH71" s="557"/>
      <c r="II71" s="557"/>
      <c r="IJ71" s="557"/>
      <c r="IK71" s="557"/>
      <c r="IL71" s="557"/>
      <c r="IM71" s="557"/>
      <c r="IN71" s="557"/>
      <c r="IO71" s="557"/>
      <c r="IP71" s="557"/>
      <c r="IQ71" s="557"/>
      <c r="IR71" s="557"/>
      <c r="IS71" s="557"/>
      <c r="IT71" s="557"/>
      <c r="IU71" s="557"/>
      <c r="IV71" s="557"/>
      <c r="IW71" s="557"/>
      <c r="IX71" s="557"/>
      <c r="IY71" s="557"/>
      <c r="IZ71" s="557"/>
      <c r="JA71" s="557"/>
      <c r="JB71" s="557"/>
      <c r="JC71" s="557"/>
      <c r="JD71" s="557"/>
      <c r="JE71" s="557"/>
      <c r="JF71" s="557"/>
      <c r="JG71" s="557"/>
      <c r="JH71" s="557"/>
      <c r="JI71" s="557"/>
      <c r="JJ71" s="557"/>
      <c r="JK71" s="557"/>
      <c r="JL71" s="557"/>
      <c r="JM71" s="557"/>
      <c r="JN71" s="557"/>
      <c r="JO71" s="557"/>
      <c r="JP71" s="557"/>
      <c r="JQ71" s="557"/>
      <c r="JR71" s="557"/>
      <c r="JS71" s="557"/>
      <c r="JT71" s="557"/>
      <c r="JU71" s="557"/>
      <c r="JV71" s="557"/>
      <c r="JW71" s="557"/>
      <c r="JX71" s="557"/>
      <c r="JY71" s="557"/>
      <c r="JZ71" s="557"/>
      <c r="KA71" s="557"/>
      <c r="KB71" s="557"/>
      <c r="KC71" s="557"/>
      <c r="KD71" s="557"/>
      <c r="KE71" s="557"/>
      <c r="KF71" s="557"/>
      <c r="KG71" s="557"/>
      <c r="KH71" s="557"/>
      <c r="KI71" s="557"/>
      <c r="KJ71" s="557"/>
      <c r="KK71" s="557"/>
      <c r="KL71" s="557"/>
      <c r="KM71" s="557"/>
      <c r="KN71" s="557"/>
      <c r="KO71" s="557"/>
      <c r="KP71" s="557"/>
      <c r="KQ71" s="557"/>
      <c r="KR71" s="557"/>
      <c r="KS71" s="557"/>
      <c r="KT71" s="557"/>
      <c r="KU71" s="557"/>
      <c r="KV71" s="557"/>
      <c r="KW71" s="557"/>
      <c r="KX71" s="557"/>
      <c r="KY71" s="557"/>
      <c r="KZ71" s="557"/>
      <c r="LA71" s="557"/>
      <c r="LB71" s="557"/>
      <c r="LC71" s="557"/>
      <c r="LD71" s="557"/>
      <c r="LE71" s="557"/>
      <c r="LF71" s="557"/>
      <c r="LG71" s="557"/>
      <c r="LH71" s="557"/>
      <c r="LI71" s="557"/>
      <c r="LJ71" s="557"/>
      <c r="LK71" s="557"/>
      <c r="LL71" s="557"/>
      <c r="LM71" s="557"/>
      <c r="LN71" s="557"/>
      <c r="LO71" s="557"/>
      <c r="LP71" s="557"/>
      <c r="LQ71" s="557"/>
      <c r="LR71" s="557"/>
      <c r="LS71" s="557"/>
      <c r="LT71" s="557"/>
      <c r="LU71" s="557"/>
      <c r="LV71" s="557"/>
      <c r="LW71" s="557"/>
      <c r="LX71" s="557"/>
      <c r="LY71" s="557"/>
      <c r="LZ71" s="557"/>
      <c r="MA71" s="557"/>
      <c r="MB71" s="557"/>
      <c r="MC71" s="557"/>
      <c r="MD71" s="557"/>
      <c r="ME71" s="557"/>
      <c r="MF71" s="557"/>
      <c r="MG71" s="557"/>
      <c r="MH71" s="557"/>
      <c r="MI71" s="557"/>
      <c r="MJ71" s="557"/>
      <c r="MK71" s="557"/>
      <c r="ML71" s="557"/>
      <c r="MM71" s="557"/>
      <c r="MN71" s="557"/>
      <c r="MO71" s="557"/>
      <c r="MP71" s="557"/>
      <c r="MQ71" s="557"/>
      <c r="MR71" s="557"/>
      <c r="MS71" s="557"/>
      <c r="MT71" s="557"/>
      <c r="MU71" s="557"/>
      <c r="MV71" s="557"/>
      <c r="MW71" s="557"/>
      <c r="MX71" s="557"/>
      <c r="MY71" s="557"/>
      <c r="MZ71" s="557"/>
      <c r="NA71" s="557"/>
      <c r="NB71" s="557"/>
      <c r="NC71" s="557"/>
      <c r="ND71" s="557"/>
      <c r="NE71" s="557"/>
      <c r="NF71" s="557"/>
      <c r="NG71" s="557"/>
      <c r="NH71" s="557"/>
      <c r="NI71" s="557"/>
      <c r="NJ71" s="557"/>
      <c r="NK71" s="557"/>
      <c r="NL71" s="557"/>
      <c r="NM71" s="557"/>
      <c r="NN71" s="557"/>
      <c r="NO71" s="557"/>
      <c r="NP71" s="557"/>
      <c r="NQ71" s="557"/>
      <c r="NR71" s="557"/>
      <c r="NS71" s="557"/>
      <c r="NT71" s="557"/>
    </row>
    <row r="72" spans="1:384" s="85" customFormat="1" ht="51.75" customHeight="1" x14ac:dyDescent="0.45">
      <c r="A72" s="107">
        <v>0</v>
      </c>
      <c r="B72" s="108">
        <v>1</v>
      </c>
      <c r="C72" s="107">
        <v>0</v>
      </c>
      <c r="D72" s="108">
        <v>6</v>
      </c>
      <c r="E72" s="107">
        <v>1</v>
      </c>
      <c r="F72" s="108">
        <v>7</v>
      </c>
      <c r="G72" s="107">
        <v>0</v>
      </c>
      <c r="H72" s="108">
        <v>1</v>
      </c>
      <c r="I72" s="1452" t="str">
        <f t="shared" si="82"/>
        <v>01061701</v>
      </c>
      <c r="J72" s="1452" t="str">
        <f t="shared" si="68"/>
        <v>01061701</v>
      </c>
      <c r="K72" s="553" t="s">
        <v>119</v>
      </c>
      <c r="L72" s="2663" t="s">
        <v>575</v>
      </c>
      <c r="M72" s="2663"/>
      <c r="N72" s="556" t="s">
        <v>240</v>
      </c>
      <c r="O72" s="2664" t="s">
        <v>384</v>
      </c>
      <c r="P72" s="2305" t="s">
        <v>385</v>
      </c>
      <c r="Q72" s="2579">
        <v>0.9413746671439549</v>
      </c>
      <c r="R72" s="2596">
        <f t="shared" si="69"/>
        <v>0.83333333333333337</v>
      </c>
      <c r="S72" s="2597">
        <v>0.92810385920800564</v>
      </c>
      <c r="T72" s="2642" t="s">
        <v>520</v>
      </c>
      <c r="U72" s="1866">
        <v>5</v>
      </c>
      <c r="V72" s="1866">
        <f t="shared" si="70"/>
        <v>5</v>
      </c>
      <c r="W72" s="1866">
        <v>2</v>
      </c>
      <c r="X72" s="1866">
        <v>0</v>
      </c>
      <c r="Y72" s="1866">
        <v>0</v>
      </c>
      <c r="Z72" s="1866">
        <v>1</v>
      </c>
      <c r="AA72" s="1866">
        <v>1</v>
      </c>
      <c r="AB72" s="1866">
        <v>1</v>
      </c>
      <c r="AC72" s="3720"/>
      <c r="AD72" s="1872">
        <v>5</v>
      </c>
      <c r="AE72" s="1866">
        <f t="shared" si="71"/>
        <v>5</v>
      </c>
      <c r="AF72" s="2130">
        <v>1</v>
      </c>
      <c r="AG72" s="1785">
        <v>0</v>
      </c>
      <c r="AH72" s="1785">
        <v>3</v>
      </c>
      <c r="AI72" s="1785">
        <v>0</v>
      </c>
      <c r="AJ72" s="1785">
        <v>0</v>
      </c>
      <c r="AK72" s="1785">
        <v>0</v>
      </c>
      <c r="AL72" s="1785">
        <v>0</v>
      </c>
      <c r="AM72" s="1785">
        <v>1</v>
      </c>
      <c r="AN72" s="1729"/>
      <c r="AO72" s="2892">
        <f t="shared" si="72"/>
        <v>10</v>
      </c>
      <c r="AP72" s="2897">
        <f t="shared" si="73"/>
        <v>0.83333333333333337</v>
      </c>
      <c r="AQ72" s="1807" t="str" cm="1">
        <f t="array" ref="AQ72">_xlfn.IFS(AP72&lt;4,"estandar",AP72&gt;9,"compleja",AP72&gt;4,"avanzada")</f>
        <v>estandar</v>
      </c>
      <c r="AR72" s="2275" t="s">
        <v>522</v>
      </c>
      <c r="AS72" s="1196">
        <v>0</v>
      </c>
      <c r="AT72" s="1197">
        <v>1</v>
      </c>
      <c r="AU72" s="1488">
        <v>0</v>
      </c>
      <c r="AV72" s="1476">
        <v>1.63921417797888</v>
      </c>
      <c r="AW72" s="1143">
        <v>0</v>
      </c>
      <c r="AX72" s="1143">
        <v>3.6251131221719501</v>
      </c>
      <c r="AY72" s="1143"/>
      <c r="AZ72" s="1143">
        <f t="shared" si="74"/>
        <v>5.2643273001508302</v>
      </c>
      <c r="BA72" s="1139">
        <f t="shared" si="75"/>
        <v>0.9413746671439549</v>
      </c>
      <c r="BB72" s="1143">
        <v>1.42841302003004</v>
      </c>
      <c r="BC72" s="1143">
        <v>0</v>
      </c>
      <c r="BD72" s="1143">
        <v>0</v>
      </c>
      <c r="BE72" s="1143">
        <v>1.22723037566089</v>
      </c>
      <c r="BF72" s="1143">
        <f t="shared" si="76"/>
        <v>7.9199706958417604</v>
      </c>
      <c r="BG72" s="1477">
        <f t="shared" si="77"/>
        <v>0.92810385920800564</v>
      </c>
      <c r="BH72" s="1469"/>
      <c r="BI72" s="1143"/>
      <c r="BJ72" s="1143"/>
      <c r="BK72" s="1143"/>
      <c r="BL72" s="1143">
        <f t="shared" si="78"/>
        <v>0</v>
      </c>
      <c r="BM72" s="1139" t="e">
        <f t="shared" si="79"/>
        <v>#DIV/0!</v>
      </c>
      <c r="BN72" s="1143"/>
      <c r="BO72" s="1143"/>
      <c r="BP72" s="1143"/>
      <c r="BQ72" s="1143"/>
      <c r="BR72" s="1143">
        <f t="shared" si="80"/>
        <v>0</v>
      </c>
      <c r="BS72" s="1144" t="e">
        <f t="shared" si="81"/>
        <v>#DIV/0!</v>
      </c>
      <c r="BT72" s="557"/>
      <c r="BU72" s="557"/>
      <c r="BV72" s="557"/>
      <c r="BW72" s="557"/>
      <c r="BX72" s="557"/>
      <c r="BY72" s="557"/>
      <c r="BZ72" s="557"/>
      <c r="CA72" s="557"/>
      <c r="CB72" s="557"/>
      <c r="CC72" s="557"/>
      <c r="CD72" s="557"/>
      <c r="CE72" s="557"/>
      <c r="CF72" s="557"/>
      <c r="CG72" s="557"/>
      <c r="CH72" s="557"/>
      <c r="CI72" s="557"/>
      <c r="CJ72" s="557"/>
      <c r="CK72" s="557"/>
      <c r="CL72" s="557"/>
      <c r="CM72" s="557"/>
      <c r="CN72" s="557"/>
      <c r="CO72" s="557"/>
      <c r="CP72" s="557"/>
      <c r="CQ72" s="557"/>
      <c r="CR72" s="557"/>
      <c r="CS72" s="557"/>
      <c r="CT72" s="557"/>
      <c r="CU72" s="557"/>
      <c r="CV72" s="557"/>
      <c r="CW72" s="557"/>
      <c r="CX72" s="557"/>
      <c r="CY72" s="557"/>
      <c r="CZ72" s="557"/>
      <c r="DA72" s="557"/>
      <c r="DB72" s="557"/>
      <c r="DC72" s="557"/>
      <c r="DD72" s="557"/>
      <c r="DE72" s="557"/>
      <c r="DF72" s="557"/>
      <c r="DG72" s="557"/>
      <c r="DH72" s="557"/>
      <c r="DI72" s="557"/>
      <c r="DJ72" s="557"/>
      <c r="DK72" s="557"/>
      <c r="DL72" s="557"/>
      <c r="DM72" s="557"/>
      <c r="DN72" s="557"/>
      <c r="DO72" s="557"/>
      <c r="DP72" s="557"/>
      <c r="DQ72" s="557"/>
      <c r="DR72" s="557"/>
      <c r="DS72" s="557"/>
      <c r="DT72" s="557"/>
      <c r="DU72" s="557"/>
      <c r="DV72" s="557"/>
      <c r="DW72" s="557"/>
      <c r="DX72" s="557"/>
      <c r="DY72" s="557"/>
      <c r="DZ72" s="557"/>
      <c r="EA72" s="557"/>
      <c r="EB72" s="557"/>
      <c r="EC72" s="557"/>
      <c r="ED72" s="557"/>
      <c r="EE72" s="557"/>
      <c r="EF72" s="557"/>
      <c r="EG72" s="557"/>
      <c r="EH72" s="557"/>
      <c r="EI72" s="557"/>
      <c r="EJ72" s="557"/>
      <c r="EK72" s="557"/>
      <c r="EL72" s="557"/>
      <c r="EM72" s="557"/>
      <c r="EN72" s="557"/>
      <c r="EO72" s="557"/>
      <c r="EP72" s="557"/>
      <c r="EQ72" s="557"/>
      <c r="ER72" s="557"/>
      <c r="ES72" s="557"/>
      <c r="ET72" s="557"/>
      <c r="EU72" s="557"/>
      <c r="EV72" s="557"/>
      <c r="EW72" s="557"/>
      <c r="EX72" s="557"/>
      <c r="EY72" s="557"/>
      <c r="EZ72" s="557"/>
      <c r="FA72" s="557"/>
      <c r="FB72" s="557"/>
      <c r="FC72" s="557"/>
      <c r="FD72" s="557"/>
      <c r="FE72" s="557"/>
      <c r="FF72" s="557"/>
      <c r="FG72" s="557"/>
      <c r="FH72" s="557"/>
      <c r="FI72" s="557"/>
      <c r="FJ72" s="557"/>
      <c r="FK72" s="557"/>
      <c r="FL72" s="557"/>
      <c r="FM72" s="557"/>
      <c r="FN72" s="557"/>
      <c r="FO72" s="557"/>
      <c r="FP72" s="557"/>
      <c r="FQ72" s="557"/>
      <c r="FR72" s="557"/>
      <c r="FS72" s="557"/>
      <c r="FT72" s="557"/>
      <c r="FU72" s="557"/>
      <c r="FV72" s="557"/>
      <c r="FW72" s="557"/>
      <c r="FX72" s="557"/>
      <c r="FY72" s="557"/>
      <c r="FZ72" s="557"/>
      <c r="GA72" s="557"/>
      <c r="GB72" s="557"/>
      <c r="GC72" s="557"/>
      <c r="GD72" s="557"/>
      <c r="GE72" s="557"/>
      <c r="GF72" s="557"/>
      <c r="GG72" s="557"/>
      <c r="GH72" s="557"/>
      <c r="GI72" s="557"/>
      <c r="GJ72" s="557"/>
      <c r="GK72" s="557"/>
      <c r="GL72" s="557"/>
      <c r="GM72" s="557"/>
      <c r="GN72" s="557"/>
      <c r="GO72" s="557"/>
      <c r="GP72" s="557"/>
      <c r="GQ72" s="557"/>
      <c r="GR72" s="557"/>
      <c r="GS72" s="557"/>
      <c r="GT72" s="557"/>
      <c r="GU72" s="557"/>
      <c r="GV72" s="557"/>
      <c r="GW72" s="557"/>
      <c r="GX72" s="557"/>
      <c r="GY72" s="557"/>
      <c r="GZ72" s="557"/>
      <c r="HA72" s="557"/>
      <c r="HB72" s="557"/>
      <c r="HC72" s="557"/>
      <c r="HD72" s="557"/>
      <c r="HE72" s="557"/>
      <c r="HF72" s="557"/>
      <c r="HG72" s="557"/>
      <c r="HH72" s="557"/>
      <c r="HI72" s="557"/>
      <c r="HJ72" s="557"/>
      <c r="HK72" s="557"/>
      <c r="HL72" s="557"/>
      <c r="HM72" s="557"/>
      <c r="HN72" s="557"/>
      <c r="HO72" s="557"/>
      <c r="HP72" s="557"/>
      <c r="HQ72" s="557"/>
      <c r="HR72" s="557"/>
      <c r="HS72" s="557"/>
      <c r="HT72" s="557"/>
      <c r="HU72" s="557"/>
      <c r="HV72" s="557"/>
      <c r="HW72" s="557"/>
      <c r="HX72" s="557"/>
      <c r="HY72" s="557"/>
      <c r="HZ72" s="557"/>
      <c r="IA72" s="557"/>
      <c r="IB72" s="557"/>
      <c r="IC72" s="557"/>
      <c r="ID72" s="557"/>
      <c r="IE72" s="557"/>
      <c r="IF72" s="557"/>
      <c r="IG72" s="557"/>
      <c r="IH72" s="557"/>
      <c r="II72" s="557"/>
      <c r="IJ72" s="557"/>
      <c r="IK72" s="557"/>
      <c r="IL72" s="557"/>
      <c r="IM72" s="557"/>
      <c r="IN72" s="557"/>
      <c r="IO72" s="557"/>
      <c r="IP72" s="557"/>
      <c r="IQ72" s="557"/>
      <c r="IR72" s="557"/>
      <c r="IS72" s="557"/>
      <c r="IT72" s="557"/>
      <c r="IU72" s="557"/>
      <c r="IV72" s="557"/>
      <c r="IW72" s="557"/>
      <c r="IX72" s="557"/>
      <c r="IY72" s="557"/>
      <c r="IZ72" s="557"/>
      <c r="JA72" s="557"/>
      <c r="JB72" s="557"/>
      <c r="JC72" s="557"/>
      <c r="JD72" s="557"/>
      <c r="JE72" s="557"/>
      <c r="JF72" s="557"/>
      <c r="JG72" s="557"/>
      <c r="JH72" s="557"/>
      <c r="JI72" s="557"/>
      <c r="JJ72" s="557"/>
      <c r="JK72" s="557"/>
      <c r="JL72" s="557"/>
      <c r="JM72" s="557"/>
      <c r="JN72" s="557"/>
      <c r="JO72" s="557"/>
      <c r="JP72" s="557"/>
      <c r="JQ72" s="557"/>
      <c r="JR72" s="557"/>
      <c r="JS72" s="557"/>
      <c r="JT72" s="557"/>
      <c r="JU72" s="557"/>
      <c r="JV72" s="557"/>
      <c r="JW72" s="557"/>
      <c r="JX72" s="557"/>
      <c r="JY72" s="557"/>
      <c r="JZ72" s="557"/>
      <c r="KA72" s="557"/>
      <c r="KB72" s="557"/>
      <c r="KC72" s="557"/>
      <c r="KD72" s="557"/>
      <c r="KE72" s="557"/>
      <c r="KF72" s="557"/>
      <c r="KG72" s="557"/>
      <c r="KH72" s="557"/>
      <c r="KI72" s="557"/>
      <c r="KJ72" s="557"/>
      <c r="KK72" s="557"/>
      <c r="KL72" s="557"/>
      <c r="KM72" s="557"/>
      <c r="KN72" s="557"/>
      <c r="KO72" s="557"/>
      <c r="KP72" s="557"/>
      <c r="KQ72" s="557"/>
      <c r="KR72" s="557"/>
      <c r="KS72" s="557"/>
      <c r="KT72" s="557"/>
      <c r="KU72" s="557"/>
      <c r="KV72" s="557"/>
      <c r="KW72" s="557"/>
      <c r="KX72" s="557"/>
      <c r="KY72" s="557"/>
      <c r="KZ72" s="557"/>
      <c r="LA72" s="557"/>
      <c r="LB72" s="557"/>
      <c r="LC72" s="557"/>
      <c r="LD72" s="557"/>
      <c r="LE72" s="557"/>
      <c r="LF72" s="557"/>
      <c r="LG72" s="557"/>
      <c r="LH72" s="557"/>
      <c r="LI72" s="557"/>
      <c r="LJ72" s="557"/>
      <c r="LK72" s="557"/>
      <c r="LL72" s="557"/>
      <c r="LM72" s="557"/>
      <c r="LN72" s="557"/>
      <c r="LO72" s="557"/>
      <c r="LP72" s="557"/>
      <c r="LQ72" s="557"/>
      <c r="LR72" s="557"/>
      <c r="LS72" s="557"/>
      <c r="LT72" s="557"/>
      <c r="LU72" s="557"/>
      <c r="LV72" s="557"/>
      <c r="LW72" s="557"/>
      <c r="LX72" s="557"/>
      <c r="LY72" s="557"/>
      <c r="LZ72" s="557"/>
      <c r="MA72" s="557"/>
      <c r="MB72" s="557"/>
      <c r="MC72" s="557"/>
      <c r="MD72" s="557"/>
      <c r="ME72" s="557"/>
      <c r="MF72" s="557"/>
      <c r="MG72" s="557"/>
      <c r="MH72" s="557"/>
      <c r="MI72" s="557"/>
      <c r="MJ72" s="557"/>
      <c r="MK72" s="557"/>
      <c r="ML72" s="557"/>
      <c r="MM72" s="557"/>
      <c r="MN72" s="557"/>
      <c r="MO72" s="557"/>
      <c r="MP72" s="557"/>
      <c r="MQ72" s="557"/>
      <c r="MR72" s="557"/>
      <c r="MS72" s="557"/>
      <c r="MT72" s="557"/>
      <c r="MU72" s="557"/>
      <c r="MV72" s="557"/>
      <c r="MW72" s="557"/>
      <c r="MX72" s="557"/>
      <c r="MY72" s="557"/>
      <c r="MZ72" s="557"/>
      <c r="NA72" s="557"/>
      <c r="NB72" s="557"/>
      <c r="NC72" s="557"/>
      <c r="ND72" s="557"/>
      <c r="NE72" s="557"/>
      <c r="NF72" s="557"/>
      <c r="NG72" s="557"/>
      <c r="NH72" s="557"/>
      <c r="NI72" s="557"/>
      <c r="NJ72" s="557"/>
      <c r="NK72" s="557"/>
      <c r="NL72" s="557"/>
      <c r="NM72" s="557"/>
      <c r="NN72" s="557"/>
      <c r="NO72" s="557"/>
      <c r="NP72" s="557"/>
      <c r="NQ72" s="557"/>
      <c r="NR72" s="557"/>
      <c r="NS72" s="557"/>
      <c r="NT72" s="557"/>
    </row>
    <row r="73" spans="1:384" s="56" customFormat="1" ht="20.25" customHeight="1" x14ac:dyDescent="0.55000000000000004">
      <c r="A73" s="90"/>
      <c r="B73" s="89"/>
      <c r="C73" s="90"/>
      <c r="D73" s="89"/>
      <c r="E73" s="90"/>
      <c r="F73" s="89"/>
      <c r="G73" s="90"/>
      <c r="H73" s="89"/>
      <c r="I73" s="1339" t="str">
        <f t="shared" si="82"/>
        <v/>
      </c>
      <c r="J73" s="126"/>
      <c r="K73" s="127"/>
      <c r="L73" s="60"/>
      <c r="M73" s="60"/>
      <c r="N73" s="137"/>
      <c r="O73" s="61"/>
      <c r="P73" s="61"/>
      <c r="Q73" s="2237"/>
      <c r="R73" s="2646"/>
      <c r="S73" s="2625"/>
      <c r="T73" s="2625"/>
      <c r="U73" s="2616"/>
      <c r="V73" s="2616"/>
      <c r="W73" s="2616"/>
      <c r="X73" s="2616"/>
      <c r="Y73" s="2616"/>
      <c r="Z73" s="2616"/>
      <c r="AA73" s="2616"/>
      <c r="AB73" s="2616"/>
      <c r="AC73" s="3722"/>
      <c r="AD73" s="2626"/>
      <c r="AE73" s="2626"/>
      <c r="AF73" s="2013"/>
      <c r="AG73" s="1784"/>
      <c r="AH73" s="1784"/>
      <c r="AI73" s="1784"/>
      <c r="AJ73" s="1784"/>
      <c r="AK73" s="1784"/>
      <c r="AL73" s="1290"/>
      <c r="AM73" s="1746"/>
      <c r="AN73" s="1410"/>
      <c r="AO73" s="1770"/>
      <c r="AP73" s="1716"/>
      <c r="AQ73" s="1771"/>
      <c r="AR73" s="1555"/>
      <c r="AS73" s="1141"/>
      <c r="AT73" s="1141"/>
      <c r="AU73" s="1503"/>
      <c r="AV73" s="1482"/>
      <c r="AW73" s="1164"/>
      <c r="AX73" s="1143"/>
      <c r="AY73" s="1143"/>
      <c r="AZ73" s="1164"/>
      <c r="BA73" s="1162"/>
      <c r="BB73" s="1164"/>
      <c r="BC73" s="1164"/>
      <c r="BD73" s="1164"/>
      <c r="BE73" s="1164"/>
      <c r="BF73" s="1164"/>
      <c r="BG73" s="1483"/>
      <c r="BH73" s="1264"/>
      <c r="BI73" s="1164"/>
      <c r="BJ73" s="1143"/>
      <c r="BK73" s="1143"/>
      <c r="BL73" s="1164"/>
      <c r="BM73" s="1162"/>
      <c r="BN73" s="1164"/>
      <c r="BO73" s="1164"/>
      <c r="BP73" s="1164"/>
      <c r="BQ73" s="1164"/>
      <c r="BR73" s="1164"/>
      <c r="BS73" s="1165"/>
      <c r="BT73" s="560"/>
      <c r="BU73" s="560"/>
      <c r="BV73" s="560"/>
      <c r="BW73" s="560"/>
      <c r="BX73" s="560"/>
      <c r="BY73" s="560"/>
      <c r="BZ73" s="560"/>
      <c r="CA73" s="560"/>
      <c r="CB73" s="560"/>
      <c r="CC73" s="560"/>
      <c r="CD73" s="560"/>
      <c r="CE73" s="560"/>
      <c r="CF73" s="560"/>
      <c r="CG73" s="560"/>
      <c r="CH73" s="560"/>
      <c r="CI73" s="560"/>
      <c r="CJ73" s="560"/>
      <c r="CK73" s="560"/>
      <c r="CL73" s="560"/>
      <c r="CM73" s="560"/>
      <c r="CN73" s="560"/>
      <c r="CO73" s="560"/>
      <c r="CP73" s="560"/>
      <c r="CQ73" s="560"/>
      <c r="CR73" s="560"/>
      <c r="CS73" s="560"/>
      <c r="CT73" s="560"/>
      <c r="CU73" s="560"/>
      <c r="CV73" s="560"/>
      <c r="CW73" s="560"/>
      <c r="CX73" s="560"/>
      <c r="CY73" s="560"/>
      <c r="CZ73" s="560"/>
      <c r="DA73" s="560"/>
      <c r="DB73" s="560"/>
      <c r="DC73" s="560"/>
      <c r="DD73" s="560"/>
      <c r="DE73" s="560"/>
      <c r="DF73" s="560"/>
      <c r="DG73" s="560"/>
      <c r="DH73" s="560"/>
      <c r="DI73" s="560"/>
      <c r="DJ73" s="560"/>
      <c r="DK73" s="560"/>
      <c r="DL73" s="560"/>
      <c r="DM73" s="560"/>
      <c r="DN73" s="560"/>
      <c r="DO73" s="560"/>
      <c r="DP73" s="560"/>
      <c r="DQ73" s="560"/>
      <c r="DR73" s="560"/>
      <c r="DS73" s="560"/>
      <c r="DT73" s="560"/>
      <c r="DU73" s="560"/>
      <c r="DV73" s="560"/>
      <c r="DW73" s="560"/>
      <c r="DX73" s="560"/>
      <c r="DY73" s="560"/>
      <c r="DZ73" s="560"/>
      <c r="EA73" s="560"/>
      <c r="EB73" s="560"/>
      <c r="EC73" s="560"/>
      <c r="ED73" s="560"/>
      <c r="EE73" s="560"/>
      <c r="EF73" s="560"/>
      <c r="EG73" s="560"/>
      <c r="EH73" s="560"/>
      <c r="EI73" s="560"/>
      <c r="EJ73" s="560"/>
      <c r="EK73" s="560"/>
      <c r="EL73" s="560"/>
      <c r="EM73" s="560"/>
      <c r="EN73" s="560"/>
      <c r="EO73" s="560"/>
      <c r="EP73" s="560"/>
      <c r="EQ73" s="560"/>
      <c r="ER73" s="560"/>
      <c r="ES73" s="560"/>
      <c r="ET73" s="560"/>
      <c r="EU73" s="560"/>
      <c r="EV73" s="560"/>
      <c r="EW73" s="560"/>
      <c r="EX73" s="560"/>
      <c r="EY73" s="560"/>
      <c r="EZ73" s="560"/>
      <c r="FA73" s="560"/>
      <c r="FB73" s="560"/>
      <c r="FC73" s="560"/>
      <c r="FD73" s="560"/>
      <c r="FE73" s="560"/>
      <c r="FF73" s="560"/>
      <c r="FG73" s="560"/>
      <c r="FH73" s="560"/>
      <c r="FI73" s="560"/>
      <c r="FJ73" s="560"/>
      <c r="FK73" s="560"/>
      <c r="FL73" s="560"/>
      <c r="FM73" s="560"/>
      <c r="FN73" s="560"/>
      <c r="FO73" s="560"/>
      <c r="FP73" s="560"/>
      <c r="FQ73" s="560"/>
      <c r="FR73" s="560"/>
      <c r="FS73" s="560"/>
      <c r="FT73" s="560"/>
      <c r="FU73" s="560"/>
      <c r="FV73" s="560"/>
      <c r="FW73" s="560"/>
      <c r="FX73" s="560"/>
      <c r="FY73" s="560"/>
      <c r="FZ73" s="560"/>
      <c r="GA73" s="560"/>
      <c r="GB73" s="560"/>
      <c r="GC73" s="560"/>
      <c r="GD73" s="560"/>
      <c r="GE73" s="560"/>
      <c r="GF73" s="560"/>
      <c r="GG73" s="560"/>
      <c r="GH73" s="560"/>
      <c r="GI73" s="560"/>
      <c r="GJ73" s="560"/>
      <c r="GK73" s="560"/>
      <c r="GL73" s="560"/>
      <c r="GM73" s="560"/>
      <c r="GN73" s="560"/>
      <c r="GO73" s="560"/>
      <c r="GP73" s="560"/>
      <c r="GQ73" s="560"/>
      <c r="GR73" s="560"/>
      <c r="GS73" s="560"/>
      <c r="GT73" s="560"/>
      <c r="GU73" s="560"/>
      <c r="GV73" s="560"/>
      <c r="GW73" s="560"/>
      <c r="GX73" s="560"/>
      <c r="GY73" s="560"/>
      <c r="GZ73" s="560"/>
      <c r="HA73" s="560"/>
      <c r="HB73" s="560"/>
      <c r="HC73" s="560"/>
      <c r="HD73" s="560"/>
      <c r="HE73" s="560"/>
      <c r="HF73" s="560"/>
      <c r="HG73" s="560"/>
      <c r="HH73" s="560"/>
      <c r="HI73" s="560"/>
      <c r="HJ73" s="560"/>
      <c r="HK73" s="560"/>
      <c r="HL73" s="560"/>
      <c r="HM73" s="560"/>
      <c r="HN73" s="560"/>
      <c r="HO73" s="560"/>
      <c r="HP73" s="560"/>
      <c r="HQ73" s="560"/>
      <c r="HR73" s="560"/>
      <c r="HS73" s="560"/>
      <c r="HT73" s="560"/>
      <c r="HU73" s="560"/>
      <c r="HV73" s="560"/>
      <c r="HW73" s="560"/>
      <c r="HX73" s="560"/>
      <c r="HY73" s="560"/>
      <c r="HZ73" s="560"/>
      <c r="IA73" s="560"/>
      <c r="IB73" s="560"/>
      <c r="IC73" s="560"/>
      <c r="ID73" s="560"/>
      <c r="IE73" s="560"/>
      <c r="IF73" s="560"/>
      <c r="IG73" s="560"/>
      <c r="IH73" s="560"/>
      <c r="II73" s="560"/>
      <c r="IJ73" s="560"/>
      <c r="IK73" s="560"/>
      <c r="IL73" s="560"/>
      <c r="IM73" s="560"/>
      <c r="IN73" s="560"/>
      <c r="IO73" s="560"/>
      <c r="IP73" s="560"/>
      <c r="IQ73" s="560"/>
      <c r="IR73" s="560"/>
      <c r="IS73" s="560"/>
      <c r="IT73" s="560"/>
      <c r="IU73" s="560"/>
      <c r="IV73" s="560"/>
      <c r="IW73" s="560"/>
      <c r="IX73" s="560"/>
      <c r="IY73" s="560"/>
      <c r="IZ73" s="560"/>
      <c r="JA73" s="560"/>
      <c r="JB73" s="560"/>
      <c r="JC73" s="560"/>
      <c r="JD73" s="560"/>
      <c r="JE73" s="560"/>
      <c r="JF73" s="560"/>
      <c r="JG73" s="560"/>
      <c r="JH73" s="560"/>
      <c r="JI73" s="560"/>
      <c r="JJ73" s="560"/>
      <c r="JK73" s="560"/>
      <c r="JL73" s="560"/>
      <c r="JM73" s="560"/>
      <c r="JN73" s="560"/>
      <c r="JO73" s="560"/>
      <c r="JP73" s="560"/>
      <c r="JQ73" s="560"/>
      <c r="JR73" s="560"/>
      <c r="JS73" s="560"/>
      <c r="JT73" s="560"/>
      <c r="JU73" s="560"/>
      <c r="JV73" s="560"/>
      <c r="JW73" s="560"/>
      <c r="JX73" s="560"/>
      <c r="JY73" s="560"/>
      <c r="JZ73" s="560"/>
      <c r="KA73" s="560"/>
      <c r="KB73" s="560"/>
      <c r="KC73" s="560"/>
      <c r="KD73" s="560"/>
      <c r="KE73" s="560"/>
      <c r="KF73" s="560"/>
      <c r="KG73" s="560"/>
      <c r="KH73" s="560"/>
      <c r="KI73" s="560"/>
      <c r="KJ73" s="560"/>
      <c r="KK73" s="560"/>
      <c r="KL73" s="560"/>
      <c r="KM73" s="560"/>
      <c r="KN73" s="560"/>
      <c r="KO73" s="560"/>
      <c r="KP73" s="560"/>
      <c r="KQ73" s="560"/>
      <c r="KR73" s="560"/>
      <c r="KS73" s="560"/>
      <c r="KT73" s="560"/>
      <c r="KU73" s="560"/>
      <c r="KV73" s="560"/>
      <c r="KW73" s="560"/>
      <c r="KX73" s="560"/>
      <c r="KY73" s="560"/>
      <c r="KZ73" s="560"/>
      <c r="LA73" s="560"/>
      <c r="LB73" s="560"/>
      <c r="LC73" s="560"/>
      <c r="LD73" s="560"/>
      <c r="LE73" s="560"/>
      <c r="LF73" s="560"/>
      <c r="LG73" s="560"/>
      <c r="LH73" s="560"/>
      <c r="LI73" s="560"/>
      <c r="LJ73" s="560"/>
      <c r="LK73" s="560"/>
      <c r="LL73" s="560"/>
      <c r="LM73" s="560"/>
      <c r="LN73" s="560"/>
      <c r="LO73" s="560"/>
      <c r="LP73" s="560"/>
      <c r="LQ73" s="560"/>
      <c r="LR73" s="560"/>
      <c r="LS73" s="560"/>
      <c r="LT73" s="560"/>
      <c r="LU73" s="560"/>
      <c r="LV73" s="560"/>
      <c r="LW73" s="560"/>
      <c r="LX73" s="560"/>
      <c r="LY73" s="560"/>
      <c r="LZ73" s="560"/>
      <c r="MA73" s="560"/>
      <c r="MB73" s="560"/>
      <c r="MC73" s="560"/>
      <c r="MD73" s="560"/>
      <c r="ME73" s="560"/>
      <c r="MF73" s="560"/>
      <c r="MG73" s="560"/>
      <c r="MH73" s="560"/>
      <c r="MI73" s="560"/>
      <c r="MJ73" s="560"/>
      <c r="MK73" s="560"/>
      <c r="ML73" s="560"/>
      <c r="MM73" s="560"/>
      <c r="MN73" s="560"/>
      <c r="MO73" s="560"/>
      <c r="MP73" s="560"/>
      <c r="MQ73" s="560"/>
      <c r="MR73" s="560"/>
      <c r="MS73" s="560"/>
      <c r="MT73" s="560"/>
      <c r="MU73" s="560"/>
      <c r="MV73" s="560"/>
      <c r="MW73" s="560"/>
      <c r="MX73" s="560"/>
      <c r="MY73" s="560"/>
      <c r="MZ73" s="560"/>
      <c r="NA73" s="560"/>
      <c r="NB73" s="560"/>
      <c r="NC73" s="560"/>
      <c r="ND73" s="560"/>
      <c r="NE73" s="560"/>
      <c r="NF73" s="560"/>
      <c r="NG73" s="560"/>
      <c r="NH73" s="560"/>
      <c r="NI73" s="560"/>
      <c r="NJ73" s="560"/>
      <c r="NK73" s="560"/>
      <c r="NL73" s="560"/>
      <c r="NM73" s="560"/>
      <c r="NN73" s="560"/>
      <c r="NO73" s="560"/>
      <c r="NP73" s="560"/>
      <c r="NQ73" s="560"/>
      <c r="NR73" s="560"/>
      <c r="NS73" s="560"/>
      <c r="NT73" s="560"/>
    </row>
    <row r="74" spans="1:384" s="100" customFormat="1" ht="31.5" customHeight="1" x14ac:dyDescent="0.6">
      <c r="A74" s="862"/>
      <c r="B74" s="863"/>
      <c r="C74" s="862"/>
      <c r="D74" s="863"/>
      <c r="E74" s="862"/>
      <c r="F74" s="863"/>
      <c r="G74" s="862"/>
      <c r="H74" s="863"/>
      <c r="I74" s="3710"/>
      <c r="J74" s="2891"/>
      <c r="K74" s="869" t="s">
        <v>119</v>
      </c>
      <c r="L74" s="784" t="s">
        <v>386</v>
      </c>
      <c r="M74" s="784"/>
      <c r="N74" s="884"/>
      <c r="O74" s="872"/>
      <c r="P74" s="870" t="s">
        <v>386</v>
      </c>
      <c r="Q74" s="2238"/>
      <c r="R74" s="2627"/>
      <c r="S74" s="2629"/>
      <c r="T74" s="2629"/>
      <c r="U74" s="2630"/>
      <c r="V74" s="2630"/>
      <c r="W74" s="2630"/>
      <c r="X74" s="2630"/>
      <c r="Y74" s="2630"/>
      <c r="Z74" s="2630"/>
      <c r="AA74" s="2630"/>
      <c r="AB74" s="2630"/>
      <c r="AC74" s="3719" t="s">
        <v>525</v>
      </c>
      <c r="AD74" s="2620"/>
      <c r="AE74" s="2620"/>
      <c r="AF74" s="2602"/>
      <c r="AG74" s="1783"/>
      <c r="AH74" s="1783"/>
      <c r="AI74" s="1783"/>
      <c r="AJ74" s="1783"/>
      <c r="AK74" s="2188"/>
      <c r="AL74" s="2188"/>
      <c r="AM74" s="1745"/>
      <c r="AN74" s="1727"/>
      <c r="AO74" s="1761"/>
      <c r="AP74" s="1711"/>
      <c r="AQ74" s="1762"/>
      <c r="AR74" s="1561"/>
      <c r="AS74" s="1168"/>
      <c r="AT74" s="1168"/>
      <c r="AU74" s="1490"/>
      <c r="AV74" s="1480"/>
      <c r="AW74" s="1157"/>
      <c r="AX74" s="1169"/>
      <c r="AY74" s="1169"/>
      <c r="AZ74" s="1159"/>
      <c r="BA74" s="1166"/>
      <c r="BB74" s="1159"/>
      <c r="BC74" s="1159"/>
      <c r="BD74" s="1159"/>
      <c r="BE74" s="1159"/>
      <c r="BF74" s="1159"/>
      <c r="BG74" s="1484"/>
      <c r="BH74" s="1471"/>
      <c r="BI74" s="1157"/>
      <c r="BJ74" s="1169"/>
      <c r="BK74" s="1169"/>
      <c r="BL74" s="1159"/>
      <c r="BM74" s="1166"/>
      <c r="BN74" s="1159"/>
      <c r="BO74" s="1159"/>
      <c r="BP74" s="1159"/>
      <c r="BQ74" s="1159"/>
      <c r="BR74" s="1159"/>
      <c r="BS74" s="1166"/>
      <c r="BT74" s="561"/>
      <c r="BU74" s="561"/>
      <c r="BV74" s="561"/>
      <c r="BW74" s="561"/>
      <c r="BX74" s="561"/>
      <c r="BY74" s="561"/>
      <c r="BZ74" s="561"/>
      <c r="CA74" s="561"/>
      <c r="CB74" s="561"/>
      <c r="CC74" s="561"/>
      <c r="CD74" s="561"/>
      <c r="CE74" s="561"/>
      <c r="CF74" s="561"/>
      <c r="CG74" s="561"/>
      <c r="CH74" s="561"/>
      <c r="CI74" s="561"/>
      <c r="CJ74" s="561"/>
      <c r="CK74" s="561"/>
      <c r="CL74" s="561"/>
      <c r="CM74" s="561"/>
      <c r="CN74" s="561"/>
      <c r="CO74" s="561"/>
      <c r="CP74" s="561"/>
      <c r="CQ74" s="561"/>
      <c r="CR74" s="561"/>
      <c r="CS74" s="561"/>
      <c r="CT74" s="561"/>
      <c r="CU74" s="561"/>
      <c r="CV74" s="561"/>
      <c r="CW74" s="561"/>
      <c r="CX74" s="561"/>
      <c r="CY74" s="561"/>
      <c r="CZ74" s="561"/>
      <c r="DA74" s="561"/>
      <c r="DB74" s="561"/>
      <c r="DC74" s="561"/>
      <c r="DD74" s="561"/>
      <c r="DE74" s="561"/>
      <c r="DF74" s="561"/>
      <c r="DG74" s="561"/>
      <c r="DH74" s="561"/>
      <c r="DI74" s="561"/>
      <c r="DJ74" s="561"/>
      <c r="DK74" s="561"/>
      <c r="DL74" s="561"/>
      <c r="DM74" s="561"/>
      <c r="DN74" s="561"/>
      <c r="DO74" s="561"/>
      <c r="DP74" s="561"/>
      <c r="DQ74" s="561"/>
      <c r="DR74" s="561"/>
      <c r="DS74" s="561"/>
      <c r="DT74" s="561"/>
      <c r="DU74" s="561"/>
      <c r="DV74" s="561"/>
      <c r="DW74" s="561"/>
      <c r="DX74" s="561"/>
      <c r="DY74" s="561"/>
      <c r="DZ74" s="561"/>
      <c r="EA74" s="561"/>
      <c r="EB74" s="561"/>
      <c r="EC74" s="561"/>
      <c r="ED74" s="561"/>
      <c r="EE74" s="561"/>
      <c r="EF74" s="561"/>
      <c r="EG74" s="561"/>
      <c r="EH74" s="561"/>
      <c r="EI74" s="561"/>
      <c r="EJ74" s="561"/>
      <c r="EK74" s="561"/>
      <c r="EL74" s="561"/>
      <c r="EM74" s="561"/>
      <c r="EN74" s="561"/>
      <c r="EO74" s="561"/>
      <c r="EP74" s="561"/>
      <c r="EQ74" s="561"/>
      <c r="ER74" s="561"/>
      <c r="ES74" s="561"/>
      <c r="ET74" s="561"/>
      <c r="EU74" s="561"/>
      <c r="EV74" s="561"/>
      <c r="EW74" s="561"/>
      <c r="EX74" s="561"/>
      <c r="EY74" s="561"/>
      <c r="EZ74" s="561"/>
      <c r="FA74" s="561"/>
      <c r="FB74" s="561"/>
      <c r="FC74" s="561"/>
      <c r="FD74" s="561"/>
      <c r="FE74" s="561"/>
      <c r="FF74" s="561"/>
      <c r="FG74" s="561"/>
      <c r="FH74" s="561"/>
      <c r="FI74" s="561"/>
      <c r="FJ74" s="561"/>
      <c r="FK74" s="561"/>
      <c r="FL74" s="561"/>
      <c r="FM74" s="561"/>
      <c r="FN74" s="561"/>
      <c r="FO74" s="561"/>
      <c r="FP74" s="561"/>
      <c r="FQ74" s="561"/>
      <c r="FR74" s="561"/>
      <c r="FS74" s="561"/>
      <c r="FT74" s="561"/>
      <c r="FU74" s="561"/>
      <c r="FV74" s="561"/>
      <c r="FW74" s="561"/>
      <c r="FX74" s="561"/>
      <c r="FY74" s="561"/>
      <c r="FZ74" s="561"/>
      <c r="GA74" s="561"/>
      <c r="GB74" s="561"/>
      <c r="GC74" s="561"/>
      <c r="GD74" s="561"/>
      <c r="GE74" s="561"/>
      <c r="GF74" s="561"/>
      <c r="GG74" s="561"/>
      <c r="GH74" s="561"/>
      <c r="GI74" s="561"/>
      <c r="GJ74" s="561"/>
      <c r="GK74" s="561"/>
      <c r="GL74" s="561"/>
      <c r="GM74" s="561"/>
      <c r="GN74" s="561"/>
      <c r="GO74" s="561"/>
      <c r="GP74" s="561"/>
      <c r="GQ74" s="561"/>
      <c r="GR74" s="561"/>
      <c r="GS74" s="561"/>
      <c r="GT74" s="561"/>
      <c r="GU74" s="561"/>
      <c r="GV74" s="561"/>
      <c r="GW74" s="561"/>
      <c r="GX74" s="561"/>
      <c r="GY74" s="561"/>
      <c r="GZ74" s="561"/>
      <c r="HA74" s="561"/>
      <c r="HB74" s="561"/>
      <c r="HC74" s="561"/>
      <c r="HD74" s="561"/>
      <c r="HE74" s="561"/>
      <c r="HF74" s="561"/>
      <c r="HG74" s="561"/>
      <c r="HH74" s="561"/>
      <c r="HI74" s="561"/>
      <c r="HJ74" s="561"/>
      <c r="HK74" s="561"/>
      <c r="HL74" s="561"/>
      <c r="HM74" s="561"/>
      <c r="HN74" s="561"/>
      <c r="HO74" s="561"/>
      <c r="HP74" s="561"/>
      <c r="HQ74" s="561"/>
      <c r="HR74" s="561"/>
      <c r="HS74" s="561"/>
      <c r="HT74" s="561"/>
      <c r="HU74" s="561"/>
      <c r="HV74" s="561"/>
      <c r="HW74" s="561"/>
      <c r="HX74" s="561"/>
      <c r="HY74" s="561"/>
      <c r="HZ74" s="561"/>
      <c r="IA74" s="561"/>
      <c r="IB74" s="561"/>
      <c r="IC74" s="561"/>
      <c r="ID74" s="561"/>
      <c r="IE74" s="561"/>
      <c r="IF74" s="561"/>
      <c r="IG74" s="561"/>
      <c r="IH74" s="561"/>
      <c r="II74" s="561"/>
      <c r="IJ74" s="561"/>
      <c r="IK74" s="561"/>
      <c r="IL74" s="561"/>
      <c r="IM74" s="561"/>
      <c r="IN74" s="561"/>
      <c r="IO74" s="561"/>
      <c r="IP74" s="561"/>
      <c r="IQ74" s="561"/>
      <c r="IR74" s="561"/>
      <c r="IS74" s="561"/>
      <c r="IT74" s="561"/>
      <c r="IU74" s="561"/>
      <c r="IV74" s="561"/>
      <c r="IW74" s="561"/>
      <c r="IX74" s="561"/>
      <c r="IY74" s="561"/>
      <c r="IZ74" s="561"/>
      <c r="JA74" s="561"/>
      <c r="JB74" s="561"/>
      <c r="JC74" s="561"/>
      <c r="JD74" s="561"/>
      <c r="JE74" s="561"/>
      <c r="JF74" s="561"/>
      <c r="JG74" s="561"/>
      <c r="JH74" s="561"/>
      <c r="JI74" s="561"/>
      <c r="JJ74" s="561"/>
      <c r="JK74" s="561"/>
      <c r="JL74" s="561"/>
      <c r="JM74" s="561"/>
      <c r="JN74" s="561"/>
      <c r="JO74" s="561"/>
      <c r="JP74" s="561"/>
      <c r="JQ74" s="561"/>
      <c r="JR74" s="561"/>
      <c r="JS74" s="561"/>
      <c r="JT74" s="561"/>
      <c r="JU74" s="561"/>
      <c r="JV74" s="561"/>
      <c r="JW74" s="561"/>
      <c r="JX74" s="561"/>
      <c r="JY74" s="561"/>
      <c r="JZ74" s="561"/>
      <c r="KA74" s="561"/>
      <c r="KB74" s="561"/>
      <c r="KC74" s="561"/>
      <c r="KD74" s="561"/>
      <c r="KE74" s="561"/>
      <c r="KF74" s="561"/>
      <c r="KG74" s="561"/>
      <c r="KH74" s="561"/>
      <c r="KI74" s="561"/>
      <c r="KJ74" s="561"/>
      <c r="KK74" s="561"/>
      <c r="KL74" s="561"/>
      <c r="KM74" s="561"/>
      <c r="KN74" s="561"/>
      <c r="KO74" s="561"/>
      <c r="KP74" s="561"/>
      <c r="KQ74" s="561"/>
      <c r="KR74" s="561"/>
      <c r="KS74" s="561"/>
      <c r="KT74" s="561"/>
      <c r="KU74" s="561"/>
      <c r="KV74" s="561"/>
      <c r="KW74" s="561"/>
      <c r="KX74" s="561"/>
      <c r="KY74" s="561"/>
      <c r="KZ74" s="561"/>
      <c r="LA74" s="561"/>
      <c r="LB74" s="561"/>
      <c r="LC74" s="561"/>
      <c r="LD74" s="561"/>
      <c r="LE74" s="561"/>
      <c r="LF74" s="561"/>
      <c r="LG74" s="561"/>
      <c r="LH74" s="561"/>
      <c r="LI74" s="561"/>
      <c r="LJ74" s="561"/>
      <c r="LK74" s="561"/>
      <c r="LL74" s="561"/>
      <c r="LM74" s="561"/>
      <c r="LN74" s="561"/>
      <c r="LO74" s="561"/>
      <c r="LP74" s="561"/>
      <c r="LQ74" s="561"/>
      <c r="LR74" s="561"/>
      <c r="LS74" s="561"/>
      <c r="LT74" s="561"/>
      <c r="LU74" s="561"/>
      <c r="LV74" s="561"/>
      <c r="LW74" s="561"/>
      <c r="LX74" s="561"/>
      <c r="LY74" s="561"/>
      <c r="LZ74" s="561"/>
      <c r="MA74" s="561"/>
      <c r="MB74" s="561"/>
      <c r="MC74" s="561"/>
      <c r="MD74" s="561"/>
      <c r="ME74" s="561"/>
      <c r="MF74" s="561"/>
      <c r="MG74" s="561"/>
      <c r="MH74" s="561"/>
      <c r="MI74" s="561"/>
      <c r="MJ74" s="561"/>
      <c r="MK74" s="561"/>
      <c r="ML74" s="561"/>
      <c r="MM74" s="561"/>
      <c r="MN74" s="561"/>
      <c r="MO74" s="561"/>
      <c r="MP74" s="561"/>
      <c r="MQ74" s="561"/>
      <c r="MR74" s="561"/>
      <c r="MS74" s="561"/>
      <c r="MT74" s="561"/>
      <c r="MU74" s="561"/>
      <c r="MV74" s="561"/>
      <c r="MW74" s="561"/>
      <c r="MX74" s="561"/>
      <c r="MY74" s="561"/>
      <c r="MZ74" s="561"/>
      <c r="NA74" s="561"/>
      <c r="NB74" s="561"/>
      <c r="NC74" s="561"/>
      <c r="ND74" s="561"/>
      <c r="NE74" s="561"/>
      <c r="NF74" s="561"/>
      <c r="NG74" s="561"/>
      <c r="NH74" s="561"/>
      <c r="NI74" s="561"/>
      <c r="NJ74" s="561"/>
      <c r="NK74" s="561"/>
      <c r="NL74" s="561"/>
      <c r="NM74" s="561"/>
      <c r="NN74" s="561"/>
      <c r="NO74" s="561"/>
      <c r="NP74" s="561"/>
      <c r="NQ74" s="561"/>
      <c r="NR74" s="561"/>
      <c r="NS74" s="561"/>
      <c r="NT74" s="561"/>
    </row>
    <row r="75" spans="1:384" s="85" customFormat="1" ht="51.75" customHeight="1" x14ac:dyDescent="0.45">
      <c r="A75" s="107">
        <v>0</v>
      </c>
      <c r="B75" s="108">
        <v>1</v>
      </c>
      <c r="C75" s="107">
        <v>0</v>
      </c>
      <c r="D75" s="108">
        <v>6</v>
      </c>
      <c r="E75" s="107">
        <v>1</v>
      </c>
      <c r="F75" s="108">
        <v>8</v>
      </c>
      <c r="G75" s="107">
        <v>0</v>
      </c>
      <c r="H75" s="108">
        <v>1</v>
      </c>
      <c r="I75" s="1452" t="str">
        <f t="shared" si="82"/>
        <v>01061801</v>
      </c>
      <c r="J75" s="1452" t="str">
        <f t="shared" ref="J75:J96" si="83">CONCATENATE(A75,B75,C75,D75,E75,F75,G75,H75)</f>
        <v>01061801</v>
      </c>
      <c r="K75" s="553" t="s">
        <v>119</v>
      </c>
      <c r="L75" s="2663" t="s">
        <v>576</v>
      </c>
      <c r="M75" s="2663"/>
      <c r="N75" s="556" t="s">
        <v>240</v>
      </c>
      <c r="O75" s="2664" t="s">
        <v>388</v>
      </c>
      <c r="P75" s="2305" t="s">
        <v>389</v>
      </c>
      <c r="Q75" s="2579">
        <v>1</v>
      </c>
      <c r="R75" s="2596">
        <f t="shared" ref="R75:R96" si="84">AP75</f>
        <v>0.83333333333333337</v>
      </c>
      <c r="S75" s="2597">
        <v>1</v>
      </c>
      <c r="T75" s="2642" t="s">
        <v>520</v>
      </c>
      <c r="U75" s="1866">
        <v>6</v>
      </c>
      <c r="V75" s="1866">
        <f t="shared" ref="V75:V96" si="85">SUM(W75:AB75)</f>
        <v>5</v>
      </c>
      <c r="W75" s="1866">
        <v>3</v>
      </c>
      <c r="X75" s="1866">
        <v>0</v>
      </c>
      <c r="Y75" s="1866">
        <v>0</v>
      </c>
      <c r="Z75" s="1866">
        <v>1</v>
      </c>
      <c r="AA75" s="1866">
        <v>0</v>
      </c>
      <c r="AB75" s="1866">
        <v>1</v>
      </c>
      <c r="AC75" s="3719" t="s">
        <v>530</v>
      </c>
      <c r="AD75" s="1872">
        <v>5</v>
      </c>
      <c r="AE75" s="1866">
        <f t="shared" ref="AE75:AE96" si="86">SUM(AF75:AM75)</f>
        <v>5</v>
      </c>
      <c r="AF75" s="2130">
        <v>1</v>
      </c>
      <c r="AG75" s="1785">
        <v>0</v>
      </c>
      <c r="AH75" s="1785">
        <v>3</v>
      </c>
      <c r="AI75" s="1785">
        <v>0</v>
      </c>
      <c r="AJ75" s="1785">
        <v>0</v>
      </c>
      <c r="AK75" s="1785">
        <v>0</v>
      </c>
      <c r="AL75" s="1785">
        <v>0</v>
      </c>
      <c r="AM75" s="1785">
        <v>1</v>
      </c>
      <c r="AN75" s="1729"/>
      <c r="AO75" s="2892">
        <f t="shared" ref="AO75:AO96" si="87">(V75*AT75)+(AE75*AR75)</f>
        <v>10</v>
      </c>
      <c r="AP75" s="2897">
        <f t="shared" ref="AP75:AP96" si="88">AO75/AO$8</f>
        <v>0.83333333333333337</v>
      </c>
      <c r="AQ75" s="1807" t="str" cm="1">
        <f t="array" ref="AQ75">_xlfn.IFS(AP75&lt;4,"estandar",AP75&gt;9,"compleja",AP75&gt;4,"avanzada")</f>
        <v>estandar</v>
      </c>
      <c r="AR75" s="2275" t="s">
        <v>522</v>
      </c>
      <c r="AS75" s="1196">
        <v>0</v>
      </c>
      <c r="AT75" s="1197">
        <v>1</v>
      </c>
      <c r="AU75" s="1488">
        <v>0</v>
      </c>
      <c r="AV75" s="1476">
        <v>1.9670570135746599</v>
      </c>
      <c r="AW75" s="1143">
        <v>0</v>
      </c>
      <c r="AX75" s="1143">
        <v>3.6251131221719501</v>
      </c>
      <c r="AY75" s="1143"/>
      <c r="AZ75" s="1143">
        <f t="shared" ref="AZ75:AZ96" si="89">SUM(AV75,AW75,AX75)</f>
        <v>5.5921701357466098</v>
      </c>
      <c r="BA75" s="1139">
        <f t="shared" ref="BA75:BA96" si="90">AZ75/AZ$8</f>
        <v>1</v>
      </c>
      <c r="BB75" s="1143">
        <v>1.7140956240360501</v>
      </c>
      <c r="BC75" s="1143">
        <v>0</v>
      </c>
      <c r="BD75" s="1143">
        <v>0</v>
      </c>
      <c r="BE75" s="1143">
        <v>1.22723037566089</v>
      </c>
      <c r="BF75" s="1143">
        <f t="shared" ref="BF75:BF96" si="91">SUM(AZ75,BB75,BC75,BD75,BE75)</f>
        <v>8.5334961354435492</v>
      </c>
      <c r="BG75" s="1477">
        <f t="shared" ref="BG75:BG96" si="92">BF75/BF$8</f>
        <v>1</v>
      </c>
      <c r="BH75" s="1469"/>
      <c r="BI75" s="1143"/>
      <c r="BJ75" s="1143"/>
      <c r="BK75" s="1143"/>
      <c r="BL75" s="1143">
        <f t="shared" ref="BL75:BL96" si="93">SUM(BH75,BI75,BJ75)</f>
        <v>0</v>
      </c>
      <c r="BM75" s="1139" t="e">
        <f t="shared" ref="BM75:BM96" si="94">BL75/BL$8</f>
        <v>#DIV/0!</v>
      </c>
      <c r="BN75" s="1143"/>
      <c r="BO75" s="1143"/>
      <c r="BP75" s="1143"/>
      <c r="BQ75" s="1143"/>
      <c r="BR75" s="1143">
        <f t="shared" ref="BR75:BR96" si="95">SUM(BL75,BN75,BO75,BP75,BQ75)</f>
        <v>0</v>
      </c>
      <c r="BS75" s="1144" t="e">
        <f t="shared" ref="BS75:BS96" si="96">BR75/BR$8</f>
        <v>#DIV/0!</v>
      </c>
      <c r="BT75" s="557"/>
      <c r="BU75" s="557"/>
      <c r="BV75" s="557"/>
      <c r="BW75" s="557"/>
      <c r="BX75" s="557"/>
      <c r="BY75" s="557"/>
      <c r="BZ75" s="557"/>
      <c r="CA75" s="557"/>
      <c r="CB75" s="557"/>
      <c r="CC75" s="557"/>
      <c r="CD75" s="557"/>
      <c r="CE75" s="557"/>
      <c r="CF75" s="557"/>
      <c r="CG75" s="557"/>
      <c r="CH75" s="557"/>
      <c r="CI75" s="557"/>
      <c r="CJ75" s="557"/>
      <c r="CK75" s="557"/>
      <c r="CL75" s="557"/>
      <c r="CM75" s="557"/>
      <c r="CN75" s="557"/>
      <c r="CO75" s="557"/>
      <c r="CP75" s="557"/>
      <c r="CQ75" s="557"/>
      <c r="CR75" s="557"/>
      <c r="CS75" s="557"/>
      <c r="CT75" s="557"/>
      <c r="CU75" s="557"/>
      <c r="CV75" s="557"/>
      <c r="CW75" s="557"/>
      <c r="CX75" s="557"/>
      <c r="CY75" s="557"/>
      <c r="CZ75" s="557"/>
      <c r="DA75" s="557"/>
      <c r="DB75" s="557"/>
      <c r="DC75" s="557"/>
      <c r="DD75" s="557"/>
      <c r="DE75" s="557"/>
      <c r="DF75" s="557"/>
      <c r="DG75" s="557"/>
      <c r="DH75" s="557"/>
      <c r="DI75" s="557"/>
      <c r="DJ75" s="557"/>
      <c r="DK75" s="557"/>
      <c r="DL75" s="557"/>
      <c r="DM75" s="557"/>
      <c r="DN75" s="557"/>
      <c r="DO75" s="557"/>
      <c r="DP75" s="557"/>
      <c r="DQ75" s="557"/>
      <c r="DR75" s="557"/>
      <c r="DS75" s="557"/>
      <c r="DT75" s="557"/>
      <c r="DU75" s="557"/>
      <c r="DV75" s="557"/>
      <c r="DW75" s="557"/>
      <c r="DX75" s="557"/>
      <c r="DY75" s="557"/>
      <c r="DZ75" s="557"/>
      <c r="EA75" s="557"/>
      <c r="EB75" s="557"/>
      <c r="EC75" s="557"/>
      <c r="ED75" s="557"/>
      <c r="EE75" s="557"/>
      <c r="EF75" s="557"/>
      <c r="EG75" s="557"/>
      <c r="EH75" s="557"/>
      <c r="EI75" s="557"/>
      <c r="EJ75" s="557"/>
      <c r="EK75" s="557"/>
      <c r="EL75" s="557"/>
      <c r="EM75" s="557"/>
      <c r="EN75" s="557"/>
      <c r="EO75" s="557"/>
      <c r="EP75" s="557"/>
      <c r="EQ75" s="557"/>
      <c r="ER75" s="557"/>
      <c r="ES75" s="557"/>
      <c r="ET75" s="557"/>
      <c r="EU75" s="557"/>
      <c r="EV75" s="557"/>
      <c r="EW75" s="557"/>
      <c r="EX75" s="557"/>
      <c r="EY75" s="557"/>
      <c r="EZ75" s="557"/>
      <c r="FA75" s="557"/>
      <c r="FB75" s="557"/>
      <c r="FC75" s="557"/>
      <c r="FD75" s="557"/>
      <c r="FE75" s="557"/>
      <c r="FF75" s="557"/>
      <c r="FG75" s="557"/>
      <c r="FH75" s="557"/>
      <c r="FI75" s="557"/>
      <c r="FJ75" s="557"/>
      <c r="FK75" s="557"/>
      <c r="FL75" s="557"/>
      <c r="FM75" s="557"/>
      <c r="FN75" s="557"/>
      <c r="FO75" s="557"/>
      <c r="FP75" s="557"/>
      <c r="FQ75" s="557"/>
      <c r="FR75" s="557"/>
      <c r="FS75" s="557"/>
      <c r="FT75" s="557"/>
      <c r="FU75" s="557"/>
      <c r="FV75" s="557"/>
      <c r="FW75" s="557"/>
      <c r="FX75" s="557"/>
      <c r="FY75" s="557"/>
      <c r="FZ75" s="557"/>
      <c r="GA75" s="557"/>
      <c r="GB75" s="557"/>
      <c r="GC75" s="557"/>
      <c r="GD75" s="557"/>
      <c r="GE75" s="557"/>
      <c r="GF75" s="557"/>
      <c r="GG75" s="557"/>
      <c r="GH75" s="557"/>
      <c r="GI75" s="557"/>
      <c r="GJ75" s="557"/>
      <c r="GK75" s="557"/>
      <c r="GL75" s="557"/>
      <c r="GM75" s="557"/>
      <c r="GN75" s="557"/>
      <c r="GO75" s="557"/>
      <c r="GP75" s="557"/>
      <c r="GQ75" s="557"/>
      <c r="GR75" s="557"/>
      <c r="GS75" s="557"/>
      <c r="GT75" s="557"/>
      <c r="GU75" s="557"/>
      <c r="GV75" s="557"/>
      <c r="GW75" s="557"/>
      <c r="GX75" s="557"/>
      <c r="GY75" s="557"/>
      <c r="GZ75" s="557"/>
      <c r="HA75" s="557"/>
      <c r="HB75" s="557"/>
      <c r="HC75" s="557"/>
      <c r="HD75" s="557"/>
      <c r="HE75" s="557"/>
      <c r="HF75" s="557"/>
      <c r="HG75" s="557"/>
      <c r="HH75" s="557"/>
      <c r="HI75" s="557"/>
      <c r="HJ75" s="557"/>
      <c r="HK75" s="557"/>
      <c r="HL75" s="557"/>
      <c r="HM75" s="557"/>
      <c r="HN75" s="557"/>
      <c r="HO75" s="557"/>
      <c r="HP75" s="557"/>
      <c r="HQ75" s="557"/>
      <c r="HR75" s="557"/>
      <c r="HS75" s="557"/>
      <c r="HT75" s="557"/>
      <c r="HU75" s="557"/>
      <c r="HV75" s="557"/>
      <c r="HW75" s="557"/>
      <c r="HX75" s="557"/>
      <c r="HY75" s="557"/>
      <c r="HZ75" s="557"/>
      <c r="IA75" s="557"/>
      <c r="IB75" s="557"/>
      <c r="IC75" s="557"/>
      <c r="ID75" s="557"/>
      <c r="IE75" s="557"/>
      <c r="IF75" s="557"/>
      <c r="IG75" s="557"/>
      <c r="IH75" s="557"/>
      <c r="II75" s="557"/>
      <c r="IJ75" s="557"/>
      <c r="IK75" s="557"/>
      <c r="IL75" s="557"/>
      <c r="IM75" s="557"/>
      <c r="IN75" s="557"/>
      <c r="IO75" s="557"/>
      <c r="IP75" s="557"/>
      <c r="IQ75" s="557"/>
      <c r="IR75" s="557"/>
      <c r="IS75" s="557"/>
      <c r="IT75" s="557"/>
      <c r="IU75" s="557"/>
      <c r="IV75" s="557"/>
      <c r="IW75" s="557"/>
      <c r="IX75" s="557"/>
      <c r="IY75" s="557"/>
      <c r="IZ75" s="557"/>
      <c r="JA75" s="557"/>
      <c r="JB75" s="557"/>
      <c r="JC75" s="557"/>
      <c r="JD75" s="557"/>
      <c r="JE75" s="557"/>
      <c r="JF75" s="557"/>
      <c r="JG75" s="557"/>
      <c r="JH75" s="557"/>
      <c r="JI75" s="557"/>
      <c r="JJ75" s="557"/>
      <c r="JK75" s="557"/>
      <c r="JL75" s="557"/>
      <c r="JM75" s="557"/>
      <c r="JN75" s="557"/>
      <c r="JO75" s="557"/>
      <c r="JP75" s="557"/>
      <c r="JQ75" s="557"/>
      <c r="JR75" s="557"/>
      <c r="JS75" s="557"/>
      <c r="JT75" s="557"/>
      <c r="JU75" s="557"/>
      <c r="JV75" s="557"/>
      <c r="JW75" s="557"/>
      <c r="JX75" s="557"/>
      <c r="JY75" s="557"/>
      <c r="JZ75" s="557"/>
      <c r="KA75" s="557"/>
      <c r="KB75" s="557"/>
      <c r="KC75" s="557"/>
      <c r="KD75" s="557"/>
      <c r="KE75" s="557"/>
      <c r="KF75" s="557"/>
      <c r="KG75" s="557"/>
      <c r="KH75" s="557"/>
      <c r="KI75" s="557"/>
      <c r="KJ75" s="557"/>
      <c r="KK75" s="557"/>
      <c r="KL75" s="557"/>
      <c r="KM75" s="557"/>
      <c r="KN75" s="557"/>
      <c r="KO75" s="557"/>
      <c r="KP75" s="557"/>
      <c r="KQ75" s="557"/>
      <c r="KR75" s="557"/>
      <c r="KS75" s="557"/>
      <c r="KT75" s="557"/>
      <c r="KU75" s="557"/>
      <c r="KV75" s="557"/>
      <c r="KW75" s="557"/>
      <c r="KX75" s="557"/>
      <c r="KY75" s="557"/>
      <c r="KZ75" s="557"/>
      <c r="LA75" s="557"/>
      <c r="LB75" s="557"/>
      <c r="LC75" s="557"/>
      <c r="LD75" s="557"/>
      <c r="LE75" s="557"/>
      <c r="LF75" s="557"/>
      <c r="LG75" s="557"/>
      <c r="LH75" s="557"/>
      <c r="LI75" s="557"/>
      <c r="LJ75" s="557"/>
      <c r="LK75" s="557"/>
      <c r="LL75" s="557"/>
      <c r="LM75" s="557"/>
      <c r="LN75" s="557"/>
      <c r="LO75" s="557"/>
      <c r="LP75" s="557"/>
      <c r="LQ75" s="557"/>
      <c r="LR75" s="557"/>
      <c r="LS75" s="557"/>
      <c r="LT75" s="557"/>
      <c r="LU75" s="557"/>
      <c r="LV75" s="557"/>
      <c r="LW75" s="557"/>
      <c r="LX75" s="557"/>
      <c r="LY75" s="557"/>
      <c r="LZ75" s="557"/>
      <c r="MA75" s="557"/>
      <c r="MB75" s="557"/>
      <c r="MC75" s="557"/>
      <c r="MD75" s="557"/>
      <c r="ME75" s="557"/>
      <c r="MF75" s="557"/>
      <c r="MG75" s="557"/>
      <c r="MH75" s="557"/>
      <c r="MI75" s="557"/>
      <c r="MJ75" s="557"/>
      <c r="MK75" s="557"/>
      <c r="ML75" s="557"/>
      <c r="MM75" s="557"/>
      <c r="MN75" s="557"/>
      <c r="MO75" s="557"/>
      <c r="MP75" s="557"/>
      <c r="MQ75" s="557"/>
      <c r="MR75" s="557"/>
      <c r="MS75" s="557"/>
      <c r="MT75" s="557"/>
      <c r="MU75" s="557"/>
      <c r="MV75" s="557"/>
      <c r="MW75" s="557"/>
      <c r="MX75" s="557"/>
      <c r="MY75" s="557"/>
      <c r="MZ75" s="557"/>
      <c r="NA75" s="557"/>
      <c r="NB75" s="557"/>
      <c r="NC75" s="557"/>
      <c r="ND75" s="557"/>
      <c r="NE75" s="557"/>
      <c r="NF75" s="557"/>
      <c r="NG75" s="557"/>
      <c r="NH75" s="557"/>
      <c r="NI75" s="557"/>
      <c r="NJ75" s="557"/>
      <c r="NK75" s="557"/>
      <c r="NL75" s="557"/>
      <c r="NM75" s="557"/>
      <c r="NN75" s="557"/>
      <c r="NO75" s="557"/>
      <c r="NP75" s="557"/>
      <c r="NQ75" s="557"/>
      <c r="NR75" s="557"/>
      <c r="NS75" s="557"/>
      <c r="NT75" s="557"/>
    </row>
    <row r="76" spans="1:384" s="85" customFormat="1" ht="51.75" customHeight="1" x14ac:dyDescent="0.45">
      <c r="A76" s="107">
        <v>0</v>
      </c>
      <c r="B76" s="108">
        <v>1</v>
      </c>
      <c r="C76" s="107">
        <v>0</v>
      </c>
      <c r="D76" s="108">
        <v>6</v>
      </c>
      <c r="E76" s="107">
        <v>1</v>
      </c>
      <c r="F76" s="108">
        <v>9</v>
      </c>
      <c r="G76" s="107">
        <v>0</v>
      </c>
      <c r="H76" s="108">
        <v>1</v>
      </c>
      <c r="I76" s="1452" t="str">
        <f t="shared" si="82"/>
        <v>01061901</v>
      </c>
      <c r="J76" s="1452" t="str">
        <f t="shared" si="83"/>
        <v>01061901</v>
      </c>
      <c r="K76" s="553" t="s">
        <v>119</v>
      </c>
      <c r="L76" s="2663" t="s">
        <v>577</v>
      </c>
      <c r="M76" s="2663"/>
      <c r="N76" s="556" t="s">
        <v>240</v>
      </c>
      <c r="O76" s="2664" t="s">
        <v>391</v>
      </c>
      <c r="P76" s="2305" t="s">
        <v>390</v>
      </c>
      <c r="Q76" s="2579">
        <v>1.351751997136267</v>
      </c>
      <c r="R76" s="2596">
        <f t="shared" si="84"/>
        <v>1</v>
      </c>
      <c r="S76" s="2597">
        <v>1.4313768447519633</v>
      </c>
      <c r="T76" s="2642" t="s">
        <v>520</v>
      </c>
      <c r="U76" s="1866">
        <v>12</v>
      </c>
      <c r="V76" s="1866">
        <f t="shared" si="85"/>
        <v>7</v>
      </c>
      <c r="W76" s="1866">
        <v>3</v>
      </c>
      <c r="X76" s="1866">
        <v>0</v>
      </c>
      <c r="Y76" s="1866">
        <v>0</v>
      </c>
      <c r="Z76" s="1866">
        <v>1</v>
      </c>
      <c r="AA76" s="1866">
        <v>2</v>
      </c>
      <c r="AB76" s="1866">
        <v>1</v>
      </c>
      <c r="AC76" s="3719" t="s">
        <v>525</v>
      </c>
      <c r="AD76" s="1872">
        <v>5</v>
      </c>
      <c r="AE76" s="1866">
        <f t="shared" si="86"/>
        <v>5</v>
      </c>
      <c r="AF76" s="2130">
        <v>1</v>
      </c>
      <c r="AG76" s="1785">
        <v>0</v>
      </c>
      <c r="AH76" s="1785">
        <v>3</v>
      </c>
      <c r="AI76" s="1785">
        <v>0</v>
      </c>
      <c r="AJ76" s="1785">
        <v>0</v>
      </c>
      <c r="AK76" s="1785">
        <v>0</v>
      </c>
      <c r="AL76" s="1785">
        <v>0</v>
      </c>
      <c r="AM76" s="1785">
        <v>1</v>
      </c>
      <c r="AN76" s="1729"/>
      <c r="AO76" s="2892">
        <f t="shared" si="87"/>
        <v>12</v>
      </c>
      <c r="AP76" s="2897">
        <f t="shared" si="88"/>
        <v>1</v>
      </c>
      <c r="AQ76" s="1807" t="str" cm="1">
        <f t="array" ref="AQ76">_xlfn.IFS(AP76&lt;4,"estandar",AP76&gt;9,"compleja",AP76&gt;4,"avanzada")</f>
        <v>estandar</v>
      </c>
      <c r="AR76" s="2275" t="s">
        <v>522</v>
      </c>
      <c r="AS76" s="1196">
        <v>0</v>
      </c>
      <c r="AT76" s="1197">
        <v>1</v>
      </c>
      <c r="AU76" s="1488">
        <v>0</v>
      </c>
      <c r="AV76" s="1476">
        <v>3.9341140271493198</v>
      </c>
      <c r="AW76" s="1143">
        <v>0</v>
      </c>
      <c r="AX76" s="1143">
        <v>3.6251131221719501</v>
      </c>
      <c r="AY76" s="1143"/>
      <c r="AZ76" s="1143">
        <f t="shared" si="89"/>
        <v>7.5592271493212699</v>
      </c>
      <c r="BA76" s="1139">
        <f t="shared" si="90"/>
        <v>1.351751997136267</v>
      </c>
      <c r="BB76" s="1143">
        <v>3.4281912480721002</v>
      </c>
      <c r="BC76" s="1143">
        <v>0</v>
      </c>
      <c r="BD76" s="1143">
        <v>0</v>
      </c>
      <c r="BE76" s="1143">
        <v>1.22723037566089</v>
      </c>
      <c r="BF76" s="1143">
        <f t="shared" si="91"/>
        <v>12.214648773054259</v>
      </c>
      <c r="BG76" s="1477">
        <f t="shared" si="92"/>
        <v>1.4313768447519633</v>
      </c>
      <c r="BH76" s="1469"/>
      <c r="BI76" s="1143"/>
      <c r="BJ76" s="1143"/>
      <c r="BK76" s="1143"/>
      <c r="BL76" s="1143">
        <f t="shared" si="93"/>
        <v>0</v>
      </c>
      <c r="BM76" s="1139" t="e">
        <f t="shared" si="94"/>
        <v>#DIV/0!</v>
      </c>
      <c r="BN76" s="1143"/>
      <c r="BO76" s="1143"/>
      <c r="BP76" s="1143"/>
      <c r="BQ76" s="1143"/>
      <c r="BR76" s="1143">
        <f t="shared" si="95"/>
        <v>0</v>
      </c>
      <c r="BS76" s="1144" t="e">
        <f t="shared" si="96"/>
        <v>#DIV/0!</v>
      </c>
      <c r="BT76" s="557"/>
      <c r="BU76" s="557"/>
      <c r="BV76" s="557"/>
      <c r="BW76" s="557"/>
      <c r="BX76" s="557"/>
      <c r="BY76" s="557"/>
      <c r="BZ76" s="557"/>
      <c r="CA76" s="557"/>
      <c r="CB76" s="557"/>
      <c r="CC76" s="557"/>
      <c r="CD76" s="557"/>
      <c r="CE76" s="557"/>
      <c r="CF76" s="557"/>
      <c r="CG76" s="557"/>
      <c r="CH76" s="557"/>
      <c r="CI76" s="557"/>
      <c r="CJ76" s="557"/>
      <c r="CK76" s="557"/>
      <c r="CL76" s="557"/>
      <c r="CM76" s="557"/>
      <c r="CN76" s="557"/>
      <c r="CO76" s="557"/>
      <c r="CP76" s="557"/>
      <c r="CQ76" s="557"/>
      <c r="CR76" s="557"/>
      <c r="CS76" s="557"/>
      <c r="CT76" s="557"/>
      <c r="CU76" s="557"/>
      <c r="CV76" s="557"/>
      <c r="CW76" s="557"/>
      <c r="CX76" s="557"/>
      <c r="CY76" s="557"/>
      <c r="CZ76" s="557"/>
      <c r="DA76" s="557"/>
      <c r="DB76" s="557"/>
      <c r="DC76" s="557"/>
      <c r="DD76" s="557"/>
      <c r="DE76" s="557"/>
      <c r="DF76" s="557"/>
      <c r="DG76" s="557"/>
      <c r="DH76" s="557"/>
      <c r="DI76" s="557"/>
      <c r="DJ76" s="557"/>
      <c r="DK76" s="557"/>
      <c r="DL76" s="557"/>
      <c r="DM76" s="557"/>
      <c r="DN76" s="557"/>
      <c r="DO76" s="557"/>
      <c r="DP76" s="557"/>
      <c r="DQ76" s="557"/>
      <c r="DR76" s="557"/>
      <c r="DS76" s="557"/>
      <c r="DT76" s="557"/>
      <c r="DU76" s="557"/>
      <c r="DV76" s="557"/>
      <c r="DW76" s="557"/>
      <c r="DX76" s="557"/>
      <c r="DY76" s="557"/>
      <c r="DZ76" s="557"/>
      <c r="EA76" s="557"/>
      <c r="EB76" s="557"/>
      <c r="EC76" s="557"/>
      <c r="ED76" s="557"/>
      <c r="EE76" s="557"/>
      <c r="EF76" s="557"/>
      <c r="EG76" s="557"/>
      <c r="EH76" s="557"/>
      <c r="EI76" s="557"/>
      <c r="EJ76" s="557"/>
      <c r="EK76" s="557"/>
      <c r="EL76" s="557"/>
      <c r="EM76" s="557"/>
      <c r="EN76" s="557"/>
      <c r="EO76" s="557"/>
      <c r="EP76" s="557"/>
      <c r="EQ76" s="557"/>
      <c r="ER76" s="557"/>
      <c r="ES76" s="557"/>
      <c r="ET76" s="557"/>
      <c r="EU76" s="557"/>
      <c r="EV76" s="557"/>
      <c r="EW76" s="557"/>
      <c r="EX76" s="557"/>
      <c r="EY76" s="557"/>
      <c r="EZ76" s="557"/>
      <c r="FA76" s="557"/>
      <c r="FB76" s="557"/>
      <c r="FC76" s="557"/>
      <c r="FD76" s="557"/>
      <c r="FE76" s="557"/>
      <c r="FF76" s="557"/>
      <c r="FG76" s="557"/>
      <c r="FH76" s="557"/>
      <c r="FI76" s="557"/>
      <c r="FJ76" s="557"/>
      <c r="FK76" s="557"/>
      <c r="FL76" s="557"/>
      <c r="FM76" s="557"/>
      <c r="FN76" s="557"/>
      <c r="FO76" s="557"/>
      <c r="FP76" s="557"/>
      <c r="FQ76" s="557"/>
      <c r="FR76" s="557"/>
      <c r="FS76" s="557"/>
      <c r="FT76" s="557"/>
      <c r="FU76" s="557"/>
      <c r="FV76" s="557"/>
      <c r="FW76" s="557"/>
      <c r="FX76" s="557"/>
      <c r="FY76" s="557"/>
      <c r="FZ76" s="557"/>
      <c r="GA76" s="557"/>
      <c r="GB76" s="557"/>
      <c r="GC76" s="557"/>
      <c r="GD76" s="557"/>
      <c r="GE76" s="557"/>
      <c r="GF76" s="557"/>
      <c r="GG76" s="557"/>
      <c r="GH76" s="557"/>
      <c r="GI76" s="557"/>
      <c r="GJ76" s="557"/>
      <c r="GK76" s="557"/>
      <c r="GL76" s="557"/>
      <c r="GM76" s="557"/>
      <c r="GN76" s="557"/>
      <c r="GO76" s="557"/>
      <c r="GP76" s="557"/>
      <c r="GQ76" s="557"/>
      <c r="GR76" s="557"/>
      <c r="GS76" s="557"/>
      <c r="GT76" s="557"/>
      <c r="GU76" s="557"/>
      <c r="GV76" s="557"/>
      <c r="GW76" s="557"/>
      <c r="GX76" s="557"/>
      <c r="GY76" s="557"/>
      <c r="GZ76" s="557"/>
      <c r="HA76" s="557"/>
      <c r="HB76" s="557"/>
      <c r="HC76" s="557"/>
      <c r="HD76" s="557"/>
      <c r="HE76" s="557"/>
      <c r="HF76" s="557"/>
      <c r="HG76" s="557"/>
      <c r="HH76" s="557"/>
      <c r="HI76" s="557"/>
      <c r="HJ76" s="557"/>
      <c r="HK76" s="557"/>
      <c r="HL76" s="557"/>
      <c r="HM76" s="557"/>
      <c r="HN76" s="557"/>
      <c r="HO76" s="557"/>
      <c r="HP76" s="557"/>
      <c r="HQ76" s="557"/>
      <c r="HR76" s="557"/>
      <c r="HS76" s="557"/>
      <c r="HT76" s="557"/>
      <c r="HU76" s="557"/>
      <c r="HV76" s="557"/>
      <c r="HW76" s="557"/>
      <c r="HX76" s="557"/>
      <c r="HY76" s="557"/>
      <c r="HZ76" s="557"/>
      <c r="IA76" s="557"/>
      <c r="IB76" s="557"/>
      <c r="IC76" s="557"/>
      <c r="ID76" s="557"/>
      <c r="IE76" s="557"/>
      <c r="IF76" s="557"/>
      <c r="IG76" s="557"/>
      <c r="IH76" s="557"/>
      <c r="II76" s="557"/>
      <c r="IJ76" s="557"/>
      <c r="IK76" s="557"/>
      <c r="IL76" s="557"/>
      <c r="IM76" s="557"/>
      <c r="IN76" s="557"/>
      <c r="IO76" s="557"/>
      <c r="IP76" s="557"/>
      <c r="IQ76" s="557"/>
      <c r="IR76" s="557"/>
      <c r="IS76" s="557"/>
      <c r="IT76" s="557"/>
      <c r="IU76" s="557"/>
      <c r="IV76" s="557"/>
      <c r="IW76" s="557"/>
      <c r="IX76" s="557"/>
      <c r="IY76" s="557"/>
      <c r="IZ76" s="557"/>
      <c r="JA76" s="557"/>
      <c r="JB76" s="557"/>
      <c r="JC76" s="557"/>
      <c r="JD76" s="557"/>
      <c r="JE76" s="557"/>
      <c r="JF76" s="557"/>
      <c r="JG76" s="557"/>
      <c r="JH76" s="557"/>
      <c r="JI76" s="557"/>
      <c r="JJ76" s="557"/>
      <c r="JK76" s="557"/>
      <c r="JL76" s="557"/>
      <c r="JM76" s="557"/>
      <c r="JN76" s="557"/>
      <c r="JO76" s="557"/>
      <c r="JP76" s="557"/>
      <c r="JQ76" s="557"/>
      <c r="JR76" s="557"/>
      <c r="JS76" s="557"/>
      <c r="JT76" s="557"/>
      <c r="JU76" s="557"/>
      <c r="JV76" s="557"/>
      <c r="JW76" s="557"/>
      <c r="JX76" s="557"/>
      <c r="JY76" s="557"/>
      <c r="JZ76" s="557"/>
      <c r="KA76" s="557"/>
      <c r="KB76" s="557"/>
      <c r="KC76" s="557"/>
      <c r="KD76" s="557"/>
      <c r="KE76" s="557"/>
      <c r="KF76" s="557"/>
      <c r="KG76" s="557"/>
      <c r="KH76" s="557"/>
      <c r="KI76" s="557"/>
      <c r="KJ76" s="557"/>
      <c r="KK76" s="557"/>
      <c r="KL76" s="557"/>
      <c r="KM76" s="557"/>
      <c r="KN76" s="557"/>
      <c r="KO76" s="557"/>
      <c r="KP76" s="557"/>
      <c r="KQ76" s="557"/>
      <c r="KR76" s="557"/>
      <c r="KS76" s="557"/>
      <c r="KT76" s="557"/>
      <c r="KU76" s="557"/>
      <c r="KV76" s="557"/>
      <c r="KW76" s="557"/>
      <c r="KX76" s="557"/>
      <c r="KY76" s="557"/>
      <c r="KZ76" s="557"/>
      <c r="LA76" s="557"/>
      <c r="LB76" s="557"/>
      <c r="LC76" s="557"/>
      <c r="LD76" s="557"/>
      <c r="LE76" s="557"/>
      <c r="LF76" s="557"/>
      <c r="LG76" s="557"/>
      <c r="LH76" s="557"/>
      <c r="LI76" s="557"/>
      <c r="LJ76" s="557"/>
      <c r="LK76" s="557"/>
      <c r="LL76" s="557"/>
      <c r="LM76" s="557"/>
      <c r="LN76" s="557"/>
      <c r="LO76" s="557"/>
      <c r="LP76" s="557"/>
      <c r="LQ76" s="557"/>
      <c r="LR76" s="557"/>
      <c r="LS76" s="557"/>
      <c r="LT76" s="557"/>
      <c r="LU76" s="557"/>
      <c r="LV76" s="557"/>
      <c r="LW76" s="557"/>
      <c r="LX76" s="557"/>
      <c r="LY76" s="557"/>
      <c r="LZ76" s="557"/>
      <c r="MA76" s="557"/>
      <c r="MB76" s="557"/>
      <c r="MC76" s="557"/>
      <c r="MD76" s="557"/>
      <c r="ME76" s="557"/>
      <c r="MF76" s="557"/>
      <c r="MG76" s="557"/>
      <c r="MH76" s="557"/>
      <c r="MI76" s="557"/>
      <c r="MJ76" s="557"/>
      <c r="MK76" s="557"/>
      <c r="ML76" s="557"/>
      <c r="MM76" s="557"/>
      <c r="MN76" s="557"/>
      <c r="MO76" s="557"/>
      <c r="MP76" s="557"/>
      <c r="MQ76" s="557"/>
      <c r="MR76" s="557"/>
      <c r="MS76" s="557"/>
      <c r="MT76" s="557"/>
      <c r="MU76" s="557"/>
      <c r="MV76" s="557"/>
      <c r="MW76" s="557"/>
      <c r="MX76" s="557"/>
      <c r="MY76" s="557"/>
      <c r="MZ76" s="557"/>
      <c r="NA76" s="557"/>
      <c r="NB76" s="557"/>
      <c r="NC76" s="557"/>
      <c r="ND76" s="557"/>
      <c r="NE76" s="557"/>
      <c r="NF76" s="557"/>
      <c r="NG76" s="557"/>
      <c r="NH76" s="557"/>
      <c r="NI76" s="557"/>
      <c r="NJ76" s="557"/>
      <c r="NK76" s="557"/>
      <c r="NL76" s="557"/>
      <c r="NM76" s="557"/>
      <c r="NN76" s="557"/>
      <c r="NO76" s="557"/>
      <c r="NP76" s="557"/>
      <c r="NQ76" s="557"/>
      <c r="NR76" s="557"/>
      <c r="NS76" s="557"/>
      <c r="NT76" s="557"/>
    </row>
    <row r="77" spans="1:384" s="85" customFormat="1" ht="51.75" customHeight="1" x14ac:dyDescent="0.45">
      <c r="A77" s="107">
        <v>0</v>
      </c>
      <c r="B77" s="108">
        <v>1</v>
      </c>
      <c r="C77" s="107">
        <v>0</v>
      </c>
      <c r="D77" s="108">
        <v>6</v>
      </c>
      <c r="E77" s="107">
        <v>2</v>
      </c>
      <c r="F77" s="108">
        <v>0</v>
      </c>
      <c r="G77" s="107">
        <v>0</v>
      </c>
      <c r="H77" s="108">
        <v>1</v>
      </c>
      <c r="I77" s="1452" t="str">
        <f t="shared" si="82"/>
        <v>01062001</v>
      </c>
      <c r="J77" s="1452" t="str">
        <f t="shared" si="83"/>
        <v>01062001</v>
      </c>
      <c r="K77" s="553" t="s">
        <v>119</v>
      </c>
      <c r="L77" s="2663" t="s">
        <v>578</v>
      </c>
      <c r="M77" s="2663"/>
      <c r="N77" s="556" t="s">
        <v>240</v>
      </c>
      <c r="O77" s="2664" t="s">
        <v>393</v>
      </c>
      <c r="P77" s="2305" t="s">
        <v>394</v>
      </c>
      <c r="Q77" s="2579">
        <v>1</v>
      </c>
      <c r="R77" s="2596">
        <f t="shared" si="84"/>
        <v>0.83333333333333337</v>
      </c>
      <c r="S77" s="2597">
        <v>1</v>
      </c>
      <c r="T77" s="2642" t="s">
        <v>520</v>
      </c>
      <c r="U77" s="1866">
        <v>6</v>
      </c>
      <c r="V77" s="1866">
        <f t="shared" si="85"/>
        <v>5</v>
      </c>
      <c r="W77" s="1866">
        <v>3</v>
      </c>
      <c r="X77" s="1866">
        <v>0</v>
      </c>
      <c r="Y77" s="1866">
        <v>0</v>
      </c>
      <c r="Z77" s="1866">
        <v>1</v>
      </c>
      <c r="AA77" s="1866">
        <v>0</v>
      </c>
      <c r="AB77" s="1866">
        <v>1</v>
      </c>
      <c r="AC77" s="3719" t="s">
        <v>550</v>
      </c>
      <c r="AD77" s="1872">
        <v>5</v>
      </c>
      <c r="AE77" s="1866">
        <f t="shared" si="86"/>
        <v>5</v>
      </c>
      <c r="AF77" s="2130">
        <v>1</v>
      </c>
      <c r="AG77" s="1785">
        <v>0</v>
      </c>
      <c r="AH77" s="1785">
        <v>3</v>
      </c>
      <c r="AI77" s="1785">
        <v>0</v>
      </c>
      <c r="AJ77" s="1785">
        <v>0</v>
      </c>
      <c r="AK77" s="1785">
        <v>0</v>
      </c>
      <c r="AL77" s="1785">
        <v>0</v>
      </c>
      <c r="AM77" s="1785">
        <v>1</v>
      </c>
      <c r="AN77" s="1729"/>
      <c r="AO77" s="2892">
        <f t="shared" si="87"/>
        <v>10</v>
      </c>
      <c r="AP77" s="2897">
        <f t="shared" si="88"/>
        <v>0.83333333333333337</v>
      </c>
      <c r="AQ77" s="1807" t="str" cm="1">
        <f t="array" ref="AQ77">_xlfn.IFS(AP77&lt;4,"estandar",AP77&gt;9,"compleja",AP77&gt;4,"avanzada")</f>
        <v>estandar</v>
      </c>
      <c r="AR77" s="2275" t="s">
        <v>522</v>
      </c>
      <c r="AS77" s="1196">
        <v>0</v>
      </c>
      <c r="AT77" s="1197">
        <v>1</v>
      </c>
      <c r="AU77" s="1488">
        <v>0</v>
      </c>
      <c r="AV77" s="1476">
        <v>1.9670570135746599</v>
      </c>
      <c r="AW77" s="1143">
        <v>0</v>
      </c>
      <c r="AX77" s="1143">
        <v>3.6251131221719501</v>
      </c>
      <c r="AY77" s="1143"/>
      <c r="AZ77" s="1143">
        <f t="shared" si="89"/>
        <v>5.5921701357466098</v>
      </c>
      <c r="BA77" s="1139">
        <f t="shared" si="90"/>
        <v>1</v>
      </c>
      <c r="BB77" s="1143">
        <v>1.7140956240360501</v>
      </c>
      <c r="BC77" s="1143">
        <v>0</v>
      </c>
      <c r="BD77" s="1143">
        <v>0</v>
      </c>
      <c r="BE77" s="1143">
        <v>1.22723037566089</v>
      </c>
      <c r="BF77" s="1143">
        <f t="shared" si="91"/>
        <v>8.5334961354435492</v>
      </c>
      <c r="BG77" s="1477">
        <f t="shared" si="92"/>
        <v>1</v>
      </c>
      <c r="BH77" s="1469"/>
      <c r="BI77" s="1143"/>
      <c r="BJ77" s="1143"/>
      <c r="BK77" s="1143"/>
      <c r="BL77" s="1143">
        <f t="shared" si="93"/>
        <v>0</v>
      </c>
      <c r="BM77" s="1139" t="e">
        <f t="shared" si="94"/>
        <v>#DIV/0!</v>
      </c>
      <c r="BN77" s="1143"/>
      <c r="BO77" s="1143"/>
      <c r="BP77" s="1143"/>
      <c r="BQ77" s="1143"/>
      <c r="BR77" s="1143">
        <f t="shared" si="95"/>
        <v>0</v>
      </c>
      <c r="BS77" s="1144" t="e">
        <f t="shared" si="96"/>
        <v>#DIV/0!</v>
      </c>
      <c r="BT77" s="557"/>
      <c r="BU77" s="557"/>
      <c r="BV77" s="557"/>
      <c r="BW77" s="557"/>
      <c r="BX77" s="557"/>
      <c r="BY77" s="557"/>
      <c r="BZ77" s="557"/>
      <c r="CA77" s="557"/>
      <c r="CB77" s="557"/>
      <c r="CC77" s="557"/>
      <c r="CD77" s="557"/>
      <c r="CE77" s="557"/>
      <c r="CF77" s="557"/>
      <c r="CG77" s="557"/>
      <c r="CH77" s="557"/>
      <c r="CI77" s="557"/>
      <c r="CJ77" s="557"/>
      <c r="CK77" s="557"/>
      <c r="CL77" s="557"/>
      <c r="CM77" s="557"/>
      <c r="CN77" s="557"/>
      <c r="CO77" s="557"/>
      <c r="CP77" s="557"/>
      <c r="CQ77" s="557"/>
      <c r="CR77" s="557"/>
      <c r="CS77" s="557"/>
      <c r="CT77" s="557"/>
      <c r="CU77" s="557"/>
      <c r="CV77" s="557"/>
      <c r="CW77" s="557"/>
      <c r="CX77" s="557"/>
      <c r="CY77" s="557"/>
      <c r="CZ77" s="557"/>
      <c r="DA77" s="557"/>
      <c r="DB77" s="557"/>
      <c r="DC77" s="557"/>
      <c r="DD77" s="557"/>
      <c r="DE77" s="557"/>
      <c r="DF77" s="557"/>
      <c r="DG77" s="557"/>
      <c r="DH77" s="557"/>
      <c r="DI77" s="557"/>
      <c r="DJ77" s="557"/>
      <c r="DK77" s="557"/>
      <c r="DL77" s="557"/>
      <c r="DM77" s="557"/>
      <c r="DN77" s="557"/>
      <c r="DO77" s="557"/>
      <c r="DP77" s="557"/>
      <c r="DQ77" s="557"/>
      <c r="DR77" s="557"/>
      <c r="DS77" s="557"/>
      <c r="DT77" s="557"/>
      <c r="DU77" s="557"/>
      <c r="DV77" s="557"/>
      <c r="DW77" s="557"/>
      <c r="DX77" s="557"/>
      <c r="DY77" s="557"/>
      <c r="DZ77" s="557"/>
      <c r="EA77" s="557"/>
      <c r="EB77" s="557"/>
      <c r="EC77" s="557"/>
      <c r="ED77" s="557"/>
      <c r="EE77" s="557"/>
      <c r="EF77" s="557"/>
      <c r="EG77" s="557"/>
      <c r="EH77" s="557"/>
      <c r="EI77" s="557"/>
      <c r="EJ77" s="557"/>
      <c r="EK77" s="557"/>
      <c r="EL77" s="557"/>
      <c r="EM77" s="557"/>
      <c r="EN77" s="557"/>
      <c r="EO77" s="557"/>
      <c r="EP77" s="557"/>
      <c r="EQ77" s="557"/>
      <c r="ER77" s="557"/>
      <c r="ES77" s="557"/>
      <c r="ET77" s="557"/>
      <c r="EU77" s="557"/>
      <c r="EV77" s="557"/>
      <c r="EW77" s="557"/>
      <c r="EX77" s="557"/>
      <c r="EY77" s="557"/>
      <c r="EZ77" s="557"/>
      <c r="FA77" s="557"/>
      <c r="FB77" s="557"/>
      <c r="FC77" s="557"/>
      <c r="FD77" s="557"/>
      <c r="FE77" s="557"/>
      <c r="FF77" s="557"/>
      <c r="FG77" s="557"/>
      <c r="FH77" s="557"/>
      <c r="FI77" s="557"/>
      <c r="FJ77" s="557"/>
      <c r="FK77" s="557"/>
      <c r="FL77" s="557"/>
      <c r="FM77" s="557"/>
      <c r="FN77" s="557"/>
      <c r="FO77" s="557"/>
      <c r="FP77" s="557"/>
      <c r="FQ77" s="557"/>
      <c r="FR77" s="557"/>
      <c r="FS77" s="557"/>
      <c r="FT77" s="557"/>
      <c r="FU77" s="557"/>
      <c r="FV77" s="557"/>
      <c r="FW77" s="557"/>
      <c r="FX77" s="557"/>
      <c r="FY77" s="557"/>
      <c r="FZ77" s="557"/>
      <c r="GA77" s="557"/>
      <c r="GB77" s="557"/>
      <c r="GC77" s="557"/>
      <c r="GD77" s="557"/>
      <c r="GE77" s="557"/>
      <c r="GF77" s="557"/>
      <c r="GG77" s="557"/>
      <c r="GH77" s="557"/>
      <c r="GI77" s="557"/>
      <c r="GJ77" s="557"/>
      <c r="GK77" s="557"/>
      <c r="GL77" s="557"/>
      <c r="GM77" s="557"/>
      <c r="GN77" s="557"/>
      <c r="GO77" s="557"/>
      <c r="GP77" s="557"/>
      <c r="GQ77" s="557"/>
      <c r="GR77" s="557"/>
      <c r="GS77" s="557"/>
      <c r="GT77" s="557"/>
      <c r="GU77" s="557"/>
      <c r="GV77" s="557"/>
      <c r="GW77" s="557"/>
      <c r="GX77" s="557"/>
      <c r="GY77" s="557"/>
      <c r="GZ77" s="557"/>
      <c r="HA77" s="557"/>
      <c r="HB77" s="557"/>
      <c r="HC77" s="557"/>
      <c r="HD77" s="557"/>
      <c r="HE77" s="557"/>
      <c r="HF77" s="557"/>
      <c r="HG77" s="557"/>
      <c r="HH77" s="557"/>
      <c r="HI77" s="557"/>
      <c r="HJ77" s="557"/>
      <c r="HK77" s="557"/>
      <c r="HL77" s="557"/>
      <c r="HM77" s="557"/>
      <c r="HN77" s="557"/>
      <c r="HO77" s="557"/>
      <c r="HP77" s="557"/>
      <c r="HQ77" s="557"/>
      <c r="HR77" s="557"/>
      <c r="HS77" s="557"/>
      <c r="HT77" s="557"/>
      <c r="HU77" s="557"/>
      <c r="HV77" s="557"/>
      <c r="HW77" s="557"/>
      <c r="HX77" s="557"/>
      <c r="HY77" s="557"/>
      <c r="HZ77" s="557"/>
      <c r="IA77" s="557"/>
      <c r="IB77" s="557"/>
      <c r="IC77" s="557"/>
      <c r="ID77" s="557"/>
      <c r="IE77" s="557"/>
      <c r="IF77" s="557"/>
      <c r="IG77" s="557"/>
      <c r="IH77" s="557"/>
      <c r="II77" s="557"/>
      <c r="IJ77" s="557"/>
      <c r="IK77" s="557"/>
      <c r="IL77" s="557"/>
      <c r="IM77" s="557"/>
      <c r="IN77" s="557"/>
      <c r="IO77" s="557"/>
      <c r="IP77" s="557"/>
      <c r="IQ77" s="557"/>
      <c r="IR77" s="557"/>
      <c r="IS77" s="557"/>
      <c r="IT77" s="557"/>
      <c r="IU77" s="557"/>
      <c r="IV77" s="557"/>
      <c r="IW77" s="557"/>
      <c r="IX77" s="557"/>
      <c r="IY77" s="557"/>
      <c r="IZ77" s="557"/>
      <c r="JA77" s="557"/>
      <c r="JB77" s="557"/>
      <c r="JC77" s="557"/>
      <c r="JD77" s="557"/>
      <c r="JE77" s="557"/>
      <c r="JF77" s="557"/>
      <c r="JG77" s="557"/>
      <c r="JH77" s="557"/>
      <c r="JI77" s="557"/>
      <c r="JJ77" s="557"/>
      <c r="JK77" s="557"/>
      <c r="JL77" s="557"/>
      <c r="JM77" s="557"/>
      <c r="JN77" s="557"/>
      <c r="JO77" s="557"/>
      <c r="JP77" s="557"/>
      <c r="JQ77" s="557"/>
      <c r="JR77" s="557"/>
      <c r="JS77" s="557"/>
      <c r="JT77" s="557"/>
      <c r="JU77" s="557"/>
      <c r="JV77" s="557"/>
      <c r="JW77" s="557"/>
      <c r="JX77" s="557"/>
      <c r="JY77" s="557"/>
      <c r="JZ77" s="557"/>
      <c r="KA77" s="557"/>
      <c r="KB77" s="557"/>
      <c r="KC77" s="557"/>
      <c r="KD77" s="557"/>
      <c r="KE77" s="557"/>
      <c r="KF77" s="557"/>
      <c r="KG77" s="557"/>
      <c r="KH77" s="557"/>
      <c r="KI77" s="557"/>
      <c r="KJ77" s="557"/>
      <c r="KK77" s="557"/>
      <c r="KL77" s="557"/>
      <c r="KM77" s="557"/>
      <c r="KN77" s="557"/>
      <c r="KO77" s="557"/>
      <c r="KP77" s="557"/>
      <c r="KQ77" s="557"/>
      <c r="KR77" s="557"/>
      <c r="KS77" s="557"/>
      <c r="KT77" s="557"/>
      <c r="KU77" s="557"/>
      <c r="KV77" s="557"/>
      <c r="KW77" s="557"/>
      <c r="KX77" s="557"/>
      <c r="KY77" s="557"/>
      <c r="KZ77" s="557"/>
      <c r="LA77" s="557"/>
      <c r="LB77" s="557"/>
      <c r="LC77" s="557"/>
      <c r="LD77" s="557"/>
      <c r="LE77" s="557"/>
      <c r="LF77" s="557"/>
      <c r="LG77" s="557"/>
      <c r="LH77" s="557"/>
      <c r="LI77" s="557"/>
      <c r="LJ77" s="557"/>
      <c r="LK77" s="557"/>
      <c r="LL77" s="557"/>
      <c r="LM77" s="557"/>
      <c r="LN77" s="557"/>
      <c r="LO77" s="557"/>
      <c r="LP77" s="557"/>
      <c r="LQ77" s="557"/>
      <c r="LR77" s="557"/>
      <c r="LS77" s="557"/>
      <c r="LT77" s="557"/>
      <c r="LU77" s="557"/>
      <c r="LV77" s="557"/>
      <c r="LW77" s="557"/>
      <c r="LX77" s="557"/>
      <c r="LY77" s="557"/>
      <c r="LZ77" s="557"/>
      <c r="MA77" s="557"/>
      <c r="MB77" s="557"/>
      <c r="MC77" s="557"/>
      <c r="MD77" s="557"/>
      <c r="ME77" s="557"/>
      <c r="MF77" s="557"/>
      <c r="MG77" s="557"/>
      <c r="MH77" s="557"/>
      <c r="MI77" s="557"/>
      <c r="MJ77" s="557"/>
      <c r="MK77" s="557"/>
      <c r="ML77" s="557"/>
      <c r="MM77" s="557"/>
      <c r="MN77" s="557"/>
      <c r="MO77" s="557"/>
      <c r="MP77" s="557"/>
      <c r="MQ77" s="557"/>
      <c r="MR77" s="557"/>
      <c r="MS77" s="557"/>
      <c r="MT77" s="557"/>
      <c r="MU77" s="557"/>
      <c r="MV77" s="557"/>
      <c r="MW77" s="557"/>
      <c r="MX77" s="557"/>
      <c r="MY77" s="557"/>
      <c r="MZ77" s="557"/>
      <c r="NA77" s="557"/>
      <c r="NB77" s="557"/>
      <c r="NC77" s="557"/>
      <c r="ND77" s="557"/>
      <c r="NE77" s="557"/>
      <c r="NF77" s="557"/>
      <c r="NG77" s="557"/>
      <c r="NH77" s="557"/>
      <c r="NI77" s="557"/>
      <c r="NJ77" s="557"/>
      <c r="NK77" s="557"/>
      <c r="NL77" s="557"/>
      <c r="NM77" s="557"/>
      <c r="NN77" s="557"/>
      <c r="NO77" s="557"/>
      <c r="NP77" s="557"/>
      <c r="NQ77" s="557"/>
      <c r="NR77" s="557"/>
      <c r="NS77" s="557"/>
      <c r="NT77" s="557"/>
    </row>
    <row r="78" spans="1:384" s="85" customFormat="1" ht="51.75" customHeight="1" x14ac:dyDescent="0.45">
      <c r="A78" s="107">
        <v>0</v>
      </c>
      <c r="B78" s="108">
        <v>1</v>
      </c>
      <c r="C78" s="107">
        <v>0</v>
      </c>
      <c r="D78" s="108">
        <v>6</v>
      </c>
      <c r="E78" s="107">
        <v>2</v>
      </c>
      <c r="F78" s="108">
        <v>1</v>
      </c>
      <c r="G78" s="107">
        <v>0</v>
      </c>
      <c r="H78" s="108">
        <v>1</v>
      </c>
      <c r="I78" s="1452" t="str">
        <f t="shared" si="82"/>
        <v>01062101</v>
      </c>
      <c r="J78" s="1452" t="str">
        <f t="shared" si="83"/>
        <v>01062101</v>
      </c>
      <c r="K78" s="553" t="s">
        <v>119</v>
      </c>
      <c r="L78" s="2663" t="s">
        <v>579</v>
      </c>
      <c r="M78" s="2663"/>
      <c r="N78" s="556" t="s">
        <v>240</v>
      </c>
      <c r="O78" s="2664" t="s">
        <v>396</v>
      </c>
      <c r="P78" s="2305" t="s">
        <v>395</v>
      </c>
      <c r="Q78" s="2579">
        <v>1.4690026628483557</v>
      </c>
      <c r="R78" s="2596">
        <f t="shared" si="84"/>
        <v>1</v>
      </c>
      <c r="S78" s="2597">
        <v>1.5751691263359497</v>
      </c>
      <c r="T78" s="2642" t="s">
        <v>520</v>
      </c>
      <c r="U78" s="1866">
        <v>14</v>
      </c>
      <c r="V78" s="1866">
        <f t="shared" si="85"/>
        <v>7</v>
      </c>
      <c r="W78" s="1866">
        <v>3</v>
      </c>
      <c r="X78" s="1866">
        <v>0</v>
      </c>
      <c r="Y78" s="1866">
        <v>0</v>
      </c>
      <c r="Z78" s="1866">
        <v>1</v>
      </c>
      <c r="AA78" s="1866">
        <v>2</v>
      </c>
      <c r="AB78" s="1866">
        <v>1</v>
      </c>
      <c r="AC78" s="3719" t="s">
        <v>525</v>
      </c>
      <c r="AD78" s="1872">
        <v>5</v>
      </c>
      <c r="AE78" s="1866">
        <f t="shared" si="86"/>
        <v>5</v>
      </c>
      <c r="AF78" s="2130">
        <v>1</v>
      </c>
      <c r="AG78" s="1785">
        <v>0</v>
      </c>
      <c r="AH78" s="1785">
        <v>3</v>
      </c>
      <c r="AI78" s="1785">
        <v>0</v>
      </c>
      <c r="AJ78" s="1785">
        <v>0</v>
      </c>
      <c r="AK78" s="1785">
        <v>0</v>
      </c>
      <c r="AL78" s="1785">
        <v>0</v>
      </c>
      <c r="AM78" s="1785">
        <v>1</v>
      </c>
      <c r="AN78" s="1729"/>
      <c r="AO78" s="2892">
        <f t="shared" si="87"/>
        <v>12</v>
      </c>
      <c r="AP78" s="2897">
        <f t="shared" si="88"/>
        <v>1</v>
      </c>
      <c r="AQ78" s="1807" t="str" cm="1">
        <f t="array" ref="AQ78">_xlfn.IFS(AP78&lt;4,"estandar",AP78&gt;9,"compleja",AP78&gt;4,"avanzada")</f>
        <v>estandar</v>
      </c>
      <c r="AR78" s="2275" t="s">
        <v>522</v>
      </c>
      <c r="AS78" s="1196">
        <v>0</v>
      </c>
      <c r="AT78" s="1197">
        <v>1</v>
      </c>
      <c r="AU78" s="1488">
        <v>0</v>
      </c>
      <c r="AV78" s="1476">
        <v>4.5897996983408698</v>
      </c>
      <c r="AW78" s="1143">
        <v>0</v>
      </c>
      <c r="AX78" s="1143">
        <v>3.6251131221719501</v>
      </c>
      <c r="AY78" s="1143"/>
      <c r="AZ78" s="1143">
        <f t="shared" si="89"/>
        <v>8.2149128205128203</v>
      </c>
      <c r="BA78" s="1139">
        <f t="shared" si="90"/>
        <v>1.4690026628483557</v>
      </c>
      <c r="BB78" s="1143">
        <v>3.9995564560841101</v>
      </c>
      <c r="BC78" s="1143">
        <v>0</v>
      </c>
      <c r="BD78" s="1143">
        <v>0</v>
      </c>
      <c r="BE78" s="1143">
        <v>1.22723037566089</v>
      </c>
      <c r="BF78" s="1143">
        <f t="shared" si="91"/>
        <v>13.441699652257819</v>
      </c>
      <c r="BG78" s="1477">
        <f t="shared" si="92"/>
        <v>1.5751691263359497</v>
      </c>
      <c r="BH78" s="1469"/>
      <c r="BI78" s="1143"/>
      <c r="BJ78" s="1143"/>
      <c r="BK78" s="1143"/>
      <c r="BL78" s="1143">
        <f t="shared" si="93"/>
        <v>0</v>
      </c>
      <c r="BM78" s="1139" t="e">
        <f t="shared" si="94"/>
        <v>#DIV/0!</v>
      </c>
      <c r="BN78" s="1143"/>
      <c r="BO78" s="1143"/>
      <c r="BP78" s="1143"/>
      <c r="BQ78" s="1143"/>
      <c r="BR78" s="1143">
        <f t="shared" si="95"/>
        <v>0</v>
      </c>
      <c r="BS78" s="1144" t="e">
        <f t="shared" si="96"/>
        <v>#DIV/0!</v>
      </c>
      <c r="BT78" s="557"/>
      <c r="BU78" s="557"/>
      <c r="BV78" s="557"/>
      <c r="BW78" s="557"/>
      <c r="BX78" s="557"/>
      <c r="BY78" s="557"/>
      <c r="BZ78" s="557"/>
      <c r="CA78" s="557"/>
      <c r="CB78" s="557"/>
      <c r="CC78" s="557"/>
      <c r="CD78" s="557"/>
      <c r="CE78" s="557"/>
      <c r="CF78" s="557"/>
      <c r="CG78" s="557"/>
      <c r="CH78" s="557"/>
      <c r="CI78" s="557"/>
      <c r="CJ78" s="557"/>
      <c r="CK78" s="557"/>
      <c r="CL78" s="557"/>
      <c r="CM78" s="557"/>
      <c r="CN78" s="557"/>
      <c r="CO78" s="557"/>
      <c r="CP78" s="557"/>
      <c r="CQ78" s="557"/>
      <c r="CR78" s="557"/>
      <c r="CS78" s="557"/>
      <c r="CT78" s="557"/>
      <c r="CU78" s="557"/>
      <c r="CV78" s="557"/>
      <c r="CW78" s="557"/>
      <c r="CX78" s="557"/>
      <c r="CY78" s="557"/>
      <c r="CZ78" s="557"/>
      <c r="DA78" s="557"/>
      <c r="DB78" s="557"/>
      <c r="DC78" s="557"/>
      <c r="DD78" s="557"/>
      <c r="DE78" s="557"/>
      <c r="DF78" s="557"/>
      <c r="DG78" s="557"/>
      <c r="DH78" s="557"/>
      <c r="DI78" s="557"/>
      <c r="DJ78" s="557"/>
      <c r="DK78" s="557"/>
      <c r="DL78" s="557"/>
      <c r="DM78" s="557"/>
      <c r="DN78" s="557"/>
      <c r="DO78" s="557"/>
      <c r="DP78" s="557"/>
      <c r="DQ78" s="557"/>
      <c r="DR78" s="557"/>
      <c r="DS78" s="557"/>
      <c r="DT78" s="557"/>
      <c r="DU78" s="557"/>
      <c r="DV78" s="557"/>
      <c r="DW78" s="557"/>
      <c r="DX78" s="557"/>
      <c r="DY78" s="557"/>
      <c r="DZ78" s="557"/>
      <c r="EA78" s="557"/>
      <c r="EB78" s="557"/>
      <c r="EC78" s="557"/>
      <c r="ED78" s="557"/>
      <c r="EE78" s="557"/>
      <c r="EF78" s="557"/>
      <c r="EG78" s="557"/>
      <c r="EH78" s="557"/>
      <c r="EI78" s="557"/>
      <c r="EJ78" s="557"/>
      <c r="EK78" s="557"/>
      <c r="EL78" s="557"/>
      <c r="EM78" s="557"/>
      <c r="EN78" s="557"/>
      <c r="EO78" s="557"/>
      <c r="EP78" s="557"/>
      <c r="EQ78" s="557"/>
      <c r="ER78" s="557"/>
      <c r="ES78" s="557"/>
      <c r="ET78" s="557"/>
      <c r="EU78" s="557"/>
      <c r="EV78" s="557"/>
      <c r="EW78" s="557"/>
      <c r="EX78" s="557"/>
      <c r="EY78" s="557"/>
      <c r="EZ78" s="557"/>
      <c r="FA78" s="557"/>
      <c r="FB78" s="557"/>
      <c r="FC78" s="557"/>
      <c r="FD78" s="557"/>
      <c r="FE78" s="557"/>
      <c r="FF78" s="557"/>
      <c r="FG78" s="557"/>
      <c r="FH78" s="557"/>
      <c r="FI78" s="557"/>
      <c r="FJ78" s="557"/>
      <c r="FK78" s="557"/>
      <c r="FL78" s="557"/>
      <c r="FM78" s="557"/>
      <c r="FN78" s="557"/>
      <c r="FO78" s="557"/>
      <c r="FP78" s="557"/>
      <c r="FQ78" s="557"/>
      <c r="FR78" s="557"/>
      <c r="FS78" s="557"/>
      <c r="FT78" s="557"/>
      <c r="FU78" s="557"/>
      <c r="FV78" s="557"/>
      <c r="FW78" s="557"/>
      <c r="FX78" s="557"/>
      <c r="FY78" s="557"/>
      <c r="FZ78" s="557"/>
      <c r="GA78" s="557"/>
      <c r="GB78" s="557"/>
      <c r="GC78" s="557"/>
      <c r="GD78" s="557"/>
      <c r="GE78" s="557"/>
      <c r="GF78" s="557"/>
      <c r="GG78" s="557"/>
      <c r="GH78" s="557"/>
      <c r="GI78" s="557"/>
      <c r="GJ78" s="557"/>
      <c r="GK78" s="557"/>
      <c r="GL78" s="557"/>
      <c r="GM78" s="557"/>
      <c r="GN78" s="557"/>
      <c r="GO78" s="557"/>
      <c r="GP78" s="557"/>
      <c r="GQ78" s="557"/>
      <c r="GR78" s="557"/>
      <c r="GS78" s="557"/>
      <c r="GT78" s="557"/>
      <c r="GU78" s="557"/>
      <c r="GV78" s="557"/>
      <c r="GW78" s="557"/>
      <c r="GX78" s="557"/>
      <c r="GY78" s="557"/>
      <c r="GZ78" s="557"/>
      <c r="HA78" s="557"/>
      <c r="HB78" s="557"/>
      <c r="HC78" s="557"/>
      <c r="HD78" s="557"/>
      <c r="HE78" s="557"/>
      <c r="HF78" s="557"/>
      <c r="HG78" s="557"/>
      <c r="HH78" s="557"/>
      <c r="HI78" s="557"/>
      <c r="HJ78" s="557"/>
      <c r="HK78" s="557"/>
      <c r="HL78" s="557"/>
      <c r="HM78" s="557"/>
      <c r="HN78" s="557"/>
      <c r="HO78" s="557"/>
      <c r="HP78" s="557"/>
      <c r="HQ78" s="557"/>
      <c r="HR78" s="557"/>
      <c r="HS78" s="557"/>
      <c r="HT78" s="557"/>
      <c r="HU78" s="557"/>
      <c r="HV78" s="557"/>
      <c r="HW78" s="557"/>
      <c r="HX78" s="557"/>
      <c r="HY78" s="557"/>
      <c r="HZ78" s="557"/>
      <c r="IA78" s="557"/>
      <c r="IB78" s="557"/>
      <c r="IC78" s="557"/>
      <c r="ID78" s="557"/>
      <c r="IE78" s="557"/>
      <c r="IF78" s="557"/>
      <c r="IG78" s="557"/>
      <c r="IH78" s="557"/>
      <c r="II78" s="557"/>
      <c r="IJ78" s="557"/>
      <c r="IK78" s="557"/>
      <c r="IL78" s="557"/>
      <c r="IM78" s="557"/>
      <c r="IN78" s="557"/>
      <c r="IO78" s="557"/>
      <c r="IP78" s="557"/>
      <c r="IQ78" s="557"/>
      <c r="IR78" s="557"/>
      <c r="IS78" s="557"/>
      <c r="IT78" s="557"/>
      <c r="IU78" s="557"/>
      <c r="IV78" s="557"/>
      <c r="IW78" s="557"/>
      <c r="IX78" s="557"/>
      <c r="IY78" s="557"/>
      <c r="IZ78" s="557"/>
      <c r="JA78" s="557"/>
      <c r="JB78" s="557"/>
      <c r="JC78" s="557"/>
      <c r="JD78" s="557"/>
      <c r="JE78" s="557"/>
      <c r="JF78" s="557"/>
      <c r="JG78" s="557"/>
      <c r="JH78" s="557"/>
      <c r="JI78" s="557"/>
      <c r="JJ78" s="557"/>
      <c r="JK78" s="557"/>
      <c r="JL78" s="557"/>
      <c r="JM78" s="557"/>
      <c r="JN78" s="557"/>
      <c r="JO78" s="557"/>
      <c r="JP78" s="557"/>
      <c r="JQ78" s="557"/>
      <c r="JR78" s="557"/>
      <c r="JS78" s="557"/>
      <c r="JT78" s="557"/>
      <c r="JU78" s="557"/>
      <c r="JV78" s="557"/>
      <c r="JW78" s="557"/>
      <c r="JX78" s="557"/>
      <c r="JY78" s="557"/>
      <c r="JZ78" s="557"/>
      <c r="KA78" s="557"/>
      <c r="KB78" s="557"/>
      <c r="KC78" s="557"/>
      <c r="KD78" s="557"/>
      <c r="KE78" s="557"/>
      <c r="KF78" s="557"/>
      <c r="KG78" s="557"/>
      <c r="KH78" s="557"/>
      <c r="KI78" s="557"/>
      <c r="KJ78" s="557"/>
      <c r="KK78" s="557"/>
      <c r="KL78" s="557"/>
      <c r="KM78" s="557"/>
      <c r="KN78" s="557"/>
      <c r="KO78" s="557"/>
      <c r="KP78" s="557"/>
      <c r="KQ78" s="557"/>
      <c r="KR78" s="557"/>
      <c r="KS78" s="557"/>
      <c r="KT78" s="557"/>
      <c r="KU78" s="557"/>
      <c r="KV78" s="557"/>
      <c r="KW78" s="557"/>
      <c r="KX78" s="557"/>
      <c r="KY78" s="557"/>
      <c r="KZ78" s="557"/>
      <c r="LA78" s="557"/>
      <c r="LB78" s="557"/>
      <c r="LC78" s="557"/>
      <c r="LD78" s="557"/>
      <c r="LE78" s="557"/>
      <c r="LF78" s="557"/>
      <c r="LG78" s="557"/>
      <c r="LH78" s="557"/>
      <c r="LI78" s="557"/>
      <c r="LJ78" s="557"/>
      <c r="LK78" s="557"/>
      <c r="LL78" s="557"/>
      <c r="LM78" s="557"/>
      <c r="LN78" s="557"/>
      <c r="LO78" s="557"/>
      <c r="LP78" s="557"/>
      <c r="LQ78" s="557"/>
      <c r="LR78" s="557"/>
      <c r="LS78" s="557"/>
      <c r="LT78" s="557"/>
      <c r="LU78" s="557"/>
      <c r="LV78" s="557"/>
      <c r="LW78" s="557"/>
      <c r="LX78" s="557"/>
      <c r="LY78" s="557"/>
      <c r="LZ78" s="557"/>
      <c r="MA78" s="557"/>
      <c r="MB78" s="557"/>
      <c r="MC78" s="557"/>
      <c r="MD78" s="557"/>
      <c r="ME78" s="557"/>
      <c r="MF78" s="557"/>
      <c r="MG78" s="557"/>
      <c r="MH78" s="557"/>
      <c r="MI78" s="557"/>
      <c r="MJ78" s="557"/>
      <c r="MK78" s="557"/>
      <c r="ML78" s="557"/>
      <c r="MM78" s="557"/>
      <c r="MN78" s="557"/>
      <c r="MO78" s="557"/>
      <c r="MP78" s="557"/>
      <c r="MQ78" s="557"/>
      <c r="MR78" s="557"/>
      <c r="MS78" s="557"/>
      <c r="MT78" s="557"/>
      <c r="MU78" s="557"/>
      <c r="MV78" s="557"/>
      <c r="MW78" s="557"/>
      <c r="MX78" s="557"/>
      <c r="MY78" s="557"/>
      <c r="MZ78" s="557"/>
      <c r="NA78" s="557"/>
      <c r="NB78" s="557"/>
      <c r="NC78" s="557"/>
      <c r="ND78" s="557"/>
      <c r="NE78" s="557"/>
      <c r="NF78" s="557"/>
      <c r="NG78" s="557"/>
      <c r="NH78" s="557"/>
      <c r="NI78" s="557"/>
      <c r="NJ78" s="557"/>
      <c r="NK78" s="557"/>
      <c r="NL78" s="557"/>
      <c r="NM78" s="557"/>
      <c r="NN78" s="557"/>
      <c r="NO78" s="557"/>
      <c r="NP78" s="557"/>
      <c r="NQ78" s="557"/>
      <c r="NR78" s="557"/>
      <c r="NS78" s="557"/>
      <c r="NT78" s="557"/>
    </row>
    <row r="79" spans="1:384" s="85" customFormat="1" ht="51.75" customHeight="1" x14ac:dyDescent="0.45">
      <c r="A79" s="107">
        <v>0</v>
      </c>
      <c r="B79" s="108">
        <v>1</v>
      </c>
      <c r="C79" s="107">
        <v>0</v>
      </c>
      <c r="D79" s="108">
        <v>6</v>
      </c>
      <c r="E79" s="107">
        <v>2</v>
      </c>
      <c r="F79" s="108">
        <v>2</v>
      </c>
      <c r="G79" s="107">
        <v>0</v>
      </c>
      <c r="H79" s="108">
        <v>1</v>
      </c>
      <c r="I79" s="1452" t="str">
        <f t="shared" si="82"/>
        <v>01062201</v>
      </c>
      <c r="J79" s="1452" t="str">
        <f t="shared" si="83"/>
        <v>01062201</v>
      </c>
      <c r="K79" s="553" t="s">
        <v>119</v>
      </c>
      <c r="L79" s="2663" t="s">
        <v>580</v>
      </c>
      <c r="M79" s="2663"/>
      <c r="N79" s="556" t="s">
        <v>240</v>
      </c>
      <c r="O79" s="2664" t="s">
        <v>398</v>
      </c>
      <c r="P79" s="2305" t="s">
        <v>399</v>
      </c>
      <c r="Q79" s="2579">
        <v>1</v>
      </c>
      <c r="R79" s="2596">
        <f t="shared" si="84"/>
        <v>0.83333333333333337</v>
      </c>
      <c r="S79" s="2597">
        <v>1</v>
      </c>
      <c r="T79" s="2642" t="s">
        <v>520</v>
      </c>
      <c r="U79" s="1866">
        <v>6</v>
      </c>
      <c r="V79" s="1866">
        <f t="shared" si="85"/>
        <v>5</v>
      </c>
      <c r="W79" s="1866">
        <v>3</v>
      </c>
      <c r="X79" s="1866">
        <v>0</v>
      </c>
      <c r="Y79" s="1866">
        <v>0</v>
      </c>
      <c r="Z79" s="1866">
        <v>1</v>
      </c>
      <c r="AA79" s="1866">
        <v>0</v>
      </c>
      <c r="AB79" s="1866">
        <v>1</v>
      </c>
      <c r="AC79" s="3719" t="s">
        <v>538</v>
      </c>
      <c r="AD79" s="1872">
        <v>5</v>
      </c>
      <c r="AE79" s="1866">
        <f t="shared" si="86"/>
        <v>5</v>
      </c>
      <c r="AF79" s="2130">
        <v>1</v>
      </c>
      <c r="AG79" s="1785">
        <v>0</v>
      </c>
      <c r="AH79" s="1785">
        <v>3</v>
      </c>
      <c r="AI79" s="1785">
        <v>0</v>
      </c>
      <c r="AJ79" s="1785">
        <v>0</v>
      </c>
      <c r="AK79" s="1785">
        <v>0</v>
      </c>
      <c r="AL79" s="1785">
        <v>0</v>
      </c>
      <c r="AM79" s="1785">
        <v>1</v>
      </c>
      <c r="AN79" s="1729"/>
      <c r="AO79" s="2892">
        <f t="shared" si="87"/>
        <v>10</v>
      </c>
      <c r="AP79" s="2897">
        <f t="shared" si="88"/>
        <v>0.83333333333333337</v>
      </c>
      <c r="AQ79" s="1807" t="str" cm="1">
        <f t="array" ref="AQ79">_xlfn.IFS(AP79&lt;4,"estandar",AP79&gt;9,"compleja",AP79&gt;4,"avanzada")</f>
        <v>estandar</v>
      </c>
      <c r="AR79" s="2275" t="s">
        <v>522</v>
      </c>
      <c r="AS79" s="1196">
        <v>0</v>
      </c>
      <c r="AT79" s="1197">
        <v>1</v>
      </c>
      <c r="AU79" s="1488">
        <v>0</v>
      </c>
      <c r="AV79" s="1476">
        <v>1.9670570135746599</v>
      </c>
      <c r="AW79" s="1143">
        <v>0</v>
      </c>
      <c r="AX79" s="1143">
        <v>3.6251131221719501</v>
      </c>
      <c r="AY79" s="1143"/>
      <c r="AZ79" s="1143">
        <f t="shared" si="89"/>
        <v>5.5921701357466098</v>
      </c>
      <c r="BA79" s="1139">
        <f t="shared" si="90"/>
        <v>1</v>
      </c>
      <c r="BB79" s="1143">
        <v>1.7140956240360501</v>
      </c>
      <c r="BC79" s="1143">
        <v>0</v>
      </c>
      <c r="BD79" s="1143">
        <v>0</v>
      </c>
      <c r="BE79" s="1143">
        <v>1.22723037566089</v>
      </c>
      <c r="BF79" s="1143">
        <f t="shared" si="91"/>
        <v>8.5334961354435492</v>
      </c>
      <c r="BG79" s="1477">
        <f t="shared" si="92"/>
        <v>1</v>
      </c>
      <c r="BH79" s="1469"/>
      <c r="BI79" s="1143"/>
      <c r="BJ79" s="1143"/>
      <c r="BK79" s="1143"/>
      <c r="BL79" s="1143">
        <f t="shared" si="93"/>
        <v>0</v>
      </c>
      <c r="BM79" s="1139" t="e">
        <f t="shared" si="94"/>
        <v>#DIV/0!</v>
      </c>
      <c r="BN79" s="1143"/>
      <c r="BO79" s="1143"/>
      <c r="BP79" s="1143"/>
      <c r="BQ79" s="1143"/>
      <c r="BR79" s="1143">
        <f t="shared" si="95"/>
        <v>0</v>
      </c>
      <c r="BS79" s="1144" t="e">
        <f t="shared" si="96"/>
        <v>#DIV/0!</v>
      </c>
      <c r="BT79" s="557"/>
      <c r="BU79" s="557"/>
      <c r="BV79" s="557"/>
      <c r="BW79" s="557"/>
      <c r="BX79" s="557"/>
      <c r="BY79" s="557"/>
      <c r="BZ79" s="557"/>
      <c r="CA79" s="557"/>
      <c r="CB79" s="557"/>
      <c r="CC79" s="557"/>
      <c r="CD79" s="557"/>
      <c r="CE79" s="557"/>
      <c r="CF79" s="557"/>
      <c r="CG79" s="557"/>
      <c r="CH79" s="557"/>
      <c r="CI79" s="557"/>
      <c r="CJ79" s="557"/>
      <c r="CK79" s="557"/>
      <c r="CL79" s="557"/>
      <c r="CM79" s="557"/>
      <c r="CN79" s="557"/>
      <c r="CO79" s="557"/>
      <c r="CP79" s="557"/>
      <c r="CQ79" s="557"/>
      <c r="CR79" s="557"/>
      <c r="CS79" s="557"/>
      <c r="CT79" s="557"/>
      <c r="CU79" s="557"/>
      <c r="CV79" s="557"/>
      <c r="CW79" s="557"/>
      <c r="CX79" s="557"/>
      <c r="CY79" s="557"/>
      <c r="CZ79" s="557"/>
      <c r="DA79" s="557"/>
      <c r="DB79" s="557"/>
      <c r="DC79" s="557"/>
      <c r="DD79" s="557"/>
      <c r="DE79" s="557"/>
      <c r="DF79" s="557"/>
      <c r="DG79" s="557"/>
      <c r="DH79" s="557"/>
      <c r="DI79" s="557"/>
      <c r="DJ79" s="557"/>
      <c r="DK79" s="557"/>
      <c r="DL79" s="557"/>
      <c r="DM79" s="557"/>
      <c r="DN79" s="557"/>
      <c r="DO79" s="557"/>
      <c r="DP79" s="557"/>
      <c r="DQ79" s="557"/>
      <c r="DR79" s="557"/>
      <c r="DS79" s="557"/>
      <c r="DT79" s="557"/>
      <c r="DU79" s="557"/>
      <c r="DV79" s="557"/>
      <c r="DW79" s="557"/>
      <c r="DX79" s="557"/>
      <c r="DY79" s="557"/>
      <c r="DZ79" s="557"/>
      <c r="EA79" s="557"/>
      <c r="EB79" s="557"/>
      <c r="EC79" s="557"/>
      <c r="ED79" s="557"/>
      <c r="EE79" s="557"/>
      <c r="EF79" s="557"/>
      <c r="EG79" s="557"/>
      <c r="EH79" s="557"/>
      <c r="EI79" s="557"/>
      <c r="EJ79" s="557"/>
      <c r="EK79" s="557"/>
      <c r="EL79" s="557"/>
      <c r="EM79" s="557"/>
      <c r="EN79" s="557"/>
      <c r="EO79" s="557"/>
      <c r="EP79" s="557"/>
      <c r="EQ79" s="557"/>
      <c r="ER79" s="557"/>
      <c r="ES79" s="557"/>
      <c r="ET79" s="557"/>
      <c r="EU79" s="557"/>
      <c r="EV79" s="557"/>
      <c r="EW79" s="557"/>
      <c r="EX79" s="557"/>
      <c r="EY79" s="557"/>
      <c r="EZ79" s="557"/>
      <c r="FA79" s="557"/>
      <c r="FB79" s="557"/>
      <c r="FC79" s="557"/>
      <c r="FD79" s="557"/>
      <c r="FE79" s="557"/>
      <c r="FF79" s="557"/>
      <c r="FG79" s="557"/>
      <c r="FH79" s="557"/>
      <c r="FI79" s="557"/>
      <c r="FJ79" s="557"/>
      <c r="FK79" s="557"/>
      <c r="FL79" s="557"/>
      <c r="FM79" s="557"/>
      <c r="FN79" s="557"/>
      <c r="FO79" s="557"/>
      <c r="FP79" s="557"/>
      <c r="FQ79" s="557"/>
      <c r="FR79" s="557"/>
      <c r="FS79" s="557"/>
      <c r="FT79" s="557"/>
      <c r="FU79" s="557"/>
      <c r="FV79" s="557"/>
      <c r="FW79" s="557"/>
      <c r="FX79" s="557"/>
      <c r="FY79" s="557"/>
      <c r="FZ79" s="557"/>
      <c r="GA79" s="557"/>
      <c r="GB79" s="557"/>
      <c r="GC79" s="557"/>
      <c r="GD79" s="557"/>
      <c r="GE79" s="557"/>
      <c r="GF79" s="557"/>
      <c r="GG79" s="557"/>
      <c r="GH79" s="557"/>
      <c r="GI79" s="557"/>
      <c r="GJ79" s="557"/>
      <c r="GK79" s="557"/>
      <c r="GL79" s="557"/>
      <c r="GM79" s="557"/>
      <c r="GN79" s="557"/>
      <c r="GO79" s="557"/>
      <c r="GP79" s="557"/>
      <c r="GQ79" s="557"/>
      <c r="GR79" s="557"/>
      <c r="GS79" s="557"/>
      <c r="GT79" s="557"/>
      <c r="GU79" s="557"/>
      <c r="GV79" s="557"/>
      <c r="GW79" s="557"/>
      <c r="GX79" s="557"/>
      <c r="GY79" s="557"/>
      <c r="GZ79" s="557"/>
      <c r="HA79" s="557"/>
      <c r="HB79" s="557"/>
      <c r="HC79" s="557"/>
      <c r="HD79" s="557"/>
      <c r="HE79" s="557"/>
      <c r="HF79" s="557"/>
      <c r="HG79" s="557"/>
      <c r="HH79" s="557"/>
      <c r="HI79" s="557"/>
      <c r="HJ79" s="557"/>
      <c r="HK79" s="557"/>
      <c r="HL79" s="557"/>
      <c r="HM79" s="557"/>
      <c r="HN79" s="557"/>
      <c r="HO79" s="557"/>
      <c r="HP79" s="557"/>
      <c r="HQ79" s="557"/>
      <c r="HR79" s="557"/>
      <c r="HS79" s="557"/>
      <c r="HT79" s="557"/>
      <c r="HU79" s="557"/>
      <c r="HV79" s="557"/>
      <c r="HW79" s="557"/>
      <c r="HX79" s="557"/>
      <c r="HY79" s="557"/>
      <c r="HZ79" s="557"/>
      <c r="IA79" s="557"/>
      <c r="IB79" s="557"/>
      <c r="IC79" s="557"/>
      <c r="ID79" s="557"/>
      <c r="IE79" s="557"/>
      <c r="IF79" s="557"/>
      <c r="IG79" s="557"/>
      <c r="IH79" s="557"/>
      <c r="II79" s="557"/>
      <c r="IJ79" s="557"/>
      <c r="IK79" s="557"/>
      <c r="IL79" s="557"/>
      <c r="IM79" s="557"/>
      <c r="IN79" s="557"/>
      <c r="IO79" s="557"/>
      <c r="IP79" s="557"/>
      <c r="IQ79" s="557"/>
      <c r="IR79" s="557"/>
      <c r="IS79" s="557"/>
      <c r="IT79" s="557"/>
      <c r="IU79" s="557"/>
      <c r="IV79" s="557"/>
      <c r="IW79" s="557"/>
      <c r="IX79" s="557"/>
      <c r="IY79" s="557"/>
      <c r="IZ79" s="557"/>
      <c r="JA79" s="557"/>
      <c r="JB79" s="557"/>
      <c r="JC79" s="557"/>
      <c r="JD79" s="557"/>
      <c r="JE79" s="557"/>
      <c r="JF79" s="557"/>
      <c r="JG79" s="557"/>
      <c r="JH79" s="557"/>
      <c r="JI79" s="557"/>
      <c r="JJ79" s="557"/>
      <c r="JK79" s="557"/>
      <c r="JL79" s="557"/>
      <c r="JM79" s="557"/>
      <c r="JN79" s="557"/>
      <c r="JO79" s="557"/>
      <c r="JP79" s="557"/>
      <c r="JQ79" s="557"/>
      <c r="JR79" s="557"/>
      <c r="JS79" s="557"/>
      <c r="JT79" s="557"/>
      <c r="JU79" s="557"/>
      <c r="JV79" s="557"/>
      <c r="JW79" s="557"/>
      <c r="JX79" s="557"/>
      <c r="JY79" s="557"/>
      <c r="JZ79" s="557"/>
      <c r="KA79" s="557"/>
      <c r="KB79" s="557"/>
      <c r="KC79" s="557"/>
      <c r="KD79" s="557"/>
      <c r="KE79" s="557"/>
      <c r="KF79" s="557"/>
      <c r="KG79" s="557"/>
      <c r="KH79" s="557"/>
      <c r="KI79" s="557"/>
      <c r="KJ79" s="557"/>
      <c r="KK79" s="557"/>
      <c r="KL79" s="557"/>
      <c r="KM79" s="557"/>
      <c r="KN79" s="557"/>
      <c r="KO79" s="557"/>
      <c r="KP79" s="557"/>
      <c r="KQ79" s="557"/>
      <c r="KR79" s="557"/>
      <c r="KS79" s="557"/>
      <c r="KT79" s="557"/>
      <c r="KU79" s="557"/>
      <c r="KV79" s="557"/>
      <c r="KW79" s="557"/>
      <c r="KX79" s="557"/>
      <c r="KY79" s="557"/>
      <c r="KZ79" s="557"/>
      <c r="LA79" s="557"/>
      <c r="LB79" s="557"/>
      <c r="LC79" s="557"/>
      <c r="LD79" s="557"/>
      <c r="LE79" s="557"/>
      <c r="LF79" s="557"/>
      <c r="LG79" s="557"/>
      <c r="LH79" s="557"/>
      <c r="LI79" s="557"/>
      <c r="LJ79" s="557"/>
      <c r="LK79" s="557"/>
      <c r="LL79" s="557"/>
      <c r="LM79" s="557"/>
      <c r="LN79" s="557"/>
      <c r="LO79" s="557"/>
      <c r="LP79" s="557"/>
      <c r="LQ79" s="557"/>
      <c r="LR79" s="557"/>
      <c r="LS79" s="557"/>
      <c r="LT79" s="557"/>
      <c r="LU79" s="557"/>
      <c r="LV79" s="557"/>
      <c r="LW79" s="557"/>
      <c r="LX79" s="557"/>
      <c r="LY79" s="557"/>
      <c r="LZ79" s="557"/>
      <c r="MA79" s="557"/>
      <c r="MB79" s="557"/>
      <c r="MC79" s="557"/>
      <c r="MD79" s="557"/>
      <c r="ME79" s="557"/>
      <c r="MF79" s="557"/>
      <c r="MG79" s="557"/>
      <c r="MH79" s="557"/>
      <c r="MI79" s="557"/>
      <c r="MJ79" s="557"/>
      <c r="MK79" s="557"/>
      <c r="ML79" s="557"/>
      <c r="MM79" s="557"/>
      <c r="MN79" s="557"/>
      <c r="MO79" s="557"/>
      <c r="MP79" s="557"/>
      <c r="MQ79" s="557"/>
      <c r="MR79" s="557"/>
      <c r="MS79" s="557"/>
      <c r="MT79" s="557"/>
      <c r="MU79" s="557"/>
      <c r="MV79" s="557"/>
      <c r="MW79" s="557"/>
      <c r="MX79" s="557"/>
      <c r="MY79" s="557"/>
      <c r="MZ79" s="557"/>
      <c r="NA79" s="557"/>
      <c r="NB79" s="557"/>
      <c r="NC79" s="557"/>
      <c r="ND79" s="557"/>
      <c r="NE79" s="557"/>
      <c r="NF79" s="557"/>
      <c r="NG79" s="557"/>
      <c r="NH79" s="557"/>
      <c r="NI79" s="557"/>
      <c r="NJ79" s="557"/>
      <c r="NK79" s="557"/>
      <c r="NL79" s="557"/>
      <c r="NM79" s="557"/>
      <c r="NN79" s="557"/>
      <c r="NO79" s="557"/>
      <c r="NP79" s="557"/>
      <c r="NQ79" s="557"/>
      <c r="NR79" s="557"/>
      <c r="NS79" s="557"/>
      <c r="NT79" s="557"/>
    </row>
    <row r="80" spans="1:384" s="85" customFormat="1" ht="51.75" customHeight="1" x14ac:dyDescent="0.45">
      <c r="A80" s="107">
        <v>0</v>
      </c>
      <c r="B80" s="108">
        <v>1</v>
      </c>
      <c r="C80" s="107">
        <v>0</v>
      </c>
      <c r="D80" s="108">
        <v>6</v>
      </c>
      <c r="E80" s="107">
        <v>2</v>
      </c>
      <c r="F80" s="108">
        <v>3</v>
      </c>
      <c r="G80" s="107">
        <v>0</v>
      </c>
      <c r="H80" s="108">
        <v>1</v>
      </c>
      <c r="I80" s="1452" t="str">
        <f t="shared" si="82"/>
        <v>01062301</v>
      </c>
      <c r="J80" s="1452" t="str">
        <f t="shared" si="83"/>
        <v>01062301</v>
      </c>
      <c r="K80" s="553" t="s">
        <v>119</v>
      </c>
      <c r="L80" s="2663" t="s">
        <v>581</v>
      </c>
      <c r="M80" s="2663"/>
      <c r="N80" s="556" t="s">
        <v>240</v>
      </c>
      <c r="O80" s="2664" t="s">
        <v>401</v>
      </c>
      <c r="P80" s="2305" t="s">
        <v>400</v>
      </c>
      <c r="Q80" s="2579">
        <v>1.1172506657120884</v>
      </c>
      <c r="R80" s="2596">
        <f t="shared" si="84"/>
        <v>0.91666666666666663</v>
      </c>
      <c r="S80" s="2597">
        <v>1.1437922815839865</v>
      </c>
      <c r="T80" s="2642" t="s">
        <v>520</v>
      </c>
      <c r="U80" s="1866">
        <v>8</v>
      </c>
      <c r="V80" s="1866">
        <f t="shared" si="85"/>
        <v>6</v>
      </c>
      <c r="W80" s="1866">
        <v>3</v>
      </c>
      <c r="X80" s="1866">
        <v>0</v>
      </c>
      <c r="Y80" s="1866">
        <v>0</v>
      </c>
      <c r="Z80" s="1866">
        <v>1</v>
      </c>
      <c r="AA80" s="1866">
        <v>1</v>
      </c>
      <c r="AB80" s="1866">
        <v>1</v>
      </c>
      <c r="AC80" s="3719" t="s">
        <v>538</v>
      </c>
      <c r="AD80" s="1872">
        <v>5</v>
      </c>
      <c r="AE80" s="1866">
        <f t="shared" si="86"/>
        <v>5</v>
      </c>
      <c r="AF80" s="2130">
        <v>1</v>
      </c>
      <c r="AG80" s="1785">
        <v>0</v>
      </c>
      <c r="AH80" s="1785">
        <v>3</v>
      </c>
      <c r="AI80" s="1785">
        <v>0</v>
      </c>
      <c r="AJ80" s="1785">
        <v>0</v>
      </c>
      <c r="AK80" s="1785">
        <v>0</v>
      </c>
      <c r="AL80" s="1785">
        <v>0</v>
      </c>
      <c r="AM80" s="1785">
        <v>1</v>
      </c>
      <c r="AN80" s="1729"/>
      <c r="AO80" s="2892">
        <f t="shared" si="87"/>
        <v>11</v>
      </c>
      <c r="AP80" s="2897">
        <f t="shared" si="88"/>
        <v>0.91666666666666663</v>
      </c>
      <c r="AQ80" s="1807" t="str" cm="1">
        <f t="array" ref="AQ80">_xlfn.IFS(AP80&lt;4,"estandar",AP80&gt;9,"compleja",AP80&gt;4,"avanzada")</f>
        <v>estandar</v>
      </c>
      <c r="AR80" s="2275" t="s">
        <v>522</v>
      </c>
      <c r="AS80" s="1196">
        <v>0</v>
      </c>
      <c r="AT80" s="1197">
        <v>1</v>
      </c>
      <c r="AU80" s="1488">
        <v>0</v>
      </c>
      <c r="AV80" s="1476">
        <v>2.6227426847662101</v>
      </c>
      <c r="AW80" s="1143">
        <v>0</v>
      </c>
      <c r="AX80" s="1143">
        <v>3.6251131221719501</v>
      </c>
      <c r="AY80" s="1143"/>
      <c r="AZ80" s="1143">
        <f t="shared" si="89"/>
        <v>6.2478558069381602</v>
      </c>
      <c r="BA80" s="1139">
        <f t="shared" si="90"/>
        <v>1.1172506657120884</v>
      </c>
      <c r="BB80" s="1143">
        <v>2.2854608320480598</v>
      </c>
      <c r="BC80" s="1143">
        <v>0</v>
      </c>
      <c r="BD80" s="1143">
        <v>0</v>
      </c>
      <c r="BE80" s="1143">
        <v>1.22723037566089</v>
      </c>
      <c r="BF80" s="1143">
        <f t="shared" si="91"/>
        <v>9.7605470146471092</v>
      </c>
      <c r="BG80" s="1477">
        <f t="shared" si="92"/>
        <v>1.1437922815839865</v>
      </c>
      <c r="BH80" s="1469"/>
      <c r="BI80" s="1143"/>
      <c r="BJ80" s="1143"/>
      <c r="BK80" s="1143"/>
      <c r="BL80" s="1143">
        <f t="shared" si="93"/>
        <v>0</v>
      </c>
      <c r="BM80" s="1139" t="e">
        <f t="shared" si="94"/>
        <v>#DIV/0!</v>
      </c>
      <c r="BN80" s="1143"/>
      <c r="BO80" s="1143"/>
      <c r="BP80" s="1143"/>
      <c r="BQ80" s="1143"/>
      <c r="BR80" s="1143">
        <f t="shared" si="95"/>
        <v>0</v>
      </c>
      <c r="BS80" s="1144" t="e">
        <f t="shared" si="96"/>
        <v>#DIV/0!</v>
      </c>
      <c r="BT80" s="557"/>
      <c r="BU80" s="557"/>
      <c r="BV80" s="557"/>
      <c r="BW80" s="557"/>
      <c r="BX80" s="557"/>
      <c r="BY80" s="557"/>
      <c r="BZ80" s="557"/>
      <c r="CA80" s="557"/>
      <c r="CB80" s="557"/>
      <c r="CC80" s="557"/>
      <c r="CD80" s="557"/>
      <c r="CE80" s="557"/>
      <c r="CF80" s="557"/>
      <c r="CG80" s="557"/>
      <c r="CH80" s="557"/>
      <c r="CI80" s="557"/>
      <c r="CJ80" s="557"/>
      <c r="CK80" s="557"/>
      <c r="CL80" s="557"/>
      <c r="CM80" s="557"/>
      <c r="CN80" s="557"/>
      <c r="CO80" s="557"/>
      <c r="CP80" s="557"/>
      <c r="CQ80" s="557"/>
      <c r="CR80" s="557"/>
      <c r="CS80" s="557"/>
      <c r="CT80" s="557"/>
      <c r="CU80" s="557"/>
      <c r="CV80" s="557"/>
      <c r="CW80" s="557"/>
      <c r="CX80" s="557"/>
      <c r="CY80" s="557"/>
      <c r="CZ80" s="557"/>
      <c r="DA80" s="557"/>
      <c r="DB80" s="557"/>
      <c r="DC80" s="557"/>
      <c r="DD80" s="557"/>
      <c r="DE80" s="557"/>
      <c r="DF80" s="557"/>
      <c r="DG80" s="557"/>
      <c r="DH80" s="557"/>
      <c r="DI80" s="557"/>
      <c r="DJ80" s="557"/>
      <c r="DK80" s="557"/>
      <c r="DL80" s="557"/>
      <c r="DM80" s="557"/>
      <c r="DN80" s="557"/>
      <c r="DO80" s="557"/>
      <c r="DP80" s="557"/>
      <c r="DQ80" s="557"/>
      <c r="DR80" s="557"/>
      <c r="DS80" s="557"/>
      <c r="DT80" s="557"/>
      <c r="DU80" s="557"/>
      <c r="DV80" s="557"/>
      <c r="DW80" s="557"/>
      <c r="DX80" s="557"/>
      <c r="DY80" s="557"/>
      <c r="DZ80" s="557"/>
      <c r="EA80" s="557"/>
      <c r="EB80" s="557"/>
      <c r="EC80" s="557"/>
      <c r="ED80" s="557"/>
      <c r="EE80" s="557"/>
      <c r="EF80" s="557"/>
      <c r="EG80" s="557"/>
      <c r="EH80" s="557"/>
      <c r="EI80" s="557"/>
      <c r="EJ80" s="557"/>
      <c r="EK80" s="557"/>
      <c r="EL80" s="557"/>
      <c r="EM80" s="557"/>
      <c r="EN80" s="557"/>
      <c r="EO80" s="557"/>
      <c r="EP80" s="557"/>
      <c r="EQ80" s="557"/>
      <c r="ER80" s="557"/>
      <c r="ES80" s="557"/>
      <c r="ET80" s="557"/>
      <c r="EU80" s="557"/>
      <c r="EV80" s="557"/>
      <c r="EW80" s="557"/>
      <c r="EX80" s="557"/>
      <c r="EY80" s="557"/>
      <c r="EZ80" s="557"/>
      <c r="FA80" s="557"/>
      <c r="FB80" s="557"/>
      <c r="FC80" s="557"/>
      <c r="FD80" s="557"/>
      <c r="FE80" s="557"/>
      <c r="FF80" s="557"/>
      <c r="FG80" s="557"/>
      <c r="FH80" s="557"/>
      <c r="FI80" s="557"/>
      <c r="FJ80" s="557"/>
      <c r="FK80" s="557"/>
      <c r="FL80" s="557"/>
      <c r="FM80" s="557"/>
      <c r="FN80" s="557"/>
      <c r="FO80" s="557"/>
      <c r="FP80" s="557"/>
      <c r="FQ80" s="557"/>
      <c r="FR80" s="557"/>
      <c r="FS80" s="557"/>
      <c r="FT80" s="557"/>
      <c r="FU80" s="557"/>
      <c r="FV80" s="557"/>
      <c r="FW80" s="557"/>
      <c r="FX80" s="557"/>
      <c r="FY80" s="557"/>
      <c r="FZ80" s="557"/>
      <c r="GA80" s="557"/>
      <c r="GB80" s="557"/>
      <c r="GC80" s="557"/>
      <c r="GD80" s="557"/>
      <c r="GE80" s="557"/>
      <c r="GF80" s="557"/>
      <c r="GG80" s="557"/>
      <c r="GH80" s="557"/>
      <c r="GI80" s="557"/>
      <c r="GJ80" s="557"/>
      <c r="GK80" s="557"/>
      <c r="GL80" s="557"/>
      <c r="GM80" s="557"/>
      <c r="GN80" s="557"/>
      <c r="GO80" s="557"/>
      <c r="GP80" s="557"/>
      <c r="GQ80" s="557"/>
      <c r="GR80" s="557"/>
      <c r="GS80" s="557"/>
      <c r="GT80" s="557"/>
      <c r="GU80" s="557"/>
      <c r="GV80" s="557"/>
      <c r="GW80" s="557"/>
      <c r="GX80" s="557"/>
      <c r="GY80" s="557"/>
      <c r="GZ80" s="557"/>
      <c r="HA80" s="557"/>
      <c r="HB80" s="557"/>
      <c r="HC80" s="557"/>
      <c r="HD80" s="557"/>
      <c r="HE80" s="557"/>
      <c r="HF80" s="557"/>
      <c r="HG80" s="557"/>
      <c r="HH80" s="557"/>
      <c r="HI80" s="557"/>
      <c r="HJ80" s="557"/>
      <c r="HK80" s="557"/>
      <c r="HL80" s="557"/>
      <c r="HM80" s="557"/>
      <c r="HN80" s="557"/>
      <c r="HO80" s="557"/>
      <c r="HP80" s="557"/>
      <c r="HQ80" s="557"/>
      <c r="HR80" s="557"/>
      <c r="HS80" s="557"/>
      <c r="HT80" s="557"/>
      <c r="HU80" s="557"/>
      <c r="HV80" s="557"/>
      <c r="HW80" s="557"/>
      <c r="HX80" s="557"/>
      <c r="HY80" s="557"/>
      <c r="HZ80" s="557"/>
      <c r="IA80" s="557"/>
      <c r="IB80" s="557"/>
      <c r="IC80" s="557"/>
      <c r="ID80" s="557"/>
      <c r="IE80" s="557"/>
      <c r="IF80" s="557"/>
      <c r="IG80" s="557"/>
      <c r="IH80" s="557"/>
      <c r="II80" s="557"/>
      <c r="IJ80" s="557"/>
      <c r="IK80" s="557"/>
      <c r="IL80" s="557"/>
      <c r="IM80" s="557"/>
      <c r="IN80" s="557"/>
      <c r="IO80" s="557"/>
      <c r="IP80" s="557"/>
      <c r="IQ80" s="557"/>
      <c r="IR80" s="557"/>
      <c r="IS80" s="557"/>
      <c r="IT80" s="557"/>
      <c r="IU80" s="557"/>
      <c r="IV80" s="557"/>
      <c r="IW80" s="557"/>
      <c r="IX80" s="557"/>
      <c r="IY80" s="557"/>
      <c r="IZ80" s="557"/>
      <c r="JA80" s="557"/>
      <c r="JB80" s="557"/>
      <c r="JC80" s="557"/>
      <c r="JD80" s="557"/>
      <c r="JE80" s="557"/>
      <c r="JF80" s="557"/>
      <c r="JG80" s="557"/>
      <c r="JH80" s="557"/>
      <c r="JI80" s="557"/>
      <c r="JJ80" s="557"/>
      <c r="JK80" s="557"/>
      <c r="JL80" s="557"/>
      <c r="JM80" s="557"/>
      <c r="JN80" s="557"/>
      <c r="JO80" s="557"/>
      <c r="JP80" s="557"/>
      <c r="JQ80" s="557"/>
      <c r="JR80" s="557"/>
      <c r="JS80" s="557"/>
      <c r="JT80" s="557"/>
      <c r="JU80" s="557"/>
      <c r="JV80" s="557"/>
      <c r="JW80" s="557"/>
      <c r="JX80" s="557"/>
      <c r="JY80" s="557"/>
      <c r="JZ80" s="557"/>
      <c r="KA80" s="557"/>
      <c r="KB80" s="557"/>
      <c r="KC80" s="557"/>
      <c r="KD80" s="557"/>
      <c r="KE80" s="557"/>
      <c r="KF80" s="557"/>
      <c r="KG80" s="557"/>
      <c r="KH80" s="557"/>
      <c r="KI80" s="557"/>
      <c r="KJ80" s="557"/>
      <c r="KK80" s="557"/>
      <c r="KL80" s="557"/>
      <c r="KM80" s="557"/>
      <c r="KN80" s="557"/>
      <c r="KO80" s="557"/>
      <c r="KP80" s="557"/>
      <c r="KQ80" s="557"/>
      <c r="KR80" s="557"/>
      <c r="KS80" s="557"/>
      <c r="KT80" s="557"/>
      <c r="KU80" s="557"/>
      <c r="KV80" s="557"/>
      <c r="KW80" s="557"/>
      <c r="KX80" s="557"/>
      <c r="KY80" s="557"/>
      <c r="KZ80" s="557"/>
      <c r="LA80" s="557"/>
      <c r="LB80" s="557"/>
      <c r="LC80" s="557"/>
      <c r="LD80" s="557"/>
      <c r="LE80" s="557"/>
      <c r="LF80" s="557"/>
      <c r="LG80" s="557"/>
      <c r="LH80" s="557"/>
      <c r="LI80" s="557"/>
      <c r="LJ80" s="557"/>
      <c r="LK80" s="557"/>
      <c r="LL80" s="557"/>
      <c r="LM80" s="557"/>
      <c r="LN80" s="557"/>
      <c r="LO80" s="557"/>
      <c r="LP80" s="557"/>
      <c r="LQ80" s="557"/>
      <c r="LR80" s="557"/>
      <c r="LS80" s="557"/>
      <c r="LT80" s="557"/>
      <c r="LU80" s="557"/>
      <c r="LV80" s="557"/>
      <c r="LW80" s="557"/>
      <c r="LX80" s="557"/>
      <c r="LY80" s="557"/>
      <c r="LZ80" s="557"/>
      <c r="MA80" s="557"/>
      <c r="MB80" s="557"/>
      <c r="MC80" s="557"/>
      <c r="MD80" s="557"/>
      <c r="ME80" s="557"/>
      <c r="MF80" s="557"/>
      <c r="MG80" s="557"/>
      <c r="MH80" s="557"/>
      <c r="MI80" s="557"/>
      <c r="MJ80" s="557"/>
      <c r="MK80" s="557"/>
      <c r="ML80" s="557"/>
      <c r="MM80" s="557"/>
      <c r="MN80" s="557"/>
      <c r="MO80" s="557"/>
      <c r="MP80" s="557"/>
      <c r="MQ80" s="557"/>
      <c r="MR80" s="557"/>
      <c r="MS80" s="557"/>
      <c r="MT80" s="557"/>
      <c r="MU80" s="557"/>
      <c r="MV80" s="557"/>
      <c r="MW80" s="557"/>
      <c r="MX80" s="557"/>
      <c r="MY80" s="557"/>
      <c r="MZ80" s="557"/>
      <c r="NA80" s="557"/>
      <c r="NB80" s="557"/>
      <c r="NC80" s="557"/>
      <c r="ND80" s="557"/>
      <c r="NE80" s="557"/>
      <c r="NF80" s="557"/>
      <c r="NG80" s="557"/>
      <c r="NH80" s="557"/>
      <c r="NI80" s="557"/>
      <c r="NJ80" s="557"/>
      <c r="NK80" s="557"/>
      <c r="NL80" s="557"/>
      <c r="NM80" s="557"/>
      <c r="NN80" s="557"/>
      <c r="NO80" s="557"/>
      <c r="NP80" s="557"/>
      <c r="NQ80" s="557"/>
      <c r="NR80" s="557"/>
      <c r="NS80" s="557"/>
      <c r="NT80" s="557"/>
    </row>
    <row r="81" spans="1:384" s="85" customFormat="1" ht="51.75" customHeight="1" x14ac:dyDescent="0.45">
      <c r="A81" s="107">
        <v>0</v>
      </c>
      <c r="B81" s="108">
        <v>1</v>
      </c>
      <c r="C81" s="107">
        <v>0</v>
      </c>
      <c r="D81" s="108">
        <v>6</v>
      </c>
      <c r="E81" s="107">
        <v>2</v>
      </c>
      <c r="F81" s="108">
        <v>4</v>
      </c>
      <c r="G81" s="107">
        <v>0</v>
      </c>
      <c r="H81" s="108">
        <v>1</v>
      </c>
      <c r="I81" s="1452" t="str">
        <f t="shared" si="82"/>
        <v>01062401</v>
      </c>
      <c r="J81" s="1452" t="str">
        <f t="shared" si="83"/>
        <v>01062401</v>
      </c>
      <c r="K81" s="553" t="s">
        <v>119</v>
      </c>
      <c r="L81" s="2663" t="s">
        <v>582</v>
      </c>
      <c r="M81" s="2663"/>
      <c r="N81" s="556" t="s">
        <v>240</v>
      </c>
      <c r="O81" s="2664" t="s">
        <v>403</v>
      </c>
      <c r="P81" s="2305" t="s">
        <v>404</v>
      </c>
      <c r="Q81" s="2579">
        <v>1.1172506657120884</v>
      </c>
      <c r="R81" s="2596">
        <f t="shared" si="84"/>
        <v>0.91666666666666663</v>
      </c>
      <c r="S81" s="2597">
        <v>1.1437922815839865</v>
      </c>
      <c r="T81" s="2642" t="s">
        <v>520</v>
      </c>
      <c r="U81" s="1866">
        <v>8</v>
      </c>
      <c r="V81" s="1866">
        <f t="shared" si="85"/>
        <v>6</v>
      </c>
      <c r="W81" s="1866">
        <v>3</v>
      </c>
      <c r="X81" s="1866">
        <v>0</v>
      </c>
      <c r="Y81" s="1866">
        <v>0</v>
      </c>
      <c r="Z81" s="1866">
        <v>1</v>
      </c>
      <c r="AA81" s="1866">
        <v>1</v>
      </c>
      <c r="AB81" s="1866">
        <v>1</v>
      </c>
      <c r="AC81" s="3719" t="s">
        <v>525</v>
      </c>
      <c r="AD81" s="1872">
        <v>5</v>
      </c>
      <c r="AE81" s="1866">
        <f t="shared" si="86"/>
        <v>5</v>
      </c>
      <c r="AF81" s="2130">
        <v>1</v>
      </c>
      <c r="AG81" s="1785">
        <v>0</v>
      </c>
      <c r="AH81" s="1785">
        <v>3</v>
      </c>
      <c r="AI81" s="1785">
        <v>0</v>
      </c>
      <c r="AJ81" s="1785">
        <v>0</v>
      </c>
      <c r="AK81" s="1785">
        <v>0</v>
      </c>
      <c r="AL81" s="1785">
        <v>0</v>
      </c>
      <c r="AM81" s="1785">
        <v>1</v>
      </c>
      <c r="AN81" s="1729"/>
      <c r="AO81" s="2892">
        <f t="shared" si="87"/>
        <v>11</v>
      </c>
      <c r="AP81" s="2897">
        <f t="shared" si="88"/>
        <v>0.91666666666666663</v>
      </c>
      <c r="AQ81" s="1807" t="str" cm="1">
        <f t="array" ref="AQ81">_xlfn.IFS(AP81&lt;4,"estandar",AP81&gt;9,"compleja",AP81&gt;4,"avanzada")</f>
        <v>estandar</v>
      </c>
      <c r="AR81" s="2275" t="s">
        <v>522</v>
      </c>
      <c r="AS81" s="1196">
        <v>0</v>
      </c>
      <c r="AT81" s="1197">
        <v>1</v>
      </c>
      <c r="AU81" s="1488">
        <v>0</v>
      </c>
      <c r="AV81" s="1476">
        <v>2.6227426847662101</v>
      </c>
      <c r="AW81" s="1143">
        <v>0</v>
      </c>
      <c r="AX81" s="1143">
        <v>3.6251131221719501</v>
      </c>
      <c r="AY81" s="1143"/>
      <c r="AZ81" s="1143">
        <f t="shared" si="89"/>
        <v>6.2478558069381602</v>
      </c>
      <c r="BA81" s="1139">
        <f t="shared" si="90"/>
        <v>1.1172506657120884</v>
      </c>
      <c r="BB81" s="1143">
        <v>2.2854608320480598</v>
      </c>
      <c r="BC81" s="1143">
        <v>0</v>
      </c>
      <c r="BD81" s="1143">
        <v>0</v>
      </c>
      <c r="BE81" s="1143">
        <v>1.22723037566089</v>
      </c>
      <c r="BF81" s="1143">
        <f t="shared" si="91"/>
        <v>9.7605470146471092</v>
      </c>
      <c r="BG81" s="1477">
        <f t="shared" si="92"/>
        <v>1.1437922815839865</v>
      </c>
      <c r="BH81" s="1469"/>
      <c r="BI81" s="1143"/>
      <c r="BJ81" s="1143"/>
      <c r="BK81" s="1143"/>
      <c r="BL81" s="1143">
        <f t="shared" si="93"/>
        <v>0</v>
      </c>
      <c r="BM81" s="1139" t="e">
        <f t="shared" si="94"/>
        <v>#DIV/0!</v>
      </c>
      <c r="BN81" s="1143"/>
      <c r="BO81" s="1143"/>
      <c r="BP81" s="1143"/>
      <c r="BQ81" s="1143"/>
      <c r="BR81" s="1143">
        <f t="shared" si="95"/>
        <v>0</v>
      </c>
      <c r="BS81" s="1144" t="e">
        <f t="shared" si="96"/>
        <v>#DIV/0!</v>
      </c>
      <c r="BT81" s="557"/>
      <c r="BU81" s="557"/>
      <c r="BV81" s="557"/>
      <c r="BW81" s="557"/>
      <c r="BX81" s="557"/>
      <c r="BY81" s="557"/>
      <c r="BZ81" s="557"/>
      <c r="CA81" s="557"/>
      <c r="CB81" s="557"/>
      <c r="CC81" s="557"/>
      <c r="CD81" s="557"/>
      <c r="CE81" s="557"/>
      <c r="CF81" s="557"/>
      <c r="CG81" s="557"/>
      <c r="CH81" s="557"/>
      <c r="CI81" s="557"/>
      <c r="CJ81" s="557"/>
      <c r="CK81" s="557"/>
      <c r="CL81" s="557"/>
      <c r="CM81" s="557"/>
      <c r="CN81" s="557"/>
      <c r="CO81" s="557"/>
      <c r="CP81" s="557"/>
      <c r="CQ81" s="557"/>
      <c r="CR81" s="557"/>
      <c r="CS81" s="557"/>
      <c r="CT81" s="557"/>
      <c r="CU81" s="557"/>
      <c r="CV81" s="557"/>
      <c r="CW81" s="557"/>
      <c r="CX81" s="557"/>
      <c r="CY81" s="557"/>
      <c r="CZ81" s="557"/>
      <c r="DA81" s="557"/>
      <c r="DB81" s="557"/>
      <c r="DC81" s="557"/>
      <c r="DD81" s="557"/>
      <c r="DE81" s="557"/>
      <c r="DF81" s="557"/>
      <c r="DG81" s="557"/>
      <c r="DH81" s="557"/>
      <c r="DI81" s="557"/>
      <c r="DJ81" s="557"/>
      <c r="DK81" s="557"/>
      <c r="DL81" s="557"/>
      <c r="DM81" s="557"/>
      <c r="DN81" s="557"/>
      <c r="DO81" s="557"/>
      <c r="DP81" s="557"/>
      <c r="DQ81" s="557"/>
      <c r="DR81" s="557"/>
      <c r="DS81" s="557"/>
      <c r="DT81" s="557"/>
      <c r="DU81" s="557"/>
      <c r="DV81" s="557"/>
      <c r="DW81" s="557"/>
      <c r="DX81" s="557"/>
      <c r="DY81" s="557"/>
      <c r="DZ81" s="557"/>
      <c r="EA81" s="557"/>
      <c r="EB81" s="557"/>
      <c r="EC81" s="557"/>
      <c r="ED81" s="557"/>
      <c r="EE81" s="557"/>
      <c r="EF81" s="557"/>
      <c r="EG81" s="557"/>
      <c r="EH81" s="557"/>
      <c r="EI81" s="557"/>
      <c r="EJ81" s="557"/>
      <c r="EK81" s="557"/>
      <c r="EL81" s="557"/>
      <c r="EM81" s="557"/>
      <c r="EN81" s="557"/>
      <c r="EO81" s="557"/>
      <c r="EP81" s="557"/>
      <c r="EQ81" s="557"/>
      <c r="ER81" s="557"/>
      <c r="ES81" s="557"/>
      <c r="ET81" s="557"/>
      <c r="EU81" s="557"/>
      <c r="EV81" s="557"/>
      <c r="EW81" s="557"/>
      <c r="EX81" s="557"/>
      <c r="EY81" s="557"/>
      <c r="EZ81" s="557"/>
      <c r="FA81" s="557"/>
      <c r="FB81" s="557"/>
      <c r="FC81" s="557"/>
      <c r="FD81" s="557"/>
      <c r="FE81" s="557"/>
      <c r="FF81" s="557"/>
      <c r="FG81" s="557"/>
      <c r="FH81" s="557"/>
      <c r="FI81" s="557"/>
      <c r="FJ81" s="557"/>
      <c r="FK81" s="557"/>
      <c r="FL81" s="557"/>
      <c r="FM81" s="557"/>
      <c r="FN81" s="557"/>
      <c r="FO81" s="557"/>
      <c r="FP81" s="557"/>
      <c r="FQ81" s="557"/>
      <c r="FR81" s="557"/>
      <c r="FS81" s="557"/>
      <c r="FT81" s="557"/>
      <c r="FU81" s="557"/>
      <c r="FV81" s="557"/>
      <c r="FW81" s="557"/>
      <c r="FX81" s="557"/>
      <c r="FY81" s="557"/>
      <c r="FZ81" s="557"/>
      <c r="GA81" s="557"/>
      <c r="GB81" s="557"/>
      <c r="GC81" s="557"/>
      <c r="GD81" s="557"/>
      <c r="GE81" s="557"/>
      <c r="GF81" s="557"/>
      <c r="GG81" s="557"/>
      <c r="GH81" s="557"/>
      <c r="GI81" s="557"/>
      <c r="GJ81" s="557"/>
      <c r="GK81" s="557"/>
      <c r="GL81" s="557"/>
      <c r="GM81" s="557"/>
      <c r="GN81" s="557"/>
      <c r="GO81" s="557"/>
      <c r="GP81" s="557"/>
      <c r="GQ81" s="557"/>
      <c r="GR81" s="557"/>
      <c r="GS81" s="557"/>
      <c r="GT81" s="557"/>
      <c r="GU81" s="557"/>
      <c r="GV81" s="557"/>
      <c r="GW81" s="557"/>
      <c r="GX81" s="557"/>
      <c r="GY81" s="557"/>
      <c r="GZ81" s="557"/>
      <c r="HA81" s="557"/>
      <c r="HB81" s="557"/>
      <c r="HC81" s="557"/>
      <c r="HD81" s="557"/>
      <c r="HE81" s="557"/>
      <c r="HF81" s="557"/>
      <c r="HG81" s="557"/>
      <c r="HH81" s="557"/>
      <c r="HI81" s="557"/>
      <c r="HJ81" s="557"/>
      <c r="HK81" s="557"/>
      <c r="HL81" s="557"/>
      <c r="HM81" s="557"/>
      <c r="HN81" s="557"/>
      <c r="HO81" s="557"/>
      <c r="HP81" s="557"/>
      <c r="HQ81" s="557"/>
      <c r="HR81" s="557"/>
      <c r="HS81" s="557"/>
      <c r="HT81" s="557"/>
      <c r="HU81" s="557"/>
      <c r="HV81" s="557"/>
      <c r="HW81" s="557"/>
      <c r="HX81" s="557"/>
      <c r="HY81" s="557"/>
      <c r="HZ81" s="557"/>
      <c r="IA81" s="557"/>
      <c r="IB81" s="557"/>
      <c r="IC81" s="557"/>
      <c r="ID81" s="557"/>
      <c r="IE81" s="557"/>
      <c r="IF81" s="557"/>
      <c r="IG81" s="557"/>
      <c r="IH81" s="557"/>
      <c r="II81" s="557"/>
      <c r="IJ81" s="557"/>
      <c r="IK81" s="557"/>
      <c r="IL81" s="557"/>
      <c r="IM81" s="557"/>
      <c r="IN81" s="557"/>
      <c r="IO81" s="557"/>
      <c r="IP81" s="557"/>
      <c r="IQ81" s="557"/>
      <c r="IR81" s="557"/>
      <c r="IS81" s="557"/>
      <c r="IT81" s="557"/>
      <c r="IU81" s="557"/>
      <c r="IV81" s="557"/>
      <c r="IW81" s="557"/>
      <c r="IX81" s="557"/>
      <c r="IY81" s="557"/>
      <c r="IZ81" s="557"/>
      <c r="JA81" s="557"/>
      <c r="JB81" s="557"/>
      <c r="JC81" s="557"/>
      <c r="JD81" s="557"/>
      <c r="JE81" s="557"/>
      <c r="JF81" s="557"/>
      <c r="JG81" s="557"/>
      <c r="JH81" s="557"/>
      <c r="JI81" s="557"/>
      <c r="JJ81" s="557"/>
      <c r="JK81" s="557"/>
      <c r="JL81" s="557"/>
      <c r="JM81" s="557"/>
      <c r="JN81" s="557"/>
      <c r="JO81" s="557"/>
      <c r="JP81" s="557"/>
      <c r="JQ81" s="557"/>
      <c r="JR81" s="557"/>
      <c r="JS81" s="557"/>
      <c r="JT81" s="557"/>
      <c r="JU81" s="557"/>
      <c r="JV81" s="557"/>
      <c r="JW81" s="557"/>
      <c r="JX81" s="557"/>
      <c r="JY81" s="557"/>
      <c r="JZ81" s="557"/>
      <c r="KA81" s="557"/>
      <c r="KB81" s="557"/>
      <c r="KC81" s="557"/>
      <c r="KD81" s="557"/>
      <c r="KE81" s="557"/>
      <c r="KF81" s="557"/>
      <c r="KG81" s="557"/>
      <c r="KH81" s="557"/>
      <c r="KI81" s="557"/>
      <c r="KJ81" s="557"/>
      <c r="KK81" s="557"/>
      <c r="KL81" s="557"/>
      <c r="KM81" s="557"/>
      <c r="KN81" s="557"/>
      <c r="KO81" s="557"/>
      <c r="KP81" s="557"/>
      <c r="KQ81" s="557"/>
      <c r="KR81" s="557"/>
      <c r="KS81" s="557"/>
      <c r="KT81" s="557"/>
      <c r="KU81" s="557"/>
      <c r="KV81" s="557"/>
      <c r="KW81" s="557"/>
      <c r="KX81" s="557"/>
      <c r="KY81" s="557"/>
      <c r="KZ81" s="557"/>
      <c r="LA81" s="557"/>
      <c r="LB81" s="557"/>
      <c r="LC81" s="557"/>
      <c r="LD81" s="557"/>
      <c r="LE81" s="557"/>
      <c r="LF81" s="557"/>
      <c r="LG81" s="557"/>
      <c r="LH81" s="557"/>
      <c r="LI81" s="557"/>
      <c r="LJ81" s="557"/>
      <c r="LK81" s="557"/>
      <c r="LL81" s="557"/>
      <c r="LM81" s="557"/>
      <c r="LN81" s="557"/>
      <c r="LO81" s="557"/>
      <c r="LP81" s="557"/>
      <c r="LQ81" s="557"/>
      <c r="LR81" s="557"/>
      <c r="LS81" s="557"/>
      <c r="LT81" s="557"/>
      <c r="LU81" s="557"/>
      <c r="LV81" s="557"/>
      <c r="LW81" s="557"/>
      <c r="LX81" s="557"/>
      <c r="LY81" s="557"/>
      <c r="LZ81" s="557"/>
      <c r="MA81" s="557"/>
      <c r="MB81" s="557"/>
      <c r="MC81" s="557"/>
      <c r="MD81" s="557"/>
      <c r="ME81" s="557"/>
      <c r="MF81" s="557"/>
      <c r="MG81" s="557"/>
      <c r="MH81" s="557"/>
      <c r="MI81" s="557"/>
      <c r="MJ81" s="557"/>
      <c r="MK81" s="557"/>
      <c r="ML81" s="557"/>
      <c r="MM81" s="557"/>
      <c r="MN81" s="557"/>
      <c r="MO81" s="557"/>
      <c r="MP81" s="557"/>
      <c r="MQ81" s="557"/>
      <c r="MR81" s="557"/>
      <c r="MS81" s="557"/>
      <c r="MT81" s="557"/>
      <c r="MU81" s="557"/>
      <c r="MV81" s="557"/>
      <c r="MW81" s="557"/>
      <c r="MX81" s="557"/>
      <c r="MY81" s="557"/>
      <c r="MZ81" s="557"/>
      <c r="NA81" s="557"/>
      <c r="NB81" s="557"/>
      <c r="NC81" s="557"/>
      <c r="ND81" s="557"/>
      <c r="NE81" s="557"/>
      <c r="NF81" s="557"/>
      <c r="NG81" s="557"/>
      <c r="NH81" s="557"/>
      <c r="NI81" s="557"/>
      <c r="NJ81" s="557"/>
      <c r="NK81" s="557"/>
      <c r="NL81" s="557"/>
      <c r="NM81" s="557"/>
      <c r="NN81" s="557"/>
      <c r="NO81" s="557"/>
      <c r="NP81" s="557"/>
      <c r="NQ81" s="557"/>
      <c r="NR81" s="557"/>
      <c r="NS81" s="557"/>
      <c r="NT81" s="557"/>
    </row>
    <row r="82" spans="1:384" s="85" customFormat="1" ht="51.75" customHeight="1" x14ac:dyDescent="0.45">
      <c r="A82" s="107">
        <v>0</v>
      </c>
      <c r="B82" s="108">
        <v>1</v>
      </c>
      <c r="C82" s="107">
        <v>0</v>
      </c>
      <c r="D82" s="108">
        <v>6</v>
      </c>
      <c r="E82" s="107">
        <v>2</v>
      </c>
      <c r="F82" s="108">
        <v>5</v>
      </c>
      <c r="G82" s="107">
        <v>0</v>
      </c>
      <c r="H82" s="108">
        <v>1</v>
      </c>
      <c r="I82" s="1452" t="str">
        <f t="shared" si="82"/>
        <v>01062501</v>
      </c>
      <c r="J82" s="1452" t="str">
        <f t="shared" si="83"/>
        <v>01062501</v>
      </c>
      <c r="K82" s="553" t="s">
        <v>119</v>
      </c>
      <c r="L82" s="2663" t="s">
        <v>583</v>
      </c>
      <c r="M82" s="2663"/>
      <c r="N82" s="556" t="s">
        <v>240</v>
      </c>
      <c r="O82" s="2664" t="s">
        <v>406</v>
      </c>
      <c r="P82" s="2305" t="s">
        <v>407</v>
      </c>
      <c r="Q82" s="2579">
        <v>1</v>
      </c>
      <c r="R82" s="2645">
        <f t="shared" si="84"/>
        <v>0.91666666666666663</v>
      </c>
      <c r="S82" s="2597">
        <v>1</v>
      </c>
      <c r="T82" s="2642" t="s">
        <v>520</v>
      </c>
      <c r="U82" s="1866">
        <v>6</v>
      </c>
      <c r="V82" s="1866">
        <f t="shared" si="85"/>
        <v>6</v>
      </c>
      <c r="W82" s="1866">
        <v>3</v>
      </c>
      <c r="X82" s="1866">
        <v>0</v>
      </c>
      <c r="Y82" s="1866">
        <v>0</v>
      </c>
      <c r="Z82" s="1866">
        <v>1</v>
      </c>
      <c r="AA82" s="1866">
        <v>1</v>
      </c>
      <c r="AB82" s="1866">
        <v>1</v>
      </c>
      <c r="AC82" s="3719" t="s">
        <v>525</v>
      </c>
      <c r="AD82" s="1872">
        <v>5</v>
      </c>
      <c r="AE82" s="1866">
        <f t="shared" si="86"/>
        <v>5</v>
      </c>
      <c r="AF82" s="2130">
        <v>1</v>
      </c>
      <c r="AG82" s="1785">
        <v>0</v>
      </c>
      <c r="AH82" s="1785">
        <v>3</v>
      </c>
      <c r="AI82" s="1785">
        <v>0</v>
      </c>
      <c r="AJ82" s="1785">
        <v>0</v>
      </c>
      <c r="AK82" s="1785">
        <v>0</v>
      </c>
      <c r="AL82" s="1785">
        <v>0</v>
      </c>
      <c r="AM82" s="1785">
        <v>1</v>
      </c>
      <c r="AN82" s="1729"/>
      <c r="AO82" s="2892">
        <f t="shared" si="87"/>
        <v>11</v>
      </c>
      <c r="AP82" s="2897">
        <f t="shared" si="88"/>
        <v>0.91666666666666663</v>
      </c>
      <c r="AQ82" s="1807" t="str" cm="1">
        <f t="array" ref="AQ82">_xlfn.IFS(AP82&lt;4,"estandar",AP82&gt;9,"compleja",AP82&gt;4,"avanzada")</f>
        <v>estandar</v>
      </c>
      <c r="AR82" s="2275" t="s">
        <v>522</v>
      </c>
      <c r="AS82" s="1196">
        <v>0</v>
      </c>
      <c r="AT82" s="1197">
        <v>1</v>
      </c>
      <c r="AU82" s="1488">
        <v>0</v>
      </c>
      <c r="AV82" s="1476">
        <v>1.9670570135746599</v>
      </c>
      <c r="AW82" s="1143">
        <v>0</v>
      </c>
      <c r="AX82" s="1143">
        <v>3.6251131221719501</v>
      </c>
      <c r="AY82" s="1143"/>
      <c r="AZ82" s="1143">
        <f t="shared" si="89"/>
        <v>5.5921701357466098</v>
      </c>
      <c r="BA82" s="1139">
        <f t="shared" si="90"/>
        <v>1</v>
      </c>
      <c r="BB82" s="1143">
        <v>1.7140956240360501</v>
      </c>
      <c r="BC82" s="1143">
        <v>0</v>
      </c>
      <c r="BD82" s="1143">
        <v>0</v>
      </c>
      <c r="BE82" s="1143">
        <v>1.22723037566089</v>
      </c>
      <c r="BF82" s="1143">
        <f t="shared" si="91"/>
        <v>8.5334961354435492</v>
      </c>
      <c r="BG82" s="1477">
        <f t="shared" si="92"/>
        <v>1</v>
      </c>
      <c r="BH82" s="1469"/>
      <c r="BI82" s="1143"/>
      <c r="BJ82" s="1143"/>
      <c r="BK82" s="1143"/>
      <c r="BL82" s="1143">
        <f t="shared" si="93"/>
        <v>0</v>
      </c>
      <c r="BM82" s="1139" t="e">
        <f t="shared" si="94"/>
        <v>#DIV/0!</v>
      </c>
      <c r="BN82" s="1143"/>
      <c r="BO82" s="1143"/>
      <c r="BP82" s="1143"/>
      <c r="BQ82" s="1143"/>
      <c r="BR82" s="1143">
        <f t="shared" si="95"/>
        <v>0</v>
      </c>
      <c r="BS82" s="1144" t="e">
        <f t="shared" si="96"/>
        <v>#DIV/0!</v>
      </c>
      <c r="BT82" s="557"/>
      <c r="BU82" s="557"/>
      <c r="BV82" s="557"/>
      <c r="BW82" s="557"/>
      <c r="BX82" s="557"/>
      <c r="BY82" s="557"/>
      <c r="BZ82" s="557"/>
      <c r="CA82" s="557"/>
      <c r="CB82" s="557"/>
      <c r="CC82" s="557"/>
      <c r="CD82" s="557"/>
      <c r="CE82" s="557"/>
      <c r="CF82" s="557"/>
      <c r="CG82" s="557"/>
      <c r="CH82" s="557"/>
      <c r="CI82" s="557"/>
      <c r="CJ82" s="557"/>
      <c r="CK82" s="557"/>
      <c r="CL82" s="557"/>
      <c r="CM82" s="557"/>
      <c r="CN82" s="557"/>
      <c r="CO82" s="557"/>
      <c r="CP82" s="557"/>
      <c r="CQ82" s="557"/>
      <c r="CR82" s="557"/>
      <c r="CS82" s="557"/>
      <c r="CT82" s="557"/>
      <c r="CU82" s="557"/>
      <c r="CV82" s="557"/>
      <c r="CW82" s="557"/>
      <c r="CX82" s="557"/>
      <c r="CY82" s="557"/>
      <c r="CZ82" s="557"/>
      <c r="DA82" s="557"/>
      <c r="DB82" s="557"/>
      <c r="DC82" s="557"/>
      <c r="DD82" s="557"/>
      <c r="DE82" s="557"/>
      <c r="DF82" s="557"/>
      <c r="DG82" s="557"/>
      <c r="DH82" s="557"/>
      <c r="DI82" s="557"/>
      <c r="DJ82" s="557"/>
      <c r="DK82" s="557"/>
      <c r="DL82" s="557"/>
      <c r="DM82" s="557"/>
      <c r="DN82" s="557"/>
      <c r="DO82" s="557"/>
      <c r="DP82" s="557"/>
      <c r="DQ82" s="557"/>
      <c r="DR82" s="557"/>
      <c r="DS82" s="557"/>
      <c r="DT82" s="557"/>
      <c r="DU82" s="557"/>
      <c r="DV82" s="557"/>
      <c r="DW82" s="557"/>
      <c r="DX82" s="557"/>
      <c r="DY82" s="557"/>
      <c r="DZ82" s="557"/>
      <c r="EA82" s="557"/>
      <c r="EB82" s="557"/>
      <c r="EC82" s="557"/>
      <c r="ED82" s="557"/>
      <c r="EE82" s="557"/>
      <c r="EF82" s="557"/>
      <c r="EG82" s="557"/>
      <c r="EH82" s="557"/>
      <c r="EI82" s="557"/>
      <c r="EJ82" s="557"/>
      <c r="EK82" s="557"/>
      <c r="EL82" s="557"/>
      <c r="EM82" s="557"/>
      <c r="EN82" s="557"/>
      <c r="EO82" s="557"/>
      <c r="EP82" s="557"/>
      <c r="EQ82" s="557"/>
      <c r="ER82" s="557"/>
      <c r="ES82" s="557"/>
      <c r="ET82" s="557"/>
      <c r="EU82" s="557"/>
      <c r="EV82" s="557"/>
      <c r="EW82" s="557"/>
      <c r="EX82" s="557"/>
      <c r="EY82" s="557"/>
      <c r="EZ82" s="557"/>
      <c r="FA82" s="557"/>
      <c r="FB82" s="557"/>
      <c r="FC82" s="557"/>
      <c r="FD82" s="557"/>
      <c r="FE82" s="557"/>
      <c r="FF82" s="557"/>
      <c r="FG82" s="557"/>
      <c r="FH82" s="557"/>
      <c r="FI82" s="557"/>
      <c r="FJ82" s="557"/>
      <c r="FK82" s="557"/>
      <c r="FL82" s="557"/>
      <c r="FM82" s="557"/>
      <c r="FN82" s="557"/>
      <c r="FO82" s="557"/>
      <c r="FP82" s="557"/>
      <c r="FQ82" s="557"/>
      <c r="FR82" s="557"/>
      <c r="FS82" s="557"/>
      <c r="FT82" s="557"/>
      <c r="FU82" s="557"/>
      <c r="FV82" s="557"/>
      <c r="FW82" s="557"/>
      <c r="FX82" s="557"/>
      <c r="FY82" s="557"/>
      <c r="FZ82" s="557"/>
      <c r="GA82" s="557"/>
      <c r="GB82" s="557"/>
      <c r="GC82" s="557"/>
      <c r="GD82" s="557"/>
      <c r="GE82" s="557"/>
      <c r="GF82" s="557"/>
      <c r="GG82" s="557"/>
      <c r="GH82" s="557"/>
      <c r="GI82" s="557"/>
      <c r="GJ82" s="557"/>
      <c r="GK82" s="557"/>
      <c r="GL82" s="557"/>
      <c r="GM82" s="557"/>
      <c r="GN82" s="557"/>
      <c r="GO82" s="557"/>
      <c r="GP82" s="557"/>
      <c r="GQ82" s="557"/>
      <c r="GR82" s="557"/>
      <c r="GS82" s="557"/>
      <c r="GT82" s="557"/>
      <c r="GU82" s="557"/>
      <c r="GV82" s="557"/>
      <c r="GW82" s="557"/>
      <c r="GX82" s="557"/>
      <c r="GY82" s="557"/>
      <c r="GZ82" s="557"/>
      <c r="HA82" s="557"/>
      <c r="HB82" s="557"/>
      <c r="HC82" s="557"/>
      <c r="HD82" s="557"/>
      <c r="HE82" s="557"/>
      <c r="HF82" s="557"/>
      <c r="HG82" s="557"/>
      <c r="HH82" s="557"/>
      <c r="HI82" s="557"/>
      <c r="HJ82" s="557"/>
      <c r="HK82" s="557"/>
      <c r="HL82" s="557"/>
      <c r="HM82" s="557"/>
      <c r="HN82" s="557"/>
      <c r="HO82" s="557"/>
      <c r="HP82" s="557"/>
      <c r="HQ82" s="557"/>
      <c r="HR82" s="557"/>
      <c r="HS82" s="557"/>
      <c r="HT82" s="557"/>
      <c r="HU82" s="557"/>
      <c r="HV82" s="557"/>
      <c r="HW82" s="557"/>
      <c r="HX82" s="557"/>
      <c r="HY82" s="557"/>
      <c r="HZ82" s="557"/>
      <c r="IA82" s="557"/>
      <c r="IB82" s="557"/>
      <c r="IC82" s="557"/>
      <c r="ID82" s="557"/>
      <c r="IE82" s="557"/>
      <c r="IF82" s="557"/>
      <c r="IG82" s="557"/>
      <c r="IH82" s="557"/>
      <c r="II82" s="557"/>
      <c r="IJ82" s="557"/>
      <c r="IK82" s="557"/>
      <c r="IL82" s="557"/>
      <c r="IM82" s="557"/>
      <c r="IN82" s="557"/>
      <c r="IO82" s="557"/>
      <c r="IP82" s="557"/>
      <c r="IQ82" s="557"/>
      <c r="IR82" s="557"/>
      <c r="IS82" s="557"/>
      <c r="IT82" s="557"/>
      <c r="IU82" s="557"/>
      <c r="IV82" s="557"/>
      <c r="IW82" s="557"/>
      <c r="IX82" s="557"/>
      <c r="IY82" s="557"/>
      <c r="IZ82" s="557"/>
      <c r="JA82" s="557"/>
      <c r="JB82" s="557"/>
      <c r="JC82" s="557"/>
      <c r="JD82" s="557"/>
      <c r="JE82" s="557"/>
      <c r="JF82" s="557"/>
      <c r="JG82" s="557"/>
      <c r="JH82" s="557"/>
      <c r="JI82" s="557"/>
      <c r="JJ82" s="557"/>
      <c r="JK82" s="557"/>
      <c r="JL82" s="557"/>
      <c r="JM82" s="557"/>
      <c r="JN82" s="557"/>
      <c r="JO82" s="557"/>
      <c r="JP82" s="557"/>
      <c r="JQ82" s="557"/>
      <c r="JR82" s="557"/>
      <c r="JS82" s="557"/>
      <c r="JT82" s="557"/>
      <c r="JU82" s="557"/>
      <c r="JV82" s="557"/>
      <c r="JW82" s="557"/>
      <c r="JX82" s="557"/>
      <c r="JY82" s="557"/>
      <c r="JZ82" s="557"/>
      <c r="KA82" s="557"/>
      <c r="KB82" s="557"/>
      <c r="KC82" s="557"/>
      <c r="KD82" s="557"/>
      <c r="KE82" s="557"/>
      <c r="KF82" s="557"/>
      <c r="KG82" s="557"/>
      <c r="KH82" s="557"/>
      <c r="KI82" s="557"/>
      <c r="KJ82" s="557"/>
      <c r="KK82" s="557"/>
      <c r="KL82" s="557"/>
      <c r="KM82" s="557"/>
      <c r="KN82" s="557"/>
      <c r="KO82" s="557"/>
      <c r="KP82" s="557"/>
      <c r="KQ82" s="557"/>
      <c r="KR82" s="557"/>
      <c r="KS82" s="557"/>
      <c r="KT82" s="557"/>
      <c r="KU82" s="557"/>
      <c r="KV82" s="557"/>
      <c r="KW82" s="557"/>
      <c r="KX82" s="557"/>
      <c r="KY82" s="557"/>
      <c r="KZ82" s="557"/>
      <c r="LA82" s="557"/>
      <c r="LB82" s="557"/>
      <c r="LC82" s="557"/>
      <c r="LD82" s="557"/>
      <c r="LE82" s="557"/>
      <c r="LF82" s="557"/>
      <c r="LG82" s="557"/>
      <c r="LH82" s="557"/>
      <c r="LI82" s="557"/>
      <c r="LJ82" s="557"/>
      <c r="LK82" s="557"/>
      <c r="LL82" s="557"/>
      <c r="LM82" s="557"/>
      <c r="LN82" s="557"/>
      <c r="LO82" s="557"/>
      <c r="LP82" s="557"/>
      <c r="LQ82" s="557"/>
      <c r="LR82" s="557"/>
      <c r="LS82" s="557"/>
      <c r="LT82" s="557"/>
      <c r="LU82" s="557"/>
      <c r="LV82" s="557"/>
      <c r="LW82" s="557"/>
      <c r="LX82" s="557"/>
      <c r="LY82" s="557"/>
      <c r="LZ82" s="557"/>
      <c r="MA82" s="557"/>
      <c r="MB82" s="557"/>
      <c r="MC82" s="557"/>
      <c r="MD82" s="557"/>
      <c r="ME82" s="557"/>
      <c r="MF82" s="557"/>
      <c r="MG82" s="557"/>
      <c r="MH82" s="557"/>
      <c r="MI82" s="557"/>
      <c r="MJ82" s="557"/>
      <c r="MK82" s="557"/>
      <c r="ML82" s="557"/>
      <c r="MM82" s="557"/>
      <c r="MN82" s="557"/>
      <c r="MO82" s="557"/>
      <c r="MP82" s="557"/>
      <c r="MQ82" s="557"/>
      <c r="MR82" s="557"/>
      <c r="MS82" s="557"/>
      <c r="MT82" s="557"/>
      <c r="MU82" s="557"/>
      <c r="MV82" s="557"/>
      <c r="MW82" s="557"/>
      <c r="MX82" s="557"/>
      <c r="MY82" s="557"/>
      <c r="MZ82" s="557"/>
      <c r="NA82" s="557"/>
      <c r="NB82" s="557"/>
      <c r="NC82" s="557"/>
      <c r="ND82" s="557"/>
      <c r="NE82" s="557"/>
      <c r="NF82" s="557"/>
      <c r="NG82" s="557"/>
      <c r="NH82" s="557"/>
      <c r="NI82" s="557"/>
      <c r="NJ82" s="557"/>
      <c r="NK82" s="557"/>
      <c r="NL82" s="557"/>
      <c r="NM82" s="557"/>
      <c r="NN82" s="557"/>
      <c r="NO82" s="557"/>
      <c r="NP82" s="557"/>
      <c r="NQ82" s="557"/>
      <c r="NR82" s="557"/>
      <c r="NS82" s="557"/>
      <c r="NT82" s="557"/>
    </row>
    <row r="83" spans="1:384" s="85" customFormat="1" ht="51.75" customHeight="1" x14ac:dyDescent="0.45">
      <c r="A83" s="107">
        <v>0</v>
      </c>
      <c r="B83" s="108">
        <v>1</v>
      </c>
      <c r="C83" s="107">
        <v>0</v>
      </c>
      <c r="D83" s="108">
        <v>6</v>
      </c>
      <c r="E83" s="107">
        <v>2</v>
      </c>
      <c r="F83" s="108">
        <v>6</v>
      </c>
      <c r="G83" s="107">
        <v>0</v>
      </c>
      <c r="H83" s="108">
        <v>1</v>
      </c>
      <c r="I83" s="1452" t="str">
        <f t="shared" si="82"/>
        <v>01062601</v>
      </c>
      <c r="J83" s="1452" t="str">
        <f t="shared" si="83"/>
        <v>01062601</v>
      </c>
      <c r="K83" s="553" t="s">
        <v>119</v>
      </c>
      <c r="L83" s="2663" t="s">
        <v>584</v>
      </c>
      <c r="M83" s="2663"/>
      <c r="N83" s="556" t="s">
        <v>240</v>
      </c>
      <c r="O83" s="2664" t="s">
        <v>409</v>
      </c>
      <c r="P83" s="2305" t="s">
        <v>410</v>
      </c>
      <c r="Q83" s="2579">
        <v>1</v>
      </c>
      <c r="R83" s="2645">
        <f t="shared" si="84"/>
        <v>0.91666666666666663</v>
      </c>
      <c r="S83" s="2597">
        <v>1</v>
      </c>
      <c r="T83" s="2642" t="s">
        <v>520</v>
      </c>
      <c r="U83" s="1866">
        <v>6</v>
      </c>
      <c r="V83" s="1866">
        <f t="shared" si="85"/>
        <v>6</v>
      </c>
      <c r="W83" s="1866">
        <v>3</v>
      </c>
      <c r="X83" s="1866">
        <v>0</v>
      </c>
      <c r="Y83" s="1866">
        <v>0</v>
      </c>
      <c r="Z83" s="1866">
        <v>1</v>
      </c>
      <c r="AA83" s="1866">
        <v>1</v>
      </c>
      <c r="AB83" s="1866">
        <v>1</v>
      </c>
      <c r="AC83" s="3719" t="s">
        <v>538</v>
      </c>
      <c r="AD83" s="1872">
        <v>5</v>
      </c>
      <c r="AE83" s="1866">
        <f t="shared" si="86"/>
        <v>5</v>
      </c>
      <c r="AF83" s="2130">
        <v>1</v>
      </c>
      <c r="AG83" s="1785">
        <v>0</v>
      </c>
      <c r="AH83" s="1785">
        <v>3</v>
      </c>
      <c r="AI83" s="1785">
        <v>0</v>
      </c>
      <c r="AJ83" s="1785">
        <v>0</v>
      </c>
      <c r="AK83" s="1785">
        <v>0</v>
      </c>
      <c r="AL83" s="1785">
        <v>0</v>
      </c>
      <c r="AM83" s="1785">
        <v>1</v>
      </c>
      <c r="AN83" s="1729"/>
      <c r="AO83" s="2892">
        <f t="shared" si="87"/>
        <v>11</v>
      </c>
      <c r="AP83" s="2897">
        <f t="shared" si="88"/>
        <v>0.91666666666666663</v>
      </c>
      <c r="AQ83" s="1807" t="str" cm="1">
        <f t="array" ref="AQ83">_xlfn.IFS(AP83&lt;4,"estandar",AP83&gt;9,"compleja",AP83&gt;4,"avanzada")</f>
        <v>estandar</v>
      </c>
      <c r="AR83" s="2275" t="s">
        <v>522</v>
      </c>
      <c r="AS83" s="1196">
        <v>0</v>
      </c>
      <c r="AT83" s="1197">
        <v>1</v>
      </c>
      <c r="AU83" s="1488">
        <v>0</v>
      </c>
      <c r="AV83" s="1476">
        <v>1.9670570135746599</v>
      </c>
      <c r="AW83" s="1143">
        <v>0</v>
      </c>
      <c r="AX83" s="1143">
        <v>3.6251131221719501</v>
      </c>
      <c r="AY83" s="1143"/>
      <c r="AZ83" s="1143">
        <f t="shared" si="89"/>
        <v>5.5921701357466098</v>
      </c>
      <c r="BA83" s="1139">
        <f t="shared" si="90"/>
        <v>1</v>
      </c>
      <c r="BB83" s="1143">
        <v>1.7140956240360501</v>
      </c>
      <c r="BC83" s="1143">
        <v>0</v>
      </c>
      <c r="BD83" s="1143">
        <v>0</v>
      </c>
      <c r="BE83" s="1143">
        <v>1.22723037566089</v>
      </c>
      <c r="BF83" s="1143">
        <f t="shared" si="91"/>
        <v>8.5334961354435492</v>
      </c>
      <c r="BG83" s="1477">
        <f t="shared" si="92"/>
        <v>1</v>
      </c>
      <c r="BH83" s="1469"/>
      <c r="BI83" s="1143"/>
      <c r="BJ83" s="1143"/>
      <c r="BK83" s="1143"/>
      <c r="BL83" s="1143">
        <f t="shared" si="93"/>
        <v>0</v>
      </c>
      <c r="BM83" s="1139" t="e">
        <f t="shared" si="94"/>
        <v>#DIV/0!</v>
      </c>
      <c r="BN83" s="1143"/>
      <c r="BO83" s="1143"/>
      <c r="BP83" s="1143"/>
      <c r="BQ83" s="1143"/>
      <c r="BR83" s="1143">
        <f t="shared" si="95"/>
        <v>0</v>
      </c>
      <c r="BS83" s="1144" t="e">
        <f t="shared" si="96"/>
        <v>#DIV/0!</v>
      </c>
      <c r="BT83" s="557"/>
      <c r="BU83" s="557"/>
      <c r="BV83" s="557"/>
      <c r="BW83" s="557"/>
      <c r="BX83" s="557"/>
      <c r="BY83" s="557"/>
      <c r="BZ83" s="557"/>
      <c r="CA83" s="557"/>
      <c r="CB83" s="557"/>
      <c r="CC83" s="557"/>
      <c r="CD83" s="557"/>
      <c r="CE83" s="557"/>
      <c r="CF83" s="557"/>
      <c r="CG83" s="557"/>
      <c r="CH83" s="557"/>
      <c r="CI83" s="557"/>
      <c r="CJ83" s="557"/>
      <c r="CK83" s="557"/>
      <c r="CL83" s="557"/>
      <c r="CM83" s="557"/>
      <c r="CN83" s="557"/>
      <c r="CO83" s="557"/>
      <c r="CP83" s="557"/>
      <c r="CQ83" s="557"/>
      <c r="CR83" s="557"/>
      <c r="CS83" s="557"/>
      <c r="CT83" s="557"/>
      <c r="CU83" s="557"/>
      <c r="CV83" s="557"/>
      <c r="CW83" s="557"/>
      <c r="CX83" s="557"/>
      <c r="CY83" s="557"/>
      <c r="CZ83" s="557"/>
      <c r="DA83" s="557"/>
      <c r="DB83" s="557"/>
      <c r="DC83" s="557"/>
      <c r="DD83" s="557"/>
      <c r="DE83" s="557"/>
      <c r="DF83" s="557"/>
      <c r="DG83" s="557"/>
      <c r="DH83" s="557"/>
      <c r="DI83" s="557"/>
      <c r="DJ83" s="557"/>
      <c r="DK83" s="557"/>
      <c r="DL83" s="557"/>
      <c r="DM83" s="557"/>
      <c r="DN83" s="557"/>
      <c r="DO83" s="557"/>
      <c r="DP83" s="557"/>
      <c r="DQ83" s="557"/>
      <c r="DR83" s="557"/>
      <c r="DS83" s="557"/>
      <c r="DT83" s="557"/>
      <c r="DU83" s="557"/>
      <c r="DV83" s="557"/>
      <c r="DW83" s="557"/>
      <c r="DX83" s="557"/>
      <c r="DY83" s="557"/>
      <c r="DZ83" s="557"/>
      <c r="EA83" s="557"/>
      <c r="EB83" s="557"/>
      <c r="EC83" s="557"/>
      <c r="ED83" s="557"/>
      <c r="EE83" s="557"/>
      <c r="EF83" s="557"/>
      <c r="EG83" s="557"/>
      <c r="EH83" s="557"/>
      <c r="EI83" s="557"/>
      <c r="EJ83" s="557"/>
      <c r="EK83" s="557"/>
      <c r="EL83" s="557"/>
      <c r="EM83" s="557"/>
      <c r="EN83" s="557"/>
      <c r="EO83" s="557"/>
      <c r="EP83" s="557"/>
      <c r="EQ83" s="557"/>
      <c r="ER83" s="557"/>
      <c r="ES83" s="557"/>
      <c r="ET83" s="557"/>
      <c r="EU83" s="557"/>
      <c r="EV83" s="557"/>
      <c r="EW83" s="557"/>
      <c r="EX83" s="557"/>
      <c r="EY83" s="557"/>
      <c r="EZ83" s="557"/>
      <c r="FA83" s="557"/>
      <c r="FB83" s="557"/>
      <c r="FC83" s="557"/>
      <c r="FD83" s="557"/>
      <c r="FE83" s="557"/>
      <c r="FF83" s="557"/>
      <c r="FG83" s="557"/>
      <c r="FH83" s="557"/>
      <c r="FI83" s="557"/>
      <c r="FJ83" s="557"/>
      <c r="FK83" s="557"/>
      <c r="FL83" s="557"/>
      <c r="FM83" s="557"/>
      <c r="FN83" s="557"/>
      <c r="FO83" s="557"/>
      <c r="FP83" s="557"/>
      <c r="FQ83" s="557"/>
      <c r="FR83" s="557"/>
      <c r="FS83" s="557"/>
      <c r="FT83" s="557"/>
      <c r="FU83" s="557"/>
      <c r="FV83" s="557"/>
      <c r="FW83" s="557"/>
      <c r="FX83" s="557"/>
      <c r="FY83" s="557"/>
      <c r="FZ83" s="557"/>
      <c r="GA83" s="557"/>
      <c r="GB83" s="557"/>
      <c r="GC83" s="557"/>
      <c r="GD83" s="557"/>
      <c r="GE83" s="557"/>
      <c r="GF83" s="557"/>
      <c r="GG83" s="557"/>
      <c r="GH83" s="557"/>
      <c r="GI83" s="557"/>
      <c r="GJ83" s="557"/>
      <c r="GK83" s="557"/>
      <c r="GL83" s="557"/>
      <c r="GM83" s="557"/>
      <c r="GN83" s="557"/>
      <c r="GO83" s="557"/>
      <c r="GP83" s="557"/>
      <c r="GQ83" s="557"/>
      <c r="GR83" s="557"/>
      <c r="GS83" s="557"/>
      <c r="GT83" s="557"/>
      <c r="GU83" s="557"/>
      <c r="GV83" s="557"/>
      <c r="GW83" s="557"/>
      <c r="GX83" s="557"/>
      <c r="GY83" s="557"/>
      <c r="GZ83" s="557"/>
      <c r="HA83" s="557"/>
      <c r="HB83" s="557"/>
      <c r="HC83" s="557"/>
      <c r="HD83" s="557"/>
      <c r="HE83" s="557"/>
      <c r="HF83" s="557"/>
      <c r="HG83" s="557"/>
      <c r="HH83" s="557"/>
      <c r="HI83" s="557"/>
      <c r="HJ83" s="557"/>
      <c r="HK83" s="557"/>
      <c r="HL83" s="557"/>
      <c r="HM83" s="557"/>
      <c r="HN83" s="557"/>
      <c r="HO83" s="557"/>
      <c r="HP83" s="557"/>
      <c r="HQ83" s="557"/>
      <c r="HR83" s="557"/>
      <c r="HS83" s="557"/>
      <c r="HT83" s="557"/>
      <c r="HU83" s="557"/>
      <c r="HV83" s="557"/>
      <c r="HW83" s="557"/>
      <c r="HX83" s="557"/>
      <c r="HY83" s="557"/>
      <c r="HZ83" s="557"/>
      <c r="IA83" s="557"/>
      <c r="IB83" s="557"/>
      <c r="IC83" s="557"/>
      <c r="ID83" s="557"/>
      <c r="IE83" s="557"/>
      <c r="IF83" s="557"/>
      <c r="IG83" s="557"/>
      <c r="IH83" s="557"/>
      <c r="II83" s="557"/>
      <c r="IJ83" s="557"/>
      <c r="IK83" s="557"/>
      <c r="IL83" s="557"/>
      <c r="IM83" s="557"/>
      <c r="IN83" s="557"/>
      <c r="IO83" s="557"/>
      <c r="IP83" s="557"/>
      <c r="IQ83" s="557"/>
      <c r="IR83" s="557"/>
      <c r="IS83" s="557"/>
      <c r="IT83" s="557"/>
      <c r="IU83" s="557"/>
      <c r="IV83" s="557"/>
      <c r="IW83" s="557"/>
      <c r="IX83" s="557"/>
      <c r="IY83" s="557"/>
      <c r="IZ83" s="557"/>
      <c r="JA83" s="557"/>
      <c r="JB83" s="557"/>
      <c r="JC83" s="557"/>
      <c r="JD83" s="557"/>
      <c r="JE83" s="557"/>
      <c r="JF83" s="557"/>
      <c r="JG83" s="557"/>
      <c r="JH83" s="557"/>
      <c r="JI83" s="557"/>
      <c r="JJ83" s="557"/>
      <c r="JK83" s="557"/>
      <c r="JL83" s="557"/>
      <c r="JM83" s="557"/>
      <c r="JN83" s="557"/>
      <c r="JO83" s="557"/>
      <c r="JP83" s="557"/>
      <c r="JQ83" s="557"/>
      <c r="JR83" s="557"/>
      <c r="JS83" s="557"/>
      <c r="JT83" s="557"/>
      <c r="JU83" s="557"/>
      <c r="JV83" s="557"/>
      <c r="JW83" s="557"/>
      <c r="JX83" s="557"/>
      <c r="JY83" s="557"/>
      <c r="JZ83" s="557"/>
      <c r="KA83" s="557"/>
      <c r="KB83" s="557"/>
      <c r="KC83" s="557"/>
      <c r="KD83" s="557"/>
      <c r="KE83" s="557"/>
      <c r="KF83" s="557"/>
      <c r="KG83" s="557"/>
      <c r="KH83" s="557"/>
      <c r="KI83" s="557"/>
      <c r="KJ83" s="557"/>
      <c r="KK83" s="557"/>
      <c r="KL83" s="557"/>
      <c r="KM83" s="557"/>
      <c r="KN83" s="557"/>
      <c r="KO83" s="557"/>
      <c r="KP83" s="557"/>
      <c r="KQ83" s="557"/>
      <c r="KR83" s="557"/>
      <c r="KS83" s="557"/>
      <c r="KT83" s="557"/>
      <c r="KU83" s="557"/>
      <c r="KV83" s="557"/>
      <c r="KW83" s="557"/>
      <c r="KX83" s="557"/>
      <c r="KY83" s="557"/>
      <c r="KZ83" s="557"/>
      <c r="LA83" s="557"/>
      <c r="LB83" s="557"/>
      <c r="LC83" s="557"/>
      <c r="LD83" s="557"/>
      <c r="LE83" s="557"/>
      <c r="LF83" s="557"/>
      <c r="LG83" s="557"/>
      <c r="LH83" s="557"/>
      <c r="LI83" s="557"/>
      <c r="LJ83" s="557"/>
      <c r="LK83" s="557"/>
      <c r="LL83" s="557"/>
      <c r="LM83" s="557"/>
      <c r="LN83" s="557"/>
      <c r="LO83" s="557"/>
      <c r="LP83" s="557"/>
      <c r="LQ83" s="557"/>
      <c r="LR83" s="557"/>
      <c r="LS83" s="557"/>
      <c r="LT83" s="557"/>
      <c r="LU83" s="557"/>
      <c r="LV83" s="557"/>
      <c r="LW83" s="557"/>
      <c r="LX83" s="557"/>
      <c r="LY83" s="557"/>
      <c r="LZ83" s="557"/>
      <c r="MA83" s="557"/>
      <c r="MB83" s="557"/>
      <c r="MC83" s="557"/>
      <c r="MD83" s="557"/>
      <c r="ME83" s="557"/>
      <c r="MF83" s="557"/>
      <c r="MG83" s="557"/>
      <c r="MH83" s="557"/>
      <c r="MI83" s="557"/>
      <c r="MJ83" s="557"/>
      <c r="MK83" s="557"/>
      <c r="ML83" s="557"/>
      <c r="MM83" s="557"/>
      <c r="MN83" s="557"/>
      <c r="MO83" s="557"/>
      <c r="MP83" s="557"/>
      <c r="MQ83" s="557"/>
      <c r="MR83" s="557"/>
      <c r="MS83" s="557"/>
      <c r="MT83" s="557"/>
      <c r="MU83" s="557"/>
      <c r="MV83" s="557"/>
      <c r="MW83" s="557"/>
      <c r="MX83" s="557"/>
      <c r="MY83" s="557"/>
      <c r="MZ83" s="557"/>
      <c r="NA83" s="557"/>
      <c r="NB83" s="557"/>
      <c r="NC83" s="557"/>
      <c r="ND83" s="557"/>
      <c r="NE83" s="557"/>
      <c r="NF83" s="557"/>
      <c r="NG83" s="557"/>
      <c r="NH83" s="557"/>
      <c r="NI83" s="557"/>
      <c r="NJ83" s="557"/>
      <c r="NK83" s="557"/>
      <c r="NL83" s="557"/>
      <c r="NM83" s="557"/>
      <c r="NN83" s="557"/>
      <c r="NO83" s="557"/>
      <c r="NP83" s="557"/>
      <c r="NQ83" s="557"/>
      <c r="NR83" s="557"/>
      <c r="NS83" s="557"/>
      <c r="NT83" s="557"/>
    </row>
    <row r="84" spans="1:384" s="85" customFormat="1" ht="51.75" customHeight="1" x14ac:dyDescent="0.45">
      <c r="A84" s="107">
        <v>0</v>
      </c>
      <c r="B84" s="108">
        <v>1</v>
      </c>
      <c r="C84" s="107">
        <v>0</v>
      </c>
      <c r="D84" s="108">
        <v>6</v>
      </c>
      <c r="E84" s="107">
        <v>2</v>
      </c>
      <c r="F84" s="108">
        <v>7</v>
      </c>
      <c r="G84" s="107">
        <v>0</v>
      </c>
      <c r="H84" s="108">
        <v>1</v>
      </c>
      <c r="I84" s="1452" t="str">
        <f t="shared" si="82"/>
        <v>01062701</v>
      </c>
      <c r="J84" s="1452" t="str">
        <f t="shared" si="83"/>
        <v>01062701</v>
      </c>
      <c r="K84" s="553" t="s">
        <v>119</v>
      </c>
      <c r="L84" s="2663" t="s">
        <v>585</v>
      </c>
      <c r="M84" s="2663"/>
      <c r="N84" s="556" t="s">
        <v>240</v>
      </c>
      <c r="O84" s="2664" t="s">
        <v>412</v>
      </c>
      <c r="P84" s="2305" t="s">
        <v>413</v>
      </c>
      <c r="Q84" s="2579">
        <v>1.1172506657120884</v>
      </c>
      <c r="R84" s="2596">
        <f t="shared" si="84"/>
        <v>1.0833333333333333</v>
      </c>
      <c r="S84" s="2597">
        <v>1.1437922815839865</v>
      </c>
      <c r="T84" s="2642" t="s">
        <v>520</v>
      </c>
      <c r="U84" s="1866">
        <v>8</v>
      </c>
      <c r="V84" s="1866">
        <f t="shared" si="85"/>
        <v>8</v>
      </c>
      <c r="W84" s="1866">
        <v>3</v>
      </c>
      <c r="X84" s="1866">
        <v>0</v>
      </c>
      <c r="Y84" s="1866">
        <v>0</v>
      </c>
      <c r="Z84" s="1866">
        <v>1</v>
      </c>
      <c r="AA84" s="1866">
        <v>3</v>
      </c>
      <c r="AB84" s="1866">
        <v>1</v>
      </c>
      <c r="AC84" s="3719" t="s">
        <v>586</v>
      </c>
      <c r="AD84" s="1872">
        <v>5</v>
      </c>
      <c r="AE84" s="1866">
        <f t="shared" si="86"/>
        <v>5</v>
      </c>
      <c r="AF84" s="2130">
        <v>1</v>
      </c>
      <c r="AG84" s="1785">
        <v>0</v>
      </c>
      <c r="AH84" s="1785">
        <v>3</v>
      </c>
      <c r="AI84" s="1785">
        <v>0</v>
      </c>
      <c r="AJ84" s="1785">
        <v>0</v>
      </c>
      <c r="AK84" s="1785">
        <v>0</v>
      </c>
      <c r="AL84" s="1785">
        <v>0</v>
      </c>
      <c r="AM84" s="1785">
        <v>1</v>
      </c>
      <c r="AN84" s="1729"/>
      <c r="AO84" s="2892">
        <f t="shared" si="87"/>
        <v>13</v>
      </c>
      <c r="AP84" s="2897">
        <f t="shared" si="88"/>
        <v>1.0833333333333333</v>
      </c>
      <c r="AQ84" s="1807" t="str" cm="1">
        <f t="array" ref="AQ84">_xlfn.IFS(AP84&lt;4,"estandar",AP84&gt;9,"compleja",AP84&gt;4,"avanzada")</f>
        <v>estandar</v>
      </c>
      <c r="AR84" s="2275" t="s">
        <v>522</v>
      </c>
      <c r="AS84" s="1196">
        <v>0</v>
      </c>
      <c r="AT84" s="1197">
        <v>1</v>
      </c>
      <c r="AU84" s="1488">
        <v>0</v>
      </c>
      <c r="AV84" s="1476">
        <v>2.6227426847662101</v>
      </c>
      <c r="AW84" s="1143">
        <v>0</v>
      </c>
      <c r="AX84" s="1143">
        <v>3.6251131221719501</v>
      </c>
      <c r="AY84" s="1143"/>
      <c r="AZ84" s="1143">
        <f t="shared" si="89"/>
        <v>6.2478558069381602</v>
      </c>
      <c r="BA84" s="1139">
        <f t="shared" si="90"/>
        <v>1.1172506657120884</v>
      </c>
      <c r="BB84" s="1143">
        <v>2.2854608320480598</v>
      </c>
      <c r="BC84" s="1143">
        <v>0</v>
      </c>
      <c r="BD84" s="1143">
        <v>0</v>
      </c>
      <c r="BE84" s="1143">
        <v>1.22723037566089</v>
      </c>
      <c r="BF84" s="1143">
        <f t="shared" si="91"/>
        <v>9.7605470146471092</v>
      </c>
      <c r="BG84" s="1477">
        <f t="shared" si="92"/>
        <v>1.1437922815839865</v>
      </c>
      <c r="BH84" s="1469"/>
      <c r="BI84" s="1143"/>
      <c r="BJ84" s="1143"/>
      <c r="BK84" s="1143"/>
      <c r="BL84" s="1143">
        <f t="shared" si="93"/>
        <v>0</v>
      </c>
      <c r="BM84" s="1139" t="e">
        <f t="shared" si="94"/>
        <v>#DIV/0!</v>
      </c>
      <c r="BN84" s="1143"/>
      <c r="BO84" s="1143"/>
      <c r="BP84" s="1143"/>
      <c r="BQ84" s="1143"/>
      <c r="BR84" s="1143">
        <f t="shared" si="95"/>
        <v>0</v>
      </c>
      <c r="BS84" s="1144" t="e">
        <f t="shared" si="96"/>
        <v>#DIV/0!</v>
      </c>
      <c r="BT84" s="557"/>
      <c r="BU84" s="557"/>
      <c r="BV84" s="557"/>
      <c r="BW84" s="557"/>
      <c r="BX84" s="557"/>
      <c r="BY84" s="557"/>
      <c r="BZ84" s="557"/>
      <c r="CA84" s="557"/>
      <c r="CB84" s="557"/>
      <c r="CC84" s="557"/>
      <c r="CD84" s="557"/>
      <c r="CE84" s="557"/>
      <c r="CF84" s="557"/>
      <c r="CG84" s="557"/>
      <c r="CH84" s="557"/>
      <c r="CI84" s="557"/>
      <c r="CJ84" s="557"/>
      <c r="CK84" s="557"/>
      <c r="CL84" s="557"/>
      <c r="CM84" s="557"/>
      <c r="CN84" s="557"/>
      <c r="CO84" s="557"/>
      <c r="CP84" s="557"/>
      <c r="CQ84" s="557"/>
      <c r="CR84" s="557"/>
      <c r="CS84" s="557"/>
      <c r="CT84" s="557"/>
      <c r="CU84" s="557"/>
      <c r="CV84" s="557"/>
      <c r="CW84" s="557"/>
      <c r="CX84" s="557"/>
      <c r="CY84" s="557"/>
      <c r="CZ84" s="557"/>
      <c r="DA84" s="557"/>
      <c r="DB84" s="557"/>
      <c r="DC84" s="557"/>
      <c r="DD84" s="557"/>
      <c r="DE84" s="557"/>
      <c r="DF84" s="557"/>
      <c r="DG84" s="557"/>
      <c r="DH84" s="557"/>
      <c r="DI84" s="557"/>
      <c r="DJ84" s="557"/>
      <c r="DK84" s="557"/>
      <c r="DL84" s="557"/>
      <c r="DM84" s="557"/>
      <c r="DN84" s="557"/>
      <c r="DO84" s="557"/>
      <c r="DP84" s="557"/>
      <c r="DQ84" s="557"/>
      <c r="DR84" s="557"/>
      <c r="DS84" s="557"/>
      <c r="DT84" s="557"/>
      <c r="DU84" s="557"/>
      <c r="DV84" s="557"/>
      <c r="DW84" s="557"/>
      <c r="DX84" s="557"/>
      <c r="DY84" s="557"/>
      <c r="DZ84" s="557"/>
      <c r="EA84" s="557"/>
      <c r="EB84" s="557"/>
      <c r="EC84" s="557"/>
      <c r="ED84" s="557"/>
      <c r="EE84" s="557"/>
      <c r="EF84" s="557"/>
      <c r="EG84" s="557"/>
      <c r="EH84" s="557"/>
      <c r="EI84" s="557"/>
      <c r="EJ84" s="557"/>
      <c r="EK84" s="557"/>
      <c r="EL84" s="557"/>
      <c r="EM84" s="557"/>
      <c r="EN84" s="557"/>
      <c r="EO84" s="557"/>
      <c r="EP84" s="557"/>
      <c r="EQ84" s="557"/>
      <c r="ER84" s="557"/>
      <c r="ES84" s="557"/>
      <c r="ET84" s="557"/>
      <c r="EU84" s="557"/>
      <c r="EV84" s="557"/>
      <c r="EW84" s="557"/>
      <c r="EX84" s="557"/>
      <c r="EY84" s="557"/>
      <c r="EZ84" s="557"/>
      <c r="FA84" s="557"/>
      <c r="FB84" s="557"/>
      <c r="FC84" s="557"/>
      <c r="FD84" s="557"/>
      <c r="FE84" s="557"/>
      <c r="FF84" s="557"/>
      <c r="FG84" s="557"/>
      <c r="FH84" s="557"/>
      <c r="FI84" s="557"/>
      <c r="FJ84" s="557"/>
      <c r="FK84" s="557"/>
      <c r="FL84" s="557"/>
      <c r="FM84" s="557"/>
      <c r="FN84" s="557"/>
      <c r="FO84" s="557"/>
      <c r="FP84" s="557"/>
      <c r="FQ84" s="557"/>
      <c r="FR84" s="557"/>
      <c r="FS84" s="557"/>
      <c r="FT84" s="557"/>
      <c r="FU84" s="557"/>
      <c r="FV84" s="557"/>
      <c r="FW84" s="557"/>
      <c r="FX84" s="557"/>
      <c r="FY84" s="557"/>
      <c r="FZ84" s="557"/>
      <c r="GA84" s="557"/>
      <c r="GB84" s="557"/>
      <c r="GC84" s="557"/>
      <c r="GD84" s="557"/>
      <c r="GE84" s="557"/>
      <c r="GF84" s="557"/>
      <c r="GG84" s="557"/>
      <c r="GH84" s="557"/>
      <c r="GI84" s="557"/>
      <c r="GJ84" s="557"/>
      <c r="GK84" s="557"/>
      <c r="GL84" s="557"/>
      <c r="GM84" s="557"/>
      <c r="GN84" s="557"/>
      <c r="GO84" s="557"/>
      <c r="GP84" s="557"/>
      <c r="GQ84" s="557"/>
      <c r="GR84" s="557"/>
      <c r="GS84" s="557"/>
      <c r="GT84" s="557"/>
      <c r="GU84" s="557"/>
      <c r="GV84" s="557"/>
      <c r="GW84" s="557"/>
      <c r="GX84" s="557"/>
      <c r="GY84" s="557"/>
      <c r="GZ84" s="557"/>
      <c r="HA84" s="557"/>
      <c r="HB84" s="557"/>
      <c r="HC84" s="557"/>
      <c r="HD84" s="557"/>
      <c r="HE84" s="557"/>
      <c r="HF84" s="557"/>
      <c r="HG84" s="557"/>
      <c r="HH84" s="557"/>
      <c r="HI84" s="557"/>
      <c r="HJ84" s="557"/>
      <c r="HK84" s="557"/>
      <c r="HL84" s="557"/>
      <c r="HM84" s="557"/>
      <c r="HN84" s="557"/>
      <c r="HO84" s="557"/>
      <c r="HP84" s="557"/>
      <c r="HQ84" s="557"/>
      <c r="HR84" s="557"/>
      <c r="HS84" s="557"/>
      <c r="HT84" s="557"/>
      <c r="HU84" s="557"/>
      <c r="HV84" s="557"/>
      <c r="HW84" s="557"/>
      <c r="HX84" s="557"/>
      <c r="HY84" s="557"/>
      <c r="HZ84" s="557"/>
      <c r="IA84" s="557"/>
      <c r="IB84" s="557"/>
      <c r="IC84" s="557"/>
      <c r="ID84" s="557"/>
      <c r="IE84" s="557"/>
      <c r="IF84" s="557"/>
      <c r="IG84" s="557"/>
      <c r="IH84" s="557"/>
      <c r="II84" s="557"/>
      <c r="IJ84" s="557"/>
      <c r="IK84" s="557"/>
      <c r="IL84" s="557"/>
      <c r="IM84" s="557"/>
      <c r="IN84" s="557"/>
      <c r="IO84" s="557"/>
      <c r="IP84" s="557"/>
      <c r="IQ84" s="557"/>
      <c r="IR84" s="557"/>
      <c r="IS84" s="557"/>
      <c r="IT84" s="557"/>
      <c r="IU84" s="557"/>
      <c r="IV84" s="557"/>
      <c r="IW84" s="557"/>
      <c r="IX84" s="557"/>
      <c r="IY84" s="557"/>
      <c r="IZ84" s="557"/>
      <c r="JA84" s="557"/>
      <c r="JB84" s="557"/>
      <c r="JC84" s="557"/>
      <c r="JD84" s="557"/>
      <c r="JE84" s="557"/>
      <c r="JF84" s="557"/>
      <c r="JG84" s="557"/>
      <c r="JH84" s="557"/>
      <c r="JI84" s="557"/>
      <c r="JJ84" s="557"/>
      <c r="JK84" s="557"/>
      <c r="JL84" s="557"/>
      <c r="JM84" s="557"/>
      <c r="JN84" s="557"/>
      <c r="JO84" s="557"/>
      <c r="JP84" s="557"/>
      <c r="JQ84" s="557"/>
      <c r="JR84" s="557"/>
      <c r="JS84" s="557"/>
      <c r="JT84" s="557"/>
      <c r="JU84" s="557"/>
      <c r="JV84" s="557"/>
      <c r="JW84" s="557"/>
      <c r="JX84" s="557"/>
      <c r="JY84" s="557"/>
      <c r="JZ84" s="557"/>
      <c r="KA84" s="557"/>
      <c r="KB84" s="557"/>
      <c r="KC84" s="557"/>
      <c r="KD84" s="557"/>
      <c r="KE84" s="557"/>
      <c r="KF84" s="557"/>
      <c r="KG84" s="557"/>
      <c r="KH84" s="557"/>
      <c r="KI84" s="557"/>
      <c r="KJ84" s="557"/>
      <c r="KK84" s="557"/>
      <c r="KL84" s="557"/>
      <c r="KM84" s="557"/>
      <c r="KN84" s="557"/>
      <c r="KO84" s="557"/>
      <c r="KP84" s="557"/>
      <c r="KQ84" s="557"/>
      <c r="KR84" s="557"/>
      <c r="KS84" s="557"/>
      <c r="KT84" s="557"/>
      <c r="KU84" s="557"/>
      <c r="KV84" s="557"/>
      <c r="KW84" s="557"/>
      <c r="KX84" s="557"/>
      <c r="KY84" s="557"/>
      <c r="KZ84" s="557"/>
      <c r="LA84" s="557"/>
      <c r="LB84" s="557"/>
      <c r="LC84" s="557"/>
      <c r="LD84" s="557"/>
      <c r="LE84" s="557"/>
      <c r="LF84" s="557"/>
      <c r="LG84" s="557"/>
      <c r="LH84" s="557"/>
      <c r="LI84" s="557"/>
      <c r="LJ84" s="557"/>
      <c r="LK84" s="557"/>
      <c r="LL84" s="557"/>
      <c r="LM84" s="557"/>
      <c r="LN84" s="557"/>
      <c r="LO84" s="557"/>
      <c r="LP84" s="557"/>
      <c r="LQ84" s="557"/>
      <c r="LR84" s="557"/>
      <c r="LS84" s="557"/>
      <c r="LT84" s="557"/>
      <c r="LU84" s="557"/>
      <c r="LV84" s="557"/>
      <c r="LW84" s="557"/>
      <c r="LX84" s="557"/>
      <c r="LY84" s="557"/>
      <c r="LZ84" s="557"/>
      <c r="MA84" s="557"/>
      <c r="MB84" s="557"/>
      <c r="MC84" s="557"/>
      <c r="MD84" s="557"/>
      <c r="ME84" s="557"/>
      <c r="MF84" s="557"/>
      <c r="MG84" s="557"/>
      <c r="MH84" s="557"/>
      <c r="MI84" s="557"/>
      <c r="MJ84" s="557"/>
      <c r="MK84" s="557"/>
      <c r="ML84" s="557"/>
      <c r="MM84" s="557"/>
      <c r="MN84" s="557"/>
      <c r="MO84" s="557"/>
      <c r="MP84" s="557"/>
      <c r="MQ84" s="557"/>
      <c r="MR84" s="557"/>
      <c r="MS84" s="557"/>
      <c r="MT84" s="557"/>
      <c r="MU84" s="557"/>
      <c r="MV84" s="557"/>
      <c r="MW84" s="557"/>
      <c r="MX84" s="557"/>
      <c r="MY84" s="557"/>
      <c r="MZ84" s="557"/>
      <c r="NA84" s="557"/>
      <c r="NB84" s="557"/>
      <c r="NC84" s="557"/>
      <c r="ND84" s="557"/>
      <c r="NE84" s="557"/>
      <c r="NF84" s="557"/>
      <c r="NG84" s="557"/>
      <c r="NH84" s="557"/>
      <c r="NI84" s="557"/>
      <c r="NJ84" s="557"/>
      <c r="NK84" s="557"/>
      <c r="NL84" s="557"/>
      <c r="NM84" s="557"/>
      <c r="NN84" s="557"/>
      <c r="NO84" s="557"/>
      <c r="NP84" s="557"/>
      <c r="NQ84" s="557"/>
      <c r="NR84" s="557"/>
      <c r="NS84" s="557"/>
      <c r="NT84" s="557"/>
    </row>
    <row r="85" spans="1:384" s="85" customFormat="1" ht="51.75" customHeight="1" x14ac:dyDescent="0.45">
      <c r="A85" s="107">
        <v>0</v>
      </c>
      <c r="B85" s="108">
        <v>1</v>
      </c>
      <c r="C85" s="107">
        <v>0</v>
      </c>
      <c r="D85" s="108">
        <v>6</v>
      </c>
      <c r="E85" s="107">
        <v>2</v>
      </c>
      <c r="F85" s="108">
        <v>8</v>
      </c>
      <c r="G85" s="107">
        <v>0</v>
      </c>
      <c r="H85" s="108">
        <v>1</v>
      </c>
      <c r="I85" s="1452" t="str">
        <f t="shared" si="82"/>
        <v>01062801</v>
      </c>
      <c r="J85" s="1452" t="str">
        <f t="shared" si="83"/>
        <v>01062801</v>
      </c>
      <c r="K85" s="553" t="s">
        <v>119</v>
      </c>
      <c r="L85" s="2663" t="s">
        <v>587</v>
      </c>
      <c r="M85" s="2663"/>
      <c r="N85" s="556" t="s">
        <v>240</v>
      </c>
      <c r="O85" s="2664" t="s">
        <v>416</v>
      </c>
      <c r="P85" s="2305" t="s">
        <v>417</v>
      </c>
      <c r="Q85" s="2579">
        <v>1.6234501331424165</v>
      </c>
      <c r="R85" s="2596">
        <f t="shared" si="84"/>
        <v>1</v>
      </c>
      <c r="S85" s="2597">
        <v>1.5424704667625289</v>
      </c>
      <c r="T85" s="2642" t="s">
        <v>520</v>
      </c>
      <c r="U85" s="1866">
        <v>10</v>
      </c>
      <c r="V85" s="1866">
        <f t="shared" si="85"/>
        <v>7</v>
      </c>
      <c r="W85" s="1866">
        <v>3</v>
      </c>
      <c r="X85" s="1866">
        <v>0</v>
      </c>
      <c r="Y85" s="1866">
        <v>0</v>
      </c>
      <c r="Z85" s="1866">
        <v>1</v>
      </c>
      <c r="AA85" s="1866">
        <v>2</v>
      </c>
      <c r="AB85" s="1866">
        <v>1</v>
      </c>
      <c r="AC85" s="3719" t="s">
        <v>521</v>
      </c>
      <c r="AD85" s="1866">
        <v>8</v>
      </c>
      <c r="AE85" s="1866">
        <f t="shared" si="86"/>
        <v>5</v>
      </c>
      <c r="AF85" s="2607">
        <v>1</v>
      </c>
      <c r="AG85" s="1830">
        <v>0</v>
      </c>
      <c r="AH85" s="1830">
        <v>3</v>
      </c>
      <c r="AI85" s="1830">
        <v>0</v>
      </c>
      <c r="AJ85" s="1830">
        <v>0</v>
      </c>
      <c r="AK85" s="1830">
        <v>0</v>
      </c>
      <c r="AL85" s="1830">
        <v>0</v>
      </c>
      <c r="AM85" s="1830">
        <v>1</v>
      </c>
      <c r="AN85" s="1740"/>
      <c r="AO85" s="2892">
        <f t="shared" si="87"/>
        <v>12</v>
      </c>
      <c r="AP85" s="2897">
        <f t="shared" si="88"/>
        <v>1</v>
      </c>
      <c r="AQ85" s="1807" t="str" cm="1">
        <f t="array" ref="AQ85">_xlfn.IFS(AP85&lt;4,"estandar",AP85&gt;9,"compleja",AP85&gt;4,"avanzada")</f>
        <v>estandar</v>
      </c>
      <c r="AR85" s="2275" t="s">
        <v>522</v>
      </c>
      <c r="AS85" s="1196">
        <v>0</v>
      </c>
      <c r="AT85" s="1197">
        <v>1</v>
      </c>
      <c r="AU85" s="1488">
        <v>0</v>
      </c>
      <c r="AV85" s="1476">
        <v>3.2784283559577698</v>
      </c>
      <c r="AW85" s="1143">
        <v>0</v>
      </c>
      <c r="AX85" s="1143">
        <v>5.8001809954751096</v>
      </c>
      <c r="AY85" s="1143"/>
      <c r="AZ85" s="1143">
        <f t="shared" si="89"/>
        <v>9.0786093514328794</v>
      </c>
      <c r="BA85" s="1139">
        <f t="shared" si="90"/>
        <v>1.6234501331424165</v>
      </c>
      <c r="BB85" s="1143">
        <v>2.85682604006008</v>
      </c>
      <c r="BC85" s="1143">
        <v>0</v>
      </c>
      <c r="BD85" s="1143">
        <v>0</v>
      </c>
      <c r="BE85" s="1143">
        <v>1.22723037566089</v>
      </c>
      <c r="BF85" s="1143">
        <f t="shared" si="91"/>
        <v>13.162665767153849</v>
      </c>
      <c r="BG85" s="1477">
        <f t="shared" si="92"/>
        <v>1.5424704667625289</v>
      </c>
      <c r="BH85" s="1469"/>
      <c r="BI85" s="1143"/>
      <c r="BJ85" s="1143"/>
      <c r="BK85" s="1143"/>
      <c r="BL85" s="1143">
        <f t="shared" si="93"/>
        <v>0</v>
      </c>
      <c r="BM85" s="1139" t="e">
        <f t="shared" si="94"/>
        <v>#DIV/0!</v>
      </c>
      <c r="BN85" s="1143"/>
      <c r="BO85" s="1143"/>
      <c r="BP85" s="1143"/>
      <c r="BQ85" s="1143"/>
      <c r="BR85" s="1143">
        <f t="shared" si="95"/>
        <v>0</v>
      </c>
      <c r="BS85" s="1144" t="e">
        <f t="shared" si="96"/>
        <v>#DIV/0!</v>
      </c>
      <c r="BT85" s="557"/>
      <c r="BU85" s="557"/>
      <c r="BV85" s="557"/>
      <c r="BW85" s="557"/>
      <c r="BX85" s="557"/>
      <c r="BY85" s="557"/>
      <c r="BZ85" s="557"/>
      <c r="CA85" s="557"/>
      <c r="CB85" s="557"/>
      <c r="CC85" s="557"/>
      <c r="CD85" s="557"/>
      <c r="CE85" s="557"/>
      <c r="CF85" s="557"/>
      <c r="CG85" s="557"/>
      <c r="CH85" s="557"/>
      <c r="CI85" s="557"/>
      <c r="CJ85" s="557"/>
      <c r="CK85" s="557"/>
      <c r="CL85" s="557"/>
      <c r="CM85" s="557"/>
      <c r="CN85" s="557"/>
      <c r="CO85" s="557"/>
      <c r="CP85" s="557"/>
      <c r="CQ85" s="557"/>
      <c r="CR85" s="557"/>
      <c r="CS85" s="557"/>
      <c r="CT85" s="557"/>
      <c r="CU85" s="557"/>
      <c r="CV85" s="557"/>
      <c r="CW85" s="557"/>
      <c r="CX85" s="557"/>
      <c r="CY85" s="557"/>
      <c r="CZ85" s="557"/>
      <c r="DA85" s="557"/>
      <c r="DB85" s="557"/>
      <c r="DC85" s="557"/>
      <c r="DD85" s="557"/>
      <c r="DE85" s="557"/>
      <c r="DF85" s="557"/>
      <c r="DG85" s="557"/>
      <c r="DH85" s="557"/>
      <c r="DI85" s="557"/>
      <c r="DJ85" s="557"/>
      <c r="DK85" s="557"/>
      <c r="DL85" s="557"/>
      <c r="DM85" s="557"/>
      <c r="DN85" s="557"/>
      <c r="DO85" s="557"/>
      <c r="DP85" s="557"/>
      <c r="DQ85" s="557"/>
      <c r="DR85" s="557"/>
      <c r="DS85" s="557"/>
      <c r="DT85" s="557"/>
      <c r="DU85" s="557"/>
      <c r="DV85" s="557"/>
      <c r="DW85" s="557"/>
      <c r="DX85" s="557"/>
      <c r="DY85" s="557"/>
      <c r="DZ85" s="557"/>
      <c r="EA85" s="557"/>
      <c r="EB85" s="557"/>
      <c r="EC85" s="557"/>
      <c r="ED85" s="557"/>
      <c r="EE85" s="557"/>
      <c r="EF85" s="557"/>
      <c r="EG85" s="557"/>
      <c r="EH85" s="557"/>
      <c r="EI85" s="557"/>
      <c r="EJ85" s="557"/>
      <c r="EK85" s="557"/>
      <c r="EL85" s="557"/>
      <c r="EM85" s="557"/>
      <c r="EN85" s="557"/>
      <c r="EO85" s="557"/>
      <c r="EP85" s="557"/>
      <c r="EQ85" s="557"/>
      <c r="ER85" s="557"/>
      <c r="ES85" s="557"/>
      <c r="ET85" s="557"/>
      <c r="EU85" s="557"/>
      <c r="EV85" s="557"/>
      <c r="EW85" s="557"/>
      <c r="EX85" s="557"/>
      <c r="EY85" s="557"/>
      <c r="EZ85" s="557"/>
      <c r="FA85" s="557"/>
      <c r="FB85" s="557"/>
      <c r="FC85" s="557"/>
      <c r="FD85" s="557"/>
      <c r="FE85" s="557"/>
      <c r="FF85" s="557"/>
      <c r="FG85" s="557"/>
      <c r="FH85" s="557"/>
      <c r="FI85" s="557"/>
      <c r="FJ85" s="557"/>
      <c r="FK85" s="557"/>
      <c r="FL85" s="557"/>
      <c r="FM85" s="557"/>
      <c r="FN85" s="557"/>
      <c r="FO85" s="557"/>
      <c r="FP85" s="557"/>
      <c r="FQ85" s="557"/>
      <c r="FR85" s="557"/>
      <c r="FS85" s="557"/>
      <c r="FT85" s="557"/>
      <c r="FU85" s="557"/>
      <c r="FV85" s="557"/>
      <c r="FW85" s="557"/>
      <c r="FX85" s="557"/>
      <c r="FY85" s="557"/>
      <c r="FZ85" s="557"/>
      <c r="GA85" s="557"/>
      <c r="GB85" s="557"/>
      <c r="GC85" s="557"/>
      <c r="GD85" s="557"/>
      <c r="GE85" s="557"/>
      <c r="GF85" s="557"/>
      <c r="GG85" s="557"/>
      <c r="GH85" s="557"/>
      <c r="GI85" s="557"/>
      <c r="GJ85" s="557"/>
      <c r="GK85" s="557"/>
      <c r="GL85" s="557"/>
      <c r="GM85" s="557"/>
      <c r="GN85" s="557"/>
      <c r="GO85" s="557"/>
      <c r="GP85" s="557"/>
      <c r="GQ85" s="557"/>
      <c r="GR85" s="557"/>
      <c r="GS85" s="557"/>
      <c r="GT85" s="557"/>
      <c r="GU85" s="557"/>
      <c r="GV85" s="557"/>
      <c r="GW85" s="557"/>
      <c r="GX85" s="557"/>
      <c r="GY85" s="557"/>
      <c r="GZ85" s="557"/>
      <c r="HA85" s="557"/>
      <c r="HB85" s="557"/>
      <c r="HC85" s="557"/>
      <c r="HD85" s="557"/>
      <c r="HE85" s="557"/>
      <c r="HF85" s="557"/>
      <c r="HG85" s="557"/>
      <c r="HH85" s="557"/>
      <c r="HI85" s="557"/>
      <c r="HJ85" s="557"/>
      <c r="HK85" s="557"/>
      <c r="HL85" s="557"/>
      <c r="HM85" s="557"/>
      <c r="HN85" s="557"/>
      <c r="HO85" s="557"/>
      <c r="HP85" s="557"/>
      <c r="HQ85" s="557"/>
      <c r="HR85" s="557"/>
      <c r="HS85" s="557"/>
      <c r="HT85" s="557"/>
      <c r="HU85" s="557"/>
      <c r="HV85" s="557"/>
      <c r="HW85" s="557"/>
      <c r="HX85" s="557"/>
      <c r="HY85" s="557"/>
      <c r="HZ85" s="557"/>
      <c r="IA85" s="557"/>
      <c r="IB85" s="557"/>
      <c r="IC85" s="557"/>
      <c r="ID85" s="557"/>
      <c r="IE85" s="557"/>
      <c r="IF85" s="557"/>
      <c r="IG85" s="557"/>
      <c r="IH85" s="557"/>
      <c r="II85" s="557"/>
      <c r="IJ85" s="557"/>
      <c r="IK85" s="557"/>
      <c r="IL85" s="557"/>
      <c r="IM85" s="557"/>
      <c r="IN85" s="557"/>
      <c r="IO85" s="557"/>
      <c r="IP85" s="557"/>
      <c r="IQ85" s="557"/>
      <c r="IR85" s="557"/>
      <c r="IS85" s="557"/>
      <c r="IT85" s="557"/>
      <c r="IU85" s="557"/>
      <c r="IV85" s="557"/>
      <c r="IW85" s="557"/>
      <c r="IX85" s="557"/>
      <c r="IY85" s="557"/>
      <c r="IZ85" s="557"/>
      <c r="JA85" s="557"/>
      <c r="JB85" s="557"/>
      <c r="JC85" s="557"/>
      <c r="JD85" s="557"/>
      <c r="JE85" s="557"/>
      <c r="JF85" s="557"/>
      <c r="JG85" s="557"/>
      <c r="JH85" s="557"/>
      <c r="JI85" s="557"/>
      <c r="JJ85" s="557"/>
      <c r="JK85" s="557"/>
      <c r="JL85" s="557"/>
      <c r="JM85" s="557"/>
      <c r="JN85" s="557"/>
      <c r="JO85" s="557"/>
      <c r="JP85" s="557"/>
      <c r="JQ85" s="557"/>
      <c r="JR85" s="557"/>
      <c r="JS85" s="557"/>
      <c r="JT85" s="557"/>
      <c r="JU85" s="557"/>
      <c r="JV85" s="557"/>
      <c r="JW85" s="557"/>
      <c r="JX85" s="557"/>
      <c r="JY85" s="557"/>
      <c r="JZ85" s="557"/>
      <c r="KA85" s="557"/>
      <c r="KB85" s="557"/>
      <c r="KC85" s="557"/>
      <c r="KD85" s="557"/>
      <c r="KE85" s="557"/>
      <c r="KF85" s="557"/>
      <c r="KG85" s="557"/>
      <c r="KH85" s="557"/>
      <c r="KI85" s="557"/>
      <c r="KJ85" s="557"/>
      <c r="KK85" s="557"/>
      <c r="KL85" s="557"/>
      <c r="KM85" s="557"/>
      <c r="KN85" s="557"/>
      <c r="KO85" s="557"/>
      <c r="KP85" s="557"/>
      <c r="KQ85" s="557"/>
      <c r="KR85" s="557"/>
      <c r="KS85" s="557"/>
      <c r="KT85" s="557"/>
      <c r="KU85" s="557"/>
      <c r="KV85" s="557"/>
      <c r="KW85" s="557"/>
      <c r="KX85" s="557"/>
      <c r="KY85" s="557"/>
      <c r="KZ85" s="557"/>
      <c r="LA85" s="557"/>
      <c r="LB85" s="557"/>
      <c r="LC85" s="557"/>
      <c r="LD85" s="557"/>
      <c r="LE85" s="557"/>
      <c r="LF85" s="557"/>
      <c r="LG85" s="557"/>
      <c r="LH85" s="557"/>
      <c r="LI85" s="557"/>
      <c r="LJ85" s="557"/>
      <c r="LK85" s="557"/>
      <c r="LL85" s="557"/>
      <c r="LM85" s="557"/>
      <c r="LN85" s="557"/>
      <c r="LO85" s="557"/>
      <c r="LP85" s="557"/>
      <c r="LQ85" s="557"/>
      <c r="LR85" s="557"/>
      <c r="LS85" s="557"/>
      <c r="LT85" s="557"/>
      <c r="LU85" s="557"/>
      <c r="LV85" s="557"/>
      <c r="LW85" s="557"/>
      <c r="LX85" s="557"/>
      <c r="LY85" s="557"/>
      <c r="LZ85" s="557"/>
      <c r="MA85" s="557"/>
      <c r="MB85" s="557"/>
      <c r="MC85" s="557"/>
      <c r="MD85" s="557"/>
      <c r="ME85" s="557"/>
      <c r="MF85" s="557"/>
      <c r="MG85" s="557"/>
      <c r="MH85" s="557"/>
      <c r="MI85" s="557"/>
      <c r="MJ85" s="557"/>
      <c r="MK85" s="557"/>
      <c r="ML85" s="557"/>
      <c r="MM85" s="557"/>
      <c r="MN85" s="557"/>
      <c r="MO85" s="557"/>
      <c r="MP85" s="557"/>
      <c r="MQ85" s="557"/>
      <c r="MR85" s="557"/>
      <c r="MS85" s="557"/>
      <c r="MT85" s="557"/>
      <c r="MU85" s="557"/>
      <c r="MV85" s="557"/>
      <c r="MW85" s="557"/>
      <c r="MX85" s="557"/>
      <c r="MY85" s="557"/>
      <c r="MZ85" s="557"/>
      <c r="NA85" s="557"/>
      <c r="NB85" s="557"/>
      <c r="NC85" s="557"/>
      <c r="ND85" s="557"/>
      <c r="NE85" s="557"/>
      <c r="NF85" s="557"/>
      <c r="NG85" s="557"/>
      <c r="NH85" s="557"/>
      <c r="NI85" s="557"/>
      <c r="NJ85" s="557"/>
      <c r="NK85" s="557"/>
      <c r="NL85" s="557"/>
      <c r="NM85" s="557"/>
      <c r="NN85" s="557"/>
      <c r="NO85" s="557"/>
      <c r="NP85" s="557"/>
      <c r="NQ85" s="557"/>
      <c r="NR85" s="557"/>
      <c r="NS85" s="557"/>
      <c r="NT85" s="557"/>
    </row>
    <row r="86" spans="1:384" s="85" customFormat="1" ht="51.75" customHeight="1" x14ac:dyDescent="0.45">
      <c r="A86" s="107">
        <v>0</v>
      </c>
      <c r="B86" s="108">
        <v>1</v>
      </c>
      <c r="C86" s="107">
        <v>0</v>
      </c>
      <c r="D86" s="108">
        <v>6</v>
      </c>
      <c r="E86" s="107">
        <v>2</v>
      </c>
      <c r="F86" s="108">
        <v>9</v>
      </c>
      <c r="G86" s="107">
        <v>0</v>
      </c>
      <c r="H86" s="108">
        <v>1</v>
      </c>
      <c r="I86" s="1452" t="str">
        <f t="shared" si="82"/>
        <v>01062901</v>
      </c>
      <c r="J86" s="1452" t="str">
        <f t="shared" si="83"/>
        <v>01062901</v>
      </c>
      <c r="K86" s="553" t="s">
        <v>119</v>
      </c>
      <c r="L86" s="2663" t="s">
        <v>588</v>
      </c>
      <c r="M86" s="2663"/>
      <c r="N86" s="556" t="s">
        <v>240</v>
      </c>
      <c r="O86" s="2664" t="s">
        <v>419</v>
      </c>
      <c r="P86" s="2305" t="s">
        <v>418</v>
      </c>
      <c r="Q86" s="2579">
        <v>0.9413746671439549</v>
      </c>
      <c r="R86" s="2596">
        <f t="shared" si="84"/>
        <v>0.83333333333333337</v>
      </c>
      <c r="S86" s="2597">
        <v>0.92810385920800564</v>
      </c>
      <c r="T86" s="2642" t="s">
        <v>520</v>
      </c>
      <c r="U86" s="1866">
        <v>5</v>
      </c>
      <c r="V86" s="1866">
        <f t="shared" si="85"/>
        <v>5</v>
      </c>
      <c r="W86" s="1866">
        <v>3</v>
      </c>
      <c r="X86" s="1866">
        <v>0</v>
      </c>
      <c r="Y86" s="1866">
        <v>0</v>
      </c>
      <c r="Z86" s="1866">
        <v>1</v>
      </c>
      <c r="AA86" s="1866">
        <v>0</v>
      </c>
      <c r="AB86" s="1866">
        <v>1</v>
      </c>
      <c r="AC86" s="3719" t="s">
        <v>525</v>
      </c>
      <c r="AD86" s="1872">
        <v>5</v>
      </c>
      <c r="AE86" s="1866">
        <f t="shared" si="86"/>
        <v>5</v>
      </c>
      <c r="AF86" s="2130">
        <v>1</v>
      </c>
      <c r="AG86" s="1785">
        <v>0</v>
      </c>
      <c r="AH86" s="1785">
        <v>3</v>
      </c>
      <c r="AI86" s="1785">
        <v>0</v>
      </c>
      <c r="AJ86" s="1785">
        <v>0</v>
      </c>
      <c r="AK86" s="1785">
        <v>0</v>
      </c>
      <c r="AL86" s="1785">
        <v>0</v>
      </c>
      <c r="AM86" s="1785">
        <v>1</v>
      </c>
      <c r="AN86" s="1729"/>
      <c r="AO86" s="2892">
        <f t="shared" si="87"/>
        <v>10</v>
      </c>
      <c r="AP86" s="2897">
        <f t="shared" si="88"/>
        <v>0.83333333333333337</v>
      </c>
      <c r="AQ86" s="1807" t="str" cm="1">
        <f t="array" ref="AQ86">_xlfn.IFS(AP86&lt;4,"estandar",AP86&gt;9,"compleja",AP86&gt;4,"avanzada")</f>
        <v>estandar</v>
      </c>
      <c r="AR86" s="2275" t="s">
        <v>522</v>
      </c>
      <c r="AS86" s="1196">
        <v>0</v>
      </c>
      <c r="AT86" s="1197">
        <v>1</v>
      </c>
      <c r="AU86" s="1488">
        <v>0</v>
      </c>
      <c r="AV86" s="1476">
        <v>1.63921417797888</v>
      </c>
      <c r="AW86" s="1143">
        <v>0</v>
      </c>
      <c r="AX86" s="1143">
        <v>3.6251131221719501</v>
      </c>
      <c r="AY86" s="1143"/>
      <c r="AZ86" s="1143">
        <f t="shared" si="89"/>
        <v>5.2643273001508302</v>
      </c>
      <c r="BA86" s="1139">
        <f t="shared" si="90"/>
        <v>0.9413746671439549</v>
      </c>
      <c r="BB86" s="1143">
        <v>1.42841302003004</v>
      </c>
      <c r="BC86" s="1143">
        <v>0</v>
      </c>
      <c r="BD86" s="1143">
        <v>0</v>
      </c>
      <c r="BE86" s="1143">
        <v>1.22723037566089</v>
      </c>
      <c r="BF86" s="1143">
        <f t="shared" si="91"/>
        <v>7.9199706958417604</v>
      </c>
      <c r="BG86" s="1477">
        <f t="shared" si="92"/>
        <v>0.92810385920800564</v>
      </c>
      <c r="BH86" s="1469"/>
      <c r="BI86" s="1143"/>
      <c r="BJ86" s="1143"/>
      <c r="BK86" s="1143"/>
      <c r="BL86" s="1143">
        <f t="shared" si="93"/>
        <v>0</v>
      </c>
      <c r="BM86" s="1139" t="e">
        <f t="shared" si="94"/>
        <v>#DIV/0!</v>
      </c>
      <c r="BN86" s="1143"/>
      <c r="BO86" s="1143"/>
      <c r="BP86" s="1143"/>
      <c r="BQ86" s="1143"/>
      <c r="BR86" s="1143">
        <f t="shared" si="95"/>
        <v>0</v>
      </c>
      <c r="BS86" s="1144" t="e">
        <f t="shared" si="96"/>
        <v>#DIV/0!</v>
      </c>
      <c r="BT86" s="557"/>
      <c r="BU86" s="557"/>
      <c r="BV86" s="557"/>
      <c r="BW86" s="557"/>
      <c r="BX86" s="557"/>
      <c r="BY86" s="557"/>
      <c r="BZ86" s="557"/>
      <c r="CA86" s="557"/>
      <c r="CB86" s="557"/>
      <c r="CC86" s="557"/>
      <c r="CD86" s="557"/>
      <c r="CE86" s="557"/>
      <c r="CF86" s="557"/>
      <c r="CG86" s="557"/>
      <c r="CH86" s="557"/>
      <c r="CI86" s="557"/>
      <c r="CJ86" s="557"/>
      <c r="CK86" s="557"/>
      <c r="CL86" s="557"/>
      <c r="CM86" s="557"/>
      <c r="CN86" s="557"/>
      <c r="CO86" s="557"/>
      <c r="CP86" s="557"/>
      <c r="CQ86" s="557"/>
      <c r="CR86" s="557"/>
      <c r="CS86" s="557"/>
      <c r="CT86" s="557"/>
      <c r="CU86" s="557"/>
      <c r="CV86" s="557"/>
      <c r="CW86" s="557"/>
      <c r="CX86" s="557"/>
      <c r="CY86" s="557"/>
      <c r="CZ86" s="557"/>
      <c r="DA86" s="557"/>
      <c r="DB86" s="557"/>
      <c r="DC86" s="557"/>
      <c r="DD86" s="557"/>
      <c r="DE86" s="557"/>
      <c r="DF86" s="557"/>
      <c r="DG86" s="557"/>
      <c r="DH86" s="557"/>
      <c r="DI86" s="557"/>
      <c r="DJ86" s="557"/>
      <c r="DK86" s="557"/>
      <c r="DL86" s="557"/>
      <c r="DM86" s="557"/>
      <c r="DN86" s="557"/>
      <c r="DO86" s="557"/>
      <c r="DP86" s="557"/>
      <c r="DQ86" s="557"/>
      <c r="DR86" s="557"/>
      <c r="DS86" s="557"/>
      <c r="DT86" s="557"/>
      <c r="DU86" s="557"/>
      <c r="DV86" s="557"/>
      <c r="DW86" s="557"/>
      <c r="DX86" s="557"/>
      <c r="DY86" s="557"/>
      <c r="DZ86" s="557"/>
      <c r="EA86" s="557"/>
      <c r="EB86" s="557"/>
      <c r="EC86" s="557"/>
      <c r="ED86" s="557"/>
      <c r="EE86" s="557"/>
      <c r="EF86" s="557"/>
      <c r="EG86" s="557"/>
      <c r="EH86" s="557"/>
      <c r="EI86" s="557"/>
      <c r="EJ86" s="557"/>
      <c r="EK86" s="557"/>
      <c r="EL86" s="557"/>
      <c r="EM86" s="557"/>
      <c r="EN86" s="557"/>
      <c r="EO86" s="557"/>
      <c r="EP86" s="557"/>
      <c r="EQ86" s="557"/>
      <c r="ER86" s="557"/>
      <c r="ES86" s="557"/>
      <c r="ET86" s="557"/>
      <c r="EU86" s="557"/>
      <c r="EV86" s="557"/>
      <c r="EW86" s="557"/>
      <c r="EX86" s="557"/>
      <c r="EY86" s="557"/>
      <c r="EZ86" s="557"/>
      <c r="FA86" s="557"/>
      <c r="FB86" s="557"/>
      <c r="FC86" s="557"/>
      <c r="FD86" s="557"/>
      <c r="FE86" s="557"/>
      <c r="FF86" s="557"/>
      <c r="FG86" s="557"/>
      <c r="FH86" s="557"/>
      <c r="FI86" s="557"/>
      <c r="FJ86" s="557"/>
      <c r="FK86" s="557"/>
      <c r="FL86" s="557"/>
      <c r="FM86" s="557"/>
      <c r="FN86" s="557"/>
      <c r="FO86" s="557"/>
      <c r="FP86" s="557"/>
      <c r="FQ86" s="557"/>
      <c r="FR86" s="557"/>
      <c r="FS86" s="557"/>
      <c r="FT86" s="557"/>
      <c r="FU86" s="557"/>
      <c r="FV86" s="557"/>
      <c r="FW86" s="557"/>
      <c r="FX86" s="557"/>
      <c r="FY86" s="557"/>
      <c r="FZ86" s="557"/>
      <c r="GA86" s="557"/>
      <c r="GB86" s="557"/>
      <c r="GC86" s="557"/>
      <c r="GD86" s="557"/>
      <c r="GE86" s="557"/>
      <c r="GF86" s="557"/>
      <c r="GG86" s="557"/>
      <c r="GH86" s="557"/>
      <c r="GI86" s="557"/>
      <c r="GJ86" s="557"/>
      <c r="GK86" s="557"/>
      <c r="GL86" s="557"/>
      <c r="GM86" s="557"/>
      <c r="GN86" s="557"/>
      <c r="GO86" s="557"/>
      <c r="GP86" s="557"/>
      <c r="GQ86" s="557"/>
      <c r="GR86" s="557"/>
      <c r="GS86" s="557"/>
      <c r="GT86" s="557"/>
      <c r="GU86" s="557"/>
      <c r="GV86" s="557"/>
      <c r="GW86" s="557"/>
      <c r="GX86" s="557"/>
      <c r="GY86" s="557"/>
      <c r="GZ86" s="557"/>
      <c r="HA86" s="557"/>
      <c r="HB86" s="557"/>
      <c r="HC86" s="557"/>
      <c r="HD86" s="557"/>
      <c r="HE86" s="557"/>
      <c r="HF86" s="557"/>
      <c r="HG86" s="557"/>
      <c r="HH86" s="557"/>
      <c r="HI86" s="557"/>
      <c r="HJ86" s="557"/>
      <c r="HK86" s="557"/>
      <c r="HL86" s="557"/>
      <c r="HM86" s="557"/>
      <c r="HN86" s="557"/>
      <c r="HO86" s="557"/>
      <c r="HP86" s="557"/>
      <c r="HQ86" s="557"/>
      <c r="HR86" s="557"/>
      <c r="HS86" s="557"/>
      <c r="HT86" s="557"/>
      <c r="HU86" s="557"/>
      <c r="HV86" s="557"/>
      <c r="HW86" s="557"/>
      <c r="HX86" s="557"/>
      <c r="HY86" s="557"/>
      <c r="HZ86" s="557"/>
      <c r="IA86" s="557"/>
      <c r="IB86" s="557"/>
      <c r="IC86" s="557"/>
      <c r="ID86" s="557"/>
      <c r="IE86" s="557"/>
      <c r="IF86" s="557"/>
      <c r="IG86" s="557"/>
      <c r="IH86" s="557"/>
      <c r="II86" s="557"/>
      <c r="IJ86" s="557"/>
      <c r="IK86" s="557"/>
      <c r="IL86" s="557"/>
      <c r="IM86" s="557"/>
      <c r="IN86" s="557"/>
      <c r="IO86" s="557"/>
      <c r="IP86" s="557"/>
      <c r="IQ86" s="557"/>
      <c r="IR86" s="557"/>
      <c r="IS86" s="557"/>
      <c r="IT86" s="557"/>
      <c r="IU86" s="557"/>
      <c r="IV86" s="557"/>
      <c r="IW86" s="557"/>
      <c r="IX86" s="557"/>
      <c r="IY86" s="557"/>
      <c r="IZ86" s="557"/>
      <c r="JA86" s="557"/>
      <c r="JB86" s="557"/>
      <c r="JC86" s="557"/>
      <c r="JD86" s="557"/>
      <c r="JE86" s="557"/>
      <c r="JF86" s="557"/>
      <c r="JG86" s="557"/>
      <c r="JH86" s="557"/>
      <c r="JI86" s="557"/>
      <c r="JJ86" s="557"/>
      <c r="JK86" s="557"/>
      <c r="JL86" s="557"/>
      <c r="JM86" s="557"/>
      <c r="JN86" s="557"/>
      <c r="JO86" s="557"/>
      <c r="JP86" s="557"/>
      <c r="JQ86" s="557"/>
      <c r="JR86" s="557"/>
      <c r="JS86" s="557"/>
      <c r="JT86" s="557"/>
      <c r="JU86" s="557"/>
      <c r="JV86" s="557"/>
      <c r="JW86" s="557"/>
      <c r="JX86" s="557"/>
      <c r="JY86" s="557"/>
      <c r="JZ86" s="557"/>
      <c r="KA86" s="557"/>
      <c r="KB86" s="557"/>
      <c r="KC86" s="557"/>
      <c r="KD86" s="557"/>
      <c r="KE86" s="557"/>
      <c r="KF86" s="557"/>
      <c r="KG86" s="557"/>
      <c r="KH86" s="557"/>
      <c r="KI86" s="557"/>
      <c r="KJ86" s="557"/>
      <c r="KK86" s="557"/>
      <c r="KL86" s="557"/>
      <c r="KM86" s="557"/>
      <c r="KN86" s="557"/>
      <c r="KO86" s="557"/>
      <c r="KP86" s="557"/>
      <c r="KQ86" s="557"/>
      <c r="KR86" s="557"/>
      <c r="KS86" s="557"/>
      <c r="KT86" s="557"/>
      <c r="KU86" s="557"/>
      <c r="KV86" s="557"/>
      <c r="KW86" s="557"/>
      <c r="KX86" s="557"/>
      <c r="KY86" s="557"/>
      <c r="KZ86" s="557"/>
      <c r="LA86" s="557"/>
      <c r="LB86" s="557"/>
      <c r="LC86" s="557"/>
      <c r="LD86" s="557"/>
      <c r="LE86" s="557"/>
      <c r="LF86" s="557"/>
      <c r="LG86" s="557"/>
      <c r="LH86" s="557"/>
      <c r="LI86" s="557"/>
      <c r="LJ86" s="557"/>
      <c r="LK86" s="557"/>
      <c r="LL86" s="557"/>
      <c r="LM86" s="557"/>
      <c r="LN86" s="557"/>
      <c r="LO86" s="557"/>
      <c r="LP86" s="557"/>
      <c r="LQ86" s="557"/>
      <c r="LR86" s="557"/>
      <c r="LS86" s="557"/>
      <c r="LT86" s="557"/>
      <c r="LU86" s="557"/>
      <c r="LV86" s="557"/>
      <c r="LW86" s="557"/>
      <c r="LX86" s="557"/>
      <c r="LY86" s="557"/>
      <c r="LZ86" s="557"/>
      <c r="MA86" s="557"/>
      <c r="MB86" s="557"/>
      <c r="MC86" s="557"/>
      <c r="MD86" s="557"/>
      <c r="ME86" s="557"/>
      <c r="MF86" s="557"/>
      <c r="MG86" s="557"/>
      <c r="MH86" s="557"/>
      <c r="MI86" s="557"/>
      <c r="MJ86" s="557"/>
      <c r="MK86" s="557"/>
      <c r="ML86" s="557"/>
      <c r="MM86" s="557"/>
      <c r="MN86" s="557"/>
      <c r="MO86" s="557"/>
      <c r="MP86" s="557"/>
      <c r="MQ86" s="557"/>
      <c r="MR86" s="557"/>
      <c r="MS86" s="557"/>
      <c r="MT86" s="557"/>
      <c r="MU86" s="557"/>
      <c r="MV86" s="557"/>
      <c r="MW86" s="557"/>
      <c r="MX86" s="557"/>
      <c r="MY86" s="557"/>
      <c r="MZ86" s="557"/>
      <c r="NA86" s="557"/>
      <c r="NB86" s="557"/>
      <c r="NC86" s="557"/>
      <c r="ND86" s="557"/>
      <c r="NE86" s="557"/>
      <c r="NF86" s="557"/>
      <c r="NG86" s="557"/>
      <c r="NH86" s="557"/>
      <c r="NI86" s="557"/>
      <c r="NJ86" s="557"/>
      <c r="NK86" s="557"/>
      <c r="NL86" s="557"/>
      <c r="NM86" s="557"/>
      <c r="NN86" s="557"/>
      <c r="NO86" s="557"/>
      <c r="NP86" s="557"/>
      <c r="NQ86" s="557"/>
      <c r="NR86" s="557"/>
      <c r="NS86" s="557"/>
      <c r="NT86" s="557"/>
    </row>
    <row r="87" spans="1:384" s="85" customFormat="1" ht="51.75" customHeight="1" x14ac:dyDescent="0.45">
      <c r="A87" s="107">
        <v>0</v>
      </c>
      <c r="B87" s="108">
        <v>1</v>
      </c>
      <c r="C87" s="107">
        <v>0</v>
      </c>
      <c r="D87" s="108">
        <v>6</v>
      </c>
      <c r="E87" s="107">
        <v>3</v>
      </c>
      <c r="F87" s="108">
        <v>0</v>
      </c>
      <c r="G87" s="107">
        <v>0</v>
      </c>
      <c r="H87" s="108">
        <v>1</v>
      </c>
      <c r="I87" s="1452" t="str">
        <f t="shared" si="82"/>
        <v>01063001</v>
      </c>
      <c r="J87" s="1452" t="str">
        <f t="shared" si="83"/>
        <v>01063001</v>
      </c>
      <c r="K87" s="553" t="s">
        <v>119</v>
      </c>
      <c r="L87" s="2663" t="s">
        <v>589</v>
      </c>
      <c r="M87" s="2663"/>
      <c r="N87" s="556" t="s">
        <v>240</v>
      </c>
      <c r="O87" s="2664" t="s">
        <v>421</v>
      </c>
      <c r="P87" s="2305" t="s">
        <v>420</v>
      </c>
      <c r="Q87" s="2579">
        <v>1</v>
      </c>
      <c r="R87" s="2596">
        <f t="shared" si="84"/>
        <v>0.83333333333333337</v>
      </c>
      <c r="S87" s="2597">
        <v>1</v>
      </c>
      <c r="T87" s="2642" t="s">
        <v>520</v>
      </c>
      <c r="U87" s="1866">
        <v>6</v>
      </c>
      <c r="V87" s="1866">
        <f t="shared" si="85"/>
        <v>5</v>
      </c>
      <c r="W87" s="1866">
        <v>3</v>
      </c>
      <c r="X87" s="1866">
        <v>0</v>
      </c>
      <c r="Y87" s="1866">
        <v>0</v>
      </c>
      <c r="Z87" s="1866">
        <v>1</v>
      </c>
      <c r="AA87" s="1866">
        <v>0</v>
      </c>
      <c r="AB87" s="1866">
        <v>1</v>
      </c>
      <c r="AC87" s="3719" t="s">
        <v>525</v>
      </c>
      <c r="AD87" s="1872">
        <v>5</v>
      </c>
      <c r="AE87" s="1866">
        <f t="shared" si="86"/>
        <v>5</v>
      </c>
      <c r="AF87" s="2130">
        <v>1</v>
      </c>
      <c r="AG87" s="1785">
        <v>0</v>
      </c>
      <c r="AH87" s="1785">
        <v>3</v>
      </c>
      <c r="AI87" s="1785">
        <v>0</v>
      </c>
      <c r="AJ87" s="1785">
        <v>0</v>
      </c>
      <c r="AK87" s="1785">
        <v>0</v>
      </c>
      <c r="AL87" s="1785">
        <v>0</v>
      </c>
      <c r="AM87" s="1785">
        <v>1</v>
      </c>
      <c r="AN87" s="1729"/>
      <c r="AO87" s="2892">
        <f t="shared" si="87"/>
        <v>10</v>
      </c>
      <c r="AP87" s="2897">
        <f t="shared" si="88"/>
        <v>0.83333333333333337</v>
      </c>
      <c r="AQ87" s="1807" t="str" cm="1">
        <f t="array" ref="AQ87">_xlfn.IFS(AP87&lt;4,"estandar",AP87&gt;9,"compleja",AP87&gt;4,"avanzada")</f>
        <v>estandar</v>
      </c>
      <c r="AR87" s="2275" t="s">
        <v>522</v>
      </c>
      <c r="AS87" s="1196">
        <v>0</v>
      </c>
      <c r="AT87" s="1197">
        <v>1</v>
      </c>
      <c r="AU87" s="1488">
        <v>0</v>
      </c>
      <c r="AV87" s="1476">
        <v>1.9670570135746599</v>
      </c>
      <c r="AW87" s="1143">
        <v>0</v>
      </c>
      <c r="AX87" s="1143">
        <v>3.6251131221719501</v>
      </c>
      <c r="AY87" s="1143"/>
      <c r="AZ87" s="1143">
        <f t="shared" si="89"/>
        <v>5.5921701357466098</v>
      </c>
      <c r="BA87" s="1139">
        <f t="shared" si="90"/>
        <v>1</v>
      </c>
      <c r="BB87" s="1143">
        <v>1.7140956240360501</v>
      </c>
      <c r="BC87" s="1143">
        <v>0</v>
      </c>
      <c r="BD87" s="1143">
        <v>0</v>
      </c>
      <c r="BE87" s="1143">
        <v>1.22723037566089</v>
      </c>
      <c r="BF87" s="1143">
        <f t="shared" si="91"/>
        <v>8.5334961354435492</v>
      </c>
      <c r="BG87" s="1477">
        <f t="shared" si="92"/>
        <v>1</v>
      </c>
      <c r="BH87" s="1469"/>
      <c r="BI87" s="1143"/>
      <c r="BJ87" s="1143"/>
      <c r="BK87" s="1143"/>
      <c r="BL87" s="1143">
        <f t="shared" si="93"/>
        <v>0</v>
      </c>
      <c r="BM87" s="1139" t="e">
        <f t="shared" si="94"/>
        <v>#DIV/0!</v>
      </c>
      <c r="BN87" s="1143"/>
      <c r="BO87" s="1143"/>
      <c r="BP87" s="1143"/>
      <c r="BQ87" s="1143"/>
      <c r="BR87" s="1143">
        <f t="shared" si="95"/>
        <v>0</v>
      </c>
      <c r="BS87" s="1144" t="e">
        <f t="shared" si="96"/>
        <v>#DIV/0!</v>
      </c>
      <c r="BT87" s="557"/>
      <c r="BU87" s="557"/>
      <c r="BV87" s="557"/>
      <c r="BW87" s="557"/>
      <c r="BX87" s="557"/>
      <c r="BY87" s="557"/>
      <c r="BZ87" s="557"/>
      <c r="CA87" s="557"/>
      <c r="CB87" s="557"/>
      <c r="CC87" s="557"/>
      <c r="CD87" s="557"/>
      <c r="CE87" s="557"/>
      <c r="CF87" s="557"/>
      <c r="CG87" s="557"/>
      <c r="CH87" s="557"/>
      <c r="CI87" s="557"/>
      <c r="CJ87" s="557"/>
      <c r="CK87" s="557"/>
      <c r="CL87" s="557"/>
      <c r="CM87" s="557"/>
      <c r="CN87" s="557"/>
      <c r="CO87" s="557"/>
      <c r="CP87" s="557"/>
      <c r="CQ87" s="557"/>
      <c r="CR87" s="557"/>
      <c r="CS87" s="557"/>
      <c r="CT87" s="557"/>
      <c r="CU87" s="557"/>
      <c r="CV87" s="557"/>
      <c r="CW87" s="557"/>
      <c r="CX87" s="557"/>
      <c r="CY87" s="557"/>
      <c r="CZ87" s="557"/>
      <c r="DA87" s="557"/>
      <c r="DB87" s="557"/>
      <c r="DC87" s="557"/>
      <c r="DD87" s="557"/>
      <c r="DE87" s="557"/>
      <c r="DF87" s="557"/>
      <c r="DG87" s="557"/>
      <c r="DH87" s="557"/>
      <c r="DI87" s="557"/>
      <c r="DJ87" s="557"/>
      <c r="DK87" s="557"/>
      <c r="DL87" s="557"/>
      <c r="DM87" s="557"/>
      <c r="DN87" s="557"/>
      <c r="DO87" s="557"/>
      <c r="DP87" s="557"/>
      <c r="DQ87" s="557"/>
      <c r="DR87" s="557"/>
      <c r="DS87" s="557"/>
      <c r="DT87" s="557"/>
      <c r="DU87" s="557"/>
      <c r="DV87" s="557"/>
      <c r="DW87" s="557"/>
      <c r="DX87" s="557"/>
      <c r="DY87" s="557"/>
      <c r="DZ87" s="557"/>
      <c r="EA87" s="557"/>
      <c r="EB87" s="557"/>
      <c r="EC87" s="557"/>
      <c r="ED87" s="557"/>
      <c r="EE87" s="557"/>
      <c r="EF87" s="557"/>
      <c r="EG87" s="557"/>
      <c r="EH87" s="557"/>
      <c r="EI87" s="557"/>
      <c r="EJ87" s="557"/>
      <c r="EK87" s="557"/>
      <c r="EL87" s="557"/>
      <c r="EM87" s="557"/>
      <c r="EN87" s="557"/>
      <c r="EO87" s="557"/>
      <c r="EP87" s="557"/>
      <c r="EQ87" s="557"/>
      <c r="ER87" s="557"/>
      <c r="ES87" s="557"/>
      <c r="ET87" s="557"/>
      <c r="EU87" s="557"/>
      <c r="EV87" s="557"/>
      <c r="EW87" s="557"/>
      <c r="EX87" s="557"/>
      <c r="EY87" s="557"/>
      <c r="EZ87" s="557"/>
      <c r="FA87" s="557"/>
      <c r="FB87" s="557"/>
      <c r="FC87" s="557"/>
      <c r="FD87" s="557"/>
      <c r="FE87" s="557"/>
      <c r="FF87" s="557"/>
      <c r="FG87" s="557"/>
      <c r="FH87" s="557"/>
      <c r="FI87" s="557"/>
      <c r="FJ87" s="557"/>
      <c r="FK87" s="557"/>
      <c r="FL87" s="557"/>
      <c r="FM87" s="557"/>
      <c r="FN87" s="557"/>
      <c r="FO87" s="557"/>
      <c r="FP87" s="557"/>
      <c r="FQ87" s="557"/>
      <c r="FR87" s="557"/>
      <c r="FS87" s="557"/>
      <c r="FT87" s="557"/>
      <c r="FU87" s="557"/>
      <c r="FV87" s="557"/>
      <c r="FW87" s="557"/>
      <c r="FX87" s="557"/>
      <c r="FY87" s="557"/>
      <c r="FZ87" s="557"/>
      <c r="GA87" s="557"/>
      <c r="GB87" s="557"/>
      <c r="GC87" s="557"/>
      <c r="GD87" s="557"/>
      <c r="GE87" s="557"/>
      <c r="GF87" s="557"/>
      <c r="GG87" s="557"/>
      <c r="GH87" s="557"/>
      <c r="GI87" s="557"/>
      <c r="GJ87" s="557"/>
      <c r="GK87" s="557"/>
      <c r="GL87" s="557"/>
      <c r="GM87" s="557"/>
      <c r="GN87" s="557"/>
      <c r="GO87" s="557"/>
      <c r="GP87" s="557"/>
      <c r="GQ87" s="557"/>
      <c r="GR87" s="557"/>
      <c r="GS87" s="557"/>
      <c r="GT87" s="557"/>
      <c r="GU87" s="557"/>
      <c r="GV87" s="557"/>
      <c r="GW87" s="557"/>
      <c r="GX87" s="557"/>
      <c r="GY87" s="557"/>
      <c r="GZ87" s="557"/>
      <c r="HA87" s="557"/>
      <c r="HB87" s="557"/>
      <c r="HC87" s="557"/>
      <c r="HD87" s="557"/>
      <c r="HE87" s="557"/>
      <c r="HF87" s="557"/>
      <c r="HG87" s="557"/>
      <c r="HH87" s="557"/>
      <c r="HI87" s="557"/>
      <c r="HJ87" s="557"/>
      <c r="HK87" s="557"/>
      <c r="HL87" s="557"/>
      <c r="HM87" s="557"/>
      <c r="HN87" s="557"/>
      <c r="HO87" s="557"/>
      <c r="HP87" s="557"/>
      <c r="HQ87" s="557"/>
      <c r="HR87" s="557"/>
      <c r="HS87" s="557"/>
      <c r="HT87" s="557"/>
      <c r="HU87" s="557"/>
      <c r="HV87" s="557"/>
      <c r="HW87" s="557"/>
      <c r="HX87" s="557"/>
      <c r="HY87" s="557"/>
      <c r="HZ87" s="557"/>
      <c r="IA87" s="557"/>
      <c r="IB87" s="557"/>
      <c r="IC87" s="557"/>
      <c r="ID87" s="557"/>
      <c r="IE87" s="557"/>
      <c r="IF87" s="557"/>
      <c r="IG87" s="557"/>
      <c r="IH87" s="557"/>
      <c r="II87" s="557"/>
      <c r="IJ87" s="557"/>
      <c r="IK87" s="557"/>
      <c r="IL87" s="557"/>
      <c r="IM87" s="557"/>
      <c r="IN87" s="557"/>
      <c r="IO87" s="557"/>
      <c r="IP87" s="557"/>
      <c r="IQ87" s="557"/>
      <c r="IR87" s="557"/>
      <c r="IS87" s="557"/>
      <c r="IT87" s="557"/>
      <c r="IU87" s="557"/>
      <c r="IV87" s="557"/>
      <c r="IW87" s="557"/>
      <c r="IX87" s="557"/>
      <c r="IY87" s="557"/>
      <c r="IZ87" s="557"/>
      <c r="JA87" s="557"/>
      <c r="JB87" s="557"/>
      <c r="JC87" s="557"/>
      <c r="JD87" s="557"/>
      <c r="JE87" s="557"/>
      <c r="JF87" s="557"/>
      <c r="JG87" s="557"/>
      <c r="JH87" s="557"/>
      <c r="JI87" s="557"/>
      <c r="JJ87" s="557"/>
      <c r="JK87" s="557"/>
      <c r="JL87" s="557"/>
      <c r="JM87" s="557"/>
      <c r="JN87" s="557"/>
      <c r="JO87" s="557"/>
      <c r="JP87" s="557"/>
      <c r="JQ87" s="557"/>
      <c r="JR87" s="557"/>
      <c r="JS87" s="557"/>
      <c r="JT87" s="557"/>
      <c r="JU87" s="557"/>
      <c r="JV87" s="557"/>
      <c r="JW87" s="557"/>
      <c r="JX87" s="557"/>
      <c r="JY87" s="557"/>
      <c r="JZ87" s="557"/>
      <c r="KA87" s="557"/>
      <c r="KB87" s="557"/>
      <c r="KC87" s="557"/>
      <c r="KD87" s="557"/>
      <c r="KE87" s="557"/>
      <c r="KF87" s="557"/>
      <c r="KG87" s="557"/>
      <c r="KH87" s="557"/>
      <c r="KI87" s="557"/>
      <c r="KJ87" s="557"/>
      <c r="KK87" s="557"/>
      <c r="KL87" s="557"/>
      <c r="KM87" s="557"/>
      <c r="KN87" s="557"/>
      <c r="KO87" s="557"/>
      <c r="KP87" s="557"/>
      <c r="KQ87" s="557"/>
      <c r="KR87" s="557"/>
      <c r="KS87" s="557"/>
      <c r="KT87" s="557"/>
      <c r="KU87" s="557"/>
      <c r="KV87" s="557"/>
      <c r="KW87" s="557"/>
      <c r="KX87" s="557"/>
      <c r="KY87" s="557"/>
      <c r="KZ87" s="557"/>
      <c r="LA87" s="557"/>
      <c r="LB87" s="557"/>
      <c r="LC87" s="557"/>
      <c r="LD87" s="557"/>
      <c r="LE87" s="557"/>
      <c r="LF87" s="557"/>
      <c r="LG87" s="557"/>
      <c r="LH87" s="557"/>
      <c r="LI87" s="557"/>
      <c r="LJ87" s="557"/>
      <c r="LK87" s="557"/>
      <c r="LL87" s="557"/>
      <c r="LM87" s="557"/>
      <c r="LN87" s="557"/>
      <c r="LO87" s="557"/>
      <c r="LP87" s="557"/>
      <c r="LQ87" s="557"/>
      <c r="LR87" s="557"/>
      <c r="LS87" s="557"/>
      <c r="LT87" s="557"/>
      <c r="LU87" s="557"/>
      <c r="LV87" s="557"/>
      <c r="LW87" s="557"/>
      <c r="LX87" s="557"/>
      <c r="LY87" s="557"/>
      <c r="LZ87" s="557"/>
      <c r="MA87" s="557"/>
      <c r="MB87" s="557"/>
      <c r="MC87" s="557"/>
      <c r="MD87" s="557"/>
      <c r="ME87" s="557"/>
      <c r="MF87" s="557"/>
      <c r="MG87" s="557"/>
      <c r="MH87" s="557"/>
      <c r="MI87" s="557"/>
      <c r="MJ87" s="557"/>
      <c r="MK87" s="557"/>
      <c r="ML87" s="557"/>
      <c r="MM87" s="557"/>
      <c r="MN87" s="557"/>
      <c r="MO87" s="557"/>
      <c r="MP87" s="557"/>
      <c r="MQ87" s="557"/>
      <c r="MR87" s="557"/>
      <c r="MS87" s="557"/>
      <c r="MT87" s="557"/>
      <c r="MU87" s="557"/>
      <c r="MV87" s="557"/>
      <c r="MW87" s="557"/>
      <c r="MX87" s="557"/>
      <c r="MY87" s="557"/>
      <c r="MZ87" s="557"/>
      <c r="NA87" s="557"/>
      <c r="NB87" s="557"/>
      <c r="NC87" s="557"/>
      <c r="ND87" s="557"/>
      <c r="NE87" s="557"/>
      <c r="NF87" s="557"/>
      <c r="NG87" s="557"/>
      <c r="NH87" s="557"/>
      <c r="NI87" s="557"/>
      <c r="NJ87" s="557"/>
      <c r="NK87" s="557"/>
      <c r="NL87" s="557"/>
      <c r="NM87" s="557"/>
      <c r="NN87" s="557"/>
      <c r="NO87" s="557"/>
      <c r="NP87" s="557"/>
      <c r="NQ87" s="557"/>
      <c r="NR87" s="557"/>
      <c r="NS87" s="557"/>
      <c r="NT87" s="557"/>
    </row>
    <row r="88" spans="1:384" s="85" customFormat="1" ht="51.75" customHeight="1" x14ac:dyDescent="0.45">
      <c r="A88" s="107">
        <v>0</v>
      </c>
      <c r="B88" s="108">
        <v>1</v>
      </c>
      <c r="C88" s="107">
        <v>0</v>
      </c>
      <c r="D88" s="108">
        <v>6</v>
      </c>
      <c r="E88" s="107">
        <v>3</v>
      </c>
      <c r="F88" s="108">
        <v>1</v>
      </c>
      <c r="G88" s="107">
        <v>0</v>
      </c>
      <c r="H88" s="108">
        <v>1</v>
      </c>
      <c r="I88" s="1452" t="str">
        <f t="shared" si="82"/>
        <v>01063101</v>
      </c>
      <c r="J88" s="1452" t="str">
        <f t="shared" si="83"/>
        <v>01063101</v>
      </c>
      <c r="K88" s="553" t="s">
        <v>119</v>
      </c>
      <c r="L88" s="2663" t="s">
        <v>590</v>
      </c>
      <c r="M88" s="2663"/>
      <c r="N88" s="556" t="s">
        <v>240</v>
      </c>
      <c r="O88" s="2664" t="s">
        <v>423</v>
      </c>
      <c r="P88" s="2305" t="s">
        <v>422</v>
      </c>
      <c r="Q88" s="2579">
        <v>1</v>
      </c>
      <c r="R88" s="2645">
        <f t="shared" si="84"/>
        <v>0.91666666666666663</v>
      </c>
      <c r="S88" s="2597">
        <v>1</v>
      </c>
      <c r="T88" s="2642" t="s">
        <v>520</v>
      </c>
      <c r="U88" s="1866">
        <v>6</v>
      </c>
      <c r="V88" s="1866">
        <f t="shared" si="85"/>
        <v>6</v>
      </c>
      <c r="W88" s="1866">
        <v>3</v>
      </c>
      <c r="X88" s="1866">
        <v>0</v>
      </c>
      <c r="Y88" s="1866">
        <v>0</v>
      </c>
      <c r="Z88" s="1866">
        <v>1</v>
      </c>
      <c r="AA88" s="1866">
        <v>1</v>
      </c>
      <c r="AB88" s="1866">
        <v>1</v>
      </c>
      <c r="AC88" s="3719" t="s">
        <v>525</v>
      </c>
      <c r="AD88" s="1872">
        <v>5</v>
      </c>
      <c r="AE88" s="1866">
        <f t="shared" si="86"/>
        <v>5</v>
      </c>
      <c r="AF88" s="2130">
        <v>1</v>
      </c>
      <c r="AG88" s="1785">
        <v>0</v>
      </c>
      <c r="AH88" s="1785">
        <v>3</v>
      </c>
      <c r="AI88" s="1785">
        <v>0</v>
      </c>
      <c r="AJ88" s="1785">
        <v>0</v>
      </c>
      <c r="AK88" s="1785">
        <v>0</v>
      </c>
      <c r="AL88" s="1785">
        <v>0</v>
      </c>
      <c r="AM88" s="1785">
        <v>1</v>
      </c>
      <c r="AN88" s="1729"/>
      <c r="AO88" s="2892">
        <f t="shared" si="87"/>
        <v>11</v>
      </c>
      <c r="AP88" s="2897">
        <f t="shared" si="88"/>
        <v>0.91666666666666663</v>
      </c>
      <c r="AQ88" s="1807" t="str" cm="1">
        <f t="array" ref="AQ88">_xlfn.IFS(AP88&lt;4,"estandar",AP88&gt;9,"compleja",AP88&gt;4,"avanzada")</f>
        <v>estandar</v>
      </c>
      <c r="AR88" s="2275" t="s">
        <v>522</v>
      </c>
      <c r="AS88" s="1196">
        <v>0</v>
      </c>
      <c r="AT88" s="1197">
        <v>1</v>
      </c>
      <c r="AU88" s="1488">
        <v>0</v>
      </c>
      <c r="AV88" s="1476">
        <v>1.9670570135746599</v>
      </c>
      <c r="AW88" s="1143">
        <v>0</v>
      </c>
      <c r="AX88" s="1143">
        <v>3.6251131221719501</v>
      </c>
      <c r="AY88" s="1143"/>
      <c r="AZ88" s="1143">
        <f t="shared" si="89"/>
        <v>5.5921701357466098</v>
      </c>
      <c r="BA88" s="1139">
        <f t="shared" si="90"/>
        <v>1</v>
      </c>
      <c r="BB88" s="1143">
        <v>1.7140956240360501</v>
      </c>
      <c r="BC88" s="1143">
        <v>0</v>
      </c>
      <c r="BD88" s="1143">
        <v>0</v>
      </c>
      <c r="BE88" s="1143">
        <v>1.22723037566089</v>
      </c>
      <c r="BF88" s="1143">
        <f t="shared" si="91"/>
        <v>8.5334961354435492</v>
      </c>
      <c r="BG88" s="1477">
        <f t="shared" si="92"/>
        <v>1</v>
      </c>
      <c r="BH88" s="1469"/>
      <c r="BI88" s="1143"/>
      <c r="BJ88" s="1143"/>
      <c r="BK88" s="1143"/>
      <c r="BL88" s="1143">
        <f t="shared" si="93"/>
        <v>0</v>
      </c>
      <c r="BM88" s="1139" t="e">
        <f t="shared" si="94"/>
        <v>#DIV/0!</v>
      </c>
      <c r="BN88" s="1143"/>
      <c r="BO88" s="1143"/>
      <c r="BP88" s="1143"/>
      <c r="BQ88" s="1143"/>
      <c r="BR88" s="1143">
        <f t="shared" si="95"/>
        <v>0</v>
      </c>
      <c r="BS88" s="1144" t="e">
        <f t="shared" si="96"/>
        <v>#DIV/0!</v>
      </c>
      <c r="BT88" s="557"/>
      <c r="BU88" s="557"/>
      <c r="BV88" s="557"/>
      <c r="BW88" s="557"/>
      <c r="BX88" s="557"/>
      <c r="BY88" s="557"/>
      <c r="BZ88" s="557"/>
      <c r="CA88" s="557"/>
      <c r="CB88" s="557"/>
      <c r="CC88" s="557"/>
      <c r="CD88" s="557"/>
      <c r="CE88" s="557"/>
      <c r="CF88" s="557"/>
      <c r="CG88" s="557"/>
      <c r="CH88" s="557"/>
      <c r="CI88" s="557"/>
      <c r="CJ88" s="557"/>
      <c r="CK88" s="557"/>
      <c r="CL88" s="557"/>
      <c r="CM88" s="557"/>
      <c r="CN88" s="557"/>
      <c r="CO88" s="557"/>
      <c r="CP88" s="557"/>
      <c r="CQ88" s="557"/>
      <c r="CR88" s="557"/>
      <c r="CS88" s="557"/>
      <c r="CT88" s="557"/>
      <c r="CU88" s="557"/>
      <c r="CV88" s="557"/>
      <c r="CW88" s="557"/>
      <c r="CX88" s="557"/>
      <c r="CY88" s="557"/>
      <c r="CZ88" s="557"/>
      <c r="DA88" s="557"/>
      <c r="DB88" s="557"/>
      <c r="DC88" s="557"/>
      <c r="DD88" s="557"/>
      <c r="DE88" s="557"/>
      <c r="DF88" s="557"/>
      <c r="DG88" s="557"/>
      <c r="DH88" s="557"/>
      <c r="DI88" s="557"/>
      <c r="DJ88" s="557"/>
      <c r="DK88" s="557"/>
      <c r="DL88" s="557"/>
      <c r="DM88" s="557"/>
      <c r="DN88" s="557"/>
      <c r="DO88" s="557"/>
      <c r="DP88" s="557"/>
      <c r="DQ88" s="557"/>
      <c r="DR88" s="557"/>
      <c r="DS88" s="557"/>
      <c r="DT88" s="557"/>
      <c r="DU88" s="557"/>
      <c r="DV88" s="557"/>
      <c r="DW88" s="557"/>
      <c r="DX88" s="557"/>
      <c r="DY88" s="557"/>
      <c r="DZ88" s="557"/>
      <c r="EA88" s="557"/>
      <c r="EB88" s="557"/>
      <c r="EC88" s="557"/>
      <c r="ED88" s="557"/>
      <c r="EE88" s="557"/>
      <c r="EF88" s="557"/>
      <c r="EG88" s="557"/>
      <c r="EH88" s="557"/>
      <c r="EI88" s="557"/>
      <c r="EJ88" s="557"/>
      <c r="EK88" s="557"/>
      <c r="EL88" s="557"/>
      <c r="EM88" s="557"/>
      <c r="EN88" s="557"/>
      <c r="EO88" s="557"/>
      <c r="EP88" s="557"/>
      <c r="EQ88" s="557"/>
      <c r="ER88" s="557"/>
      <c r="ES88" s="557"/>
      <c r="ET88" s="557"/>
      <c r="EU88" s="557"/>
      <c r="EV88" s="557"/>
      <c r="EW88" s="557"/>
      <c r="EX88" s="557"/>
      <c r="EY88" s="557"/>
      <c r="EZ88" s="557"/>
      <c r="FA88" s="557"/>
      <c r="FB88" s="557"/>
      <c r="FC88" s="557"/>
      <c r="FD88" s="557"/>
      <c r="FE88" s="557"/>
      <c r="FF88" s="557"/>
      <c r="FG88" s="557"/>
      <c r="FH88" s="557"/>
      <c r="FI88" s="557"/>
      <c r="FJ88" s="557"/>
      <c r="FK88" s="557"/>
      <c r="FL88" s="557"/>
      <c r="FM88" s="557"/>
      <c r="FN88" s="557"/>
      <c r="FO88" s="557"/>
      <c r="FP88" s="557"/>
      <c r="FQ88" s="557"/>
      <c r="FR88" s="557"/>
      <c r="FS88" s="557"/>
      <c r="FT88" s="557"/>
      <c r="FU88" s="557"/>
      <c r="FV88" s="557"/>
      <c r="FW88" s="557"/>
      <c r="FX88" s="557"/>
      <c r="FY88" s="557"/>
      <c r="FZ88" s="557"/>
      <c r="GA88" s="557"/>
      <c r="GB88" s="557"/>
      <c r="GC88" s="557"/>
      <c r="GD88" s="557"/>
      <c r="GE88" s="557"/>
      <c r="GF88" s="557"/>
      <c r="GG88" s="557"/>
      <c r="GH88" s="557"/>
      <c r="GI88" s="557"/>
      <c r="GJ88" s="557"/>
      <c r="GK88" s="557"/>
      <c r="GL88" s="557"/>
      <c r="GM88" s="557"/>
      <c r="GN88" s="557"/>
      <c r="GO88" s="557"/>
      <c r="GP88" s="557"/>
      <c r="GQ88" s="557"/>
      <c r="GR88" s="557"/>
      <c r="GS88" s="557"/>
      <c r="GT88" s="557"/>
      <c r="GU88" s="557"/>
      <c r="GV88" s="557"/>
      <c r="GW88" s="557"/>
      <c r="GX88" s="557"/>
      <c r="GY88" s="557"/>
      <c r="GZ88" s="557"/>
      <c r="HA88" s="557"/>
      <c r="HB88" s="557"/>
      <c r="HC88" s="557"/>
      <c r="HD88" s="557"/>
      <c r="HE88" s="557"/>
      <c r="HF88" s="557"/>
      <c r="HG88" s="557"/>
      <c r="HH88" s="557"/>
      <c r="HI88" s="557"/>
      <c r="HJ88" s="557"/>
      <c r="HK88" s="557"/>
      <c r="HL88" s="557"/>
      <c r="HM88" s="557"/>
      <c r="HN88" s="557"/>
      <c r="HO88" s="557"/>
      <c r="HP88" s="557"/>
      <c r="HQ88" s="557"/>
      <c r="HR88" s="557"/>
      <c r="HS88" s="557"/>
      <c r="HT88" s="557"/>
      <c r="HU88" s="557"/>
      <c r="HV88" s="557"/>
      <c r="HW88" s="557"/>
      <c r="HX88" s="557"/>
      <c r="HY88" s="557"/>
      <c r="HZ88" s="557"/>
      <c r="IA88" s="557"/>
      <c r="IB88" s="557"/>
      <c r="IC88" s="557"/>
      <c r="ID88" s="557"/>
      <c r="IE88" s="557"/>
      <c r="IF88" s="557"/>
      <c r="IG88" s="557"/>
      <c r="IH88" s="557"/>
      <c r="II88" s="557"/>
      <c r="IJ88" s="557"/>
      <c r="IK88" s="557"/>
      <c r="IL88" s="557"/>
      <c r="IM88" s="557"/>
      <c r="IN88" s="557"/>
      <c r="IO88" s="557"/>
      <c r="IP88" s="557"/>
      <c r="IQ88" s="557"/>
      <c r="IR88" s="557"/>
      <c r="IS88" s="557"/>
      <c r="IT88" s="557"/>
      <c r="IU88" s="557"/>
      <c r="IV88" s="557"/>
      <c r="IW88" s="557"/>
      <c r="IX88" s="557"/>
      <c r="IY88" s="557"/>
      <c r="IZ88" s="557"/>
      <c r="JA88" s="557"/>
      <c r="JB88" s="557"/>
      <c r="JC88" s="557"/>
      <c r="JD88" s="557"/>
      <c r="JE88" s="557"/>
      <c r="JF88" s="557"/>
      <c r="JG88" s="557"/>
      <c r="JH88" s="557"/>
      <c r="JI88" s="557"/>
      <c r="JJ88" s="557"/>
      <c r="JK88" s="557"/>
      <c r="JL88" s="557"/>
      <c r="JM88" s="557"/>
      <c r="JN88" s="557"/>
      <c r="JO88" s="557"/>
      <c r="JP88" s="557"/>
      <c r="JQ88" s="557"/>
      <c r="JR88" s="557"/>
      <c r="JS88" s="557"/>
      <c r="JT88" s="557"/>
      <c r="JU88" s="557"/>
      <c r="JV88" s="557"/>
      <c r="JW88" s="557"/>
      <c r="JX88" s="557"/>
      <c r="JY88" s="557"/>
      <c r="JZ88" s="557"/>
      <c r="KA88" s="557"/>
      <c r="KB88" s="557"/>
      <c r="KC88" s="557"/>
      <c r="KD88" s="557"/>
      <c r="KE88" s="557"/>
      <c r="KF88" s="557"/>
      <c r="KG88" s="557"/>
      <c r="KH88" s="557"/>
      <c r="KI88" s="557"/>
      <c r="KJ88" s="557"/>
      <c r="KK88" s="557"/>
      <c r="KL88" s="557"/>
      <c r="KM88" s="557"/>
      <c r="KN88" s="557"/>
      <c r="KO88" s="557"/>
      <c r="KP88" s="557"/>
      <c r="KQ88" s="557"/>
      <c r="KR88" s="557"/>
      <c r="KS88" s="557"/>
      <c r="KT88" s="557"/>
      <c r="KU88" s="557"/>
      <c r="KV88" s="557"/>
      <c r="KW88" s="557"/>
      <c r="KX88" s="557"/>
      <c r="KY88" s="557"/>
      <c r="KZ88" s="557"/>
      <c r="LA88" s="557"/>
      <c r="LB88" s="557"/>
      <c r="LC88" s="557"/>
      <c r="LD88" s="557"/>
      <c r="LE88" s="557"/>
      <c r="LF88" s="557"/>
      <c r="LG88" s="557"/>
      <c r="LH88" s="557"/>
      <c r="LI88" s="557"/>
      <c r="LJ88" s="557"/>
      <c r="LK88" s="557"/>
      <c r="LL88" s="557"/>
      <c r="LM88" s="557"/>
      <c r="LN88" s="557"/>
      <c r="LO88" s="557"/>
      <c r="LP88" s="557"/>
      <c r="LQ88" s="557"/>
      <c r="LR88" s="557"/>
      <c r="LS88" s="557"/>
      <c r="LT88" s="557"/>
      <c r="LU88" s="557"/>
      <c r="LV88" s="557"/>
      <c r="LW88" s="557"/>
      <c r="LX88" s="557"/>
      <c r="LY88" s="557"/>
      <c r="LZ88" s="557"/>
      <c r="MA88" s="557"/>
      <c r="MB88" s="557"/>
      <c r="MC88" s="557"/>
      <c r="MD88" s="557"/>
      <c r="ME88" s="557"/>
      <c r="MF88" s="557"/>
      <c r="MG88" s="557"/>
      <c r="MH88" s="557"/>
      <c r="MI88" s="557"/>
      <c r="MJ88" s="557"/>
      <c r="MK88" s="557"/>
      <c r="ML88" s="557"/>
      <c r="MM88" s="557"/>
      <c r="MN88" s="557"/>
      <c r="MO88" s="557"/>
      <c r="MP88" s="557"/>
      <c r="MQ88" s="557"/>
      <c r="MR88" s="557"/>
      <c r="MS88" s="557"/>
      <c r="MT88" s="557"/>
      <c r="MU88" s="557"/>
      <c r="MV88" s="557"/>
      <c r="MW88" s="557"/>
      <c r="MX88" s="557"/>
      <c r="MY88" s="557"/>
      <c r="MZ88" s="557"/>
      <c r="NA88" s="557"/>
      <c r="NB88" s="557"/>
      <c r="NC88" s="557"/>
      <c r="ND88" s="557"/>
      <c r="NE88" s="557"/>
      <c r="NF88" s="557"/>
      <c r="NG88" s="557"/>
      <c r="NH88" s="557"/>
      <c r="NI88" s="557"/>
      <c r="NJ88" s="557"/>
      <c r="NK88" s="557"/>
      <c r="NL88" s="557"/>
      <c r="NM88" s="557"/>
      <c r="NN88" s="557"/>
      <c r="NO88" s="557"/>
      <c r="NP88" s="557"/>
      <c r="NQ88" s="557"/>
      <c r="NR88" s="557"/>
      <c r="NS88" s="557"/>
      <c r="NT88" s="557"/>
    </row>
    <row r="89" spans="1:384" s="85" customFormat="1" ht="51.75" customHeight="1" x14ac:dyDescent="0.45">
      <c r="A89" s="107">
        <v>0</v>
      </c>
      <c r="B89" s="108">
        <v>1</v>
      </c>
      <c r="C89" s="107">
        <v>0</v>
      </c>
      <c r="D89" s="108">
        <v>6</v>
      </c>
      <c r="E89" s="107">
        <v>3</v>
      </c>
      <c r="F89" s="108">
        <v>2</v>
      </c>
      <c r="G89" s="107">
        <v>0</v>
      </c>
      <c r="H89" s="108">
        <v>1</v>
      </c>
      <c r="I89" s="1452" t="str">
        <f t="shared" si="82"/>
        <v>01063201</v>
      </c>
      <c r="J89" s="1452" t="str">
        <f t="shared" si="83"/>
        <v>01063201</v>
      </c>
      <c r="K89" s="553" t="s">
        <v>119</v>
      </c>
      <c r="L89" s="2663" t="s">
        <v>591</v>
      </c>
      <c r="M89" s="2663"/>
      <c r="N89" s="556" t="s">
        <v>240</v>
      </c>
      <c r="O89" s="2664" t="s">
        <v>425</v>
      </c>
      <c r="P89" s="2305" t="s">
        <v>426</v>
      </c>
      <c r="Q89" s="2579">
        <v>1</v>
      </c>
      <c r="R89" s="2596">
        <f t="shared" si="84"/>
        <v>0.91666666666666663</v>
      </c>
      <c r="S89" s="2597">
        <v>1</v>
      </c>
      <c r="T89" s="2642" t="s">
        <v>520</v>
      </c>
      <c r="U89" s="1866">
        <v>6</v>
      </c>
      <c r="V89" s="1866">
        <f t="shared" si="85"/>
        <v>6</v>
      </c>
      <c r="W89" s="1866">
        <v>3</v>
      </c>
      <c r="X89" s="1866">
        <v>0</v>
      </c>
      <c r="Y89" s="1866">
        <v>0</v>
      </c>
      <c r="Z89" s="1866">
        <v>1</v>
      </c>
      <c r="AA89" s="1866">
        <v>1</v>
      </c>
      <c r="AB89" s="1866">
        <v>1</v>
      </c>
      <c r="AC89" s="3719" t="s">
        <v>538</v>
      </c>
      <c r="AD89" s="1872">
        <v>5</v>
      </c>
      <c r="AE89" s="1866">
        <f t="shared" si="86"/>
        <v>5</v>
      </c>
      <c r="AF89" s="2130">
        <v>1</v>
      </c>
      <c r="AG89" s="1785">
        <v>0</v>
      </c>
      <c r="AH89" s="1785">
        <v>3</v>
      </c>
      <c r="AI89" s="1785">
        <v>0</v>
      </c>
      <c r="AJ89" s="1785">
        <v>0</v>
      </c>
      <c r="AK89" s="1785">
        <v>0</v>
      </c>
      <c r="AL89" s="1785">
        <v>0</v>
      </c>
      <c r="AM89" s="1785">
        <v>1</v>
      </c>
      <c r="AN89" s="1729"/>
      <c r="AO89" s="2892">
        <f t="shared" si="87"/>
        <v>11</v>
      </c>
      <c r="AP89" s="2897">
        <f t="shared" si="88"/>
        <v>0.91666666666666663</v>
      </c>
      <c r="AQ89" s="1807" t="str" cm="1">
        <f t="array" ref="AQ89">_xlfn.IFS(AP89&lt;4,"estandar",AP89&gt;9,"compleja",AP89&gt;4,"avanzada")</f>
        <v>estandar</v>
      </c>
      <c r="AR89" s="2275" t="s">
        <v>522</v>
      </c>
      <c r="AS89" s="1196">
        <v>0</v>
      </c>
      <c r="AT89" s="1197">
        <v>1</v>
      </c>
      <c r="AU89" s="1488">
        <v>0</v>
      </c>
      <c r="AV89" s="1476">
        <v>1.9670570135746599</v>
      </c>
      <c r="AW89" s="1143">
        <v>0</v>
      </c>
      <c r="AX89" s="1143">
        <v>3.6251131221719501</v>
      </c>
      <c r="AY89" s="1143"/>
      <c r="AZ89" s="1143">
        <f t="shared" si="89"/>
        <v>5.5921701357466098</v>
      </c>
      <c r="BA89" s="1139">
        <f t="shared" si="90"/>
        <v>1</v>
      </c>
      <c r="BB89" s="1143">
        <v>1.7140956240360501</v>
      </c>
      <c r="BC89" s="1143">
        <v>0</v>
      </c>
      <c r="BD89" s="1143">
        <v>0</v>
      </c>
      <c r="BE89" s="1143">
        <v>1.22723037566089</v>
      </c>
      <c r="BF89" s="1143">
        <f t="shared" si="91"/>
        <v>8.5334961354435492</v>
      </c>
      <c r="BG89" s="1477">
        <f t="shared" si="92"/>
        <v>1</v>
      </c>
      <c r="BH89" s="1469"/>
      <c r="BI89" s="1143"/>
      <c r="BJ89" s="1143"/>
      <c r="BK89" s="1143"/>
      <c r="BL89" s="1143">
        <f t="shared" si="93"/>
        <v>0</v>
      </c>
      <c r="BM89" s="1139" t="e">
        <f t="shared" si="94"/>
        <v>#DIV/0!</v>
      </c>
      <c r="BN89" s="1143"/>
      <c r="BO89" s="1143"/>
      <c r="BP89" s="1143"/>
      <c r="BQ89" s="1143"/>
      <c r="BR89" s="1143">
        <f t="shared" si="95"/>
        <v>0</v>
      </c>
      <c r="BS89" s="1144" t="e">
        <f t="shared" si="96"/>
        <v>#DIV/0!</v>
      </c>
      <c r="BT89" s="557"/>
      <c r="BU89" s="557"/>
      <c r="BV89" s="557"/>
      <c r="BW89" s="557"/>
      <c r="BX89" s="557"/>
      <c r="BY89" s="557"/>
      <c r="BZ89" s="557"/>
      <c r="CA89" s="557"/>
      <c r="CB89" s="557"/>
      <c r="CC89" s="557"/>
      <c r="CD89" s="557"/>
      <c r="CE89" s="557"/>
      <c r="CF89" s="557"/>
      <c r="CG89" s="557"/>
      <c r="CH89" s="557"/>
      <c r="CI89" s="557"/>
      <c r="CJ89" s="557"/>
      <c r="CK89" s="557"/>
      <c r="CL89" s="557"/>
      <c r="CM89" s="557"/>
      <c r="CN89" s="557"/>
      <c r="CO89" s="557"/>
      <c r="CP89" s="557"/>
      <c r="CQ89" s="557"/>
      <c r="CR89" s="557"/>
      <c r="CS89" s="557"/>
      <c r="CT89" s="557"/>
      <c r="CU89" s="557"/>
      <c r="CV89" s="557"/>
      <c r="CW89" s="557"/>
      <c r="CX89" s="557"/>
      <c r="CY89" s="557"/>
      <c r="CZ89" s="557"/>
      <c r="DA89" s="557"/>
      <c r="DB89" s="557"/>
      <c r="DC89" s="557"/>
      <c r="DD89" s="557"/>
      <c r="DE89" s="557"/>
      <c r="DF89" s="557"/>
      <c r="DG89" s="557"/>
      <c r="DH89" s="557"/>
      <c r="DI89" s="557"/>
      <c r="DJ89" s="557"/>
      <c r="DK89" s="557"/>
      <c r="DL89" s="557"/>
      <c r="DM89" s="557"/>
      <c r="DN89" s="557"/>
      <c r="DO89" s="557"/>
      <c r="DP89" s="557"/>
      <c r="DQ89" s="557"/>
      <c r="DR89" s="557"/>
      <c r="DS89" s="557"/>
      <c r="DT89" s="557"/>
      <c r="DU89" s="557"/>
      <c r="DV89" s="557"/>
      <c r="DW89" s="557"/>
      <c r="DX89" s="557"/>
      <c r="DY89" s="557"/>
      <c r="DZ89" s="557"/>
      <c r="EA89" s="557"/>
      <c r="EB89" s="557"/>
      <c r="EC89" s="557"/>
      <c r="ED89" s="557"/>
      <c r="EE89" s="557"/>
      <c r="EF89" s="557"/>
      <c r="EG89" s="557"/>
      <c r="EH89" s="557"/>
      <c r="EI89" s="557"/>
      <c r="EJ89" s="557"/>
      <c r="EK89" s="557"/>
      <c r="EL89" s="557"/>
      <c r="EM89" s="557"/>
      <c r="EN89" s="557"/>
      <c r="EO89" s="557"/>
      <c r="EP89" s="557"/>
      <c r="EQ89" s="557"/>
      <c r="ER89" s="557"/>
      <c r="ES89" s="557"/>
      <c r="ET89" s="557"/>
      <c r="EU89" s="557"/>
      <c r="EV89" s="557"/>
      <c r="EW89" s="557"/>
      <c r="EX89" s="557"/>
      <c r="EY89" s="557"/>
      <c r="EZ89" s="557"/>
      <c r="FA89" s="557"/>
      <c r="FB89" s="557"/>
      <c r="FC89" s="557"/>
      <c r="FD89" s="557"/>
      <c r="FE89" s="557"/>
      <c r="FF89" s="557"/>
      <c r="FG89" s="557"/>
      <c r="FH89" s="557"/>
      <c r="FI89" s="557"/>
      <c r="FJ89" s="557"/>
      <c r="FK89" s="557"/>
      <c r="FL89" s="557"/>
      <c r="FM89" s="557"/>
      <c r="FN89" s="557"/>
      <c r="FO89" s="557"/>
      <c r="FP89" s="557"/>
      <c r="FQ89" s="557"/>
      <c r="FR89" s="557"/>
      <c r="FS89" s="557"/>
      <c r="FT89" s="557"/>
      <c r="FU89" s="557"/>
      <c r="FV89" s="557"/>
      <c r="FW89" s="557"/>
      <c r="FX89" s="557"/>
      <c r="FY89" s="557"/>
      <c r="FZ89" s="557"/>
      <c r="GA89" s="557"/>
      <c r="GB89" s="557"/>
      <c r="GC89" s="557"/>
      <c r="GD89" s="557"/>
      <c r="GE89" s="557"/>
      <c r="GF89" s="557"/>
      <c r="GG89" s="557"/>
      <c r="GH89" s="557"/>
      <c r="GI89" s="557"/>
      <c r="GJ89" s="557"/>
      <c r="GK89" s="557"/>
      <c r="GL89" s="557"/>
      <c r="GM89" s="557"/>
      <c r="GN89" s="557"/>
      <c r="GO89" s="557"/>
      <c r="GP89" s="557"/>
      <c r="GQ89" s="557"/>
      <c r="GR89" s="557"/>
      <c r="GS89" s="557"/>
      <c r="GT89" s="557"/>
      <c r="GU89" s="557"/>
      <c r="GV89" s="557"/>
      <c r="GW89" s="557"/>
      <c r="GX89" s="557"/>
      <c r="GY89" s="557"/>
      <c r="GZ89" s="557"/>
      <c r="HA89" s="557"/>
      <c r="HB89" s="557"/>
      <c r="HC89" s="557"/>
      <c r="HD89" s="557"/>
      <c r="HE89" s="557"/>
      <c r="HF89" s="557"/>
      <c r="HG89" s="557"/>
      <c r="HH89" s="557"/>
      <c r="HI89" s="557"/>
      <c r="HJ89" s="557"/>
      <c r="HK89" s="557"/>
      <c r="HL89" s="557"/>
      <c r="HM89" s="557"/>
      <c r="HN89" s="557"/>
      <c r="HO89" s="557"/>
      <c r="HP89" s="557"/>
      <c r="HQ89" s="557"/>
      <c r="HR89" s="557"/>
      <c r="HS89" s="557"/>
      <c r="HT89" s="557"/>
      <c r="HU89" s="557"/>
      <c r="HV89" s="557"/>
      <c r="HW89" s="557"/>
      <c r="HX89" s="557"/>
      <c r="HY89" s="557"/>
      <c r="HZ89" s="557"/>
      <c r="IA89" s="557"/>
      <c r="IB89" s="557"/>
      <c r="IC89" s="557"/>
      <c r="ID89" s="557"/>
      <c r="IE89" s="557"/>
      <c r="IF89" s="557"/>
      <c r="IG89" s="557"/>
      <c r="IH89" s="557"/>
      <c r="II89" s="557"/>
      <c r="IJ89" s="557"/>
      <c r="IK89" s="557"/>
      <c r="IL89" s="557"/>
      <c r="IM89" s="557"/>
      <c r="IN89" s="557"/>
      <c r="IO89" s="557"/>
      <c r="IP89" s="557"/>
      <c r="IQ89" s="557"/>
      <c r="IR89" s="557"/>
      <c r="IS89" s="557"/>
      <c r="IT89" s="557"/>
      <c r="IU89" s="557"/>
      <c r="IV89" s="557"/>
      <c r="IW89" s="557"/>
      <c r="IX89" s="557"/>
      <c r="IY89" s="557"/>
      <c r="IZ89" s="557"/>
      <c r="JA89" s="557"/>
      <c r="JB89" s="557"/>
      <c r="JC89" s="557"/>
      <c r="JD89" s="557"/>
      <c r="JE89" s="557"/>
      <c r="JF89" s="557"/>
      <c r="JG89" s="557"/>
      <c r="JH89" s="557"/>
      <c r="JI89" s="557"/>
      <c r="JJ89" s="557"/>
      <c r="JK89" s="557"/>
      <c r="JL89" s="557"/>
      <c r="JM89" s="557"/>
      <c r="JN89" s="557"/>
      <c r="JO89" s="557"/>
      <c r="JP89" s="557"/>
      <c r="JQ89" s="557"/>
      <c r="JR89" s="557"/>
      <c r="JS89" s="557"/>
      <c r="JT89" s="557"/>
      <c r="JU89" s="557"/>
      <c r="JV89" s="557"/>
      <c r="JW89" s="557"/>
      <c r="JX89" s="557"/>
      <c r="JY89" s="557"/>
      <c r="JZ89" s="557"/>
      <c r="KA89" s="557"/>
      <c r="KB89" s="557"/>
      <c r="KC89" s="557"/>
      <c r="KD89" s="557"/>
      <c r="KE89" s="557"/>
      <c r="KF89" s="557"/>
      <c r="KG89" s="557"/>
      <c r="KH89" s="557"/>
      <c r="KI89" s="557"/>
      <c r="KJ89" s="557"/>
      <c r="KK89" s="557"/>
      <c r="KL89" s="557"/>
      <c r="KM89" s="557"/>
      <c r="KN89" s="557"/>
      <c r="KO89" s="557"/>
      <c r="KP89" s="557"/>
      <c r="KQ89" s="557"/>
      <c r="KR89" s="557"/>
      <c r="KS89" s="557"/>
      <c r="KT89" s="557"/>
      <c r="KU89" s="557"/>
      <c r="KV89" s="557"/>
      <c r="KW89" s="557"/>
      <c r="KX89" s="557"/>
      <c r="KY89" s="557"/>
      <c r="KZ89" s="557"/>
      <c r="LA89" s="557"/>
      <c r="LB89" s="557"/>
      <c r="LC89" s="557"/>
      <c r="LD89" s="557"/>
      <c r="LE89" s="557"/>
      <c r="LF89" s="557"/>
      <c r="LG89" s="557"/>
      <c r="LH89" s="557"/>
      <c r="LI89" s="557"/>
      <c r="LJ89" s="557"/>
      <c r="LK89" s="557"/>
      <c r="LL89" s="557"/>
      <c r="LM89" s="557"/>
      <c r="LN89" s="557"/>
      <c r="LO89" s="557"/>
      <c r="LP89" s="557"/>
      <c r="LQ89" s="557"/>
      <c r="LR89" s="557"/>
      <c r="LS89" s="557"/>
      <c r="LT89" s="557"/>
      <c r="LU89" s="557"/>
      <c r="LV89" s="557"/>
      <c r="LW89" s="557"/>
      <c r="LX89" s="557"/>
      <c r="LY89" s="557"/>
      <c r="LZ89" s="557"/>
      <c r="MA89" s="557"/>
      <c r="MB89" s="557"/>
      <c r="MC89" s="557"/>
      <c r="MD89" s="557"/>
      <c r="ME89" s="557"/>
      <c r="MF89" s="557"/>
      <c r="MG89" s="557"/>
      <c r="MH89" s="557"/>
      <c r="MI89" s="557"/>
      <c r="MJ89" s="557"/>
      <c r="MK89" s="557"/>
      <c r="ML89" s="557"/>
      <c r="MM89" s="557"/>
      <c r="MN89" s="557"/>
      <c r="MO89" s="557"/>
      <c r="MP89" s="557"/>
      <c r="MQ89" s="557"/>
      <c r="MR89" s="557"/>
      <c r="MS89" s="557"/>
      <c r="MT89" s="557"/>
      <c r="MU89" s="557"/>
      <c r="MV89" s="557"/>
      <c r="MW89" s="557"/>
      <c r="MX89" s="557"/>
      <c r="MY89" s="557"/>
      <c r="MZ89" s="557"/>
      <c r="NA89" s="557"/>
      <c r="NB89" s="557"/>
      <c r="NC89" s="557"/>
      <c r="ND89" s="557"/>
      <c r="NE89" s="557"/>
      <c r="NF89" s="557"/>
      <c r="NG89" s="557"/>
      <c r="NH89" s="557"/>
      <c r="NI89" s="557"/>
      <c r="NJ89" s="557"/>
      <c r="NK89" s="557"/>
      <c r="NL89" s="557"/>
      <c r="NM89" s="557"/>
      <c r="NN89" s="557"/>
      <c r="NO89" s="557"/>
      <c r="NP89" s="557"/>
      <c r="NQ89" s="557"/>
      <c r="NR89" s="557"/>
      <c r="NS89" s="557"/>
      <c r="NT89" s="557"/>
    </row>
    <row r="90" spans="1:384" s="85" customFormat="1" ht="51.75" customHeight="1" x14ac:dyDescent="0.45">
      <c r="A90" s="107">
        <v>0</v>
      </c>
      <c r="B90" s="108">
        <v>1</v>
      </c>
      <c r="C90" s="107">
        <v>0</v>
      </c>
      <c r="D90" s="108">
        <v>6</v>
      </c>
      <c r="E90" s="107">
        <v>3</v>
      </c>
      <c r="F90" s="108">
        <v>3</v>
      </c>
      <c r="G90" s="107">
        <v>0</v>
      </c>
      <c r="H90" s="108">
        <v>1</v>
      </c>
      <c r="I90" s="1452" t="str">
        <f t="shared" si="82"/>
        <v>01063301</v>
      </c>
      <c r="J90" s="1452" t="str">
        <f t="shared" si="83"/>
        <v>01063301</v>
      </c>
      <c r="K90" s="553" t="s">
        <v>119</v>
      </c>
      <c r="L90" s="2663" t="s">
        <v>592</v>
      </c>
      <c r="M90" s="2663"/>
      <c r="N90" s="556" t="s">
        <v>240</v>
      </c>
      <c r="O90" s="2664" t="s">
        <v>428</v>
      </c>
      <c r="P90" s="2305" t="s">
        <v>427</v>
      </c>
      <c r="Q90" s="2579">
        <v>1.1172506657120884</v>
      </c>
      <c r="R90" s="2596">
        <f t="shared" si="84"/>
        <v>0.91666666666666663</v>
      </c>
      <c r="S90" s="2597">
        <v>1.1437922815839865</v>
      </c>
      <c r="T90" s="2642" t="s">
        <v>520</v>
      </c>
      <c r="U90" s="1866">
        <v>8</v>
      </c>
      <c r="V90" s="1866">
        <f t="shared" si="85"/>
        <v>6</v>
      </c>
      <c r="W90" s="1866">
        <v>3</v>
      </c>
      <c r="X90" s="1866">
        <v>0</v>
      </c>
      <c r="Y90" s="1866">
        <v>0</v>
      </c>
      <c r="Z90" s="1866">
        <v>1</v>
      </c>
      <c r="AA90" s="1866">
        <v>1</v>
      </c>
      <c r="AB90" s="1866">
        <v>1</v>
      </c>
      <c r="AC90" s="3719" t="s">
        <v>538</v>
      </c>
      <c r="AD90" s="1872">
        <v>5</v>
      </c>
      <c r="AE90" s="1866">
        <f t="shared" si="86"/>
        <v>5</v>
      </c>
      <c r="AF90" s="2130">
        <v>1</v>
      </c>
      <c r="AG90" s="1785">
        <v>0</v>
      </c>
      <c r="AH90" s="1785">
        <v>3</v>
      </c>
      <c r="AI90" s="1785">
        <v>0</v>
      </c>
      <c r="AJ90" s="1785">
        <v>0</v>
      </c>
      <c r="AK90" s="1785">
        <v>0</v>
      </c>
      <c r="AL90" s="1785">
        <v>0</v>
      </c>
      <c r="AM90" s="1785">
        <v>1</v>
      </c>
      <c r="AN90" s="1729"/>
      <c r="AO90" s="2892">
        <f t="shared" si="87"/>
        <v>11</v>
      </c>
      <c r="AP90" s="2897">
        <f t="shared" si="88"/>
        <v>0.91666666666666663</v>
      </c>
      <c r="AQ90" s="1807" t="str" cm="1">
        <f t="array" ref="AQ90">_xlfn.IFS(AP90&lt;4,"estandar",AP90&gt;9,"compleja",AP90&gt;4,"avanzada")</f>
        <v>estandar</v>
      </c>
      <c r="AR90" s="2275" t="s">
        <v>522</v>
      </c>
      <c r="AS90" s="1196">
        <v>0</v>
      </c>
      <c r="AT90" s="1197">
        <v>1</v>
      </c>
      <c r="AU90" s="1488">
        <v>0</v>
      </c>
      <c r="AV90" s="1476">
        <v>2.6227426847662101</v>
      </c>
      <c r="AW90" s="1143">
        <v>0</v>
      </c>
      <c r="AX90" s="1143">
        <v>3.6251131221719501</v>
      </c>
      <c r="AY90" s="1143"/>
      <c r="AZ90" s="1143">
        <f t="shared" si="89"/>
        <v>6.2478558069381602</v>
      </c>
      <c r="BA90" s="1139">
        <f t="shared" si="90"/>
        <v>1.1172506657120884</v>
      </c>
      <c r="BB90" s="1143">
        <v>2.2854608320480598</v>
      </c>
      <c r="BC90" s="1143">
        <v>0</v>
      </c>
      <c r="BD90" s="1143">
        <v>0</v>
      </c>
      <c r="BE90" s="1143">
        <v>1.22723037566089</v>
      </c>
      <c r="BF90" s="1143">
        <f t="shared" si="91"/>
        <v>9.7605470146471092</v>
      </c>
      <c r="BG90" s="1477">
        <f t="shared" si="92"/>
        <v>1.1437922815839865</v>
      </c>
      <c r="BH90" s="1469"/>
      <c r="BI90" s="1143"/>
      <c r="BJ90" s="1143"/>
      <c r="BK90" s="1143"/>
      <c r="BL90" s="1143">
        <f t="shared" si="93"/>
        <v>0</v>
      </c>
      <c r="BM90" s="1139" t="e">
        <f t="shared" si="94"/>
        <v>#DIV/0!</v>
      </c>
      <c r="BN90" s="1143"/>
      <c r="BO90" s="1143"/>
      <c r="BP90" s="1143"/>
      <c r="BQ90" s="1143"/>
      <c r="BR90" s="1143">
        <f t="shared" si="95"/>
        <v>0</v>
      </c>
      <c r="BS90" s="1144" t="e">
        <f t="shared" si="96"/>
        <v>#DIV/0!</v>
      </c>
      <c r="BT90" s="557"/>
      <c r="BU90" s="557"/>
      <c r="BV90" s="557"/>
      <c r="BW90" s="557"/>
      <c r="BX90" s="557"/>
      <c r="BY90" s="557"/>
      <c r="BZ90" s="557"/>
      <c r="CA90" s="557"/>
      <c r="CB90" s="557"/>
      <c r="CC90" s="557"/>
      <c r="CD90" s="557"/>
      <c r="CE90" s="557"/>
      <c r="CF90" s="557"/>
      <c r="CG90" s="557"/>
      <c r="CH90" s="557"/>
      <c r="CI90" s="557"/>
      <c r="CJ90" s="557"/>
      <c r="CK90" s="557"/>
      <c r="CL90" s="557"/>
      <c r="CM90" s="557"/>
      <c r="CN90" s="557"/>
      <c r="CO90" s="557"/>
      <c r="CP90" s="557"/>
      <c r="CQ90" s="557"/>
      <c r="CR90" s="557"/>
      <c r="CS90" s="557"/>
      <c r="CT90" s="557"/>
      <c r="CU90" s="557"/>
      <c r="CV90" s="557"/>
      <c r="CW90" s="557"/>
      <c r="CX90" s="557"/>
      <c r="CY90" s="557"/>
      <c r="CZ90" s="557"/>
      <c r="DA90" s="557"/>
      <c r="DB90" s="557"/>
      <c r="DC90" s="557"/>
      <c r="DD90" s="557"/>
      <c r="DE90" s="557"/>
      <c r="DF90" s="557"/>
      <c r="DG90" s="557"/>
      <c r="DH90" s="557"/>
      <c r="DI90" s="557"/>
      <c r="DJ90" s="557"/>
      <c r="DK90" s="557"/>
      <c r="DL90" s="557"/>
      <c r="DM90" s="557"/>
      <c r="DN90" s="557"/>
      <c r="DO90" s="557"/>
      <c r="DP90" s="557"/>
      <c r="DQ90" s="557"/>
      <c r="DR90" s="557"/>
      <c r="DS90" s="557"/>
      <c r="DT90" s="557"/>
      <c r="DU90" s="557"/>
      <c r="DV90" s="557"/>
      <c r="DW90" s="557"/>
      <c r="DX90" s="557"/>
      <c r="DY90" s="557"/>
      <c r="DZ90" s="557"/>
      <c r="EA90" s="557"/>
      <c r="EB90" s="557"/>
      <c r="EC90" s="557"/>
      <c r="ED90" s="557"/>
      <c r="EE90" s="557"/>
      <c r="EF90" s="557"/>
      <c r="EG90" s="557"/>
      <c r="EH90" s="557"/>
      <c r="EI90" s="557"/>
      <c r="EJ90" s="557"/>
      <c r="EK90" s="557"/>
      <c r="EL90" s="557"/>
      <c r="EM90" s="557"/>
      <c r="EN90" s="557"/>
      <c r="EO90" s="557"/>
      <c r="EP90" s="557"/>
      <c r="EQ90" s="557"/>
      <c r="ER90" s="557"/>
      <c r="ES90" s="557"/>
      <c r="ET90" s="557"/>
      <c r="EU90" s="557"/>
      <c r="EV90" s="557"/>
      <c r="EW90" s="557"/>
      <c r="EX90" s="557"/>
      <c r="EY90" s="557"/>
      <c r="EZ90" s="557"/>
      <c r="FA90" s="557"/>
      <c r="FB90" s="557"/>
      <c r="FC90" s="557"/>
      <c r="FD90" s="557"/>
      <c r="FE90" s="557"/>
      <c r="FF90" s="557"/>
      <c r="FG90" s="557"/>
      <c r="FH90" s="557"/>
      <c r="FI90" s="557"/>
      <c r="FJ90" s="557"/>
      <c r="FK90" s="557"/>
      <c r="FL90" s="557"/>
      <c r="FM90" s="557"/>
      <c r="FN90" s="557"/>
      <c r="FO90" s="557"/>
      <c r="FP90" s="557"/>
      <c r="FQ90" s="557"/>
      <c r="FR90" s="557"/>
      <c r="FS90" s="557"/>
      <c r="FT90" s="557"/>
      <c r="FU90" s="557"/>
      <c r="FV90" s="557"/>
      <c r="FW90" s="557"/>
      <c r="FX90" s="557"/>
      <c r="FY90" s="557"/>
      <c r="FZ90" s="557"/>
      <c r="GA90" s="557"/>
      <c r="GB90" s="557"/>
      <c r="GC90" s="557"/>
      <c r="GD90" s="557"/>
      <c r="GE90" s="557"/>
      <c r="GF90" s="557"/>
      <c r="GG90" s="557"/>
      <c r="GH90" s="557"/>
      <c r="GI90" s="557"/>
      <c r="GJ90" s="557"/>
      <c r="GK90" s="557"/>
      <c r="GL90" s="557"/>
      <c r="GM90" s="557"/>
      <c r="GN90" s="557"/>
      <c r="GO90" s="557"/>
      <c r="GP90" s="557"/>
      <c r="GQ90" s="557"/>
      <c r="GR90" s="557"/>
      <c r="GS90" s="557"/>
      <c r="GT90" s="557"/>
      <c r="GU90" s="557"/>
      <c r="GV90" s="557"/>
      <c r="GW90" s="557"/>
      <c r="GX90" s="557"/>
      <c r="GY90" s="557"/>
      <c r="GZ90" s="557"/>
      <c r="HA90" s="557"/>
      <c r="HB90" s="557"/>
      <c r="HC90" s="557"/>
      <c r="HD90" s="557"/>
      <c r="HE90" s="557"/>
      <c r="HF90" s="557"/>
      <c r="HG90" s="557"/>
      <c r="HH90" s="557"/>
      <c r="HI90" s="557"/>
      <c r="HJ90" s="557"/>
      <c r="HK90" s="557"/>
      <c r="HL90" s="557"/>
      <c r="HM90" s="557"/>
      <c r="HN90" s="557"/>
      <c r="HO90" s="557"/>
      <c r="HP90" s="557"/>
      <c r="HQ90" s="557"/>
      <c r="HR90" s="557"/>
      <c r="HS90" s="557"/>
      <c r="HT90" s="557"/>
      <c r="HU90" s="557"/>
      <c r="HV90" s="557"/>
      <c r="HW90" s="557"/>
      <c r="HX90" s="557"/>
      <c r="HY90" s="557"/>
      <c r="HZ90" s="557"/>
      <c r="IA90" s="557"/>
      <c r="IB90" s="557"/>
      <c r="IC90" s="557"/>
      <c r="ID90" s="557"/>
      <c r="IE90" s="557"/>
      <c r="IF90" s="557"/>
      <c r="IG90" s="557"/>
      <c r="IH90" s="557"/>
      <c r="II90" s="557"/>
      <c r="IJ90" s="557"/>
      <c r="IK90" s="557"/>
      <c r="IL90" s="557"/>
      <c r="IM90" s="557"/>
      <c r="IN90" s="557"/>
      <c r="IO90" s="557"/>
      <c r="IP90" s="557"/>
      <c r="IQ90" s="557"/>
      <c r="IR90" s="557"/>
      <c r="IS90" s="557"/>
      <c r="IT90" s="557"/>
      <c r="IU90" s="557"/>
      <c r="IV90" s="557"/>
      <c r="IW90" s="557"/>
      <c r="IX90" s="557"/>
      <c r="IY90" s="557"/>
      <c r="IZ90" s="557"/>
      <c r="JA90" s="557"/>
      <c r="JB90" s="557"/>
      <c r="JC90" s="557"/>
      <c r="JD90" s="557"/>
      <c r="JE90" s="557"/>
      <c r="JF90" s="557"/>
      <c r="JG90" s="557"/>
      <c r="JH90" s="557"/>
      <c r="JI90" s="557"/>
      <c r="JJ90" s="557"/>
      <c r="JK90" s="557"/>
      <c r="JL90" s="557"/>
      <c r="JM90" s="557"/>
      <c r="JN90" s="557"/>
      <c r="JO90" s="557"/>
      <c r="JP90" s="557"/>
      <c r="JQ90" s="557"/>
      <c r="JR90" s="557"/>
      <c r="JS90" s="557"/>
      <c r="JT90" s="557"/>
      <c r="JU90" s="557"/>
      <c r="JV90" s="557"/>
      <c r="JW90" s="557"/>
      <c r="JX90" s="557"/>
      <c r="JY90" s="557"/>
      <c r="JZ90" s="557"/>
      <c r="KA90" s="557"/>
      <c r="KB90" s="557"/>
      <c r="KC90" s="557"/>
      <c r="KD90" s="557"/>
      <c r="KE90" s="557"/>
      <c r="KF90" s="557"/>
      <c r="KG90" s="557"/>
      <c r="KH90" s="557"/>
      <c r="KI90" s="557"/>
      <c r="KJ90" s="557"/>
      <c r="KK90" s="557"/>
      <c r="KL90" s="557"/>
      <c r="KM90" s="557"/>
      <c r="KN90" s="557"/>
      <c r="KO90" s="557"/>
      <c r="KP90" s="557"/>
      <c r="KQ90" s="557"/>
      <c r="KR90" s="557"/>
      <c r="KS90" s="557"/>
      <c r="KT90" s="557"/>
      <c r="KU90" s="557"/>
      <c r="KV90" s="557"/>
      <c r="KW90" s="557"/>
      <c r="KX90" s="557"/>
      <c r="KY90" s="557"/>
      <c r="KZ90" s="557"/>
      <c r="LA90" s="557"/>
      <c r="LB90" s="557"/>
      <c r="LC90" s="557"/>
      <c r="LD90" s="557"/>
      <c r="LE90" s="557"/>
      <c r="LF90" s="557"/>
      <c r="LG90" s="557"/>
      <c r="LH90" s="557"/>
      <c r="LI90" s="557"/>
      <c r="LJ90" s="557"/>
      <c r="LK90" s="557"/>
      <c r="LL90" s="557"/>
      <c r="LM90" s="557"/>
      <c r="LN90" s="557"/>
      <c r="LO90" s="557"/>
      <c r="LP90" s="557"/>
      <c r="LQ90" s="557"/>
      <c r="LR90" s="557"/>
      <c r="LS90" s="557"/>
      <c r="LT90" s="557"/>
      <c r="LU90" s="557"/>
      <c r="LV90" s="557"/>
      <c r="LW90" s="557"/>
      <c r="LX90" s="557"/>
      <c r="LY90" s="557"/>
      <c r="LZ90" s="557"/>
      <c r="MA90" s="557"/>
      <c r="MB90" s="557"/>
      <c r="MC90" s="557"/>
      <c r="MD90" s="557"/>
      <c r="ME90" s="557"/>
      <c r="MF90" s="557"/>
      <c r="MG90" s="557"/>
      <c r="MH90" s="557"/>
      <c r="MI90" s="557"/>
      <c r="MJ90" s="557"/>
      <c r="MK90" s="557"/>
      <c r="ML90" s="557"/>
      <c r="MM90" s="557"/>
      <c r="MN90" s="557"/>
      <c r="MO90" s="557"/>
      <c r="MP90" s="557"/>
      <c r="MQ90" s="557"/>
      <c r="MR90" s="557"/>
      <c r="MS90" s="557"/>
      <c r="MT90" s="557"/>
      <c r="MU90" s="557"/>
      <c r="MV90" s="557"/>
      <c r="MW90" s="557"/>
      <c r="MX90" s="557"/>
      <c r="MY90" s="557"/>
      <c r="MZ90" s="557"/>
      <c r="NA90" s="557"/>
      <c r="NB90" s="557"/>
      <c r="NC90" s="557"/>
      <c r="ND90" s="557"/>
      <c r="NE90" s="557"/>
      <c r="NF90" s="557"/>
      <c r="NG90" s="557"/>
      <c r="NH90" s="557"/>
      <c r="NI90" s="557"/>
      <c r="NJ90" s="557"/>
      <c r="NK90" s="557"/>
      <c r="NL90" s="557"/>
      <c r="NM90" s="557"/>
      <c r="NN90" s="557"/>
      <c r="NO90" s="557"/>
      <c r="NP90" s="557"/>
      <c r="NQ90" s="557"/>
      <c r="NR90" s="557"/>
      <c r="NS90" s="557"/>
      <c r="NT90" s="557"/>
    </row>
    <row r="91" spans="1:384" s="85" customFormat="1" ht="51.75" customHeight="1" x14ac:dyDescent="0.45">
      <c r="A91" s="107">
        <v>0</v>
      </c>
      <c r="B91" s="108">
        <v>1</v>
      </c>
      <c r="C91" s="107">
        <v>0</v>
      </c>
      <c r="D91" s="108">
        <v>6</v>
      </c>
      <c r="E91" s="107">
        <v>3</v>
      </c>
      <c r="F91" s="108">
        <v>4</v>
      </c>
      <c r="G91" s="107">
        <v>0</v>
      </c>
      <c r="H91" s="108">
        <v>1</v>
      </c>
      <c r="I91" s="1452" t="str">
        <f t="shared" si="82"/>
        <v>01063401</v>
      </c>
      <c r="J91" s="1452" t="str">
        <f t="shared" si="83"/>
        <v>01063401</v>
      </c>
      <c r="K91" s="553" t="s">
        <v>119</v>
      </c>
      <c r="L91" s="2663" t="s">
        <v>593</v>
      </c>
      <c r="M91" s="2663"/>
      <c r="N91" s="556" t="s">
        <v>240</v>
      </c>
      <c r="O91" s="2664" t="s">
        <v>430</v>
      </c>
      <c r="P91" s="2305" t="s">
        <v>429</v>
      </c>
      <c r="Q91" s="2579">
        <v>1.1172506657120884</v>
      </c>
      <c r="R91" s="2596">
        <f t="shared" si="84"/>
        <v>0.83333333333333337</v>
      </c>
      <c r="S91" s="2597">
        <v>1.1437922815839865</v>
      </c>
      <c r="T91" s="2642" t="s">
        <v>520</v>
      </c>
      <c r="U91" s="1866">
        <v>8</v>
      </c>
      <c r="V91" s="1866">
        <f t="shared" si="85"/>
        <v>5</v>
      </c>
      <c r="W91" s="1866">
        <v>3</v>
      </c>
      <c r="X91" s="1866">
        <v>0</v>
      </c>
      <c r="Y91" s="1866">
        <v>0</v>
      </c>
      <c r="Z91" s="1866">
        <v>1</v>
      </c>
      <c r="AA91" s="1866">
        <v>0</v>
      </c>
      <c r="AB91" s="1866">
        <v>1</v>
      </c>
      <c r="AC91" s="3719" t="s">
        <v>525</v>
      </c>
      <c r="AD91" s="1872">
        <v>5</v>
      </c>
      <c r="AE91" s="1866">
        <f t="shared" si="86"/>
        <v>5</v>
      </c>
      <c r="AF91" s="2130">
        <v>1</v>
      </c>
      <c r="AG91" s="1785">
        <v>0</v>
      </c>
      <c r="AH91" s="1785">
        <v>3</v>
      </c>
      <c r="AI91" s="1785">
        <v>0</v>
      </c>
      <c r="AJ91" s="1785">
        <v>0</v>
      </c>
      <c r="AK91" s="1785">
        <v>0</v>
      </c>
      <c r="AL91" s="1785">
        <v>0</v>
      </c>
      <c r="AM91" s="1785">
        <v>1</v>
      </c>
      <c r="AN91" s="1729"/>
      <c r="AO91" s="2892">
        <f t="shared" si="87"/>
        <v>10</v>
      </c>
      <c r="AP91" s="2897">
        <f t="shared" si="88"/>
        <v>0.83333333333333337</v>
      </c>
      <c r="AQ91" s="1807" t="str" cm="1">
        <f t="array" ref="AQ91">_xlfn.IFS(AP91&lt;4,"estandar",AP91&gt;9,"compleja",AP91&gt;4,"avanzada")</f>
        <v>estandar</v>
      </c>
      <c r="AR91" s="2275" t="s">
        <v>522</v>
      </c>
      <c r="AS91" s="1196">
        <v>0</v>
      </c>
      <c r="AT91" s="1197">
        <v>1</v>
      </c>
      <c r="AU91" s="1488">
        <v>0</v>
      </c>
      <c r="AV91" s="1476">
        <v>2.6227426847662101</v>
      </c>
      <c r="AW91" s="1143">
        <v>0</v>
      </c>
      <c r="AX91" s="1143">
        <v>3.6251131221719501</v>
      </c>
      <c r="AY91" s="1143"/>
      <c r="AZ91" s="1143">
        <f t="shared" si="89"/>
        <v>6.2478558069381602</v>
      </c>
      <c r="BA91" s="1139">
        <f t="shared" si="90"/>
        <v>1.1172506657120884</v>
      </c>
      <c r="BB91" s="1143">
        <v>2.2854608320480598</v>
      </c>
      <c r="BC91" s="1143">
        <v>0</v>
      </c>
      <c r="BD91" s="1143">
        <v>0</v>
      </c>
      <c r="BE91" s="1143">
        <v>1.22723037566089</v>
      </c>
      <c r="BF91" s="1143">
        <f t="shared" si="91"/>
        <v>9.7605470146471092</v>
      </c>
      <c r="BG91" s="1477">
        <f t="shared" si="92"/>
        <v>1.1437922815839865</v>
      </c>
      <c r="BH91" s="1469"/>
      <c r="BI91" s="1143"/>
      <c r="BJ91" s="1143"/>
      <c r="BK91" s="1143"/>
      <c r="BL91" s="1143">
        <f t="shared" si="93"/>
        <v>0</v>
      </c>
      <c r="BM91" s="1139" t="e">
        <f t="shared" si="94"/>
        <v>#DIV/0!</v>
      </c>
      <c r="BN91" s="1143"/>
      <c r="BO91" s="1143"/>
      <c r="BP91" s="1143"/>
      <c r="BQ91" s="1143"/>
      <c r="BR91" s="1143">
        <f t="shared" si="95"/>
        <v>0</v>
      </c>
      <c r="BS91" s="1144" t="e">
        <f t="shared" si="96"/>
        <v>#DIV/0!</v>
      </c>
      <c r="BT91" s="557"/>
      <c r="BU91" s="557"/>
      <c r="BV91" s="557"/>
      <c r="BW91" s="557"/>
      <c r="BX91" s="557"/>
      <c r="BY91" s="557"/>
      <c r="BZ91" s="557"/>
      <c r="CA91" s="557"/>
      <c r="CB91" s="557"/>
      <c r="CC91" s="557"/>
      <c r="CD91" s="557"/>
      <c r="CE91" s="557"/>
      <c r="CF91" s="557"/>
      <c r="CG91" s="557"/>
      <c r="CH91" s="557"/>
      <c r="CI91" s="557"/>
      <c r="CJ91" s="557"/>
      <c r="CK91" s="557"/>
      <c r="CL91" s="557"/>
      <c r="CM91" s="557"/>
      <c r="CN91" s="557"/>
      <c r="CO91" s="557"/>
      <c r="CP91" s="557"/>
      <c r="CQ91" s="557"/>
      <c r="CR91" s="557"/>
      <c r="CS91" s="557"/>
      <c r="CT91" s="557"/>
      <c r="CU91" s="557"/>
      <c r="CV91" s="557"/>
      <c r="CW91" s="557"/>
      <c r="CX91" s="557"/>
      <c r="CY91" s="557"/>
      <c r="CZ91" s="557"/>
      <c r="DA91" s="557"/>
      <c r="DB91" s="557"/>
      <c r="DC91" s="557"/>
      <c r="DD91" s="557"/>
      <c r="DE91" s="557"/>
      <c r="DF91" s="557"/>
      <c r="DG91" s="557"/>
      <c r="DH91" s="557"/>
      <c r="DI91" s="557"/>
      <c r="DJ91" s="557"/>
      <c r="DK91" s="557"/>
      <c r="DL91" s="557"/>
      <c r="DM91" s="557"/>
      <c r="DN91" s="557"/>
      <c r="DO91" s="557"/>
      <c r="DP91" s="557"/>
      <c r="DQ91" s="557"/>
      <c r="DR91" s="557"/>
      <c r="DS91" s="557"/>
      <c r="DT91" s="557"/>
      <c r="DU91" s="557"/>
      <c r="DV91" s="557"/>
      <c r="DW91" s="557"/>
      <c r="DX91" s="557"/>
      <c r="DY91" s="557"/>
      <c r="DZ91" s="557"/>
      <c r="EA91" s="557"/>
      <c r="EB91" s="557"/>
      <c r="EC91" s="557"/>
      <c r="ED91" s="557"/>
      <c r="EE91" s="557"/>
      <c r="EF91" s="557"/>
      <c r="EG91" s="557"/>
      <c r="EH91" s="557"/>
      <c r="EI91" s="557"/>
      <c r="EJ91" s="557"/>
      <c r="EK91" s="557"/>
      <c r="EL91" s="557"/>
      <c r="EM91" s="557"/>
      <c r="EN91" s="557"/>
      <c r="EO91" s="557"/>
      <c r="EP91" s="557"/>
      <c r="EQ91" s="557"/>
      <c r="ER91" s="557"/>
      <c r="ES91" s="557"/>
      <c r="ET91" s="557"/>
      <c r="EU91" s="557"/>
      <c r="EV91" s="557"/>
      <c r="EW91" s="557"/>
      <c r="EX91" s="557"/>
      <c r="EY91" s="557"/>
      <c r="EZ91" s="557"/>
      <c r="FA91" s="557"/>
      <c r="FB91" s="557"/>
      <c r="FC91" s="557"/>
      <c r="FD91" s="557"/>
      <c r="FE91" s="557"/>
      <c r="FF91" s="557"/>
      <c r="FG91" s="557"/>
      <c r="FH91" s="557"/>
      <c r="FI91" s="557"/>
      <c r="FJ91" s="557"/>
      <c r="FK91" s="557"/>
      <c r="FL91" s="557"/>
      <c r="FM91" s="557"/>
      <c r="FN91" s="557"/>
      <c r="FO91" s="557"/>
      <c r="FP91" s="557"/>
      <c r="FQ91" s="557"/>
      <c r="FR91" s="557"/>
      <c r="FS91" s="557"/>
      <c r="FT91" s="557"/>
      <c r="FU91" s="557"/>
      <c r="FV91" s="557"/>
      <c r="FW91" s="557"/>
      <c r="FX91" s="557"/>
      <c r="FY91" s="557"/>
      <c r="FZ91" s="557"/>
      <c r="GA91" s="557"/>
      <c r="GB91" s="557"/>
      <c r="GC91" s="557"/>
      <c r="GD91" s="557"/>
      <c r="GE91" s="557"/>
      <c r="GF91" s="557"/>
      <c r="GG91" s="557"/>
      <c r="GH91" s="557"/>
      <c r="GI91" s="557"/>
      <c r="GJ91" s="557"/>
      <c r="GK91" s="557"/>
      <c r="GL91" s="557"/>
      <c r="GM91" s="557"/>
      <c r="GN91" s="557"/>
      <c r="GO91" s="557"/>
      <c r="GP91" s="557"/>
      <c r="GQ91" s="557"/>
      <c r="GR91" s="557"/>
      <c r="GS91" s="557"/>
      <c r="GT91" s="557"/>
      <c r="GU91" s="557"/>
      <c r="GV91" s="557"/>
      <c r="GW91" s="557"/>
      <c r="GX91" s="557"/>
      <c r="GY91" s="557"/>
      <c r="GZ91" s="557"/>
      <c r="HA91" s="557"/>
      <c r="HB91" s="557"/>
      <c r="HC91" s="557"/>
      <c r="HD91" s="557"/>
      <c r="HE91" s="557"/>
      <c r="HF91" s="557"/>
      <c r="HG91" s="557"/>
      <c r="HH91" s="557"/>
      <c r="HI91" s="557"/>
      <c r="HJ91" s="557"/>
      <c r="HK91" s="557"/>
      <c r="HL91" s="557"/>
      <c r="HM91" s="557"/>
      <c r="HN91" s="557"/>
      <c r="HO91" s="557"/>
      <c r="HP91" s="557"/>
      <c r="HQ91" s="557"/>
      <c r="HR91" s="557"/>
      <c r="HS91" s="557"/>
      <c r="HT91" s="557"/>
      <c r="HU91" s="557"/>
      <c r="HV91" s="557"/>
      <c r="HW91" s="557"/>
      <c r="HX91" s="557"/>
      <c r="HY91" s="557"/>
      <c r="HZ91" s="557"/>
      <c r="IA91" s="557"/>
      <c r="IB91" s="557"/>
      <c r="IC91" s="557"/>
      <c r="ID91" s="557"/>
      <c r="IE91" s="557"/>
      <c r="IF91" s="557"/>
      <c r="IG91" s="557"/>
      <c r="IH91" s="557"/>
      <c r="II91" s="557"/>
      <c r="IJ91" s="557"/>
      <c r="IK91" s="557"/>
      <c r="IL91" s="557"/>
      <c r="IM91" s="557"/>
      <c r="IN91" s="557"/>
      <c r="IO91" s="557"/>
      <c r="IP91" s="557"/>
      <c r="IQ91" s="557"/>
      <c r="IR91" s="557"/>
      <c r="IS91" s="557"/>
      <c r="IT91" s="557"/>
      <c r="IU91" s="557"/>
      <c r="IV91" s="557"/>
      <c r="IW91" s="557"/>
      <c r="IX91" s="557"/>
      <c r="IY91" s="557"/>
      <c r="IZ91" s="557"/>
      <c r="JA91" s="557"/>
      <c r="JB91" s="557"/>
      <c r="JC91" s="557"/>
      <c r="JD91" s="557"/>
      <c r="JE91" s="557"/>
      <c r="JF91" s="557"/>
      <c r="JG91" s="557"/>
      <c r="JH91" s="557"/>
      <c r="JI91" s="557"/>
      <c r="JJ91" s="557"/>
      <c r="JK91" s="557"/>
      <c r="JL91" s="557"/>
      <c r="JM91" s="557"/>
      <c r="JN91" s="557"/>
      <c r="JO91" s="557"/>
      <c r="JP91" s="557"/>
      <c r="JQ91" s="557"/>
      <c r="JR91" s="557"/>
      <c r="JS91" s="557"/>
      <c r="JT91" s="557"/>
      <c r="JU91" s="557"/>
      <c r="JV91" s="557"/>
      <c r="JW91" s="557"/>
      <c r="JX91" s="557"/>
      <c r="JY91" s="557"/>
      <c r="JZ91" s="557"/>
      <c r="KA91" s="557"/>
      <c r="KB91" s="557"/>
      <c r="KC91" s="557"/>
      <c r="KD91" s="557"/>
      <c r="KE91" s="557"/>
      <c r="KF91" s="557"/>
      <c r="KG91" s="557"/>
      <c r="KH91" s="557"/>
      <c r="KI91" s="557"/>
      <c r="KJ91" s="557"/>
      <c r="KK91" s="557"/>
      <c r="KL91" s="557"/>
      <c r="KM91" s="557"/>
      <c r="KN91" s="557"/>
      <c r="KO91" s="557"/>
      <c r="KP91" s="557"/>
      <c r="KQ91" s="557"/>
      <c r="KR91" s="557"/>
      <c r="KS91" s="557"/>
      <c r="KT91" s="557"/>
      <c r="KU91" s="557"/>
      <c r="KV91" s="557"/>
      <c r="KW91" s="557"/>
      <c r="KX91" s="557"/>
      <c r="KY91" s="557"/>
      <c r="KZ91" s="557"/>
      <c r="LA91" s="557"/>
      <c r="LB91" s="557"/>
      <c r="LC91" s="557"/>
      <c r="LD91" s="557"/>
      <c r="LE91" s="557"/>
      <c r="LF91" s="557"/>
      <c r="LG91" s="557"/>
      <c r="LH91" s="557"/>
      <c r="LI91" s="557"/>
      <c r="LJ91" s="557"/>
      <c r="LK91" s="557"/>
      <c r="LL91" s="557"/>
      <c r="LM91" s="557"/>
      <c r="LN91" s="557"/>
      <c r="LO91" s="557"/>
      <c r="LP91" s="557"/>
      <c r="LQ91" s="557"/>
      <c r="LR91" s="557"/>
      <c r="LS91" s="557"/>
      <c r="LT91" s="557"/>
      <c r="LU91" s="557"/>
      <c r="LV91" s="557"/>
      <c r="LW91" s="557"/>
      <c r="LX91" s="557"/>
      <c r="LY91" s="557"/>
      <c r="LZ91" s="557"/>
      <c r="MA91" s="557"/>
      <c r="MB91" s="557"/>
      <c r="MC91" s="557"/>
      <c r="MD91" s="557"/>
      <c r="ME91" s="557"/>
      <c r="MF91" s="557"/>
      <c r="MG91" s="557"/>
      <c r="MH91" s="557"/>
      <c r="MI91" s="557"/>
      <c r="MJ91" s="557"/>
      <c r="MK91" s="557"/>
      <c r="ML91" s="557"/>
      <c r="MM91" s="557"/>
      <c r="MN91" s="557"/>
      <c r="MO91" s="557"/>
      <c r="MP91" s="557"/>
      <c r="MQ91" s="557"/>
      <c r="MR91" s="557"/>
      <c r="MS91" s="557"/>
      <c r="MT91" s="557"/>
      <c r="MU91" s="557"/>
      <c r="MV91" s="557"/>
      <c r="MW91" s="557"/>
      <c r="MX91" s="557"/>
      <c r="MY91" s="557"/>
      <c r="MZ91" s="557"/>
      <c r="NA91" s="557"/>
      <c r="NB91" s="557"/>
      <c r="NC91" s="557"/>
      <c r="ND91" s="557"/>
      <c r="NE91" s="557"/>
      <c r="NF91" s="557"/>
      <c r="NG91" s="557"/>
      <c r="NH91" s="557"/>
      <c r="NI91" s="557"/>
      <c r="NJ91" s="557"/>
      <c r="NK91" s="557"/>
      <c r="NL91" s="557"/>
      <c r="NM91" s="557"/>
      <c r="NN91" s="557"/>
      <c r="NO91" s="557"/>
      <c r="NP91" s="557"/>
      <c r="NQ91" s="557"/>
      <c r="NR91" s="557"/>
      <c r="NS91" s="557"/>
      <c r="NT91" s="557"/>
    </row>
    <row r="92" spans="1:384" s="85" customFormat="1" ht="51.75" customHeight="1" x14ac:dyDescent="0.45">
      <c r="A92" s="107">
        <v>0</v>
      </c>
      <c r="B92" s="108">
        <v>1</v>
      </c>
      <c r="C92" s="107">
        <v>0</v>
      </c>
      <c r="D92" s="108">
        <v>6</v>
      </c>
      <c r="E92" s="107">
        <v>3</v>
      </c>
      <c r="F92" s="108">
        <v>5</v>
      </c>
      <c r="G92" s="107">
        <v>0</v>
      </c>
      <c r="H92" s="108">
        <v>1</v>
      </c>
      <c r="I92" s="1452" t="str">
        <f t="shared" si="82"/>
        <v>01063501</v>
      </c>
      <c r="J92" s="1452" t="str">
        <f t="shared" si="83"/>
        <v>01063501</v>
      </c>
      <c r="K92" s="553" t="s">
        <v>119</v>
      </c>
      <c r="L92" s="2663" t="s">
        <v>594</v>
      </c>
      <c r="M92" s="2663"/>
      <c r="N92" s="556" t="s">
        <v>240</v>
      </c>
      <c r="O92" s="2664" t="s">
        <v>432</v>
      </c>
      <c r="P92" s="2305" t="s">
        <v>433</v>
      </c>
      <c r="Q92" s="2579">
        <v>1</v>
      </c>
      <c r="R92" s="2596">
        <f t="shared" si="84"/>
        <v>0.91666666666666663</v>
      </c>
      <c r="S92" s="2597">
        <v>1</v>
      </c>
      <c r="T92" s="2642" t="s">
        <v>520</v>
      </c>
      <c r="U92" s="1866">
        <v>6</v>
      </c>
      <c r="V92" s="1866">
        <f t="shared" si="85"/>
        <v>6</v>
      </c>
      <c r="W92" s="1866">
        <v>3</v>
      </c>
      <c r="X92" s="1866">
        <v>0</v>
      </c>
      <c r="Y92" s="1866">
        <v>0</v>
      </c>
      <c r="Z92" s="1866">
        <v>1</v>
      </c>
      <c r="AA92" s="1866">
        <v>1</v>
      </c>
      <c r="AB92" s="1866">
        <v>1</v>
      </c>
      <c r="AC92" s="3719" t="s">
        <v>525</v>
      </c>
      <c r="AD92" s="1872">
        <v>5</v>
      </c>
      <c r="AE92" s="1866">
        <f t="shared" si="86"/>
        <v>5</v>
      </c>
      <c r="AF92" s="2130">
        <v>1</v>
      </c>
      <c r="AG92" s="1785">
        <v>0</v>
      </c>
      <c r="AH92" s="1785">
        <v>3</v>
      </c>
      <c r="AI92" s="1785">
        <v>0</v>
      </c>
      <c r="AJ92" s="1785">
        <v>0</v>
      </c>
      <c r="AK92" s="1785">
        <v>0</v>
      </c>
      <c r="AL92" s="1785">
        <v>0</v>
      </c>
      <c r="AM92" s="1785">
        <v>1</v>
      </c>
      <c r="AN92" s="1729"/>
      <c r="AO92" s="2892">
        <f t="shared" si="87"/>
        <v>11</v>
      </c>
      <c r="AP92" s="2897">
        <f t="shared" si="88"/>
        <v>0.91666666666666663</v>
      </c>
      <c r="AQ92" s="1807" t="str" cm="1">
        <f t="array" ref="AQ92">_xlfn.IFS(AP92&lt;4,"estandar",AP92&gt;9,"compleja",AP92&gt;4,"avanzada")</f>
        <v>estandar</v>
      </c>
      <c r="AR92" s="2275" t="s">
        <v>522</v>
      </c>
      <c r="AS92" s="1196">
        <v>0</v>
      </c>
      <c r="AT92" s="1197">
        <v>1</v>
      </c>
      <c r="AU92" s="1488">
        <v>0</v>
      </c>
      <c r="AV92" s="1476">
        <v>1.9670570135746599</v>
      </c>
      <c r="AW92" s="1143">
        <v>0</v>
      </c>
      <c r="AX92" s="1143">
        <v>3.6251131221719501</v>
      </c>
      <c r="AY92" s="1143"/>
      <c r="AZ92" s="1143">
        <f t="shared" si="89"/>
        <v>5.5921701357466098</v>
      </c>
      <c r="BA92" s="1139">
        <f t="shared" si="90"/>
        <v>1</v>
      </c>
      <c r="BB92" s="1143">
        <v>1.7140956240360501</v>
      </c>
      <c r="BC92" s="1143">
        <v>0</v>
      </c>
      <c r="BD92" s="1143">
        <v>0</v>
      </c>
      <c r="BE92" s="1143">
        <v>1.22723037566089</v>
      </c>
      <c r="BF92" s="1143">
        <f t="shared" si="91"/>
        <v>8.5334961354435492</v>
      </c>
      <c r="BG92" s="1477">
        <f t="shared" si="92"/>
        <v>1</v>
      </c>
      <c r="BH92" s="1469"/>
      <c r="BI92" s="1143"/>
      <c r="BJ92" s="1143"/>
      <c r="BK92" s="1143"/>
      <c r="BL92" s="1143">
        <f t="shared" si="93"/>
        <v>0</v>
      </c>
      <c r="BM92" s="1139" t="e">
        <f t="shared" si="94"/>
        <v>#DIV/0!</v>
      </c>
      <c r="BN92" s="1143"/>
      <c r="BO92" s="1143"/>
      <c r="BP92" s="1143"/>
      <c r="BQ92" s="1143"/>
      <c r="BR92" s="1143">
        <f t="shared" si="95"/>
        <v>0</v>
      </c>
      <c r="BS92" s="1144" t="e">
        <f t="shared" si="96"/>
        <v>#DIV/0!</v>
      </c>
      <c r="BT92" s="557"/>
      <c r="BU92" s="557"/>
      <c r="BV92" s="557"/>
      <c r="BW92" s="557"/>
      <c r="BX92" s="557"/>
      <c r="BY92" s="557"/>
      <c r="BZ92" s="557"/>
      <c r="CA92" s="557"/>
      <c r="CB92" s="557"/>
      <c r="CC92" s="557"/>
      <c r="CD92" s="557"/>
      <c r="CE92" s="557"/>
      <c r="CF92" s="557"/>
      <c r="CG92" s="557"/>
      <c r="CH92" s="557"/>
      <c r="CI92" s="557"/>
      <c r="CJ92" s="557"/>
      <c r="CK92" s="557"/>
      <c r="CL92" s="557"/>
      <c r="CM92" s="557"/>
      <c r="CN92" s="557"/>
      <c r="CO92" s="557"/>
      <c r="CP92" s="557"/>
      <c r="CQ92" s="557"/>
      <c r="CR92" s="557"/>
      <c r="CS92" s="557"/>
      <c r="CT92" s="557"/>
      <c r="CU92" s="557"/>
      <c r="CV92" s="557"/>
      <c r="CW92" s="557"/>
      <c r="CX92" s="557"/>
      <c r="CY92" s="557"/>
      <c r="CZ92" s="557"/>
      <c r="DA92" s="557"/>
      <c r="DB92" s="557"/>
      <c r="DC92" s="557"/>
      <c r="DD92" s="557"/>
      <c r="DE92" s="557"/>
      <c r="DF92" s="557"/>
      <c r="DG92" s="557"/>
      <c r="DH92" s="557"/>
      <c r="DI92" s="557"/>
      <c r="DJ92" s="557"/>
      <c r="DK92" s="557"/>
      <c r="DL92" s="557"/>
      <c r="DM92" s="557"/>
      <c r="DN92" s="557"/>
      <c r="DO92" s="557"/>
      <c r="DP92" s="557"/>
      <c r="DQ92" s="557"/>
      <c r="DR92" s="557"/>
      <c r="DS92" s="557"/>
      <c r="DT92" s="557"/>
      <c r="DU92" s="557"/>
      <c r="DV92" s="557"/>
      <c r="DW92" s="557"/>
      <c r="DX92" s="557"/>
      <c r="DY92" s="557"/>
      <c r="DZ92" s="557"/>
      <c r="EA92" s="557"/>
      <c r="EB92" s="557"/>
      <c r="EC92" s="557"/>
      <c r="ED92" s="557"/>
      <c r="EE92" s="557"/>
      <c r="EF92" s="557"/>
      <c r="EG92" s="557"/>
      <c r="EH92" s="557"/>
      <c r="EI92" s="557"/>
      <c r="EJ92" s="557"/>
      <c r="EK92" s="557"/>
      <c r="EL92" s="557"/>
      <c r="EM92" s="557"/>
      <c r="EN92" s="557"/>
      <c r="EO92" s="557"/>
      <c r="EP92" s="557"/>
      <c r="EQ92" s="557"/>
      <c r="ER92" s="557"/>
      <c r="ES92" s="557"/>
      <c r="ET92" s="557"/>
      <c r="EU92" s="557"/>
      <c r="EV92" s="557"/>
      <c r="EW92" s="557"/>
      <c r="EX92" s="557"/>
      <c r="EY92" s="557"/>
      <c r="EZ92" s="557"/>
      <c r="FA92" s="557"/>
      <c r="FB92" s="557"/>
      <c r="FC92" s="557"/>
      <c r="FD92" s="557"/>
      <c r="FE92" s="557"/>
      <c r="FF92" s="557"/>
      <c r="FG92" s="557"/>
      <c r="FH92" s="557"/>
      <c r="FI92" s="557"/>
      <c r="FJ92" s="557"/>
      <c r="FK92" s="557"/>
      <c r="FL92" s="557"/>
      <c r="FM92" s="557"/>
      <c r="FN92" s="557"/>
      <c r="FO92" s="557"/>
      <c r="FP92" s="557"/>
      <c r="FQ92" s="557"/>
      <c r="FR92" s="557"/>
      <c r="FS92" s="557"/>
      <c r="FT92" s="557"/>
      <c r="FU92" s="557"/>
      <c r="FV92" s="557"/>
      <c r="FW92" s="557"/>
      <c r="FX92" s="557"/>
      <c r="FY92" s="557"/>
      <c r="FZ92" s="557"/>
      <c r="GA92" s="557"/>
      <c r="GB92" s="557"/>
      <c r="GC92" s="557"/>
      <c r="GD92" s="557"/>
      <c r="GE92" s="557"/>
      <c r="GF92" s="557"/>
      <c r="GG92" s="557"/>
      <c r="GH92" s="557"/>
      <c r="GI92" s="557"/>
      <c r="GJ92" s="557"/>
      <c r="GK92" s="557"/>
      <c r="GL92" s="557"/>
      <c r="GM92" s="557"/>
      <c r="GN92" s="557"/>
      <c r="GO92" s="557"/>
      <c r="GP92" s="557"/>
      <c r="GQ92" s="557"/>
      <c r="GR92" s="557"/>
      <c r="GS92" s="557"/>
      <c r="GT92" s="557"/>
      <c r="GU92" s="557"/>
      <c r="GV92" s="557"/>
      <c r="GW92" s="557"/>
      <c r="GX92" s="557"/>
      <c r="GY92" s="557"/>
      <c r="GZ92" s="557"/>
      <c r="HA92" s="557"/>
      <c r="HB92" s="557"/>
      <c r="HC92" s="557"/>
      <c r="HD92" s="557"/>
      <c r="HE92" s="557"/>
      <c r="HF92" s="557"/>
      <c r="HG92" s="557"/>
      <c r="HH92" s="557"/>
      <c r="HI92" s="557"/>
      <c r="HJ92" s="557"/>
      <c r="HK92" s="557"/>
      <c r="HL92" s="557"/>
      <c r="HM92" s="557"/>
      <c r="HN92" s="557"/>
      <c r="HO92" s="557"/>
      <c r="HP92" s="557"/>
      <c r="HQ92" s="557"/>
      <c r="HR92" s="557"/>
      <c r="HS92" s="557"/>
      <c r="HT92" s="557"/>
      <c r="HU92" s="557"/>
      <c r="HV92" s="557"/>
      <c r="HW92" s="557"/>
      <c r="HX92" s="557"/>
      <c r="HY92" s="557"/>
      <c r="HZ92" s="557"/>
      <c r="IA92" s="557"/>
      <c r="IB92" s="557"/>
      <c r="IC92" s="557"/>
      <c r="ID92" s="557"/>
      <c r="IE92" s="557"/>
      <c r="IF92" s="557"/>
      <c r="IG92" s="557"/>
      <c r="IH92" s="557"/>
      <c r="II92" s="557"/>
      <c r="IJ92" s="557"/>
      <c r="IK92" s="557"/>
      <c r="IL92" s="557"/>
      <c r="IM92" s="557"/>
      <c r="IN92" s="557"/>
      <c r="IO92" s="557"/>
      <c r="IP92" s="557"/>
      <c r="IQ92" s="557"/>
      <c r="IR92" s="557"/>
      <c r="IS92" s="557"/>
      <c r="IT92" s="557"/>
      <c r="IU92" s="557"/>
      <c r="IV92" s="557"/>
      <c r="IW92" s="557"/>
      <c r="IX92" s="557"/>
      <c r="IY92" s="557"/>
      <c r="IZ92" s="557"/>
      <c r="JA92" s="557"/>
      <c r="JB92" s="557"/>
      <c r="JC92" s="557"/>
      <c r="JD92" s="557"/>
      <c r="JE92" s="557"/>
      <c r="JF92" s="557"/>
      <c r="JG92" s="557"/>
      <c r="JH92" s="557"/>
      <c r="JI92" s="557"/>
      <c r="JJ92" s="557"/>
      <c r="JK92" s="557"/>
      <c r="JL92" s="557"/>
      <c r="JM92" s="557"/>
      <c r="JN92" s="557"/>
      <c r="JO92" s="557"/>
      <c r="JP92" s="557"/>
      <c r="JQ92" s="557"/>
      <c r="JR92" s="557"/>
      <c r="JS92" s="557"/>
      <c r="JT92" s="557"/>
      <c r="JU92" s="557"/>
      <c r="JV92" s="557"/>
      <c r="JW92" s="557"/>
      <c r="JX92" s="557"/>
      <c r="JY92" s="557"/>
      <c r="JZ92" s="557"/>
      <c r="KA92" s="557"/>
      <c r="KB92" s="557"/>
      <c r="KC92" s="557"/>
      <c r="KD92" s="557"/>
      <c r="KE92" s="557"/>
      <c r="KF92" s="557"/>
      <c r="KG92" s="557"/>
      <c r="KH92" s="557"/>
      <c r="KI92" s="557"/>
      <c r="KJ92" s="557"/>
      <c r="KK92" s="557"/>
      <c r="KL92" s="557"/>
      <c r="KM92" s="557"/>
      <c r="KN92" s="557"/>
      <c r="KO92" s="557"/>
      <c r="KP92" s="557"/>
      <c r="KQ92" s="557"/>
      <c r="KR92" s="557"/>
      <c r="KS92" s="557"/>
      <c r="KT92" s="557"/>
      <c r="KU92" s="557"/>
      <c r="KV92" s="557"/>
      <c r="KW92" s="557"/>
      <c r="KX92" s="557"/>
      <c r="KY92" s="557"/>
      <c r="KZ92" s="557"/>
      <c r="LA92" s="557"/>
      <c r="LB92" s="557"/>
      <c r="LC92" s="557"/>
      <c r="LD92" s="557"/>
      <c r="LE92" s="557"/>
      <c r="LF92" s="557"/>
      <c r="LG92" s="557"/>
      <c r="LH92" s="557"/>
      <c r="LI92" s="557"/>
      <c r="LJ92" s="557"/>
      <c r="LK92" s="557"/>
      <c r="LL92" s="557"/>
      <c r="LM92" s="557"/>
      <c r="LN92" s="557"/>
      <c r="LO92" s="557"/>
      <c r="LP92" s="557"/>
      <c r="LQ92" s="557"/>
      <c r="LR92" s="557"/>
      <c r="LS92" s="557"/>
      <c r="LT92" s="557"/>
      <c r="LU92" s="557"/>
      <c r="LV92" s="557"/>
      <c r="LW92" s="557"/>
      <c r="LX92" s="557"/>
      <c r="LY92" s="557"/>
      <c r="LZ92" s="557"/>
      <c r="MA92" s="557"/>
      <c r="MB92" s="557"/>
      <c r="MC92" s="557"/>
      <c r="MD92" s="557"/>
      <c r="ME92" s="557"/>
      <c r="MF92" s="557"/>
      <c r="MG92" s="557"/>
      <c r="MH92" s="557"/>
      <c r="MI92" s="557"/>
      <c r="MJ92" s="557"/>
      <c r="MK92" s="557"/>
      <c r="ML92" s="557"/>
      <c r="MM92" s="557"/>
      <c r="MN92" s="557"/>
      <c r="MO92" s="557"/>
      <c r="MP92" s="557"/>
      <c r="MQ92" s="557"/>
      <c r="MR92" s="557"/>
      <c r="MS92" s="557"/>
      <c r="MT92" s="557"/>
      <c r="MU92" s="557"/>
      <c r="MV92" s="557"/>
      <c r="MW92" s="557"/>
      <c r="MX92" s="557"/>
      <c r="MY92" s="557"/>
      <c r="MZ92" s="557"/>
      <c r="NA92" s="557"/>
      <c r="NB92" s="557"/>
      <c r="NC92" s="557"/>
      <c r="ND92" s="557"/>
      <c r="NE92" s="557"/>
      <c r="NF92" s="557"/>
      <c r="NG92" s="557"/>
      <c r="NH92" s="557"/>
      <c r="NI92" s="557"/>
      <c r="NJ92" s="557"/>
      <c r="NK92" s="557"/>
      <c r="NL92" s="557"/>
      <c r="NM92" s="557"/>
      <c r="NN92" s="557"/>
      <c r="NO92" s="557"/>
      <c r="NP92" s="557"/>
      <c r="NQ92" s="557"/>
      <c r="NR92" s="557"/>
      <c r="NS92" s="557"/>
      <c r="NT92" s="557"/>
    </row>
    <row r="93" spans="1:384" s="85" customFormat="1" ht="51.75" customHeight="1" x14ac:dyDescent="0.45">
      <c r="A93" s="107">
        <v>0</v>
      </c>
      <c r="B93" s="108">
        <v>1</v>
      </c>
      <c r="C93" s="107">
        <v>0</v>
      </c>
      <c r="D93" s="108">
        <v>6</v>
      </c>
      <c r="E93" s="107">
        <v>3</v>
      </c>
      <c r="F93" s="108">
        <v>6</v>
      </c>
      <c r="G93" s="107">
        <v>0</v>
      </c>
      <c r="H93" s="108">
        <v>1</v>
      </c>
      <c r="I93" s="1452" t="str">
        <f t="shared" si="82"/>
        <v>01063601</v>
      </c>
      <c r="J93" s="1452" t="str">
        <f t="shared" si="83"/>
        <v>01063601</v>
      </c>
      <c r="K93" s="553" t="s">
        <v>119</v>
      </c>
      <c r="L93" s="2663" t="s">
        <v>595</v>
      </c>
      <c r="M93" s="2663"/>
      <c r="N93" s="556" t="s">
        <v>240</v>
      </c>
      <c r="O93" s="2664" t="s">
        <v>435</v>
      </c>
      <c r="P93" s="2305" t="s">
        <v>436</v>
      </c>
      <c r="Q93" s="2579">
        <v>1</v>
      </c>
      <c r="R93" s="2596">
        <f t="shared" si="84"/>
        <v>0.91666666666666663</v>
      </c>
      <c r="S93" s="2597">
        <v>1</v>
      </c>
      <c r="T93" s="2642" t="s">
        <v>520</v>
      </c>
      <c r="U93" s="1866">
        <v>6</v>
      </c>
      <c r="V93" s="1866">
        <f t="shared" si="85"/>
        <v>6</v>
      </c>
      <c r="W93" s="1866">
        <v>3</v>
      </c>
      <c r="X93" s="1866">
        <v>0</v>
      </c>
      <c r="Y93" s="1866">
        <v>0</v>
      </c>
      <c r="Z93" s="1866">
        <v>1</v>
      </c>
      <c r="AA93" s="1866">
        <v>1</v>
      </c>
      <c r="AB93" s="1866">
        <v>1</v>
      </c>
      <c r="AC93" s="3719" t="s">
        <v>525</v>
      </c>
      <c r="AD93" s="1872">
        <v>5</v>
      </c>
      <c r="AE93" s="1866">
        <f t="shared" si="86"/>
        <v>5</v>
      </c>
      <c r="AF93" s="2130">
        <v>1</v>
      </c>
      <c r="AG93" s="1785">
        <v>0</v>
      </c>
      <c r="AH93" s="1785">
        <v>3</v>
      </c>
      <c r="AI93" s="1785">
        <v>0</v>
      </c>
      <c r="AJ93" s="1785">
        <v>0</v>
      </c>
      <c r="AK93" s="1785">
        <v>0</v>
      </c>
      <c r="AL93" s="1785">
        <v>0</v>
      </c>
      <c r="AM93" s="1785">
        <v>1</v>
      </c>
      <c r="AN93" s="1729"/>
      <c r="AO93" s="2892">
        <f t="shared" si="87"/>
        <v>11</v>
      </c>
      <c r="AP93" s="2897">
        <f t="shared" si="88"/>
        <v>0.91666666666666663</v>
      </c>
      <c r="AQ93" s="1807" t="str" cm="1">
        <f t="array" ref="AQ93">_xlfn.IFS(AP93&lt;4,"estandar",AP93&gt;9,"compleja",AP93&gt;4,"avanzada")</f>
        <v>estandar</v>
      </c>
      <c r="AR93" s="2275" t="s">
        <v>522</v>
      </c>
      <c r="AS93" s="1196">
        <v>0</v>
      </c>
      <c r="AT93" s="1197">
        <v>1</v>
      </c>
      <c r="AU93" s="1488">
        <v>0</v>
      </c>
      <c r="AV93" s="1476">
        <v>1.9670570135746599</v>
      </c>
      <c r="AW93" s="1143">
        <v>0</v>
      </c>
      <c r="AX93" s="1143">
        <v>3.6251131221719501</v>
      </c>
      <c r="AY93" s="1143"/>
      <c r="AZ93" s="1143">
        <f t="shared" si="89"/>
        <v>5.5921701357466098</v>
      </c>
      <c r="BA93" s="1139">
        <f t="shared" si="90"/>
        <v>1</v>
      </c>
      <c r="BB93" s="1143">
        <v>1.7140956240360501</v>
      </c>
      <c r="BC93" s="1143">
        <v>0</v>
      </c>
      <c r="BD93" s="1143">
        <v>0</v>
      </c>
      <c r="BE93" s="1143">
        <v>1.22723037566089</v>
      </c>
      <c r="BF93" s="1143">
        <f t="shared" si="91"/>
        <v>8.5334961354435492</v>
      </c>
      <c r="BG93" s="1477">
        <f t="shared" si="92"/>
        <v>1</v>
      </c>
      <c r="BH93" s="1469"/>
      <c r="BI93" s="1143"/>
      <c r="BJ93" s="1143"/>
      <c r="BK93" s="1143"/>
      <c r="BL93" s="1143">
        <f t="shared" si="93"/>
        <v>0</v>
      </c>
      <c r="BM93" s="1139" t="e">
        <f t="shared" si="94"/>
        <v>#DIV/0!</v>
      </c>
      <c r="BN93" s="1143"/>
      <c r="BO93" s="1143"/>
      <c r="BP93" s="1143"/>
      <c r="BQ93" s="1143"/>
      <c r="BR93" s="1143">
        <f t="shared" si="95"/>
        <v>0</v>
      </c>
      <c r="BS93" s="1144" t="e">
        <f t="shared" si="96"/>
        <v>#DIV/0!</v>
      </c>
      <c r="BT93" s="557"/>
      <c r="BU93" s="557"/>
      <c r="BV93" s="557"/>
      <c r="BW93" s="557"/>
      <c r="BX93" s="557"/>
      <c r="BY93" s="557"/>
      <c r="BZ93" s="557"/>
      <c r="CA93" s="557"/>
      <c r="CB93" s="557"/>
      <c r="CC93" s="557"/>
      <c r="CD93" s="557"/>
      <c r="CE93" s="557"/>
      <c r="CF93" s="557"/>
      <c r="CG93" s="557"/>
      <c r="CH93" s="557"/>
      <c r="CI93" s="557"/>
      <c r="CJ93" s="557"/>
      <c r="CK93" s="557"/>
      <c r="CL93" s="557"/>
      <c r="CM93" s="557"/>
      <c r="CN93" s="557"/>
      <c r="CO93" s="557"/>
      <c r="CP93" s="557"/>
      <c r="CQ93" s="557"/>
      <c r="CR93" s="557"/>
      <c r="CS93" s="557"/>
      <c r="CT93" s="557"/>
      <c r="CU93" s="557"/>
      <c r="CV93" s="557"/>
      <c r="CW93" s="557"/>
      <c r="CX93" s="557"/>
      <c r="CY93" s="557"/>
      <c r="CZ93" s="557"/>
      <c r="DA93" s="557"/>
      <c r="DB93" s="557"/>
      <c r="DC93" s="557"/>
      <c r="DD93" s="557"/>
      <c r="DE93" s="557"/>
      <c r="DF93" s="557"/>
      <c r="DG93" s="557"/>
      <c r="DH93" s="557"/>
      <c r="DI93" s="557"/>
      <c r="DJ93" s="557"/>
      <c r="DK93" s="557"/>
      <c r="DL93" s="557"/>
      <c r="DM93" s="557"/>
      <c r="DN93" s="557"/>
      <c r="DO93" s="557"/>
      <c r="DP93" s="557"/>
      <c r="DQ93" s="557"/>
      <c r="DR93" s="557"/>
      <c r="DS93" s="557"/>
      <c r="DT93" s="557"/>
      <c r="DU93" s="557"/>
      <c r="DV93" s="557"/>
      <c r="DW93" s="557"/>
      <c r="DX93" s="557"/>
      <c r="DY93" s="557"/>
      <c r="DZ93" s="557"/>
      <c r="EA93" s="557"/>
      <c r="EB93" s="557"/>
      <c r="EC93" s="557"/>
      <c r="ED93" s="557"/>
      <c r="EE93" s="557"/>
      <c r="EF93" s="557"/>
      <c r="EG93" s="557"/>
      <c r="EH93" s="557"/>
      <c r="EI93" s="557"/>
      <c r="EJ93" s="557"/>
      <c r="EK93" s="557"/>
      <c r="EL93" s="557"/>
      <c r="EM93" s="557"/>
      <c r="EN93" s="557"/>
      <c r="EO93" s="557"/>
      <c r="EP93" s="557"/>
      <c r="EQ93" s="557"/>
      <c r="ER93" s="557"/>
      <c r="ES93" s="557"/>
      <c r="ET93" s="557"/>
      <c r="EU93" s="557"/>
      <c r="EV93" s="557"/>
      <c r="EW93" s="557"/>
      <c r="EX93" s="557"/>
      <c r="EY93" s="557"/>
      <c r="EZ93" s="557"/>
      <c r="FA93" s="557"/>
      <c r="FB93" s="557"/>
      <c r="FC93" s="557"/>
      <c r="FD93" s="557"/>
      <c r="FE93" s="557"/>
      <c r="FF93" s="557"/>
      <c r="FG93" s="557"/>
      <c r="FH93" s="557"/>
      <c r="FI93" s="557"/>
      <c r="FJ93" s="557"/>
      <c r="FK93" s="557"/>
      <c r="FL93" s="557"/>
      <c r="FM93" s="557"/>
      <c r="FN93" s="557"/>
      <c r="FO93" s="557"/>
      <c r="FP93" s="557"/>
      <c r="FQ93" s="557"/>
      <c r="FR93" s="557"/>
      <c r="FS93" s="557"/>
      <c r="FT93" s="557"/>
      <c r="FU93" s="557"/>
      <c r="FV93" s="557"/>
      <c r="FW93" s="557"/>
      <c r="FX93" s="557"/>
      <c r="FY93" s="557"/>
      <c r="FZ93" s="557"/>
      <c r="GA93" s="557"/>
      <c r="GB93" s="557"/>
      <c r="GC93" s="557"/>
      <c r="GD93" s="557"/>
      <c r="GE93" s="557"/>
      <c r="GF93" s="557"/>
      <c r="GG93" s="557"/>
      <c r="GH93" s="557"/>
      <c r="GI93" s="557"/>
      <c r="GJ93" s="557"/>
      <c r="GK93" s="557"/>
      <c r="GL93" s="557"/>
      <c r="GM93" s="557"/>
      <c r="GN93" s="557"/>
      <c r="GO93" s="557"/>
      <c r="GP93" s="557"/>
      <c r="GQ93" s="557"/>
      <c r="GR93" s="557"/>
      <c r="GS93" s="557"/>
      <c r="GT93" s="557"/>
      <c r="GU93" s="557"/>
      <c r="GV93" s="557"/>
      <c r="GW93" s="557"/>
      <c r="GX93" s="557"/>
      <c r="GY93" s="557"/>
      <c r="GZ93" s="557"/>
      <c r="HA93" s="557"/>
      <c r="HB93" s="557"/>
      <c r="HC93" s="557"/>
      <c r="HD93" s="557"/>
      <c r="HE93" s="557"/>
      <c r="HF93" s="557"/>
      <c r="HG93" s="557"/>
      <c r="HH93" s="557"/>
      <c r="HI93" s="557"/>
      <c r="HJ93" s="557"/>
      <c r="HK93" s="557"/>
      <c r="HL93" s="557"/>
      <c r="HM93" s="557"/>
      <c r="HN93" s="557"/>
      <c r="HO93" s="557"/>
      <c r="HP93" s="557"/>
      <c r="HQ93" s="557"/>
      <c r="HR93" s="557"/>
      <c r="HS93" s="557"/>
      <c r="HT93" s="557"/>
      <c r="HU93" s="557"/>
      <c r="HV93" s="557"/>
      <c r="HW93" s="557"/>
      <c r="HX93" s="557"/>
      <c r="HY93" s="557"/>
      <c r="HZ93" s="557"/>
      <c r="IA93" s="557"/>
      <c r="IB93" s="557"/>
      <c r="IC93" s="557"/>
      <c r="ID93" s="557"/>
      <c r="IE93" s="557"/>
      <c r="IF93" s="557"/>
      <c r="IG93" s="557"/>
      <c r="IH93" s="557"/>
      <c r="II93" s="557"/>
      <c r="IJ93" s="557"/>
      <c r="IK93" s="557"/>
      <c r="IL93" s="557"/>
      <c r="IM93" s="557"/>
      <c r="IN93" s="557"/>
      <c r="IO93" s="557"/>
      <c r="IP93" s="557"/>
      <c r="IQ93" s="557"/>
      <c r="IR93" s="557"/>
      <c r="IS93" s="557"/>
      <c r="IT93" s="557"/>
      <c r="IU93" s="557"/>
      <c r="IV93" s="557"/>
      <c r="IW93" s="557"/>
      <c r="IX93" s="557"/>
      <c r="IY93" s="557"/>
      <c r="IZ93" s="557"/>
      <c r="JA93" s="557"/>
      <c r="JB93" s="557"/>
      <c r="JC93" s="557"/>
      <c r="JD93" s="557"/>
      <c r="JE93" s="557"/>
      <c r="JF93" s="557"/>
      <c r="JG93" s="557"/>
      <c r="JH93" s="557"/>
      <c r="JI93" s="557"/>
      <c r="JJ93" s="557"/>
      <c r="JK93" s="557"/>
      <c r="JL93" s="557"/>
      <c r="JM93" s="557"/>
      <c r="JN93" s="557"/>
      <c r="JO93" s="557"/>
      <c r="JP93" s="557"/>
      <c r="JQ93" s="557"/>
      <c r="JR93" s="557"/>
      <c r="JS93" s="557"/>
      <c r="JT93" s="557"/>
      <c r="JU93" s="557"/>
      <c r="JV93" s="557"/>
      <c r="JW93" s="557"/>
      <c r="JX93" s="557"/>
      <c r="JY93" s="557"/>
      <c r="JZ93" s="557"/>
      <c r="KA93" s="557"/>
      <c r="KB93" s="557"/>
      <c r="KC93" s="557"/>
      <c r="KD93" s="557"/>
      <c r="KE93" s="557"/>
      <c r="KF93" s="557"/>
      <c r="KG93" s="557"/>
      <c r="KH93" s="557"/>
      <c r="KI93" s="557"/>
      <c r="KJ93" s="557"/>
      <c r="KK93" s="557"/>
      <c r="KL93" s="557"/>
      <c r="KM93" s="557"/>
      <c r="KN93" s="557"/>
      <c r="KO93" s="557"/>
      <c r="KP93" s="557"/>
      <c r="KQ93" s="557"/>
      <c r="KR93" s="557"/>
      <c r="KS93" s="557"/>
      <c r="KT93" s="557"/>
      <c r="KU93" s="557"/>
      <c r="KV93" s="557"/>
      <c r="KW93" s="557"/>
      <c r="KX93" s="557"/>
      <c r="KY93" s="557"/>
      <c r="KZ93" s="557"/>
      <c r="LA93" s="557"/>
      <c r="LB93" s="557"/>
      <c r="LC93" s="557"/>
      <c r="LD93" s="557"/>
      <c r="LE93" s="557"/>
      <c r="LF93" s="557"/>
      <c r="LG93" s="557"/>
      <c r="LH93" s="557"/>
      <c r="LI93" s="557"/>
      <c r="LJ93" s="557"/>
      <c r="LK93" s="557"/>
      <c r="LL93" s="557"/>
      <c r="LM93" s="557"/>
      <c r="LN93" s="557"/>
      <c r="LO93" s="557"/>
      <c r="LP93" s="557"/>
      <c r="LQ93" s="557"/>
      <c r="LR93" s="557"/>
      <c r="LS93" s="557"/>
      <c r="LT93" s="557"/>
      <c r="LU93" s="557"/>
      <c r="LV93" s="557"/>
      <c r="LW93" s="557"/>
      <c r="LX93" s="557"/>
      <c r="LY93" s="557"/>
      <c r="LZ93" s="557"/>
      <c r="MA93" s="557"/>
      <c r="MB93" s="557"/>
      <c r="MC93" s="557"/>
      <c r="MD93" s="557"/>
      <c r="ME93" s="557"/>
      <c r="MF93" s="557"/>
      <c r="MG93" s="557"/>
      <c r="MH93" s="557"/>
      <c r="MI93" s="557"/>
      <c r="MJ93" s="557"/>
      <c r="MK93" s="557"/>
      <c r="ML93" s="557"/>
      <c r="MM93" s="557"/>
      <c r="MN93" s="557"/>
      <c r="MO93" s="557"/>
      <c r="MP93" s="557"/>
      <c r="MQ93" s="557"/>
      <c r="MR93" s="557"/>
      <c r="MS93" s="557"/>
      <c r="MT93" s="557"/>
      <c r="MU93" s="557"/>
      <c r="MV93" s="557"/>
      <c r="MW93" s="557"/>
      <c r="MX93" s="557"/>
      <c r="MY93" s="557"/>
      <c r="MZ93" s="557"/>
      <c r="NA93" s="557"/>
      <c r="NB93" s="557"/>
      <c r="NC93" s="557"/>
      <c r="ND93" s="557"/>
      <c r="NE93" s="557"/>
      <c r="NF93" s="557"/>
      <c r="NG93" s="557"/>
      <c r="NH93" s="557"/>
      <c r="NI93" s="557"/>
      <c r="NJ93" s="557"/>
      <c r="NK93" s="557"/>
      <c r="NL93" s="557"/>
      <c r="NM93" s="557"/>
      <c r="NN93" s="557"/>
      <c r="NO93" s="557"/>
      <c r="NP93" s="557"/>
      <c r="NQ93" s="557"/>
      <c r="NR93" s="557"/>
      <c r="NS93" s="557"/>
      <c r="NT93" s="557"/>
    </row>
    <row r="94" spans="1:384" s="85" customFormat="1" ht="51.75" customHeight="1" x14ac:dyDescent="0.45">
      <c r="A94" s="107">
        <v>0</v>
      </c>
      <c r="B94" s="108">
        <v>1</v>
      </c>
      <c r="C94" s="107">
        <v>0</v>
      </c>
      <c r="D94" s="108">
        <v>6</v>
      </c>
      <c r="E94" s="107">
        <v>3</v>
      </c>
      <c r="F94" s="108">
        <v>7</v>
      </c>
      <c r="G94" s="107">
        <v>0</v>
      </c>
      <c r="H94" s="108">
        <v>1</v>
      </c>
      <c r="I94" s="1452" t="str">
        <f t="shared" si="82"/>
        <v>01063701</v>
      </c>
      <c r="J94" s="1452" t="str">
        <f t="shared" si="83"/>
        <v>01063701</v>
      </c>
      <c r="K94" s="553" t="s">
        <v>119</v>
      </c>
      <c r="L94" s="2663" t="s">
        <v>596</v>
      </c>
      <c r="M94" s="2663"/>
      <c r="N94" s="556" t="s">
        <v>240</v>
      </c>
      <c r="O94" s="2664" t="s">
        <v>438</v>
      </c>
      <c r="P94" s="2305" t="s">
        <v>437</v>
      </c>
      <c r="Q94" s="2579">
        <v>1</v>
      </c>
      <c r="R94" s="2596">
        <f t="shared" si="84"/>
        <v>0.83333333333333337</v>
      </c>
      <c r="S94" s="2597">
        <v>1</v>
      </c>
      <c r="T94" s="2642" t="s">
        <v>520</v>
      </c>
      <c r="U94" s="1866">
        <v>6</v>
      </c>
      <c r="V94" s="1866">
        <f t="shared" si="85"/>
        <v>5</v>
      </c>
      <c r="W94" s="1866">
        <v>3</v>
      </c>
      <c r="X94" s="1866">
        <v>0</v>
      </c>
      <c r="Y94" s="1866">
        <v>0</v>
      </c>
      <c r="Z94" s="1866">
        <v>1</v>
      </c>
      <c r="AA94" s="1866">
        <v>0</v>
      </c>
      <c r="AB94" s="1866">
        <v>1</v>
      </c>
      <c r="AC94" s="3719" t="s">
        <v>554</v>
      </c>
      <c r="AD94" s="1872">
        <v>5</v>
      </c>
      <c r="AE94" s="1866">
        <f t="shared" si="86"/>
        <v>5</v>
      </c>
      <c r="AF94" s="2130">
        <v>1</v>
      </c>
      <c r="AG94" s="1785">
        <v>0</v>
      </c>
      <c r="AH94" s="1785">
        <v>3</v>
      </c>
      <c r="AI94" s="1785">
        <v>0</v>
      </c>
      <c r="AJ94" s="1785">
        <v>0</v>
      </c>
      <c r="AK94" s="1785">
        <v>0</v>
      </c>
      <c r="AL94" s="1785">
        <v>0</v>
      </c>
      <c r="AM94" s="1785">
        <v>1</v>
      </c>
      <c r="AN94" s="1729"/>
      <c r="AO94" s="2892">
        <f t="shared" si="87"/>
        <v>10</v>
      </c>
      <c r="AP94" s="2897">
        <f t="shared" si="88"/>
        <v>0.83333333333333337</v>
      </c>
      <c r="AQ94" s="1807" t="str" cm="1">
        <f t="array" ref="AQ94">_xlfn.IFS(AP94&lt;4,"estandar",AP94&gt;9,"compleja",AP94&gt;4,"avanzada")</f>
        <v>estandar</v>
      </c>
      <c r="AR94" s="2275" t="s">
        <v>522</v>
      </c>
      <c r="AS94" s="1196">
        <v>0</v>
      </c>
      <c r="AT94" s="1197">
        <v>1</v>
      </c>
      <c r="AU94" s="1488">
        <v>0</v>
      </c>
      <c r="AV94" s="1476">
        <v>1.9670570135746599</v>
      </c>
      <c r="AW94" s="1143">
        <v>0</v>
      </c>
      <c r="AX94" s="1143">
        <v>3.6251131221719501</v>
      </c>
      <c r="AY94" s="1143"/>
      <c r="AZ94" s="1143">
        <f t="shared" si="89"/>
        <v>5.5921701357466098</v>
      </c>
      <c r="BA94" s="1139">
        <f t="shared" si="90"/>
        <v>1</v>
      </c>
      <c r="BB94" s="1143">
        <v>1.7140956240360501</v>
      </c>
      <c r="BC94" s="1143">
        <v>0</v>
      </c>
      <c r="BD94" s="1143">
        <v>0</v>
      </c>
      <c r="BE94" s="1143">
        <v>1.22723037566089</v>
      </c>
      <c r="BF94" s="1143">
        <f t="shared" si="91"/>
        <v>8.5334961354435492</v>
      </c>
      <c r="BG94" s="1477">
        <f t="shared" si="92"/>
        <v>1</v>
      </c>
      <c r="BH94" s="1469"/>
      <c r="BI94" s="1143"/>
      <c r="BJ94" s="1143"/>
      <c r="BK94" s="1143"/>
      <c r="BL94" s="1143">
        <f t="shared" si="93"/>
        <v>0</v>
      </c>
      <c r="BM94" s="1139" t="e">
        <f t="shared" si="94"/>
        <v>#DIV/0!</v>
      </c>
      <c r="BN94" s="1143"/>
      <c r="BO94" s="1143"/>
      <c r="BP94" s="1143"/>
      <c r="BQ94" s="1143"/>
      <c r="BR94" s="1143">
        <f t="shared" si="95"/>
        <v>0</v>
      </c>
      <c r="BS94" s="1144" t="e">
        <f t="shared" si="96"/>
        <v>#DIV/0!</v>
      </c>
      <c r="BT94" s="557"/>
      <c r="BU94" s="557"/>
      <c r="BV94" s="557"/>
      <c r="BW94" s="557"/>
      <c r="BX94" s="557"/>
      <c r="BY94" s="557"/>
      <c r="BZ94" s="557"/>
      <c r="CA94" s="557"/>
      <c r="CB94" s="557"/>
      <c r="CC94" s="557"/>
      <c r="CD94" s="557"/>
      <c r="CE94" s="557"/>
      <c r="CF94" s="557"/>
      <c r="CG94" s="557"/>
      <c r="CH94" s="557"/>
      <c r="CI94" s="557"/>
      <c r="CJ94" s="557"/>
      <c r="CK94" s="557"/>
      <c r="CL94" s="557"/>
      <c r="CM94" s="557"/>
      <c r="CN94" s="557"/>
      <c r="CO94" s="557"/>
      <c r="CP94" s="557"/>
      <c r="CQ94" s="557"/>
      <c r="CR94" s="557"/>
      <c r="CS94" s="557"/>
      <c r="CT94" s="557"/>
      <c r="CU94" s="557"/>
      <c r="CV94" s="557"/>
      <c r="CW94" s="557"/>
      <c r="CX94" s="557"/>
      <c r="CY94" s="557"/>
      <c r="CZ94" s="557"/>
      <c r="DA94" s="557"/>
      <c r="DB94" s="557"/>
      <c r="DC94" s="557"/>
      <c r="DD94" s="557"/>
      <c r="DE94" s="557"/>
      <c r="DF94" s="557"/>
      <c r="DG94" s="557"/>
      <c r="DH94" s="557"/>
      <c r="DI94" s="557"/>
      <c r="DJ94" s="557"/>
      <c r="DK94" s="557"/>
      <c r="DL94" s="557"/>
      <c r="DM94" s="557"/>
      <c r="DN94" s="557"/>
      <c r="DO94" s="557"/>
      <c r="DP94" s="557"/>
      <c r="DQ94" s="557"/>
      <c r="DR94" s="557"/>
      <c r="DS94" s="557"/>
      <c r="DT94" s="557"/>
      <c r="DU94" s="557"/>
      <c r="DV94" s="557"/>
      <c r="DW94" s="557"/>
      <c r="DX94" s="557"/>
      <c r="DY94" s="557"/>
      <c r="DZ94" s="557"/>
      <c r="EA94" s="557"/>
      <c r="EB94" s="557"/>
      <c r="EC94" s="557"/>
      <c r="ED94" s="557"/>
      <c r="EE94" s="557"/>
      <c r="EF94" s="557"/>
      <c r="EG94" s="557"/>
      <c r="EH94" s="557"/>
      <c r="EI94" s="557"/>
      <c r="EJ94" s="557"/>
      <c r="EK94" s="557"/>
      <c r="EL94" s="557"/>
      <c r="EM94" s="557"/>
      <c r="EN94" s="557"/>
      <c r="EO94" s="557"/>
      <c r="EP94" s="557"/>
      <c r="EQ94" s="557"/>
      <c r="ER94" s="557"/>
      <c r="ES94" s="557"/>
      <c r="ET94" s="557"/>
      <c r="EU94" s="557"/>
      <c r="EV94" s="557"/>
      <c r="EW94" s="557"/>
      <c r="EX94" s="557"/>
      <c r="EY94" s="557"/>
      <c r="EZ94" s="557"/>
      <c r="FA94" s="557"/>
      <c r="FB94" s="557"/>
      <c r="FC94" s="557"/>
      <c r="FD94" s="557"/>
      <c r="FE94" s="557"/>
      <c r="FF94" s="557"/>
      <c r="FG94" s="557"/>
      <c r="FH94" s="557"/>
      <c r="FI94" s="557"/>
      <c r="FJ94" s="557"/>
      <c r="FK94" s="557"/>
      <c r="FL94" s="557"/>
      <c r="FM94" s="557"/>
      <c r="FN94" s="557"/>
      <c r="FO94" s="557"/>
      <c r="FP94" s="557"/>
      <c r="FQ94" s="557"/>
      <c r="FR94" s="557"/>
      <c r="FS94" s="557"/>
      <c r="FT94" s="557"/>
      <c r="FU94" s="557"/>
      <c r="FV94" s="557"/>
      <c r="FW94" s="557"/>
      <c r="FX94" s="557"/>
      <c r="FY94" s="557"/>
      <c r="FZ94" s="557"/>
      <c r="GA94" s="557"/>
      <c r="GB94" s="557"/>
      <c r="GC94" s="557"/>
      <c r="GD94" s="557"/>
      <c r="GE94" s="557"/>
      <c r="GF94" s="557"/>
      <c r="GG94" s="557"/>
      <c r="GH94" s="557"/>
      <c r="GI94" s="557"/>
      <c r="GJ94" s="557"/>
      <c r="GK94" s="557"/>
      <c r="GL94" s="557"/>
      <c r="GM94" s="557"/>
      <c r="GN94" s="557"/>
      <c r="GO94" s="557"/>
      <c r="GP94" s="557"/>
      <c r="GQ94" s="557"/>
      <c r="GR94" s="557"/>
      <c r="GS94" s="557"/>
      <c r="GT94" s="557"/>
      <c r="GU94" s="557"/>
      <c r="GV94" s="557"/>
      <c r="GW94" s="557"/>
      <c r="GX94" s="557"/>
      <c r="GY94" s="557"/>
      <c r="GZ94" s="557"/>
      <c r="HA94" s="557"/>
      <c r="HB94" s="557"/>
      <c r="HC94" s="557"/>
      <c r="HD94" s="557"/>
      <c r="HE94" s="557"/>
      <c r="HF94" s="557"/>
      <c r="HG94" s="557"/>
      <c r="HH94" s="557"/>
      <c r="HI94" s="557"/>
      <c r="HJ94" s="557"/>
      <c r="HK94" s="557"/>
      <c r="HL94" s="557"/>
      <c r="HM94" s="557"/>
      <c r="HN94" s="557"/>
      <c r="HO94" s="557"/>
      <c r="HP94" s="557"/>
      <c r="HQ94" s="557"/>
      <c r="HR94" s="557"/>
      <c r="HS94" s="557"/>
      <c r="HT94" s="557"/>
      <c r="HU94" s="557"/>
      <c r="HV94" s="557"/>
      <c r="HW94" s="557"/>
      <c r="HX94" s="557"/>
      <c r="HY94" s="557"/>
      <c r="HZ94" s="557"/>
      <c r="IA94" s="557"/>
      <c r="IB94" s="557"/>
      <c r="IC94" s="557"/>
      <c r="ID94" s="557"/>
      <c r="IE94" s="557"/>
      <c r="IF94" s="557"/>
      <c r="IG94" s="557"/>
      <c r="IH94" s="557"/>
      <c r="II94" s="557"/>
      <c r="IJ94" s="557"/>
      <c r="IK94" s="557"/>
      <c r="IL94" s="557"/>
      <c r="IM94" s="557"/>
      <c r="IN94" s="557"/>
      <c r="IO94" s="557"/>
      <c r="IP94" s="557"/>
      <c r="IQ94" s="557"/>
      <c r="IR94" s="557"/>
      <c r="IS94" s="557"/>
      <c r="IT94" s="557"/>
      <c r="IU94" s="557"/>
      <c r="IV94" s="557"/>
      <c r="IW94" s="557"/>
      <c r="IX94" s="557"/>
      <c r="IY94" s="557"/>
      <c r="IZ94" s="557"/>
      <c r="JA94" s="557"/>
      <c r="JB94" s="557"/>
      <c r="JC94" s="557"/>
      <c r="JD94" s="557"/>
      <c r="JE94" s="557"/>
      <c r="JF94" s="557"/>
      <c r="JG94" s="557"/>
      <c r="JH94" s="557"/>
      <c r="JI94" s="557"/>
      <c r="JJ94" s="557"/>
      <c r="JK94" s="557"/>
      <c r="JL94" s="557"/>
      <c r="JM94" s="557"/>
      <c r="JN94" s="557"/>
      <c r="JO94" s="557"/>
      <c r="JP94" s="557"/>
      <c r="JQ94" s="557"/>
      <c r="JR94" s="557"/>
      <c r="JS94" s="557"/>
      <c r="JT94" s="557"/>
      <c r="JU94" s="557"/>
      <c r="JV94" s="557"/>
      <c r="JW94" s="557"/>
      <c r="JX94" s="557"/>
      <c r="JY94" s="557"/>
      <c r="JZ94" s="557"/>
      <c r="KA94" s="557"/>
      <c r="KB94" s="557"/>
      <c r="KC94" s="557"/>
      <c r="KD94" s="557"/>
      <c r="KE94" s="557"/>
      <c r="KF94" s="557"/>
      <c r="KG94" s="557"/>
      <c r="KH94" s="557"/>
      <c r="KI94" s="557"/>
      <c r="KJ94" s="557"/>
      <c r="KK94" s="557"/>
      <c r="KL94" s="557"/>
      <c r="KM94" s="557"/>
      <c r="KN94" s="557"/>
      <c r="KO94" s="557"/>
      <c r="KP94" s="557"/>
      <c r="KQ94" s="557"/>
      <c r="KR94" s="557"/>
      <c r="KS94" s="557"/>
      <c r="KT94" s="557"/>
      <c r="KU94" s="557"/>
      <c r="KV94" s="557"/>
      <c r="KW94" s="557"/>
      <c r="KX94" s="557"/>
      <c r="KY94" s="557"/>
      <c r="KZ94" s="557"/>
      <c r="LA94" s="557"/>
      <c r="LB94" s="557"/>
      <c r="LC94" s="557"/>
      <c r="LD94" s="557"/>
      <c r="LE94" s="557"/>
      <c r="LF94" s="557"/>
      <c r="LG94" s="557"/>
      <c r="LH94" s="557"/>
      <c r="LI94" s="557"/>
      <c r="LJ94" s="557"/>
      <c r="LK94" s="557"/>
      <c r="LL94" s="557"/>
      <c r="LM94" s="557"/>
      <c r="LN94" s="557"/>
      <c r="LO94" s="557"/>
      <c r="LP94" s="557"/>
      <c r="LQ94" s="557"/>
      <c r="LR94" s="557"/>
      <c r="LS94" s="557"/>
      <c r="LT94" s="557"/>
      <c r="LU94" s="557"/>
      <c r="LV94" s="557"/>
      <c r="LW94" s="557"/>
      <c r="LX94" s="557"/>
      <c r="LY94" s="557"/>
      <c r="LZ94" s="557"/>
      <c r="MA94" s="557"/>
      <c r="MB94" s="557"/>
      <c r="MC94" s="557"/>
      <c r="MD94" s="557"/>
      <c r="ME94" s="557"/>
      <c r="MF94" s="557"/>
      <c r="MG94" s="557"/>
      <c r="MH94" s="557"/>
      <c r="MI94" s="557"/>
      <c r="MJ94" s="557"/>
      <c r="MK94" s="557"/>
      <c r="ML94" s="557"/>
      <c r="MM94" s="557"/>
      <c r="MN94" s="557"/>
      <c r="MO94" s="557"/>
      <c r="MP94" s="557"/>
      <c r="MQ94" s="557"/>
      <c r="MR94" s="557"/>
      <c r="MS94" s="557"/>
      <c r="MT94" s="557"/>
      <c r="MU94" s="557"/>
      <c r="MV94" s="557"/>
      <c r="MW94" s="557"/>
      <c r="MX94" s="557"/>
      <c r="MY94" s="557"/>
      <c r="MZ94" s="557"/>
      <c r="NA94" s="557"/>
      <c r="NB94" s="557"/>
      <c r="NC94" s="557"/>
      <c r="ND94" s="557"/>
      <c r="NE94" s="557"/>
      <c r="NF94" s="557"/>
      <c r="NG94" s="557"/>
      <c r="NH94" s="557"/>
      <c r="NI94" s="557"/>
      <c r="NJ94" s="557"/>
      <c r="NK94" s="557"/>
      <c r="NL94" s="557"/>
      <c r="NM94" s="557"/>
      <c r="NN94" s="557"/>
      <c r="NO94" s="557"/>
      <c r="NP94" s="557"/>
      <c r="NQ94" s="557"/>
      <c r="NR94" s="557"/>
      <c r="NS94" s="557"/>
      <c r="NT94" s="557"/>
    </row>
    <row r="95" spans="1:384" s="85" customFormat="1" ht="51.75" customHeight="1" x14ac:dyDescent="0.45">
      <c r="A95" s="107">
        <v>0</v>
      </c>
      <c r="B95" s="108">
        <v>1</v>
      </c>
      <c r="C95" s="107">
        <v>0</v>
      </c>
      <c r="D95" s="108">
        <v>6</v>
      </c>
      <c r="E95" s="107">
        <v>3</v>
      </c>
      <c r="F95" s="108">
        <v>8</v>
      </c>
      <c r="G95" s="107">
        <v>0</v>
      </c>
      <c r="H95" s="108">
        <v>1</v>
      </c>
      <c r="I95" s="1452" t="str">
        <f t="shared" si="82"/>
        <v>01063801</v>
      </c>
      <c r="J95" s="1452" t="str">
        <f t="shared" si="83"/>
        <v>01063801</v>
      </c>
      <c r="K95" s="553" t="s">
        <v>119</v>
      </c>
      <c r="L95" s="2663" t="s">
        <v>597</v>
      </c>
      <c r="M95" s="2663"/>
      <c r="N95" s="556" t="s">
        <v>240</v>
      </c>
      <c r="O95" s="2664" t="s">
        <v>440</v>
      </c>
      <c r="P95" s="2305" t="s">
        <v>441</v>
      </c>
      <c r="Q95" s="2579">
        <v>1.0586253328560453</v>
      </c>
      <c r="R95" s="2596">
        <f t="shared" si="84"/>
        <v>0.91666666666666663</v>
      </c>
      <c r="S95" s="2597">
        <v>1.0718961407919945</v>
      </c>
      <c r="T95" s="2642" t="s">
        <v>520</v>
      </c>
      <c r="U95" s="1866">
        <v>7</v>
      </c>
      <c r="V95" s="1866">
        <f t="shared" si="85"/>
        <v>6</v>
      </c>
      <c r="W95" s="1866">
        <v>3</v>
      </c>
      <c r="X95" s="1866">
        <v>0</v>
      </c>
      <c r="Y95" s="1866">
        <v>0</v>
      </c>
      <c r="Z95" s="1866">
        <v>1</v>
      </c>
      <c r="AA95" s="1866">
        <v>1</v>
      </c>
      <c r="AB95" s="1866">
        <v>1</v>
      </c>
      <c r="AC95" s="3719" t="s">
        <v>550</v>
      </c>
      <c r="AD95" s="1872">
        <v>5</v>
      </c>
      <c r="AE95" s="1866">
        <f t="shared" si="86"/>
        <v>5</v>
      </c>
      <c r="AF95" s="2130">
        <v>1</v>
      </c>
      <c r="AG95" s="1785">
        <v>0</v>
      </c>
      <c r="AH95" s="1785">
        <v>3</v>
      </c>
      <c r="AI95" s="1785">
        <v>0</v>
      </c>
      <c r="AJ95" s="1785">
        <v>0</v>
      </c>
      <c r="AK95" s="1785">
        <v>0</v>
      </c>
      <c r="AL95" s="1785">
        <v>0</v>
      </c>
      <c r="AM95" s="1785">
        <v>1</v>
      </c>
      <c r="AN95" s="1729"/>
      <c r="AO95" s="2892">
        <f t="shared" si="87"/>
        <v>11</v>
      </c>
      <c r="AP95" s="2897">
        <f t="shared" si="88"/>
        <v>0.91666666666666663</v>
      </c>
      <c r="AQ95" s="1807" t="str" cm="1">
        <f t="array" ref="AQ95">_xlfn.IFS(AP95&lt;4,"estandar",AP95&gt;9,"compleja",AP95&gt;4,"avanzada")</f>
        <v>estandar</v>
      </c>
      <c r="AR95" s="2275" t="s">
        <v>522</v>
      </c>
      <c r="AS95" s="1196">
        <v>0</v>
      </c>
      <c r="AT95" s="1197">
        <v>1</v>
      </c>
      <c r="AU95" s="1488">
        <v>0</v>
      </c>
      <c r="AV95" s="1476">
        <v>2.2948998491704402</v>
      </c>
      <c r="AW95" s="1143">
        <v>0</v>
      </c>
      <c r="AX95" s="1143">
        <v>3.6251131221719501</v>
      </c>
      <c r="AY95" s="1143"/>
      <c r="AZ95" s="1143">
        <f t="shared" si="89"/>
        <v>5.9200129713423904</v>
      </c>
      <c r="BA95" s="1139">
        <f t="shared" si="90"/>
        <v>1.0586253328560453</v>
      </c>
      <c r="BB95" s="1143">
        <v>1.99977822804206</v>
      </c>
      <c r="BC95" s="1143">
        <v>0</v>
      </c>
      <c r="BD95" s="1143">
        <v>0</v>
      </c>
      <c r="BE95" s="1143">
        <v>1.22723037566089</v>
      </c>
      <c r="BF95" s="1143">
        <f t="shared" si="91"/>
        <v>9.1470215750453399</v>
      </c>
      <c r="BG95" s="1477">
        <f t="shared" si="92"/>
        <v>1.0718961407919945</v>
      </c>
      <c r="BH95" s="1469"/>
      <c r="BI95" s="1143"/>
      <c r="BJ95" s="1143"/>
      <c r="BK95" s="1143"/>
      <c r="BL95" s="1143">
        <f t="shared" si="93"/>
        <v>0</v>
      </c>
      <c r="BM95" s="1139" t="e">
        <f t="shared" si="94"/>
        <v>#DIV/0!</v>
      </c>
      <c r="BN95" s="1143"/>
      <c r="BO95" s="1143"/>
      <c r="BP95" s="1143"/>
      <c r="BQ95" s="1143"/>
      <c r="BR95" s="1143">
        <f t="shared" si="95"/>
        <v>0</v>
      </c>
      <c r="BS95" s="1144" t="e">
        <f t="shared" si="96"/>
        <v>#DIV/0!</v>
      </c>
      <c r="BT95" s="557"/>
      <c r="BU95" s="557"/>
      <c r="BV95" s="557"/>
      <c r="BW95" s="557"/>
      <c r="BX95" s="557"/>
      <c r="BY95" s="557"/>
      <c r="BZ95" s="557"/>
      <c r="CA95" s="557"/>
      <c r="CB95" s="557"/>
      <c r="CC95" s="557"/>
      <c r="CD95" s="557"/>
      <c r="CE95" s="557"/>
      <c r="CF95" s="557"/>
      <c r="CG95" s="557"/>
      <c r="CH95" s="557"/>
      <c r="CI95" s="557"/>
      <c r="CJ95" s="557"/>
      <c r="CK95" s="557"/>
      <c r="CL95" s="557"/>
      <c r="CM95" s="557"/>
      <c r="CN95" s="557"/>
      <c r="CO95" s="557"/>
      <c r="CP95" s="557"/>
      <c r="CQ95" s="557"/>
      <c r="CR95" s="557"/>
      <c r="CS95" s="557"/>
      <c r="CT95" s="557"/>
      <c r="CU95" s="557"/>
      <c r="CV95" s="557"/>
      <c r="CW95" s="557"/>
      <c r="CX95" s="557"/>
      <c r="CY95" s="557"/>
      <c r="CZ95" s="557"/>
      <c r="DA95" s="557"/>
      <c r="DB95" s="557"/>
      <c r="DC95" s="557"/>
      <c r="DD95" s="557"/>
      <c r="DE95" s="557"/>
      <c r="DF95" s="557"/>
      <c r="DG95" s="557"/>
      <c r="DH95" s="557"/>
      <c r="DI95" s="557"/>
      <c r="DJ95" s="557"/>
      <c r="DK95" s="557"/>
      <c r="DL95" s="557"/>
      <c r="DM95" s="557"/>
      <c r="DN95" s="557"/>
      <c r="DO95" s="557"/>
      <c r="DP95" s="557"/>
      <c r="DQ95" s="557"/>
      <c r="DR95" s="557"/>
      <c r="DS95" s="557"/>
      <c r="DT95" s="557"/>
      <c r="DU95" s="557"/>
      <c r="DV95" s="557"/>
      <c r="DW95" s="557"/>
      <c r="DX95" s="557"/>
      <c r="DY95" s="557"/>
      <c r="DZ95" s="557"/>
      <c r="EA95" s="557"/>
      <c r="EB95" s="557"/>
      <c r="EC95" s="557"/>
      <c r="ED95" s="557"/>
      <c r="EE95" s="557"/>
      <c r="EF95" s="557"/>
      <c r="EG95" s="557"/>
      <c r="EH95" s="557"/>
      <c r="EI95" s="557"/>
      <c r="EJ95" s="557"/>
      <c r="EK95" s="557"/>
      <c r="EL95" s="557"/>
      <c r="EM95" s="557"/>
      <c r="EN95" s="557"/>
      <c r="EO95" s="557"/>
      <c r="EP95" s="557"/>
      <c r="EQ95" s="557"/>
      <c r="ER95" s="557"/>
      <c r="ES95" s="557"/>
      <c r="ET95" s="557"/>
      <c r="EU95" s="557"/>
      <c r="EV95" s="557"/>
      <c r="EW95" s="557"/>
      <c r="EX95" s="557"/>
      <c r="EY95" s="557"/>
      <c r="EZ95" s="557"/>
      <c r="FA95" s="557"/>
      <c r="FB95" s="557"/>
      <c r="FC95" s="557"/>
      <c r="FD95" s="557"/>
      <c r="FE95" s="557"/>
      <c r="FF95" s="557"/>
      <c r="FG95" s="557"/>
      <c r="FH95" s="557"/>
      <c r="FI95" s="557"/>
      <c r="FJ95" s="557"/>
      <c r="FK95" s="557"/>
      <c r="FL95" s="557"/>
      <c r="FM95" s="557"/>
      <c r="FN95" s="557"/>
      <c r="FO95" s="557"/>
      <c r="FP95" s="557"/>
      <c r="FQ95" s="557"/>
      <c r="FR95" s="557"/>
      <c r="FS95" s="557"/>
      <c r="FT95" s="557"/>
      <c r="FU95" s="557"/>
      <c r="FV95" s="557"/>
      <c r="FW95" s="557"/>
      <c r="FX95" s="557"/>
      <c r="FY95" s="557"/>
      <c r="FZ95" s="557"/>
      <c r="GA95" s="557"/>
      <c r="GB95" s="557"/>
      <c r="GC95" s="557"/>
      <c r="GD95" s="557"/>
      <c r="GE95" s="557"/>
      <c r="GF95" s="557"/>
      <c r="GG95" s="557"/>
      <c r="GH95" s="557"/>
      <c r="GI95" s="557"/>
      <c r="GJ95" s="557"/>
      <c r="GK95" s="557"/>
      <c r="GL95" s="557"/>
      <c r="GM95" s="557"/>
      <c r="GN95" s="557"/>
      <c r="GO95" s="557"/>
      <c r="GP95" s="557"/>
      <c r="GQ95" s="557"/>
      <c r="GR95" s="557"/>
      <c r="GS95" s="557"/>
      <c r="GT95" s="557"/>
      <c r="GU95" s="557"/>
      <c r="GV95" s="557"/>
      <c r="GW95" s="557"/>
      <c r="GX95" s="557"/>
      <c r="GY95" s="557"/>
      <c r="GZ95" s="557"/>
      <c r="HA95" s="557"/>
      <c r="HB95" s="557"/>
      <c r="HC95" s="557"/>
      <c r="HD95" s="557"/>
      <c r="HE95" s="557"/>
      <c r="HF95" s="557"/>
      <c r="HG95" s="557"/>
      <c r="HH95" s="557"/>
      <c r="HI95" s="557"/>
      <c r="HJ95" s="557"/>
      <c r="HK95" s="557"/>
      <c r="HL95" s="557"/>
      <c r="HM95" s="557"/>
      <c r="HN95" s="557"/>
      <c r="HO95" s="557"/>
      <c r="HP95" s="557"/>
      <c r="HQ95" s="557"/>
      <c r="HR95" s="557"/>
      <c r="HS95" s="557"/>
      <c r="HT95" s="557"/>
      <c r="HU95" s="557"/>
      <c r="HV95" s="557"/>
      <c r="HW95" s="557"/>
      <c r="HX95" s="557"/>
      <c r="HY95" s="557"/>
      <c r="HZ95" s="557"/>
      <c r="IA95" s="557"/>
      <c r="IB95" s="557"/>
      <c r="IC95" s="557"/>
      <c r="ID95" s="557"/>
      <c r="IE95" s="557"/>
      <c r="IF95" s="557"/>
      <c r="IG95" s="557"/>
      <c r="IH95" s="557"/>
      <c r="II95" s="557"/>
      <c r="IJ95" s="557"/>
      <c r="IK95" s="557"/>
      <c r="IL95" s="557"/>
      <c r="IM95" s="557"/>
      <c r="IN95" s="557"/>
      <c r="IO95" s="557"/>
      <c r="IP95" s="557"/>
      <c r="IQ95" s="557"/>
      <c r="IR95" s="557"/>
      <c r="IS95" s="557"/>
      <c r="IT95" s="557"/>
      <c r="IU95" s="557"/>
      <c r="IV95" s="557"/>
      <c r="IW95" s="557"/>
      <c r="IX95" s="557"/>
      <c r="IY95" s="557"/>
      <c r="IZ95" s="557"/>
      <c r="JA95" s="557"/>
      <c r="JB95" s="557"/>
      <c r="JC95" s="557"/>
      <c r="JD95" s="557"/>
      <c r="JE95" s="557"/>
      <c r="JF95" s="557"/>
      <c r="JG95" s="557"/>
      <c r="JH95" s="557"/>
      <c r="JI95" s="557"/>
      <c r="JJ95" s="557"/>
      <c r="JK95" s="557"/>
      <c r="JL95" s="557"/>
      <c r="JM95" s="557"/>
      <c r="JN95" s="557"/>
      <c r="JO95" s="557"/>
      <c r="JP95" s="557"/>
      <c r="JQ95" s="557"/>
      <c r="JR95" s="557"/>
      <c r="JS95" s="557"/>
      <c r="JT95" s="557"/>
      <c r="JU95" s="557"/>
      <c r="JV95" s="557"/>
      <c r="JW95" s="557"/>
      <c r="JX95" s="557"/>
      <c r="JY95" s="557"/>
      <c r="JZ95" s="557"/>
      <c r="KA95" s="557"/>
      <c r="KB95" s="557"/>
      <c r="KC95" s="557"/>
      <c r="KD95" s="557"/>
      <c r="KE95" s="557"/>
      <c r="KF95" s="557"/>
      <c r="KG95" s="557"/>
      <c r="KH95" s="557"/>
      <c r="KI95" s="557"/>
      <c r="KJ95" s="557"/>
      <c r="KK95" s="557"/>
      <c r="KL95" s="557"/>
      <c r="KM95" s="557"/>
      <c r="KN95" s="557"/>
      <c r="KO95" s="557"/>
      <c r="KP95" s="557"/>
      <c r="KQ95" s="557"/>
      <c r="KR95" s="557"/>
      <c r="KS95" s="557"/>
      <c r="KT95" s="557"/>
      <c r="KU95" s="557"/>
      <c r="KV95" s="557"/>
      <c r="KW95" s="557"/>
      <c r="KX95" s="557"/>
      <c r="KY95" s="557"/>
      <c r="KZ95" s="557"/>
      <c r="LA95" s="557"/>
      <c r="LB95" s="557"/>
      <c r="LC95" s="557"/>
      <c r="LD95" s="557"/>
      <c r="LE95" s="557"/>
      <c r="LF95" s="557"/>
      <c r="LG95" s="557"/>
      <c r="LH95" s="557"/>
      <c r="LI95" s="557"/>
      <c r="LJ95" s="557"/>
      <c r="LK95" s="557"/>
      <c r="LL95" s="557"/>
      <c r="LM95" s="557"/>
      <c r="LN95" s="557"/>
      <c r="LO95" s="557"/>
      <c r="LP95" s="557"/>
      <c r="LQ95" s="557"/>
      <c r="LR95" s="557"/>
      <c r="LS95" s="557"/>
      <c r="LT95" s="557"/>
      <c r="LU95" s="557"/>
      <c r="LV95" s="557"/>
      <c r="LW95" s="557"/>
      <c r="LX95" s="557"/>
      <c r="LY95" s="557"/>
      <c r="LZ95" s="557"/>
      <c r="MA95" s="557"/>
      <c r="MB95" s="557"/>
      <c r="MC95" s="557"/>
      <c r="MD95" s="557"/>
      <c r="ME95" s="557"/>
      <c r="MF95" s="557"/>
      <c r="MG95" s="557"/>
      <c r="MH95" s="557"/>
      <c r="MI95" s="557"/>
      <c r="MJ95" s="557"/>
      <c r="MK95" s="557"/>
      <c r="ML95" s="557"/>
      <c r="MM95" s="557"/>
      <c r="MN95" s="557"/>
      <c r="MO95" s="557"/>
      <c r="MP95" s="557"/>
      <c r="MQ95" s="557"/>
      <c r="MR95" s="557"/>
      <c r="MS95" s="557"/>
      <c r="MT95" s="557"/>
      <c r="MU95" s="557"/>
      <c r="MV95" s="557"/>
      <c r="MW95" s="557"/>
      <c r="MX95" s="557"/>
      <c r="MY95" s="557"/>
      <c r="MZ95" s="557"/>
      <c r="NA95" s="557"/>
      <c r="NB95" s="557"/>
      <c r="NC95" s="557"/>
      <c r="ND95" s="557"/>
      <c r="NE95" s="557"/>
      <c r="NF95" s="557"/>
      <c r="NG95" s="557"/>
      <c r="NH95" s="557"/>
      <c r="NI95" s="557"/>
      <c r="NJ95" s="557"/>
      <c r="NK95" s="557"/>
      <c r="NL95" s="557"/>
      <c r="NM95" s="557"/>
      <c r="NN95" s="557"/>
      <c r="NO95" s="557"/>
      <c r="NP95" s="557"/>
      <c r="NQ95" s="557"/>
      <c r="NR95" s="557"/>
      <c r="NS95" s="557"/>
      <c r="NT95" s="557"/>
    </row>
    <row r="96" spans="1:384" s="85" customFormat="1" ht="51.75" customHeight="1" x14ac:dyDescent="0.45">
      <c r="A96" s="107">
        <v>0</v>
      </c>
      <c r="B96" s="108">
        <v>1</v>
      </c>
      <c r="C96" s="107">
        <v>0</v>
      </c>
      <c r="D96" s="108">
        <v>6</v>
      </c>
      <c r="E96" s="107">
        <v>3</v>
      </c>
      <c r="F96" s="108">
        <v>9</v>
      </c>
      <c r="G96" s="107">
        <v>0</v>
      </c>
      <c r="H96" s="108">
        <v>1</v>
      </c>
      <c r="I96" s="1452" t="str">
        <f t="shared" si="82"/>
        <v>01063901</v>
      </c>
      <c r="J96" s="1452" t="str">
        <f t="shared" si="83"/>
        <v>01063901</v>
      </c>
      <c r="K96" s="553" t="s">
        <v>119</v>
      </c>
      <c r="L96" s="2663" t="s">
        <v>598</v>
      </c>
      <c r="M96" s="2663"/>
      <c r="N96" s="556" t="s">
        <v>240</v>
      </c>
      <c r="O96" s="2664" t="s">
        <v>443</v>
      </c>
      <c r="P96" s="2305" t="s">
        <v>442</v>
      </c>
      <c r="Q96" s="2579">
        <v>1.4690026628483557</v>
      </c>
      <c r="R96" s="2596">
        <f t="shared" si="84"/>
        <v>1</v>
      </c>
      <c r="S96" s="2597">
        <v>1.5751691263359497</v>
      </c>
      <c r="T96" s="2642" t="s">
        <v>520</v>
      </c>
      <c r="U96" s="1866">
        <v>14</v>
      </c>
      <c r="V96" s="1866">
        <f t="shared" si="85"/>
        <v>7</v>
      </c>
      <c r="W96" s="1866">
        <v>3</v>
      </c>
      <c r="X96" s="1866">
        <v>0</v>
      </c>
      <c r="Y96" s="1866">
        <v>0</v>
      </c>
      <c r="Z96" s="1866">
        <v>1</v>
      </c>
      <c r="AA96" s="1866">
        <v>2</v>
      </c>
      <c r="AB96" s="1866">
        <v>1</v>
      </c>
      <c r="AC96" s="3720"/>
      <c r="AD96" s="1872">
        <v>5</v>
      </c>
      <c r="AE96" s="1866">
        <f t="shared" si="86"/>
        <v>5</v>
      </c>
      <c r="AF96" s="2130">
        <v>1</v>
      </c>
      <c r="AG96" s="1785">
        <v>0</v>
      </c>
      <c r="AH96" s="1785">
        <v>3</v>
      </c>
      <c r="AI96" s="1785">
        <v>0</v>
      </c>
      <c r="AJ96" s="1785">
        <v>0</v>
      </c>
      <c r="AK96" s="1785">
        <v>0</v>
      </c>
      <c r="AL96" s="1785">
        <v>0</v>
      </c>
      <c r="AM96" s="1785">
        <v>1</v>
      </c>
      <c r="AN96" s="1729"/>
      <c r="AO96" s="2892">
        <f t="shared" si="87"/>
        <v>12</v>
      </c>
      <c r="AP96" s="2897">
        <f t="shared" si="88"/>
        <v>1</v>
      </c>
      <c r="AQ96" s="1807" t="str" cm="1">
        <f t="array" ref="AQ96">_xlfn.IFS(AP96&lt;4,"estandar",AP96&gt;9,"compleja",AP96&gt;4,"avanzada")</f>
        <v>estandar</v>
      </c>
      <c r="AR96" s="2275" t="s">
        <v>522</v>
      </c>
      <c r="AS96" s="1196">
        <v>0</v>
      </c>
      <c r="AT96" s="1197">
        <v>1</v>
      </c>
      <c r="AU96" s="1488">
        <v>0</v>
      </c>
      <c r="AV96" s="1476">
        <v>4.5897996983408698</v>
      </c>
      <c r="AW96" s="1143">
        <v>0</v>
      </c>
      <c r="AX96" s="1143">
        <v>3.6251131221719501</v>
      </c>
      <c r="AY96" s="1143"/>
      <c r="AZ96" s="1143">
        <f t="shared" si="89"/>
        <v>8.2149128205128203</v>
      </c>
      <c r="BA96" s="1139">
        <f t="shared" si="90"/>
        <v>1.4690026628483557</v>
      </c>
      <c r="BB96" s="1143">
        <v>3.9995564560841101</v>
      </c>
      <c r="BC96" s="1143">
        <v>0</v>
      </c>
      <c r="BD96" s="1143">
        <v>0</v>
      </c>
      <c r="BE96" s="1143">
        <v>1.22723037566089</v>
      </c>
      <c r="BF96" s="1143">
        <f t="shared" si="91"/>
        <v>13.441699652257819</v>
      </c>
      <c r="BG96" s="1477">
        <f t="shared" si="92"/>
        <v>1.5751691263359497</v>
      </c>
      <c r="BH96" s="1469"/>
      <c r="BI96" s="1143"/>
      <c r="BJ96" s="1143"/>
      <c r="BK96" s="1143"/>
      <c r="BL96" s="1143">
        <f t="shared" si="93"/>
        <v>0</v>
      </c>
      <c r="BM96" s="1139" t="e">
        <f t="shared" si="94"/>
        <v>#DIV/0!</v>
      </c>
      <c r="BN96" s="1143"/>
      <c r="BO96" s="1143"/>
      <c r="BP96" s="1143"/>
      <c r="BQ96" s="1143"/>
      <c r="BR96" s="1143">
        <f t="shared" si="95"/>
        <v>0</v>
      </c>
      <c r="BS96" s="1144" t="e">
        <f t="shared" si="96"/>
        <v>#DIV/0!</v>
      </c>
      <c r="BT96" s="557"/>
      <c r="BU96" s="557"/>
      <c r="BV96" s="557"/>
      <c r="BW96" s="557"/>
      <c r="BX96" s="557"/>
      <c r="BY96" s="557"/>
      <c r="BZ96" s="557"/>
      <c r="CA96" s="557"/>
      <c r="CB96" s="557"/>
      <c r="CC96" s="557"/>
      <c r="CD96" s="557"/>
      <c r="CE96" s="557"/>
      <c r="CF96" s="557"/>
      <c r="CG96" s="557"/>
      <c r="CH96" s="557"/>
      <c r="CI96" s="557"/>
      <c r="CJ96" s="557"/>
      <c r="CK96" s="557"/>
      <c r="CL96" s="557"/>
      <c r="CM96" s="557"/>
      <c r="CN96" s="557"/>
      <c r="CO96" s="557"/>
      <c r="CP96" s="557"/>
      <c r="CQ96" s="557"/>
      <c r="CR96" s="557"/>
      <c r="CS96" s="557"/>
      <c r="CT96" s="557"/>
      <c r="CU96" s="557"/>
      <c r="CV96" s="557"/>
      <c r="CW96" s="557"/>
      <c r="CX96" s="557"/>
      <c r="CY96" s="557"/>
      <c r="CZ96" s="557"/>
      <c r="DA96" s="557"/>
      <c r="DB96" s="557"/>
      <c r="DC96" s="557"/>
      <c r="DD96" s="557"/>
      <c r="DE96" s="557"/>
      <c r="DF96" s="557"/>
      <c r="DG96" s="557"/>
      <c r="DH96" s="557"/>
      <c r="DI96" s="557"/>
      <c r="DJ96" s="557"/>
      <c r="DK96" s="557"/>
      <c r="DL96" s="557"/>
      <c r="DM96" s="557"/>
      <c r="DN96" s="557"/>
      <c r="DO96" s="557"/>
      <c r="DP96" s="557"/>
      <c r="DQ96" s="557"/>
      <c r="DR96" s="557"/>
      <c r="DS96" s="557"/>
      <c r="DT96" s="557"/>
      <c r="DU96" s="557"/>
      <c r="DV96" s="557"/>
      <c r="DW96" s="557"/>
      <c r="DX96" s="557"/>
      <c r="DY96" s="557"/>
      <c r="DZ96" s="557"/>
      <c r="EA96" s="557"/>
      <c r="EB96" s="557"/>
      <c r="EC96" s="557"/>
      <c r="ED96" s="557"/>
      <c r="EE96" s="557"/>
      <c r="EF96" s="557"/>
      <c r="EG96" s="557"/>
      <c r="EH96" s="557"/>
      <c r="EI96" s="557"/>
      <c r="EJ96" s="557"/>
      <c r="EK96" s="557"/>
      <c r="EL96" s="557"/>
      <c r="EM96" s="557"/>
      <c r="EN96" s="557"/>
      <c r="EO96" s="557"/>
      <c r="EP96" s="557"/>
      <c r="EQ96" s="557"/>
      <c r="ER96" s="557"/>
      <c r="ES96" s="557"/>
      <c r="ET96" s="557"/>
      <c r="EU96" s="557"/>
      <c r="EV96" s="557"/>
      <c r="EW96" s="557"/>
      <c r="EX96" s="557"/>
      <c r="EY96" s="557"/>
      <c r="EZ96" s="557"/>
      <c r="FA96" s="557"/>
      <c r="FB96" s="557"/>
      <c r="FC96" s="557"/>
      <c r="FD96" s="557"/>
      <c r="FE96" s="557"/>
      <c r="FF96" s="557"/>
      <c r="FG96" s="557"/>
      <c r="FH96" s="557"/>
      <c r="FI96" s="557"/>
      <c r="FJ96" s="557"/>
      <c r="FK96" s="557"/>
      <c r="FL96" s="557"/>
      <c r="FM96" s="557"/>
      <c r="FN96" s="557"/>
      <c r="FO96" s="557"/>
      <c r="FP96" s="557"/>
      <c r="FQ96" s="557"/>
      <c r="FR96" s="557"/>
      <c r="FS96" s="557"/>
      <c r="FT96" s="557"/>
      <c r="FU96" s="557"/>
      <c r="FV96" s="557"/>
      <c r="FW96" s="557"/>
      <c r="FX96" s="557"/>
      <c r="FY96" s="557"/>
      <c r="FZ96" s="557"/>
      <c r="GA96" s="557"/>
      <c r="GB96" s="557"/>
      <c r="GC96" s="557"/>
      <c r="GD96" s="557"/>
      <c r="GE96" s="557"/>
      <c r="GF96" s="557"/>
      <c r="GG96" s="557"/>
      <c r="GH96" s="557"/>
      <c r="GI96" s="557"/>
      <c r="GJ96" s="557"/>
      <c r="GK96" s="557"/>
      <c r="GL96" s="557"/>
      <c r="GM96" s="557"/>
      <c r="GN96" s="557"/>
      <c r="GO96" s="557"/>
      <c r="GP96" s="557"/>
      <c r="GQ96" s="557"/>
      <c r="GR96" s="557"/>
      <c r="GS96" s="557"/>
      <c r="GT96" s="557"/>
      <c r="GU96" s="557"/>
      <c r="GV96" s="557"/>
      <c r="GW96" s="557"/>
      <c r="GX96" s="557"/>
      <c r="GY96" s="557"/>
      <c r="GZ96" s="557"/>
      <c r="HA96" s="557"/>
      <c r="HB96" s="557"/>
      <c r="HC96" s="557"/>
      <c r="HD96" s="557"/>
      <c r="HE96" s="557"/>
      <c r="HF96" s="557"/>
      <c r="HG96" s="557"/>
      <c r="HH96" s="557"/>
      <c r="HI96" s="557"/>
      <c r="HJ96" s="557"/>
      <c r="HK96" s="557"/>
      <c r="HL96" s="557"/>
      <c r="HM96" s="557"/>
      <c r="HN96" s="557"/>
      <c r="HO96" s="557"/>
      <c r="HP96" s="557"/>
      <c r="HQ96" s="557"/>
      <c r="HR96" s="557"/>
      <c r="HS96" s="557"/>
      <c r="HT96" s="557"/>
      <c r="HU96" s="557"/>
      <c r="HV96" s="557"/>
      <c r="HW96" s="557"/>
      <c r="HX96" s="557"/>
      <c r="HY96" s="557"/>
      <c r="HZ96" s="557"/>
      <c r="IA96" s="557"/>
      <c r="IB96" s="557"/>
      <c r="IC96" s="557"/>
      <c r="ID96" s="557"/>
      <c r="IE96" s="557"/>
      <c r="IF96" s="557"/>
      <c r="IG96" s="557"/>
      <c r="IH96" s="557"/>
      <c r="II96" s="557"/>
      <c r="IJ96" s="557"/>
      <c r="IK96" s="557"/>
      <c r="IL96" s="557"/>
      <c r="IM96" s="557"/>
      <c r="IN96" s="557"/>
      <c r="IO96" s="557"/>
      <c r="IP96" s="557"/>
      <c r="IQ96" s="557"/>
      <c r="IR96" s="557"/>
      <c r="IS96" s="557"/>
      <c r="IT96" s="557"/>
      <c r="IU96" s="557"/>
      <c r="IV96" s="557"/>
      <c r="IW96" s="557"/>
      <c r="IX96" s="557"/>
      <c r="IY96" s="557"/>
      <c r="IZ96" s="557"/>
      <c r="JA96" s="557"/>
      <c r="JB96" s="557"/>
      <c r="JC96" s="557"/>
      <c r="JD96" s="557"/>
      <c r="JE96" s="557"/>
      <c r="JF96" s="557"/>
      <c r="JG96" s="557"/>
      <c r="JH96" s="557"/>
      <c r="JI96" s="557"/>
      <c r="JJ96" s="557"/>
      <c r="JK96" s="557"/>
      <c r="JL96" s="557"/>
      <c r="JM96" s="557"/>
      <c r="JN96" s="557"/>
      <c r="JO96" s="557"/>
      <c r="JP96" s="557"/>
      <c r="JQ96" s="557"/>
      <c r="JR96" s="557"/>
      <c r="JS96" s="557"/>
      <c r="JT96" s="557"/>
      <c r="JU96" s="557"/>
      <c r="JV96" s="557"/>
      <c r="JW96" s="557"/>
      <c r="JX96" s="557"/>
      <c r="JY96" s="557"/>
      <c r="JZ96" s="557"/>
      <c r="KA96" s="557"/>
      <c r="KB96" s="557"/>
      <c r="KC96" s="557"/>
      <c r="KD96" s="557"/>
      <c r="KE96" s="557"/>
      <c r="KF96" s="557"/>
      <c r="KG96" s="557"/>
      <c r="KH96" s="557"/>
      <c r="KI96" s="557"/>
      <c r="KJ96" s="557"/>
      <c r="KK96" s="557"/>
      <c r="KL96" s="557"/>
      <c r="KM96" s="557"/>
      <c r="KN96" s="557"/>
      <c r="KO96" s="557"/>
      <c r="KP96" s="557"/>
      <c r="KQ96" s="557"/>
      <c r="KR96" s="557"/>
      <c r="KS96" s="557"/>
      <c r="KT96" s="557"/>
      <c r="KU96" s="557"/>
      <c r="KV96" s="557"/>
      <c r="KW96" s="557"/>
      <c r="KX96" s="557"/>
      <c r="KY96" s="557"/>
      <c r="KZ96" s="557"/>
      <c r="LA96" s="557"/>
      <c r="LB96" s="557"/>
      <c r="LC96" s="557"/>
      <c r="LD96" s="557"/>
      <c r="LE96" s="557"/>
      <c r="LF96" s="557"/>
      <c r="LG96" s="557"/>
      <c r="LH96" s="557"/>
      <c r="LI96" s="557"/>
      <c r="LJ96" s="557"/>
      <c r="LK96" s="557"/>
      <c r="LL96" s="557"/>
      <c r="LM96" s="557"/>
      <c r="LN96" s="557"/>
      <c r="LO96" s="557"/>
      <c r="LP96" s="557"/>
      <c r="LQ96" s="557"/>
      <c r="LR96" s="557"/>
      <c r="LS96" s="557"/>
      <c r="LT96" s="557"/>
      <c r="LU96" s="557"/>
      <c r="LV96" s="557"/>
      <c r="LW96" s="557"/>
      <c r="LX96" s="557"/>
      <c r="LY96" s="557"/>
      <c r="LZ96" s="557"/>
      <c r="MA96" s="557"/>
      <c r="MB96" s="557"/>
      <c r="MC96" s="557"/>
      <c r="MD96" s="557"/>
      <c r="ME96" s="557"/>
      <c r="MF96" s="557"/>
      <c r="MG96" s="557"/>
      <c r="MH96" s="557"/>
      <c r="MI96" s="557"/>
      <c r="MJ96" s="557"/>
      <c r="MK96" s="557"/>
      <c r="ML96" s="557"/>
      <c r="MM96" s="557"/>
      <c r="MN96" s="557"/>
      <c r="MO96" s="557"/>
      <c r="MP96" s="557"/>
      <c r="MQ96" s="557"/>
      <c r="MR96" s="557"/>
      <c r="MS96" s="557"/>
      <c r="MT96" s="557"/>
      <c r="MU96" s="557"/>
      <c r="MV96" s="557"/>
      <c r="MW96" s="557"/>
      <c r="MX96" s="557"/>
      <c r="MY96" s="557"/>
      <c r="MZ96" s="557"/>
      <c r="NA96" s="557"/>
      <c r="NB96" s="557"/>
      <c r="NC96" s="557"/>
      <c r="ND96" s="557"/>
      <c r="NE96" s="557"/>
      <c r="NF96" s="557"/>
      <c r="NG96" s="557"/>
      <c r="NH96" s="557"/>
      <c r="NI96" s="557"/>
      <c r="NJ96" s="557"/>
      <c r="NK96" s="557"/>
      <c r="NL96" s="557"/>
      <c r="NM96" s="557"/>
      <c r="NN96" s="557"/>
      <c r="NO96" s="557"/>
      <c r="NP96" s="557"/>
      <c r="NQ96" s="557"/>
      <c r="NR96" s="557"/>
      <c r="NS96" s="557"/>
      <c r="NT96" s="557"/>
    </row>
    <row r="97" spans="1:384" s="56" customFormat="1" ht="20.25" customHeight="1" x14ac:dyDescent="0.55000000000000004">
      <c r="A97" s="90"/>
      <c r="B97" s="89"/>
      <c r="C97" s="90"/>
      <c r="D97" s="89"/>
      <c r="E97" s="90"/>
      <c r="F97" s="89"/>
      <c r="G97" s="90"/>
      <c r="H97" s="89"/>
      <c r="I97" s="1339" t="str">
        <f t="shared" si="82"/>
        <v/>
      </c>
      <c r="J97" s="126"/>
      <c r="K97" s="127"/>
      <c r="L97" s="319"/>
      <c r="M97" s="319"/>
      <c r="N97" s="2306"/>
      <c r="O97" s="188"/>
      <c r="P97" s="188"/>
      <c r="Q97" s="1263"/>
      <c r="R97" s="2650"/>
      <c r="S97" s="2651"/>
      <c r="T97" s="2651"/>
      <c r="U97" s="2616"/>
      <c r="V97" s="2616"/>
      <c r="W97" s="2616"/>
      <c r="X97" s="2616"/>
      <c r="Y97" s="2616"/>
      <c r="Z97" s="2616"/>
      <c r="AA97" s="2616"/>
      <c r="AB97" s="2616"/>
      <c r="AC97" s="3722"/>
      <c r="AD97" s="2626"/>
      <c r="AE97" s="1872"/>
      <c r="AF97" s="2013"/>
      <c r="AG97" s="1784"/>
      <c r="AH97" s="1784"/>
      <c r="AI97" s="1784"/>
      <c r="AJ97" s="1784"/>
      <c r="AK97" s="1784"/>
      <c r="AL97" s="1290"/>
      <c r="AM97" s="1746"/>
      <c r="AN97" s="1410"/>
      <c r="AO97" s="1770"/>
      <c r="AP97" s="1716"/>
      <c r="AQ97" s="1771"/>
      <c r="AR97" s="1555"/>
      <c r="AS97" s="1141"/>
      <c r="AT97" s="1141"/>
      <c r="AU97" s="1400"/>
      <c r="AV97" s="1482"/>
      <c r="AW97" s="1164"/>
      <c r="AX97" s="1164"/>
      <c r="AY97" s="1164"/>
      <c r="AZ97" s="1164"/>
      <c r="BA97" s="1162"/>
      <c r="BB97" s="1164"/>
      <c r="BC97" s="1164"/>
      <c r="BD97" s="1164"/>
      <c r="BE97" s="1164"/>
      <c r="BF97" s="1164"/>
      <c r="BG97" s="1483"/>
      <c r="BH97" s="1264"/>
      <c r="BI97" s="1164"/>
      <c r="BJ97" s="1164"/>
      <c r="BK97" s="1164"/>
      <c r="BL97" s="1164"/>
      <c r="BM97" s="1162"/>
      <c r="BN97" s="1164"/>
      <c r="BO97" s="1164"/>
      <c r="BP97" s="1164"/>
      <c r="BQ97" s="1164"/>
      <c r="BR97" s="1164"/>
      <c r="BS97" s="1165"/>
      <c r="BT97" s="560"/>
      <c r="BU97" s="560"/>
      <c r="BV97" s="560"/>
      <c r="BW97" s="560"/>
      <c r="BX97" s="560"/>
      <c r="BY97" s="560"/>
      <c r="BZ97" s="560"/>
      <c r="CA97" s="560"/>
      <c r="CB97" s="560"/>
      <c r="CC97" s="560"/>
      <c r="CD97" s="560"/>
      <c r="CE97" s="560"/>
      <c r="CF97" s="560"/>
      <c r="CG97" s="560"/>
      <c r="CH97" s="560"/>
      <c r="CI97" s="560"/>
      <c r="CJ97" s="560"/>
      <c r="CK97" s="560"/>
      <c r="CL97" s="560"/>
      <c r="CM97" s="560"/>
      <c r="CN97" s="560"/>
      <c r="CO97" s="560"/>
      <c r="CP97" s="560"/>
      <c r="CQ97" s="560"/>
      <c r="CR97" s="560"/>
      <c r="CS97" s="560"/>
      <c r="CT97" s="560"/>
      <c r="CU97" s="560"/>
      <c r="CV97" s="560"/>
      <c r="CW97" s="560"/>
      <c r="CX97" s="560"/>
      <c r="CY97" s="560"/>
      <c r="CZ97" s="560"/>
      <c r="DA97" s="560"/>
      <c r="DB97" s="560"/>
      <c r="DC97" s="560"/>
      <c r="DD97" s="560"/>
      <c r="DE97" s="560"/>
      <c r="DF97" s="560"/>
      <c r="DG97" s="560"/>
      <c r="DH97" s="560"/>
      <c r="DI97" s="560"/>
      <c r="DJ97" s="560"/>
      <c r="DK97" s="560"/>
      <c r="DL97" s="560"/>
      <c r="DM97" s="560"/>
      <c r="DN97" s="560"/>
      <c r="DO97" s="560"/>
      <c r="DP97" s="560"/>
      <c r="DQ97" s="560"/>
      <c r="DR97" s="560"/>
      <c r="DS97" s="560"/>
      <c r="DT97" s="560"/>
      <c r="DU97" s="560"/>
      <c r="DV97" s="560"/>
      <c r="DW97" s="560"/>
      <c r="DX97" s="560"/>
      <c r="DY97" s="560"/>
      <c r="DZ97" s="560"/>
      <c r="EA97" s="560"/>
      <c r="EB97" s="560"/>
      <c r="EC97" s="560"/>
      <c r="ED97" s="560"/>
      <c r="EE97" s="560"/>
      <c r="EF97" s="560"/>
      <c r="EG97" s="560"/>
      <c r="EH97" s="560"/>
      <c r="EI97" s="560"/>
      <c r="EJ97" s="560"/>
      <c r="EK97" s="560"/>
      <c r="EL97" s="560"/>
      <c r="EM97" s="560"/>
      <c r="EN97" s="560"/>
      <c r="EO97" s="560"/>
      <c r="EP97" s="560"/>
      <c r="EQ97" s="560"/>
      <c r="ER97" s="560"/>
      <c r="ES97" s="560"/>
      <c r="ET97" s="560"/>
      <c r="EU97" s="560"/>
      <c r="EV97" s="560"/>
      <c r="EW97" s="560"/>
      <c r="EX97" s="560"/>
      <c r="EY97" s="560"/>
      <c r="EZ97" s="560"/>
      <c r="FA97" s="560"/>
      <c r="FB97" s="560"/>
      <c r="FC97" s="560"/>
      <c r="FD97" s="560"/>
      <c r="FE97" s="560"/>
      <c r="FF97" s="560"/>
      <c r="FG97" s="560"/>
      <c r="FH97" s="560"/>
      <c r="FI97" s="560"/>
      <c r="FJ97" s="560"/>
      <c r="FK97" s="560"/>
      <c r="FL97" s="560"/>
      <c r="FM97" s="560"/>
      <c r="FN97" s="560"/>
      <c r="FO97" s="560"/>
      <c r="FP97" s="560"/>
      <c r="FQ97" s="560"/>
      <c r="FR97" s="560"/>
      <c r="FS97" s="560"/>
      <c r="FT97" s="560"/>
      <c r="FU97" s="560"/>
      <c r="FV97" s="560"/>
      <c r="FW97" s="560"/>
      <c r="FX97" s="560"/>
      <c r="FY97" s="560"/>
      <c r="FZ97" s="560"/>
      <c r="GA97" s="560"/>
      <c r="GB97" s="560"/>
      <c r="GC97" s="560"/>
      <c r="GD97" s="560"/>
      <c r="GE97" s="560"/>
      <c r="GF97" s="560"/>
      <c r="GG97" s="560"/>
      <c r="GH97" s="560"/>
      <c r="GI97" s="560"/>
      <c r="GJ97" s="560"/>
      <c r="GK97" s="560"/>
      <c r="GL97" s="560"/>
      <c r="GM97" s="560"/>
      <c r="GN97" s="560"/>
      <c r="GO97" s="560"/>
      <c r="GP97" s="560"/>
      <c r="GQ97" s="560"/>
      <c r="GR97" s="560"/>
      <c r="GS97" s="560"/>
      <c r="GT97" s="560"/>
      <c r="GU97" s="560"/>
      <c r="GV97" s="560"/>
      <c r="GW97" s="560"/>
      <c r="GX97" s="560"/>
      <c r="GY97" s="560"/>
      <c r="GZ97" s="560"/>
      <c r="HA97" s="560"/>
      <c r="HB97" s="560"/>
      <c r="HC97" s="560"/>
      <c r="HD97" s="560"/>
      <c r="HE97" s="560"/>
      <c r="HF97" s="560"/>
      <c r="HG97" s="560"/>
      <c r="HH97" s="560"/>
      <c r="HI97" s="560"/>
      <c r="HJ97" s="560"/>
      <c r="HK97" s="560"/>
      <c r="HL97" s="560"/>
      <c r="HM97" s="560"/>
      <c r="HN97" s="560"/>
      <c r="HO97" s="560"/>
      <c r="HP97" s="560"/>
      <c r="HQ97" s="560"/>
      <c r="HR97" s="560"/>
      <c r="HS97" s="560"/>
      <c r="HT97" s="560"/>
      <c r="HU97" s="560"/>
      <c r="HV97" s="560"/>
      <c r="HW97" s="560"/>
      <c r="HX97" s="560"/>
      <c r="HY97" s="560"/>
      <c r="HZ97" s="560"/>
      <c r="IA97" s="560"/>
      <c r="IB97" s="560"/>
      <c r="IC97" s="560"/>
      <c r="ID97" s="560"/>
      <c r="IE97" s="560"/>
      <c r="IF97" s="560"/>
      <c r="IG97" s="560"/>
      <c r="IH97" s="560"/>
      <c r="II97" s="560"/>
      <c r="IJ97" s="560"/>
      <c r="IK97" s="560"/>
      <c r="IL97" s="560"/>
      <c r="IM97" s="560"/>
      <c r="IN97" s="560"/>
      <c r="IO97" s="560"/>
      <c r="IP97" s="560"/>
      <c r="IQ97" s="560"/>
      <c r="IR97" s="560"/>
      <c r="IS97" s="560"/>
      <c r="IT97" s="560"/>
      <c r="IU97" s="560"/>
      <c r="IV97" s="560"/>
      <c r="IW97" s="560"/>
      <c r="IX97" s="560"/>
      <c r="IY97" s="560"/>
      <c r="IZ97" s="560"/>
      <c r="JA97" s="560"/>
      <c r="JB97" s="560"/>
      <c r="JC97" s="560"/>
      <c r="JD97" s="560"/>
      <c r="JE97" s="560"/>
      <c r="JF97" s="560"/>
      <c r="JG97" s="560"/>
      <c r="JH97" s="560"/>
      <c r="JI97" s="560"/>
      <c r="JJ97" s="560"/>
      <c r="JK97" s="560"/>
      <c r="JL97" s="560"/>
      <c r="JM97" s="560"/>
      <c r="JN97" s="560"/>
      <c r="JO97" s="560"/>
      <c r="JP97" s="560"/>
      <c r="JQ97" s="560"/>
      <c r="JR97" s="560"/>
      <c r="JS97" s="560"/>
      <c r="JT97" s="560"/>
      <c r="JU97" s="560"/>
      <c r="JV97" s="560"/>
      <c r="JW97" s="560"/>
      <c r="JX97" s="560"/>
      <c r="JY97" s="560"/>
      <c r="JZ97" s="560"/>
      <c r="KA97" s="560"/>
      <c r="KB97" s="560"/>
      <c r="KC97" s="560"/>
      <c r="KD97" s="560"/>
      <c r="KE97" s="560"/>
      <c r="KF97" s="560"/>
      <c r="KG97" s="560"/>
      <c r="KH97" s="560"/>
      <c r="KI97" s="560"/>
      <c r="KJ97" s="560"/>
      <c r="KK97" s="560"/>
      <c r="KL97" s="560"/>
      <c r="KM97" s="560"/>
      <c r="KN97" s="560"/>
      <c r="KO97" s="560"/>
      <c r="KP97" s="560"/>
      <c r="KQ97" s="560"/>
      <c r="KR97" s="560"/>
      <c r="KS97" s="560"/>
      <c r="KT97" s="560"/>
      <c r="KU97" s="560"/>
      <c r="KV97" s="560"/>
      <c r="KW97" s="560"/>
      <c r="KX97" s="560"/>
      <c r="KY97" s="560"/>
      <c r="KZ97" s="560"/>
      <c r="LA97" s="560"/>
      <c r="LB97" s="560"/>
      <c r="LC97" s="560"/>
      <c r="LD97" s="560"/>
      <c r="LE97" s="560"/>
      <c r="LF97" s="560"/>
      <c r="LG97" s="560"/>
      <c r="LH97" s="560"/>
      <c r="LI97" s="560"/>
      <c r="LJ97" s="560"/>
      <c r="LK97" s="560"/>
      <c r="LL97" s="560"/>
      <c r="LM97" s="560"/>
      <c r="LN97" s="560"/>
      <c r="LO97" s="560"/>
      <c r="LP97" s="560"/>
      <c r="LQ97" s="560"/>
      <c r="LR97" s="560"/>
      <c r="LS97" s="560"/>
      <c r="LT97" s="560"/>
      <c r="LU97" s="560"/>
      <c r="LV97" s="560"/>
      <c r="LW97" s="560"/>
      <c r="LX97" s="560"/>
      <c r="LY97" s="560"/>
      <c r="LZ97" s="560"/>
      <c r="MA97" s="560"/>
      <c r="MB97" s="560"/>
      <c r="MC97" s="560"/>
      <c r="MD97" s="560"/>
      <c r="ME97" s="560"/>
      <c r="MF97" s="560"/>
      <c r="MG97" s="560"/>
      <c r="MH97" s="560"/>
      <c r="MI97" s="560"/>
      <c r="MJ97" s="560"/>
      <c r="MK97" s="560"/>
      <c r="ML97" s="560"/>
      <c r="MM97" s="560"/>
      <c r="MN97" s="560"/>
      <c r="MO97" s="560"/>
      <c r="MP97" s="560"/>
      <c r="MQ97" s="560"/>
      <c r="MR97" s="560"/>
      <c r="MS97" s="560"/>
      <c r="MT97" s="560"/>
      <c r="MU97" s="560"/>
      <c r="MV97" s="560"/>
      <c r="MW97" s="560"/>
      <c r="MX97" s="560"/>
      <c r="MY97" s="560"/>
      <c r="MZ97" s="560"/>
      <c r="NA97" s="560"/>
      <c r="NB97" s="560"/>
      <c r="NC97" s="560"/>
      <c r="ND97" s="560"/>
      <c r="NE97" s="560"/>
      <c r="NF97" s="560"/>
      <c r="NG97" s="560"/>
      <c r="NH97" s="560"/>
      <c r="NI97" s="560"/>
      <c r="NJ97" s="560"/>
      <c r="NK97" s="560"/>
      <c r="NL97" s="560"/>
      <c r="NM97" s="560"/>
      <c r="NN97" s="560"/>
      <c r="NO97" s="560"/>
      <c r="NP97" s="560"/>
      <c r="NQ97" s="560"/>
      <c r="NR97" s="560"/>
      <c r="NS97" s="560"/>
      <c r="NT97" s="560"/>
    </row>
    <row r="98" spans="1:384" s="100" customFormat="1" ht="28.5" customHeight="1" x14ac:dyDescent="0.6">
      <c r="A98" s="862"/>
      <c r="B98" s="863"/>
      <c r="C98" s="862"/>
      <c r="D98" s="863"/>
      <c r="E98" s="862"/>
      <c r="F98" s="863"/>
      <c r="G98" s="862"/>
      <c r="H98" s="863"/>
      <c r="I98" s="3710"/>
      <c r="J98" s="2891"/>
      <c r="K98" s="869" t="s">
        <v>119</v>
      </c>
      <c r="L98" s="779" t="s">
        <v>444</v>
      </c>
      <c r="M98" s="779"/>
      <c r="N98" s="884"/>
      <c r="O98" s="872"/>
      <c r="P98" s="870" t="s">
        <v>444</v>
      </c>
      <c r="Q98" s="2238"/>
      <c r="R98" s="2627"/>
      <c r="S98" s="2629"/>
      <c r="T98" s="2629"/>
      <c r="U98" s="2630"/>
      <c r="V98" s="2630"/>
      <c r="W98" s="2630"/>
      <c r="X98" s="2630"/>
      <c r="Y98" s="2630"/>
      <c r="Z98" s="2630"/>
      <c r="AA98" s="2630"/>
      <c r="AB98" s="2630"/>
      <c r="AC98" s="3719" t="s">
        <v>599</v>
      </c>
      <c r="AD98" s="2630"/>
      <c r="AE98" s="2630"/>
      <c r="AF98" s="2609"/>
      <c r="AG98" s="1791"/>
      <c r="AH98" s="1791"/>
      <c r="AI98" s="1791"/>
      <c r="AJ98" s="1791"/>
      <c r="AK98" s="1791"/>
      <c r="AL98" s="2230"/>
      <c r="AM98" s="1750"/>
      <c r="AN98" s="1735"/>
      <c r="AO98" s="1774"/>
      <c r="AP98" s="1711"/>
      <c r="AQ98" s="1762"/>
      <c r="AR98" s="1561"/>
      <c r="AS98" s="1168"/>
      <c r="AT98" s="1168"/>
      <c r="AU98" s="1490"/>
      <c r="AV98" s="1480"/>
      <c r="AW98" s="1157"/>
      <c r="AX98" s="1169"/>
      <c r="AY98" s="1169"/>
      <c r="AZ98" s="1159"/>
      <c r="BA98" s="1166"/>
      <c r="BB98" s="1159"/>
      <c r="BC98" s="1159"/>
      <c r="BD98" s="1159"/>
      <c r="BE98" s="1159"/>
      <c r="BF98" s="1159"/>
      <c r="BG98" s="1484"/>
      <c r="BH98" s="1471"/>
      <c r="BI98" s="1157"/>
      <c r="BJ98" s="1169"/>
      <c r="BK98" s="1169"/>
      <c r="BL98" s="1159"/>
      <c r="BM98" s="1166"/>
      <c r="BN98" s="1159"/>
      <c r="BO98" s="1159"/>
      <c r="BP98" s="1159"/>
      <c r="BQ98" s="1159"/>
      <c r="BR98" s="1159"/>
      <c r="BS98" s="1166"/>
      <c r="BT98" s="561"/>
      <c r="BU98" s="561"/>
      <c r="BV98" s="561"/>
      <c r="BW98" s="561"/>
      <c r="BX98" s="561"/>
      <c r="BY98" s="561"/>
      <c r="BZ98" s="561"/>
      <c r="CA98" s="561"/>
      <c r="CB98" s="561"/>
      <c r="CC98" s="561"/>
      <c r="CD98" s="561"/>
      <c r="CE98" s="561"/>
      <c r="CF98" s="561"/>
      <c r="CG98" s="561"/>
      <c r="CH98" s="561"/>
      <c r="CI98" s="561"/>
      <c r="CJ98" s="561"/>
      <c r="CK98" s="561"/>
      <c r="CL98" s="561"/>
      <c r="CM98" s="561"/>
      <c r="CN98" s="561"/>
      <c r="CO98" s="561"/>
      <c r="CP98" s="561"/>
      <c r="CQ98" s="561"/>
      <c r="CR98" s="561"/>
      <c r="CS98" s="561"/>
      <c r="CT98" s="561"/>
      <c r="CU98" s="561"/>
      <c r="CV98" s="561"/>
      <c r="CW98" s="561"/>
      <c r="CX98" s="561"/>
      <c r="CY98" s="561"/>
      <c r="CZ98" s="561"/>
      <c r="DA98" s="561"/>
      <c r="DB98" s="561"/>
      <c r="DC98" s="561"/>
      <c r="DD98" s="561"/>
      <c r="DE98" s="561"/>
      <c r="DF98" s="561"/>
      <c r="DG98" s="561"/>
      <c r="DH98" s="561"/>
      <c r="DI98" s="561"/>
      <c r="DJ98" s="561"/>
      <c r="DK98" s="561"/>
      <c r="DL98" s="561"/>
      <c r="DM98" s="561"/>
      <c r="DN98" s="561"/>
      <c r="DO98" s="561"/>
      <c r="DP98" s="561"/>
      <c r="DQ98" s="561"/>
      <c r="DR98" s="561"/>
      <c r="DS98" s="561"/>
      <c r="DT98" s="561"/>
      <c r="DU98" s="561"/>
      <c r="DV98" s="561"/>
      <c r="DW98" s="561"/>
      <c r="DX98" s="561"/>
      <c r="DY98" s="561"/>
      <c r="DZ98" s="561"/>
      <c r="EA98" s="561"/>
      <c r="EB98" s="561"/>
      <c r="EC98" s="561"/>
      <c r="ED98" s="561"/>
      <c r="EE98" s="561"/>
      <c r="EF98" s="561"/>
      <c r="EG98" s="561"/>
      <c r="EH98" s="561"/>
      <c r="EI98" s="561"/>
      <c r="EJ98" s="561"/>
      <c r="EK98" s="561"/>
      <c r="EL98" s="561"/>
      <c r="EM98" s="561"/>
      <c r="EN98" s="561"/>
      <c r="EO98" s="561"/>
      <c r="EP98" s="561"/>
      <c r="EQ98" s="561"/>
      <c r="ER98" s="561"/>
      <c r="ES98" s="561"/>
      <c r="ET98" s="561"/>
      <c r="EU98" s="561"/>
      <c r="EV98" s="561"/>
      <c r="EW98" s="561"/>
      <c r="EX98" s="561"/>
      <c r="EY98" s="561"/>
      <c r="EZ98" s="561"/>
      <c r="FA98" s="561"/>
      <c r="FB98" s="561"/>
      <c r="FC98" s="561"/>
      <c r="FD98" s="561"/>
      <c r="FE98" s="561"/>
      <c r="FF98" s="561"/>
      <c r="FG98" s="561"/>
      <c r="FH98" s="561"/>
      <c r="FI98" s="561"/>
      <c r="FJ98" s="561"/>
      <c r="FK98" s="561"/>
      <c r="FL98" s="561"/>
      <c r="FM98" s="561"/>
      <c r="FN98" s="561"/>
      <c r="FO98" s="561"/>
      <c r="FP98" s="561"/>
      <c r="FQ98" s="561"/>
      <c r="FR98" s="561"/>
      <c r="FS98" s="561"/>
      <c r="FT98" s="561"/>
      <c r="FU98" s="561"/>
      <c r="FV98" s="561"/>
      <c r="FW98" s="561"/>
      <c r="FX98" s="561"/>
      <c r="FY98" s="561"/>
      <c r="FZ98" s="561"/>
      <c r="GA98" s="561"/>
      <c r="GB98" s="561"/>
      <c r="GC98" s="561"/>
      <c r="GD98" s="561"/>
      <c r="GE98" s="561"/>
      <c r="GF98" s="561"/>
      <c r="GG98" s="561"/>
      <c r="GH98" s="561"/>
      <c r="GI98" s="561"/>
      <c r="GJ98" s="561"/>
      <c r="GK98" s="561"/>
      <c r="GL98" s="561"/>
      <c r="GM98" s="561"/>
      <c r="GN98" s="561"/>
      <c r="GO98" s="561"/>
      <c r="GP98" s="561"/>
      <c r="GQ98" s="561"/>
      <c r="GR98" s="561"/>
      <c r="GS98" s="561"/>
      <c r="GT98" s="561"/>
      <c r="GU98" s="561"/>
      <c r="GV98" s="561"/>
      <c r="GW98" s="561"/>
      <c r="GX98" s="561"/>
      <c r="GY98" s="561"/>
      <c r="GZ98" s="561"/>
      <c r="HA98" s="561"/>
      <c r="HB98" s="561"/>
      <c r="HC98" s="561"/>
      <c r="HD98" s="561"/>
      <c r="HE98" s="561"/>
      <c r="HF98" s="561"/>
      <c r="HG98" s="561"/>
      <c r="HH98" s="561"/>
      <c r="HI98" s="561"/>
      <c r="HJ98" s="561"/>
      <c r="HK98" s="561"/>
      <c r="HL98" s="561"/>
      <c r="HM98" s="561"/>
      <c r="HN98" s="561"/>
      <c r="HO98" s="561"/>
      <c r="HP98" s="561"/>
      <c r="HQ98" s="561"/>
      <c r="HR98" s="561"/>
      <c r="HS98" s="561"/>
      <c r="HT98" s="561"/>
      <c r="HU98" s="561"/>
      <c r="HV98" s="561"/>
      <c r="HW98" s="561"/>
      <c r="HX98" s="561"/>
      <c r="HY98" s="561"/>
      <c r="HZ98" s="561"/>
      <c r="IA98" s="561"/>
      <c r="IB98" s="561"/>
      <c r="IC98" s="561"/>
      <c r="ID98" s="561"/>
      <c r="IE98" s="561"/>
      <c r="IF98" s="561"/>
      <c r="IG98" s="561"/>
      <c r="IH98" s="561"/>
      <c r="II98" s="561"/>
      <c r="IJ98" s="561"/>
      <c r="IK98" s="561"/>
      <c r="IL98" s="561"/>
      <c r="IM98" s="561"/>
      <c r="IN98" s="561"/>
      <c r="IO98" s="561"/>
      <c r="IP98" s="561"/>
      <c r="IQ98" s="561"/>
      <c r="IR98" s="561"/>
      <c r="IS98" s="561"/>
      <c r="IT98" s="561"/>
      <c r="IU98" s="561"/>
      <c r="IV98" s="561"/>
      <c r="IW98" s="561"/>
      <c r="IX98" s="561"/>
      <c r="IY98" s="561"/>
      <c r="IZ98" s="561"/>
      <c r="JA98" s="561"/>
      <c r="JB98" s="561"/>
      <c r="JC98" s="561"/>
      <c r="JD98" s="561"/>
      <c r="JE98" s="561"/>
      <c r="JF98" s="561"/>
      <c r="JG98" s="561"/>
      <c r="JH98" s="561"/>
      <c r="JI98" s="561"/>
      <c r="JJ98" s="561"/>
      <c r="JK98" s="561"/>
      <c r="JL98" s="561"/>
      <c r="JM98" s="561"/>
      <c r="JN98" s="561"/>
      <c r="JO98" s="561"/>
      <c r="JP98" s="561"/>
      <c r="JQ98" s="561"/>
      <c r="JR98" s="561"/>
      <c r="JS98" s="561"/>
      <c r="JT98" s="561"/>
      <c r="JU98" s="561"/>
      <c r="JV98" s="561"/>
      <c r="JW98" s="561"/>
      <c r="JX98" s="561"/>
      <c r="JY98" s="561"/>
      <c r="JZ98" s="561"/>
      <c r="KA98" s="561"/>
      <c r="KB98" s="561"/>
      <c r="KC98" s="561"/>
      <c r="KD98" s="561"/>
      <c r="KE98" s="561"/>
      <c r="KF98" s="561"/>
      <c r="KG98" s="561"/>
      <c r="KH98" s="561"/>
      <c r="KI98" s="561"/>
      <c r="KJ98" s="561"/>
      <c r="KK98" s="561"/>
      <c r="KL98" s="561"/>
      <c r="KM98" s="561"/>
      <c r="KN98" s="561"/>
      <c r="KO98" s="561"/>
      <c r="KP98" s="561"/>
      <c r="KQ98" s="561"/>
      <c r="KR98" s="561"/>
      <c r="KS98" s="561"/>
      <c r="KT98" s="561"/>
      <c r="KU98" s="561"/>
      <c r="KV98" s="561"/>
      <c r="KW98" s="561"/>
      <c r="KX98" s="561"/>
      <c r="KY98" s="561"/>
      <c r="KZ98" s="561"/>
      <c r="LA98" s="561"/>
      <c r="LB98" s="561"/>
      <c r="LC98" s="561"/>
      <c r="LD98" s="561"/>
      <c r="LE98" s="561"/>
      <c r="LF98" s="561"/>
      <c r="LG98" s="561"/>
      <c r="LH98" s="561"/>
      <c r="LI98" s="561"/>
      <c r="LJ98" s="561"/>
      <c r="LK98" s="561"/>
      <c r="LL98" s="561"/>
      <c r="LM98" s="561"/>
      <c r="LN98" s="561"/>
      <c r="LO98" s="561"/>
      <c r="LP98" s="561"/>
      <c r="LQ98" s="561"/>
      <c r="LR98" s="561"/>
      <c r="LS98" s="561"/>
      <c r="LT98" s="561"/>
      <c r="LU98" s="561"/>
      <c r="LV98" s="561"/>
      <c r="LW98" s="561"/>
      <c r="LX98" s="561"/>
      <c r="LY98" s="561"/>
      <c r="LZ98" s="561"/>
      <c r="MA98" s="561"/>
      <c r="MB98" s="561"/>
      <c r="MC98" s="561"/>
      <c r="MD98" s="561"/>
      <c r="ME98" s="561"/>
      <c r="MF98" s="561"/>
      <c r="MG98" s="561"/>
      <c r="MH98" s="561"/>
      <c r="MI98" s="561"/>
      <c r="MJ98" s="561"/>
      <c r="MK98" s="561"/>
      <c r="ML98" s="561"/>
      <c r="MM98" s="561"/>
      <c r="MN98" s="561"/>
      <c r="MO98" s="561"/>
      <c r="MP98" s="561"/>
      <c r="MQ98" s="561"/>
      <c r="MR98" s="561"/>
      <c r="MS98" s="561"/>
      <c r="MT98" s="561"/>
      <c r="MU98" s="561"/>
      <c r="MV98" s="561"/>
      <c r="MW98" s="561"/>
      <c r="MX98" s="561"/>
      <c r="MY98" s="561"/>
      <c r="MZ98" s="561"/>
      <c r="NA98" s="561"/>
      <c r="NB98" s="561"/>
      <c r="NC98" s="561"/>
      <c r="ND98" s="561"/>
      <c r="NE98" s="561"/>
      <c r="NF98" s="561"/>
      <c r="NG98" s="561"/>
      <c r="NH98" s="561"/>
      <c r="NI98" s="561"/>
      <c r="NJ98" s="561"/>
      <c r="NK98" s="561"/>
      <c r="NL98" s="561"/>
      <c r="NM98" s="561"/>
      <c r="NN98" s="561"/>
      <c r="NO98" s="561"/>
      <c r="NP98" s="561"/>
      <c r="NQ98" s="561"/>
      <c r="NR98" s="561"/>
      <c r="NS98" s="561"/>
      <c r="NT98" s="561"/>
    </row>
    <row r="99" spans="1:384" s="85" customFormat="1" ht="51.75" customHeight="1" x14ac:dyDescent="0.45">
      <c r="A99" s="107">
        <v>0</v>
      </c>
      <c r="B99" s="108">
        <v>1</v>
      </c>
      <c r="C99" s="107">
        <v>0</v>
      </c>
      <c r="D99" s="108">
        <v>6</v>
      </c>
      <c r="E99" s="107">
        <v>4</v>
      </c>
      <c r="F99" s="108">
        <v>0</v>
      </c>
      <c r="G99" s="107">
        <v>0</v>
      </c>
      <c r="H99" s="108">
        <v>1</v>
      </c>
      <c r="I99" s="1452" t="str">
        <f t="shared" si="82"/>
        <v>01064001</v>
      </c>
      <c r="J99" s="1452" t="str">
        <f t="shared" ref="J99:J101" si="97">CONCATENATE(A99,B99,C99,D99,E99,F99,G99,H99)</f>
        <v>01064001</v>
      </c>
      <c r="K99" s="553" t="s">
        <v>119</v>
      </c>
      <c r="L99" s="2663" t="s">
        <v>445</v>
      </c>
      <c r="M99" s="2663"/>
      <c r="N99" s="556" t="s">
        <v>240</v>
      </c>
      <c r="O99" s="2664" t="s">
        <v>446</v>
      </c>
      <c r="P99" s="2305" t="s">
        <v>445</v>
      </c>
      <c r="Q99" s="2579">
        <v>2.3517519971362653</v>
      </c>
      <c r="R99" s="2596">
        <f t="shared" ref="R99:R101" si="98">AP99</f>
        <v>2.4166666666666665</v>
      </c>
      <c r="S99" s="2597">
        <v>2.8628167925232959</v>
      </c>
      <c r="T99" s="2642" t="s">
        <v>520</v>
      </c>
      <c r="U99" s="2621">
        <v>18</v>
      </c>
      <c r="V99" s="1866">
        <f t="shared" ref="V99:V101" si="99">SUM(W99:AB99)</f>
        <v>14</v>
      </c>
      <c r="W99" s="2621">
        <v>3</v>
      </c>
      <c r="X99" s="2621">
        <v>0</v>
      </c>
      <c r="Y99" s="2621">
        <v>0</v>
      </c>
      <c r="Z99" s="2621">
        <v>1</v>
      </c>
      <c r="AA99" s="2621">
        <v>9</v>
      </c>
      <c r="AB99" s="2621">
        <v>1</v>
      </c>
      <c r="AC99" s="3719" t="s">
        <v>599</v>
      </c>
      <c r="AD99" s="1866">
        <v>10</v>
      </c>
      <c r="AE99" s="1866">
        <f t="shared" ref="AE99:AE101" si="100">SUM(AF99:AM99)</f>
        <v>15</v>
      </c>
      <c r="AF99" s="2607">
        <v>4</v>
      </c>
      <c r="AG99" s="1830">
        <v>0</v>
      </c>
      <c r="AH99" s="1830">
        <v>8</v>
      </c>
      <c r="AI99" s="1830">
        <v>0</v>
      </c>
      <c r="AJ99" s="1830">
        <v>0</v>
      </c>
      <c r="AK99" s="1830">
        <v>0</v>
      </c>
      <c r="AL99" s="1830">
        <v>0</v>
      </c>
      <c r="AM99" s="1830">
        <v>3</v>
      </c>
      <c r="AN99" s="1740"/>
      <c r="AO99" s="2892">
        <f t="shared" ref="AO99:AO101" si="101">(V99*AT99)+(AE99*AR99)</f>
        <v>29</v>
      </c>
      <c r="AP99" s="2897">
        <f t="shared" ref="AP99:AP101" si="102">AO99/AO$8</f>
        <v>2.4166666666666665</v>
      </c>
      <c r="AQ99" s="1807" t="str" cm="1">
        <f t="array" ref="AQ99">_xlfn.IFS(AP99&lt;4,"estandar",AP99&gt;9,"compleja",AP99&gt;4,"avanzada")</f>
        <v>estandar</v>
      </c>
      <c r="AR99" s="2275" t="s">
        <v>522</v>
      </c>
      <c r="AS99" s="1196">
        <v>0</v>
      </c>
      <c r="AT99" s="1197">
        <v>1</v>
      </c>
      <c r="AU99" s="1488">
        <v>0</v>
      </c>
      <c r="AV99" s="1476">
        <v>5.9011710407239804</v>
      </c>
      <c r="AW99" s="1143">
        <v>0</v>
      </c>
      <c r="AX99" s="1143">
        <v>7.2502262443438896</v>
      </c>
      <c r="AY99" s="1143"/>
      <c r="AZ99" s="1143">
        <f>SUM(AV99,AW99,AX99)</f>
        <v>13.151397285067869</v>
      </c>
      <c r="BA99" s="1139">
        <f>AZ99/AZ$8</f>
        <v>2.3517519971362653</v>
      </c>
      <c r="BB99" s="1143">
        <v>5.1422868721081398</v>
      </c>
      <c r="BC99" s="1143">
        <v>0</v>
      </c>
      <c r="BD99" s="1143">
        <v>0</v>
      </c>
      <c r="BE99" s="1143">
        <v>6.13615187830443</v>
      </c>
      <c r="BF99" s="1143">
        <f>SUM(AZ99,BB99,BC99,BD99,BE99)</f>
        <v>24.429836035480442</v>
      </c>
      <c r="BG99" s="1477">
        <f>BF99/BF$8</f>
        <v>2.8628167925232959</v>
      </c>
      <c r="BH99" s="1469"/>
      <c r="BI99" s="1143"/>
      <c r="BJ99" s="1143"/>
      <c r="BK99" s="1143"/>
      <c r="BL99" s="1143">
        <f>SUM(BH99,BI99,BJ99)</f>
        <v>0</v>
      </c>
      <c r="BM99" s="1139" t="e">
        <f>BL99/BL$8</f>
        <v>#DIV/0!</v>
      </c>
      <c r="BN99" s="1143"/>
      <c r="BO99" s="1143"/>
      <c r="BP99" s="1143"/>
      <c r="BQ99" s="1143"/>
      <c r="BR99" s="1143">
        <f>SUM(BL99,BN99,BO99,BP99,BQ99)</f>
        <v>0</v>
      </c>
      <c r="BS99" s="1144" t="e">
        <f>BR99/BR$8</f>
        <v>#DIV/0!</v>
      </c>
      <c r="BT99" s="557"/>
      <c r="BU99" s="557"/>
      <c r="BV99" s="557"/>
      <c r="BW99" s="557"/>
      <c r="BX99" s="557"/>
      <c r="BY99" s="557"/>
      <c r="BZ99" s="557"/>
      <c r="CA99" s="557"/>
      <c r="CB99" s="557"/>
      <c r="CC99" s="557"/>
      <c r="CD99" s="557"/>
      <c r="CE99" s="557"/>
      <c r="CF99" s="557"/>
      <c r="CG99" s="557"/>
      <c r="CH99" s="557"/>
      <c r="CI99" s="557"/>
      <c r="CJ99" s="557"/>
      <c r="CK99" s="557"/>
      <c r="CL99" s="557"/>
      <c r="CM99" s="557"/>
      <c r="CN99" s="557"/>
      <c r="CO99" s="557"/>
      <c r="CP99" s="557"/>
      <c r="CQ99" s="557"/>
      <c r="CR99" s="557"/>
      <c r="CS99" s="557"/>
      <c r="CT99" s="557"/>
      <c r="CU99" s="557"/>
      <c r="CV99" s="557"/>
      <c r="CW99" s="557"/>
      <c r="CX99" s="557"/>
      <c r="CY99" s="557"/>
      <c r="CZ99" s="557"/>
      <c r="DA99" s="557"/>
      <c r="DB99" s="557"/>
      <c r="DC99" s="557"/>
      <c r="DD99" s="557"/>
      <c r="DE99" s="557"/>
      <c r="DF99" s="557"/>
      <c r="DG99" s="557"/>
      <c r="DH99" s="557"/>
      <c r="DI99" s="557"/>
      <c r="DJ99" s="557"/>
      <c r="DK99" s="557"/>
      <c r="DL99" s="557"/>
      <c r="DM99" s="557"/>
      <c r="DN99" s="557"/>
      <c r="DO99" s="557"/>
      <c r="DP99" s="557"/>
      <c r="DQ99" s="557"/>
      <c r="DR99" s="557"/>
      <c r="DS99" s="557"/>
      <c r="DT99" s="557"/>
      <c r="DU99" s="557"/>
      <c r="DV99" s="557"/>
      <c r="DW99" s="557"/>
      <c r="DX99" s="557"/>
      <c r="DY99" s="557"/>
      <c r="DZ99" s="557"/>
      <c r="EA99" s="557"/>
      <c r="EB99" s="557"/>
      <c r="EC99" s="557"/>
      <c r="ED99" s="557"/>
      <c r="EE99" s="557"/>
      <c r="EF99" s="557"/>
      <c r="EG99" s="557"/>
      <c r="EH99" s="557"/>
      <c r="EI99" s="557"/>
      <c r="EJ99" s="557"/>
      <c r="EK99" s="557"/>
      <c r="EL99" s="557"/>
      <c r="EM99" s="557"/>
      <c r="EN99" s="557"/>
      <c r="EO99" s="557"/>
      <c r="EP99" s="557"/>
      <c r="EQ99" s="557"/>
      <c r="ER99" s="557"/>
      <c r="ES99" s="557"/>
      <c r="ET99" s="557"/>
      <c r="EU99" s="557"/>
      <c r="EV99" s="557"/>
      <c r="EW99" s="557"/>
      <c r="EX99" s="557"/>
      <c r="EY99" s="557"/>
      <c r="EZ99" s="557"/>
      <c r="FA99" s="557"/>
      <c r="FB99" s="557"/>
      <c r="FC99" s="557"/>
      <c r="FD99" s="557"/>
      <c r="FE99" s="557"/>
      <c r="FF99" s="557"/>
      <c r="FG99" s="557"/>
      <c r="FH99" s="557"/>
      <c r="FI99" s="557"/>
      <c r="FJ99" s="557"/>
      <c r="FK99" s="557"/>
      <c r="FL99" s="557"/>
      <c r="FM99" s="557"/>
      <c r="FN99" s="557"/>
      <c r="FO99" s="557"/>
      <c r="FP99" s="557"/>
      <c r="FQ99" s="557"/>
      <c r="FR99" s="557"/>
      <c r="FS99" s="557"/>
      <c r="FT99" s="557"/>
      <c r="FU99" s="557"/>
      <c r="FV99" s="557"/>
      <c r="FW99" s="557"/>
      <c r="FX99" s="557"/>
      <c r="FY99" s="557"/>
      <c r="FZ99" s="557"/>
      <c r="GA99" s="557"/>
      <c r="GB99" s="557"/>
      <c r="GC99" s="557"/>
      <c r="GD99" s="557"/>
      <c r="GE99" s="557"/>
      <c r="GF99" s="557"/>
      <c r="GG99" s="557"/>
      <c r="GH99" s="557"/>
      <c r="GI99" s="557"/>
      <c r="GJ99" s="557"/>
      <c r="GK99" s="557"/>
      <c r="GL99" s="557"/>
      <c r="GM99" s="557"/>
      <c r="GN99" s="557"/>
      <c r="GO99" s="557"/>
      <c r="GP99" s="557"/>
      <c r="GQ99" s="557"/>
      <c r="GR99" s="557"/>
      <c r="GS99" s="557"/>
      <c r="GT99" s="557"/>
      <c r="GU99" s="557"/>
      <c r="GV99" s="557"/>
      <c r="GW99" s="557"/>
      <c r="GX99" s="557"/>
      <c r="GY99" s="557"/>
      <c r="GZ99" s="557"/>
      <c r="HA99" s="557"/>
      <c r="HB99" s="557"/>
      <c r="HC99" s="557"/>
      <c r="HD99" s="557"/>
      <c r="HE99" s="557"/>
      <c r="HF99" s="557"/>
      <c r="HG99" s="557"/>
      <c r="HH99" s="557"/>
      <c r="HI99" s="557"/>
      <c r="HJ99" s="557"/>
      <c r="HK99" s="557"/>
      <c r="HL99" s="557"/>
      <c r="HM99" s="557"/>
      <c r="HN99" s="557"/>
      <c r="HO99" s="557"/>
      <c r="HP99" s="557"/>
      <c r="HQ99" s="557"/>
      <c r="HR99" s="557"/>
      <c r="HS99" s="557"/>
      <c r="HT99" s="557"/>
      <c r="HU99" s="557"/>
      <c r="HV99" s="557"/>
      <c r="HW99" s="557"/>
      <c r="HX99" s="557"/>
      <c r="HY99" s="557"/>
      <c r="HZ99" s="557"/>
      <c r="IA99" s="557"/>
      <c r="IB99" s="557"/>
      <c r="IC99" s="557"/>
      <c r="ID99" s="557"/>
      <c r="IE99" s="557"/>
      <c r="IF99" s="557"/>
      <c r="IG99" s="557"/>
      <c r="IH99" s="557"/>
      <c r="II99" s="557"/>
      <c r="IJ99" s="557"/>
      <c r="IK99" s="557"/>
      <c r="IL99" s="557"/>
      <c r="IM99" s="557"/>
      <c r="IN99" s="557"/>
      <c r="IO99" s="557"/>
      <c r="IP99" s="557"/>
      <c r="IQ99" s="557"/>
      <c r="IR99" s="557"/>
      <c r="IS99" s="557"/>
      <c r="IT99" s="557"/>
      <c r="IU99" s="557"/>
      <c r="IV99" s="557"/>
      <c r="IW99" s="557"/>
      <c r="IX99" s="557"/>
      <c r="IY99" s="557"/>
      <c r="IZ99" s="557"/>
      <c r="JA99" s="557"/>
      <c r="JB99" s="557"/>
      <c r="JC99" s="557"/>
      <c r="JD99" s="557"/>
      <c r="JE99" s="557"/>
      <c r="JF99" s="557"/>
      <c r="JG99" s="557"/>
      <c r="JH99" s="557"/>
      <c r="JI99" s="557"/>
      <c r="JJ99" s="557"/>
      <c r="JK99" s="557"/>
      <c r="JL99" s="557"/>
      <c r="JM99" s="557"/>
      <c r="JN99" s="557"/>
      <c r="JO99" s="557"/>
      <c r="JP99" s="557"/>
      <c r="JQ99" s="557"/>
      <c r="JR99" s="557"/>
      <c r="JS99" s="557"/>
      <c r="JT99" s="557"/>
      <c r="JU99" s="557"/>
      <c r="JV99" s="557"/>
      <c r="JW99" s="557"/>
      <c r="JX99" s="557"/>
      <c r="JY99" s="557"/>
      <c r="JZ99" s="557"/>
      <c r="KA99" s="557"/>
      <c r="KB99" s="557"/>
      <c r="KC99" s="557"/>
      <c r="KD99" s="557"/>
      <c r="KE99" s="557"/>
      <c r="KF99" s="557"/>
      <c r="KG99" s="557"/>
      <c r="KH99" s="557"/>
      <c r="KI99" s="557"/>
      <c r="KJ99" s="557"/>
      <c r="KK99" s="557"/>
      <c r="KL99" s="557"/>
      <c r="KM99" s="557"/>
      <c r="KN99" s="557"/>
      <c r="KO99" s="557"/>
      <c r="KP99" s="557"/>
      <c r="KQ99" s="557"/>
      <c r="KR99" s="557"/>
      <c r="KS99" s="557"/>
      <c r="KT99" s="557"/>
      <c r="KU99" s="557"/>
      <c r="KV99" s="557"/>
      <c r="KW99" s="557"/>
      <c r="KX99" s="557"/>
      <c r="KY99" s="557"/>
      <c r="KZ99" s="557"/>
      <c r="LA99" s="557"/>
      <c r="LB99" s="557"/>
      <c r="LC99" s="557"/>
      <c r="LD99" s="557"/>
      <c r="LE99" s="557"/>
      <c r="LF99" s="557"/>
      <c r="LG99" s="557"/>
      <c r="LH99" s="557"/>
      <c r="LI99" s="557"/>
      <c r="LJ99" s="557"/>
      <c r="LK99" s="557"/>
      <c r="LL99" s="557"/>
      <c r="LM99" s="557"/>
      <c r="LN99" s="557"/>
      <c r="LO99" s="557"/>
      <c r="LP99" s="557"/>
      <c r="LQ99" s="557"/>
      <c r="LR99" s="557"/>
      <c r="LS99" s="557"/>
      <c r="LT99" s="557"/>
      <c r="LU99" s="557"/>
      <c r="LV99" s="557"/>
      <c r="LW99" s="557"/>
      <c r="LX99" s="557"/>
      <c r="LY99" s="557"/>
      <c r="LZ99" s="557"/>
      <c r="MA99" s="557"/>
      <c r="MB99" s="557"/>
      <c r="MC99" s="557"/>
      <c r="MD99" s="557"/>
      <c r="ME99" s="557"/>
      <c r="MF99" s="557"/>
      <c r="MG99" s="557"/>
      <c r="MH99" s="557"/>
      <c r="MI99" s="557"/>
      <c r="MJ99" s="557"/>
      <c r="MK99" s="557"/>
      <c r="ML99" s="557"/>
      <c r="MM99" s="557"/>
      <c r="MN99" s="557"/>
      <c r="MO99" s="557"/>
      <c r="MP99" s="557"/>
      <c r="MQ99" s="557"/>
      <c r="MR99" s="557"/>
      <c r="MS99" s="557"/>
      <c r="MT99" s="557"/>
      <c r="MU99" s="557"/>
      <c r="MV99" s="557"/>
      <c r="MW99" s="557"/>
      <c r="MX99" s="557"/>
      <c r="MY99" s="557"/>
      <c r="MZ99" s="557"/>
      <c r="NA99" s="557"/>
      <c r="NB99" s="557"/>
      <c r="NC99" s="557"/>
      <c r="ND99" s="557"/>
      <c r="NE99" s="557"/>
      <c r="NF99" s="557"/>
      <c r="NG99" s="557"/>
      <c r="NH99" s="557"/>
      <c r="NI99" s="557"/>
      <c r="NJ99" s="557"/>
      <c r="NK99" s="557"/>
      <c r="NL99" s="557"/>
      <c r="NM99" s="557"/>
      <c r="NN99" s="557"/>
      <c r="NO99" s="557"/>
      <c r="NP99" s="557"/>
      <c r="NQ99" s="557"/>
      <c r="NR99" s="557"/>
      <c r="NS99" s="557"/>
      <c r="NT99" s="557"/>
    </row>
    <row r="100" spans="1:384" s="85" customFormat="1" ht="51.75" customHeight="1" x14ac:dyDescent="0.45">
      <c r="A100" s="107">
        <v>0</v>
      </c>
      <c r="B100" s="108">
        <v>1</v>
      </c>
      <c r="C100" s="107">
        <v>0</v>
      </c>
      <c r="D100" s="108">
        <v>6</v>
      </c>
      <c r="E100" s="107">
        <v>4</v>
      </c>
      <c r="F100" s="108">
        <v>0</v>
      </c>
      <c r="G100" s="107">
        <v>0</v>
      </c>
      <c r="H100" s="108">
        <v>2</v>
      </c>
      <c r="I100" s="1452" t="str">
        <f t="shared" si="82"/>
        <v>01064002</v>
      </c>
      <c r="J100" s="1452" t="str">
        <f t="shared" si="97"/>
        <v>01064002</v>
      </c>
      <c r="K100" s="553" t="s">
        <v>119</v>
      </c>
      <c r="L100" s="2663" t="s">
        <v>447</v>
      </c>
      <c r="M100" s="2663"/>
      <c r="N100" s="556" t="s">
        <v>240</v>
      </c>
      <c r="O100" s="2664" t="s">
        <v>446</v>
      </c>
      <c r="P100" s="2305" t="s">
        <v>447</v>
      </c>
      <c r="Q100" s="2579">
        <v>2.3517519971362653</v>
      </c>
      <c r="R100" s="2596">
        <f t="shared" si="98"/>
        <v>2.4166666666666665</v>
      </c>
      <c r="S100" s="2597">
        <v>2.8628167925232959</v>
      </c>
      <c r="T100" s="2642" t="s">
        <v>520</v>
      </c>
      <c r="U100" s="2621">
        <v>18</v>
      </c>
      <c r="V100" s="1866">
        <f t="shared" si="99"/>
        <v>14</v>
      </c>
      <c r="W100" s="2621">
        <v>3</v>
      </c>
      <c r="X100" s="2621">
        <v>0</v>
      </c>
      <c r="Y100" s="2621">
        <v>0</v>
      </c>
      <c r="Z100" s="2621">
        <v>1</v>
      </c>
      <c r="AA100" s="2621">
        <v>9</v>
      </c>
      <c r="AB100" s="2621">
        <v>1</v>
      </c>
      <c r="AC100" s="3719" t="s">
        <v>530</v>
      </c>
      <c r="AD100" s="1866">
        <v>10</v>
      </c>
      <c r="AE100" s="1866">
        <f t="shared" si="100"/>
        <v>15</v>
      </c>
      <c r="AF100" s="2607">
        <v>4</v>
      </c>
      <c r="AG100" s="1830">
        <v>0</v>
      </c>
      <c r="AH100" s="1830">
        <v>8</v>
      </c>
      <c r="AI100" s="1830">
        <v>0</v>
      </c>
      <c r="AJ100" s="1830">
        <v>0</v>
      </c>
      <c r="AK100" s="1830">
        <v>0</v>
      </c>
      <c r="AL100" s="1830">
        <v>0</v>
      </c>
      <c r="AM100" s="1830">
        <v>3</v>
      </c>
      <c r="AN100" s="1740"/>
      <c r="AO100" s="2892">
        <f t="shared" si="101"/>
        <v>29</v>
      </c>
      <c r="AP100" s="2897">
        <f t="shared" si="102"/>
        <v>2.4166666666666665</v>
      </c>
      <c r="AQ100" s="1807" t="str" cm="1">
        <f t="array" ref="AQ100">_xlfn.IFS(AP100&lt;4,"estandar",AP100&gt;9,"compleja",AP100&gt;4,"avanzada")</f>
        <v>estandar</v>
      </c>
      <c r="AR100" s="2275" t="s">
        <v>522</v>
      </c>
      <c r="AS100" s="1196">
        <v>0</v>
      </c>
      <c r="AT100" s="1197">
        <v>1</v>
      </c>
      <c r="AU100" s="1488">
        <v>0</v>
      </c>
      <c r="AV100" s="1476">
        <v>5.9011710407239804</v>
      </c>
      <c r="AW100" s="1143">
        <v>0</v>
      </c>
      <c r="AX100" s="1143">
        <v>7.2502262443438896</v>
      </c>
      <c r="AY100" s="1143"/>
      <c r="AZ100" s="1143">
        <f>SUM(AV100,AW100,AX100)</f>
        <v>13.151397285067869</v>
      </c>
      <c r="BA100" s="1139">
        <f>AZ100/AZ$8</f>
        <v>2.3517519971362653</v>
      </c>
      <c r="BB100" s="1143">
        <v>5.1422868721081398</v>
      </c>
      <c r="BC100" s="1143">
        <v>0</v>
      </c>
      <c r="BD100" s="1143">
        <v>0</v>
      </c>
      <c r="BE100" s="1143">
        <v>6.13615187830443</v>
      </c>
      <c r="BF100" s="1143">
        <f>SUM(AZ100,BB100,BC100,BD100,BE100)</f>
        <v>24.429836035480442</v>
      </c>
      <c r="BG100" s="1477">
        <f>BF100/BF$8</f>
        <v>2.8628167925232959</v>
      </c>
      <c r="BH100" s="1469"/>
      <c r="BI100" s="1143"/>
      <c r="BJ100" s="1143"/>
      <c r="BK100" s="1143"/>
      <c r="BL100" s="1143">
        <f>SUM(BH100,BI100,BJ100)</f>
        <v>0</v>
      </c>
      <c r="BM100" s="1139" t="e">
        <f>BL100/BL$8</f>
        <v>#DIV/0!</v>
      </c>
      <c r="BN100" s="1143"/>
      <c r="BO100" s="1143"/>
      <c r="BP100" s="1143"/>
      <c r="BQ100" s="1143"/>
      <c r="BR100" s="1143">
        <f>SUM(BL100,BN100,BO100,BP100,BQ100)</f>
        <v>0</v>
      </c>
      <c r="BS100" s="1144" t="e">
        <f>BR100/BR$8</f>
        <v>#DIV/0!</v>
      </c>
      <c r="BT100" s="557"/>
      <c r="BU100" s="557"/>
      <c r="BV100" s="557"/>
      <c r="BW100" s="557"/>
      <c r="BX100" s="557"/>
      <c r="BY100" s="557"/>
      <c r="BZ100" s="557"/>
      <c r="CA100" s="557"/>
      <c r="CB100" s="557"/>
      <c r="CC100" s="557"/>
      <c r="CD100" s="557"/>
      <c r="CE100" s="557"/>
      <c r="CF100" s="557"/>
      <c r="CG100" s="557"/>
      <c r="CH100" s="557"/>
      <c r="CI100" s="557"/>
      <c r="CJ100" s="557"/>
      <c r="CK100" s="557"/>
      <c r="CL100" s="557"/>
      <c r="CM100" s="557"/>
      <c r="CN100" s="557"/>
      <c r="CO100" s="557"/>
      <c r="CP100" s="557"/>
      <c r="CQ100" s="557"/>
      <c r="CR100" s="557"/>
      <c r="CS100" s="557"/>
      <c r="CT100" s="557"/>
      <c r="CU100" s="557"/>
      <c r="CV100" s="557"/>
      <c r="CW100" s="557"/>
      <c r="CX100" s="557"/>
      <c r="CY100" s="557"/>
      <c r="CZ100" s="557"/>
      <c r="DA100" s="557"/>
      <c r="DB100" s="557"/>
      <c r="DC100" s="557"/>
      <c r="DD100" s="557"/>
      <c r="DE100" s="557"/>
      <c r="DF100" s="557"/>
      <c r="DG100" s="557"/>
      <c r="DH100" s="557"/>
      <c r="DI100" s="557"/>
      <c r="DJ100" s="557"/>
      <c r="DK100" s="557"/>
      <c r="DL100" s="557"/>
      <c r="DM100" s="557"/>
      <c r="DN100" s="557"/>
      <c r="DO100" s="557"/>
      <c r="DP100" s="557"/>
      <c r="DQ100" s="557"/>
      <c r="DR100" s="557"/>
      <c r="DS100" s="557"/>
      <c r="DT100" s="557"/>
      <c r="DU100" s="557"/>
      <c r="DV100" s="557"/>
      <c r="DW100" s="557"/>
      <c r="DX100" s="557"/>
      <c r="DY100" s="557"/>
      <c r="DZ100" s="557"/>
      <c r="EA100" s="557"/>
      <c r="EB100" s="557"/>
      <c r="EC100" s="557"/>
      <c r="ED100" s="557"/>
      <c r="EE100" s="557"/>
      <c r="EF100" s="557"/>
      <c r="EG100" s="557"/>
      <c r="EH100" s="557"/>
      <c r="EI100" s="557"/>
      <c r="EJ100" s="557"/>
      <c r="EK100" s="557"/>
      <c r="EL100" s="557"/>
      <c r="EM100" s="557"/>
      <c r="EN100" s="557"/>
      <c r="EO100" s="557"/>
      <c r="EP100" s="557"/>
      <c r="EQ100" s="557"/>
      <c r="ER100" s="557"/>
      <c r="ES100" s="557"/>
      <c r="ET100" s="557"/>
      <c r="EU100" s="557"/>
      <c r="EV100" s="557"/>
      <c r="EW100" s="557"/>
      <c r="EX100" s="557"/>
      <c r="EY100" s="557"/>
      <c r="EZ100" s="557"/>
      <c r="FA100" s="557"/>
      <c r="FB100" s="557"/>
      <c r="FC100" s="557"/>
      <c r="FD100" s="557"/>
      <c r="FE100" s="557"/>
      <c r="FF100" s="557"/>
      <c r="FG100" s="557"/>
      <c r="FH100" s="557"/>
      <c r="FI100" s="557"/>
      <c r="FJ100" s="557"/>
      <c r="FK100" s="557"/>
      <c r="FL100" s="557"/>
      <c r="FM100" s="557"/>
      <c r="FN100" s="557"/>
      <c r="FO100" s="557"/>
      <c r="FP100" s="557"/>
      <c r="FQ100" s="557"/>
      <c r="FR100" s="557"/>
      <c r="FS100" s="557"/>
      <c r="FT100" s="557"/>
      <c r="FU100" s="557"/>
      <c r="FV100" s="557"/>
      <c r="FW100" s="557"/>
      <c r="FX100" s="557"/>
      <c r="FY100" s="557"/>
      <c r="FZ100" s="557"/>
      <c r="GA100" s="557"/>
      <c r="GB100" s="557"/>
      <c r="GC100" s="557"/>
      <c r="GD100" s="557"/>
      <c r="GE100" s="557"/>
      <c r="GF100" s="557"/>
      <c r="GG100" s="557"/>
      <c r="GH100" s="557"/>
      <c r="GI100" s="557"/>
      <c r="GJ100" s="557"/>
      <c r="GK100" s="557"/>
      <c r="GL100" s="557"/>
      <c r="GM100" s="557"/>
      <c r="GN100" s="557"/>
      <c r="GO100" s="557"/>
      <c r="GP100" s="557"/>
      <c r="GQ100" s="557"/>
      <c r="GR100" s="557"/>
      <c r="GS100" s="557"/>
      <c r="GT100" s="557"/>
      <c r="GU100" s="557"/>
      <c r="GV100" s="557"/>
      <c r="GW100" s="557"/>
      <c r="GX100" s="557"/>
      <c r="GY100" s="557"/>
      <c r="GZ100" s="557"/>
      <c r="HA100" s="557"/>
      <c r="HB100" s="557"/>
      <c r="HC100" s="557"/>
      <c r="HD100" s="557"/>
      <c r="HE100" s="557"/>
      <c r="HF100" s="557"/>
      <c r="HG100" s="557"/>
      <c r="HH100" s="557"/>
      <c r="HI100" s="557"/>
      <c r="HJ100" s="557"/>
      <c r="HK100" s="557"/>
      <c r="HL100" s="557"/>
      <c r="HM100" s="557"/>
      <c r="HN100" s="557"/>
      <c r="HO100" s="557"/>
      <c r="HP100" s="557"/>
      <c r="HQ100" s="557"/>
      <c r="HR100" s="557"/>
      <c r="HS100" s="557"/>
      <c r="HT100" s="557"/>
      <c r="HU100" s="557"/>
      <c r="HV100" s="557"/>
      <c r="HW100" s="557"/>
      <c r="HX100" s="557"/>
      <c r="HY100" s="557"/>
      <c r="HZ100" s="557"/>
      <c r="IA100" s="557"/>
      <c r="IB100" s="557"/>
      <c r="IC100" s="557"/>
      <c r="ID100" s="557"/>
      <c r="IE100" s="557"/>
      <c r="IF100" s="557"/>
      <c r="IG100" s="557"/>
      <c r="IH100" s="557"/>
      <c r="II100" s="557"/>
      <c r="IJ100" s="557"/>
      <c r="IK100" s="557"/>
      <c r="IL100" s="557"/>
      <c r="IM100" s="557"/>
      <c r="IN100" s="557"/>
      <c r="IO100" s="557"/>
      <c r="IP100" s="557"/>
      <c r="IQ100" s="557"/>
      <c r="IR100" s="557"/>
      <c r="IS100" s="557"/>
      <c r="IT100" s="557"/>
      <c r="IU100" s="557"/>
      <c r="IV100" s="557"/>
      <c r="IW100" s="557"/>
      <c r="IX100" s="557"/>
      <c r="IY100" s="557"/>
      <c r="IZ100" s="557"/>
      <c r="JA100" s="557"/>
      <c r="JB100" s="557"/>
      <c r="JC100" s="557"/>
      <c r="JD100" s="557"/>
      <c r="JE100" s="557"/>
      <c r="JF100" s="557"/>
      <c r="JG100" s="557"/>
      <c r="JH100" s="557"/>
      <c r="JI100" s="557"/>
      <c r="JJ100" s="557"/>
      <c r="JK100" s="557"/>
      <c r="JL100" s="557"/>
      <c r="JM100" s="557"/>
      <c r="JN100" s="557"/>
      <c r="JO100" s="557"/>
      <c r="JP100" s="557"/>
      <c r="JQ100" s="557"/>
      <c r="JR100" s="557"/>
      <c r="JS100" s="557"/>
      <c r="JT100" s="557"/>
      <c r="JU100" s="557"/>
      <c r="JV100" s="557"/>
      <c r="JW100" s="557"/>
      <c r="JX100" s="557"/>
      <c r="JY100" s="557"/>
      <c r="JZ100" s="557"/>
      <c r="KA100" s="557"/>
      <c r="KB100" s="557"/>
      <c r="KC100" s="557"/>
      <c r="KD100" s="557"/>
      <c r="KE100" s="557"/>
      <c r="KF100" s="557"/>
      <c r="KG100" s="557"/>
      <c r="KH100" s="557"/>
      <c r="KI100" s="557"/>
      <c r="KJ100" s="557"/>
      <c r="KK100" s="557"/>
      <c r="KL100" s="557"/>
      <c r="KM100" s="557"/>
      <c r="KN100" s="557"/>
      <c r="KO100" s="557"/>
      <c r="KP100" s="557"/>
      <c r="KQ100" s="557"/>
      <c r="KR100" s="557"/>
      <c r="KS100" s="557"/>
      <c r="KT100" s="557"/>
      <c r="KU100" s="557"/>
      <c r="KV100" s="557"/>
      <c r="KW100" s="557"/>
      <c r="KX100" s="557"/>
      <c r="KY100" s="557"/>
      <c r="KZ100" s="557"/>
      <c r="LA100" s="557"/>
      <c r="LB100" s="557"/>
      <c r="LC100" s="557"/>
      <c r="LD100" s="557"/>
      <c r="LE100" s="557"/>
      <c r="LF100" s="557"/>
      <c r="LG100" s="557"/>
      <c r="LH100" s="557"/>
      <c r="LI100" s="557"/>
      <c r="LJ100" s="557"/>
      <c r="LK100" s="557"/>
      <c r="LL100" s="557"/>
      <c r="LM100" s="557"/>
      <c r="LN100" s="557"/>
      <c r="LO100" s="557"/>
      <c r="LP100" s="557"/>
      <c r="LQ100" s="557"/>
      <c r="LR100" s="557"/>
      <c r="LS100" s="557"/>
      <c r="LT100" s="557"/>
      <c r="LU100" s="557"/>
      <c r="LV100" s="557"/>
      <c r="LW100" s="557"/>
      <c r="LX100" s="557"/>
      <c r="LY100" s="557"/>
      <c r="LZ100" s="557"/>
      <c r="MA100" s="557"/>
      <c r="MB100" s="557"/>
      <c r="MC100" s="557"/>
      <c r="MD100" s="557"/>
      <c r="ME100" s="557"/>
      <c r="MF100" s="557"/>
      <c r="MG100" s="557"/>
      <c r="MH100" s="557"/>
      <c r="MI100" s="557"/>
      <c r="MJ100" s="557"/>
      <c r="MK100" s="557"/>
      <c r="ML100" s="557"/>
      <c r="MM100" s="557"/>
      <c r="MN100" s="557"/>
      <c r="MO100" s="557"/>
      <c r="MP100" s="557"/>
      <c r="MQ100" s="557"/>
      <c r="MR100" s="557"/>
      <c r="MS100" s="557"/>
      <c r="MT100" s="557"/>
      <c r="MU100" s="557"/>
      <c r="MV100" s="557"/>
      <c r="MW100" s="557"/>
      <c r="MX100" s="557"/>
      <c r="MY100" s="557"/>
      <c r="MZ100" s="557"/>
      <c r="NA100" s="557"/>
      <c r="NB100" s="557"/>
      <c r="NC100" s="557"/>
      <c r="ND100" s="557"/>
      <c r="NE100" s="557"/>
      <c r="NF100" s="557"/>
      <c r="NG100" s="557"/>
      <c r="NH100" s="557"/>
      <c r="NI100" s="557"/>
      <c r="NJ100" s="557"/>
      <c r="NK100" s="557"/>
      <c r="NL100" s="557"/>
      <c r="NM100" s="557"/>
      <c r="NN100" s="557"/>
      <c r="NO100" s="557"/>
      <c r="NP100" s="557"/>
      <c r="NQ100" s="557"/>
      <c r="NR100" s="557"/>
      <c r="NS100" s="557"/>
      <c r="NT100" s="557"/>
    </row>
    <row r="101" spans="1:384" s="85" customFormat="1" ht="51.75" customHeight="1" x14ac:dyDescent="0.45">
      <c r="A101" s="107">
        <v>0</v>
      </c>
      <c r="B101" s="108">
        <v>1</v>
      </c>
      <c r="C101" s="107">
        <v>0</v>
      </c>
      <c r="D101" s="108">
        <v>6</v>
      </c>
      <c r="E101" s="107">
        <v>4</v>
      </c>
      <c r="F101" s="108">
        <v>0</v>
      </c>
      <c r="G101" s="107">
        <v>0</v>
      </c>
      <c r="H101" s="108">
        <v>3</v>
      </c>
      <c r="I101" s="1452" t="str">
        <f t="shared" ref="I101:I105" si="103">CONCATENATE(A101,B101,C101,D101,E101,F101,G101,H101)</f>
        <v>01064003</v>
      </c>
      <c r="J101" s="1452" t="str">
        <f t="shared" si="97"/>
        <v>01064003</v>
      </c>
      <c r="K101" s="553" t="s">
        <v>119</v>
      </c>
      <c r="L101" s="2663" t="s">
        <v>448</v>
      </c>
      <c r="M101" s="2663"/>
      <c r="N101" s="556" t="s">
        <v>240</v>
      </c>
      <c r="O101" s="2664" t="s">
        <v>449</v>
      </c>
      <c r="P101" s="2305" t="s">
        <v>448</v>
      </c>
      <c r="Q101" s="2579">
        <v>1.7407007988545051</v>
      </c>
      <c r="R101" s="2596">
        <f t="shared" si="98"/>
        <v>1.75</v>
      </c>
      <c r="S101" s="2597">
        <v>2.2615160120416302</v>
      </c>
      <c r="T101" s="2642" t="s">
        <v>520</v>
      </c>
      <c r="U101" s="2621">
        <v>12</v>
      </c>
      <c r="V101" s="1866">
        <f t="shared" si="99"/>
        <v>11</v>
      </c>
      <c r="W101" s="2621">
        <v>3</v>
      </c>
      <c r="X101" s="2621">
        <v>0</v>
      </c>
      <c r="Y101" s="2621">
        <v>0</v>
      </c>
      <c r="Z101" s="2621">
        <v>1</v>
      </c>
      <c r="AA101" s="2621">
        <v>6</v>
      </c>
      <c r="AB101" s="2621">
        <v>1</v>
      </c>
      <c r="AC101" s="3725"/>
      <c r="AD101" s="2652">
        <v>8</v>
      </c>
      <c r="AE101" s="1866">
        <f t="shared" si="100"/>
        <v>10</v>
      </c>
      <c r="AF101" s="2610">
        <v>3</v>
      </c>
      <c r="AG101" s="2107">
        <v>0</v>
      </c>
      <c r="AH101" s="2107">
        <v>4</v>
      </c>
      <c r="AI101" s="2107">
        <v>0</v>
      </c>
      <c r="AJ101" s="2107">
        <v>0</v>
      </c>
      <c r="AK101" s="2107">
        <v>0</v>
      </c>
      <c r="AL101" s="2107">
        <v>0</v>
      </c>
      <c r="AM101" s="2107">
        <v>3</v>
      </c>
      <c r="AN101" s="2108"/>
      <c r="AO101" s="2892">
        <f t="shared" si="101"/>
        <v>21</v>
      </c>
      <c r="AP101" s="2897">
        <f t="shared" si="102"/>
        <v>1.75</v>
      </c>
      <c r="AQ101" s="1807" t="str" cm="1">
        <f t="array" ref="AQ101">_xlfn.IFS(AP101&lt;4,"estandar",AP101&gt;9,"compleja",AP101&gt;4,"avanzada")</f>
        <v>estandar</v>
      </c>
      <c r="AR101" s="2275" t="s">
        <v>522</v>
      </c>
      <c r="AS101" s="1196">
        <v>0</v>
      </c>
      <c r="AT101" s="1197">
        <v>1</v>
      </c>
      <c r="AU101" s="1488">
        <v>0</v>
      </c>
      <c r="AV101" s="1476">
        <v>3.9341140271493198</v>
      </c>
      <c r="AW101" s="1143">
        <v>0</v>
      </c>
      <c r="AX101" s="1143">
        <v>5.8001809954751096</v>
      </c>
      <c r="AY101" s="1143"/>
      <c r="AZ101" s="1143">
        <f>SUM(AV101,AW101,AX101)</f>
        <v>9.7342950226244298</v>
      </c>
      <c r="BA101" s="1139">
        <f>AZ101/AZ$8</f>
        <v>1.7407007988545051</v>
      </c>
      <c r="BB101" s="1143">
        <v>3.4281912480721002</v>
      </c>
      <c r="BC101" s="1143">
        <v>0</v>
      </c>
      <c r="BD101" s="1143">
        <v>0</v>
      </c>
      <c r="BE101" s="1143">
        <v>6.13615187830443</v>
      </c>
      <c r="BF101" s="1143">
        <f>SUM(AZ101,BB101,BC101,BD101,BE101)</f>
        <v>19.298638149000958</v>
      </c>
      <c r="BG101" s="1477">
        <f>BF101/BF$8</f>
        <v>2.2615160120416302</v>
      </c>
      <c r="BH101" s="1469"/>
      <c r="BI101" s="1143"/>
      <c r="BJ101" s="1143"/>
      <c r="BK101" s="1143"/>
      <c r="BL101" s="1143">
        <f>SUM(BH101,BI101,BJ101)</f>
        <v>0</v>
      </c>
      <c r="BM101" s="1139" t="e">
        <f>BL101/BL$8</f>
        <v>#DIV/0!</v>
      </c>
      <c r="BN101" s="1143"/>
      <c r="BO101" s="1143"/>
      <c r="BP101" s="1143"/>
      <c r="BQ101" s="1143"/>
      <c r="BR101" s="1143">
        <f>SUM(BL101,BN101,BO101,BP101,BQ101)</f>
        <v>0</v>
      </c>
      <c r="BS101" s="1144" t="e">
        <f>BR101/BR$8</f>
        <v>#DIV/0!</v>
      </c>
      <c r="BT101" s="557"/>
      <c r="BU101" s="557"/>
      <c r="BV101" s="557"/>
      <c r="BW101" s="557"/>
      <c r="BX101" s="557"/>
      <c r="BY101" s="557"/>
      <c r="BZ101" s="557"/>
      <c r="CA101" s="557"/>
      <c r="CB101" s="557"/>
      <c r="CC101" s="557"/>
      <c r="CD101" s="557"/>
      <c r="CE101" s="557"/>
      <c r="CF101" s="557"/>
      <c r="CG101" s="557"/>
      <c r="CH101" s="557"/>
      <c r="CI101" s="557"/>
      <c r="CJ101" s="557"/>
      <c r="CK101" s="557"/>
      <c r="CL101" s="557"/>
      <c r="CM101" s="557"/>
      <c r="CN101" s="557"/>
      <c r="CO101" s="557"/>
      <c r="CP101" s="557"/>
      <c r="CQ101" s="557"/>
      <c r="CR101" s="557"/>
      <c r="CS101" s="557"/>
      <c r="CT101" s="557"/>
      <c r="CU101" s="557"/>
      <c r="CV101" s="557"/>
      <c r="CW101" s="557"/>
      <c r="CX101" s="557"/>
      <c r="CY101" s="557"/>
      <c r="CZ101" s="557"/>
      <c r="DA101" s="557"/>
      <c r="DB101" s="557"/>
      <c r="DC101" s="557"/>
      <c r="DD101" s="557"/>
      <c r="DE101" s="557"/>
      <c r="DF101" s="557"/>
      <c r="DG101" s="557"/>
      <c r="DH101" s="557"/>
      <c r="DI101" s="557"/>
      <c r="DJ101" s="557"/>
      <c r="DK101" s="557"/>
      <c r="DL101" s="557"/>
      <c r="DM101" s="557"/>
      <c r="DN101" s="557"/>
      <c r="DO101" s="557"/>
      <c r="DP101" s="557"/>
      <c r="DQ101" s="557"/>
      <c r="DR101" s="557"/>
      <c r="DS101" s="557"/>
      <c r="DT101" s="557"/>
      <c r="DU101" s="557"/>
      <c r="DV101" s="557"/>
      <c r="DW101" s="557"/>
      <c r="DX101" s="557"/>
      <c r="DY101" s="557"/>
      <c r="DZ101" s="557"/>
      <c r="EA101" s="557"/>
      <c r="EB101" s="557"/>
      <c r="EC101" s="557"/>
      <c r="ED101" s="557"/>
      <c r="EE101" s="557"/>
      <c r="EF101" s="557"/>
      <c r="EG101" s="557"/>
      <c r="EH101" s="557"/>
      <c r="EI101" s="557"/>
      <c r="EJ101" s="557"/>
      <c r="EK101" s="557"/>
      <c r="EL101" s="557"/>
      <c r="EM101" s="557"/>
      <c r="EN101" s="557"/>
      <c r="EO101" s="557"/>
      <c r="EP101" s="557"/>
      <c r="EQ101" s="557"/>
      <c r="ER101" s="557"/>
      <c r="ES101" s="557"/>
      <c r="ET101" s="557"/>
      <c r="EU101" s="557"/>
      <c r="EV101" s="557"/>
      <c r="EW101" s="557"/>
      <c r="EX101" s="557"/>
      <c r="EY101" s="557"/>
      <c r="EZ101" s="557"/>
      <c r="FA101" s="557"/>
      <c r="FB101" s="557"/>
      <c r="FC101" s="557"/>
      <c r="FD101" s="557"/>
      <c r="FE101" s="557"/>
      <c r="FF101" s="557"/>
      <c r="FG101" s="557"/>
      <c r="FH101" s="557"/>
      <c r="FI101" s="557"/>
      <c r="FJ101" s="557"/>
      <c r="FK101" s="557"/>
      <c r="FL101" s="557"/>
      <c r="FM101" s="557"/>
      <c r="FN101" s="557"/>
      <c r="FO101" s="557"/>
      <c r="FP101" s="557"/>
      <c r="FQ101" s="557"/>
      <c r="FR101" s="557"/>
      <c r="FS101" s="557"/>
      <c r="FT101" s="557"/>
      <c r="FU101" s="557"/>
      <c r="FV101" s="557"/>
      <c r="FW101" s="557"/>
      <c r="FX101" s="557"/>
      <c r="FY101" s="557"/>
      <c r="FZ101" s="557"/>
      <c r="GA101" s="557"/>
      <c r="GB101" s="557"/>
      <c r="GC101" s="557"/>
      <c r="GD101" s="557"/>
      <c r="GE101" s="557"/>
      <c r="GF101" s="557"/>
      <c r="GG101" s="557"/>
      <c r="GH101" s="557"/>
      <c r="GI101" s="557"/>
      <c r="GJ101" s="557"/>
      <c r="GK101" s="557"/>
      <c r="GL101" s="557"/>
      <c r="GM101" s="557"/>
      <c r="GN101" s="557"/>
      <c r="GO101" s="557"/>
      <c r="GP101" s="557"/>
      <c r="GQ101" s="557"/>
      <c r="GR101" s="557"/>
      <c r="GS101" s="557"/>
      <c r="GT101" s="557"/>
      <c r="GU101" s="557"/>
      <c r="GV101" s="557"/>
      <c r="GW101" s="557"/>
      <c r="GX101" s="557"/>
      <c r="GY101" s="557"/>
      <c r="GZ101" s="557"/>
      <c r="HA101" s="557"/>
      <c r="HB101" s="557"/>
      <c r="HC101" s="557"/>
      <c r="HD101" s="557"/>
      <c r="HE101" s="557"/>
      <c r="HF101" s="557"/>
      <c r="HG101" s="557"/>
      <c r="HH101" s="557"/>
      <c r="HI101" s="557"/>
      <c r="HJ101" s="557"/>
      <c r="HK101" s="557"/>
      <c r="HL101" s="557"/>
      <c r="HM101" s="557"/>
      <c r="HN101" s="557"/>
      <c r="HO101" s="557"/>
      <c r="HP101" s="557"/>
      <c r="HQ101" s="557"/>
      <c r="HR101" s="557"/>
      <c r="HS101" s="557"/>
      <c r="HT101" s="557"/>
      <c r="HU101" s="557"/>
      <c r="HV101" s="557"/>
      <c r="HW101" s="557"/>
      <c r="HX101" s="557"/>
      <c r="HY101" s="557"/>
      <c r="HZ101" s="557"/>
      <c r="IA101" s="557"/>
      <c r="IB101" s="557"/>
      <c r="IC101" s="557"/>
      <c r="ID101" s="557"/>
      <c r="IE101" s="557"/>
      <c r="IF101" s="557"/>
      <c r="IG101" s="557"/>
      <c r="IH101" s="557"/>
      <c r="II101" s="557"/>
      <c r="IJ101" s="557"/>
      <c r="IK101" s="557"/>
      <c r="IL101" s="557"/>
      <c r="IM101" s="557"/>
      <c r="IN101" s="557"/>
      <c r="IO101" s="557"/>
      <c r="IP101" s="557"/>
      <c r="IQ101" s="557"/>
      <c r="IR101" s="557"/>
      <c r="IS101" s="557"/>
      <c r="IT101" s="557"/>
      <c r="IU101" s="557"/>
      <c r="IV101" s="557"/>
      <c r="IW101" s="557"/>
      <c r="IX101" s="557"/>
      <c r="IY101" s="557"/>
      <c r="IZ101" s="557"/>
      <c r="JA101" s="557"/>
      <c r="JB101" s="557"/>
      <c r="JC101" s="557"/>
      <c r="JD101" s="557"/>
      <c r="JE101" s="557"/>
      <c r="JF101" s="557"/>
      <c r="JG101" s="557"/>
      <c r="JH101" s="557"/>
      <c r="JI101" s="557"/>
      <c r="JJ101" s="557"/>
      <c r="JK101" s="557"/>
      <c r="JL101" s="557"/>
      <c r="JM101" s="557"/>
      <c r="JN101" s="557"/>
      <c r="JO101" s="557"/>
      <c r="JP101" s="557"/>
      <c r="JQ101" s="557"/>
      <c r="JR101" s="557"/>
      <c r="JS101" s="557"/>
      <c r="JT101" s="557"/>
      <c r="JU101" s="557"/>
      <c r="JV101" s="557"/>
      <c r="JW101" s="557"/>
      <c r="JX101" s="557"/>
      <c r="JY101" s="557"/>
      <c r="JZ101" s="557"/>
      <c r="KA101" s="557"/>
      <c r="KB101" s="557"/>
      <c r="KC101" s="557"/>
      <c r="KD101" s="557"/>
      <c r="KE101" s="557"/>
      <c r="KF101" s="557"/>
      <c r="KG101" s="557"/>
      <c r="KH101" s="557"/>
      <c r="KI101" s="557"/>
      <c r="KJ101" s="557"/>
      <c r="KK101" s="557"/>
      <c r="KL101" s="557"/>
      <c r="KM101" s="557"/>
      <c r="KN101" s="557"/>
      <c r="KO101" s="557"/>
      <c r="KP101" s="557"/>
      <c r="KQ101" s="557"/>
      <c r="KR101" s="557"/>
      <c r="KS101" s="557"/>
      <c r="KT101" s="557"/>
      <c r="KU101" s="557"/>
      <c r="KV101" s="557"/>
      <c r="KW101" s="557"/>
      <c r="KX101" s="557"/>
      <c r="KY101" s="557"/>
      <c r="KZ101" s="557"/>
      <c r="LA101" s="557"/>
      <c r="LB101" s="557"/>
      <c r="LC101" s="557"/>
      <c r="LD101" s="557"/>
      <c r="LE101" s="557"/>
      <c r="LF101" s="557"/>
      <c r="LG101" s="557"/>
      <c r="LH101" s="557"/>
      <c r="LI101" s="557"/>
      <c r="LJ101" s="557"/>
      <c r="LK101" s="557"/>
      <c r="LL101" s="557"/>
      <c r="LM101" s="557"/>
      <c r="LN101" s="557"/>
      <c r="LO101" s="557"/>
      <c r="LP101" s="557"/>
      <c r="LQ101" s="557"/>
      <c r="LR101" s="557"/>
      <c r="LS101" s="557"/>
      <c r="LT101" s="557"/>
      <c r="LU101" s="557"/>
      <c r="LV101" s="557"/>
      <c r="LW101" s="557"/>
      <c r="LX101" s="557"/>
      <c r="LY101" s="557"/>
      <c r="LZ101" s="557"/>
      <c r="MA101" s="557"/>
      <c r="MB101" s="557"/>
      <c r="MC101" s="557"/>
      <c r="MD101" s="557"/>
      <c r="ME101" s="557"/>
      <c r="MF101" s="557"/>
      <c r="MG101" s="557"/>
      <c r="MH101" s="557"/>
      <c r="MI101" s="557"/>
      <c r="MJ101" s="557"/>
      <c r="MK101" s="557"/>
      <c r="ML101" s="557"/>
      <c r="MM101" s="557"/>
      <c r="MN101" s="557"/>
      <c r="MO101" s="557"/>
      <c r="MP101" s="557"/>
      <c r="MQ101" s="557"/>
      <c r="MR101" s="557"/>
      <c r="MS101" s="557"/>
      <c r="MT101" s="557"/>
      <c r="MU101" s="557"/>
      <c r="MV101" s="557"/>
      <c r="MW101" s="557"/>
      <c r="MX101" s="557"/>
      <c r="MY101" s="557"/>
      <c r="MZ101" s="557"/>
      <c r="NA101" s="557"/>
      <c r="NB101" s="557"/>
      <c r="NC101" s="557"/>
      <c r="ND101" s="557"/>
      <c r="NE101" s="557"/>
      <c r="NF101" s="557"/>
      <c r="NG101" s="557"/>
      <c r="NH101" s="557"/>
      <c r="NI101" s="557"/>
      <c r="NJ101" s="557"/>
      <c r="NK101" s="557"/>
      <c r="NL101" s="557"/>
      <c r="NM101" s="557"/>
      <c r="NN101" s="557"/>
      <c r="NO101" s="557"/>
      <c r="NP101" s="557"/>
      <c r="NQ101" s="557"/>
      <c r="NR101" s="557"/>
      <c r="NS101" s="557"/>
      <c r="NT101" s="557"/>
    </row>
    <row r="102" spans="1:384" s="85" customFormat="1" ht="20.25" customHeight="1" x14ac:dyDescent="0.55000000000000004">
      <c r="A102" s="105"/>
      <c r="B102" s="106"/>
      <c r="C102" s="105"/>
      <c r="D102" s="106"/>
      <c r="E102" s="105"/>
      <c r="F102" s="106"/>
      <c r="G102" s="105"/>
      <c r="H102" s="106"/>
      <c r="I102" s="392" t="str">
        <f t="shared" si="103"/>
        <v/>
      </c>
      <c r="J102" s="96"/>
      <c r="K102" s="125" t="s">
        <v>119</v>
      </c>
      <c r="L102" s="2307"/>
      <c r="M102" s="2307"/>
      <c r="N102" s="2308"/>
      <c r="O102" s="188"/>
      <c r="P102" s="188"/>
      <c r="Q102" s="2309"/>
      <c r="R102" s="2653"/>
      <c r="S102" s="2642"/>
      <c r="T102" s="2642"/>
      <c r="U102" s="1870"/>
      <c r="V102" s="1870"/>
      <c r="W102" s="2621"/>
      <c r="X102" s="2621"/>
      <c r="Y102" s="2621"/>
      <c r="Z102" s="2621"/>
      <c r="AA102" s="2621"/>
      <c r="AB102" s="2621"/>
      <c r="AC102" s="3722"/>
      <c r="AD102" s="1864"/>
      <c r="AE102" s="1870"/>
      <c r="AF102" s="2605"/>
      <c r="AG102" s="1789"/>
      <c r="AH102" s="1789"/>
      <c r="AI102" s="1789"/>
      <c r="AJ102" s="1789"/>
      <c r="AK102" s="1789"/>
      <c r="AL102" s="2227"/>
      <c r="AM102" s="1749"/>
      <c r="AN102" s="1733"/>
      <c r="AO102" s="2892"/>
      <c r="AP102" s="2897"/>
      <c r="AQ102" s="1807"/>
      <c r="AR102" s="1555"/>
      <c r="AS102" s="1141"/>
      <c r="AT102" s="1141"/>
      <c r="AU102" s="1400"/>
      <c r="AV102" s="1476"/>
      <c r="AW102" s="1143"/>
      <c r="AX102" s="1143"/>
      <c r="AY102" s="1143"/>
      <c r="AZ102" s="1143"/>
      <c r="BA102" s="1139"/>
      <c r="BB102" s="1143"/>
      <c r="BC102" s="1143"/>
      <c r="BD102" s="1143"/>
      <c r="BE102" s="1143"/>
      <c r="BF102" s="1143"/>
      <c r="BG102" s="1477"/>
      <c r="BH102" s="1469"/>
      <c r="BI102" s="1143"/>
      <c r="BJ102" s="1143"/>
      <c r="BK102" s="1143"/>
      <c r="BL102" s="1143"/>
      <c r="BM102" s="1139"/>
      <c r="BN102" s="1143"/>
      <c r="BO102" s="1143"/>
      <c r="BP102" s="1143"/>
      <c r="BQ102" s="1143"/>
      <c r="BR102" s="1143"/>
      <c r="BS102" s="1144"/>
      <c r="BT102" s="557"/>
      <c r="BU102" s="557"/>
      <c r="BV102" s="557"/>
      <c r="BW102" s="557"/>
      <c r="BX102" s="557"/>
      <c r="BY102" s="557"/>
      <c r="BZ102" s="557"/>
      <c r="CA102" s="557"/>
      <c r="CB102" s="557"/>
      <c r="CC102" s="557"/>
      <c r="CD102" s="557"/>
      <c r="CE102" s="557"/>
      <c r="CF102" s="557"/>
      <c r="CG102" s="557"/>
      <c r="CH102" s="557"/>
      <c r="CI102" s="557"/>
      <c r="CJ102" s="557"/>
      <c r="CK102" s="557"/>
      <c r="CL102" s="557"/>
      <c r="CM102" s="557"/>
      <c r="CN102" s="557"/>
      <c r="CO102" s="557"/>
      <c r="CP102" s="557"/>
      <c r="CQ102" s="557"/>
      <c r="CR102" s="557"/>
      <c r="CS102" s="557"/>
      <c r="CT102" s="557"/>
      <c r="CU102" s="557"/>
      <c r="CV102" s="557"/>
      <c r="CW102" s="557"/>
      <c r="CX102" s="557"/>
      <c r="CY102" s="557"/>
      <c r="CZ102" s="557"/>
      <c r="DA102" s="557"/>
      <c r="DB102" s="557"/>
      <c r="DC102" s="557"/>
      <c r="DD102" s="557"/>
      <c r="DE102" s="557"/>
      <c r="DF102" s="557"/>
      <c r="DG102" s="557"/>
      <c r="DH102" s="557"/>
      <c r="DI102" s="557"/>
      <c r="DJ102" s="557"/>
      <c r="DK102" s="557"/>
      <c r="DL102" s="557"/>
      <c r="DM102" s="557"/>
      <c r="DN102" s="557"/>
      <c r="DO102" s="557"/>
      <c r="DP102" s="557"/>
      <c r="DQ102" s="557"/>
      <c r="DR102" s="557"/>
      <c r="DS102" s="557"/>
      <c r="DT102" s="557"/>
      <c r="DU102" s="557"/>
      <c r="DV102" s="557"/>
      <c r="DW102" s="557"/>
      <c r="DX102" s="557"/>
      <c r="DY102" s="557"/>
      <c r="DZ102" s="557"/>
      <c r="EA102" s="557"/>
      <c r="EB102" s="557"/>
      <c r="EC102" s="557"/>
      <c r="ED102" s="557"/>
      <c r="EE102" s="557"/>
      <c r="EF102" s="557"/>
      <c r="EG102" s="557"/>
      <c r="EH102" s="557"/>
      <c r="EI102" s="557"/>
      <c r="EJ102" s="557"/>
      <c r="EK102" s="557"/>
      <c r="EL102" s="557"/>
      <c r="EM102" s="557"/>
      <c r="EN102" s="557"/>
      <c r="EO102" s="557"/>
      <c r="EP102" s="557"/>
      <c r="EQ102" s="557"/>
      <c r="ER102" s="557"/>
      <c r="ES102" s="557"/>
      <c r="ET102" s="557"/>
      <c r="EU102" s="557"/>
      <c r="EV102" s="557"/>
      <c r="EW102" s="557"/>
      <c r="EX102" s="557"/>
      <c r="EY102" s="557"/>
      <c r="EZ102" s="557"/>
      <c r="FA102" s="557"/>
      <c r="FB102" s="557"/>
      <c r="FC102" s="557"/>
      <c r="FD102" s="557"/>
      <c r="FE102" s="557"/>
      <c r="FF102" s="557"/>
      <c r="FG102" s="557"/>
      <c r="FH102" s="557"/>
      <c r="FI102" s="557"/>
      <c r="FJ102" s="557"/>
      <c r="FK102" s="557"/>
      <c r="FL102" s="557"/>
      <c r="FM102" s="557"/>
      <c r="FN102" s="557"/>
      <c r="FO102" s="557"/>
      <c r="FP102" s="557"/>
      <c r="FQ102" s="557"/>
      <c r="FR102" s="557"/>
      <c r="FS102" s="557"/>
      <c r="FT102" s="557"/>
      <c r="FU102" s="557"/>
      <c r="FV102" s="557"/>
      <c r="FW102" s="557"/>
      <c r="FX102" s="557"/>
      <c r="FY102" s="557"/>
      <c r="FZ102" s="557"/>
      <c r="GA102" s="557"/>
      <c r="GB102" s="557"/>
      <c r="GC102" s="557"/>
      <c r="GD102" s="557"/>
      <c r="GE102" s="557"/>
      <c r="GF102" s="557"/>
      <c r="GG102" s="557"/>
      <c r="GH102" s="557"/>
      <c r="GI102" s="557"/>
      <c r="GJ102" s="557"/>
      <c r="GK102" s="557"/>
      <c r="GL102" s="557"/>
      <c r="GM102" s="557"/>
      <c r="GN102" s="557"/>
      <c r="GO102" s="557"/>
      <c r="GP102" s="557"/>
      <c r="GQ102" s="557"/>
      <c r="GR102" s="557"/>
      <c r="GS102" s="557"/>
      <c r="GT102" s="557"/>
      <c r="GU102" s="557"/>
      <c r="GV102" s="557"/>
      <c r="GW102" s="557"/>
      <c r="GX102" s="557"/>
      <c r="GY102" s="557"/>
      <c r="GZ102" s="557"/>
      <c r="HA102" s="557"/>
      <c r="HB102" s="557"/>
      <c r="HC102" s="557"/>
      <c r="HD102" s="557"/>
      <c r="HE102" s="557"/>
      <c r="HF102" s="557"/>
      <c r="HG102" s="557"/>
      <c r="HH102" s="557"/>
      <c r="HI102" s="557"/>
      <c r="HJ102" s="557"/>
      <c r="HK102" s="557"/>
      <c r="HL102" s="557"/>
      <c r="HM102" s="557"/>
      <c r="HN102" s="557"/>
      <c r="HO102" s="557"/>
      <c r="HP102" s="557"/>
      <c r="HQ102" s="557"/>
      <c r="HR102" s="557"/>
      <c r="HS102" s="557"/>
      <c r="HT102" s="557"/>
      <c r="HU102" s="557"/>
      <c r="HV102" s="557"/>
      <c r="HW102" s="557"/>
      <c r="HX102" s="557"/>
      <c r="HY102" s="557"/>
      <c r="HZ102" s="557"/>
      <c r="IA102" s="557"/>
      <c r="IB102" s="557"/>
      <c r="IC102" s="557"/>
      <c r="ID102" s="557"/>
      <c r="IE102" s="557"/>
      <c r="IF102" s="557"/>
      <c r="IG102" s="557"/>
      <c r="IH102" s="557"/>
      <c r="II102" s="557"/>
      <c r="IJ102" s="557"/>
      <c r="IK102" s="557"/>
      <c r="IL102" s="557"/>
      <c r="IM102" s="557"/>
      <c r="IN102" s="557"/>
      <c r="IO102" s="557"/>
      <c r="IP102" s="557"/>
      <c r="IQ102" s="557"/>
      <c r="IR102" s="557"/>
      <c r="IS102" s="557"/>
      <c r="IT102" s="557"/>
      <c r="IU102" s="557"/>
      <c r="IV102" s="557"/>
      <c r="IW102" s="557"/>
      <c r="IX102" s="557"/>
      <c r="IY102" s="557"/>
      <c r="IZ102" s="557"/>
      <c r="JA102" s="557"/>
      <c r="JB102" s="557"/>
      <c r="JC102" s="557"/>
      <c r="JD102" s="557"/>
      <c r="JE102" s="557"/>
      <c r="JF102" s="557"/>
      <c r="JG102" s="557"/>
      <c r="JH102" s="557"/>
      <c r="JI102" s="557"/>
      <c r="JJ102" s="557"/>
      <c r="JK102" s="557"/>
      <c r="JL102" s="557"/>
      <c r="JM102" s="557"/>
      <c r="JN102" s="557"/>
      <c r="JO102" s="557"/>
      <c r="JP102" s="557"/>
      <c r="JQ102" s="557"/>
      <c r="JR102" s="557"/>
      <c r="JS102" s="557"/>
      <c r="JT102" s="557"/>
      <c r="JU102" s="557"/>
      <c r="JV102" s="557"/>
      <c r="JW102" s="557"/>
      <c r="JX102" s="557"/>
      <c r="JY102" s="557"/>
      <c r="JZ102" s="557"/>
      <c r="KA102" s="557"/>
      <c r="KB102" s="557"/>
      <c r="KC102" s="557"/>
      <c r="KD102" s="557"/>
      <c r="KE102" s="557"/>
      <c r="KF102" s="557"/>
      <c r="KG102" s="557"/>
      <c r="KH102" s="557"/>
      <c r="KI102" s="557"/>
      <c r="KJ102" s="557"/>
      <c r="KK102" s="557"/>
      <c r="KL102" s="557"/>
      <c r="KM102" s="557"/>
      <c r="KN102" s="557"/>
      <c r="KO102" s="557"/>
      <c r="KP102" s="557"/>
      <c r="KQ102" s="557"/>
      <c r="KR102" s="557"/>
      <c r="KS102" s="557"/>
      <c r="KT102" s="557"/>
      <c r="KU102" s="557"/>
      <c r="KV102" s="557"/>
      <c r="KW102" s="557"/>
      <c r="KX102" s="557"/>
      <c r="KY102" s="557"/>
      <c r="KZ102" s="557"/>
      <c r="LA102" s="557"/>
      <c r="LB102" s="557"/>
      <c r="LC102" s="557"/>
      <c r="LD102" s="557"/>
      <c r="LE102" s="557"/>
      <c r="LF102" s="557"/>
      <c r="LG102" s="557"/>
      <c r="LH102" s="557"/>
      <c r="LI102" s="557"/>
      <c r="LJ102" s="557"/>
      <c r="LK102" s="557"/>
      <c r="LL102" s="557"/>
      <c r="LM102" s="557"/>
      <c r="LN102" s="557"/>
      <c r="LO102" s="557"/>
      <c r="LP102" s="557"/>
      <c r="LQ102" s="557"/>
      <c r="LR102" s="557"/>
      <c r="LS102" s="557"/>
      <c r="LT102" s="557"/>
      <c r="LU102" s="557"/>
      <c r="LV102" s="557"/>
      <c r="LW102" s="557"/>
      <c r="LX102" s="557"/>
      <c r="LY102" s="557"/>
      <c r="LZ102" s="557"/>
      <c r="MA102" s="557"/>
      <c r="MB102" s="557"/>
      <c r="MC102" s="557"/>
      <c r="MD102" s="557"/>
      <c r="ME102" s="557"/>
      <c r="MF102" s="557"/>
      <c r="MG102" s="557"/>
      <c r="MH102" s="557"/>
      <c r="MI102" s="557"/>
      <c r="MJ102" s="557"/>
      <c r="MK102" s="557"/>
      <c r="ML102" s="557"/>
      <c r="MM102" s="557"/>
      <c r="MN102" s="557"/>
      <c r="MO102" s="557"/>
      <c r="MP102" s="557"/>
      <c r="MQ102" s="557"/>
      <c r="MR102" s="557"/>
      <c r="MS102" s="557"/>
      <c r="MT102" s="557"/>
      <c r="MU102" s="557"/>
      <c r="MV102" s="557"/>
      <c r="MW102" s="557"/>
      <c r="MX102" s="557"/>
      <c r="MY102" s="557"/>
      <c r="MZ102" s="557"/>
      <c r="NA102" s="557"/>
      <c r="NB102" s="557"/>
      <c r="NC102" s="557"/>
      <c r="ND102" s="557"/>
      <c r="NE102" s="557"/>
      <c r="NF102" s="557"/>
      <c r="NG102" s="557"/>
      <c r="NH102" s="557"/>
      <c r="NI102" s="557"/>
      <c r="NJ102" s="557"/>
      <c r="NK102" s="557"/>
      <c r="NL102" s="557"/>
      <c r="NM102" s="557"/>
      <c r="NN102" s="557"/>
      <c r="NO102" s="557"/>
      <c r="NP102" s="557"/>
      <c r="NQ102" s="557"/>
      <c r="NR102" s="557"/>
      <c r="NS102" s="557"/>
      <c r="NT102" s="557"/>
    </row>
    <row r="103" spans="1:384" s="100" customFormat="1" ht="25.5" customHeight="1" x14ac:dyDescent="0.6">
      <c r="A103" s="862"/>
      <c r="B103" s="863"/>
      <c r="C103" s="862"/>
      <c r="D103" s="863"/>
      <c r="E103" s="862"/>
      <c r="F103" s="863"/>
      <c r="G103" s="862"/>
      <c r="H103" s="863"/>
      <c r="I103" s="3710" t="str">
        <f t="shared" si="103"/>
        <v/>
      </c>
      <c r="J103" s="2891"/>
      <c r="K103" s="869" t="s">
        <v>119</v>
      </c>
      <c r="L103" s="784" t="s">
        <v>450</v>
      </c>
      <c r="M103" s="784"/>
      <c r="N103" s="884"/>
      <c r="O103" s="872"/>
      <c r="P103" s="870" t="s">
        <v>450</v>
      </c>
      <c r="Q103" s="2238"/>
      <c r="R103" s="2627"/>
      <c r="S103" s="2629"/>
      <c r="T103" s="2629"/>
      <c r="U103" s="2630"/>
      <c r="V103" s="2630"/>
      <c r="W103" s="2901"/>
      <c r="X103" s="2901"/>
      <c r="Y103" s="2901"/>
      <c r="Z103" s="2901"/>
      <c r="AA103" s="2901"/>
      <c r="AB103" s="2901"/>
      <c r="AC103" s="3719" t="s">
        <v>600</v>
      </c>
      <c r="AD103" s="2620"/>
      <c r="AE103" s="2620"/>
      <c r="AF103" s="2602"/>
      <c r="AG103" s="1783"/>
      <c r="AH103" s="1783"/>
      <c r="AI103" s="1783"/>
      <c r="AJ103" s="1783"/>
      <c r="AK103" s="2188"/>
      <c r="AL103" s="2188"/>
      <c r="AM103" s="1745"/>
      <c r="AN103" s="1727"/>
      <c r="AO103" s="1765"/>
      <c r="AP103" s="1713"/>
      <c r="AQ103" s="1766"/>
      <c r="AR103" s="1561"/>
      <c r="AS103" s="1168"/>
      <c r="AT103" s="1168"/>
      <c r="AU103" s="1490"/>
      <c r="AV103" s="1480"/>
      <c r="AW103" s="1157"/>
      <c r="AX103" s="1169"/>
      <c r="AY103" s="1169"/>
      <c r="AZ103" s="1159"/>
      <c r="BA103" s="1166"/>
      <c r="BB103" s="1159"/>
      <c r="BC103" s="1159"/>
      <c r="BD103" s="1159"/>
      <c r="BE103" s="1159"/>
      <c r="BF103" s="1159"/>
      <c r="BG103" s="1484"/>
      <c r="BH103" s="1471"/>
      <c r="BI103" s="1157"/>
      <c r="BJ103" s="1169"/>
      <c r="BK103" s="1169"/>
      <c r="BL103" s="1159"/>
      <c r="BM103" s="1166"/>
      <c r="BN103" s="1159"/>
      <c r="BO103" s="1159"/>
      <c r="BP103" s="1159"/>
      <c r="BQ103" s="1159"/>
      <c r="BR103" s="1159"/>
      <c r="BS103" s="1166"/>
      <c r="BT103" s="561"/>
      <c r="BU103" s="561"/>
      <c r="BV103" s="561"/>
      <c r="BW103" s="561"/>
      <c r="BX103" s="561"/>
      <c r="BY103" s="561"/>
      <c r="BZ103" s="561"/>
      <c r="CA103" s="561"/>
      <c r="CB103" s="561"/>
      <c r="CC103" s="561"/>
      <c r="CD103" s="561"/>
      <c r="CE103" s="561"/>
      <c r="CF103" s="561"/>
      <c r="CG103" s="561"/>
      <c r="CH103" s="561"/>
      <c r="CI103" s="561"/>
      <c r="CJ103" s="561"/>
      <c r="CK103" s="561"/>
      <c r="CL103" s="561"/>
      <c r="CM103" s="561"/>
      <c r="CN103" s="561"/>
      <c r="CO103" s="561"/>
      <c r="CP103" s="561"/>
      <c r="CQ103" s="561"/>
      <c r="CR103" s="561"/>
      <c r="CS103" s="561"/>
      <c r="CT103" s="561"/>
      <c r="CU103" s="561"/>
      <c r="CV103" s="561"/>
      <c r="CW103" s="561"/>
      <c r="CX103" s="561"/>
      <c r="CY103" s="561"/>
      <c r="CZ103" s="561"/>
      <c r="DA103" s="561"/>
      <c r="DB103" s="561"/>
      <c r="DC103" s="561"/>
      <c r="DD103" s="561"/>
      <c r="DE103" s="561"/>
      <c r="DF103" s="561"/>
      <c r="DG103" s="561"/>
      <c r="DH103" s="561"/>
      <c r="DI103" s="561"/>
      <c r="DJ103" s="561"/>
      <c r="DK103" s="561"/>
      <c r="DL103" s="561"/>
      <c r="DM103" s="561"/>
      <c r="DN103" s="561"/>
      <c r="DO103" s="561"/>
      <c r="DP103" s="561"/>
      <c r="DQ103" s="561"/>
      <c r="DR103" s="561"/>
      <c r="DS103" s="561"/>
      <c r="DT103" s="561"/>
      <c r="DU103" s="561"/>
      <c r="DV103" s="561"/>
      <c r="DW103" s="561"/>
      <c r="DX103" s="561"/>
      <c r="DY103" s="561"/>
      <c r="DZ103" s="561"/>
      <c r="EA103" s="561"/>
      <c r="EB103" s="561"/>
      <c r="EC103" s="561"/>
      <c r="ED103" s="561"/>
      <c r="EE103" s="561"/>
      <c r="EF103" s="561"/>
      <c r="EG103" s="561"/>
      <c r="EH103" s="561"/>
      <c r="EI103" s="561"/>
      <c r="EJ103" s="561"/>
      <c r="EK103" s="561"/>
      <c r="EL103" s="561"/>
      <c r="EM103" s="561"/>
      <c r="EN103" s="561"/>
      <c r="EO103" s="561"/>
      <c r="EP103" s="561"/>
      <c r="EQ103" s="561"/>
      <c r="ER103" s="561"/>
      <c r="ES103" s="561"/>
      <c r="ET103" s="561"/>
      <c r="EU103" s="561"/>
      <c r="EV103" s="561"/>
      <c r="EW103" s="561"/>
      <c r="EX103" s="561"/>
      <c r="EY103" s="561"/>
      <c r="EZ103" s="561"/>
      <c r="FA103" s="561"/>
      <c r="FB103" s="561"/>
      <c r="FC103" s="561"/>
      <c r="FD103" s="561"/>
      <c r="FE103" s="561"/>
      <c r="FF103" s="561"/>
      <c r="FG103" s="561"/>
      <c r="FH103" s="561"/>
      <c r="FI103" s="561"/>
      <c r="FJ103" s="561"/>
      <c r="FK103" s="561"/>
      <c r="FL103" s="561"/>
      <c r="FM103" s="561"/>
      <c r="FN103" s="561"/>
      <c r="FO103" s="561"/>
      <c r="FP103" s="561"/>
      <c r="FQ103" s="561"/>
      <c r="FR103" s="561"/>
      <c r="FS103" s="561"/>
      <c r="FT103" s="561"/>
      <c r="FU103" s="561"/>
      <c r="FV103" s="561"/>
      <c r="FW103" s="561"/>
      <c r="FX103" s="561"/>
      <c r="FY103" s="561"/>
      <c r="FZ103" s="561"/>
      <c r="GA103" s="561"/>
      <c r="GB103" s="561"/>
      <c r="GC103" s="561"/>
      <c r="GD103" s="561"/>
      <c r="GE103" s="561"/>
      <c r="GF103" s="561"/>
      <c r="GG103" s="561"/>
      <c r="GH103" s="561"/>
      <c r="GI103" s="561"/>
      <c r="GJ103" s="561"/>
      <c r="GK103" s="561"/>
      <c r="GL103" s="561"/>
      <c r="GM103" s="561"/>
      <c r="GN103" s="561"/>
      <c r="GO103" s="561"/>
      <c r="GP103" s="561"/>
      <c r="GQ103" s="561"/>
      <c r="GR103" s="561"/>
      <c r="GS103" s="561"/>
      <c r="GT103" s="561"/>
      <c r="GU103" s="561"/>
      <c r="GV103" s="561"/>
      <c r="GW103" s="561"/>
      <c r="GX103" s="561"/>
      <c r="GY103" s="561"/>
      <c r="GZ103" s="561"/>
      <c r="HA103" s="561"/>
      <c r="HB103" s="561"/>
      <c r="HC103" s="561"/>
      <c r="HD103" s="561"/>
      <c r="HE103" s="561"/>
      <c r="HF103" s="561"/>
      <c r="HG103" s="561"/>
      <c r="HH103" s="561"/>
      <c r="HI103" s="561"/>
      <c r="HJ103" s="561"/>
      <c r="HK103" s="561"/>
      <c r="HL103" s="561"/>
      <c r="HM103" s="561"/>
      <c r="HN103" s="561"/>
      <c r="HO103" s="561"/>
      <c r="HP103" s="561"/>
      <c r="HQ103" s="561"/>
      <c r="HR103" s="561"/>
      <c r="HS103" s="561"/>
      <c r="HT103" s="561"/>
      <c r="HU103" s="561"/>
      <c r="HV103" s="561"/>
      <c r="HW103" s="561"/>
      <c r="HX103" s="561"/>
      <c r="HY103" s="561"/>
      <c r="HZ103" s="561"/>
      <c r="IA103" s="561"/>
      <c r="IB103" s="561"/>
      <c r="IC103" s="561"/>
      <c r="ID103" s="561"/>
      <c r="IE103" s="561"/>
      <c r="IF103" s="561"/>
      <c r="IG103" s="561"/>
      <c r="IH103" s="561"/>
      <c r="II103" s="561"/>
      <c r="IJ103" s="561"/>
      <c r="IK103" s="561"/>
      <c r="IL103" s="561"/>
      <c r="IM103" s="561"/>
      <c r="IN103" s="561"/>
      <c r="IO103" s="561"/>
      <c r="IP103" s="561"/>
      <c r="IQ103" s="561"/>
      <c r="IR103" s="561"/>
      <c r="IS103" s="561"/>
      <c r="IT103" s="561"/>
      <c r="IU103" s="561"/>
      <c r="IV103" s="561"/>
      <c r="IW103" s="561"/>
      <c r="IX103" s="561"/>
      <c r="IY103" s="561"/>
      <c r="IZ103" s="561"/>
      <c r="JA103" s="561"/>
      <c r="JB103" s="561"/>
      <c r="JC103" s="561"/>
      <c r="JD103" s="561"/>
      <c r="JE103" s="561"/>
      <c r="JF103" s="561"/>
      <c r="JG103" s="561"/>
      <c r="JH103" s="561"/>
      <c r="JI103" s="561"/>
      <c r="JJ103" s="561"/>
      <c r="JK103" s="561"/>
      <c r="JL103" s="561"/>
      <c r="JM103" s="561"/>
      <c r="JN103" s="561"/>
      <c r="JO103" s="561"/>
      <c r="JP103" s="561"/>
      <c r="JQ103" s="561"/>
      <c r="JR103" s="561"/>
      <c r="JS103" s="561"/>
      <c r="JT103" s="561"/>
      <c r="JU103" s="561"/>
      <c r="JV103" s="561"/>
      <c r="JW103" s="561"/>
      <c r="JX103" s="561"/>
      <c r="JY103" s="561"/>
      <c r="JZ103" s="561"/>
      <c r="KA103" s="561"/>
      <c r="KB103" s="561"/>
      <c r="KC103" s="561"/>
      <c r="KD103" s="561"/>
      <c r="KE103" s="561"/>
      <c r="KF103" s="561"/>
      <c r="KG103" s="561"/>
      <c r="KH103" s="561"/>
      <c r="KI103" s="561"/>
      <c r="KJ103" s="561"/>
      <c r="KK103" s="561"/>
      <c r="KL103" s="561"/>
      <c r="KM103" s="561"/>
      <c r="KN103" s="561"/>
      <c r="KO103" s="561"/>
      <c r="KP103" s="561"/>
      <c r="KQ103" s="561"/>
      <c r="KR103" s="561"/>
      <c r="KS103" s="561"/>
      <c r="KT103" s="561"/>
      <c r="KU103" s="561"/>
      <c r="KV103" s="561"/>
      <c r="KW103" s="561"/>
      <c r="KX103" s="561"/>
      <c r="KY103" s="561"/>
      <c r="KZ103" s="561"/>
      <c r="LA103" s="561"/>
      <c r="LB103" s="561"/>
      <c r="LC103" s="561"/>
      <c r="LD103" s="561"/>
      <c r="LE103" s="561"/>
      <c r="LF103" s="561"/>
      <c r="LG103" s="561"/>
      <c r="LH103" s="561"/>
      <c r="LI103" s="561"/>
      <c r="LJ103" s="561"/>
      <c r="LK103" s="561"/>
      <c r="LL103" s="561"/>
      <c r="LM103" s="561"/>
      <c r="LN103" s="561"/>
      <c r="LO103" s="561"/>
      <c r="LP103" s="561"/>
      <c r="LQ103" s="561"/>
      <c r="LR103" s="561"/>
      <c r="LS103" s="561"/>
      <c r="LT103" s="561"/>
      <c r="LU103" s="561"/>
      <c r="LV103" s="561"/>
      <c r="LW103" s="561"/>
      <c r="LX103" s="561"/>
      <c r="LY103" s="561"/>
      <c r="LZ103" s="561"/>
      <c r="MA103" s="561"/>
      <c r="MB103" s="561"/>
      <c r="MC103" s="561"/>
      <c r="MD103" s="561"/>
      <c r="ME103" s="561"/>
      <c r="MF103" s="561"/>
      <c r="MG103" s="561"/>
      <c r="MH103" s="561"/>
      <c r="MI103" s="561"/>
      <c r="MJ103" s="561"/>
      <c r="MK103" s="561"/>
      <c r="ML103" s="561"/>
      <c r="MM103" s="561"/>
      <c r="MN103" s="561"/>
      <c r="MO103" s="561"/>
      <c r="MP103" s="561"/>
      <c r="MQ103" s="561"/>
      <c r="MR103" s="561"/>
      <c r="MS103" s="561"/>
      <c r="MT103" s="561"/>
      <c r="MU103" s="561"/>
      <c r="MV103" s="561"/>
      <c r="MW103" s="561"/>
      <c r="MX103" s="561"/>
      <c r="MY103" s="561"/>
      <c r="MZ103" s="561"/>
      <c r="NA103" s="561"/>
      <c r="NB103" s="561"/>
      <c r="NC103" s="561"/>
      <c r="ND103" s="561"/>
      <c r="NE103" s="561"/>
      <c r="NF103" s="561"/>
      <c r="NG103" s="561"/>
      <c r="NH103" s="561"/>
      <c r="NI103" s="561"/>
      <c r="NJ103" s="561"/>
      <c r="NK103" s="561"/>
      <c r="NL103" s="561"/>
      <c r="NM103" s="561"/>
      <c r="NN103" s="561"/>
      <c r="NO103" s="561"/>
      <c r="NP103" s="561"/>
      <c r="NQ103" s="561"/>
      <c r="NR103" s="561"/>
      <c r="NS103" s="561"/>
      <c r="NT103" s="561"/>
    </row>
    <row r="104" spans="1:384" s="85" customFormat="1" ht="51.75" customHeight="1" x14ac:dyDescent="0.45">
      <c r="A104" s="107">
        <v>0</v>
      </c>
      <c r="B104" s="108">
        <v>1</v>
      </c>
      <c r="C104" s="107">
        <v>0</v>
      </c>
      <c r="D104" s="108">
        <v>1</v>
      </c>
      <c r="E104" s="107">
        <v>0</v>
      </c>
      <c r="F104" s="108">
        <v>6</v>
      </c>
      <c r="G104" s="107">
        <v>0</v>
      </c>
      <c r="H104" s="108">
        <v>1</v>
      </c>
      <c r="I104" s="1452" t="str">
        <f t="shared" si="103"/>
        <v>01010601</v>
      </c>
      <c r="J104" s="1452" t="str">
        <f t="shared" ref="J104:J105" si="104">CONCATENATE(A104,B104,C104,D104,E104,F104,G104,H104)</f>
        <v>01010601</v>
      </c>
      <c r="K104" s="553" t="s">
        <v>119</v>
      </c>
      <c r="L104" s="2663" t="s">
        <v>601</v>
      </c>
      <c r="M104" s="2663"/>
      <c r="N104" s="556" t="s">
        <v>240</v>
      </c>
      <c r="O104" s="2664" t="s">
        <v>452</v>
      </c>
      <c r="P104" s="2305" t="s">
        <v>451</v>
      </c>
      <c r="Q104" s="2579">
        <v>1.8207546599846245</v>
      </c>
      <c r="R104" s="2596">
        <f t="shared" ref="R104:R105" si="105">AP104</f>
        <v>1.8333333333333333</v>
      </c>
      <c r="S104" s="2597">
        <v>1.644125843407928</v>
      </c>
      <c r="T104" s="2642" t="s">
        <v>520</v>
      </c>
      <c r="U104" s="2621">
        <v>20</v>
      </c>
      <c r="V104" s="1866">
        <f t="shared" ref="V104:V105" si="106">SUM(W104:AB104)</f>
        <v>17</v>
      </c>
      <c r="W104" s="2621">
        <v>15</v>
      </c>
      <c r="X104" s="2621">
        <v>0</v>
      </c>
      <c r="Y104" s="2621">
        <v>0</v>
      </c>
      <c r="Z104" s="2621">
        <v>1</v>
      </c>
      <c r="AA104" s="2621">
        <v>0</v>
      </c>
      <c r="AB104" s="2621">
        <v>1</v>
      </c>
      <c r="AC104" s="3719" t="s">
        <v>600</v>
      </c>
      <c r="AD104" s="2622">
        <v>5</v>
      </c>
      <c r="AE104" s="1866">
        <f t="shared" ref="AE104:AE105" si="107">SUM(AF104:AM104)</f>
        <v>5</v>
      </c>
      <c r="AF104" s="2581">
        <v>1</v>
      </c>
      <c r="AG104" s="2288">
        <v>0</v>
      </c>
      <c r="AH104" s="2288">
        <v>3</v>
      </c>
      <c r="AI104" s="2288">
        <v>0</v>
      </c>
      <c r="AJ104" s="2288">
        <v>0</v>
      </c>
      <c r="AK104" s="2288">
        <v>0</v>
      </c>
      <c r="AL104" s="2288">
        <v>0</v>
      </c>
      <c r="AM104" s="2288">
        <v>1</v>
      </c>
      <c r="AN104" s="1728"/>
      <c r="AO104" s="2892">
        <f t="shared" ref="AO104:AO105" si="108">(V104*AT104)+(AE104*AR104)</f>
        <v>22</v>
      </c>
      <c r="AP104" s="2897">
        <f t="shared" ref="AP104:AP105" si="109">AO104/AO$8</f>
        <v>1.8333333333333333</v>
      </c>
      <c r="AQ104" s="1807" t="str" cm="1">
        <f t="array" ref="AQ104">_xlfn.IFS(AP104&lt;4,"estandar",AP104&gt;9,"compleja",AP104&gt;4,"avanzada")</f>
        <v>estandar</v>
      </c>
      <c r="AR104" s="2275" t="s">
        <v>522</v>
      </c>
      <c r="AS104" s="1196">
        <v>0</v>
      </c>
      <c r="AT104" s="1197">
        <v>1</v>
      </c>
      <c r="AU104" s="1488">
        <v>0</v>
      </c>
      <c r="AV104" s="1476">
        <v>6.5568567119155396</v>
      </c>
      <c r="AW104" s="1143">
        <v>0</v>
      </c>
      <c r="AX104" s="1143">
        <v>3.6251131221719501</v>
      </c>
      <c r="AY104" s="1143"/>
      <c r="AZ104" s="1143">
        <f>SUM(AV104,AW104,AX104)</f>
        <v>10.181969834087489</v>
      </c>
      <c r="BA104" s="1139">
        <f>AZ104/AZ$8</f>
        <v>1.8207546599846245</v>
      </c>
      <c r="BB104" s="1143">
        <v>2.6209413211560402</v>
      </c>
      <c r="BC104" s="1143">
        <v>0</v>
      </c>
      <c r="BD104" s="1143">
        <v>0</v>
      </c>
      <c r="BE104" s="1143">
        <v>1.22723037566089</v>
      </c>
      <c r="BF104" s="1143">
        <f>SUM(AZ104,BB104,BC104,BD104,BE104)</f>
        <v>14.03014153090442</v>
      </c>
      <c r="BG104" s="1477">
        <f>BF104/BF$8</f>
        <v>1.644125843407928</v>
      </c>
      <c r="BH104" s="1469"/>
      <c r="BI104" s="1143"/>
      <c r="BJ104" s="1143"/>
      <c r="BK104" s="1143"/>
      <c r="BL104" s="1143">
        <f>SUM(BH104,BI104,BJ104)</f>
        <v>0</v>
      </c>
      <c r="BM104" s="1139" t="e">
        <f>BL104/BL$8</f>
        <v>#DIV/0!</v>
      </c>
      <c r="BN104" s="1143"/>
      <c r="BO104" s="1143"/>
      <c r="BP104" s="1143"/>
      <c r="BQ104" s="1143"/>
      <c r="BR104" s="1143">
        <f>SUM(BL104,BN104,BO104,BP104,BQ104)</f>
        <v>0</v>
      </c>
      <c r="BS104" s="1144" t="e">
        <f>BR104/BR$8</f>
        <v>#DIV/0!</v>
      </c>
      <c r="BT104" s="557"/>
      <c r="BU104" s="557"/>
      <c r="BV104" s="557"/>
      <c r="BW104" s="557"/>
      <c r="BX104" s="557"/>
      <c r="BY104" s="557"/>
      <c r="BZ104" s="557"/>
      <c r="CA104" s="557"/>
      <c r="CB104" s="557"/>
      <c r="CC104" s="557"/>
      <c r="CD104" s="557"/>
      <c r="CE104" s="557"/>
      <c r="CF104" s="557"/>
      <c r="CG104" s="557"/>
      <c r="CH104" s="557"/>
      <c r="CI104" s="557"/>
      <c r="CJ104" s="557"/>
      <c r="CK104" s="557"/>
      <c r="CL104" s="557"/>
      <c r="CM104" s="557"/>
      <c r="CN104" s="557"/>
      <c r="CO104" s="557"/>
      <c r="CP104" s="557"/>
      <c r="CQ104" s="557"/>
      <c r="CR104" s="557"/>
      <c r="CS104" s="557"/>
      <c r="CT104" s="557"/>
      <c r="CU104" s="557"/>
      <c r="CV104" s="557"/>
      <c r="CW104" s="557"/>
      <c r="CX104" s="557"/>
      <c r="CY104" s="557"/>
      <c r="CZ104" s="557"/>
      <c r="DA104" s="557"/>
      <c r="DB104" s="557"/>
      <c r="DC104" s="557"/>
      <c r="DD104" s="557"/>
      <c r="DE104" s="557"/>
      <c r="DF104" s="557"/>
      <c r="DG104" s="557"/>
      <c r="DH104" s="557"/>
      <c r="DI104" s="557"/>
      <c r="DJ104" s="557"/>
      <c r="DK104" s="557"/>
      <c r="DL104" s="557"/>
      <c r="DM104" s="557"/>
      <c r="DN104" s="557"/>
      <c r="DO104" s="557"/>
      <c r="DP104" s="557"/>
      <c r="DQ104" s="557"/>
      <c r="DR104" s="557"/>
      <c r="DS104" s="557"/>
      <c r="DT104" s="557"/>
      <c r="DU104" s="557"/>
      <c r="DV104" s="557"/>
      <c r="DW104" s="557"/>
      <c r="DX104" s="557"/>
      <c r="DY104" s="557"/>
      <c r="DZ104" s="557"/>
      <c r="EA104" s="557"/>
      <c r="EB104" s="557"/>
      <c r="EC104" s="557"/>
      <c r="ED104" s="557"/>
      <c r="EE104" s="557"/>
      <c r="EF104" s="557"/>
      <c r="EG104" s="557"/>
      <c r="EH104" s="557"/>
      <c r="EI104" s="557"/>
      <c r="EJ104" s="557"/>
      <c r="EK104" s="557"/>
      <c r="EL104" s="557"/>
      <c r="EM104" s="557"/>
      <c r="EN104" s="557"/>
      <c r="EO104" s="557"/>
      <c r="EP104" s="557"/>
      <c r="EQ104" s="557"/>
      <c r="ER104" s="557"/>
      <c r="ES104" s="557"/>
      <c r="ET104" s="557"/>
      <c r="EU104" s="557"/>
      <c r="EV104" s="557"/>
      <c r="EW104" s="557"/>
      <c r="EX104" s="557"/>
      <c r="EY104" s="557"/>
      <c r="EZ104" s="557"/>
      <c r="FA104" s="557"/>
      <c r="FB104" s="557"/>
      <c r="FC104" s="557"/>
      <c r="FD104" s="557"/>
      <c r="FE104" s="557"/>
      <c r="FF104" s="557"/>
      <c r="FG104" s="557"/>
      <c r="FH104" s="557"/>
      <c r="FI104" s="557"/>
      <c r="FJ104" s="557"/>
      <c r="FK104" s="557"/>
      <c r="FL104" s="557"/>
      <c r="FM104" s="557"/>
      <c r="FN104" s="557"/>
      <c r="FO104" s="557"/>
      <c r="FP104" s="557"/>
      <c r="FQ104" s="557"/>
      <c r="FR104" s="557"/>
      <c r="FS104" s="557"/>
      <c r="FT104" s="557"/>
      <c r="FU104" s="557"/>
      <c r="FV104" s="557"/>
      <c r="FW104" s="557"/>
      <c r="FX104" s="557"/>
      <c r="FY104" s="557"/>
      <c r="FZ104" s="557"/>
      <c r="GA104" s="557"/>
      <c r="GB104" s="557"/>
      <c r="GC104" s="557"/>
      <c r="GD104" s="557"/>
      <c r="GE104" s="557"/>
      <c r="GF104" s="557"/>
      <c r="GG104" s="557"/>
      <c r="GH104" s="557"/>
      <c r="GI104" s="557"/>
      <c r="GJ104" s="557"/>
      <c r="GK104" s="557"/>
      <c r="GL104" s="557"/>
      <c r="GM104" s="557"/>
      <c r="GN104" s="557"/>
      <c r="GO104" s="557"/>
      <c r="GP104" s="557"/>
      <c r="GQ104" s="557"/>
      <c r="GR104" s="557"/>
      <c r="GS104" s="557"/>
      <c r="GT104" s="557"/>
      <c r="GU104" s="557"/>
      <c r="GV104" s="557"/>
      <c r="GW104" s="557"/>
      <c r="GX104" s="557"/>
      <c r="GY104" s="557"/>
      <c r="GZ104" s="557"/>
      <c r="HA104" s="557"/>
      <c r="HB104" s="557"/>
      <c r="HC104" s="557"/>
      <c r="HD104" s="557"/>
      <c r="HE104" s="557"/>
      <c r="HF104" s="557"/>
      <c r="HG104" s="557"/>
      <c r="HH104" s="557"/>
      <c r="HI104" s="557"/>
      <c r="HJ104" s="557"/>
      <c r="HK104" s="557"/>
      <c r="HL104" s="557"/>
      <c r="HM104" s="557"/>
      <c r="HN104" s="557"/>
      <c r="HO104" s="557"/>
      <c r="HP104" s="557"/>
      <c r="HQ104" s="557"/>
      <c r="HR104" s="557"/>
      <c r="HS104" s="557"/>
      <c r="HT104" s="557"/>
      <c r="HU104" s="557"/>
      <c r="HV104" s="557"/>
      <c r="HW104" s="557"/>
      <c r="HX104" s="557"/>
      <c r="HY104" s="557"/>
      <c r="HZ104" s="557"/>
      <c r="IA104" s="557"/>
      <c r="IB104" s="557"/>
      <c r="IC104" s="557"/>
      <c r="ID104" s="557"/>
      <c r="IE104" s="557"/>
      <c r="IF104" s="557"/>
      <c r="IG104" s="557"/>
      <c r="IH104" s="557"/>
      <c r="II104" s="557"/>
      <c r="IJ104" s="557"/>
      <c r="IK104" s="557"/>
      <c r="IL104" s="557"/>
      <c r="IM104" s="557"/>
      <c r="IN104" s="557"/>
      <c r="IO104" s="557"/>
      <c r="IP104" s="557"/>
      <c r="IQ104" s="557"/>
      <c r="IR104" s="557"/>
      <c r="IS104" s="557"/>
      <c r="IT104" s="557"/>
      <c r="IU104" s="557"/>
      <c r="IV104" s="557"/>
      <c r="IW104" s="557"/>
      <c r="IX104" s="557"/>
      <c r="IY104" s="557"/>
      <c r="IZ104" s="557"/>
      <c r="JA104" s="557"/>
      <c r="JB104" s="557"/>
      <c r="JC104" s="557"/>
      <c r="JD104" s="557"/>
      <c r="JE104" s="557"/>
      <c r="JF104" s="557"/>
      <c r="JG104" s="557"/>
      <c r="JH104" s="557"/>
      <c r="JI104" s="557"/>
      <c r="JJ104" s="557"/>
      <c r="JK104" s="557"/>
      <c r="JL104" s="557"/>
      <c r="JM104" s="557"/>
      <c r="JN104" s="557"/>
      <c r="JO104" s="557"/>
      <c r="JP104" s="557"/>
      <c r="JQ104" s="557"/>
      <c r="JR104" s="557"/>
      <c r="JS104" s="557"/>
      <c r="JT104" s="557"/>
      <c r="JU104" s="557"/>
      <c r="JV104" s="557"/>
      <c r="JW104" s="557"/>
      <c r="JX104" s="557"/>
      <c r="JY104" s="557"/>
      <c r="JZ104" s="557"/>
      <c r="KA104" s="557"/>
      <c r="KB104" s="557"/>
      <c r="KC104" s="557"/>
      <c r="KD104" s="557"/>
      <c r="KE104" s="557"/>
      <c r="KF104" s="557"/>
      <c r="KG104" s="557"/>
      <c r="KH104" s="557"/>
      <c r="KI104" s="557"/>
      <c r="KJ104" s="557"/>
      <c r="KK104" s="557"/>
      <c r="KL104" s="557"/>
      <c r="KM104" s="557"/>
      <c r="KN104" s="557"/>
      <c r="KO104" s="557"/>
      <c r="KP104" s="557"/>
      <c r="KQ104" s="557"/>
      <c r="KR104" s="557"/>
      <c r="KS104" s="557"/>
      <c r="KT104" s="557"/>
      <c r="KU104" s="557"/>
      <c r="KV104" s="557"/>
      <c r="KW104" s="557"/>
      <c r="KX104" s="557"/>
      <c r="KY104" s="557"/>
      <c r="KZ104" s="557"/>
      <c r="LA104" s="557"/>
      <c r="LB104" s="557"/>
      <c r="LC104" s="557"/>
      <c r="LD104" s="557"/>
      <c r="LE104" s="557"/>
      <c r="LF104" s="557"/>
      <c r="LG104" s="557"/>
      <c r="LH104" s="557"/>
      <c r="LI104" s="557"/>
      <c r="LJ104" s="557"/>
      <c r="LK104" s="557"/>
      <c r="LL104" s="557"/>
      <c r="LM104" s="557"/>
      <c r="LN104" s="557"/>
      <c r="LO104" s="557"/>
      <c r="LP104" s="557"/>
      <c r="LQ104" s="557"/>
      <c r="LR104" s="557"/>
      <c r="LS104" s="557"/>
      <c r="LT104" s="557"/>
      <c r="LU104" s="557"/>
      <c r="LV104" s="557"/>
      <c r="LW104" s="557"/>
      <c r="LX104" s="557"/>
      <c r="LY104" s="557"/>
      <c r="LZ104" s="557"/>
      <c r="MA104" s="557"/>
      <c r="MB104" s="557"/>
      <c r="MC104" s="557"/>
      <c r="MD104" s="557"/>
      <c r="ME104" s="557"/>
      <c r="MF104" s="557"/>
      <c r="MG104" s="557"/>
      <c r="MH104" s="557"/>
      <c r="MI104" s="557"/>
      <c r="MJ104" s="557"/>
      <c r="MK104" s="557"/>
      <c r="ML104" s="557"/>
      <c r="MM104" s="557"/>
      <c r="MN104" s="557"/>
      <c r="MO104" s="557"/>
      <c r="MP104" s="557"/>
      <c r="MQ104" s="557"/>
      <c r="MR104" s="557"/>
      <c r="MS104" s="557"/>
      <c r="MT104" s="557"/>
      <c r="MU104" s="557"/>
      <c r="MV104" s="557"/>
      <c r="MW104" s="557"/>
      <c r="MX104" s="557"/>
      <c r="MY104" s="557"/>
      <c r="MZ104" s="557"/>
      <c r="NA104" s="557"/>
      <c r="NB104" s="557"/>
      <c r="NC104" s="557"/>
      <c r="ND104" s="557"/>
      <c r="NE104" s="557"/>
      <c r="NF104" s="557"/>
      <c r="NG104" s="557"/>
      <c r="NH104" s="557"/>
      <c r="NI104" s="557"/>
      <c r="NJ104" s="557"/>
      <c r="NK104" s="557"/>
      <c r="NL104" s="557"/>
      <c r="NM104" s="557"/>
      <c r="NN104" s="557"/>
      <c r="NO104" s="557"/>
      <c r="NP104" s="557"/>
      <c r="NQ104" s="557"/>
      <c r="NR104" s="557"/>
      <c r="NS104" s="557"/>
      <c r="NT104" s="557"/>
    </row>
    <row r="105" spans="1:384" s="85" customFormat="1" ht="51.75" customHeight="1" x14ac:dyDescent="0.45">
      <c r="A105" s="107">
        <v>0</v>
      </c>
      <c r="B105" s="108">
        <v>1</v>
      </c>
      <c r="C105" s="107">
        <v>0</v>
      </c>
      <c r="D105" s="108">
        <v>9</v>
      </c>
      <c r="E105" s="107">
        <v>0</v>
      </c>
      <c r="F105" s="108">
        <v>1</v>
      </c>
      <c r="G105" s="107">
        <v>0</v>
      </c>
      <c r="H105" s="108">
        <v>1</v>
      </c>
      <c r="I105" s="1452" t="str">
        <f t="shared" si="103"/>
        <v>01090101</v>
      </c>
      <c r="J105" s="1452" t="str">
        <f t="shared" si="104"/>
        <v>01090101</v>
      </c>
      <c r="K105" s="553" t="s">
        <v>119</v>
      </c>
      <c r="L105" s="2663" t="s">
        <v>602</v>
      </c>
      <c r="M105" s="2663"/>
      <c r="N105" s="556" t="s">
        <v>240</v>
      </c>
      <c r="O105" s="2664" t="s">
        <v>454</v>
      </c>
      <c r="P105" s="2305" t="s">
        <v>453</v>
      </c>
      <c r="Q105" s="2579">
        <v>1.8207546599846245</v>
      </c>
      <c r="R105" s="2596">
        <f t="shared" si="105"/>
        <v>1.8333333333333333</v>
      </c>
      <c r="S105" s="2597">
        <v>1.644125843407928</v>
      </c>
      <c r="T105" s="2642" t="s">
        <v>520</v>
      </c>
      <c r="U105" s="2621">
        <v>20</v>
      </c>
      <c r="V105" s="1866">
        <f t="shared" si="106"/>
        <v>17</v>
      </c>
      <c r="W105" s="2621">
        <v>15</v>
      </c>
      <c r="X105" s="2621">
        <v>0</v>
      </c>
      <c r="Y105" s="2621">
        <v>0</v>
      </c>
      <c r="Z105" s="2621">
        <v>1</v>
      </c>
      <c r="AA105" s="2621">
        <v>0</v>
      </c>
      <c r="AB105" s="2621">
        <v>1</v>
      </c>
      <c r="AC105" s="3720"/>
      <c r="AD105" s="2622">
        <v>5</v>
      </c>
      <c r="AE105" s="1866">
        <f t="shared" si="107"/>
        <v>5</v>
      </c>
      <c r="AF105" s="2581">
        <v>1</v>
      </c>
      <c r="AG105" s="2288">
        <v>0</v>
      </c>
      <c r="AH105" s="2288">
        <v>3</v>
      </c>
      <c r="AI105" s="2288">
        <v>0</v>
      </c>
      <c r="AJ105" s="2288">
        <v>0</v>
      </c>
      <c r="AK105" s="2288">
        <v>0</v>
      </c>
      <c r="AL105" s="2288">
        <v>0</v>
      </c>
      <c r="AM105" s="2288">
        <v>1</v>
      </c>
      <c r="AN105" s="1728"/>
      <c r="AO105" s="2892">
        <f t="shared" si="108"/>
        <v>22</v>
      </c>
      <c r="AP105" s="2897">
        <f t="shared" si="109"/>
        <v>1.8333333333333333</v>
      </c>
      <c r="AQ105" s="1807" t="str" cm="1">
        <f t="array" ref="AQ105">_xlfn.IFS(AP105&lt;4,"estandar",AP105&gt;9,"compleja",AP105&gt;4,"avanzada")</f>
        <v>estandar</v>
      </c>
      <c r="AR105" s="2275" t="s">
        <v>522</v>
      </c>
      <c r="AS105" s="1196">
        <v>0</v>
      </c>
      <c r="AT105" s="1197">
        <v>1</v>
      </c>
      <c r="AU105" s="1488">
        <v>0</v>
      </c>
      <c r="AV105" s="1476">
        <v>6.5568567119155396</v>
      </c>
      <c r="AW105" s="1143">
        <v>0</v>
      </c>
      <c r="AX105" s="1143">
        <v>3.6251131221719501</v>
      </c>
      <c r="AY105" s="1143"/>
      <c r="AZ105" s="1143">
        <f>SUM(AV105,AW105,AX105)</f>
        <v>10.181969834087489</v>
      </c>
      <c r="BA105" s="1139">
        <f>AZ105/AZ$8</f>
        <v>1.8207546599846245</v>
      </c>
      <c r="BB105" s="1143">
        <v>2.6209413211560402</v>
      </c>
      <c r="BC105" s="1143">
        <v>0</v>
      </c>
      <c r="BD105" s="1143">
        <v>0</v>
      </c>
      <c r="BE105" s="1143">
        <v>1.22723037566089</v>
      </c>
      <c r="BF105" s="1143">
        <f>SUM(AZ105,BB105,BC105,BD105,BE105)</f>
        <v>14.03014153090442</v>
      </c>
      <c r="BG105" s="1477">
        <f>BF105/BF$8</f>
        <v>1.644125843407928</v>
      </c>
      <c r="BH105" s="1469"/>
      <c r="BI105" s="1143"/>
      <c r="BJ105" s="1143"/>
      <c r="BK105" s="1143"/>
      <c r="BL105" s="1143">
        <f>SUM(BH105,BI105,BJ105)</f>
        <v>0</v>
      </c>
      <c r="BM105" s="1139" t="e">
        <f>BL105/BL$8</f>
        <v>#DIV/0!</v>
      </c>
      <c r="BN105" s="1143"/>
      <c r="BO105" s="1143"/>
      <c r="BP105" s="1143"/>
      <c r="BQ105" s="1143"/>
      <c r="BR105" s="1143">
        <f>SUM(BL105,BN105,BO105,BP105,BQ105)</f>
        <v>0</v>
      </c>
      <c r="BS105" s="1144" t="e">
        <f>BR105/BR$8</f>
        <v>#DIV/0!</v>
      </c>
      <c r="BT105" s="557"/>
      <c r="BU105" s="557"/>
      <c r="BV105" s="557"/>
      <c r="BW105" s="557"/>
      <c r="BX105" s="557"/>
      <c r="BY105" s="557"/>
      <c r="BZ105" s="557"/>
      <c r="CA105" s="557"/>
      <c r="CB105" s="557"/>
      <c r="CC105" s="557"/>
      <c r="CD105" s="557"/>
      <c r="CE105" s="557"/>
      <c r="CF105" s="557"/>
      <c r="CG105" s="557"/>
      <c r="CH105" s="557"/>
      <c r="CI105" s="557"/>
      <c r="CJ105" s="557"/>
      <c r="CK105" s="557"/>
      <c r="CL105" s="557"/>
      <c r="CM105" s="557"/>
      <c r="CN105" s="557"/>
      <c r="CO105" s="557"/>
      <c r="CP105" s="557"/>
      <c r="CQ105" s="557"/>
      <c r="CR105" s="557"/>
      <c r="CS105" s="557"/>
      <c r="CT105" s="557"/>
      <c r="CU105" s="557"/>
      <c r="CV105" s="557"/>
      <c r="CW105" s="557"/>
      <c r="CX105" s="557"/>
      <c r="CY105" s="557"/>
      <c r="CZ105" s="557"/>
      <c r="DA105" s="557"/>
      <c r="DB105" s="557"/>
      <c r="DC105" s="557"/>
      <c r="DD105" s="557"/>
      <c r="DE105" s="557"/>
      <c r="DF105" s="557"/>
      <c r="DG105" s="557"/>
      <c r="DH105" s="557"/>
      <c r="DI105" s="557"/>
      <c r="DJ105" s="557"/>
      <c r="DK105" s="557"/>
      <c r="DL105" s="557"/>
      <c r="DM105" s="557"/>
      <c r="DN105" s="557"/>
      <c r="DO105" s="557"/>
      <c r="DP105" s="557"/>
      <c r="DQ105" s="557"/>
      <c r="DR105" s="557"/>
      <c r="DS105" s="557"/>
      <c r="DT105" s="557"/>
      <c r="DU105" s="557"/>
      <c r="DV105" s="557"/>
      <c r="DW105" s="557"/>
      <c r="DX105" s="557"/>
      <c r="DY105" s="557"/>
      <c r="DZ105" s="557"/>
      <c r="EA105" s="557"/>
      <c r="EB105" s="557"/>
      <c r="EC105" s="557"/>
      <c r="ED105" s="557"/>
      <c r="EE105" s="557"/>
      <c r="EF105" s="557"/>
      <c r="EG105" s="557"/>
      <c r="EH105" s="557"/>
      <c r="EI105" s="557"/>
      <c r="EJ105" s="557"/>
      <c r="EK105" s="557"/>
      <c r="EL105" s="557"/>
      <c r="EM105" s="557"/>
      <c r="EN105" s="557"/>
      <c r="EO105" s="557"/>
      <c r="EP105" s="557"/>
      <c r="EQ105" s="557"/>
      <c r="ER105" s="557"/>
      <c r="ES105" s="557"/>
      <c r="ET105" s="557"/>
      <c r="EU105" s="557"/>
      <c r="EV105" s="557"/>
      <c r="EW105" s="557"/>
      <c r="EX105" s="557"/>
      <c r="EY105" s="557"/>
      <c r="EZ105" s="557"/>
      <c r="FA105" s="557"/>
      <c r="FB105" s="557"/>
      <c r="FC105" s="557"/>
      <c r="FD105" s="557"/>
      <c r="FE105" s="557"/>
      <c r="FF105" s="557"/>
      <c r="FG105" s="557"/>
      <c r="FH105" s="557"/>
      <c r="FI105" s="557"/>
      <c r="FJ105" s="557"/>
      <c r="FK105" s="557"/>
      <c r="FL105" s="557"/>
      <c r="FM105" s="557"/>
      <c r="FN105" s="557"/>
      <c r="FO105" s="557"/>
      <c r="FP105" s="557"/>
      <c r="FQ105" s="557"/>
      <c r="FR105" s="557"/>
      <c r="FS105" s="557"/>
      <c r="FT105" s="557"/>
      <c r="FU105" s="557"/>
      <c r="FV105" s="557"/>
      <c r="FW105" s="557"/>
      <c r="FX105" s="557"/>
      <c r="FY105" s="557"/>
      <c r="FZ105" s="557"/>
      <c r="GA105" s="557"/>
      <c r="GB105" s="557"/>
      <c r="GC105" s="557"/>
      <c r="GD105" s="557"/>
      <c r="GE105" s="557"/>
      <c r="GF105" s="557"/>
      <c r="GG105" s="557"/>
      <c r="GH105" s="557"/>
      <c r="GI105" s="557"/>
      <c r="GJ105" s="557"/>
      <c r="GK105" s="557"/>
      <c r="GL105" s="557"/>
      <c r="GM105" s="557"/>
      <c r="GN105" s="557"/>
      <c r="GO105" s="557"/>
      <c r="GP105" s="557"/>
      <c r="GQ105" s="557"/>
      <c r="GR105" s="557"/>
      <c r="GS105" s="557"/>
      <c r="GT105" s="557"/>
      <c r="GU105" s="557"/>
      <c r="GV105" s="557"/>
      <c r="GW105" s="557"/>
      <c r="GX105" s="557"/>
      <c r="GY105" s="557"/>
      <c r="GZ105" s="557"/>
      <c r="HA105" s="557"/>
      <c r="HB105" s="557"/>
      <c r="HC105" s="557"/>
      <c r="HD105" s="557"/>
      <c r="HE105" s="557"/>
      <c r="HF105" s="557"/>
      <c r="HG105" s="557"/>
      <c r="HH105" s="557"/>
      <c r="HI105" s="557"/>
      <c r="HJ105" s="557"/>
      <c r="HK105" s="557"/>
      <c r="HL105" s="557"/>
      <c r="HM105" s="557"/>
      <c r="HN105" s="557"/>
      <c r="HO105" s="557"/>
      <c r="HP105" s="557"/>
      <c r="HQ105" s="557"/>
      <c r="HR105" s="557"/>
      <c r="HS105" s="557"/>
      <c r="HT105" s="557"/>
      <c r="HU105" s="557"/>
      <c r="HV105" s="557"/>
      <c r="HW105" s="557"/>
      <c r="HX105" s="557"/>
      <c r="HY105" s="557"/>
      <c r="HZ105" s="557"/>
      <c r="IA105" s="557"/>
      <c r="IB105" s="557"/>
      <c r="IC105" s="557"/>
      <c r="ID105" s="557"/>
      <c r="IE105" s="557"/>
      <c r="IF105" s="557"/>
      <c r="IG105" s="557"/>
      <c r="IH105" s="557"/>
      <c r="II105" s="557"/>
      <c r="IJ105" s="557"/>
      <c r="IK105" s="557"/>
      <c r="IL105" s="557"/>
      <c r="IM105" s="557"/>
      <c r="IN105" s="557"/>
      <c r="IO105" s="557"/>
      <c r="IP105" s="557"/>
      <c r="IQ105" s="557"/>
      <c r="IR105" s="557"/>
      <c r="IS105" s="557"/>
      <c r="IT105" s="557"/>
      <c r="IU105" s="557"/>
      <c r="IV105" s="557"/>
      <c r="IW105" s="557"/>
      <c r="IX105" s="557"/>
      <c r="IY105" s="557"/>
      <c r="IZ105" s="557"/>
      <c r="JA105" s="557"/>
      <c r="JB105" s="557"/>
      <c r="JC105" s="557"/>
      <c r="JD105" s="557"/>
      <c r="JE105" s="557"/>
      <c r="JF105" s="557"/>
      <c r="JG105" s="557"/>
      <c r="JH105" s="557"/>
      <c r="JI105" s="557"/>
      <c r="JJ105" s="557"/>
      <c r="JK105" s="557"/>
      <c r="JL105" s="557"/>
      <c r="JM105" s="557"/>
      <c r="JN105" s="557"/>
      <c r="JO105" s="557"/>
      <c r="JP105" s="557"/>
      <c r="JQ105" s="557"/>
      <c r="JR105" s="557"/>
      <c r="JS105" s="557"/>
      <c r="JT105" s="557"/>
      <c r="JU105" s="557"/>
      <c r="JV105" s="557"/>
      <c r="JW105" s="557"/>
      <c r="JX105" s="557"/>
      <c r="JY105" s="557"/>
      <c r="JZ105" s="557"/>
      <c r="KA105" s="557"/>
      <c r="KB105" s="557"/>
      <c r="KC105" s="557"/>
      <c r="KD105" s="557"/>
      <c r="KE105" s="557"/>
      <c r="KF105" s="557"/>
      <c r="KG105" s="557"/>
      <c r="KH105" s="557"/>
      <c r="KI105" s="557"/>
      <c r="KJ105" s="557"/>
      <c r="KK105" s="557"/>
      <c r="KL105" s="557"/>
      <c r="KM105" s="557"/>
      <c r="KN105" s="557"/>
      <c r="KO105" s="557"/>
      <c r="KP105" s="557"/>
      <c r="KQ105" s="557"/>
      <c r="KR105" s="557"/>
      <c r="KS105" s="557"/>
      <c r="KT105" s="557"/>
      <c r="KU105" s="557"/>
      <c r="KV105" s="557"/>
      <c r="KW105" s="557"/>
      <c r="KX105" s="557"/>
      <c r="KY105" s="557"/>
      <c r="KZ105" s="557"/>
      <c r="LA105" s="557"/>
      <c r="LB105" s="557"/>
      <c r="LC105" s="557"/>
      <c r="LD105" s="557"/>
      <c r="LE105" s="557"/>
      <c r="LF105" s="557"/>
      <c r="LG105" s="557"/>
      <c r="LH105" s="557"/>
      <c r="LI105" s="557"/>
      <c r="LJ105" s="557"/>
      <c r="LK105" s="557"/>
      <c r="LL105" s="557"/>
      <c r="LM105" s="557"/>
      <c r="LN105" s="557"/>
      <c r="LO105" s="557"/>
      <c r="LP105" s="557"/>
      <c r="LQ105" s="557"/>
      <c r="LR105" s="557"/>
      <c r="LS105" s="557"/>
      <c r="LT105" s="557"/>
      <c r="LU105" s="557"/>
      <c r="LV105" s="557"/>
      <c r="LW105" s="557"/>
      <c r="LX105" s="557"/>
      <c r="LY105" s="557"/>
      <c r="LZ105" s="557"/>
      <c r="MA105" s="557"/>
      <c r="MB105" s="557"/>
      <c r="MC105" s="557"/>
      <c r="MD105" s="557"/>
      <c r="ME105" s="557"/>
      <c r="MF105" s="557"/>
      <c r="MG105" s="557"/>
      <c r="MH105" s="557"/>
      <c r="MI105" s="557"/>
      <c r="MJ105" s="557"/>
      <c r="MK105" s="557"/>
      <c r="ML105" s="557"/>
      <c r="MM105" s="557"/>
      <c r="MN105" s="557"/>
      <c r="MO105" s="557"/>
      <c r="MP105" s="557"/>
      <c r="MQ105" s="557"/>
      <c r="MR105" s="557"/>
      <c r="MS105" s="557"/>
      <c r="MT105" s="557"/>
      <c r="MU105" s="557"/>
      <c r="MV105" s="557"/>
      <c r="MW105" s="557"/>
      <c r="MX105" s="557"/>
      <c r="MY105" s="557"/>
      <c r="MZ105" s="557"/>
      <c r="NA105" s="557"/>
      <c r="NB105" s="557"/>
      <c r="NC105" s="557"/>
      <c r="ND105" s="557"/>
      <c r="NE105" s="557"/>
      <c r="NF105" s="557"/>
      <c r="NG105" s="557"/>
      <c r="NH105" s="557"/>
      <c r="NI105" s="557"/>
      <c r="NJ105" s="557"/>
      <c r="NK105" s="557"/>
      <c r="NL105" s="557"/>
      <c r="NM105" s="557"/>
      <c r="NN105" s="557"/>
      <c r="NO105" s="557"/>
      <c r="NP105" s="557"/>
      <c r="NQ105" s="557"/>
      <c r="NR105" s="557"/>
      <c r="NS105" s="557"/>
      <c r="NT105" s="557"/>
    </row>
    <row r="106" spans="1:384" s="56" customFormat="1" ht="20.25" customHeight="1" x14ac:dyDescent="0.55000000000000004">
      <c r="A106" s="90"/>
      <c r="B106" s="89"/>
      <c r="C106" s="90"/>
      <c r="D106" s="89"/>
      <c r="E106" s="90"/>
      <c r="F106" s="89"/>
      <c r="G106" s="90"/>
      <c r="H106" s="89"/>
      <c r="I106" s="1339"/>
      <c r="J106" s="126"/>
      <c r="K106" s="127"/>
      <c r="L106" s="149"/>
      <c r="M106" s="149"/>
      <c r="N106" s="137"/>
      <c r="O106" s="61"/>
      <c r="P106" s="94"/>
      <c r="Q106" s="2237"/>
      <c r="R106" s="2646"/>
      <c r="S106" s="2625"/>
      <c r="T106" s="2625"/>
      <c r="U106" s="2616"/>
      <c r="V106" s="2616"/>
      <c r="W106" s="2902"/>
      <c r="X106" s="2902"/>
      <c r="Y106" s="2902"/>
      <c r="Z106" s="2902"/>
      <c r="AA106" s="2902"/>
      <c r="AB106" s="2902"/>
      <c r="AC106" s="3722"/>
      <c r="AD106" s="2903"/>
      <c r="AE106" s="2903"/>
      <c r="AF106" s="2904"/>
      <c r="AG106" s="2905"/>
      <c r="AH106" s="2905"/>
      <c r="AI106" s="2905"/>
      <c r="AJ106" s="2905"/>
      <c r="AK106" s="2905"/>
      <c r="AL106" s="2905"/>
      <c r="AM106" s="2905"/>
      <c r="AN106" s="1410"/>
      <c r="AO106" s="1763"/>
      <c r="AP106" s="1712"/>
      <c r="AQ106" s="1764"/>
      <c r="AR106" s="1555"/>
      <c r="AS106" s="1141"/>
      <c r="AT106" s="1141"/>
      <c r="AU106" s="1400"/>
      <c r="AV106" s="1482"/>
      <c r="AW106" s="1164"/>
      <c r="AX106" s="1164"/>
      <c r="AY106" s="1164"/>
      <c r="AZ106" s="1164"/>
      <c r="BA106" s="1162"/>
      <c r="BB106" s="1164"/>
      <c r="BC106" s="1164"/>
      <c r="BD106" s="1164"/>
      <c r="BE106" s="1164"/>
      <c r="BF106" s="1164"/>
      <c r="BG106" s="1483"/>
      <c r="BH106" s="1264"/>
      <c r="BI106" s="1164"/>
      <c r="BJ106" s="1164"/>
      <c r="BK106" s="1164"/>
      <c r="BL106" s="1164"/>
      <c r="BM106" s="1162"/>
      <c r="BN106" s="1164"/>
      <c r="BO106" s="1164"/>
      <c r="BP106" s="1164"/>
      <c r="BQ106" s="1164"/>
      <c r="BR106" s="1164"/>
      <c r="BS106" s="1165"/>
      <c r="BT106" s="560"/>
      <c r="BU106" s="560"/>
      <c r="BV106" s="560"/>
      <c r="BW106" s="560"/>
      <c r="BX106" s="560"/>
      <c r="BY106" s="560"/>
      <c r="BZ106" s="560"/>
      <c r="CA106" s="560"/>
      <c r="CB106" s="560"/>
      <c r="CC106" s="560"/>
      <c r="CD106" s="560"/>
      <c r="CE106" s="560"/>
      <c r="CF106" s="560"/>
      <c r="CG106" s="560"/>
      <c r="CH106" s="560"/>
      <c r="CI106" s="560"/>
      <c r="CJ106" s="560"/>
      <c r="CK106" s="560"/>
      <c r="CL106" s="560"/>
      <c r="CM106" s="560"/>
      <c r="CN106" s="560"/>
      <c r="CO106" s="560"/>
      <c r="CP106" s="560"/>
      <c r="CQ106" s="560"/>
      <c r="CR106" s="560"/>
      <c r="CS106" s="560"/>
      <c r="CT106" s="560"/>
      <c r="CU106" s="560"/>
      <c r="CV106" s="560"/>
      <c r="CW106" s="560"/>
      <c r="CX106" s="560"/>
      <c r="CY106" s="560"/>
      <c r="CZ106" s="560"/>
      <c r="DA106" s="560"/>
      <c r="DB106" s="560"/>
      <c r="DC106" s="560"/>
      <c r="DD106" s="560"/>
      <c r="DE106" s="560"/>
      <c r="DF106" s="560"/>
      <c r="DG106" s="560"/>
      <c r="DH106" s="560"/>
      <c r="DI106" s="560"/>
      <c r="DJ106" s="560"/>
      <c r="DK106" s="560"/>
      <c r="DL106" s="560"/>
      <c r="DM106" s="560"/>
      <c r="DN106" s="560"/>
      <c r="DO106" s="560"/>
      <c r="DP106" s="560"/>
      <c r="DQ106" s="560"/>
      <c r="DR106" s="560"/>
      <c r="DS106" s="560"/>
      <c r="DT106" s="560"/>
      <c r="DU106" s="560"/>
      <c r="DV106" s="560"/>
      <c r="DW106" s="560"/>
      <c r="DX106" s="560"/>
      <c r="DY106" s="560"/>
      <c r="DZ106" s="560"/>
      <c r="EA106" s="560"/>
      <c r="EB106" s="560"/>
      <c r="EC106" s="560"/>
      <c r="ED106" s="560"/>
      <c r="EE106" s="560"/>
      <c r="EF106" s="560"/>
      <c r="EG106" s="560"/>
      <c r="EH106" s="560"/>
      <c r="EI106" s="560"/>
      <c r="EJ106" s="560"/>
      <c r="EK106" s="560"/>
      <c r="EL106" s="560"/>
      <c r="EM106" s="560"/>
      <c r="EN106" s="560"/>
      <c r="EO106" s="560"/>
      <c r="EP106" s="560"/>
      <c r="EQ106" s="560"/>
      <c r="ER106" s="560"/>
      <c r="ES106" s="560"/>
      <c r="ET106" s="560"/>
      <c r="EU106" s="560"/>
      <c r="EV106" s="560"/>
      <c r="EW106" s="560"/>
      <c r="EX106" s="560"/>
      <c r="EY106" s="560"/>
      <c r="EZ106" s="560"/>
      <c r="FA106" s="560"/>
      <c r="FB106" s="560"/>
      <c r="FC106" s="560"/>
      <c r="FD106" s="560"/>
      <c r="FE106" s="560"/>
      <c r="FF106" s="560"/>
      <c r="FG106" s="560"/>
      <c r="FH106" s="560"/>
      <c r="FI106" s="560"/>
      <c r="FJ106" s="560"/>
      <c r="FK106" s="560"/>
      <c r="FL106" s="560"/>
      <c r="FM106" s="560"/>
      <c r="FN106" s="560"/>
      <c r="FO106" s="560"/>
      <c r="FP106" s="560"/>
      <c r="FQ106" s="560"/>
      <c r="FR106" s="560"/>
      <c r="FS106" s="560"/>
      <c r="FT106" s="560"/>
      <c r="FU106" s="560"/>
      <c r="FV106" s="560"/>
      <c r="FW106" s="560"/>
      <c r="FX106" s="560"/>
      <c r="FY106" s="560"/>
      <c r="FZ106" s="560"/>
      <c r="GA106" s="560"/>
      <c r="GB106" s="560"/>
      <c r="GC106" s="560"/>
      <c r="GD106" s="560"/>
      <c r="GE106" s="560"/>
      <c r="GF106" s="560"/>
      <c r="GG106" s="560"/>
      <c r="GH106" s="560"/>
      <c r="GI106" s="560"/>
      <c r="GJ106" s="560"/>
      <c r="GK106" s="560"/>
      <c r="GL106" s="560"/>
      <c r="GM106" s="560"/>
      <c r="GN106" s="560"/>
      <c r="GO106" s="560"/>
      <c r="GP106" s="560"/>
      <c r="GQ106" s="560"/>
      <c r="GR106" s="560"/>
      <c r="GS106" s="560"/>
      <c r="GT106" s="560"/>
      <c r="GU106" s="560"/>
      <c r="GV106" s="560"/>
      <c r="GW106" s="560"/>
      <c r="GX106" s="560"/>
      <c r="GY106" s="560"/>
      <c r="GZ106" s="560"/>
      <c r="HA106" s="560"/>
      <c r="HB106" s="560"/>
      <c r="HC106" s="560"/>
      <c r="HD106" s="560"/>
      <c r="HE106" s="560"/>
      <c r="HF106" s="560"/>
      <c r="HG106" s="560"/>
      <c r="HH106" s="560"/>
      <c r="HI106" s="560"/>
      <c r="HJ106" s="560"/>
      <c r="HK106" s="560"/>
      <c r="HL106" s="560"/>
      <c r="HM106" s="560"/>
      <c r="HN106" s="560"/>
      <c r="HO106" s="560"/>
      <c r="HP106" s="560"/>
      <c r="HQ106" s="560"/>
      <c r="HR106" s="560"/>
      <c r="HS106" s="560"/>
      <c r="HT106" s="560"/>
      <c r="HU106" s="560"/>
      <c r="HV106" s="560"/>
      <c r="HW106" s="560"/>
      <c r="HX106" s="560"/>
      <c r="HY106" s="560"/>
      <c r="HZ106" s="560"/>
      <c r="IA106" s="560"/>
      <c r="IB106" s="560"/>
      <c r="IC106" s="560"/>
      <c r="ID106" s="560"/>
      <c r="IE106" s="560"/>
      <c r="IF106" s="560"/>
      <c r="IG106" s="560"/>
      <c r="IH106" s="560"/>
      <c r="II106" s="560"/>
      <c r="IJ106" s="560"/>
      <c r="IK106" s="560"/>
      <c r="IL106" s="560"/>
      <c r="IM106" s="560"/>
      <c r="IN106" s="560"/>
      <c r="IO106" s="560"/>
      <c r="IP106" s="560"/>
      <c r="IQ106" s="560"/>
      <c r="IR106" s="560"/>
      <c r="IS106" s="560"/>
      <c r="IT106" s="560"/>
      <c r="IU106" s="560"/>
      <c r="IV106" s="560"/>
      <c r="IW106" s="560"/>
      <c r="IX106" s="560"/>
      <c r="IY106" s="560"/>
      <c r="IZ106" s="560"/>
      <c r="JA106" s="560"/>
      <c r="JB106" s="560"/>
      <c r="JC106" s="560"/>
      <c r="JD106" s="560"/>
      <c r="JE106" s="560"/>
      <c r="JF106" s="560"/>
      <c r="JG106" s="560"/>
      <c r="JH106" s="560"/>
      <c r="JI106" s="560"/>
      <c r="JJ106" s="560"/>
      <c r="JK106" s="560"/>
      <c r="JL106" s="560"/>
      <c r="JM106" s="560"/>
      <c r="JN106" s="560"/>
      <c r="JO106" s="560"/>
      <c r="JP106" s="560"/>
      <c r="JQ106" s="560"/>
      <c r="JR106" s="560"/>
      <c r="JS106" s="560"/>
      <c r="JT106" s="560"/>
      <c r="JU106" s="560"/>
      <c r="JV106" s="560"/>
      <c r="JW106" s="560"/>
      <c r="JX106" s="560"/>
      <c r="JY106" s="560"/>
      <c r="JZ106" s="560"/>
      <c r="KA106" s="560"/>
      <c r="KB106" s="560"/>
      <c r="KC106" s="560"/>
      <c r="KD106" s="560"/>
      <c r="KE106" s="560"/>
      <c r="KF106" s="560"/>
      <c r="KG106" s="560"/>
      <c r="KH106" s="560"/>
      <c r="KI106" s="560"/>
      <c r="KJ106" s="560"/>
      <c r="KK106" s="560"/>
      <c r="KL106" s="560"/>
      <c r="KM106" s="560"/>
      <c r="KN106" s="560"/>
      <c r="KO106" s="560"/>
      <c r="KP106" s="560"/>
      <c r="KQ106" s="560"/>
      <c r="KR106" s="560"/>
      <c r="KS106" s="560"/>
      <c r="KT106" s="560"/>
      <c r="KU106" s="560"/>
      <c r="KV106" s="560"/>
      <c r="KW106" s="560"/>
      <c r="KX106" s="560"/>
      <c r="KY106" s="560"/>
      <c r="KZ106" s="560"/>
      <c r="LA106" s="560"/>
      <c r="LB106" s="560"/>
      <c r="LC106" s="560"/>
      <c r="LD106" s="560"/>
      <c r="LE106" s="560"/>
      <c r="LF106" s="560"/>
      <c r="LG106" s="560"/>
      <c r="LH106" s="560"/>
      <c r="LI106" s="560"/>
      <c r="LJ106" s="560"/>
      <c r="LK106" s="560"/>
      <c r="LL106" s="560"/>
      <c r="LM106" s="560"/>
      <c r="LN106" s="560"/>
      <c r="LO106" s="560"/>
      <c r="LP106" s="560"/>
      <c r="LQ106" s="560"/>
      <c r="LR106" s="560"/>
      <c r="LS106" s="560"/>
      <c r="LT106" s="560"/>
      <c r="LU106" s="560"/>
      <c r="LV106" s="560"/>
      <c r="LW106" s="560"/>
      <c r="LX106" s="560"/>
      <c r="LY106" s="560"/>
      <c r="LZ106" s="560"/>
      <c r="MA106" s="560"/>
      <c r="MB106" s="560"/>
      <c r="MC106" s="560"/>
      <c r="MD106" s="560"/>
      <c r="ME106" s="560"/>
      <c r="MF106" s="560"/>
      <c r="MG106" s="560"/>
      <c r="MH106" s="560"/>
      <c r="MI106" s="560"/>
      <c r="MJ106" s="560"/>
      <c r="MK106" s="560"/>
      <c r="ML106" s="560"/>
      <c r="MM106" s="560"/>
      <c r="MN106" s="560"/>
      <c r="MO106" s="560"/>
      <c r="MP106" s="560"/>
      <c r="MQ106" s="560"/>
      <c r="MR106" s="560"/>
      <c r="MS106" s="560"/>
      <c r="MT106" s="560"/>
      <c r="MU106" s="560"/>
      <c r="MV106" s="560"/>
      <c r="MW106" s="560"/>
      <c r="MX106" s="560"/>
      <c r="MY106" s="560"/>
      <c r="MZ106" s="560"/>
      <c r="NA106" s="560"/>
      <c r="NB106" s="560"/>
      <c r="NC106" s="560"/>
      <c r="ND106" s="560"/>
      <c r="NE106" s="560"/>
      <c r="NF106" s="560"/>
      <c r="NG106" s="560"/>
      <c r="NH106" s="560"/>
      <c r="NI106" s="560"/>
      <c r="NJ106" s="560"/>
      <c r="NK106" s="560"/>
      <c r="NL106" s="560"/>
      <c r="NM106" s="560"/>
      <c r="NN106" s="560"/>
      <c r="NO106" s="560"/>
      <c r="NP106" s="560"/>
      <c r="NQ106" s="560"/>
      <c r="NR106" s="560"/>
      <c r="NS106" s="560"/>
      <c r="NT106" s="560"/>
    </row>
    <row r="107" spans="1:384" s="100" customFormat="1" ht="25.5" customHeight="1" x14ac:dyDescent="0.6">
      <c r="A107" s="862"/>
      <c r="B107" s="863"/>
      <c r="C107" s="862"/>
      <c r="D107" s="863"/>
      <c r="E107" s="862"/>
      <c r="F107" s="863"/>
      <c r="G107" s="862"/>
      <c r="H107" s="863"/>
      <c r="I107" s="3710" t="str">
        <f t="shared" ref="I107:I114" si="110">CONCATENATE(A107,B107,C107,D107,E107,F107,G107,H107)</f>
        <v/>
      </c>
      <c r="J107" s="2891"/>
      <c r="K107" s="869" t="s">
        <v>119</v>
      </c>
      <c r="L107" s="870" t="s">
        <v>455</v>
      </c>
      <c r="M107" s="870"/>
      <c r="N107" s="884"/>
      <c r="O107" s="872"/>
      <c r="P107" s="870" t="s">
        <v>455</v>
      </c>
      <c r="Q107" s="2238"/>
      <c r="R107" s="2627"/>
      <c r="S107" s="2629"/>
      <c r="T107" s="2629"/>
      <c r="U107" s="2630"/>
      <c r="V107" s="2630"/>
      <c r="W107" s="2901"/>
      <c r="X107" s="2901"/>
      <c r="Y107" s="2901"/>
      <c r="Z107" s="2901"/>
      <c r="AA107" s="2901"/>
      <c r="AB107" s="2901"/>
      <c r="AC107" s="3719"/>
      <c r="AD107" s="2654"/>
      <c r="AE107" s="2654"/>
      <c r="AF107" s="2611"/>
      <c r="AG107" s="2289"/>
      <c r="AH107" s="2289"/>
      <c r="AI107" s="2289"/>
      <c r="AJ107" s="2289"/>
      <c r="AK107" s="2289"/>
      <c r="AL107" s="2289"/>
      <c r="AM107" s="2289"/>
      <c r="AN107" s="1727"/>
      <c r="AO107" s="1761"/>
      <c r="AP107" s="1711"/>
      <c r="AQ107" s="1762"/>
      <c r="AR107" s="1561"/>
      <c r="AS107" s="1168"/>
      <c r="AT107" s="1168"/>
      <c r="AU107" s="1490"/>
      <c r="AV107" s="1480"/>
      <c r="AW107" s="1157"/>
      <c r="AX107" s="1169"/>
      <c r="AY107" s="1169"/>
      <c r="AZ107" s="1159"/>
      <c r="BA107" s="1166"/>
      <c r="BB107" s="1159"/>
      <c r="BC107" s="1159"/>
      <c r="BD107" s="1159"/>
      <c r="BE107" s="1159"/>
      <c r="BF107" s="1159"/>
      <c r="BG107" s="1484"/>
      <c r="BH107" s="1471"/>
      <c r="BI107" s="1157"/>
      <c r="BJ107" s="1169"/>
      <c r="BK107" s="1169"/>
      <c r="BL107" s="1159"/>
      <c r="BM107" s="1166"/>
      <c r="BN107" s="1159"/>
      <c r="BO107" s="1159"/>
      <c r="BP107" s="1159"/>
      <c r="BQ107" s="1159"/>
      <c r="BR107" s="1159"/>
      <c r="BS107" s="1166"/>
      <c r="BT107" s="561"/>
      <c r="BU107" s="561"/>
      <c r="BV107" s="561"/>
      <c r="BW107" s="561"/>
      <c r="BX107" s="561"/>
      <c r="BY107" s="561"/>
      <c r="BZ107" s="561"/>
      <c r="CA107" s="561"/>
      <c r="CB107" s="561"/>
      <c r="CC107" s="561"/>
      <c r="CD107" s="561"/>
      <c r="CE107" s="561"/>
      <c r="CF107" s="561"/>
      <c r="CG107" s="561"/>
      <c r="CH107" s="561"/>
      <c r="CI107" s="561"/>
      <c r="CJ107" s="561"/>
      <c r="CK107" s="561"/>
      <c r="CL107" s="561"/>
      <c r="CM107" s="561"/>
      <c r="CN107" s="561"/>
      <c r="CO107" s="561"/>
      <c r="CP107" s="561"/>
      <c r="CQ107" s="561"/>
      <c r="CR107" s="561"/>
      <c r="CS107" s="561"/>
      <c r="CT107" s="561"/>
      <c r="CU107" s="561"/>
      <c r="CV107" s="561"/>
      <c r="CW107" s="561"/>
      <c r="CX107" s="561"/>
      <c r="CY107" s="561"/>
      <c r="CZ107" s="561"/>
      <c r="DA107" s="561"/>
      <c r="DB107" s="561"/>
      <c r="DC107" s="561"/>
      <c r="DD107" s="561"/>
      <c r="DE107" s="561"/>
      <c r="DF107" s="561"/>
      <c r="DG107" s="561"/>
      <c r="DH107" s="561"/>
      <c r="DI107" s="561"/>
      <c r="DJ107" s="561"/>
      <c r="DK107" s="561"/>
      <c r="DL107" s="561"/>
      <c r="DM107" s="561"/>
      <c r="DN107" s="561"/>
      <c r="DO107" s="561"/>
      <c r="DP107" s="561"/>
      <c r="DQ107" s="561"/>
      <c r="DR107" s="561"/>
      <c r="DS107" s="561"/>
      <c r="DT107" s="561"/>
      <c r="DU107" s="561"/>
      <c r="DV107" s="561"/>
      <c r="DW107" s="561"/>
      <c r="DX107" s="561"/>
      <c r="DY107" s="561"/>
      <c r="DZ107" s="561"/>
      <c r="EA107" s="561"/>
      <c r="EB107" s="561"/>
      <c r="EC107" s="561"/>
      <c r="ED107" s="561"/>
      <c r="EE107" s="561"/>
      <c r="EF107" s="561"/>
      <c r="EG107" s="561"/>
      <c r="EH107" s="561"/>
      <c r="EI107" s="561"/>
      <c r="EJ107" s="561"/>
      <c r="EK107" s="561"/>
      <c r="EL107" s="561"/>
      <c r="EM107" s="561"/>
      <c r="EN107" s="561"/>
      <c r="EO107" s="561"/>
      <c r="EP107" s="561"/>
      <c r="EQ107" s="561"/>
      <c r="ER107" s="561"/>
      <c r="ES107" s="561"/>
      <c r="ET107" s="561"/>
      <c r="EU107" s="561"/>
      <c r="EV107" s="561"/>
      <c r="EW107" s="561"/>
      <c r="EX107" s="561"/>
      <c r="EY107" s="561"/>
      <c r="EZ107" s="561"/>
      <c r="FA107" s="561"/>
      <c r="FB107" s="561"/>
      <c r="FC107" s="561"/>
      <c r="FD107" s="561"/>
      <c r="FE107" s="561"/>
      <c r="FF107" s="561"/>
      <c r="FG107" s="561"/>
      <c r="FH107" s="561"/>
      <c r="FI107" s="561"/>
      <c r="FJ107" s="561"/>
      <c r="FK107" s="561"/>
      <c r="FL107" s="561"/>
      <c r="FM107" s="561"/>
      <c r="FN107" s="561"/>
      <c r="FO107" s="561"/>
      <c r="FP107" s="561"/>
      <c r="FQ107" s="561"/>
      <c r="FR107" s="561"/>
      <c r="FS107" s="561"/>
      <c r="FT107" s="561"/>
      <c r="FU107" s="561"/>
      <c r="FV107" s="561"/>
      <c r="FW107" s="561"/>
      <c r="FX107" s="561"/>
      <c r="FY107" s="561"/>
      <c r="FZ107" s="561"/>
      <c r="GA107" s="561"/>
      <c r="GB107" s="561"/>
      <c r="GC107" s="561"/>
      <c r="GD107" s="561"/>
      <c r="GE107" s="561"/>
      <c r="GF107" s="561"/>
      <c r="GG107" s="561"/>
      <c r="GH107" s="561"/>
      <c r="GI107" s="561"/>
      <c r="GJ107" s="561"/>
      <c r="GK107" s="561"/>
      <c r="GL107" s="561"/>
      <c r="GM107" s="561"/>
      <c r="GN107" s="561"/>
      <c r="GO107" s="561"/>
      <c r="GP107" s="561"/>
      <c r="GQ107" s="561"/>
      <c r="GR107" s="561"/>
      <c r="GS107" s="561"/>
      <c r="GT107" s="561"/>
      <c r="GU107" s="561"/>
      <c r="GV107" s="561"/>
      <c r="GW107" s="561"/>
      <c r="GX107" s="561"/>
      <c r="GY107" s="561"/>
      <c r="GZ107" s="561"/>
      <c r="HA107" s="561"/>
      <c r="HB107" s="561"/>
      <c r="HC107" s="561"/>
      <c r="HD107" s="561"/>
      <c r="HE107" s="561"/>
      <c r="HF107" s="561"/>
      <c r="HG107" s="561"/>
      <c r="HH107" s="561"/>
      <c r="HI107" s="561"/>
      <c r="HJ107" s="561"/>
      <c r="HK107" s="561"/>
      <c r="HL107" s="561"/>
      <c r="HM107" s="561"/>
      <c r="HN107" s="561"/>
      <c r="HO107" s="561"/>
      <c r="HP107" s="561"/>
      <c r="HQ107" s="561"/>
      <c r="HR107" s="561"/>
      <c r="HS107" s="561"/>
      <c r="HT107" s="561"/>
      <c r="HU107" s="561"/>
      <c r="HV107" s="561"/>
      <c r="HW107" s="561"/>
      <c r="HX107" s="561"/>
      <c r="HY107" s="561"/>
      <c r="HZ107" s="561"/>
      <c r="IA107" s="561"/>
      <c r="IB107" s="561"/>
      <c r="IC107" s="561"/>
      <c r="ID107" s="561"/>
      <c r="IE107" s="561"/>
      <c r="IF107" s="561"/>
      <c r="IG107" s="561"/>
      <c r="IH107" s="561"/>
      <c r="II107" s="561"/>
      <c r="IJ107" s="561"/>
      <c r="IK107" s="561"/>
      <c r="IL107" s="561"/>
      <c r="IM107" s="561"/>
      <c r="IN107" s="561"/>
      <c r="IO107" s="561"/>
      <c r="IP107" s="561"/>
      <c r="IQ107" s="561"/>
      <c r="IR107" s="561"/>
      <c r="IS107" s="561"/>
      <c r="IT107" s="561"/>
      <c r="IU107" s="561"/>
      <c r="IV107" s="561"/>
      <c r="IW107" s="561"/>
      <c r="IX107" s="561"/>
      <c r="IY107" s="561"/>
      <c r="IZ107" s="561"/>
      <c r="JA107" s="561"/>
      <c r="JB107" s="561"/>
      <c r="JC107" s="561"/>
      <c r="JD107" s="561"/>
      <c r="JE107" s="561"/>
      <c r="JF107" s="561"/>
      <c r="JG107" s="561"/>
      <c r="JH107" s="561"/>
      <c r="JI107" s="561"/>
      <c r="JJ107" s="561"/>
      <c r="JK107" s="561"/>
      <c r="JL107" s="561"/>
      <c r="JM107" s="561"/>
      <c r="JN107" s="561"/>
      <c r="JO107" s="561"/>
      <c r="JP107" s="561"/>
      <c r="JQ107" s="561"/>
      <c r="JR107" s="561"/>
      <c r="JS107" s="561"/>
      <c r="JT107" s="561"/>
      <c r="JU107" s="561"/>
      <c r="JV107" s="561"/>
      <c r="JW107" s="561"/>
      <c r="JX107" s="561"/>
      <c r="JY107" s="561"/>
      <c r="JZ107" s="561"/>
      <c r="KA107" s="561"/>
      <c r="KB107" s="561"/>
      <c r="KC107" s="561"/>
      <c r="KD107" s="561"/>
      <c r="KE107" s="561"/>
      <c r="KF107" s="561"/>
      <c r="KG107" s="561"/>
      <c r="KH107" s="561"/>
      <c r="KI107" s="561"/>
      <c r="KJ107" s="561"/>
      <c r="KK107" s="561"/>
      <c r="KL107" s="561"/>
      <c r="KM107" s="561"/>
      <c r="KN107" s="561"/>
      <c r="KO107" s="561"/>
      <c r="KP107" s="561"/>
      <c r="KQ107" s="561"/>
      <c r="KR107" s="561"/>
      <c r="KS107" s="561"/>
      <c r="KT107" s="561"/>
      <c r="KU107" s="561"/>
      <c r="KV107" s="561"/>
      <c r="KW107" s="561"/>
      <c r="KX107" s="561"/>
      <c r="KY107" s="561"/>
      <c r="KZ107" s="561"/>
      <c r="LA107" s="561"/>
      <c r="LB107" s="561"/>
      <c r="LC107" s="561"/>
      <c r="LD107" s="561"/>
      <c r="LE107" s="561"/>
      <c r="LF107" s="561"/>
      <c r="LG107" s="561"/>
      <c r="LH107" s="561"/>
      <c r="LI107" s="561"/>
      <c r="LJ107" s="561"/>
      <c r="LK107" s="561"/>
      <c r="LL107" s="561"/>
      <c r="LM107" s="561"/>
      <c r="LN107" s="561"/>
      <c r="LO107" s="561"/>
      <c r="LP107" s="561"/>
      <c r="LQ107" s="561"/>
      <c r="LR107" s="561"/>
      <c r="LS107" s="561"/>
      <c r="LT107" s="561"/>
      <c r="LU107" s="561"/>
      <c r="LV107" s="561"/>
      <c r="LW107" s="561"/>
      <c r="LX107" s="561"/>
      <c r="LY107" s="561"/>
      <c r="LZ107" s="561"/>
      <c r="MA107" s="561"/>
      <c r="MB107" s="561"/>
      <c r="MC107" s="561"/>
      <c r="MD107" s="561"/>
      <c r="ME107" s="561"/>
      <c r="MF107" s="561"/>
      <c r="MG107" s="561"/>
      <c r="MH107" s="561"/>
      <c r="MI107" s="561"/>
      <c r="MJ107" s="561"/>
      <c r="MK107" s="561"/>
      <c r="ML107" s="561"/>
      <c r="MM107" s="561"/>
      <c r="MN107" s="561"/>
      <c r="MO107" s="561"/>
      <c r="MP107" s="561"/>
      <c r="MQ107" s="561"/>
      <c r="MR107" s="561"/>
      <c r="MS107" s="561"/>
      <c r="MT107" s="561"/>
      <c r="MU107" s="561"/>
      <c r="MV107" s="561"/>
      <c r="MW107" s="561"/>
      <c r="MX107" s="561"/>
      <c r="MY107" s="561"/>
      <c r="MZ107" s="561"/>
      <c r="NA107" s="561"/>
      <c r="NB107" s="561"/>
      <c r="NC107" s="561"/>
      <c r="ND107" s="561"/>
      <c r="NE107" s="561"/>
      <c r="NF107" s="561"/>
      <c r="NG107" s="561"/>
      <c r="NH107" s="561"/>
      <c r="NI107" s="561"/>
      <c r="NJ107" s="561"/>
      <c r="NK107" s="561"/>
      <c r="NL107" s="561"/>
      <c r="NM107" s="561"/>
      <c r="NN107" s="561"/>
      <c r="NO107" s="561"/>
      <c r="NP107" s="561"/>
      <c r="NQ107" s="561"/>
      <c r="NR107" s="561"/>
      <c r="NS107" s="561"/>
      <c r="NT107" s="561"/>
    </row>
    <row r="108" spans="1:384" s="85" customFormat="1" ht="51.75" hidden="1" customHeight="1" x14ac:dyDescent="0.55000000000000004">
      <c r="A108" s="107">
        <v>0</v>
      </c>
      <c r="B108" s="108">
        <v>1</v>
      </c>
      <c r="C108" s="107">
        <v>0</v>
      </c>
      <c r="D108" s="108">
        <v>9</v>
      </c>
      <c r="E108" s="107">
        <v>0</v>
      </c>
      <c r="F108" s="108">
        <v>2</v>
      </c>
      <c r="G108" s="107">
        <v>0</v>
      </c>
      <c r="H108" s="108">
        <v>0</v>
      </c>
      <c r="I108" s="1302" t="str">
        <f t="shared" si="110"/>
        <v>01090200</v>
      </c>
      <c r="J108" s="2906" t="str">
        <f t="shared" ref="J108:J123" si="111">CONCATENATE(A108,B108,C108,D108,E108,F108,G108,H108)</f>
        <v>01090200</v>
      </c>
      <c r="K108" s="150" t="s">
        <v>456</v>
      </c>
      <c r="L108" s="2907" t="s">
        <v>603</v>
      </c>
      <c r="M108" s="2907"/>
      <c r="N108" s="2908" t="s">
        <v>291</v>
      </c>
      <c r="O108" s="2556" t="s">
        <v>458</v>
      </c>
      <c r="P108" s="2305" t="s">
        <v>457</v>
      </c>
      <c r="Q108" s="2579"/>
      <c r="R108" s="2645"/>
      <c r="S108" s="2597"/>
      <c r="T108" s="2642"/>
      <c r="U108" s="1870"/>
      <c r="V108" s="1866"/>
      <c r="W108" s="2621"/>
      <c r="X108" s="2621"/>
      <c r="Y108" s="2621"/>
      <c r="Z108" s="2621"/>
      <c r="AA108" s="2621"/>
      <c r="AB108" s="2909"/>
      <c r="AC108" s="3719"/>
      <c r="AD108" s="2655"/>
      <c r="AE108" s="1866"/>
      <c r="AF108" s="2612"/>
      <c r="AG108" s="2290"/>
      <c r="AH108" s="2290"/>
      <c r="AI108" s="2290"/>
      <c r="AJ108" s="2290"/>
      <c r="AK108" s="2290">
        <v>0</v>
      </c>
      <c r="AL108" s="2290"/>
      <c r="AM108" s="2290"/>
      <c r="AN108" s="1736"/>
      <c r="AO108" s="2892">
        <f t="shared" ref="AO108:AO123" si="112">(V108*AT108)+(AE108*AR108)</f>
        <v>0</v>
      </c>
      <c r="AP108" s="1718">
        <f t="shared" ref="AP108:AP109" si="113">AO108/AO$8</f>
        <v>0</v>
      </c>
      <c r="AQ108" s="1775"/>
      <c r="AR108" s="1555" t="s">
        <v>249</v>
      </c>
      <c r="AS108" s="2277" t="s">
        <v>249</v>
      </c>
      <c r="AT108" s="2277" t="s">
        <v>522</v>
      </c>
      <c r="AU108" s="2278" t="s">
        <v>249</v>
      </c>
      <c r="AV108" s="1499"/>
      <c r="AW108" s="1191"/>
      <c r="AX108" s="1143"/>
      <c r="AY108" s="1143"/>
      <c r="AZ108" s="1143"/>
      <c r="BA108" s="1139"/>
      <c r="BB108" s="1143"/>
      <c r="BC108" s="1143"/>
      <c r="BD108" s="1143"/>
      <c r="BE108" s="1143"/>
      <c r="BF108" s="1143"/>
      <c r="BG108" s="1477"/>
      <c r="BH108" s="1509"/>
      <c r="BI108" s="1191"/>
      <c r="BJ108" s="1143"/>
      <c r="BK108" s="1143"/>
      <c r="BL108" s="1143"/>
      <c r="BM108" s="1139"/>
      <c r="BN108" s="1143"/>
      <c r="BO108" s="1143"/>
      <c r="BP108" s="1143"/>
      <c r="BQ108" s="1143"/>
      <c r="BR108" s="1143"/>
      <c r="BS108" s="1144"/>
      <c r="BT108" s="557"/>
      <c r="BU108" s="557"/>
      <c r="BV108" s="557"/>
      <c r="BW108" s="557"/>
      <c r="BX108" s="557"/>
      <c r="BY108" s="557"/>
      <c r="BZ108" s="557"/>
      <c r="CA108" s="557"/>
      <c r="CB108" s="557"/>
      <c r="CC108" s="557"/>
      <c r="CD108" s="557"/>
      <c r="CE108" s="557"/>
      <c r="CF108" s="557"/>
      <c r="CG108" s="557"/>
      <c r="CH108" s="557"/>
      <c r="CI108" s="557"/>
      <c r="CJ108" s="557"/>
      <c r="CK108" s="557"/>
      <c r="CL108" s="557"/>
      <c r="CM108" s="557"/>
      <c r="CN108" s="557"/>
      <c r="CO108" s="557"/>
      <c r="CP108" s="557"/>
      <c r="CQ108" s="557"/>
      <c r="CR108" s="557"/>
      <c r="CS108" s="557"/>
      <c r="CT108" s="557"/>
      <c r="CU108" s="557"/>
      <c r="CV108" s="557"/>
      <c r="CW108" s="557"/>
      <c r="CX108" s="557"/>
      <c r="CY108" s="557"/>
      <c r="CZ108" s="557"/>
      <c r="DA108" s="557"/>
      <c r="DB108" s="557"/>
      <c r="DC108" s="557"/>
      <c r="DD108" s="557"/>
      <c r="DE108" s="557"/>
      <c r="DF108" s="557"/>
      <c r="DG108" s="557"/>
      <c r="DH108" s="557"/>
      <c r="DI108" s="557"/>
      <c r="DJ108" s="557"/>
      <c r="DK108" s="557"/>
      <c r="DL108" s="557"/>
      <c r="DM108" s="557"/>
      <c r="DN108" s="557"/>
      <c r="DO108" s="557"/>
      <c r="DP108" s="557"/>
      <c r="DQ108" s="557"/>
      <c r="DR108" s="557"/>
      <c r="DS108" s="557"/>
      <c r="DT108" s="557"/>
      <c r="DU108" s="557"/>
      <c r="DV108" s="557"/>
      <c r="DW108" s="557"/>
      <c r="DX108" s="557"/>
      <c r="DY108" s="557"/>
      <c r="DZ108" s="557"/>
      <c r="EA108" s="557"/>
      <c r="EB108" s="557"/>
      <c r="EC108" s="557"/>
      <c r="ED108" s="557"/>
      <c r="EE108" s="557"/>
      <c r="EF108" s="557"/>
      <c r="EG108" s="557"/>
      <c r="EH108" s="557"/>
      <c r="EI108" s="557"/>
      <c r="EJ108" s="557"/>
      <c r="EK108" s="557"/>
      <c r="EL108" s="557"/>
      <c r="EM108" s="557"/>
      <c r="EN108" s="557"/>
      <c r="EO108" s="557"/>
      <c r="EP108" s="557"/>
      <c r="EQ108" s="557"/>
      <c r="ER108" s="557"/>
      <c r="ES108" s="557"/>
      <c r="ET108" s="557"/>
      <c r="EU108" s="557"/>
      <c r="EV108" s="557"/>
      <c r="EW108" s="557"/>
      <c r="EX108" s="557"/>
      <c r="EY108" s="557"/>
      <c r="EZ108" s="557"/>
      <c r="FA108" s="557"/>
      <c r="FB108" s="557"/>
      <c r="FC108" s="557"/>
      <c r="FD108" s="557"/>
      <c r="FE108" s="557"/>
      <c r="FF108" s="557"/>
      <c r="FG108" s="557"/>
      <c r="FH108" s="557"/>
      <c r="FI108" s="557"/>
      <c r="FJ108" s="557"/>
      <c r="FK108" s="557"/>
      <c r="FL108" s="557"/>
      <c r="FM108" s="557"/>
      <c r="FN108" s="557"/>
      <c r="FO108" s="557"/>
      <c r="FP108" s="557"/>
      <c r="FQ108" s="557"/>
      <c r="FR108" s="557"/>
      <c r="FS108" s="557"/>
      <c r="FT108" s="557"/>
      <c r="FU108" s="557"/>
      <c r="FV108" s="557"/>
      <c r="FW108" s="557"/>
      <c r="FX108" s="557"/>
      <c r="FY108" s="557"/>
      <c r="FZ108" s="557"/>
      <c r="GA108" s="557"/>
      <c r="GB108" s="557"/>
      <c r="GC108" s="557"/>
      <c r="GD108" s="557"/>
      <c r="GE108" s="557"/>
      <c r="GF108" s="557"/>
      <c r="GG108" s="557"/>
      <c r="GH108" s="557"/>
      <c r="GI108" s="557"/>
      <c r="GJ108" s="557"/>
      <c r="GK108" s="557"/>
      <c r="GL108" s="557"/>
      <c r="GM108" s="557"/>
      <c r="GN108" s="557"/>
      <c r="GO108" s="557"/>
      <c r="GP108" s="557"/>
      <c r="GQ108" s="557"/>
      <c r="GR108" s="557"/>
      <c r="GS108" s="557"/>
      <c r="GT108" s="557"/>
      <c r="GU108" s="557"/>
      <c r="GV108" s="557"/>
      <c r="GW108" s="557"/>
      <c r="GX108" s="557"/>
      <c r="GY108" s="557"/>
      <c r="GZ108" s="557"/>
      <c r="HA108" s="557"/>
      <c r="HB108" s="557"/>
      <c r="HC108" s="557"/>
      <c r="HD108" s="557"/>
      <c r="HE108" s="557"/>
      <c r="HF108" s="557"/>
      <c r="HG108" s="557"/>
      <c r="HH108" s="557"/>
      <c r="HI108" s="557"/>
      <c r="HJ108" s="557"/>
      <c r="HK108" s="557"/>
      <c r="HL108" s="557"/>
      <c r="HM108" s="557"/>
      <c r="HN108" s="557"/>
      <c r="HO108" s="557"/>
      <c r="HP108" s="557"/>
      <c r="HQ108" s="557"/>
      <c r="HR108" s="557"/>
      <c r="HS108" s="557"/>
      <c r="HT108" s="557"/>
      <c r="HU108" s="557"/>
      <c r="HV108" s="557"/>
      <c r="HW108" s="557"/>
      <c r="HX108" s="557"/>
      <c r="HY108" s="557"/>
      <c r="HZ108" s="557"/>
      <c r="IA108" s="557"/>
      <c r="IB108" s="557"/>
      <c r="IC108" s="557"/>
      <c r="ID108" s="557"/>
      <c r="IE108" s="557"/>
      <c r="IF108" s="557"/>
      <c r="IG108" s="557"/>
      <c r="IH108" s="557"/>
      <c r="II108" s="557"/>
      <c r="IJ108" s="557"/>
      <c r="IK108" s="557"/>
      <c r="IL108" s="557"/>
      <c r="IM108" s="557"/>
      <c r="IN108" s="557"/>
      <c r="IO108" s="557"/>
      <c r="IP108" s="557"/>
      <c r="IQ108" s="557"/>
      <c r="IR108" s="557"/>
      <c r="IS108" s="557"/>
      <c r="IT108" s="557"/>
      <c r="IU108" s="557"/>
      <c r="IV108" s="557"/>
      <c r="IW108" s="557"/>
      <c r="IX108" s="557"/>
      <c r="IY108" s="557"/>
      <c r="IZ108" s="557"/>
      <c r="JA108" s="557"/>
      <c r="JB108" s="557"/>
      <c r="JC108" s="557"/>
      <c r="JD108" s="557"/>
      <c r="JE108" s="557"/>
      <c r="JF108" s="557"/>
      <c r="JG108" s="557"/>
      <c r="JH108" s="557"/>
      <c r="JI108" s="557"/>
      <c r="JJ108" s="557"/>
      <c r="JK108" s="557"/>
      <c r="JL108" s="557"/>
      <c r="JM108" s="557"/>
      <c r="JN108" s="557"/>
      <c r="JO108" s="557"/>
      <c r="JP108" s="557"/>
      <c r="JQ108" s="557"/>
      <c r="JR108" s="557"/>
      <c r="JS108" s="557"/>
      <c r="JT108" s="557"/>
      <c r="JU108" s="557"/>
      <c r="JV108" s="557"/>
      <c r="JW108" s="557"/>
      <c r="JX108" s="557"/>
      <c r="JY108" s="557"/>
      <c r="JZ108" s="557"/>
      <c r="KA108" s="557"/>
      <c r="KB108" s="557"/>
      <c r="KC108" s="557"/>
      <c r="KD108" s="557"/>
      <c r="KE108" s="557"/>
      <c r="KF108" s="557"/>
      <c r="KG108" s="557"/>
      <c r="KH108" s="557"/>
      <c r="KI108" s="557"/>
      <c r="KJ108" s="557"/>
      <c r="KK108" s="557"/>
      <c r="KL108" s="557"/>
      <c r="KM108" s="557"/>
      <c r="KN108" s="557"/>
      <c r="KO108" s="557"/>
      <c r="KP108" s="557"/>
      <c r="KQ108" s="557"/>
      <c r="KR108" s="557"/>
      <c r="KS108" s="557"/>
      <c r="KT108" s="557"/>
      <c r="KU108" s="557"/>
      <c r="KV108" s="557"/>
      <c r="KW108" s="557"/>
      <c r="KX108" s="557"/>
      <c r="KY108" s="557"/>
      <c r="KZ108" s="557"/>
      <c r="LA108" s="557"/>
      <c r="LB108" s="557"/>
      <c r="LC108" s="557"/>
      <c r="LD108" s="557"/>
      <c r="LE108" s="557"/>
      <c r="LF108" s="557"/>
      <c r="LG108" s="557"/>
      <c r="LH108" s="557"/>
      <c r="LI108" s="557"/>
      <c r="LJ108" s="557"/>
      <c r="LK108" s="557"/>
      <c r="LL108" s="557"/>
      <c r="LM108" s="557"/>
      <c r="LN108" s="557"/>
      <c r="LO108" s="557"/>
      <c r="LP108" s="557"/>
      <c r="LQ108" s="557"/>
      <c r="LR108" s="557"/>
      <c r="LS108" s="557"/>
      <c r="LT108" s="557"/>
      <c r="LU108" s="557"/>
      <c r="LV108" s="557"/>
      <c r="LW108" s="557"/>
      <c r="LX108" s="557"/>
      <c r="LY108" s="557"/>
      <c r="LZ108" s="557"/>
      <c r="MA108" s="557"/>
      <c r="MB108" s="557"/>
      <c r="MC108" s="557"/>
      <c r="MD108" s="557"/>
      <c r="ME108" s="557"/>
      <c r="MF108" s="557"/>
      <c r="MG108" s="557"/>
      <c r="MH108" s="557"/>
      <c r="MI108" s="557"/>
      <c r="MJ108" s="557"/>
      <c r="MK108" s="557"/>
      <c r="ML108" s="557"/>
      <c r="MM108" s="557"/>
      <c r="MN108" s="557"/>
      <c r="MO108" s="557"/>
      <c r="MP108" s="557"/>
      <c r="MQ108" s="557"/>
      <c r="MR108" s="557"/>
      <c r="MS108" s="557"/>
      <c r="MT108" s="557"/>
      <c r="MU108" s="557"/>
      <c r="MV108" s="557"/>
      <c r="MW108" s="557"/>
      <c r="MX108" s="557"/>
      <c r="MY108" s="557"/>
      <c r="MZ108" s="557"/>
      <c r="NA108" s="557"/>
      <c r="NB108" s="557"/>
      <c r="NC108" s="557"/>
      <c r="ND108" s="557"/>
      <c r="NE108" s="557"/>
      <c r="NF108" s="557"/>
      <c r="NG108" s="557"/>
      <c r="NH108" s="557"/>
      <c r="NI108" s="557"/>
      <c r="NJ108" s="557"/>
      <c r="NK108" s="557"/>
      <c r="NL108" s="557"/>
      <c r="NM108" s="557"/>
      <c r="NN108" s="557"/>
      <c r="NO108" s="557"/>
      <c r="NP108" s="557"/>
      <c r="NQ108" s="557"/>
      <c r="NR108" s="557"/>
      <c r="NS108" s="557"/>
      <c r="NT108" s="557"/>
    </row>
    <row r="109" spans="1:384" s="85" customFormat="1" ht="51.75" hidden="1" customHeight="1" x14ac:dyDescent="0.45">
      <c r="A109" s="107">
        <v>0</v>
      </c>
      <c r="B109" s="108">
        <v>1</v>
      </c>
      <c r="C109" s="107">
        <v>0</v>
      </c>
      <c r="D109" s="108">
        <v>9</v>
      </c>
      <c r="E109" s="107">
        <v>0</v>
      </c>
      <c r="F109" s="108">
        <v>2</v>
      </c>
      <c r="G109" s="107">
        <v>0</v>
      </c>
      <c r="H109" s="108">
        <v>1</v>
      </c>
      <c r="I109" s="1302" t="str">
        <f t="shared" si="110"/>
        <v>01090201</v>
      </c>
      <c r="J109" s="2906" t="str">
        <f t="shared" si="111"/>
        <v>01090201</v>
      </c>
      <c r="K109" s="112" t="s">
        <v>119</v>
      </c>
      <c r="L109" s="2910" t="s">
        <v>459</v>
      </c>
      <c r="M109" s="2910"/>
      <c r="N109" s="2908" t="s">
        <v>240</v>
      </c>
      <c r="O109" s="2557" t="s">
        <v>460</v>
      </c>
      <c r="P109" s="2305" t="s">
        <v>459</v>
      </c>
      <c r="Q109" s="2579">
        <f t="shared" ref="Q109:Q114" si="114">BA109</f>
        <v>7.0350399427253425</v>
      </c>
      <c r="R109" s="2596">
        <f t="shared" ref="R109:R114" si="115">AP109</f>
        <v>10</v>
      </c>
      <c r="S109" s="2597">
        <v>6.3022744021462644</v>
      </c>
      <c r="T109" s="2642" t="s">
        <v>520</v>
      </c>
      <c r="U109" s="2621">
        <v>120</v>
      </c>
      <c r="V109" s="1866">
        <f t="shared" ref="V109:V114" si="116">SUM(W109:AB109)</f>
        <v>120</v>
      </c>
      <c r="W109" s="2621">
        <v>20</v>
      </c>
      <c r="X109" s="2621">
        <v>0</v>
      </c>
      <c r="Y109" s="2621"/>
      <c r="Z109" s="2621">
        <v>90</v>
      </c>
      <c r="AA109" s="2621"/>
      <c r="AB109" s="2902">
        <v>10</v>
      </c>
      <c r="AC109" s="3719"/>
      <c r="AD109" s="2622"/>
      <c r="AE109" s="1866">
        <f t="shared" ref="AE109:AE123" si="117">SUM(AF109:AM109)</f>
        <v>0</v>
      </c>
      <c r="AF109" s="2581">
        <v>0</v>
      </c>
      <c r="AG109" s="2288">
        <v>0</v>
      </c>
      <c r="AH109" s="2288">
        <v>0</v>
      </c>
      <c r="AI109" s="2288">
        <v>0</v>
      </c>
      <c r="AJ109" s="2288">
        <v>0</v>
      </c>
      <c r="AK109" s="2288">
        <v>0</v>
      </c>
      <c r="AL109" s="2288">
        <v>0</v>
      </c>
      <c r="AM109" s="2288">
        <v>0</v>
      </c>
      <c r="AN109" s="1728"/>
      <c r="AO109" s="2892">
        <f t="shared" si="112"/>
        <v>120</v>
      </c>
      <c r="AP109" s="2897">
        <f t="shared" si="113"/>
        <v>10</v>
      </c>
      <c r="AQ109" s="1807" t="str" cm="1">
        <f t="array" ref="AQ109">_xlfn.IFS(AP109&lt;4,"estandar",AP109&gt;9,"compleja",AP109&gt;4,"avanzada")</f>
        <v>compleja</v>
      </c>
      <c r="AR109" s="1555" t="s">
        <v>249</v>
      </c>
      <c r="AS109" s="2277" t="s">
        <v>249</v>
      </c>
      <c r="AT109" s="2277" t="s">
        <v>522</v>
      </c>
      <c r="AU109" s="2278" t="s">
        <v>249</v>
      </c>
      <c r="AV109" s="1476">
        <v>39.341140271493202</v>
      </c>
      <c r="AW109" s="1143">
        <v>0</v>
      </c>
      <c r="AX109" s="1143">
        <v>0</v>
      </c>
      <c r="AY109" s="1143"/>
      <c r="AZ109" s="1143">
        <f t="shared" ref="AZ109:AZ114" si="118">SUM(AV109,AW109,AX109)</f>
        <v>39.341140271493202</v>
      </c>
      <c r="BA109" s="1139">
        <f t="shared" ref="BA109:BA114" si="119">AZ109/AZ$8</f>
        <v>7.0350399427253425</v>
      </c>
      <c r="BB109" s="1143">
        <v>8.3031421054223191</v>
      </c>
      <c r="BC109" s="1143">
        <v>0</v>
      </c>
      <c r="BD109" s="1143">
        <v>0</v>
      </c>
      <c r="BE109" s="1143">
        <v>6.13615187830443</v>
      </c>
      <c r="BF109" s="1143">
        <f t="shared" ref="BF109:BF114" si="120">SUM(AZ109,BB109,BC109,BD109,BE109)</f>
        <v>53.780434255219951</v>
      </c>
      <c r="BG109" s="1477">
        <f t="shared" ref="BG109:BG114" si="121">BF109/BF$8</f>
        <v>6.3022744021462644</v>
      </c>
      <c r="BH109" s="1469"/>
      <c r="BI109" s="1143"/>
      <c r="BJ109" s="1143"/>
      <c r="BK109" s="1143"/>
      <c r="BL109" s="1143">
        <f t="shared" ref="BL109:BL114" si="122">SUM(BH109,BI109,BJ109)</f>
        <v>0</v>
      </c>
      <c r="BM109" s="1139" t="e">
        <f t="shared" ref="BM109:BM114" si="123">BL109/BL$8</f>
        <v>#DIV/0!</v>
      </c>
      <c r="BN109" s="1143"/>
      <c r="BO109" s="1143"/>
      <c r="BP109" s="1143"/>
      <c r="BQ109" s="1143">
        <v>6.13615187830443</v>
      </c>
      <c r="BR109" s="1143">
        <f t="shared" ref="BR109:BR114" si="124">SUM(BL109,BN109,BO109,BP109,BQ109)</f>
        <v>6.13615187830443</v>
      </c>
      <c r="BS109" s="1144" t="e">
        <f t="shared" ref="BS109:BS114" si="125">BR109/BR$8</f>
        <v>#DIV/0!</v>
      </c>
      <c r="BT109" s="557"/>
      <c r="BU109" s="557"/>
      <c r="BV109" s="557"/>
      <c r="BW109" s="557"/>
      <c r="BX109" s="557"/>
      <c r="BY109" s="557"/>
      <c r="BZ109" s="557"/>
      <c r="CA109" s="557"/>
      <c r="CB109" s="557"/>
      <c r="CC109" s="557"/>
      <c r="CD109" s="557"/>
      <c r="CE109" s="557"/>
      <c r="CF109" s="557"/>
      <c r="CG109" s="557"/>
      <c r="CH109" s="557"/>
      <c r="CI109" s="557"/>
      <c r="CJ109" s="557"/>
      <c r="CK109" s="557"/>
      <c r="CL109" s="557"/>
      <c r="CM109" s="557"/>
      <c r="CN109" s="557"/>
      <c r="CO109" s="557"/>
      <c r="CP109" s="557"/>
      <c r="CQ109" s="557"/>
      <c r="CR109" s="557"/>
      <c r="CS109" s="557"/>
      <c r="CT109" s="557"/>
      <c r="CU109" s="557"/>
      <c r="CV109" s="557"/>
      <c r="CW109" s="557"/>
      <c r="CX109" s="557"/>
      <c r="CY109" s="557"/>
      <c r="CZ109" s="557"/>
      <c r="DA109" s="557"/>
      <c r="DB109" s="557"/>
      <c r="DC109" s="557"/>
      <c r="DD109" s="557"/>
      <c r="DE109" s="557"/>
      <c r="DF109" s="557"/>
      <c r="DG109" s="557"/>
      <c r="DH109" s="557"/>
      <c r="DI109" s="557"/>
      <c r="DJ109" s="557"/>
      <c r="DK109" s="557"/>
      <c r="DL109" s="557"/>
      <c r="DM109" s="557"/>
      <c r="DN109" s="557"/>
      <c r="DO109" s="557"/>
      <c r="DP109" s="557"/>
      <c r="DQ109" s="557"/>
      <c r="DR109" s="557"/>
      <c r="DS109" s="557"/>
      <c r="DT109" s="557"/>
      <c r="DU109" s="557"/>
      <c r="DV109" s="557"/>
      <c r="DW109" s="557"/>
      <c r="DX109" s="557"/>
      <c r="DY109" s="557"/>
      <c r="DZ109" s="557"/>
      <c r="EA109" s="557"/>
      <c r="EB109" s="557"/>
      <c r="EC109" s="557"/>
      <c r="ED109" s="557"/>
      <c r="EE109" s="557"/>
      <c r="EF109" s="557"/>
      <c r="EG109" s="557"/>
      <c r="EH109" s="557"/>
      <c r="EI109" s="557"/>
      <c r="EJ109" s="557"/>
      <c r="EK109" s="557"/>
      <c r="EL109" s="557"/>
      <c r="EM109" s="557"/>
      <c r="EN109" s="557"/>
      <c r="EO109" s="557"/>
      <c r="EP109" s="557"/>
      <c r="EQ109" s="557"/>
      <c r="ER109" s="557"/>
      <c r="ES109" s="557"/>
      <c r="ET109" s="557"/>
      <c r="EU109" s="557"/>
      <c r="EV109" s="557"/>
      <c r="EW109" s="557"/>
      <c r="EX109" s="557"/>
      <c r="EY109" s="557"/>
      <c r="EZ109" s="557"/>
      <c r="FA109" s="557"/>
      <c r="FB109" s="557"/>
      <c r="FC109" s="557"/>
      <c r="FD109" s="557"/>
      <c r="FE109" s="557"/>
      <c r="FF109" s="557"/>
      <c r="FG109" s="557"/>
      <c r="FH109" s="557"/>
      <c r="FI109" s="557"/>
      <c r="FJ109" s="557"/>
      <c r="FK109" s="557"/>
      <c r="FL109" s="557"/>
      <c r="FM109" s="557"/>
      <c r="FN109" s="557"/>
      <c r="FO109" s="557"/>
      <c r="FP109" s="557"/>
      <c r="FQ109" s="557"/>
      <c r="FR109" s="557"/>
      <c r="FS109" s="557"/>
      <c r="FT109" s="557"/>
      <c r="FU109" s="557"/>
      <c r="FV109" s="557"/>
      <c r="FW109" s="557"/>
      <c r="FX109" s="557"/>
      <c r="FY109" s="557"/>
      <c r="FZ109" s="557"/>
      <c r="GA109" s="557"/>
      <c r="GB109" s="557"/>
      <c r="GC109" s="557"/>
      <c r="GD109" s="557"/>
      <c r="GE109" s="557"/>
      <c r="GF109" s="557"/>
      <c r="GG109" s="557"/>
      <c r="GH109" s="557"/>
      <c r="GI109" s="557"/>
      <c r="GJ109" s="557"/>
      <c r="GK109" s="557"/>
      <c r="GL109" s="557"/>
      <c r="GM109" s="557"/>
      <c r="GN109" s="557"/>
      <c r="GO109" s="557"/>
      <c r="GP109" s="557"/>
      <c r="GQ109" s="557"/>
      <c r="GR109" s="557"/>
      <c r="GS109" s="557"/>
      <c r="GT109" s="557"/>
      <c r="GU109" s="557"/>
      <c r="GV109" s="557"/>
      <c r="GW109" s="557"/>
      <c r="GX109" s="557"/>
      <c r="GY109" s="557"/>
      <c r="GZ109" s="557"/>
      <c r="HA109" s="557"/>
      <c r="HB109" s="557"/>
      <c r="HC109" s="557"/>
      <c r="HD109" s="557"/>
      <c r="HE109" s="557"/>
      <c r="HF109" s="557"/>
      <c r="HG109" s="557"/>
      <c r="HH109" s="557"/>
      <c r="HI109" s="557"/>
      <c r="HJ109" s="557"/>
      <c r="HK109" s="557"/>
      <c r="HL109" s="557"/>
      <c r="HM109" s="557"/>
      <c r="HN109" s="557"/>
      <c r="HO109" s="557"/>
      <c r="HP109" s="557"/>
      <c r="HQ109" s="557"/>
      <c r="HR109" s="557"/>
      <c r="HS109" s="557"/>
      <c r="HT109" s="557"/>
      <c r="HU109" s="557"/>
      <c r="HV109" s="557"/>
      <c r="HW109" s="557"/>
      <c r="HX109" s="557"/>
      <c r="HY109" s="557"/>
      <c r="HZ109" s="557"/>
      <c r="IA109" s="557"/>
      <c r="IB109" s="557"/>
      <c r="IC109" s="557"/>
      <c r="ID109" s="557"/>
      <c r="IE109" s="557"/>
      <c r="IF109" s="557"/>
      <c r="IG109" s="557"/>
      <c r="IH109" s="557"/>
      <c r="II109" s="557"/>
      <c r="IJ109" s="557"/>
      <c r="IK109" s="557"/>
      <c r="IL109" s="557"/>
      <c r="IM109" s="557"/>
      <c r="IN109" s="557"/>
      <c r="IO109" s="557"/>
      <c r="IP109" s="557"/>
      <c r="IQ109" s="557"/>
      <c r="IR109" s="557"/>
      <c r="IS109" s="557"/>
      <c r="IT109" s="557"/>
      <c r="IU109" s="557"/>
      <c r="IV109" s="557"/>
      <c r="IW109" s="557"/>
      <c r="IX109" s="557"/>
      <c r="IY109" s="557"/>
      <c r="IZ109" s="557"/>
      <c r="JA109" s="557"/>
      <c r="JB109" s="557"/>
      <c r="JC109" s="557"/>
      <c r="JD109" s="557"/>
      <c r="JE109" s="557"/>
      <c r="JF109" s="557"/>
      <c r="JG109" s="557"/>
      <c r="JH109" s="557"/>
      <c r="JI109" s="557"/>
      <c r="JJ109" s="557"/>
      <c r="JK109" s="557"/>
      <c r="JL109" s="557"/>
      <c r="JM109" s="557"/>
      <c r="JN109" s="557"/>
      <c r="JO109" s="557"/>
      <c r="JP109" s="557"/>
      <c r="JQ109" s="557"/>
      <c r="JR109" s="557"/>
      <c r="JS109" s="557"/>
      <c r="JT109" s="557"/>
      <c r="JU109" s="557"/>
      <c r="JV109" s="557"/>
      <c r="JW109" s="557"/>
      <c r="JX109" s="557"/>
      <c r="JY109" s="557"/>
      <c r="JZ109" s="557"/>
      <c r="KA109" s="557"/>
      <c r="KB109" s="557"/>
      <c r="KC109" s="557"/>
      <c r="KD109" s="557"/>
      <c r="KE109" s="557"/>
      <c r="KF109" s="557"/>
      <c r="KG109" s="557"/>
      <c r="KH109" s="557"/>
      <c r="KI109" s="557"/>
      <c r="KJ109" s="557"/>
      <c r="KK109" s="557"/>
      <c r="KL109" s="557"/>
      <c r="KM109" s="557"/>
      <c r="KN109" s="557"/>
      <c r="KO109" s="557"/>
      <c r="KP109" s="557"/>
      <c r="KQ109" s="557"/>
      <c r="KR109" s="557"/>
      <c r="KS109" s="557"/>
      <c r="KT109" s="557"/>
      <c r="KU109" s="557"/>
      <c r="KV109" s="557"/>
      <c r="KW109" s="557"/>
      <c r="KX109" s="557"/>
      <c r="KY109" s="557"/>
      <c r="KZ109" s="557"/>
      <c r="LA109" s="557"/>
      <c r="LB109" s="557"/>
      <c r="LC109" s="557"/>
      <c r="LD109" s="557"/>
      <c r="LE109" s="557"/>
      <c r="LF109" s="557"/>
      <c r="LG109" s="557"/>
      <c r="LH109" s="557"/>
      <c r="LI109" s="557"/>
      <c r="LJ109" s="557"/>
      <c r="LK109" s="557"/>
      <c r="LL109" s="557"/>
      <c r="LM109" s="557"/>
      <c r="LN109" s="557"/>
      <c r="LO109" s="557"/>
      <c r="LP109" s="557"/>
      <c r="LQ109" s="557"/>
      <c r="LR109" s="557"/>
      <c r="LS109" s="557"/>
      <c r="LT109" s="557"/>
      <c r="LU109" s="557"/>
      <c r="LV109" s="557"/>
      <c r="LW109" s="557"/>
      <c r="LX109" s="557"/>
      <c r="LY109" s="557"/>
      <c r="LZ109" s="557"/>
      <c r="MA109" s="557"/>
      <c r="MB109" s="557"/>
      <c r="MC109" s="557"/>
      <c r="MD109" s="557"/>
      <c r="ME109" s="557"/>
      <c r="MF109" s="557"/>
      <c r="MG109" s="557"/>
      <c r="MH109" s="557"/>
      <c r="MI109" s="557"/>
      <c r="MJ109" s="557"/>
      <c r="MK109" s="557"/>
      <c r="ML109" s="557"/>
      <c r="MM109" s="557"/>
      <c r="MN109" s="557"/>
      <c r="MO109" s="557"/>
      <c r="MP109" s="557"/>
      <c r="MQ109" s="557"/>
      <c r="MR109" s="557"/>
      <c r="MS109" s="557"/>
      <c r="MT109" s="557"/>
      <c r="MU109" s="557"/>
      <c r="MV109" s="557"/>
      <c r="MW109" s="557"/>
      <c r="MX109" s="557"/>
      <c r="MY109" s="557"/>
      <c r="MZ109" s="557"/>
      <c r="NA109" s="557"/>
      <c r="NB109" s="557"/>
      <c r="NC109" s="557"/>
      <c r="ND109" s="557"/>
      <c r="NE109" s="557"/>
      <c r="NF109" s="557"/>
      <c r="NG109" s="557"/>
      <c r="NH109" s="557"/>
      <c r="NI109" s="557"/>
      <c r="NJ109" s="557"/>
      <c r="NK109" s="557"/>
      <c r="NL109" s="557"/>
      <c r="NM109" s="557"/>
      <c r="NN109" s="557"/>
      <c r="NO109" s="557"/>
      <c r="NP109" s="557"/>
      <c r="NQ109" s="557"/>
      <c r="NR109" s="557"/>
      <c r="NS109" s="557"/>
      <c r="NT109" s="557"/>
    </row>
    <row r="110" spans="1:384" s="85" customFormat="1" ht="51.75" hidden="1" customHeight="1" x14ac:dyDescent="0.45">
      <c r="A110" s="107">
        <v>0</v>
      </c>
      <c r="B110" s="108">
        <v>1</v>
      </c>
      <c r="C110" s="107">
        <v>0</v>
      </c>
      <c r="D110" s="108">
        <v>9</v>
      </c>
      <c r="E110" s="107">
        <v>0</v>
      </c>
      <c r="F110" s="108">
        <v>2</v>
      </c>
      <c r="G110" s="107">
        <v>0</v>
      </c>
      <c r="H110" s="108">
        <v>2</v>
      </c>
      <c r="I110" s="1302" t="str">
        <f t="shared" si="110"/>
        <v>01090202</v>
      </c>
      <c r="J110" s="2906" t="str">
        <f t="shared" si="111"/>
        <v>01090202</v>
      </c>
      <c r="K110" s="112" t="s">
        <v>119</v>
      </c>
      <c r="L110" s="2910" t="s">
        <v>461</v>
      </c>
      <c r="M110" s="2910"/>
      <c r="N110" s="2908" t="s">
        <v>240</v>
      </c>
      <c r="O110" s="2556" t="s">
        <v>458</v>
      </c>
      <c r="P110" s="2305" t="s">
        <v>461</v>
      </c>
      <c r="Q110" s="2579">
        <f t="shared" si="114"/>
        <v>4.8140159770901354</v>
      </c>
      <c r="R110" s="2596">
        <f t="shared" si="115"/>
        <v>5.833333333333333</v>
      </c>
      <c r="S110" s="2597">
        <v>4.3602901695310932</v>
      </c>
      <c r="T110" s="2642" t="s">
        <v>520</v>
      </c>
      <c r="U110" s="2621">
        <v>60</v>
      </c>
      <c r="V110" s="1866">
        <f t="shared" si="116"/>
        <v>60</v>
      </c>
      <c r="W110" s="2621">
        <v>20</v>
      </c>
      <c r="X110" s="2621">
        <v>0</v>
      </c>
      <c r="Y110" s="2621"/>
      <c r="Z110" s="2621">
        <v>30</v>
      </c>
      <c r="AA110" s="2621"/>
      <c r="AB110" s="2902">
        <v>10</v>
      </c>
      <c r="AC110" s="3725"/>
      <c r="AD110" s="2656">
        <v>10</v>
      </c>
      <c r="AE110" s="1866">
        <f t="shared" si="117"/>
        <v>10</v>
      </c>
      <c r="AF110" s="2581">
        <v>1</v>
      </c>
      <c r="AG110" s="2288">
        <v>0</v>
      </c>
      <c r="AH110" s="2288">
        <v>8</v>
      </c>
      <c r="AI110" s="2288">
        <v>0</v>
      </c>
      <c r="AJ110" s="2288">
        <v>0</v>
      </c>
      <c r="AK110" s="2288">
        <v>0</v>
      </c>
      <c r="AL110" s="2288">
        <v>0</v>
      </c>
      <c r="AM110" s="2288">
        <v>1</v>
      </c>
      <c r="AN110" s="1728"/>
      <c r="AO110" s="2892">
        <f t="shared" si="112"/>
        <v>70</v>
      </c>
      <c r="AP110" s="2897">
        <f t="shared" ref="AP110:AP123" si="126">AO110/AO$8</f>
        <v>5.833333333333333</v>
      </c>
      <c r="AQ110" s="1807" t="str" cm="1">
        <f t="array" ref="AQ110">_xlfn.IFS(AP110&lt;4,"estandar",AP110&gt;9,"compleja",AP110&gt;4,"avanzada")</f>
        <v>avanzada</v>
      </c>
      <c r="AR110" s="1555" t="s">
        <v>522</v>
      </c>
      <c r="AS110" s="2277" t="s">
        <v>249</v>
      </c>
      <c r="AT110" s="2277" t="s">
        <v>522</v>
      </c>
      <c r="AU110" s="2278" t="s">
        <v>249</v>
      </c>
      <c r="AV110" s="1476">
        <v>19.670570135746601</v>
      </c>
      <c r="AW110" s="1143">
        <v>0</v>
      </c>
      <c r="AX110" s="1143">
        <v>7.2502262443438896</v>
      </c>
      <c r="AY110" s="1143"/>
      <c r="AZ110" s="1143">
        <f t="shared" si="118"/>
        <v>26.92079638009049</v>
      </c>
      <c r="BA110" s="1139">
        <f t="shared" si="119"/>
        <v>4.8140159770901354</v>
      </c>
      <c r="BB110" s="1143">
        <v>4.1515710527111596</v>
      </c>
      <c r="BC110" s="1143">
        <v>0</v>
      </c>
      <c r="BD110" s="1143">
        <v>0</v>
      </c>
      <c r="BE110" s="1143">
        <v>6.13615187830443</v>
      </c>
      <c r="BF110" s="1143">
        <f t="shared" si="120"/>
        <v>37.20851931110608</v>
      </c>
      <c r="BG110" s="1477">
        <f t="shared" si="121"/>
        <v>4.3602901695310932</v>
      </c>
      <c r="BH110" s="1469"/>
      <c r="BI110" s="1143"/>
      <c r="BJ110" s="1143"/>
      <c r="BK110" s="1143"/>
      <c r="BL110" s="1143">
        <f t="shared" si="122"/>
        <v>0</v>
      </c>
      <c r="BM110" s="1139" t="e">
        <f t="shared" si="123"/>
        <v>#DIV/0!</v>
      </c>
      <c r="BN110" s="1143"/>
      <c r="BO110" s="1143"/>
      <c r="BP110" s="1143"/>
      <c r="BQ110" s="1143">
        <v>6.13615187830443</v>
      </c>
      <c r="BR110" s="1143">
        <f t="shared" si="124"/>
        <v>6.13615187830443</v>
      </c>
      <c r="BS110" s="1144" t="e">
        <f t="shared" si="125"/>
        <v>#DIV/0!</v>
      </c>
      <c r="BT110" s="557"/>
      <c r="BU110" s="557"/>
      <c r="BV110" s="557"/>
      <c r="BW110" s="557"/>
      <c r="BX110" s="557"/>
      <c r="BY110" s="557"/>
      <c r="BZ110" s="557"/>
      <c r="CA110" s="557"/>
      <c r="CB110" s="557"/>
      <c r="CC110" s="557"/>
      <c r="CD110" s="557"/>
      <c r="CE110" s="557"/>
      <c r="CF110" s="557"/>
      <c r="CG110" s="557"/>
      <c r="CH110" s="557"/>
      <c r="CI110" s="557"/>
      <c r="CJ110" s="557"/>
      <c r="CK110" s="557"/>
      <c r="CL110" s="557"/>
      <c r="CM110" s="557"/>
      <c r="CN110" s="557"/>
      <c r="CO110" s="557"/>
      <c r="CP110" s="557"/>
      <c r="CQ110" s="557"/>
      <c r="CR110" s="557"/>
      <c r="CS110" s="557"/>
      <c r="CT110" s="557"/>
      <c r="CU110" s="557"/>
      <c r="CV110" s="557"/>
      <c r="CW110" s="557"/>
      <c r="CX110" s="557"/>
      <c r="CY110" s="557"/>
      <c r="CZ110" s="557"/>
      <c r="DA110" s="557"/>
      <c r="DB110" s="557"/>
      <c r="DC110" s="557"/>
      <c r="DD110" s="557"/>
      <c r="DE110" s="557"/>
      <c r="DF110" s="557"/>
      <c r="DG110" s="557"/>
      <c r="DH110" s="557"/>
      <c r="DI110" s="557"/>
      <c r="DJ110" s="557"/>
      <c r="DK110" s="557"/>
      <c r="DL110" s="557"/>
      <c r="DM110" s="557"/>
      <c r="DN110" s="557"/>
      <c r="DO110" s="557"/>
      <c r="DP110" s="557"/>
      <c r="DQ110" s="557"/>
      <c r="DR110" s="557"/>
      <c r="DS110" s="557"/>
      <c r="DT110" s="557"/>
      <c r="DU110" s="557"/>
      <c r="DV110" s="557"/>
      <c r="DW110" s="557"/>
      <c r="DX110" s="557"/>
      <c r="DY110" s="557"/>
      <c r="DZ110" s="557"/>
      <c r="EA110" s="557"/>
      <c r="EB110" s="557"/>
      <c r="EC110" s="557"/>
      <c r="ED110" s="557"/>
      <c r="EE110" s="557"/>
      <c r="EF110" s="557"/>
      <c r="EG110" s="557"/>
      <c r="EH110" s="557"/>
      <c r="EI110" s="557"/>
      <c r="EJ110" s="557"/>
      <c r="EK110" s="557"/>
      <c r="EL110" s="557"/>
      <c r="EM110" s="557"/>
      <c r="EN110" s="557"/>
      <c r="EO110" s="557"/>
      <c r="EP110" s="557"/>
      <c r="EQ110" s="557"/>
      <c r="ER110" s="557"/>
      <c r="ES110" s="557"/>
      <c r="ET110" s="557"/>
      <c r="EU110" s="557"/>
      <c r="EV110" s="557"/>
      <c r="EW110" s="557"/>
      <c r="EX110" s="557"/>
      <c r="EY110" s="557"/>
      <c r="EZ110" s="557"/>
      <c r="FA110" s="557"/>
      <c r="FB110" s="557"/>
      <c r="FC110" s="557"/>
      <c r="FD110" s="557"/>
      <c r="FE110" s="557"/>
      <c r="FF110" s="557"/>
      <c r="FG110" s="557"/>
      <c r="FH110" s="557"/>
      <c r="FI110" s="557"/>
      <c r="FJ110" s="557"/>
      <c r="FK110" s="557"/>
      <c r="FL110" s="557"/>
      <c r="FM110" s="557"/>
      <c r="FN110" s="557"/>
      <c r="FO110" s="557"/>
      <c r="FP110" s="557"/>
      <c r="FQ110" s="557"/>
      <c r="FR110" s="557"/>
      <c r="FS110" s="557"/>
      <c r="FT110" s="557"/>
      <c r="FU110" s="557"/>
      <c r="FV110" s="557"/>
      <c r="FW110" s="557"/>
      <c r="FX110" s="557"/>
      <c r="FY110" s="557"/>
      <c r="FZ110" s="557"/>
      <c r="GA110" s="557"/>
      <c r="GB110" s="557"/>
      <c r="GC110" s="557"/>
      <c r="GD110" s="557"/>
      <c r="GE110" s="557"/>
      <c r="GF110" s="557"/>
      <c r="GG110" s="557"/>
      <c r="GH110" s="557"/>
      <c r="GI110" s="557"/>
      <c r="GJ110" s="557"/>
      <c r="GK110" s="557"/>
      <c r="GL110" s="557"/>
      <c r="GM110" s="557"/>
      <c r="GN110" s="557"/>
      <c r="GO110" s="557"/>
      <c r="GP110" s="557"/>
      <c r="GQ110" s="557"/>
      <c r="GR110" s="557"/>
      <c r="GS110" s="557"/>
      <c r="GT110" s="557"/>
      <c r="GU110" s="557"/>
      <c r="GV110" s="557"/>
      <c r="GW110" s="557"/>
      <c r="GX110" s="557"/>
      <c r="GY110" s="557"/>
      <c r="GZ110" s="557"/>
      <c r="HA110" s="557"/>
      <c r="HB110" s="557"/>
      <c r="HC110" s="557"/>
      <c r="HD110" s="557"/>
      <c r="HE110" s="557"/>
      <c r="HF110" s="557"/>
      <c r="HG110" s="557"/>
      <c r="HH110" s="557"/>
      <c r="HI110" s="557"/>
      <c r="HJ110" s="557"/>
      <c r="HK110" s="557"/>
      <c r="HL110" s="557"/>
      <c r="HM110" s="557"/>
      <c r="HN110" s="557"/>
      <c r="HO110" s="557"/>
      <c r="HP110" s="557"/>
      <c r="HQ110" s="557"/>
      <c r="HR110" s="557"/>
      <c r="HS110" s="557"/>
      <c r="HT110" s="557"/>
      <c r="HU110" s="557"/>
      <c r="HV110" s="557"/>
      <c r="HW110" s="557"/>
      <c r="HX110" s="557"/>
      <c r="HY110" s="557"/>
      <c r="HZ110" s="557"/>
      <c r="IA110" s="557"/>
      <c r="IB110" s="557"/>
      <c r="IC110" s="557"/>
      <c r="ID110" s="557"/>
      <c r="IE110" s="557"/>
      <c r="IF110" s="557"/>
      <c r="IG110" s="557"/>
      <c r="IH110" s="557"/>
      <c r="II110" s="557"/>
      <c r="IJ110" s="557"/>
      <c r="IK110" s="557"/>
      <c r="IL110" s="557"/>
      <c r="IM110" s="557"/>
      <c r="IN110" s="557"/>
      <c r="IO110" s="557"/>
      <c r="IP110" s="557"/>
      <c r="IQ110" s="557"/>
      <c r="IR110" s="557"/>
      <c r="IS110" s="557"/>
      <c r="IT110" s="557"/>
      <c r="IU110" s="557"/>
      <c r="IV110" s="557"/>
      <c r="IW110" s="557"/>
      <c r="IX110" s="557"/>
      <c r="IY110" s="557"/>
      <c r="IZ110" s="557"/>
      <c r="JA110" s="557"/>
      <c r="JB110" s="557"/>
      <c r="JC110" s="557"/>
      <c r="JD110" s="557"/>
      <c r="JE110" s="557"/>
      <c r="JF110" s="557"/>
      <c r="JG110" s="557"/>
      <c r="JH110" s="557"/>
      <c r="JI110" s="557"/>
      <c r="JJ110" s="557"/>
      <c r="JK110" s="557"/>
      <c r="JL110" s="557"/>
      <c r="JM110" s="557"/>
      <c r="JN110" s="557"/>
      <c r="JO110" s="557"/>
      <c r="JP110" s="557"/>
      <c r="JQ110" s="557"/>
      <c r="JR110" s="557"/>
      <c r="JS110" s="557"/>
      <c r="JT110" s="557"/>
      <c r="JU110" s="557"/>
      <c r="JV110" s="557"/>
      <c r="JW110" s="557"/>
      <c r="JX110" s="557"/>
      <c r="JY110" s="557"/>
      <c r="JZ110" s="557"/>
      <c r="KA110" s="557"/>
      <c r="KB110" s="557"/>
      <c r="KC110" s="557"/>
      <c r="KD110" s="557"/>
      <c r="KE110" s="557"/>
      <c r="KF110" s="557"/>
      <c r="KG110" s="557"/>
      <c r="KH110" s="557"/>
      <c r="KI110" s="557"/>
      <c r="KJ110" s="557"/>
      <c r="KK110" s="557"/>
      <c r="KL110" s="557"/>
      <c r="KM110" s="557"/>
      <c r="KN110" s="557"/>
      <c r="KO110" s="557"/>
      <c r="KP110" s="557"/>
      <c r="KQ110" s="557"/>
      <c r="KR110" s="557"/>
      <c r="KS110" s="557"/>
      <c r="KT110" s="557"/>
      <c r="KU110" s="557"/>
      <c r="KV110" s="557"/>
      <c r="KW110" s="557"/>
      <c r="KX110" s="557"/>
      <c r="KY110" s="557"/>
      <c r="KZ110" s="557"/>
      <c r="LA110" s="557"/>
      <c r="LB110" s="557"/>
      <c r="LC110" s="557"/>
      <c r="LD110" s="557"/>
      <c r="LE110" s="557"/>
      <c r="LF110" s="557"/>
      <c r="LG110" s="557"/>
      <c r="LH110" s="557"/>
      <c r="LI110" s="557"/>
      <c r="LJ110" s="557"/>
      <c r="LK110" s="557"/>
      <c r="LL110" s="557"/>
      <c r="LM110" s="557"/>
      <c r="LN110" s="557"/>
      <c r="LO110" s="557"/>
      <c r="LP110" s="557"/>
      <c r="LQ110" s="557"/>
      <c r="LR110" s="557"/>
      <c r="LS110" s="557"/>
      <c r="LT110" s="557"/>
      <c r="LU110" s="557"/>
      <c r="LV110" s="557"/>
      <c r="LW110" s="557"/>
      <c r="LX110" s="557"/>
      <c r="LY110" s="557"/>
      <c r="LZ110" s="557"/>
      <c r="MA110" s="557"/>
      <c r="MB110" s="557"/>
      <c r="MC110" s="557"/>
      <c r="MD110" s="557"/>
      <c r="ME110" s="557"/>
      <c r="MF110" s="557"/>
      <c r="MG110" s="557"/>
      <c r="MH110" s="557"/>
      <c r="MI110" s="557"/>
      <c r="MJ110" s="557"/>
      <c r="MK110" s="557"/>
      <c r="ML110" s="557"/>
      <c r="MM110" s="557"/>
      <c r="MN110" s="557"/>
      <c r="MO110" s="557"/>
      <c r="MP110" s="557"/>
      <c r="MQ110" s="557"/>
      <c r="MR110" s="557"/>
      <c r="MS110" s="557"/>
      <c r="MT110" s="557"/>
      <c r="MU110" s="557"/>
      <c r="MV110" s="557"/>
      <c r="MW110" s="557"/>
      <c r="MX110" s="557"/>
      <c r="MY110" s="557"/>
      <c r="MZ110" s="557"/>
      <c r="NA110" s="557"/>
      <c r="NB110" s="557"/>
      <c r="NC110" s="557"/>
      <c r="ND110" s="557"/>
      <c r="NE110" s="557"/>
      <c r="NF110" s="557"/>
      <c r="NG110" s="557"/>
      <c r="NH110" s="557"/>
      <c r="NI110" s="557"/>
      <c r="NJ110" s="557"/>
      <c r="NK110" s="557"/>
      <c r="NL110" s="557"/>
      <c r="NM110" s="557"/>
      <c r="NN110" s="557"/>
      <c r="NO110" s="557"/>
      <c r="NP110" s="557"/>
      <c r="NQ110" s="557"/>
      <c r="NR110" s="557"/>
      <c r="NS110" s="557"/>
      <c r="NT110" s="557"/>
    </row>
    <row r="111" spans="1:384" s="85" customFormat="1" ht="51.75" hidden="1" customHeight="1" x14ac:dyDescent="0.45">
      <c r="A111" s="107">
        <v>0</v>
      </c>
      <c r="B111" s="108">
        <v>1</v>
      </c>
      <c r="C111" s="107">
        <v>0</v>
      </c>
      <c r="D111" s="108">
        <v>9</v>
      </c>
      <c r="E111" s="107">
        <v>0</v>
      </c>
      <c r="F111" s="108">
        <v>2</v>
      </c>
      <c r="G111" s="107">
        <v>0</v>
      </c>
      <c r="H111" s="108">
        <v>3</v>
      </c>
      <c r="I111" s="1302" t="str">
        <f t="shared" si="110"/>
        <v>01090203</v>
      </c>
      <c r="J111" s="2906" t="str">
        <f t="shared" si="111"/>
        <v>01090203</v>
      </c>
      <c r="K111" s="112" t="s">
        <v>119</v>
      </c>
      <c r="L111" s="2910" t="s">
        <v>462</v>
      </c>
      <c r="M111" s="2910"/>
      <c r="N111" s="2908" t="s">
        <v>240</v>
      </c>
      <c r="O111" s="2556" t="s">
        <v>458</v>
      </c>
      <c r="P111" s="2305" t="s">
        <v>462</v>
      </c>
      <c r="Q111" s="2579">
        <f t="shared" si="114"/>
        <v>7.0350399427253425</v>
      </c>
      <c r="R111" s="2596">
        <f t="shared" si="115"/>
        <v>10</v>
      </c>
      <c r="S111" s="2597">
        <v>6.3022744021462644</v>
      </c>
      <c r="T111" s="2642" t="s">
        <v>520</v>
      </c>
      <c r="U111" s="2621">
        <v>120</v>
      </c>
      <c r="V111" s="1866">
        <f t="shared" si="116"/>
        <v>120</v>
      </c>
      <c r="W111" s="2621">
        <v>20</v>
      </c>
      <c r="X111" s="2621">
        <v>0</v>
      </c>
      <c r="Y111" s="2621"/>
      <c r="Z111" s="2621">
        <v>90</v>
      </c>
      <c r="AA111" s="2621"/>
      <c r="AB111" s="2902">
        <v>10</v>
      </c>
      <c r="AC111" s="3725"/>
      <c r="AD111" s="2622"/>
      <c r="AE111" s="1866">
        <f t="shared" si="117"/>
        <v>0</v>
      </c>
      <c r="AF111" s="2581">
        <v>0</v>
      </c>
      <c r="AG111" s="2288">
        <v>0</v>
      </c>
      <c r="AH111" s="2288">
        <v>0</v>
      </c>
      <c r="AI111" s="2288">
        <v>0</v>
      </c>
      <c r="AJ111" s="2288">
        <v>0</v>
      </c>
      <c r="AK111" s="2288">
        <v>0</v>
      </c>
      <c r="AL111" s="2288">
        <v>0</v>
      </c>
      <c r="AM111" s="2291">
        <v>0</v>
      </c>
      <c r="AN111" s="1728"/>
      <c r="AO111" s="2892">
        <f t="shared" si="112"/>
        <v>120</v>
      </c>
      <c r="AP111" s="2897">
        <f t="shared" si="126"/>
        <v>10</v>
      </c>
      <c r="AQ111" s="1807" t="str" cm="1">
        <f t="array" ref="AQ111">_xlfn.IFS(AP111&lt;4,"estandar",AP111&gt;9,"compleja",AP111&gt;4,"avanzada")</f>
        <v>compleja</v>
      </c>
      <c r="AR111" s="1555" t="s">
        <v>249</v>
      </c>
      <c r="AS111" s="2277" t="s">
        <v>249</v>
      </c>
      <c r="AT111" s="2277" t="s">
        <v>522</v>
      </c>
      <c r="AU111" s="2278" t="s">
        <v>249</v>
      </c>
      <c r="AV111" s="1476">
        <v>39.341140271493202</v>
      </c>
      <c r="AW111" s="1143">
        <v>0</v>
      </c>
      <c r="AX111" s="1143">
        <v>0</v>
      </c>
      <c r="AY111" s="1143"/>
      <c r="AZ111" s="1143">
        <f t="shared" si="118"/>
        <v>39.341140271493202</v>
      </c>
      <c r="BA111" s="1139">
        <f t="shared" si="119"/>
        <v>7.0350399427253425</v>
      </c>
      <c r="BB111" s="1143">
        <v>8.3031421054223191</v>
      </c>
      <c r="BC111" s="1143">
        <v>0</v>
      </c>
      <c r="BD111" s="1143">
        <v>0</v>
      </c>
      <c r="BE111" s="1143">
        <v>6.13615187830443</v>
      </c>
      <c r="BF111" s="1143">
        <f t="shared" si="120"/>
        <v>53.780434255219951</v>
      </c>
      <c r="BG111" s="1477">
        <f t="shared" si="121"/>
        <v>6.3022744021462644</v>
      </c>
      <c r="BH111" s="1469"/>
      <c r="BI111" s="1143"/>
      <c r="BJ111" s="1143"/>
      <c r="BK111" s="1143"/>
      <c r="BL111" s="1143">
        <f t="shared" si="122"/>
        <v>0</v>
      </c>
      <c r="BM111" s="1139" t="e">
        <f t="shared" si="123"/>
        <v>#DIV/0!</v>
      </c>
      <c r="BN111" s="1143"/>
      <c r="BO111" s="1143"/>
      <c r="BP111" s="1143"/>
      <c r="BQ111" s="1143">
        <v>6.13615187830443</v>
      </c>
      <c r="BR111" s="1143">
        <f t="shared" si="124"/>
        <v>6.13615187830443</v>
      </c>
      <c r="BS111" s="1144" t="e">
        <f t="shared" si="125"/>
        <v>#DIV/0!</v>
      </c>
      <c r="BT111" s="557"/>
      <c r="BU111" s="557"/>
      <c r="BV111" s="557"/>
      <c r="BW111" s="557"/>
      <c r="BX111" s="557"/>
      <c r="BY111" s="557"/>
      <c r="BZ111" s="557"/>
      <c r="CA111" s="557"/>
      <c r="CB111" s="557"/>
      <c r="CC111" s="557"/>
      <c r="CD111" s="557"/>
      <c r="CE111" s="557"/>
      <c r="CF111" s="557"/>
      <c r="CG111" s="557"/>
      <c r="CH111" s="557"/>
      <c r="CI111" s="557"/>
      <c r="CJ111" s="557"/>
      <c r="CK111" s="557"/>
      <c r="CL111" s="557"/>
      <c r="CM111" s="557"/>
      <c r="CN111" s="557"/>
      <c r="CO111" s="557"/>
      <c r="CP111" s="557"/>
      <c r="CQ111" s="557"/>
      <c r="CR111" s="557"/>
      <c r="CS111" s="557"/>
      <c r="CT111" s="557"/>
      <c r="CU111" s="557"/>
      <c r="CV111" s="557"/>
      <c r="CW111" s="557"/>
      <c r="CX111" s="557"/>
      <c r="CY111" s="557"/>
      <c r="CZ111" s="557"/>
      <c r="DA111" s="557"/>
      <c r="DB111" s="557"/>
      <c r="DC111" s="557"/>
      <c r="DD111" s="557"/>
      <c r="DE111" s="557"/>
      <c r="DF111" s="557"/>
      <c r="DG111" s="557"/>
      <c r="DH111" s="557"/>
      <c r="DI111" s="557"/>
      <c r="DJ111" s="557"/>
      <c r="DK111" s="557"/>
      <c r="DL111" s="557"/>
      <c r="DM111" s="557"/>
      <c r="DN111" s="557"/>
      <c r="DO111" s="557"/>
      <c r="DP111" s="557"/>
      <c r="DQ111" s="557"/>
      <c r="DR111" s="557"/>
      <c r="DS111" s="557"/>
      <c r="DT111" s="557"/>
      <c r="DU111" s="557"/>
      <c r="DV111" s="557"/>
      <c r="DW111" s="557"/>
      <c r="DX111" s="557"/>
      <c r="DY111" s="557"/>
      <c r="DZ111" s="557"/>
      <c r="EA111" s="557"/>
      <c r="EB111" s="557"/>
      <c r="EC111" s="557"/>
      <c r="ED111" s="557"/>
      <c r="EE111" s="557"/>
      <c r="EF111" s="557"/>
      <c r="EG111" s="557"/>
      <c r="EH111" s="557"/>
      <c r="EI111" s="557"/>
      <c r="EJ111" s="557"/>
      <c r="EK111" s="557"/>
      <c r="EL111" s="557"/>
      <c r="EM111" s="557"/>
      <c r="EN111" s="557"/>
      <c r="EO111" s="557"/>
      <c r="EP111" s="557"/>
      <c r="EQ111" s="557"/>
      <c r="ER111" s="557"/>
      <c r="ES111" s="557"/>
      <c r="ET111" s="557"/>
      <c r="EU111" s="557"/>
      <c r="EV111" s="557"/>
      <c r="EW111" s="557"/>
      <c r="EX111" s="557"/>
      <c r="EY111" s="557"/>
      <c r="EZ111" s="557"/>
      <c r="FA111" s="557"/>
      <c r="FB111" s="557"/>
      <c r="FC111" s="557"/>
      <c r="FD111" s="557"/>
      <c r="FE111" s="557"/>
      <c r="FF111" s="557"/>
      <c r="FG111" s="557"/>
      <c r="FH111" s="557"/>
      <c r="FI111" s="557"/>
      <c r="FJ111" s="557"/>
      <c r="FK111" s="557"/>
      <c r="FL111" s="557"/>
      <c r="FM111" s="557"/>
      <c r="FN111" s="557"/>
      <c r="FO111" s="557"/>
      <c r="FP111" s="557"/>
      <c r="FQ111" s="557"/>
      <c r="FR111" s="557"/>
      <c r="FS111" s="557"/>
      <c r="FT111" s="557"/>
      <c r="FU111" s="557"/>
      <c r="FV111" s="557"/>
      <c r="FW111" s="557"/>
      <c r="FX111" s="557"/>
      <c r="FY111" s="557"/>
      <c r="FZ111" s="557"/>
      <c r="GA111" s="557"/>
      <c r="GB111" s="557"/>
      <c r="GC111" s="557"/>
      <c r="GD111" s="557"/>
      <c r="GE111" s="557"/>
      <c r="GF111" s="557"/>
      <c r="GG111" s="557"/>
      <c r="GH111" s="557"/>
      <c r="GI111" s="557"/>
      <c r="GJ111" s="557"/>
      <c r="GK111" s="557"/>
      <c r="GL111" s="557"/>
      <c r="GM111" s="557"/>
      <c r="GN111" s="557"/>
      <c r="GO111" s="557"/>
      <c r="GP111" s="557"/>
      <c r="GQ111" s="557"/>
      <c r="GR111" s="557"/>
      <c r="GS111" s="557"/>
      <c r="GT111" s="557"/>
      <c r="GU111" s="557"/>
      <c r="GV111" s="557"/>
      <c r="GW111" s="557"/>
      <c r="GX111" s="557"/>
      <c r="GY111" s="557"/>
      <c r="GZ111" s="557"/>
      <c r="HA111" s="557"/>
      <c r="HB111" s="557"/>
      <c r="HC111" s="557"/>
      <c r="HD111" s="557"/>
      <c r="HE111" s="557"/>
      <c r="HF111" s="557"/>
      <c r="HG111" s="557"/>
      <c r="HH111" s="557"/>
      <c r="HI111" s="557"/>
      <c r="HJ111" s="557"/>
      <c r="HK111" s="557"/>
      <c r="HL111" s="557"/>
      <c r="HM111" s="557"/>
      <c r="HN111" s="557"/>
      <c r="HO111" s="557"/>
      <c r="HP111" s="557"/>
      <c r="HQ111" s="557"/>
      <c r="HR111" s="557"/>
      <c r="HS111" s="557"/>
      <c r="HT111" s="557"/>
      <c r="HU111" s="557"/>
      <c r="HV111" s="557"/>
      <c r="HW111" s="557"/>
      <c r="HX111" s="557"/>
      <c r="HY111" s="557"/>
      <c r="HZ111" s="557"/>
      <c r="IA111" s="557"/>
      <c r="IB111" s="557"/>
      <c r="IC111" s="557"/>
      <c r="ID111" s="557"/>
      <c r="IE111" s="557"/>
      <c r="IF111" s="557"/>
      <c r="IG111" s="557"/>
      <c r="IH111" s="557"/>
      <c r="II111" s="557"/>
      <c r="IJ111" s="557"/>
      <c r="IK111" s="557"/>
      <c r="IL111" s="557"/>
      <c r="IM111" s="557"/>
      <c r="IN111" s="557"/>
      <c r="IO111" s="557"/>
      <c r="IP111" s="557"/>
      <c r="IQ111" s="557"/>
      <c r="IR111" s="557"/>
      <c r="IS111" s="557"/>
      <c r="IT111" s="557"/>
      <c r="IU111" s="557"/>
      <c r="IV111" s="557"/>
      <c r="IW111" s="557"/>
      <c r="IX111" s="557"/>
      <c r="IY111" s="557"/>
      <c r="IZ111" s="557"/>
      <c r="JA111" s="557"/>
      <c r="JB111" s="557"/>
      <c r="JC111" s="557"/>
      <c r="JD111" s="557"/>
      <c r="JE111" s="557"/>
      <c r="JF111" s="557"/>
      <c r="JG111" s="557"/>
      <c r="JH111" s="557"/>
      <c r="JI111" s="557"/>
      <c r="JJ111" s="557"/>
      <c r="JK111" s="557"/>
      <c r="JL111" s="557"/>
      <c r="JM111" s="557"/>
      <c r="JN111" s="557"/>
      <c r="JO111" s="557"/>
      <c r="JP111" s="557"/>
      <c r="JQ111" s="557"/>
      <c r="JR111" s="557"/>
      <c r="JS111" s="557"/>
      <c r="JT111" s="557"/>
      <c r="JU111" s="557"/>
      <c r="JV111" s="557"/>
      <c r="JW111" s="557"/>
      <c r="JX111" s="557"/>
      <c r="JY111" s="557"/>
      <c r="JZ111" s="557"/>
      <c r="KA111" s="557"/>
      <c r="KB111" s="557"/>
      <c r="KC111" s="557"/>
      <c r="KD111" s="557"/>
      <c r="KE111" s="557"/>
      <c r="KF111" s="557"/>
      <c r="KG111" s="557"/>
      <c r="KH111" s="557"/>
      <c r="KI111" s="557"/>
      <c r="KJ111" s="557"/>
      <c r="KK111" s="557"/>
      <c r="KL111" s="557"/>
      <c r="KM111" s="557"/>
      <c r="KN111" s="557"/>
      <c r="KO111" s="557"/>
      <c r="KP111" s="557"/>
      <c r="KQ111" s="557"/>
      <c r="KR111" s="557"/>
      <c r="KS111" s="557"/>
      <c r="KT111" s="557"/>
      <c r="KU111" s="557"/>
      <c r="KV111" s="557"/>
      <c r="KW111" s="557"/>
      <c r="KX111" s="557"/>
      <c r="KY111" s="557"/>
      <c r="KZ111" s="557"/>
      <c r="LA111" s="557"/>
      <c r="LB111" s="557"/>
      <c r="LC111" s="557"/>
      <c r="LD111" s="557"/>
      <c r="LE111" s="557"/>
      <c r="LF111" s="557"/>
      <c r="LG111" s="557"/>
      <c r="LH111" s="557"/>
      <c r="LI111" s="557"/>
      <c r="LJ111" s="557"/>
      <c r="LK111" s="557"/>
      <c r="LL111" s="557"/>
      <c r="LM111" s="557"/>
      <c r="LN111" s="557"/>
      <c r="LO111" s="557"/>
      <c r="LP111" s="557"/>
      <c r="LQ111" s="557"/>
      <c r="LR111" s="557"/>
      <c r="LS111" s="557"/>
      <c r="LT111" s="557"/>
      <c r="LU111" s="557"/>
      <c r="LV111" s="557"/>
      <c r="LW111" s="557"/>
      <c r="LX111" s="557"/>
      <c r="LY111" s="557"/>
      <c r="LZ111" s="557"/>
      <c r="MA111" s="557"/>
      <c r="MB111" s="557"/>
      <c r="MC111" s="557"/>
      <c r="MD111" s="557"/>
      <c r="ME111" s="557"/>
      <c r="MF111" s="557"/>
      <c r="MG111" s="557"/>
      <c r="MH111" s="557"/>
      <c r="MI111" s="557"/>
      <c r="MJ111" s="557"/>
      <c r="MK111" s="557"/>
      <c r="ML111" s="557"/>
      <c r="MM111" s="557"/>
      <c r="MN111" s="557"/>
      <c r="MO111" s="557"/>
      <c r="MP111" s="557"/>
      <c r="MQ111" s="557"/>
      <c r="MR111" s="557"/>
      <c r="MS111" s="557"/>
      <c r="MT111" s="557"/>
      <c r="MU111" s="557"/>
      <c r="MV111" s="557"/>
      <c r="MW111" s="557"/>
      <c r="MX111" s="557"/>
      <c r="MY111" s="557"/>
      <c r="MZ111" s="557"/>
      <c r="NA111" s="557"/>
      <c r="NB111" s="557"/>
      <c r="NC111" s="557"/>
      <c r="ND111" s="557"/>
      <c r="NE111" s="557"/>
      <c r="NF111" s="557"/>
      <c r="NG111" s="557"/>
      <c r="NH111" s="557"/>
      <c r="NI111" s="557"/>
      <c r="NJ111" s="557"/>
      <c r="NK111" s="557"/>
      <c r="NL111" s="557"/>
      <c r="NM111" s="557"/>
      <c r="NN111" s="557"/>
      <c r="NO111" s="557"/>
      <c r="NP111" s="557"/>
      <c r="NQ111" s="557"/>
      <c r="NR111" s="557"/>
      <c r="NS111" s="557"/>
      <c r="NT111" s="557"/>
    </row>
    <row r="112" spans="1:384" s="85" customFormat="1" ht="51.75" hidden="1" customHeight="1" x14ac:dyDescent="0.45">
      <c r="A112" s="107">
        <v>0</v>
      </c>
      <c r="B112" s="108">
        <v>1</v>
      </c>
      <c r="C112" s="107">
        <v>0</v>
      </c>
      <c r="D112" s="108">
        <v>9</v>
      </c>
      <c r="E112" s="107">
        <v>0</v>
      </c>
      <c r="F112" s="108">
        <v>2</v>
      </c>
      <c r="G112" s="107">
        <v>0</v>
      </c>
      <c r="H112" s="108">
        <v>4</v>
      </c>
      <c r="I112" s="1302" t="str">
        <f t="shared" si="110"/>
        <v>01090204</v>
      </c>
      <c r="J112" s="2906" t="str">
        <f t="shared" si="111"/>
        <v>01090204</v>
      </c>
      <c r="K112" s="112" t="s">
        <v>119</v>
      </c>
      <c r="L112" s="2910" t="s">
        <v>463</v>
      </c>
      <c r="M112" s="2910"/>
      <c r="N112" s="2908" t="s">
        <v>240</v>
      </c>
      <c r="O112" s="2556" t="s">
        <v>458</v>
      </c>
      <c r="P112" s="2305" t="s">
        <v>463</v>
      </c>
      <c r="Q112" s="2579">
        <f t="shared" si="114"/>
        <v>10.552559914088015</v>
      </c>
      <c r="R112" s="2596">
        <f t="shared" si="115"/>
        <v>5</v>
      </c>
      <c r="S112" s="2597">
        <v>9.8129448930288508</v>
      </c>
      <c r="T112" s="2642" t="s">
        <v>520</v>
      </c>
      <c r="U112" s="2621">
        <v>180</v>
      </c>
      <c r="V112" s="1866">
        <f t="shared" si="116"/>
        <v>60</v>
      </c>
      <c r="W112" s="2621">
        <v>20</v>
      </c>
      <c r="X112" s="2621">
        <v>0</v>
      </c>
      <c r="Y112" s="2621"/>
      <c r="Z112" s="2621">
        <v>30</v>
      </c>
      <c r="AA112" s="2621"/>
      <c r="AB112" s="2902">
        <v>10</v>
      </c>
      <c r="AC112" s="3725"/>
      <c r="AD112" s="2622"/>
      <c r="AE112" s="1866">
        <f t="shared" si="117"/>
        <v>0</v>
      </c>
      <c r="AF112" s="2581">
        <v>0</v>
      </c>
      <c r="AG112" s="2288">
        <v>0</v>
      </c>
      <c r="AH112" s="2288">
        <v>0</v>
      </c>
      <c r="AI112" s="2288">
        <v>0</v>
      </c>
      <c r="AJ112" s="2288">
        <v>0</v>
      </c>
      <c r="AK112" s="2288">
        <v>0</v>
      </c>
      <c r="AL112" s="2288">
        <v>0</v>
      </c>
      <c r="AM112" s="2291">
        <v>0</v>
      </c>
      <c r="AN112" s="1728"/>
      <c r="AO112" s="2892">
        <f t="shared" si="112"/>
        <v>60</v>
      </c>
      <c r="AP112" s="2897">
        <f t="shared" si="126"/>
        <v>5</v>
      </c>
      <c r="AQ112" s="1807" t="str" cm="1">
        <f t="array" ref="AQ112">_xlfn.IFS(AP112&lt;4,"estandar",AP112&gt;9,"compleja",AP112&gt;4,"avanzada")</f>
        <v>avanzada</v>
      </c>
      <c r="AR112" s="1555" t="s">
        <v>249</v>
      </c>
      <c r="AS112" s="2277" t="s">
        <v>249</v>
      </c>
      <c r="AT112" s="2277" t="s">
        <v>522</v>
      </c>
      <c r="AU112" s="2278" t="s">
        <v>249</v>
      </c>
      <c r="AV112" s="1476">
        <v>59.011710407239804</v>
      </c>
      <c r="AW112" s="1143">
        <v>0</v>
      </c>
      <c r="AX112" s="1143">
        <v>0</v>
      </c>
      <c r="AY112" s="1143"/>
      <c r="AZ112" s="1143">
        <f t="shared" si="118"/>
        <v>59.011710407239804</v>
      </c>
      <c r="BA112" s="1139">
        <f t="shared" si="119"/>
        <v>10.552559914088015</v>
      </c>
      <c r="BB112" s="1143">
        <v>12.454713158133501</v>
      </c>
      <c r="BC112" s="1143">
        <v>0</v>
      </c>
      <c r="BD112" s="1143">
        <v>0</v>
      </c>
      <c r="BE112" s="1143">
        <v>12.272303756608901</v>
      </c>
      <c r="BF112" s="1143">
        <f t="shared" si="120"/>
        <v>83.738727321982211</v>
      </c>
      <c r="BG112" s="1477">
        <f t="shared" si="121"/>
        <v>9.8129448930288508</v>
      </c>
      <c r="BH112" s="1469"/>
      <c r="BI112" s="1143"/>
      <c r="BJ112" s="1143"/>
      <c r="BK112" s="1143"/>
      <c r="BL112" s="1143">
        <f t="shared" si="122"/>
        <v>0</v>
      </c>
      <c r="BM112" s="1139" t="e">
        <f t="shared" si="123"/>
        <v>#DIV/0!</v>
      </c>
      <c r="BN112" s="1143"/>
      <c r="BO112" s="1143"/>
      <c r="BP112" s="1143"/>
      <c r="BQ112" s="1143">
        <v>12.272303756608901</v>
      </c>
      <c r="BR112" s="1143">
        <f t="shared" si="124"/>
        <v>12.272303756608901</v>
      </c>
      <c r="BS112" s="1144" t="e">
        <f t="shared" si="125"/>
        <v>#DIV/0!</v>
      </c>
      <c r="BT112" s="557"/>
      <c r="BU112" s="557"/>
      <c r="BV112" s="557"/>
      <c r="BW112" s="557"/>
      <c r="BX112" s="557"/>
      <c r="BY112" s="557"/>
      <c r="BZ112" s="557"/>
      <c r="CA112" s="557"/>
      <c r="CB112" s="557"/>
      <c r="CC112" s="557"/>
      <c r="CD112" s="557"/>
      <c r="CE112" s="557"/>
      <c r="CF112" s="557"/>
      <c r="CG112" s="557"/>
      <c r="CH112" s="557"/>
      <c r="CI112" s="557"/>
      <c r="CJ112" s="557"/>
      <c r="CK112" s="557"/>
      <c r="CL112" s="557"/>
      <c r="CM112" s="557"/>
      <c r="CN112" s="557"/>
      <c r="CO112" s="557"/>
      <c r="CP112" s="557"/>
      <c r="CQ112" s="557"/>
      <c r="CR112" s="557"/>
      <c r="CS112" s="557"/>
      <c r="CT112" s="557"/>
      <c r="CU112" s="557"/>
      <c r="CV112" s="557"/>
      <c r="CW112" s="557"/>
      <c r="CX112" s="557"/>
      <c r="CY112" s="557"/>
      <c r="CZ112" s="557"/>
      <c r="DA112" s="557"/>
      <c r="DB112" s="557"/>
      <c r="DC112" s="557"/>
      <c r="DD112" s="557"/>
      <c r="DE112" s="557"/>
      <c r="DF112" s="557"/>
      <c r="DG112" s="557"/>
      <c r="DH112" s="557"/>
      <c r="DI112" s="557"/>
      <c r="DJ112" s="557"/>
      <c r="DK112" s="557"/>
      <c r="DL112" s="557"/>
      <c r="DM112" s="557"/>
      <c r="DN112" s="557"/>
      <c r="DO112" s="557"/>
      <c r="DP112" s="557"/>
      <c r="DQ112" s="557"/>
      <c r="DR112" s="557"/>
      <c r="DS112" s="557"/>
      <c r="DT112" s="557"/>
      <c r="DU112" s="557"/>
      <c r="DV112" s="557"/>
      <c r="DW112" s="557"/>
      <c r="DX112" s="557"/>
      <c r="DY112" s="557"/>
      <c r="DZ112" s="557"/>
      <c r="EA112" s="557"/>
      <c r="EB112" s="557"/>
      <c r="EC112" s="557"/>
      <c r="ED112" s="557"/>
      <c r="EE112" s="557"/>
      <c r="EF112" s="557"/>
      <c r="EG112" s="557"/>
      <c r="EH112" s="557"/>
      <c r="EI112" s="557"/>
      <c r="EJ112" s="557"/>
      <c r="EK112" s="557"/>
      <c r="EL112" s="557"/>
      <c r="EM112" s="557"/>
      <c r="EN112" s="557"/>
      <c r="EO112" s="557"/>
      <c r="EP112" s="557"/>
      <c r="EQ112" s="557"/>
      <c r="ER112" s="557"/>
      <c r="ES112" s="557"/>
      <c r="ET112" s="557"/>
      <c r="EU112" s="557"/>
      <c r="EV112" s="557"/>
      <c r="EW112" s="557"/>
      <c r="EX112" s="557"/>
      <c r="EY112" s="557"/>
      <c r="EZ112" s="557"/>
      <c r="FA112" s="557"/>
      <c r="FB112" s="557"/>
      <c r="FC112" s="557"/>
      <c r="FD112" s="557"/>
      <c r="FE112" s="557"/>
      <c r="FF112" s="557"/>
      <c r="FG112" s="557"/>
      <c r="FH112" s="557"/>
      <c r="FI112" s="557"/>
      <c r="FJ112" s="557"/>
      <c r="FK112" s="557"/>
      <c r="FL112" s="557"/>
      <c r="FM112" s="557"/>
      <c r="FN112" s="557"/>
      <c r="FO112" s="557"/>
      <c r="FP112" s="557"/>
      <c r="FQ112" s="557"/>
      <c r="FR112" s="557"/>
      <c r="FS112" s="557"/>
      <c r="FT112" s="557"/>
      <c r="FU112" s="557"/>
      <c r="FV112" s="557"/>
      <c r="FW112" s="557"/>
      <c r="FX112" s="557"/>
      <c r="FY112" s="557"/>
      <c r="FZ112" s="557"/>
      <c r="GA112" s="557"/>
      <c r="GB112" s="557"/>
      <c r="GC112" s="557"/>
      <c r="GD112" s="557"/>
      <c r="GE112" s="557"/>
      <c r="GF112" s="557"/>
      <c r="GG112" s="557"/>
      <c r="GH112" s="557"/>
      <c r="GI112" s="557"/>
      <c r="GJ112" s="557"/>
      <c r="GK112" s="557"/>
      <c r="GL112" s="557"/>
      <c r="GM112" s="557"/>
      <c r="GN112" s="557"/>
      <c r="GO112" s="557"/>
      <c r="GP112" s="557"/>
      <c r="GQ112" s="557"/>
      <c r="GR112" s="557"/>
      <c r="GS112" s="557"/>
      <c r="GT112" s="557"/>
      <c r="GU112" s="557"/>
      <c r="GV112" s="557"/>
      <c r="GW112" s="557"/>
      <c r="GX112" s="557"/>
      <c r="GY112" s="557"/>
      <c r="GZ112" s="557"/>
      <c r="HA112" s="557"/>
      <c r="HB112" s="557"/>
      <c r="HC112" s="557"/>
      <c r="HD112" s="557"/>
      <c r="HE112" s="557"/>
      <c r="HF112" s="557"/>
      <c r="HG112" s="557"/>
      <c r="HH112" s="557"/>
      <c r="HI112" s="557"/>
      <c r="HJ112" s="557"/>
      <c r="HK112" s="557"/>
      <c r="HL112" s="557"/>
      <c r="HM112" s="557"/>
      <c r="HN112" s="557"/>
      <c r="HO112" s="557"/>
      <c r="HP112" s="557"/>
      <c r="HQ112" s="557"/>
      <c r="HR112" s="557"/>
      <c r="HS112" s="557"/>
      <c r="HT112" s="557"/>
      <c r="HU112" s="557"/>
      <c r="HV112" s="557"/>
      <c r="HW112" s="557"/>
      <c r="HX112" s="557"/>
      <c r="HY112" s="557"/>
      <c r="HZ112" s="557"/>
      <c r="IA112" s="557"/>
      <c r="IB112" s="557"/>
      <c r="IC112" s="557"/>
      <c r="ID112" s="557"/>
      <c r="IE112" s="557"/>
      <c r="IF112" s="557"/>
      <c r="IG112" s="557"/>
      <c r="IH112" s="557"/>
      <c r="II112" s="557"/>
      <c r="IJ112" s="557"/>
      <c r="IK112" s="557"/>
      <c r="IL112" s="557"/>
      <c r="IM112" s="557"/>
      <c r="IN112" s="557"/>
      <c r="IO112" s="557"/>
      <c r="IP112" s="557"/>
      <c r="IQ112" s="557"/>
      <c r="IR112" s="557"/>
      <c r="IS112" s="557"/>
      <c r="IT112" s="557"/>
      <c r="IU112" s="557"/>
      <c r="IV112" s="557"/>
      <c r="IW112" s="557"/>
      <c r="IX112" s="557"/>
      <c r="IY112" s="557"/>
      <c r="IZ112" s="557"/>
      <c r="JA112" s="557"/>
      <c r="JB112" s="557"/>
      <c r="JC112" s="557"/>
      <c r="JD112" s="557"/>
      <c r="JE112" s="557"/>
      <c r="JF112" s="557"/>
      <c r="JG112" s="557"/>
      <c r="JH112" s="557"/>
      <c r="JI112" s="557"/>
      <c r="JJ112" s="557"/>
      <c r="JK112" s="557"/>
      <c r="JL112" s="557"/>
      <c r="JM112" s="557"/>
      <c r="JN112" s="557"/>
      <c r="JO112" s="557"/>
      <c r="JP112" s="557"/>
      <c r="JQ112" s="557"/>
      <c r="JR112" s="557"/>
      <c r="JS112" s="557"/>
      <c r="JT112" s="557"/>
      <c r="JU112" s="557"/>
      <c r="JV112" s="557"/>
      <c r="JW112" s="557"/>
      <c r="JX112" s="557"/>
      <c r="JY112" s="557"/>
      <c r="JZ112" s="557"/>
      <c r="KA112" s="557"/>
      <c r="KB112" s="557"/>
      <c r="KC112" s="557"/>
      <c r="KD112" s="557"/>
      <c r="KE112" s="557"/>
      <c r="KF112" s="557"/>
      <c r="KG112" s="557"/>
      <c r="KH112" s="557"/>
      <c r="KI112" s="557"/>
      <c r="KJ112" s="557"/>
      <c r="KK112" s="557"/>
      <c r="KL112" s="557"/>
      <c r="KM112" s="557"/>
      <c r="KN112" s="557"/>
      <c r="KO112" s="557"/>
      <c r="KP112" s="557"/>
      <c r="KQ112" s="557"/>
      <c r="KR112" s="557"/>
      <c r="KS112" s="557"/>
      <c r="KT112" s="557"/>
      <c r="KU112" s="557"/>
      <c r="KV112" s="557"/>
      <c r="KW112" s="557"/>
      <c r="KX112" s="557"/>
      <c r="KY112" s="557"/>
      <c r="KZ112" s="557"/>
      <c r="LA112" s="557"/>
      <c r="LB112" s="557"/>
      <c r="LC112" s="557"/>
      <c r="LD112" s="557"/>
      <c r="LE112" s="557"/>
      <c r="LF112" s="557"/>
      <c r="LG112" s="557"/>
      <c r="LH112" s="557"/>
      <c r="LI112" s="557"/>
      <c r="LJ112" s="557"/>
      <c r="LK112" s="557"/>
      <c r="LL112" s="557"/>
      <c r="LM112" s="557"/>
      <c r="LN112" s="557"/>
      <c r="LO112" s="557"/>
      <c r="LP112" s="557"/>
      <c r="LQ112" s="557"/>
      <c r="LR112" s="557"/>
      <c r="LS112" s="557"/>
      <c r="LT112" s="557"/>
      <c r="LU112" s="557"/>
      <c r="LV112" s="557"/>
      <c r="LW112" s="557"/>
      <c r="LX112" s="557"/>
      <c r="LY112" s="557"/>
      <c r="LZ112" s="557"/>
      <c r="MA112" s="557"/>
      <c r="MB112" s="557"/>
      <c r="MC112" s="557"/>
      <c r="MD112" s="557"/>
      <c r="ME112" s="557"/>
      <c r="MF112" s="557"/>
      <c r="MG112" s="557"/>
      <c r="MH112" s="557"/>
      <c r="MI112" s="557"/>
      <c r="MJ112" s="557"/>
      <c r="MK112" s="557"/>
      <c r="ML112" s="557"/>
      <c r="MM112" s="557"/>
      <c r="MN112" s="557"/>
      <c r="MO112" s="557"/>
      <c r="MP112" s="557"/>
      <c r="MQ112" s="557"/>
      <c r="MR112" s="557"/>
      <c r="MS112" s="557"/>
      <c r="MT112" s="557"/>
      <c r="MU112" s="557"/>
      <c r="MV112" s="557"/>
      <c r="MW112" s="557"/>
      <c r="MX112" s="557"/>
      <c r="MY112" s="557"/>
      <c r="MZ112" s="557"/>
      <c r="NA112" s="557"/>
      <c r="NB112" s="557"/>
      <c r="NC112" s="557"/>
      <c r="ND112" s="557"/>
      <c r="NE112" s="557"/>
      <c r="NF112" s="557"/>
      <c r="NG112" s="557"/>
      <c r="NH112" s="557"/>
      <c r="NI112" s="557"/>
      <c r="NJ112" s="557"/>
      <c r="NK112" s="557"/>
      <c r="NL112" s="557"/>
      <c r="NM112" s="557"/>
      <c r="NN112" s="557"/>
      <c r="NO112" s="557"/>
      <c r="NP112" s="557"/>
      <c r="NQ112" s="557"/>
      <c r="NR112" s="557"/>
      <c r="NS112" s="557"/>
      <c r="NT112" s="557"/>
    </row>
    <row r="113" spans="1:384" s="85" customFormat="1" ht="51.75" hidden="1" customHeight="1" x14ac:dyDescent="0.45">
      <c r="A113" s="107">
        <v>0</v>
      </c>
      <c r="B113" s="108">
        <v>1</v>
      </c>
      <c r="C113" s="107">
        <v>0</v>
      </c>
      <c r="D113" s="108">
        <v>9</v>
      </c>
      <c r="E113" s="107">
        <v>0</v>
      </c>
      <c r="F113" s="108">
        <v>2</v>
      </c>
      <c r="G113" s="107">
        <v>0</v>
      </c>
      <c r="H113" s="108">
        <v>5</v>
      </c>
      <c r="I113" s="1302" t="str">
        <f t="shared" si="110"/>
        <v>01090205</v>
      </c>
      <c r="J113" s="2906" t="str">
        <f t="shared" si="111"/>
        <v>01090205</v>
      </c>
      <c r="K113" s="112" t="s">
        <v>119</v>
      </c>
      <c r="L113" s="2910" t="s">
        <v>464</v>
      </c>
      <c r="M113" s="2910"/>
      <c r="N113" s="2908" t="s">
        <v>240</v>
      </c>
      <c r="O113" s="2556" t="s">
        <v>458</v>
      </c>
      <c r="P113" s="2305" t="s">
        <v>464</v>
      </c>
      <c r="Q113" s="2579">
        <f t="shared" si="114"/>
        <v>3.5175199713626712</v>
      </c>
      <c r="R113" s="2596">
        <f t="shared" si="115"/>
        <v>5</v>
      </c>
      <c r="S113" s="2597">
        <v>4.2297370705014758</v>
      </c>
      <c r="T113" s="2642" t="s">
        <v>520</v>
      </c>
      <c r="U113" s="2621">
        <v>60</v>
      </c>
      <c r="V113" s="1866">
        <f t="shared" si="116"/>
        <v>60</v>
      </c>
      <c r="W113" s="2621">
        <v>20</v>
      </c>
      <c r="X113" s="2621">
        <v>0</v>
      </c>
      <c r="Y113" s="2621"/>
      <c r="Z113" s="2621">
        <v>30</v>
      </c>
      <c r="AA113" s="2621"/>
      <c r="AB113" s="2902">
        <v>10</v>
      </c>
      <c r="AC113" s="3725"/>
      <c r="AD113" s="2622"/>
      <c r="AE113" s="1866">
        <f t="shared" si="117"/>
        <v>0</v>
      </c>
      <c r="AF113" s="2581">
        <v>0</v>
      </c>
      <c r="AG113" s="2288">
        <v>0</v>
      </c>
      <c r="AH113" s="2288">
        <v>0</v>
      </c>
      <c r="AI113" s="2288">
        <v>0</v>
      </c>
      <c r="AJ113" s="2288">
        <v>0</v>
      </c>
      <c r="AK113" s="2288">
        <v>0</v>
      </c>
      <c r="AL113" s="2288">
        <v>0</v>
      </c>
      <c r="AM113" s="2291">
        <v>0</v>
      </c>
      <c r="AN113" s="1728"/>
      <c r="AO113" s="2892">
        <f>(V113*AT113)+(AE113*AR113)</f>
        <v>60</v>
      </c>
      <c r="AP113" s="2897">
        <f t="shared" si="126"/>
        <v>5</v>
      </c>
      <c r="AQ113" s="1807" t="str" cm="1">
        <f t="array" ref="AQ113">_xlfn.IFS(AP113&lt;4,"estandar",AP113&gt;9,"compleja",AP113&gt;4,"avanzada")</f>
        <v>avanzada</v>
      </c>
      <c r="AR113" s="1555" t="s">
        <v>249</v>
      </c>
      <c r="AS113" s="2277" t="s">
        <v>249</v>
      </c>
      <c r="AT113" s="2277" t="s">
        <v>522</v>
      </c>
      <c r="AU113" s="2278" t="s">
        <v>249</v>
      </c>
      <c r="AV113" s="1476">
        <v>19.670570135746601</v>
      </c>
      <c r="AW113" s="1143">
        <v>0</v>
      </c>
      <c r="AX113" s="1143">
        <v>0</v>
      </c>
      <c r="AY113" s="1143"/>
      <c r="AZ113" s="1143">
        <f t="shared" si="118"/>
        <v>19.670570135746601</v>
      </c>
      <c r="BA113" s="1139">
        <f t="shared" si="119"/>
        <v>3.5175199713626712</v>
      </c>
      <c r="BB113" s="1143">
        <v>4.1515710527111596</v>
      </c>
      <c r="BC113" s="1143">
        <v>0</v>
      </c>
      <c r="BD113" s="1143">
        <v>0</v>
      </c>
      <c r="BE113" s="1143">
        <v>12.272303756608901</v>
      </c>
      <c r="BF113" s="1143">
        <f t="shared" si="120"/>
        <v>36.094444945066662</v>
      </c>
      <c r="BG113" s="1477">
        <f t="shared" si="121"/>
        <v>4.2297370705014758</v>
      </c>
      <c r="BH113" s="1469"/>
      <c r="BI113" s="1143"/>
      <c r="BJ113" s="1143"/>
      <c r="BK113" s="1143"/>
      <c r="BL113" s="1143">
        <f t="shared" si="122"/>
        <v>0</v>
      </c>
      <c r="BM113" s="1139" t="e">
        <f t="shared" si="123"/>
        <v>#DIV/0!</v>
      </c>
      <c r="BN113" s="1143"/>
      <c r="BO113" s="1143"/>
      <c r="BP113" s="1143"/>
      <c r="BQ113" s="1143">
        <v>12.272303756608901</v>
      </c>
      <c r="BR113" s="1143">
        <f t="shared" si="124"/>
        <v>12.272303756608901</v>
      </c>
      <c r="BS113" s="1144" t="e">
        <f t="shared" si="125"/>
        <v>#DIV/0!</v>
      </c>
      <c r="BT113" s="557"/>
      <c r="BU113" s="557"/>
      <c r="BV113" s="557"/>
      <c r="BW113" s="557"/>
      <c r="BX113" s="557"/>
      <c r="BY113" s="557"/>
      <c r="BZ113" s="557"/>
      <c r="CA113" s="557"/>
      <c r="CB113" s="557"/>
      <c r="CC113" s="557"/>
      <c r="CD113" s="557"/>
      <c r="CE113" s="557"/>
      <c r="CF113" s="557"/>
      <c r="CG113" s="557"/>
      <c r="CH113" s="557"/>
      <c r="CI113" s="557"/>
      <c r="CJ113" s="557"/>
      <c r="CK113" s="557"/>
      <c r="CL113" s="557"/>
      <c r="CM113" s="557"/>
      <c r="CN113" s="557"/>
      <c r="CO113" s="557"/>
      <c r="CP113" s="557"/>
      <c r="CQ113" s="557"/>
      <c r="CR113" s="557"/>
      <c r="CS113" s="557"/>
      <c r="CT113" s="557"/>
      <c r="CU113" s="557"/>
      <c r="CV113" s="557"/>
      <c r="CW113" s="557"/>
      <c r="CX113" s="557"/>
      <c r="CY113" s="557"/>
      <c r="CZ113" s="557"/>
      <c r="DA113" s="557"/>
      <c r="DB113" s="557"/>
      <c r="DC113" s="557"/>
      <c r="DD113" s="557"/>
      <c r="DE113" s="557"/>
      <c r="DF113" s="557"/>
      <c r="DG113" s="557"/>
      <c r="DH113" s="557"/>
      <c r="DI113" s="557"/>
      <c r="DJ113" s="557"/>
      <c r="DK113" s="557"/>
      <c r="DL113" s="557"/>
      <c r="DM113" s="557"/>
      <c r="DN113" s="557"/>
      <c r="DO113" s="557"/>
      <c r="DP113" s="557"/>
      <c r="DQ113" s="557"/>
      <c r="DR113" s="557"/>
      <c r="DS113" s="557"/>
      <c r="DT113" s="557"/>
      <c r="DU113" s="557"/>
      <c r="DV113" s="557"/>
      <c r="DW113" s="557"/>
      <c r="DX113" s="557"/>
      <c r="DY113" s="557"/>
      <c r="DZ113" s="557"/>
      <c r="EA113" s="557"/>
      <c r="EB113" s="557"/>
      <c r="EC113" s="557"/>
      <c r="ED113" s="557"/>
      <c r="EE113" s="557"/>
      <c r="EF113" s="557"/>
      <c r="EG113" s="557"/>
      <c r="EH113" s="557"/>
      <c r="EI113" s="557"/>
      <c r="EJ113" s="557"/>
      <c r="EK113" s="557"/>
      <c r="EL113" s="557"/>
      <c r="EM113" s="557"/>
      <c r="EN113" s="557"/>
      <c r="EO113" s="557"/>
      <c r="EP113" s="557"/>
      <c r="EQ113" s="557"/>
      <c r="ER113" s="557"/>
      <c r="ES113" s="557"/>
      <c r="ET113" s="557"/>
      <c r="EU113" s="557"/>
      <c r="EV113" s="557"/>
      <c r="EW113" s="557"/>
      <c r="EX113" s="557"/>
      <c r="EY113" s="557"/>
      <c r="EZ113" s="557"/>
      <c r="FA113" s="557"/>
      <c r="FB113" s="557"/>
      <c r="FC113" s="557"/>
      <c r="FD113" s="557"/>
      <c r="FE113" s="557"/>
      <c r="FF113" s="557"/>
      <c r="FG113" s="557"/>
      <c r="FH113" s="557"/>
      <c r="FI113" s="557"/>
      <c r="FJ113" s="557"/>
      <c r="FK113" s="557"/>
      <c r="FL113" s="557"/>
      <c r="FM113" s="557"/>
      <c r="FN113" s="557"/>
      <c r="FO113" s="557"/>
      <c r="FP113" s="557"/>
      <c r="FQ113" s="557"/>
      <c r="FR113" s="557"/>
      <c r="FS113" s="557"/>
      <c r="FT113" s="557"/>
      <c r="FU113" s="557"/>
      <c r="FV113" s="557"/>
      <c r="FW113" s="557"/>
      <c r="FX113" s="557"/>
      <c r="FY113" s="557"/>
      <c r="FZ113" s="557"/>
      <c r="GA113" s="557"/>
      <c r="GB113" s="557"/>
      <c r="GC113" s="557"/>
      <c r="GD113" s="557"/>
      <c r="GE113" s="557"/>
      <c r="GF113" s="557"/>
      <c r="GG113" s="557"/>
      <c r="GH113" s="557"/>
      <c r="GI113" s="557"/>
      <c r="GJ113" s="557"/>
      <c r="GK113" s="557"/>
      <c r="GL113" s="557"/>
      <c r="GM113" s="557"/>
      <c r="GN113" s="557"/>
      <c r="GO113" s="557"/>
      <c r="GP113" s="557"/>
      <c r="GQ113" s="557"/>
      <c r="GR113" s="557"/>
      <c r="GS113" s="557"/>
      <c r="GT113" s="557"/>
      <c r="GU113" s="557"/>
      <c r="GV113" s="557"/>
      <c r="GW113" s="557"/>
      <c r="GX113" s="557"/>
      <c r="GY113" s="557"/>
      <c r="GZ113" s="557"/>
      <c r="HA113" s="557"/>
      <c r="HB113" s="557"/>
      <c r="HC113" s="557"/>
      <c r="HD113" s="557"/>
      <c r="HE113" s="557"/>
      <c r="HF113" s="557"/>
      <c r="HG113" s="557"/>
      <c r="HH113" s="557"/>
      <c r="HI113" s="557"/>
      <c r="HJ113" s="557"/>
      <c r="HK113" s="557"/>
      <c r="HL113" s="557"/>
      <c r="HM113" s="557"/>
      <c r="HN113" s="557"/>
      <c r="HO113" s="557"/>
      <c r="HP113" s="557"/>
      <c r="HQ113" s="557"/>
      <c r="HR113" s="557"/>
      <c r="HS113" s="557"/>
      <c r="HT113" s="557"/>
      <c r="HU113" s="557"/>
      <c r="HV113" s="557"/>
      <c r="HW113" s="557"/>
      <c r="HX113" s="557"/>
      <c r="HY113" s="557"/>
      <c r="HZ113" s="557"/>
      <c r="IA113" s="557"/>
      <c r="IB113" s="557"/>
      <c r="IC113" s="557"/>
      <c r="ID113" s="557"/>
      <c r="IE113" s="557"/>
      <c r="IF113" s="557"/>
      <c r="IG113" s="557"/>
      <c r="IH113" s="557"/>
      <c r="II113" s="557"/>
      <c r="IJ113" s="557"/>
      <c r="IK113" s="557"/>
      <c r="IL113" s="557"/>
      <c r="IM113" s="557"/>
      <c r="IN113" s="557"/>
      <c r="IO113" s="557"/>
      <c r="IP113" s="557"/>
      <c r="IQ113" s="557"/>
      <c r="IR113" s="557"/>
      <c r="IS113" s="557"/>
      <c r="IT113" s="557"/>
      <c r="IU113" s="557"/>
      <c r="IV113" s="557"/>
      <c r="IW113" s="557"/>
      <c r="IX113" s="557"/>
      <c r="IY113" s="557"/>
      <c r="IZ113" s="557"/>
      <c r="JA113" s="557"/>
      <c r="JB113" s="557"/>
      <c r="JC113" s="557"/>
      <c r="JD113" s="557"/>
      <c r="JE113" s="557"/>
      <c r="JF113" s="557"/>
      <c r="JG113" s="557"/>
      <c r="JH113" s="557"/>
      <c r="JI113" s="557"/>
      <c r="JJ113" s="557"/>
      <c r="JK113" s="557"/>
      <c r="JL113" s="557"/>
      <c r="JM113" s="557"/>
      <c r="JN113" s="557"/>
      <c r="JO113" s="557"/>
      <c r="JP113" s="557"/>
      <c r="JQ113" s="557"/>
      <c r="JR113" s="557"/>
      <c r="JS113" s="557"/>
      <c r="JT113" s="557"/>
      <c r="JU113" s="557"/>
      <c r="JV113" s="557"/>
      <c r="JW113" s="557"/>
      <c r="JX113" s="557"/>
      <c r="JY113" s="557"/>
      <c r="JZ113" s="557"/>
      <c r="KA113" s="557"/>
      <c r="KB113" s="557"/>
      <c r="KC113" s="557"/>
      <c r="KD113" s="557"/>
      <c r="KE113" s="557"/>
      <c r="KF113" s="557"/>
      <c r="KG113" s="557"/>
      <c r="KH113" s="557"/>
      <c r="KI113" s="557"/>
      <c r="KJ113" s="557"/>
      <c r="KK113" s="557"/>
      <c r="KL113" s="557"/>
      <c r="KM113" s="557"/>
      <c r="KN113" s="557"/>
      <c r="KO113" s="557"/>
      <c r="KP113" s="557"/>
      <c r="KQ113" s="557"/>
      <c r="KR113" s="557"/>
      <c r="KS113" s="557"/>
      <c r="KT113" s="557"/>
      <c r="KU113" s="557"/>
      <c r="KV113" s="557"/>
      <c r="KW113" s="557"/>
      <c r="KX113" s="557"/>
      <c r="KY113" s="557"/>
      <c r="KZ113" s="557"/>
      <c r="LA113" s="557"/>
      <c r="LB113" s="557"/>
      <c r="LC113" s="557"/>
      <c r="LD113" s="557"/>
      <c r="LE113" s="557"/>
      <c r="LF113" s="557"/>
      <c r="LG113" s="557"/>
      <c r="LH113" s="557"/>
      <c r="LI113" s="557"/>
      <c r="LJ113" s="557"/>
      <c r="LK113" s="557"/>
      <c r="LL113" s="557"/>
      <c r="LM113" s="557"/>
      <c r="LN113" s="557"/>
      <c r="LO113" s="557"/>
      <c r="LP113" s="557"/>
      <c r="LQ113" s="557"/>
      <c r="LR113" s="557"/>
      <c r="LS113" s="557"/>
      <c r="LT113" s="557"/>
      <c r="LU113" s="557"/>
      <c r="LV113" s="557"/>
      <c r="LW113" s="557"/>
      <c r="LX113" s="557"/>
      <c r="LY113" s="557"/>
      <c r="LZ113" s="557"/>
      <c r="MA113" s="557"/>
      <c r="MB113" s="557"/>
      <c r="MC113" s="557"/>
      <c r="MD113" s="557"/>
      <c r="ME113" s="557"/>
      <c r="MF113" s="557"/>
      <c r="MG113" s="557"/>
      <c r="MH113" s="557"/>
      <c r="MI113" s="557"/>
      <c r="MJ113" s="557"/>
      <c r="MK113" s="557"/>
      <c r="ML113" s="557"/>
      <c r="MM113" s="557"/>
      <c r="MN113" s="557"/>
      <c r="MO113" s="557"/>
      <c r="MP113" s="557"/>
      <c r="MQ113" s="557"/>
      <c r="MR113" s="557"/>
      <c r="MS113" s="557"/>
      <c r="MT113" s="557"/>
      <c r="MU113" s="557"/>
      <c r="MV113" s="557"/>
      <c r="MW113" s="557"/>
      <c r="MX113" s="557"/>
      <c r="MY113" s="557"/>
      <c r="MZ113" s="557"/>
      <c r="NA113" s="557"/>
      <c r="NB113" s="557"/>
      <c r="NC113" s="557"/>
      <c r="ND113" s="557"/>
      <c r="NE113" s="557"/>
      <c r="NF113" s="557"/>
      <c r="NG113" s="557"/>
      <c r="NH113" s="557"/>
      <c r="NI113" s="557"/>
      <c r="NJ113" s="557"/>
      <c r="NK113" s="557"/>
      <c r="NL113" s="557"/>
      <c r="NM113" s="557"/>
      <c r="NN113" s="557"/>
      <c r="NO113" s="557"/>
      <c r="NP113" s="557"/>
      <c r="NQ113" s="557"/>
      <c r="NR113" s="557"/>
      <c r="NS113" s="557"/>
      <c r="NT113" s="557"/>
    </row>
    <row r="114" spans="1:384" s="85" customFormat="1" ht="51.75" hidden="1" customHeight="1" x14ac:dyDescent="0.45">
      <c r="A114" s="107">
        <v>0</v>
      </c>
      <c r="B114" s="108">
        <v>1</v>
      </c>
      <c r="C114" s="107">
        <v>0</v>
      </c>
      <c r="D114" s="108">
        <v>9</v>
      </c>
      <c r="E114" s="107">
        <v>0</v>
      </c>
      <c r="F114" s="108">
        <v>2</v>
      </c>
      <c r="G114" s="107">
        <v>0</v>
      </c>
      <c r="H114" s="108">
        <v>6</v>
      </c>
      <c r="I114" s="1302" t="str">
        <f t="shared" si="110"/>
        <v>01090206</v>
      </c>
      <c r="J114" s="2906" t="str">
        <f t="shared" si="111"/>
        <v>01090206</v>
      </c>
      <c r="K114" s="112" t="s">
        <v>119</v>
      </c>
      <c r="L114" s="2910" t="s">
        <v>465</v>
      </c>
      <c r="M114" s="2910"/>
      <c r="N114" s="2908" t="s">
        <v>240</v>
      </c>
      <c r="O114" s="2556" t="s">
        <v>458</v>
      </c>
      <c r="P114" s="2305" t="s">
        <v>465</v>
      </c>
      <c r="Q114" s="2579">
        <f t="shared" si="114"/>
        <v>10.552559914088015</v>
      </c>
      <c r="R114" s="2596">
        <f t="shared" si="115"/>
        <v>15</v>
      </c>
      <c r="S114" s="2597">
        <v>9.8129448930288508</v>
      </c>
      <c r="T114" s="2642" t="s">
        <v>520</v>
      </c>
      <c r="U114" s="2621">
        <v>180</v>
      </c>
      <c r="V114" s="1866">
        <f t="shared" si="116"/>
        <v>180</v>
      </c>
      <c r="W114" s="2621">
        <v>20</v>
      </c>
      <c r="X114" s="2621">
        <v>0</v>
      </c>
      <c r="Y114" s="2621"/>
      <c r="Z114" s="2621">
        <v>150</v>
      </c>
      <c r="AA114" s="2621"/>
      <c r="AB114" s="2902">
        <v>10</v>
      </c>
      <c r="AC114" s="3725"/>
      <c r="AD114" s="2622"/>
      <c r="AE114" s="1866">
        <f t="shared" si="117"/>
        <v>0</v>
      </c>
      <c r="AF114" s="2581">
        <v>0</v>
      </c>
      <c r="AG114" s="2288">
        <v>0</v>
      </c>
      <c r="AH114" s="2288">
        <v>0</v>
      </c>
      <c r="AI114" s="2288">
        <v>0</v>
      </c>
      <c r="AJ114" s="2288">
        <v>0</v>
      </c>
      <c r="AK114" s="2288">
        <v>0</v>
      </c>
      <c r="AL114" s="2288">
        <v>0</v>
      </c>
      <c r="AM114" s="2291">
        <v>0</v>
      </c>
      <c r="AN114" s="1728"/>
      <c r="AO114" s="2892">
        <f t="shared" si="112"/>
        <v>180</v>
      </c>
      <c r="AP114" s="2897">
        <f t="shared" si="126"/>
        <v>15</v>
      </c>
      <c r="AQ114" s="1807" t="str" cm="1">
        <f t="array" ref="AQ114">_xlfn.IFS(AP114&lt;4,"estandar",AP114&gt;9,"compleja",AP114&gt;4,"avanzada")</f>
        <v>compleja</v>
      </c>
      <c r="AR114" s="1555" t="s">
        <v>249</v>
      </c>
      <c r="AS114" s="2277" t="s">
        <v>249</v>
      </c>
      <c r="AT114" s="2277" t="s">
        <v>522</v>
      </c>
      <c r="AU114" s="2278" t="s">
        <v>249</v>
      </c>
      <c r="AV114" s="1476">
        <v>59.011710407239804</v>
      </c>
      <c r="AW114" s="1143">
        <v>0</v>
      </c>
      <c r="AX114" s="1143">
        <v>0</v>
      </c>
      <c r="AY114" s="1143"/>
      <c r="AZ114" s="1143">
        <f t="shared" si="118"/>
        <v>59.011710407239804</v>
      </c>
      <c r="BA114" s="1139">
        <f t="shared" si="119"/>
        <v>10.552559914088015</v>
      </c>
      <c r="BB114" s="1143">
        <v>12.454713158133501</v>
      </c>
      <c r="BC114" s="1143">
        <v>0</v>
      </c>
      <c r="BD114" s="1143">
        <v>0</v>
      </c>
      <c r="BE114" s="1143">
        <v>12.272303756608901</v>
      </c>
      <c r="BF114" s="1143">
        <f t="shared" si="120"/>
        <v>83.738727321982211</v>
      </c>
      <c r="BG114" s="1477">
        <f t="shared" si="121"/>
        <v>9.8129448930288508</v>
      </c>
      <c r="BH114" s="1469"/>
      <c r="BI114" s="1143"/>
      <c r="BJ114" s="1143"/>
      <c r="BK114" s="1143"/>
      <c r="BL114" s="1143">
        <f t="shared" si="122"/>
        <v>0</v>
      </c>
      <c r="BM114" s="1139" t="e">
        <f t="shared" si="123"/>
        <v>#DIV/0!</v>
      </c>
      <c r="BN114" s="1143"/>
      <c r="BO114" s="1143"/>
      <c r="BP114" s="1143"/>
      <c r="BQ114" s="1143">
        <v>12.272303756608901</v>
      </c>
      <c r="BR114" s="1143">
        <f t="shared" si="124"/>
        <v>12.272303756608901</v>
      </c>
      <c r="BS114" s="1144" t="e">
        <f t="shared" si="125"/>
        <v>#DIV/0!</v>
      </c>
      <c r="BT114" s="557"/>
      <c r="BU114" s="557"/>
      <c r="BV114" s="557"/>
      <c r="BW114" s="557"/>
      <c r="BX114" s="557"/>
      <c r="BY114" s="557"/>
      <c r="BZ114" s="557"/>
      <c r="CA114" s="557"/>
      <c r="CB114" s="557"/>
      <c r="CC114" s="557"/>
      <c r="CD114" s="557"/>
      <c r="CE114" s="557"/>
      <c r="CF114" s="557"/>
      <c r="CG114" s="557"/>
      <c r="CH114" s="557"/>
      <c r="CI114" s="557"/>
      <c r="CJ114" s="557"/>
      <c r="CK114" s="557"/>
      <c r="CL114" s="557"/>
      <c r="CM114" s="557"/>
      <c r="CN114" s="557"/>
      <c r="CO114" s="557"/>
      <c r="CP114" s="557"/>
      <c r="CQ114" s="557"/>
      <c r="CR114" s="557"/>
      <c r="CS114" s="557"/>
      <c r="CT114" s="557"/>
      <c r="CU114" s="557"/>
      <c r="CV114" s="557"/>
      <c r="CW114" s="557"/>
      <c r="CX114" s="557"/>
      <c r="CY114" s="557"/>
      <c r="CZ114" s="557"/>
      <c r="DA114" s="557"/>
      <c r="DB114" s="557"/>
      <c r="DC114" s="557"/>
      <c r="DD114" s="557"/>
      <c r="DE114" s="557"/>
      <c r="DF114" s="557"/>
      <c r="DG114" s="557"/>
      <c r="DH114" s="557"/>
      <c r="DI114" s="557"/>
      <c r="DJ114" s="557"/>
      <c r="DK114" s="557"/>
      <c r="DL114" s="557"/>
      <c r="DM114" s="557"/>
      <c r="DN114" s="557"/>
      <c r="DO114" s="557"/>
      <c r="DP114" s="557"/>
      <c r="DQ114" s="557"/>
      <c r="DR114" s="557"/>
      <c r="DS114" s="557"/>
      <c r="DT114" s="557"/>
      <c r="DU114" s="557"/>
      <c r="DV114" s="557"/>
      <c r="DW114" s="557"/>
      <c r="DX114" s="557"/>
      <c r="DY114" s="557"/>
      <c r="DZ114" s="557"/>
      <c r="EA114" s="557"/>
      <c r="EB114" s="557"/>
      <c r="EC114" s="557"/>
      <c r="ED114" s="557"/>
      <c r="EE114" s="557"/>
      <c r="EF114" s="557"/>
      <c r="EG114" s="557"/>
      <c r="EH114" s="557"/>
      <c r="EI114" s="557"/>
      <c r="EJ114" s="557"/>
      <c r="EK114" s="557"/>
      <c r="EL114" s="557"/>
      <c r="EM114" s="557"/>
      <c r="EN114" s="557"/>
      <c r="EO114" s="557"/>
      <c r="EP114" s="557"/>
      <c r="EQ114" s="557"/>
      <c r="ER114" s="557"/>
      <c r="ES114" s="557"/>
      <c r="ET114" s="557"/>
      <c r="EU114" s="557"/>
      <c r="EV114" s="557"/>
      <c r="EW114" s="557"/>
      <c r="EX114" s="557"/>
      <c r="EY114" s="557"/>
      <c r="EZ114" s="557"/>
      <c r="FA114" s="557"/>
      <c r="FB114" s="557"/>
      <c r="FC114" s="557"/>
      <c r="FD114" s="557"/>
      <c r="FE114" s="557"/>
      <c r="FF114" s="557"/>
      <c r="FG114" s="557"/>
      <c r="FH114" s="557"/>
      <c r="FI114" s="557"/>
      <c r="FJ114" s="557"/>
      <c r="FK114" s="557"/>
      <c r="FL114" s="557"/>
      <c r="FM114" s="557"/>
      <c r="FN114" s="557"/>
      <c r="FO114" s="557"/>
      <c r="FP114" s="557"/>
      <c r="FQ114" s="557"/>
      <c r="FR114" s="557"/>
      <c r="FS114" s="557"/>
      <c r="FT114" s="557"/>
      <c r="FU114" s="557"/>
      <c r="FV114" s="557"/>
      <c r="FW114" s="557"/>
      <c r="FX114" s="557"/>
      <c r="FY114" s="557"/>
      <c r="FZ114" s="557"/>
      <c r="GA114" s="557"/>
      <c r="GB114" s="557"/>
      <c r="GC114" s="557"/>
      <c r="GD114" s="557"/>
      <c r="GE114" s="557"/>
      <c r="GF114" s="557"/>
      <c r="GG114" s="557"/>
      <c r="GH114" s="557"/>
      <c r="GI114" s="557"/>
      <c r="GJ114" s="557"/>
      <c r="GK114" s="557"/>
      <c r="GL114" s="557"/>
      <c r="GM114" s="557"/>
      <c r="GN114" s="557"/>
      <c r="GO114" s="557"/>
      <c r="GP114" s="557"/>
      <c r="GQ114" s="557"/>
      <c r="GR114" s="557"/>
      <c r="GS114" s="557"/>
      <c r="GT114" s="557"/>
      <c r="GU114" s="557"/>
      <c r="GV114" s="557"/>
      <c r="GW114" s="557"/>
      <c r="GX114" s="557"/>
      <c r="GY114" s="557"/>
      <c r="GZ114" s="557"/>
      <c r="HA114" s="557"/>
      <c r="HB114" s="557"/>
      <c r="HC114" s="557"/>
      <c r="HD114" s="557"/>
      <c r="HE114" s="557"/>
      <c r="HF114" s="557"/>
      <c r="HG114" s="557"/>
      <c r="HH114" s="557"/>
      <c r="HI114" s="557"/>
      <c r="HJ114" s="557"/>
      <c r="HK114" s="557"/>
      <c r="HL114" s="557"/>
      <c r="HM114" s="557"/>
      <c r="HN114" s="557"/>
      <c r="HO114" s="557"/>
      <c r="HP114" s="557"/>
      <c r="HQ114" s="557"/>
      <c r="HR114" s="557"/>
      <c r="HS114" s="557"/>
      <c r="HT114" s="557"/>
      <c r="HU114" s="557"/>
      <c r="HV114" s="557"/>
      <c r="HW114" s="557"/>
      <c r="HX114" s="557"/>
      <c r="HY114" s="557"/>
      <c r="HZ114" s="557"/>
      <c r="IA114" s="557"/>
      <c r="IB114" s="557"/>
      <c r="IC114" s="557"/>
      <c r="ID114" s="557"/>
      <c r="IE114" s="557"/>
      <c r="IF114" s="557"/>
      <c r="IG114" s="557"/>
      <c r="IH114" s="557"/>
      <c r="II114" s="557"/>
      <c r="IJ114" s="557"/>
      <c r="IK114" s="557"/>
      <c r="IL114" s="557"/>
      <c r="IM114" s="557"/>
      <c r="IN114" s="557"/>
      <c r="IO114" s="557"/>
      <c r="IP114" s="557"/>
      <c r="IQ114" s="557"/>
      <c r="IR114" s="557"/>
      <c r="IS114" s="557"/>
      <c r="IT114" s="557"/>
      <c r="IU114" s="557"/>
      <c r="IV114" s="557"/>
      <c r="IW114" s="557"/>
      <c r="IX114" s="557"/>
      <c r="IY114" s="557"/>
      <c r="IZ114" s="557"/>
      <c r="JA114" s="557"/>
      <c r="JB114" s="557"/>
      <c r="JC114" s="557"/>
      <c r="JD114" s="557"/>
      <c r="JE114" s="557"/>
      <c r="JF114" s="557"/>
      <c r="JG114" s="557"/>
      <c r="JH114" s="557"/>
      <c r="JI114" s="557"/>
      <c r="JJ114" s="557"/>
      <c r="JK114" s="557"/>
      <c r="JL114" s="557"/>
      <c r="JM114" s="557"/>
      <c r="JN114" s="557"/>
      <c r="JO114" s="557"/>
      <c r="JP114" s="557"/>
      <c r="JQ114" s="557"/>
      <c r="JR114" s="557"/>
      <c r="JS114" s="557"/>
      <c r="JT114" s="557"/>
      <c r="JU114" s="557"/>
      <c r="JV114" s="557"/>
      <c r="JW114" s="557"/>
      <c r="JX114" s="557"/>
      <c r="JY114" s="557"/>
      <c r="JZ114" s="557"/>
      <c r="KA114" s="557"/>
      <c r="KB114" s="557"/>
      <c r="KC114" s="557"/>
      <c r="KD114" s="557"/>
      <c r="KE114" s="557"/>
      <c r="KF114" s="557"/>
      <c r="KG114" s="557"/>
      <c r="KH114" s="557"/>
      <c r="KI114" s="557"/>
      <c r="KJ114" s="557"/>
      <c r="KK114" s="557"/>
      <c r="KL114" s="557"/>
      <c r="KM114" s="557"/>
      <c r="KN114" s="557"/>
      <c r="KO114" s="557"/>
      <c r="KP114" s="557"/>
      <c r="KQ114" s="557"/>
      <c r="KR114" s="557"/>
      <c r="KS114" s="557"/>
      <c r="KT114" s="557"/>
      <c r="KU114" s="557"/>
      <c r="KV114" s="557"/>
      <c r="KW114" s="557"/>
      <c r="KX114" s="557"/>
      <c r="KY114" s="557"/>
      <c r="KZ114" s="557"/>
      <c r="LA114" s="557"/>
      <c r="LB114" s="557"/>
      <c r="LC114" s="557"/>
      <c r="LD114" s="557"/>
      <c r="LE114" s="557"/>
      <c r="LF114" s="557"/>
      <c r="LG114" s="557"/>
      <c r="LH114" s="557"/>
      <c r="LI114" s="557"/>
      <c r="LJ114" s="557"/>
      <c r="LK114" s="557"/>
      <c r="LL114" s="557"/>
      <c r="LM114" s="557"/>
      <c r="LN114" s="557"/>
      <c r="LO114" s="557"/>
      <c r="LP114" s="557"/>
      <c r="LQ114" s="557"/>
      <c r="LR114" s="557"/>
      <c r="LS114" s="557"/>
      <c r="LT114" s="557"/>
      <c r="LU114" s="557"/>
      <c r="LV114" s="557"/>
      <c r="LW114" s="557"/>
      <c r="LX114" s="557"/>
      <c r="LY114" s="557"/>
      <c r="LZ114" s="557"/>
      <c r="MA114" s="557"/>
      <c r="MB114" s="557"/>
      <c r="MC114" s="557"/>
      <c r="MD114" s="557"/>
      <c r="ME114" s="557"/>
      <c r="MF114" s="557"/>
      <c r="MG114" s="557"/>
      <c r="MH114" s="557"/>
      <c r="MI114" s="557"/>
      <c r="MJ114" s="557"/>
      <c r="MK114" s="557"/>
      <c r="ML114" s="557"/>
      <c r="MM114" s="557"/>
      <c r="MN114" s="557"/>
      <c r="MO114" s="557"/>
      <c r="MP114" s="557"/>
      <c r="MQ114" s="557"/>
      <c r="MR114" s="557"/>
      <c r="MS114" s="557"/>
      <c r="MT114" s="557"/>
      <c r="MU114" s="557"/>
      <c r="MV114" s="557"/>
      <c r="MW114" s="557"/>
      <c r="MX114" s="557"/>
      <c r="MY114" s="557"/>
      <c r="MZ114" s="557"/>
      <c r="NA114" s="557"/>
      <c r="NB114" s="557"/>
      <c r="NC114" s="557"/>
      <c r="ND114" s="557"/>
      <c r="NE114" s="557"/>
      <c r="NF114" s="557"/>
      <c r="NG114" s="557"/>
      <c r="NH114" s="557"/>
      <c r="NI114" s="557"/>
      <c r="NJ114" s="557"/>
      <c r="NK114" s="557"/>
      <c r="NL114" s="557"/>
      <c r="NM114" s="557"/>
      <c r="NN114" s="557"/>
      <c r="NO114" s="557"/>
      <c r="NP114" s="557"/>
      <c r="NQ114" s="557"/>
      <c r="NR114" s="557"/>
      <c r="NS114" s="557"/>
      <c r="NT114" s="557"/>
    </row>
    <row r="115" spans="1:384" s="85" customFormat="1" ht="73.5" customHeight="1" x14ac:dyDescent="0.55000000000000004">
      <c r="A115" s="107"/>
      <c r="B115" s="108"/>
      <c r="C115" s="107"/>
      <c r="D115" s="108"/>
      <c r="E115" s="107"/>
      <c r="F115" s="108"/>
      <c r="G115" s="107"/>
      <c r="H115" s="108"/>
      <c r="I115" s="1452"/>
      <c r="J115" s="2666" t="s">
        <v>604</v>
      </c>
      <c r="K115" s="553"/>
      <c r="L115" s="2671" t="s">
        <v>605</v>
      </c>
      <c r="M115" s="2663"/>
      <c r="N115" s="2669" t="s">
        <v>291</v>
      </c>
      <c r="O115" s="2691" t="s">
        <v>606</v>
      </c>
      <c r="P115" s="2305"/>
      <c r="Q115" s="2579"/>
      <c r="R115" s="2596"/>
      <c r="S115" s="2597"/>
      <c r="T115" s="2642"/>
      <c r="U115" s="2621"/>
      <c r="V115" s="1866">
        <v>60</v>
      </c>
      <c r="W115" s="2621"/>
      <c r="X115" s="2621"/>
      <c r="Y115" s="2621"/>
      <c r="Z115" s="2621"/>
      <c r="AA115" s="2621"/>
      <c r="AB115" s="2902"/>
      <c r="AC115" s="3728"/>
      <c r="AD115" s="2622"/>
      <c r="AE115" s="1866">
        <v>0</v>
      </c>
      <c r="AF115" s="2581"/>
      <c r="AG115" s="2288"/>
      <c r="AH115" s="2288"/>
      <c r="AI115" s="2288"/>
      <c r="AJ115" s="2288"/>
      <c r="AK115" s="2288"/>
      <c r="AL115" s="2288"/>
      <c r="AM115" s="2291"/>
      <c r="AN115" s="1728"/>
      <c r="AO115" s="2892"/>
      <c r="AP115" s="2897"/>
      <c r="AQ115" s="1807"/>
      <c r="AR115" s="1555" t="s">
        <v>249</v>
      </c>
      <c r="AS115" s="2277" t="s">
        <v>249</v>
      </c>
      <c r="AT115" s="2277" t="s">
        <v>522</v>
      </c>
      <c r="AU115" s="2278" t="s">
        <v>249</v>
      </c>
      <c r="AV115" s="1476"/>
      <c r="AW115" s="1143"/>
      <c r="AX115" s="1143"/>
      <c r="AY115" s="1143"/>
      <c r="AZ115" s="1143"/>
      <c r="BA115" s="1139"/>
      <c r="BB115" s="1143"/>
      <c r="BC115" s="1143"/>
      <c r="BD115" s="1143"/>
      <c r="BE115" s="1143"/>
      <c r="BF115" s="1143"/>
      <c r="BG115" s="1477"/>
      <c r="BH115" s="1469"/>
      <c r="BI115" s="1143"/>
      <c r="BJ115" s="1143"/>
      <c r="BK115" s="1143"/>
      <c r="BL115" s="1143"/>
      <c r="BM115" s="1139"/>
      <c r="BN115" s="1143"/>
      <c r="BO115" s="1143"/>
      <c r="BP115" s="1143"/>
      <c r="BQ115" s="1143"/>
      <c r="BR115" s="1143"/>
      <c r="BS115" s="1144"/>
      <c r="BT115" s="557"/>
      <c r="BU115" s="557"/>
      <c r="BV115" s="557"/>
      <c r="BW115" s="557"/>
      <c r="BX115" s="557"/>
      <c r="BY115" s="557"/>
      <c r="BZ115" s="557"/>
      <c r="CA115" s="557"/>
      <c r="CB115" s="557"/>
      <c r="CC115" s="557"/>
      <c r="CD115" s="557"/>
      <c r="CE115" s="557"/>
      <c r="CF115" s="557"/>
      <c r="CG115" s="557"/>
      <c r="CH115" s="557"/>
      <c r="CI115" s="557"/>
      <c r="CJ115" s="557"/>
      <c r="CK115" s="557"/>
      <c r="CL115" s="557"/>
      <c r="CM115" s="557"/>
      <c r="CN115" s="557"/>
      <c r="CO115" s="557"/>
      <c r="CP115" s="557"/>
      <c r="CQ115" s="557"/>
      <c r="CR115" s="557"/>
      <c r="CS115" s="557"/>
      <c r="CT115" s="557"/>
      <c r="CU115" s="557"/>
      <c r="CV115" s="557"/>
      <c r="CW115" s="557"/>
      <c r="CX115" s="557"/>
      <c r="CY115" s="557"/>
      <c r="CZ115" s="557"/>
      <c r="DA115" s="557"/>
      <c r="DB115" s="557"/>
      <c r="DC115" s="557"/>
      <c r="DD115" s="557"/>
      <c r="DE115" s="557"/>
      <c r="DF115" s="557"/>
      <c r="DG115" s="557"/>
      <c r="DH115" s="557"/>
      <c r="DI115" s="557"/>
      <c r="DJ115" s="557"/>
      <c r="DK115" s="557"/>
      <c r="DL115" s="557"/>
      <c r="DM115" s="557"/>
      <c r="DN115" s="557"/>
      <c r="DO115" s="557"/>
      <c r="DP115" s="557"/>
      <c r="DQ115" s="557"/>
      <c r="DR115" s="557"/>
      <c r="DS115" s="557"/>
      <c r="DT115" s="557"/>
      <c r="DU115" s="557"/>
      <c r="DV115" s="557"/>
      <c r="DW115" s="557"/>
      <c r="DX115" s="557"/>
      <c r="DY115" s="557"/>
      <c r="DZ115" s="557"/>
      <c r="EA115" s="557"/>
      <c r="EB115" s="557"/>
      <c r="EC115" s="557"/>
      <c r="ED115" s="557"/>
      <c r="EE115" s="557"/>
      <c r="EF115" s="557"/>
      <c r="EG115" s="557"/>
      <c r="EH115" s="557"/>
      <c r="EI115" s="557"/>
      <c r="EJ115" s="557"/>
      <c r="EK115" s="557"/>
      <c r="EL115" s="557"/>
      <c r="EM115" s="557"/>
      <c r="EN115" s="557"/>
      <c r="EO115" s="557"/>
      <c r="EP115" s="557"/>
      <c r="EQ115" s="557"/>
      <c r="ER115" s="557"/>
      <c r="ES115" s="557"/>
      <c r="ET115" s="557"/>
      <c r="EU115" s="557"/>
      <c r="EV115" s="557"/>
      <c r="EW115" s="557"/>
      <c r="EX115" s="557"/>
      <c r="EY115" s="557"/>
      <c r="EZ115" s="557"/>
      <c r="FA115" s="557"/>
      <c r="FB115" s="557"/>
      <c r="FC115" s="557"/>
      <c r="FD115" s="557"/>
      <c r="FE115" s="557"/>
      <c r="FF115" s="557"/>
      <c r="FG115" s="557"/>
      <c r="FH115" s="557"/>
      <c r="FI115" s="557"/>
      <c r="FJ115" s="557"/>
      <c r="FK115" s="557"/>
      <c r="FL115" s="557"/>
      <c r="FM115" s="557"/>
      <c r="FN115" s="557"/>
      <c r="FO115" s="557"/>
      <c r="FP115" s="557"/>
      <c r="FQ115" s="557"/>
      <c r="FR115" s="557"/>
      <c r="FS115" s="557"/>
      <c r="FT115" s="557"/>
      <c r="FU115" s="557"/>
      <c r="FV115" s="557"/>
      <c r="FW115" s="557"/>
      <c r="FX115" s="557"/>
      <c r="FY115" s="557"/>
      <c r="FZ115" s="557"/>
      <c r="GA115" s="557"/>
      <c r="GB115" s="557"/>
      <c r="GC115" s="557"/>
      <c r="GD115" s="557"/>
      <c r="GE115" s="557"/>
      <c r="GF115" s="557"/>
      <c r="GG115" s="557"/>
      <c r="GH115" s="557"/>
      <c r="GI115" s="557"/>
      <c r="GJ115" s="557"/>
      <c r="GK115" s="557"/>
      <c r="GL115" s="557"/>
      <c r="GM115" s="557"/>
      <c r="GN115" s="557"/>
      <c r="GO115" s="557"/>
      <c r="GP115" s="557"/>
      <c r="GQ115" s="557"/>
      <c r="GR115" s="557"/>
      <c r="GS115" s="557"/>
      <c r="GT115" s="557"/>
      <c r="GU115" s="557"/>
      <c r="GV115" s="557"/>
      <c r="GW115" s="557"/>
      <c r="GX115" s="557"/>
      <c r="GY115" s="557"/>
      <c r="GZ115" s="557"/>
      <c r="HA115" s="557"/>
      <c r="HB115" s="557"/>
      <c r="HC115" s="557"/>
      <c r="HD115" s="557"/>
      <c r="HE115" s="557"/>
      <c r="HF115" s="557"/>
      <c r="HG115" s="557"/>
      <c r="HH115" s="557"/>
      <c r="HI115" s="557"/>
      <c r="HJ115" s="557"/>
      <c r="HK115" s="557"/>
      <c r="HL115" s="557"/>
      <c r="HM115" s="557"/>
      <c r="HN115" s="557"/>
      <c r="HO115" s="557"/>
      <c r="HP115" s="557"/>
      <c r="HQ115" s="557"/>
      <c r="HR115" s="557"/>
      <c r="HS115" s="557"/>
      <c r="HT115" s="557"/>
      <c r="HU115" s="557"/>
      <c r="HV115" s="557"/>
      <c r="HW115" s="557"/>
      <c r="HX115" s="557"/>
      <c r="HY115" s="557"/>
      <c r="HZ115" s="557"/>
      <c r="IA115" s="557"/>
      <c r="IB115" s="557"/>
      <c r="IC115" s="557"/>
      <c r="ID115" s="557"/>
      <c r="IE115" s="557"/>
      <c r="IF115" s="557"/>
      <c r="IG115" s="557"/>
      <c r="IH115" s="557"/>
      <c r="II115" s="557"/>
      <c r="IJ115" s="557"/>
      <c r="IK115" s="557"/>
      <c r="IL115" s="557"/>
      <c r="IM115" s="557"/>
      <c r="IN115" s="557"/>
      <c r="IO115" s="557"/>
      <c r="IP115" s="557"/>
      <c r="IQ115" s="557"/>
      <c r="IR115" s="557"/>
      <c r="IS115" s="557"/>
      <c r="IT115" s="557"/>
      <c r="IU115" s="557"/>
      <c r="IV115" s="557"/>
      <c r="IW115" s="557"/>
      <c r="IX115" s="557"/>
      <c r="IY115" s="557"/>
      <c r="IZ115" s="557"/>
      <c r="JA115" s="557"/>
      <c r="JB115" s="557"/>
      <c r="JC115" s="557"/>
      <c r="JD115" s="557"/>
      <c r="JE115" s="557"/>
      <c r="JF115" s="557"/>
      <c r="JG115" s="557"/>
      <c r="JH115" s="557"/>
      <c r="JI115" s="557"/>
      <c r="JJ115" s="557"/>
      <c r="JK115" s="557"/>
      <c r="JL115" s="557"/>
      <c r="JM115" s="557"/>
      <c r="JN115" s="557"/>
      <c r="JO115" s="557"/>
      <c r="JP115" s="557"/>
      <c r="JQ115" s="557"/>
      <c r="JR115" s="557"/>
      <c r="JS115" s="557"/>
      <c r="JT115" s="557"/>
      <c r="JU115" s="557"/>
      <c r="JV115" s="557"/>
      <c r="JW115" s="557"/>
      <c r="JX115" s="557"/>
      <c r="JY115" s="557"/>
      <c r="JZ115" s="557"/>
      <c r="KA115" s="557"/>
      <c r="KB115" s="557"/>
      <c r="KC115" s="557"/>
      <c r="KD115" s="557"/>
      <c r="KE115" s="557"/>
      <c r="KF115" s="557"/>
      <c r="KG115" s="557"/>
      <c r="KH115" s="557"/>
      <c r="KI115" s="557"/>
      <c r="KJ115" s="557"/>
      <c r="KK115" s="557"/>
      <c r="KL115" s="557"/>
      <c r="KM115" s="557"/>
      <c r="KN115" s="557"/>
      <c r="KO115" s="557"/>
      <c r="KP115" s="557"/>
      <c r="KQ115" s="557"/>
      <c r="KR115" s="557"/>
      <c r="KS115" s="557"/>
      <c r="KT115" s="557"/>
      <c r="KU115" s="557"/>
      <c r="KV115" s="557"/>
      <c r="KW115" s="557"/>
      <c r="KX115" s="557"/>
      <c r="KY115" s="557"/>
      <c r="KZ115" s="557"/>
      <c r="LA115" s="557"/>
      <c r="LB115" s="557"/>
      <c r="LC115" s="557"/>
      <c r="LD115" s="557"/>
      <c r="LE115" s="557"/>
      <c r="LF115" s="557"/>
      <c r="LG115" s="557"/>
      <c r="LH115" s="557"/>
      <c r="LI115" s="557"/>
      <c r="LJ115" s="557"/>
      <c r="LK115" s="557"/>
      <c r="LL115" s="557"/>
      <c r="LM115" s="557"/>
      <c r="LN115" s="557"/>
      <c r="LO115" s="557"/>
      <c r="LP115" s="557"/>
      <c r="LQ115" s="557"/>
      <c r="LR115" s="557"/>
      <c r="LS115" s="557"/>
      <c r="LT115" s="557"/>
      <c r="LU115" s="557"/>
      <c r="LV115" s="557"/>
      <c r="LW115" s="557"/>
      <c r="LX115" s="557"/>
      <c r="LY115" s="557"/>
      <c r="LZ115" s="557"/>
      <c r="MA115" s="557"/>
      <c r="MB115" s="557"/>
      <c r="MC115" s="557"/>
      <c r="MD115" s="557"/>
      <c r="ME115" s="557"/>
      <c r="MF115" s="557"/>
      <c r="MG115" s="557"/>
      <c r="MH115" s="557"/>
      <c r="MI115" s="557"/>
      <c r="MJ115" s="557"/>
      <c r="MK115" s="557"/>
      <c r="ML115" s="557"/>
      <c r="MM115" s="557"/>
      <c r="MN115" s="557"/>
      <c r="MO115" s="557"/>
      <c r="MP115" s="557"/>
      <c r="MQ115" s="557"/>
      <c r="MR115" s="557"/>
      <c r="MS115" s="557"/>
      <c r="MT115" s="557"/>
      <c r="MU115" s="557"/>
      <c r="MV115" s="557"/>
      <c r="MW115" s="557"/>
      <c r="MX115" s="557"/>
      <c r="MY115" s="557"/>
      <c r="MZ115" s="557"/>
      <c r="NA115" s="557"/>
      <c r="NB115" s="557"/>
      <c r="NC115" s="557"/>
      <c r="ND115" s="557"/>
      <c r="NE115" s="557"/>
      <c r="NF115" s="557"/>
      <c r="NG115" s="557"/>
      <c r="NH115" s="557"/>
      <c r="NI115" s="557"/>
      <c r="NJ115" s="557"/>
      <c r="NK115" s="557"/>
      <c r="NL115" s="557"/>
      <c r="NM115" s="557"/>
      <c r="NN115" s="557"/>
      <c r="NO115" s="557"/>
      <c r="NP115" s="557"/>
      <c r="NQ115" s="557"/>
      <c r="NR115" s="557"/>
      <c r="NS115" s="557"/>
      <c r="NT115" s="557"/>
    </row>
    <row r="116" spans="1:384" s="85" customFormat="1" ht="69" customHeight="1" x14ac:dyDescent="0.55000000000000004">
      <c r="A116" s="107"/>
      <c r="B116" s="108"/>
      <c r="C116" s="107"/>
      <c r="D116" s="108"/>
      <c r="E116" s="107"/>
      <c r="F116" s="108"/>
      <c r="G116" s="107"/>
      <c r="H116" s="108"/>
      <c r="I116" s="1452"/>
      <c r="J116" s="2666" t="s">
        <v>607</v>
      </c>
      <c r="K116" s="553"/>
      <c r="L116" s="2671" t="s">
        <v>608</v>
      </c>
      <c r="M116" s="2663"/>
      <c r="N116" s="2669" t="s">
        <v>291</v>
      </c>
      <c r="O116" s="2691" t="s">
        <v>609</v>
      </c>
      <c r="P116" s="2305"/>
      <c r="Q116" s="2579"/>
      <c r="R116" s="2596"/>
      <c r="S116" s="2597"/>
      <c r="T116" s="2642"/>
      <c r="U116" s="2621"/>
      <c r="V116" s="1866">
        <v>120</v>
      </c>
      <c r="W116" s="2621"/>
      <c r="X116" s="2621"/>
      <c r="Y116" s="2621"/>
      <c r="Z116" s="2621"/>
      <c r="AA116" s="2621"/>
      <c r="AB116" s="2902"/>
      <c r="AC116" s="3722"/>
      <c r="AD116" s="2622"/>
      <c r="AE116" s="1866">
        <v>0</v>
      </c>
      <c r="AF116" s="2581"/>
      <c r="AG116" s="2288"/>
      <c r="AH116" s="2288"/>
      <c r="AI116" s="2288"/>
      <c r="AJ116" s="2288"/>
      <c r="AK116" s="2288"/>
      <c r="AL116" s="2288"/>
      <c r="AM116" s="2291"/>
      <c r="AN116" s="1728"/>
      <c r="AO116" s="2892"/>
      <c r="AP116" s="2897"/>
      <c r="AQ116" s="1807"/>
      <c r="AR116" s="1555" t="s">
        <v>249</v>
      </c>
      <c r="AS116" s="2277" t="s">
        <v>249</v>
      </c>
      <c r="AT116" s="2277" t="s">
        <v>522</v>
      </c>
      <c r="AU116" s="2278" t="s">
        <v>249</v>
      </c>
      <c r="AV116" s="1476"/>
      <c r="AW116" s="1143"/>
      <c r="AX116" s="1143"/>
      <c r="AY116" s="1143"/>
      <c r="AZ116" s="1143"/>
      <c r="BA116" s="1139"/>
      <c r="BB116" s="1143"/>
      <c r="BC116" s="1143"/>
      <c r="BD116" s="1143"/>
      <c r="BE116" s="1143"/>
      <c r="BF116" s="1143"/>
      <c r="BG116" s="1477"/>
      <c r="BH116" s="1469"/>
      <c r="BI116" s="1143"/>
      <c r="BJ116" s="1143"/>
      <c r="BK116" s="1143"/>
      <c r="BL116" s="1143"/>
      <c r="BM116" s="1139"/>
      <c r="BN116" s="1143"/>
      <c r="BO116" s="1143"/>
      <c r="BP116" s="1143"/>
      <c r="BQ116" s="1143"/>
      <c r="BR116" s="1143"/>
      <c r="BS116" s="1144"/>
      <c r="BT116" s="557"/>
      <c r="BU116" s="557"/>
      <c r="BV116" s="557"/>
      <c r="BW116" s="557"/>
      <c r="BX116" s="557"/>
      <c r="BY116" s="557"/>
      <c r="BZ116" s="557"/>
      <c r="CA116" s="557"/>
      <c r="CB116" s="557"/>
      <c r="CC116" s="557"/>
      <c r="CD116" s="557"/>
      <c r="CE116" s="557"/>
      <c r="CF116" s="557"/>
      <c r="CG116" s="557"/>
      <c r="CH116" s="557"/>
      <c r="CI116" s="557"/>
      <c r="CJ116" s="557"/>
      <c r="CK116" s="557"/>
      <c r="CL116" s="557"/>
      <c r="CM116" s="557"/>
      <c r="CN116" s="557"/>
      <c r="CO116" s="557"/>
      <c r="CP116" s="557"/>
      <c r="CQ116" s="557"/>
      <c r="CR116" s="557"/>
      <c r="CS116" s="557"/>
      <c r="CT116" s="557"/>
      <c r="CU116" s="557"/>
      <c r="CV116" s="557"/>
      <c r="CW116" s="557"/>
      <c r="CX116" s="557"/>
      <c r="CY116" s="557"/>
      <c r="CZ116" s="557"/>
      <c r="DA116" s="557"/>
      <c r="DB116" s="557"/>
      <c r="DC116" s="557"/>
      <c r="DD116" s="557"/>
      <c r="DE116" s="557"/>
      <c r="DF116" s="557"/>
      <c r="DG116" s="557"/>
      <c r="DH116" s="557"/>
      <c r="DI116" s="557"/>
      <c r="DJ116" s="557"/>
      <c r="DK116" s="557"/>
      <c r="DL116" s="557"/>
      <c r="DM116" s="557"/>
      <c r="DN116" s="557"/>
      <c r="DO116" s="557"/>
      <c r="DP116" s="557"/>
      <c r="DQ116" s="557"/>
      <c r="DR116" s="557"/>
      <c r="DS116" s="557"/>
      <c r="DT116" s="557"/>
      <c r="DU116" s="557"/>
      <c r="DV116" s="557"/>
      <c r="DW116" s="557"/>
      <c r="DX116" s="557"/>
      <c r="DY116" s="557"/>
      <c r="DZ116" s="557"/>
      <c r="EA116" s="557"/>
      <c r="EB116" s="557"/>
      <c r="EC116" s="557"/>
      <c r="ED116" s="557"/>
      <c r="EE116" s="557"/>
      <c r="EF116" s="557"/>
      <c r="EG116" s="557"/>
      <c r="EH116" s="557"/>
      <c r="EI116" s="557"/>
      <c r="EJ116" s="557"/>
      <c r="EK116" s="557"/>
      <c r="EL116" s="557"/>
      <c r="EM116" s="557"/>
      <c r="EN116" s="557"/>
      <c r="EO116" s="557"/>
      <c r="EP116" s="557"/>
      <c r="EQ116" s="557"/>
      <c r="ER116" s="557"/>
      <c r="ES116" s="557"/>
      <c r="ET116" s="557"/>
      <c r="EU116" s="557"/>
      <c r="EV116" s="557"/>
      <c r="EW116" s="557"/>
      <c r="EX116" s="557"/>
      <c r="EY116" s="557"/>
      <c r="EZ116" s="557"/>
      <c r="FA116" s="557"/>
      <c r="FB116" s="557"/>
      <c r="FC116" s="557"/>
      <c r="FD116" s="557"/>
      <c r="FE116" s="557"/>
      <c r="FF116" s="557"/>
      <c r="FG116" s="557"/>
      <c r="FH116" s="557"/>
      <c r="FI116" s="557"/>
      <c r="FJ116" s="557"/>
      <c r="FK116" s="557"/>
      <c r="FL116" s="557"/>
      <c r="FM116" s="557"/>
      <c r="FN116" s="557"/>
      <c r="FO116" s="557"/>
      <c r="FP116" s="557"/>
      <c r="FQ116" s="557"/>
      <c r="FR116" s="557"/>
      <c r="FS116" s="557"/>
      <c r="FT116" s="557"/>
      <c r="FU116" s="557"/>
      <c r="FV116" s="557"/>
      <c r="FW116" s="557"/>
      <c r="FX116" s="557"/>
      <c r="FY116" s="557"/>
      <c r="FZ116" s="557"/>
      <c r="GA116" s="557"/>
      <c r="GB116" s="557"/>
      <c r="GC116" s="557"/>
      <c r="GD116" s="557"/>
      <c r="GE116" s="557"/>
      <c r="GF116" s="557"/>
      <c r="GG116" s="557"/>
      <c r="GH116" s="557"/>
      <c r="GI116" s="557"/>
      <c r="GJ116" s="557"/>
      <c r="GK116" s="557"/>
      <c r="GL116" s="557"/>
      <c r="GM116" s="557"/>
      <c r="GN116" s="557"/>
      <c r="GO116" s="557"/>
      <c r="GP116" s="557"/>
      <c r="GQ116" s="557"/>
      <c r="GR116" s="557"/>
      <c r="GS116" s="557"/>
      <c r="GT116" s="557"/>
      <c r="GU116" s="557"/>
      <c r="GV116" s="557"/>
      <c r="GW116" s="557"/>
      <c r="GX116" s="557"/>
      <c r="GY116" s="557"/>
      <c r="GZ116" s="557"/>
      <c r="HA116" s="557"/>
      <c r="HB116" s="557"/>
      <c r="HC116" s="557"/>
      <c r="HD116" s="557"/>
      <c r="HE116" s="557"/>
      <c r="HF116" s="557"/>
      <c r="HG116" s="557"/>
      <c r="HH116" s="557"/>
      <c r="HI116" s="557"/>
      <c r="HJ116" s="557"/>
      <c r="HK116" s="557"/>
      <c r="HL116" s="557"/>
      <c r="HM116" s="557"/>
      <c r="HN116" s="557"/>
      <c r="HO116" s="557"/>
      <c r="HP116" s="557"/>
      <c r="HQ116" s="557"/>
      <c r="HR116" s="557"/>
      <c r="HS116" s="557"/>
      <c r="HT116" s="557"/>
      <c r="HU116" s="557"/>
      <c r="HV116" s="557"/>
      <c r="HW116" s="557"/>
      <c r="HX116" s="557"/>
      <c r="HY116" s="557"/>
      <c r="HZ116" s="557"/>
      <c r="IA116" s="557"/>
      <c r="IB116" s="557"/>
      <c r="IC116" s="557"/>
      <c r="ID116" s="557"/>
      <c r="IE116" s="557"/>
      <c r="IF116" s="557"/>
      <c r="IG116" s="557"/>
      <c r="IH116" s="557"/>
      <c r="II116" s="557"/>
      <c r="IJ116" s="557"/>
      <c r="IK116" s="557"/>
      <c r="IL116" s="557"/>
      <c r="IM116" s="557"/>
      <c r="IN116" s="557"/>
      <c r="IO116" s="557"/>
      <c r="IP116" s="557"/>
      <c r="IQ116" s="557"/>
      <c r="IR116" s="557"/>
      <c r="IS116" s="557"/>
      <c r="IT116" s="557"/>
      <c r="IU116" s="557"/>
      <c r="IV116" s="557"/>
      <c r="IW116" s="557"/>
      <c r="IX116" s="557"/>
      <c r="IY116" s="557"/>
      <c r="IZ116" s="557"/>
      <c r="JA116" s="557"/>
      <c r="JB116" s="557"/>
      <c r="JC116" s="557"/>
      <c r="JD116" s="557"/>
      <c r="JE116" s="557"/>
      <c r="JF116" s="557"/>
      <c r="JG116" s="557"/>
      <c r="JH116" s="557"/>
      <c r="JI116" s="557"/>
      <c r="JJ116" s="557"/>
      <c r="JK116" s="557"/>
      <c r="JL116" s="557"/>
      <c r="JM116" s="557"/>
      <c r="JN116" s="557"/>
      <c r="JO116" s="557"/>
      <c r="JP116" s="557"/>
      <c r="JQ116" s="557"/>
      <c r="JR116" s="557"/>
      <c r="JS116" s="557"/>
      <c r="JT116" s="557"/>
      <c r="JU116" s="557"/>
      <c r="JV116" s="557"/>
      <c r="JW116" s="557"/>
      <c r="JX116" s="557"/>
      <c r="JY116" s="557"/>
      <c r="JZ116" s="557"/>
      <c r="KA116" s="557"/>
      <c r="KB116" s="557"/>
      <c r="KC116" s="557"/>
      <c r="KD116" s="557"/>
      <c r="KE116" s="557"/>
      <c r="KF116" s="557"/>
      <c r="KG116" s="557"/>
      <c r="KH116" s="557"/>
      <c r="KI116" s="557"/>
      <c r="KJ116" s="557"/>
      <c r="KK116" s="557"/>
      <c r="KL116" s="557"/>
      <c r="KM116" s="557"/>
      <c r="KN116" s="557"/>
      <c r="KO116" s="557"/>
      <c r="KP116" s="557"/>
      <c r="KQ116" s="557"/>
      <c r="KR116" s="557"/>
      <c r="KS116" s="557"/>
      <c r="KT116" s="557"/>
      <c r="KU116" s="557"/>
      <c r="KV116" s="557"/>
      <c r="KW116" s="557"/>
      <c r="KX116" s="557"/>
      <c r="KY116" s="557"/>
      <c r="KZ116" s="557"/>
      <c r="LA116" s="557"/>
      <c r="LB116" s="557"/>
      <c r="LC116" s="557"/>
      <c r="LD116" s="557"/>
      <c r="LE116" s="557"/>
      <c r="LF116" s="557"/>
      <c r="LG116" s="557"/>
      <c r="LH116" s="557"/>
      <c r="LI116" s="557"/>
      <c r="LJ116" s="557"/>
      <c r="LK116" s="557"/>
      <c r="LL116" s="557"/>
      <c r="LM116" s="557"/>
      <c r="LN116" s="557"/>
      <c r="LO116" s="557"/>
      <c r="LP116" s="557"/>
      <c r="LQ116" s="557"/>
      <c r="LR116" s="557"/>
      <c r="LS116" s="557"/>
      <c r="LT116" s="557"/>
      <c r="LU116" s="557"/>
      <c r="LV116" s="557"/>
      <c r="LW116" s="557"/>
      <c r="LX116" s="557"/>
      <c r="LY116" s="557"/>
      <c r="LZ116" s="557"/>
      <c r="MA116" s="557"/>
      <c r="MB116" s="557"/>
      <c r="MC116" s="557"/>
      <c r="MD116" s="557"/>
      <c r="ME116" s="557"/>
      <c r="MF116" s="557"/>
      <c r="MG116" s="557"/>
      <c r="MH116" s="557"/>
      <c r="MI116" s="557"/>
      <c r="MJ116" s="557"/>
      <c r="MK116" s="557"/>
      <c r="ML116" s="557"/>
      <c r="MM116" s="557"/>
      <c r="MN116" s="557"/>
      <c r="MO116" s="557"/>
      <c r="MP116" s="557"/>
      <c r="MQ116" s="557"/>
      <c r="MR116" s="557"/>
      <c r="MS116" s="557"/>
      <c r="MT116" s="557"/>
      <c r="MU116" s="557"/>
      <c r="MV116" s="557"/>
      <c r="MW116" s="557"/>
      <c r="MX116" s="557"/>
      <c r="MY116" s="557"/>
      <c r="MZ116" s="557"/>
      <c r="NA116" s="557"/>
      <c r="NB116" s="557"/>
      <c r="NC116" s="557"/>
      <c r="ND116" s="557"/>
      <c r="NE116" s="557"/>
      <c r="NF116" s="557"/>
      <c r="NG116" s="557"/>
      <c r="NH116" s="557"/>
      <c r="NI116" s="557"/>
      <c r="NJ116" s="557"/>
      <c r="NK116" s="557"/>
      <c r="NL116" s="557"/>
      <c r="NM116" s="557"/>
      <c r="NN116" s="557"/>
      <c r="NO116" s="557"/>
      <c r="NP116" s="557"/>
      <c r="NQ116" s="557"/>
      <c r="NR116" s="557"/>
      <c r="NS116" s="557"/>
      <c r="NT116" s="557"/>
    </row>
    <row r="117" spans="1:384" s="85" customFormat="1" ht="66.75" customHeight="1" x14ac:dyDescent="0.45">
      <c r="A117" s="107"/>
      <c r="B117" s="108"/>
      <c r="C117" s="107"/>
      <c r="D117" s="108"/>
      <c r="E117" s="107"/>
      <c r="F117" s="108"/>
      <c r="G117" s="107"/>
      <c r="H117" s="108"/>
      <c r="I117" s="1452"/>
      <c r="J117" s="2666" t="s">
        <v>610</v>
      </c>
      <c r="K117" s="553"/>
      <c r="L117" s="2671" t="s">
        <v>611</v>
      </c>
      <c r="M117" s="2663"/>
      <c r="N117" s="2669" t="s">
        <v>291</v>
      </c>
      <c r="O117" s="2691" t="s">
        <v>612</v>
      </c>
      <c r="P117" s="2305"/>
      <c r="Q117" s="2579"/>
      <c r="R117" s="2596"/>
      <c r="S117" s="2597"/>
      <c r="T117" s="2642"/>
      <c r="U117" s="2621"/>
      <c r="V117" s="1866">
        <v>180</v>
      </c>
      <c r="W117" s="2621"/>
      <c r="X117" s="2621"/>
      <c r="Y117" s="2621"/>
      <c r="Z117" s="2621"/>
      <c r="AA117" s="2621"/>
      <c r="AB117" s="2902"/>
      <c r="AC117" s="3725"/>
      <c r="AD117" s="2622"/>
      <c r="AE117" s="1866">
        <v>0</v>
      </c>
      <c r="AF117" s="2581"/>
      <c r="AG117" s="2288"/>
      <c r="AH117" s="2288"/>
      <c r="AI117" s="2288"/>
      <c r="AJ117" s="2288"/>
      <c r="AK117" s="2288"/>
      <c r="AL117" s="2288"/>
      <c r="AM117" s="2291"/>
      <c r="AN117" s="1728"/>
      <c r="AO117" s="2892"/>
      <c r="AP117" s="2897"/>
      <c r="AQ117" s="1807"/>
      <c r="AR117" s="1555" t="s">
        <v>249</v>
      </c>
      <c r="AS117" s="2277" t="s">
        <v>249</v>
      </c>
      <c r="AT117" s="2277" t="s">
        <v>522</v>
      </c>
      <c r="AU117" s="2278" t="s">
        <v>249</v>
      </c>
      <c r="AV117" s="1476"/>
      <c r="AW117" s="1143"/>
      <c r="AX117" s="1143"/>
      <c r="AY117" s="1143"/>
      <c r="AZ117" s="1143"/>
      <c r="BA117" s="1139"/>
      <c r="BB117" s="1143"/>
      <c r="BC117" s="1143"/>
      <c r="BD117" s="1143"/>
      <c r="BE117" s="1143"/>
      <c r="BF117" s="1143"/>
      <c r="BG117" s="1477"/>
      <c r="BH117" s="1469"/>
      <c r="BI117" s="1143"/>
      <c r="BJ117" s="1143"/>
      <c r="BK117" s="1143"/>
      <c r="BL117" s="1143"/>
      <c r="BM117" s="1139"/>
      <c r="BN117" s="1143"/>
      <c r="BO117" s="1143"/>
      <c r="BP117" s="1143"/>
      <c r="BQ117" s="1143"/>
      <c r="BR117" s="1143"/>
      <c r="BS117" s="1144"/>
      <c r="BT117" s="557"/>
      <c r="BU117" s="557"/>
      <c r="BV117" s="557"/>
      <c r="BW117" s="557"/>
      <c r="BX117" s="557"/>
      <c r="BY117" s="557"/>
      <c r="BZ117" s="557"/>
      <c r="CA117" s="557"/>
      <c r="CB117" s="557"/>
      <c r="CC117" s="557"/>
      <c r="CD117" s="557"/>
      <c r="CE117" s="557"/>
      <c r="CF117" s="557"/>
      <c r="CG117" s="557"/>
      <c r="CH117" s="557"/>
      <c r="CI117" s="557"/>
      <c r="CJ117" s="557"/>
      <c r="CK117" s="557"/>
      <c r="CL117" s="557"/>
      <c r="CM117" s="557"/>
      <c r="CN117" s="557"/>
      <c r="CO117" s="557"/>
      <c r="CP117" s="557"/>
      <c r="CQ117" s="557"/>
      <c r="CR117" s="557"/>
      <c r="CS117" s="557"/>
      <c r="CT117" s="557"/>
      <c r="CU117" s="557"/>
      <c r="CV117" s="557"/>
      <c r="CW117" s="557"/>
      <c r="CX117" s="557"/>
      <c r="CY117" s="557"/>
      <c r="CZ117" s="557"/>
      <c r="DA117" s="557"/>
      <c r="DB117" s="557"/>
      <c r="DC117" s="557"/>
      <c r="DD117" s="557"/>
      <c r="DE117" s="557"/>
      <c r="DF117" s="557"/>
      <c r="DG117" s="557"/>
      <c r="DH117" s="557"/>
      <c r="DI117" s="557"/>
      <c r="DJ117" s="557"/>
      <c r="DK117" s="557"/>
      <c r="DL117" s="557"/>
      <c r="DM117" s="557"/>
      <c r="DN117" s="557"/>
      <c r="DO117" s="557"/>
      <c r="DP117" s="557"/>
      <c r="DQ117" s="557"/>
      <c r="DR117" s="557"/>
      <c r="DS117" s="557"/>
      <c r="DT117" s="557"/>
      <c r="DU117" s="557"/>
      <c r="DV117" s="557"/>
      <c r="DW117" s="557"/>
      <c r="DX117" s="557"/>
      <c r="DY117" s="557"/>
      <c r="DZ117" s="557"/>
      <c r="EA117" s="557"/>
      <c r="EB117" s="557"/>
      <c r="EC117" s="557"/>
      <c r="ED117" s="557"/>
      <c r="EE117" s="557"/>
      <c r="EF117" s="557"/>
      <c r="EG117" s="557"/>
      <c r="EH117" s="557"/>
      <c r="EI117" s="557"/>
      <c r="EJ117" s="557"/>
      <c r="EK117" s="557"/>
      <c r="EL117" s="557"/>
      <c r="EM117" s="557"/>
      <c r="EN117" s="557"/>
      <c r="EO117" s="557"/>
      <c r="EP117" s="557"/>
      <c r="EQ117" s="557"/>
      <c r="ER117" s="557"/>
      <c r="ES117" s="557"/>
      <c r="ET117" s="557"/>
      <c r="EU117" s="557"/>
      <c r="EV117" s="557"/>
      <c r="EW117" s="557"/>
      <c r="EX117" s="557"/>
      <c r="EY117" s="557"/>
      <c r="EZ117" s="557"/>
      <c r="FA117" s="557"/>
      <c r="FB117" s="557"/>
      <c r="FC117" s="557"/>
      <c r="FD117" s="557"/>
      <c r="FE117" s="557"/>
      <c r="FF117" s="557"/>
      <c r="FG117" s="557"/>
      <c r="FH117" s="557"/>
      <c r="FI117" s="557"/>
      <c r="FJ117" s="557"/>
      <c r="FK117" s="557"/>
      <c r="FL117" s="557"/>
      <c r="FM117" s="557"/>
      <c r="FN117" s="557"/>
      <c r="FO117" s="557"/>
      <c r="FP117" s="557"/>
      <c r="FQ117" s="557"/>
      <c r="FR117" s="557"/>
      <c r="FS117" s="557"/>
      <c r="FT117" s="557"/>
      <c r="FU117" s="557"/>
      <c r="FV117" s="557"/>
      <c r="FW117" s="557"/>
      <c r="FX117" s="557"/>
      <c r="FY117" s="557"/>
      <c r="FZ117" s="557"/>
      <c r="GA117" s="557"/>
      <c r="GB117" s="557"/>
      <c r="GC117" s="557"/>
      <c r="GD117" s="557"/>
      <c r="GE117" s="557"/>
      <c r="GF117" s="557"/>
      <c r="GG117" s="557"/>
      <c r="GH117" s="557"/>
      <c r="GI117" s="557"/>
      <c r="GJ117" s="557"/>
      <c r="GK117" s="557"/>
      <c r="GL117" s="557"/>
      <c r="GM117" s="557"/>
      <c r="GN117" s="557"/>
      <c r="GO117" s="557"/>
      <c r="GP117" s="557"/>
      <c r="GQ117" s="557"/>
      <c r="GR117" s="557"/>
      <c r="GS117" s="557"/>
      <c r="GT117" s="557"/>
      <c r="GU117" s="557"/>
      <c r="GV117" s="557"/>
      <c r="GW117" s="557"/>
      <c r="GX117" s="557"/>
      <c r="GY117" s="557"/>
      <c r="GZ117" s="557"/>
      <c r="HA117" s="557"/>
      <c r="HB117" s="557"/>
      <c r="HC117" s="557"/>
      <c r="HD117" s="557"/>
      <c r="HE117" s="557"/>
      <c r="HF117" s="557"/>
      <c r="HG117" s="557"/>
      <c r="HH117" s="557"/>
      <c r="HI117" s="557"/>
      <c r="HJ117" s="557"/>
      <c r="HK117" s="557"/>
      <c r="HL117" s="557"/>
      <c r="HM117" s="557"/>
      <c r="HN117" s="557"/>
      <c r="HO117" s="557"/>
      <c r="HP117" s="557"/>
      <c r="HQ117" s="557"/>
      <c r="HR117" s="557"/>
      <c r="HS117" s="557"/>
      <c r="HT117" s="557"/>
      <c r="HU117" s="557"/>
      <c r="HV117" s="557"/>
      <c r="HW117" s="557"/>
      <c r="HX117" s="557"/>
      <c r="HY117" s="557"/>
      <c r="HZ117" s="557"/>
      <c r="IA117" s="557"/>
      <c r="IB117" s="557"/>
      <c r="IC117" s="557"/>
      <c r="ID117" s="557"/>
      <c r="IE117" s="557"/>
      <c r="IF117" s="557"/>
      <c r="IG117" s="557"/>
      <c r="IH117" s="557"/>
      <c r="II117" s="557"/>
      <c r="IJ117" s="557"/>
      <c r="IK117" s="557"/>
      <c r="IL117" s="557"/>
      <c r="IM117" s="557"/>
      <c r="IN117" s="557"/>
      <c r="IO117" s="557"/>
      <c r="IP117" s="557"/>
      <c r="IQ117" s="557"/>
      <c r="IR117" s="557"/>
      <c r="IS117" s="557"/>
      <c r="IT117" s="557"/>
      <c r="IU117" s="557"/>
      <c r="IV117" s="557"/>
      <c r="IW117" s="557"/>
      <c r="IX117" s="557"/>
      <c r="IY117" s="557"/>
      <c r="IZ117" s="557"/>
      <c r="JA117" s="557"/>
      <c r="JB117" s="557"/>
      <c r="JC117" s="557"/>
      <c r="JD117" s="557"/>
      <c r="JE117" s="557"/>
      <c r="JF117" s="557"/>
      <c r="JG117" s="557"/>
      <c r="JH117" s="557"/>
      <c r="JI117" s="557"/>
      <c r="JJ117" s="557"/>
      <c r="JK117" s="557"/>
      <c r="JL117" s="557"/>
      <c r="JM117" s="557"/>
      <c r="JN117" s="557"/>
      <c r="JO117" s="557"/>
      <c r="JP117" s="557"/>
      <c r="JQ117" s="557"/>
      <c r="JR117" s="557"/>
      <c r="JS117" s="557"/>
      <c r="JT117" s="557"/>
      <c r="JU117" s="557"/>
      <c r="JV117" s="557"/>
      <c r="JW117" s="557"/>
      <c r="JX117" s="557"/>
      <c r="JY117" s="557"/>
      <c r="JZ117" s="557"/>
      <c r="KA117" s="557"/>
      <c r="KB117" s="557"/>
      <c r="KC117" s="557"/>
      <c r="KD117" s="557"/>
      <c r="KE117" s="557"/>
      <c r="KF117" s="557"/>
      <c r="KG117" s="557"/>
      <c r="KH117" s="557"/>
      <c r="KI117" s="557"/>
      <c r="KJ117" s="557"/>
      <c r="KK117" s="557"/>
      <c r="KL117" s="557"/>
      <c r="KM117" s="557"/>
      <c r="KN117" s="557"/>
      <c r="KO117" s="557"/>
      <c r="KP117" s="557"/>
      <c r="KQ117" s="557"/>
      <c r="KR117" s="557"/>
      <c r="KS117" s="557"/>
      <c r="KT117" s="557"/>
      <c r="KU117" s="557"/>
      <c r="KV117" s="557"/>
      <c r="KW117" s="557"/>
      <c r="KX117" s="557"/>
      <c r="KY117" s="557"/>
      <c r="KZ117" s="557"/>
      <c r="LA117" s="557"/>
      <c r="LB117" s="557"/>
      <c r="LC117" s="557"/>
      <c r="LD117" s="557"/>
      <c r="LE117" s="557"/>
      <c r="LF117" s="557"/>
      <c r="LG117" s="557"/>
      <c r="LH117" s="557"/>
      <c r="LI117" s="557"/>
      <c r="LJ117" s="557"/>
      <c r="LK117" s="557"/>
      <c r="LL117" s="557"/>
      <c r="LM117" s="557"/>
      <c r="LN117" s="557"/>
      <c r="LO117" s="557"/>
      <c r="LP117" s="557"/>
      <c r="LQ117" s="557"/>
      <c r="LR117" s="557"/>
      <c r="LS117" s="557"/>
      <c r="LT117" s="557"/>
      <c r="LU117" s="557"/>
      <c r="LV117" s="557"/>
      <c r="LW117" s="557"/>
      <c r="LX117" s="557"/>
      <c r="LY117" s="557"/>
      <c r="LZ117" s="557"/>
      <c r="MA117" s="557"/>
      <c r="MB117" s="557"/>
      <c r="MC117" s="557"/>
      <c r="MD117" s="557"/>
      <c r="ME117" s="557"/>
      <c r="MF117" s="557"/>
      <c r="MG117" s="557"/>
      <c r="MH117" s="557"/>
      <c r="MI117" s="557"/>
      <c r="MJ117" s="557"/>
      <c r="MK117" s="557"/>
      <c r="ML117" s="557"/>
      <c r="MM117" s="557"/>
      <c r="MN117" s="557"/>
      <c r="MO117" s="557"/>
      <c r="MP117" s="557"/>
      <c r="MQ117" s="557"/>
      <c r="MR117" s="557"/>
      <c r="MS117" s="557"/>
      <c r="MT117" s="557"/>
      <c r="MU117" s="557"/>
      <c r="MV117" s="557"/>
      <c r="MW117" s="557"/>
      <c r="MX117" s="557"/>
      <c r="MY117" s="557"/>
      <c r="MZ117" s="557"/>
      <c r="NA117" s="557"/>
      <c r="NB117" s="557"/>
      <c r="NC117" s="557"/>
      <c r="ND117" s="557"/>
      <c r="NE117" s="557"/>
      <c r="NF117" s="557"/>
      <c r="NG117" s="557"/>
      <c r="NH117" s="557"/>
      <c r="NI117" s="557"/>
      <c r="NJ117" s="557"/>
      <c r="NK117" s="557"/>
      <c r="NL117" s="557"/>
      <c r="NM117" s="557"/>
      <c r="NN117" s="557"/>
      <c r="NO117" s="557"/>
      <c r="NP117" s="557"/>
      <c r="NQ117" s="557"/>
      <c r="NR117" s="557"/>
      <c r="NS117" s="557"/>
      <c r="NT117" s="557"/>
    </row>
    <row r="118" spans="1:384" s="85" customFormat="1" ht="33.75" hidden="1" customHeight="1" x14ac:dyDescent="0.55000000000000004">
      <c r="A118" s="107"/>
      <c r="B118" s="108"/>
      <c r="C118" s="107"/>
      <c r="D118" s="108"/>
      <c r="E118" s="107"/>
      <c r="F118" s="108"/>
      <c r="G118" s="107"/>
      <c r="H118" s="108"/>
      <c r="I118" s="1452"/>
      <c r="J118" s="1452" t="str">
        <f t="shared" si="111"/>
        <v/>
      </c>
      <c r="K118" s="2672" t="s">
        <v>456</v>
      </c>
      <c r="L118" s="2673" t="s">
        <v>466</v>
      </c>
      <c r="M118" s="2673"/>
      <c r="N118" s="1453" t="s">
        <v>268</v>
      </c>
      <c r="O118" s="2691" t="s">
        <v>458</v>
      </c>
      <c r="P118" s="308"/>
      <c r="Q118" s="2309"/>
      <c r="R118" s="2596"/>
      <c r="S118" s="2642"/>
      <c r="T118" s="2642"/>
      <c r="U118" s="1870"/>
      <c r="V118" s="1870"/>
      <c r="W118" s="1870"/>
      <c r="X118" s="1870"/>
      <c r="Y118" s="1870"/>
      <c r="Z118" s="1870"/>
      <c r="AA118" s="1870"/>
      <c r="AB118" s="2909"/>
      <c r="AC118" s="3719" t="s">
        <v>538</v>
      </c>
      <c r="AD118" s="2622"/>
      <c r="AE118" s="1866"/>
      <c r="AF118" s="2581"/>
      <c r="AG118" s="2288"/>
      <c r="AH118" s="2288"/>
      <c r="AI118" s="2288"/>
      <c r="AJ118" s="2288"/>
      <c r="AK118" s="2288"/>
      <c r="AL118" s="2288"/>
      <c r="AM118" s="2291"/>
      <c r="AN118" s="1728"/>
      <c r="AO118" s="2892"/>
      <c r="AP118" s="2897"/>
      <c r="AQ118" s="1807"/>
      <c r="AR118" s="1555"/>
      <c r="AS118" s="2277"/>
      <c r="AT118" s="2277"/>
      <c r="AU118" s="2278"/>
      <c r="AV118" s="1476"/>
      <c r="AW118" s="1143"/>
      <c r="AX118" s="1143"/>
      <c r="AY118" s="1143"/>
      <c r="AZ118" s="1143"/>
      <c r="BA118" s="1139"/>
      <c r="BB118" s="1143"/>
      <c r="BC118" s="1143"/>
      <c r="BD118" s="1143"/>
      <c r="BE118" s="1143"/>
      <c r="BF118" s="1143"/>
      <c r="BG118" s="1477"/>
      <c r="BH118" s="1469"/>
      <c r="BI118" s="1143"/>
      <c r="BJ118" s="1143"/>
      <c r="BK118" s="1143"/>
      <c r="BL118" s="1143"/>
      <c r="BM118" s="1139"/>
      <c r="BN118" s="1143"/>
      <c r="BO118" s="1143"/>
      <c r="BP118" s="1143"/>
      <c r="BQ118" s="1143"/>
      <c r="BR118" s="1143"/>
      <c r="BS118" s="1144"/>
      <c r="BT118" s="557"/>
      <c r="BU118" s="557"/>
      <c r="BV118" s="557"/>
      <c r="BW118" s="557"/>
      <c r="BX118" s="557"/>
      <c r="BY118" s="557"/>
      <c r="BZ118" s="557"/>
      <c r="CA118" s="557"/>
      <c r="CB118" s="557"/>
      <c r="CC118" s="557"/>
      <c r="CD118" s="557"/>
      <c r="CE118" s="557"/>
      <c r="CF118" s="557"/>
      <c r="CG118" s="557"/>
      <c r="CH118" s="557"/>
      <c r="CI118" s="557"/>
      <c r="CJ118" s="557"/>
      <c r="CK118" s="557"/>
      <c r="CL118" s="557"/>
      <c r="CM118" s="557"/>
      <c r="CN118" s="557"/>
      <c r="CO118" s="557"/>
      <c r="CP118" s="557"/>
      <c r="CQ118" s="557"/>
      <c r="CR118" s="557"/>
      <c r="CS118" s="557"/>
      <c r="CT118" s="557"/>
      <c r="CU118" s="557"/>
      <c r="CV118" s="557"/>
      <c r="CW118" s="557"/>
      <c r="CX118" s="557"/>
      <c r="CY118" s="557"/>
      <c r="CZ118" s="557"/>
      <c r="DA118" s="557"/>
      <c r="DB118" s="557"/>
      <c r="DC118" s="557"/>
      <c r="DD118" s="557"/>
      <c r="DE118" s="557"/>
      <c r="DF118" s="557"/>
      <c r="DG118" s="557"/>
      <c r="DH118" s="557"/>
      <c r="DI118" s="557"/>
      <c r="DJ118" s="557"/>
      <c r="DK118" s="557"/>
      <c r="DL118" s="557"/>
      <c r="DM118" s="557"/>
      <c r="DN118" s="557"/>
      <c r="DO118" s="557"/>
      <c r="DP118" s="557"/>
      <c r="DQ118" s="557"/>
      <c r="DR118" s="557"/>
      <c r="DS118" s="557"/>
      <c r="DT118" s="557"/>
      <c r="DU118" s="557"/>
      <c r="DV118" s="557"/>
      <c r="DW118" s="557"/>
      <c r="DX118" s="557"/>
      <c r="DY118" s="557"/>
      <c r="DZ118" s="557"/>
      <c r="EA118" s="557"/>
      <c r="EB118" s="557"/>
      <c r="EC118" s="557"/>
      <c r="ED118" s="557"/>
      <c r="EE118" s="557"/>
      <c r="EF118" s="557"/>
      <c r="EG118" s="557"/>
      <c r="EH118" s="557"/>
      <c r="EI118" s="557"/>
      <c r="EJ118" s="557"/>
      <c r="EK118" s="557"/>
      <c r="EL118" s="557"/>
      <c r="EM118" s="557"/>
      <c r="EN118" s="557"/>
      <c r="EO118" s="557"/>
      <c r="EP118" s="557"/>
      <c r="EQ118" s="557"/>
      <c r="ER118" s="557"/>
      <c r="ES118" s="557"/>
      <c r="ET118" s="557"/>
      <c r="EU118" s="557"/>
      <c r="EV118" s="557"/>
      <c r="EW118" s="557"/>
      <c r="EX118" s="557"/>
      <c r="EY118" s="557"/>
      <c r="EZ118" s="557"/>
      <c r="FA118" s="557"/>
      <c r="FB118" s="557"/>
      <c r="FC118" s="557"/>
      <c r="FD118" s="557"/>
      <c r="FE118" s="557"/>
      <c r="FF118" s="557"/>
      <c r="FG118" s="557"/>
      <c r="FH118" s="557"/>
      <c r="FI118" s="557"/>
      <c r="FJ118" s="557"/>
      <c r="FK118" s="557"/>
      <c r="FL118" s="557"/>
      <c r="FM118" s="557"/>
      <c r="FN118" s="557"/>
      <c r="FO118" s="557"/>
      <c r="FP118" s="557"/>
      <c r="FQ118" s="557"/>
      <c r="FR118" s="557"/>
      <c r="FS118" s="557"/>
      <c r="FT118" s="557"/>
      <c r="FU118" s="557"/>
      <c r="FV118" s="557"/>
      <c r="FW118" s="557"/>
      <c r="FX118" s="557"/>
      <c r="FY118" s="557"/>
      <c r="FZ118" s="557"/>
      <c r="GA118" s="557"/>
      <c r="GB118" s="557"/>
      <c r="GC118" s="557"/>
      <c r="GD118" s="557"/>
      <c r="GE118" s="557"/>
      <c r="GF118" s="557"/>
      <c r="GG118" s="557"/>
      <c r="GH118" s="557"/>
      <c r="GI118" s="557"/>
      <c r="GJ118" s="557"/>
      <c r="GK118" s="557"/>
      <c r="GL118" s="557"/>
      <c r="GM118" s="557"/>
      <c r="GN118" s="557"/>
      <c r="GO118" s="557"/>
      <c r="GP118" s="557"/>
      <c r="GQ118" s="557"/>
      <c r="GR118" s="557"/>
      <c r="GS118" s="557"/>
      <c r="GT118" s="557"/>
      <c r="GU118" s="557"/>
      <c r="GV118" s="557"/>
      <c r="GW118" s="557"/>
      <c r="GX118" s="557"/>
      <c r="GY118" s="557"/>
      <c r="GZ118" s="557"/>
      <c r="HA118" s="557"/>
      <c r="HB118" s="557"/>
      <c r="HC118" s="557"/>
      <c r="HD118" s="557"/>
      <c r="HE118" s="557"/>
      <c r="HF118" s="557"/>
      <c r="HG118" s="557"/>
      <c r="HH118" s="557"/>
      <c r="HI118" s="557"/>
      <c r="HJ118" s="557"/>
      <c r="HK118" s="557"/>
      <c r="HL118" s="557"/>
      <c r="HM118" s="557"/>
      <c r="HN118" s="557"/>
      <c r="HO118" s="557"/>
      <c r="HP118" s="557"/>
      <c r="HQ118" s="557"/>
      <c r="HR118" s="557"/>
      <c r="HS118" s="557"/>
      <c r="HT118" s="557"/>
      <c r="HU118" s="557"/>
      <c r="HV118" s="557"/>
      <c r="HW118" s="557"/>
      <c r="HX118" s="557"/>
      <c r="HY118" s="557"/>
      <c r="HZ118" s="557"/>
      <c r="IA118" s="557"/>
      <c r="IB118" s="557"/>
      <c r="IC118" s="557"/>
      <c r="ID118" s="557"/>
      <c r="IE118" s="557"/>
      <c r="IF118" s="557"/>
      <c r="IG118" s="557"/>
      <c r="IH118" s="557"/>
      <c r="II118" s="557"/>
      <c r="IJ118" s="557"/>
      <c r="IK118" s="557"/>
      <c r="IL118" s="557"/>
      <c r="IM118" s="557"/>
      <c r="IN118" s="557"/>
      <c r="IO118" s="557"/>
      <c r="IP118" s="557"/>
      <c r="IQ118" s="557"/>
      <c r="IR118" s="557"/>
      <c r="IS118" s="557"/>
      <c r="IT118" s="557"/>
      <c r="IU118" s="557"/>
      <c r="IV118" s="557"/>
      <c r="IW118" s="557"/>
      <c r="IX118" s="557"/>
      <c r="IY118" s="557"/>
      <c r="IZ118" s="557"/>
      <c r="JA118" s="557"/>
      <c r="JB118" s="557"/>
      <c r="JC118" s="557"/>
      <c r="JD118" s="557"/>
      <c r="JE118" s="557"/>
      <c r="JF118" s="557"/>
      <c r="JG118" s="557"/>
      <c r="JH118" s="557"/>
      <c r="JI118" s="557"/>
      <c r="JJ118" s="557"/>
      <c r="JK118" s="557"/>
      <c r="JL118" s="557"/>
      <c r="JM118" s="557"/>
      <c r="JN118" s="557"/>
      <c r="JO118" s="557"/>
      <c r="JP118" s="557"/>
      <c r="JQ118" s="557"/>
      <c r="JR118" s="557"/>
      <c r="JS118" s="557"/>
      <c r="JT118" s="557"/>
      <c r="JU118" s="557"/>
      <c r="JV118" s="557"/>
      <c r="JW118" s="557"/>
      <c r="JX118" s="557"/>
      <c r="JY118" s="557"/>
      <c r="JZ118" s="557"/>
      <c r="KA118" s="557"/>
      <c r="KB118" s="557"/>
      <c r="KC118" s="557"/>
      <c r="KD118" s="557"/>
      <c r="KE118" s="557"/>
      <c r="KF118" s="557"/>
      <c r="KG118" s="557"/>
      <c r="KH118" s="557"/>
      <c r="KI118" s="557"/>
      <c r="KJ118" s="557"/>
      <c r="KK118" s="557"/>
      <c r="KL118" s="557"/>
      <c r="KM118" s="557"/>
      <c r="KN118" s="557"/>
      <c r="KO118" s="557"/>
      <c r="KP118" s="557"/>
      <c r="KQ118" s="557"/>
      <c r="KR118" s="557"/>
      <c r="KS118" s="557"/>
      <c r="KT118" s="557"/>
      <c r="KU118" s="557"/>
      <c r="KV118" s="557"/>
      <c r="KW118" s="557"/>
      <c r="KX118" s="557"/>
      <c r="KY118" s="557"/>
      <c r="KZ118" s="557"/>
      <c r="LA118" s="557"/>
      <c r="LB118" s="557"/>
      <c r="LC118" s="557"/>
      <c r="LD118" s="557"/>
      <c r="LE118" s="557"/>
      <c r="LF118" s="557"/>
      <c r="LG118" s="557"/>
      <c r="LH118" s="557"/>
      <c r="LI118" s="557"/>
      <c r="LJ118" s="557"/>
      <c r="LK118" s="557"/>
      <c r="LL118" s="557"/>
      <c r="LM118" s="557"/>
      <c r="LN118" s="557"/>
      <c r="LO118" s="557"/>
      <c r="LP118" s="557"/>
      <c r="LQ118" s="557"/>
      <c r="LR118" s="557"/>
      <c r="LS118" s="557"/>
      <c r="LT118" s="557"/>
      <c r="LU118" s="557"/>
      <c r="LV118" s="557"/>
      <c r="LW118" s="557"/>
      <c r="LX118" s="557"/>
      <c r="LY118" s="557"/>
      <c r="LZ118" s="557"/>
      <c r="MA118" s="557"/>
      <c r="MB118" s="557"/>
      <c r="MC118" s="557"/>
      <c r="MD118" s="557"/>
      <c r="ME118" s="557"/>
      <c r="MF118" s="557"/>
      <c r="MG118" s="557"/>
      <c r="MH118" s="557"/>
      <c r="MI118" s="557"/>
      <c r="MJ118" s="557"/>
      <c r="MK118" s="557"/>
      <c r="ML118" s="557"/>
      <c r="MM118" s="557"/>
      <c r="MN118" s="557"/>
      <c r="MO118" s="557"/>
      <c r="MP118" s="557"/>
      <c r="MQ118" s="557"/>
      <c r="MR118" s="557"/>
      <c r="MS118" s="557"/>
      <c r="MT118" s="557"/>
      <c r="MU118" s="557"/>
      <c r="MV118" s="557"/>
      <c r="MW118" s="557"/>
      <c r="MX118" s="557"/>
      <c r="MY118" s="557"/>
      <c r="MZ118" s="557"/>
      <c r="NA118" s="557"/>
      <c r="NB118" s="557"/>
      <c r="NC118" s="557"/>
      <c r="ND118" s="557"/>
      <c r="NE118" s="557"/>
      <c r="NF118" s="557"/>
      <c r="NG118" s="557"/>
      <c r="NH118" s="557"/>
      <c r="NI118" s="557"/>
      <c r="NJ118" s="557"/>
      <c r="NK118" s="557"/>
      <c r="NL118" s="557"/>
      <c r="NM118" s="557"/>
      <c r="NN118" s="557"/>
      <c r="NO118" s="557"/>
      <c r="NP118" s="557"/>
      <c r="NQ118" s="557"/>
      <c r="NR118" s="557"/>
      <c r="NS118" s="557"/>
      <c r="NT118" s="557"/>
    </row>
    <row r="119" spans="1:384" s="85" customFormat="1" ht="51.75" customHeight="1" x14ac:dyDescent="0.55000000000000004">
      <c r="A119" s="1446">
        <v>0</v>
      </c>
      <c r="B119" s="1447">
        <v>1</v>
      </c>
      <c r="C119" s="1446">
        <v>0</v>
      </c>
      <c r="D119" s="1447">
        <v>9</v>
      </c>
      <c r="E119" s="1446">
        <v>5</v>
      </c>
      <c r="F119" s="1447">
        <v>3</v>
      </c>
      <c r="G119" s="1446">
        <v>0</v>
      </c>
      <c r="H119" s="1447">
        <v>1</v>
      </c>
      <c r="I119" s="1452"/>
      <c r="J119" s="2666" t="str">
        <f t="shared" si="111"/>
        <v>01095301</v>
      </c>
      <c r="K119" s="831" t="s">
        <v>456</v>
      </c>
      <c r="L119" s="2671" t="s">
        <v>467</v>
      </c>
      <c r="M119" s="2671"/>
      <c r="N119" s="2669" t="s">
        <v>291</v>
      </c>
      <c r="O119" s="2691" t="s">
        <v>468</v>
      </c>
      <c r="P119" s="308"/>
      <c r="Q119" s="2249"/>
      <c r="R119" s="2596"/>
      <c r="S119" s="2657"/>
      <c r="T119" s="2657" t="s">
        <v>520</v>
      </c>
      <c r="U119" s="1870"/>
      <c r="V119" s="1866"/>
      <c r="W119" s="2658"/>
      <c r="X119" s="2658"/>
      <c r="Y119" s="2658"/>
      <c r="Z119" s="2658"/>
      <c r="AA119" s="2658"/>
      <c r="AB119" s="2658"/>
      <c r="AC119" s="3719" t="s">
        <v>538</v>
      </c>
      <c r="AD119" s="2622"/>
      <c r="AE119" s="1866">
        <f t="shared" si="117"/>
        <v>0</v>
      </c>
      <c r="AF119" s="2581">
        <v>0</v>
      </c>
      <c r="AG119" s="2288">
        <v>0</v>
      </c>
      <c r="AH119" s="2288">
        <v>0</v>
      </c>
      <c r="AI119" s="2288">
        <v>0</v>
      </c>
      <c r="AJ119" s="2288">
        <v>0</v>
      </c>
      <c r="AK119" s="2288">
        <v>0</v>
      </c>
      <c r="AL119" s="2288">
        <v>0</v>
      </c>
      <c r="AM119" s="2291">
        <v>0</v>
      </c>
      <c r="AN119" s="1728"/>
      <c r="AO119" s="2892">
        <f t="shared" si="112"/>
        <v>0</v>
      </c>
      <c r="AP119" s="2897">
        <f t="shared" si="126"/>
        <v>0</v>
      </c>
      <c r="AQ119" s="1807" t="str" cm="1">
        <f t="array" ref="AQ119">_xlfn.IFS(AP119&lt;4,"estandar",AP119&gt;9,"compleja",AP119&gt;4,"avanzada")</f>
        <v>estandar</v>
      </c>
      <c r="AR119" s="1555" t="s">
        <v>249</v>
      </c>
      <c r="AS119" s="2277" t="s">
        <v>249</v>
      </c>
      <c r="AT119" s="2277" t="s">
        <v>522</v>
      </c>
      <c r="AU119" s="2278" t="s">
        <v>249</v>
      </c>
      <c r="AV119" s="1476"/>
      <c r="AW119" s="1143"/>
      <c r="AX119" s="1143"/>
      <c r="AY119" s="1143"/>
      <c r="AZ119" s="1143"/>
      <c r="BA119" s="1139"/>
      <c r="BB119" s="1143"/>
      <c r="BC119" s="1143"/>
      <c r="BD119" s="1143"/>
      <c r="BE119" s="1143"/>
      <c r="BF119" s="1143"/>
      <c r="BG119" s="1477"/>
      <c r="BH119" s="1469"/>
      <c r="BI119" s="1143"/>
      <c r="BJ119" s="1143"/>
      <c r="BK119" s="1143"/>
      <c r="BL119" s="1143"/>
      <c r="BM119" s="1139"/>
      <c r="BN119" s="1143"/>
      <c r="BO119" s="1143"/>
      <c r="BP119" s="1143"/>
      <c r="BQ119" s="1143"/>
      <c r="BR119" s="1143"/>
      <c r="BS119" s="1144"/>
      <c r="BT119" s="557"/>
      <c r="BU119" s="557"/>
      <c r="BV119" s="557"/>
      <c r="BW119" s="557"/>
      <c r="BX119" s="557"/>
      <c r="BY119" s="557"/>
      <c r="BZ119" s="557"/>
      <c r="CA119" s="557"/>
      <c r="CB119" s="557"/>
      <c r="CC119" s="557"/>
      <c r="CD119" s="557"/>
      <c r="CE119" s="557"/>
      <c r="CF119" s="557"/>
      <c r="CG119" s="557"/>
      <c r="CH119" s="557"/>
      <c r="CI119" s="557"/>
      <c r="CJ119" s="557"/>
      <c r="CK119" s="557"/>
      <c r="CL119" s="557"/>
      <c r="CM119" s="557"/>
      <c r="CN119" s="557"/>
      <c r="CO119" s="557"/>
      <c r="CP119" s="557"/>
      <c r="CQ119" s="557"/>
      <c r="CR119" s="557"/>
      <c r="CS119" s="557"/>
      <c r="CT119" s="557"/>
      <c r="CU119" s="557"/>
      <c r="CV119" s="557"/>
      <c r="CW119" s="557"/>
      <c r="CX119" s="557"/>
      <c r="CY119" s="557"/>
      <c r="CZ119" s="557"/>
      <c r="DA119" s="557"/>
      <c r="DB119" s="557"/>
      <c r="DC119" s="557"/>
      <c r="DD119" s="557"/>
      <c r="DE119" s="557"/>
      <c r="DF119" s="557"/>
      <c r="DG119" s="557"/>
      <c r="DH119" s="557"/>
      <c r="DI119" s="557"/>
      <c r="DJ119" s="557"/>
      <c r="DK119" s="557"/>
      <c r="DL119" s="557"/>
      <c r="DM119" s="557"/>
      <c r="DN119" s="557"/>
      <c r="DO119" s="557"/>
      <c r="DP119" s="557"/>
      <c r="DQ119" s="557"/>
      <c r="DR119" s="557"/>
      <c r="DS119" s="557"/>
      <c r="DT119" s="557"/>
      <c r="DU119" s="557"/>
      <c r="DV119" s="557"/>
      <c r="DW119" s="557"/>
      <c r="DX119" s="557"/>
      <c r="DY119" s="557"/>
      <c r="DZ119" s="557"/>
      <c r="EA119" s="557"/>
      <c r="EB119" s="557"/>
      <c r="EC119" s="557"/>
      <c r="ED119" s="557"/>
      <c r="EE119" s="557"/>
      <c r="EF119" s="557"/>
      <c r="EG119" s="557"/>
      <c r="EH119" s="557"/>
      <c r="EI119" s="557"/>
      <c r="EJ119" s="557"/>
      <c r="EK119" s="557"/>
      <c r="EL119" s="557"/>
      <c r="EM119" s="557"/>
      <c r="EN119" s="557"/>
      <c r="EO119" s="557"/>
      <c r="EP119" s="557"/>
      <c r="EQ119" s="557"/>
      <c r="ER119" s="557"/>
      <c r="ES119" s="557"/>
      <c r="ET119" s="557"/>
      <c r="EU119" s="557"/>
      <c r="EV119" s="557"/>
      <c r="EW119" s="557"/>
      <c r="EX119" s="557"/>
      <c r="EY119" s="557"/>
      <c r="EZ119" s="557"/>
      <c r="FA119" s="557"/>
      <c r="FB119" s="557"/>
      <c r="FC119" s="557"/>
      <c r="FD119" s="557"/>
      <c r="FE119" s="557"/>
      <c r="FF119" s="557"/>
      <c r="FG119" s="557"/>
      <c r="FH119" s="557"/>
      <c r="FI119" s="557"/>
      <c r="FJ119" s="557"/>
      <c r="FK119" s="557"/>
      <c r="FL119" s="557"/>
      <c r="FM119" s="557"/>
      <c r="FN119" s="557"/>
      <c r="FO119" s="557"/>
      <c r="FP119" s="557"/>
      <c r="FQ119" s="557"/>
      <c r="FR119" s="557"/>
      <c r="FS119" s="557"/>
      <c r="FT119" s="557"/>
      <c r="FU119" s="557"/>
      <c r="FV119" s="557"/>
      <c r="FW119" s="557"/>
      <c r="FX119" s="557"/>
      <c r="FY119" s="557"/>
      <c r="FZ119" s="557"/>
      <c r="GA119" s="557"/>
      <c r="GB119" s="557"/>
      <c r="GC119" s="557"/>
      <c r="GD119" s="557"/>
      <c r="GE119" s="557"/>
      <c r="GF119" s="557"/>
      <c r="GG119" s="557"/>
      <c r="GH119" s="557"/>
      <c r="GI119" s="557"/>
      <c r="GJ119" s="557"/>
      <c r="GK119" s="557"/>
      <c r="GL119" s="557"/>
      <c r="GM119" s="557"/>
      <c r="GN119" s="557"/>
      <c r="GO119" s="557"/>
      <c r="GP119" s="557"/>
      <c r="GQ119" s="557"/>
      <c r="GR119" s="557"/>
      <c r="GS119" s="557"/>
      <c r="GT119" s="557"/>
      <c r="GU119" s="557"/>
      <c r="GV119" s="557"/>
      <c r="GW119" s="557"/>
      <c r="GX119" s="557"/>
      <c r="GY119" s="557"/>
      <c r="GZ119" s="557"/>
      <c r="HA119" s="557"/>
      <c r="HB119" s="557"/>
      <c r="HC119" s="557"/>
      <c r="HD119" s="557"/>
      <c r="HE119" s="557"/>
      <c r="HF119" s="557"/>
      <c r="HG119" s="557"/>
      <c r="HH119" s="557"/>
      <c r="HI119" s="557"/>
      <c r="HJ119" s="557"/>
      <c r="HK119" s="557"/>
      <c r="HL119" s="557"/>
      <c r="HM119" s="557"/>
      <c r="HN119" s="557"/>
      <c r="HO119" s="557"/>
      <c r="HP119" s="557"/>
      <c r="HQ119" s="557"/>
      <c r="HR119" s="557"/>
      <c r="HS119" s="557"/>
      <c r="HT119" s="557"/>
      <c r="HU119" s="557"/>
      <c r="HV119" s="557"/>
      <c r="HW119" s="557"/>
      <c r="HX119" s="557"/>
      <c r="HY119" s="557"/>
      <c r="HZ119" s="557"/>
      <c r="IA119" s="557"/>
      <c r="IB119" s="557"/>
      <c r="IC119" s="557"/>
      <c r="ID119" s="557"/>
      <c r="IE119" s="557"/>
      <c r="IF119" s="557"/>
      <c r="IG119" s="557"/>
      <c r="IH119" s="557"/>
      <c r="II119" s="557"/>
      <c r="IJ119" s="557"/>
      <c r="IK119" s="557"/>
      <c r="IL119" s="557"/>
      <c r="IM119" s="557"/>
      <c r="IN119" s="557"/>
      <c r="IO119" s="557"/>
      <c r="IP119" s="557"/>
      <c r="IQ119" s="557"/>
      <c r="IR119" s="557"/>
      <c r="IS119" s="557"/>
      <c r="IT119" s="557"/>
      <c r="IU119" s="557"/>
      <c r="IV119" s="557"/>
      <c r="IW119" s="557"/>
      <c r="IX119" s="557"/>
      <c r="IY119" s="557"/>
      <c r="IZ119" s="557"/>
      <c r="JA119" s="557"/>
      <c r="JB119" s="557"/>
      <c r="JC119" s="557"/>
      <c r="JD119" s="557"/>
      <c r="JE119" s="557"/>
      <c r="JF119" s="557"/>
      <c r="JG119" s="557"/>
      <c r="JH119" s="557"/>
      <c r="JI119" s="557"/>
      <c r="JJ119" s="557"/>
      <c r="JK119" s="557"/>
      <c r="JL119" s="557"/>
      <c r="JM119" s="557"/>
      <c r="JN119" s="557"/>
      <c r="JO119" s="557"/>
      <c r="JP119" s="557"/>
      <c r="JQ119" s="557"/>
      <c r="JR119" s="557"/>
      <c r="JS119" s="557"/>
      <c r="JT119" s="557"/>
      <c r="JU119" s="557"/>
      <c r="JV119" s="557"/>
      <c r="JW119" s="557"/>
      <c r="JX119" s="557"/>
      <c r="JY119" s="557"/>
      <c r="JZ119" s="557"/>
      <c r="KA119" s="557"/>
      <c r="KB119" s="557"/>
      <c r="KC119" s="557"/>
      <c r="KD119" s="557"/>
      <c r="KE119" s="557"/>
      <c r="KF119" s="557"/>
      <c r="KG119" s="557"/>
      <c r="KH119" s="557"/>
      <c r="KI119" s="557"/>
      <c r="KJ119" s="557"/>
      <c r="KK119" s="557"/>
      <c r="KL119" s="557"/>
      <c r="KM119" s="557"/>
      <c r="KN119" s="557"/>
      <c r="KO119" s="557"/>
      <c r="KP119" s="557"/>
      <c r="KQ119" s="557"/>
      <c r="KR119" s="557"/>
      <c r="KS119" s="557"/>
      <c r="KT119" s="557"/>
      <c r="KU119" s="557"/>
      <c r="KV119" s="557"/>
      <c r="KW119" s="557"/>
      <c r="KX119" s="557"/>
      <c r="KY119" s="557"/>
      <c r="KZ119" s="557"/>
      <c r="LA119" s="557"/>
      <c r="LB119" s="557"/>
      <c r="LC119" s="557"/>
      <c r="LD119" s="557"/>
      <c r="LE119" s="557"/>
      <c r="LF119" s="557"/>
      <c r="LG119" s="557"/>
      <c r="LH119" s="557"/>
      <c r="LI119" s="557"/>
      <c r="LJ119" s="557"/>
      <c r="LK119" s="557"/>
      <c r="LL119" s="557"/>
      <c r="LM119" s="557"/>
      <c r="LN119" s="557"/>
      <c r="LO119" s="557"/>
      <c r="LP119" s="557"/>
      <c r="LQ119" s="557"/>
      <c r="LR119" s="557"/>
      <c r="LS119" s="557"/>
      <c r="LT119" s="557"/>
      <c r="LU119" s="557"/>
      <c r="LV119" s="557"/>
      <c r="LW119" s="557"/>
      <c r="LX119" s="557"/>
      <c r="LY119" s="557"/>
      <c r="LZ119" s="557"/>
      <c r="MA119" s="557"/>
      <c r="MB119" s="557"/>
      <c r="MC119" s="557"/>
      <c r="MD119" s="557"/>
      <c r="ME119" s="557"/>
      <c r="MF119" s="557"/>
      <c r="MG119" s="557"/>
      <c r="MH119" s="557"/>
      <c r="MI119" s="557"/>
      <c r="MJ119" s="557"/>
      <c r="MK119" s="557"/>
      <c r="ML119" s="557"/>
      <c r="MM119" s="557"/>
      <c r="MN119" s="557"/>
      <c r="MO119" s="557"/>
      <c r="MP119" s="557"/>
      <c r="MQ119" s="557"/>
      <c r="MR119" s="557"/>
      <c r="MS119" s="557"/>
      <c r="MT119" s="557"/>
      <c r="MU119" s="557"/>
      <c r="MV119" s="557"/>
      <c r="MW119" s="557"/>
      <c r="MX119" s="557"/>
      <c r="MY119" s="557"/>
      <c r="MZ119" s="557"/>
      <c r="NA119" s="557"/>
      <c r="NB119" s="557"/>
      <c r="NC119" s="557"/>
      <c r="ND119" s="557"/>
      <c r="NE119" s="557"/>
      <c r="NF119" s="557"/>
      <c r="NG119" s="557"/>
      <c r="NH119" s="557"/>
      <c r="NI119" s="557"/>
      <c r="NJ119" s="557"/>
      <c r="NK119" s="557"/>
      <c r="NL119" s="557"/>
      <c r="NM119" s="557"/>
      <c r="NN119" s="557"/>
      <c r="NO119" s="557"/>
      <c r="NP119" s="557"/>
      <c r="NQ119" s="557"/>
      <c r="NR119" s="557"/>
      <c r="NS119" s="557"/>
      <c r="NT119" s="557"/>
    </row>
    <row r="120" spans="1:384" s="85" customFormat="1" ht="51.75" customHeight="1" x14ac:dyDescent="0.55000000000000004">
      <c r="A120" s="1446">
        <v>0</v>
      </c>
      <c r="B120" s="1447">
        <v>1</v>
      </c>
      <c r="C120" s="1446">
        <v>0</v>
      </c>
      <c r="D120" s="1447">
        <v>9</v>
      </c>
      <c r="E120" s="1446">
        <v>5</v>
      </c>
      <c r="F120" s="1447">
        <v>4</v>
      </c>
      <c r="G120" s="1446">
        <v>0</v>
      </c>
      <c r="H120" s="1447">
        <v>1</v>
      </c>
      <c r="I120" s="1452"/>
      <c r="J120" s="2666" t="str">
        <f t="shared" si="111"/>
        <v>01095401</v>
      </c>
      <c r="K120" s="831" t="s">
        <v>456</v>
      </c>
      <c r="L120" s="2674" t="s">
        <v>613</v>
      </c>
      <c r="M120" s="2671"/>
      <c r="N120" s="2669" t="s">
        <v>291</v>
      </c>
      <c r="O120" s="2691" t="s">
        <v>470</v>
      </c>
      <c r="P120" s="159"/>
      <c r="Q120" s="2249"/>
      <c r="R120" s="2596"/>
      <c r="S120" s="2657"/>
      <c r="T120" s="2657" t="s">
        <v>520</v>
      </c>
      <c r="U120" s="1870"/>
      <c r="V120" s="1866"/>
      <c r="W120" s="2658"/>
      <c r="X120" s="2658"/>
      <c r="Y120" s="2658"/>
      <c r="Z120" s="2658"/>
      <c r="AA120" s="2658"/>
      <c r="AB120" s="2658"/>
      <c r="AC120" s="3719" t="s">
        <v>586</v>
      </c>
      <c r="AD120" s="2622"/>
      <c r="AE120" s="1866">
        <f t="shared" si="117"/>
        <v>0</v>
      </c>
      <c r="AF120" s="2581">
        <v>0</v>
      </c>
      <c r="AG120" s="2288">
        <v>0</v>
      </c>
      <c r="AH120" s="2288">
        <v>0</v>
      </c>
      <c r="AI120" s="2288">
        <v>0</v>
      </c>
      <c r="AJ120" s="2288">
        <v>0</v>
      </c>
      <c r="AK120" s="2288">
        <v>0</v>
      </c>
      <c r="AL120" s="2288">
        <v>0</v>
      </c>
      <c r="AM120" s="2291">
        <v>0</v>
      </c>
      <c r="AN120" s="1728"/>
      <c r="AO120" s="2892">
        <f t="shared" si="112"/>
        <v>0</v>
      </c>
      <c r="AP120" s="2897">
        <f t="shared" si="126"/>
        <v>0</v>
      </c>
      <c r="AQ120" s="1807" t="str" cm="1">
        <f t="array" ref="AQ120">_xlfn.IFS(AP120&lt;4,"estandar",AP120&gt;9,"compleja",AP120&gt;4,"avanzada")</f>
        <v>estandar</v>
      </c>
      <c r="AR120" s="1555" t="s">
        <v>249</v>
      </c>
      <c r="AS120" s="2277" t="s">
        <v>249</v>
      </c>
      <c r="AT120" s="2277" t="s">
        <v>522</v>
      </c>
      <c r="AU120" s="2278" t="s">
        <v>249</v>
      </c>
      <c r="AV120" s="1476"/>
      <c r="AW120" s="1143"/>
      <c r="AX120" s="1143"/>
      <c r="AY120" s="1143"/>
      <c r="AZ120" s="1143"/>
      <c r="BA120" s="1139"/>
      <c r="BB120" s="1143"/>
      <c r="BC120" s="1143"/>
      <c r="BD120" s="1143"/>
      <c r="BE120" s="1143"/>
      <c r="BF120" s="1143"/>
      <c r="BG120" s="1477"/>
      <c r="BH120" s="1469"/>
      <c r="BI120" s="1143"/>
      <c r="BJ120" s="1143"/>
      <c r="BK120" s="1143"/>
      <c r="BL120" s="1143"/>
      <c r="BM120" s="1139"/>
      <c r="BN120" s="1143"/>
      <c r="BO120" s="1143"/>
      <c r="BP120" s="1143"/>
      <c r="BQ120" s="1143"/>
      <c r="BR120" s="1143"/>
      <c r="BS120" s="1144"/>
      <c r="BT120" s="557"/>
      <c r="BU120" s="557"/>
      <c r="BV120" s="557"/>
      <c r="BW120" s="557"/>
      <c r="BX120" s="557"/>
      <c r="BY120" s="557"/>
      <c r="BZ120" s="557"/>
      <c r="CA120" s="557"/>
      <c r="CB120" s="557"/>
      <c r="CC120" s="557"/>
      <c r="CD120" s="557"/>
      <c r="CE120" s="557"/>
      <c r="CF120" s="557"/>
      <c r="CG120" s="557"/>
      <c r="CH120" s="557"/>
      <c r="CI120" s="557"/>
      <c r="CJ120" s="557"/>
      <c r="CK120" s="557"/>
      <c r="CL120" s="557"/>
      <c r="CM120" s="557"/>
      <c r="CN120" s="557"/>
      <c r="CO120" s="557"/>
      <c r="CP120" s="557"/>
      <c r="CQ120" s="557"/>
      <c r="CR120" s="557"/>
      <c r="CS120" s="557"/>
      <c r="CT120" s="557"/>
      <c r="CU120" s="557"/>
      <c r="CV120" s="557"/>
      <c r="CW120" s="557"/>
      <c r="CX120" s="557"/>
      <c r="CY120" s="557"/>
      <c r="CZ120" s="557"/>
      <c r="DA120" s="557"/>
      <c r="DB120" s="557"/>
      <c r="DC120" s="557"/>
      <c r="DD120" s="557"/>
      <c r="DE120" s="557"/>
      <c r="DF120" s="557"/>
      <c r="DG120" s="557"/>
      <c r="DH120" s="557"/>
      <c r="DI120" s="557"/>
      <c r="DJ120" s="557"/>
      <c r="DK120" s="557"/>
      <c r="DL120" s="557"/>
      <c r="DM120" s="557"/>
      <c r="DN120" s="557"/>
      <c r="DO120" s="557"/>
      <c r="DP120" s="557"/>
      <c r="DQ120" s="557"/>
      <c r="DR120" s="557"/>
      <c r="DS120" s="557"/>
      <c r="DT120" s="557"/>
      <c r="DU120" s="557"/>
      <c r="DV120" s="557"/>
      <c r="DW120" s="557"/>
      <c r="DX120" s="557"/>
      <c r="DY120" s="557"/>
      <c r="DZ120" s="557"/>
      <c r="EA120" s="557"/>
      <c r="EB120" s="557"/>
      <c r="EC120" s="557"/>
      <c r="ED120" s="557"/>
      <c r="EE120" s="557"/>
      <c r="EF120" s="557"/>
      <c r="EG120" s="557"/>
      <c r="EH120" s="557"/>
      <c r="EI120" s="557"/>
      <c r="EJ120" s="557"/>
      <c r="EK120" s="557"/>
      <c r="EL120" s="557"/>
      <c r="EM120" s="557"/>
      <c r="EN120" s="557"/>
      <c r="EO120" s="557"/>
      <c r="EP120" s="557"/>
      <c r="EQ120" s="557"/>
      <c r="ER120" s="557"/>
      <c r="ES120" s="557"/>
      <c r="ET120" s="557"/>
      <c r="EU120" s="557"/>
      <c r="EV120" s="557"/>
      <c r="EW120" s="557"/>
      <c r="EX120" s="557"/>
      <c r="EY120" s="557"/>
      <c r="EZ120" s="557"/>
      <c r="FA120" s="557"/>
      <c r="FB120" s="557"/>
      <c r="FC120" s="557"/>
      <c r="FD120" s="557"/>
      <c r="FE120" s="557"/>
      <c r="FF120" s="557"/>
      <c r="FG120" s="557"/>
      <c r="FH120" s="557"/>
      <c r="FI120" s="557"/>
      <c r="FJ120" s="557"/>
      <c r="FK120" s="557"/>
      <c r="FL120" s="557"/>
      <c r="FM120" s="557"/>
      <c r="FN120" s="557"/>
      <c r="FO120" s="557"/>
      <c r="FP120" s="557"/>
      <c r="FQ120" s="557"/>
      <c r="FR120" s="557"/>
      <c r="FS120" s="557"/>
      <c r="FT120" s="557"/>
      <c r="FU120" s="557"/>
      <c r="FV120" s="557"/>
      <c r="FW120" s="557"/>
      <c r="FX120" s="557"/>
      <c r="FY120" s="557"/>
      <c r="FZ120" s="557"/>
      <c r="GA120" s="557"/>
      <c r="GB120" s="557"/>
      <c r="GC120" s="557"/>
      <c r="GD120" s="557"/>
      <c r="GE120" s="557"/>
      <c r="GF120" s="557"/>
      <c r="GG120" s="557"/>
      <c r="GH120" s="557"/>
      <c r="GI120" s="557"/>
      <c r="GJ120" s="557"/>
      <c r="GK120" s="557"/>
      <c r="GL120" s="557"/>
      <c r="GM120" s="557"/>
      <c r="GN120" s="557"/>
      <c r="GO120" s="557"/>
      <c r="GP120" s="557"/>
      <c r="GQ120" s="557"/>
      <c r="GR120" s="557"/>
      <c r="GS120" s="557"/>
      <c r="GT120" s="557"/>
      <c r="GU120" s="557"/>
      <c r="GV120" s="557"/>
      <c r="GW120" s="557"/>
      <c r="GX120" s="557"/>
      <c r="GY120" s="557"/>
      <c r="GZ120" s="557"/>
      <c r="HA120" s="557"/>
      <c r="HB120" s="557"/>
      <c r="HC120" s="557"/>
      <c r="HD120" s="557"/>
      <c r="HE120" s="557"/>
      <c r="HF120" s="557"/>
      <c r="HG120" s="557"/>
      <c r="HH120" s="557"/>
      <c r="HI120" s="557"/>
      <c r="HJ120" s="557"/>
      <c r="HK120" s="557"/>
      <c r="HL120" s="557"/>
      <c r="HM120" s="557"/>
      <c r="HN120" s="557"/>
      <c r="HO120" s="557"/>
      <c r="HP120" s="557"/>
      <c r="HQ120" s="557"/>
      <c r="HR120" s="557"/>
      <c r="HS120" s="557"/>
      <c r="HT120" s="557"/>
      <c r="HU120" s="557"/>
      <c r="HV120" s="557"/>
      <c r="HW120" s="557"/>
      <c r="HX120" s="557"/>
      <c r="HY120" s="557"/>
      <c r="HZ120" s="557"/>
      <c r="IA120" s="557"/>
      <c r="IB120" s="557"/>
      <c r="IC120" s="557"/>
      <c r="ID120" s="557"/>
      <c r="IE120" s="557"/>
      <c r="IF120" s="557"/>
      <c r="IG120" s="557"/>
      <c r="IH120" s="557"/>
      <c r="II120" s="557"/>
      <c r="IJ120" s="557"/>
      <c r="IK120" s="557"/>
      <c r="IL120" s="557"/>
      <c r="IM120" s="557"/>
      <c r="IN120" s="557"/>
      <c r="IO120" s="557"/>
      <c r="IP120" s="557"/>
      <c r="IQ120" s="557"/>
      <c r="IR120" s="557"/>
      <c r="IS120" s="557"/>
      <c r="IT120" s="557"/>
      <c r="IU120" s="557"/>
      <c r="IV120" s="557"/>
      <c r="IW120" s="557"/>
      <c r="IX120" s="557"/>
      <c r="IY120" s="557"/>
      <c r="IZ120" s="557"/>
      <c r="JA120" s="557"/>
      <c r="JB120" s="557"/>
      <c r="JC120" s="557"/>
      <c r="JD120" s="557"/>
      <c r="JE120" s="557"/>
      <c r="JF120" s="557"/>
      <c r="JG120" s="557"/>
      <c r="JH120" s="557"/>
      <c r="JI120" s="557"/>
      <c r="JJ120" s="557"/>
      <c r="JK120" s="557"/>
      <c r="JL120" s="557"/>
      <c r="JM120" s="557"/>
      <c r="JN120" s="557"/>
      <c r="JO120" s="557"/>
      <c r="JP120" s="557"/>
      <c r="JQ120" s="557"/>
      <c r="JR120" s="557"/>
      <c r="JS120" s="557"/>
      <c r="JT120" s="557"/>
      <c r="JU120" s="557"/>
      <c r="JV120" s="557"/>
      <c r="JW120" s="557"/>
      <c r="JX120" s="557"/>
      <c r="JY120" s="557"/>
      <c r="JZ120" s="557"/>
      <c r="KA120" s="557"/>
      <c r="KB120" s="557"/>
      <c r="KC120" s="557"/>
      <c r="KD120" s="557"/>
      <c r="KE120" s="557"/>
      <c r="KF120" s="557"/>
      <c r="KG120" s="557"/>
      <c r="KH120" s="557"/>
      <c r="KI120" s="557"/>
      <c r="KJ120" s="557"/>
      <c r="KK120" s="557"/>
      <c r="KL120" s="557"/>
      <c r="KM120" s="557"/>
      <c r="KN120" s="557"/>
      <c r="KO120" s="557"/>
      <c r="KP120" s="557"/>
      <c r="KQ120" s="557"/>
      <c r="KR120" s="557"/>
      <c r="KS120" s="557"/>
      <c r="KT120" s="557"/>
      <c r="KU120" s="557"/>
      <c r="KV120" s="557"/>
      <c r="KW120" s="557"/>
      <c r="KX120" s="557"/>
      <c r="KY120" s="557"/>
      <c r="KZ120" s="557"/>
      <c r="LA120" s="557"/>
      <c r="LB120" s="557"/>
      <c r="LC120" s="557"/>
      <c r="LD120" s="557"/>
      <c r="LE120" s="557"/>
      <c r="LF120" s="557"/>
      <c r="LG120" s="557"/>
      <c r="LH120" s="557"/>
      <c r="LI120" s="557"/>
      <c r="LJ120" s="557"/>
      <c r="LK120" s="557"/>
      <c r="LL120" s="557"/>
      <c r="LM120" s="557"/>
      <c r="LN120" s="557"/>
      <c r="LO120" s="557"/>
      <c r="LP120" s="557"/>
      <c r="LQ120" s="557"/>
      <c r="LR120" s="557"/>
      <c r="LS120" s="557"/>
      <c r="LT120" s="557"/>
      <c r="LU120" s="557"/>
      <c r="LV120" s="557"/>
      <c r="LW120" s="557"/>
      <c r="LX120" s="557"/>
      <c r="LY120" s="557"/>
      <c r="LZ120" s="557"/>
      <c r="MA120" s="557"/>
      <c r="MB120" s="557"/>
      <c r="MC120" s="557"/>
      <c r="MD120" s="557"/>
      <c r="ME120" s="557"/>
      <c r="MF120" s="557"/>
      <c r="MG120" s="557"/>
      <c r="MH120" s="557"/>
      <c r="MI120" s="557"/>
      <c r="MJ120" s="557"/>
      <c r="MK120" s="557"/>
      <c r="ML120" s="557"/>
      <c r="MM120" s="557"/>
      <c r="MN120" s="557"/>
      <c r="MO120" s="557"/>
      <c r="MP120" s="557"/>
      <c r="MQ120" s="557"/>
      <c r="MR120" s="557"/>
      <c r="MS120" s="557"/>
      <c r="MT120" s="557"/>
      <c r="MU120" s="557"/>
      <c r="MV120" s="557"/>
      <c r="MW120" s="557"/>
      <c r="MX120" s="557"/>
      <c r="MY120" s="557"/>
      <c r="MZ120" s="557"/>
      <c r="NA120" s="557"/>
      <c r="NB120" s="557"/>
      <c r="NC120" s="557"/>
      <c r="ND120" s="557"/>
      <c r="NE120" s="557"/>
      <c r="NF120" s="557"/>
      <c r="NG120" s="557"/>
      <c r="NH120" s="557"/>
      <c r="NI120" s="557"/>
      <c r="NJ120" s="557"/>
      <c r="NK120" s="557"/>
      <c r="NL120" s="557"/>
      <c r="NM120" s="557"/>
      <c r="NN120" s="557"/>
      <c r="NO120" s="557"/>
      <c r="NP120" s="557"/>
      <c r="NQ120" s="557"/>
      <c r="NR120" s="557"/>
      <c r="NS120" s="557"/>
      <c r="NT120" s="557"/>
    </row>
    <row r="121" spans="1:384" s="85" customFormat="1" ht="51.75" customHeight="1" x14ac:dyDescent="0.55000000000000004">
      <c r="A121" s="1446">
        <v>0</v>
      </c>
      <c r="B121" s="1447">
        <v>1</v>
      </c>
      <c r="C121" s="1446">
        <v>0</v>
      </c>
      <c r="D121" s="1447">
        <v>9</v>
      </c>
      <c r="E121" s="1446">
        <v>5</v>
      </c>
      <c r="F121" s="1447">
        <v>4</v>
      </c>
      <c r="G121" s="1446">
        <v>0</v>
      </c>
      <c r="H121" s="1447">
        <v>2</v>
      </c>
      <c r="I121" s="1452"/>
      <c r="J121" s="2666" t="str">
        <f t="shared" si="111"/>
        <v>01095402</v>
      </c>
      <c r="K121" s="831" t="s">
        <v>456</v>
      </c>
      <c r="L121" s="2674" t="s">
        <v>614</v>
      </c>
      <c r="M121" s="2671"/>
      <c r="N121" s="2669" t="s">
        <v>291</v>
      </c>
      <c r="O121" s="2691" t="s">
        <v>615</v>
      </c>
      <c r="P121" s="2311"/>
      <c r="Q121" s="2249"/>
      <c r="R121" s="2596"/>
      <c r="S121" s="2657"/>
      <c r="T121" s="2657" t="s">
        <v>520</v>
      </c>
      <c r="U121" s="1870"/>
      <c r="V121" s="1866">
        <v>60</v>
      </c>
      <c r="W121" s="2658"/>
      <c r="X121" s="2658"/>
      <c r="Y121" s="2658"/>
      <c r="Z121" s="2658"/>
      <c r="AA121" s="2658"/>
      <c r="AB121" s="2658"/>
      <c r="AC121" s="3719" t="s">
        <v>538</v>
      </c>
      <c r="AD121" s="2622"/>
      <c r="AE121" s="1866">
        <f t="shared" si="117"/>
        <v>0</v>
      </c>
      <c r="AF121" s="2581">
        <v>0</v>
      </c>
      <c r="AG121" s="2288">
        <v>0</v>
      </c>
      <c r="AH121" s="2288">
        <v>0</v>
      </c>
      <c r="AI121" s="2288">
        <v>0</v>
      </c>
      <c r="AJ121" s="2288">
        <v>0</v>
      </c>
      <c r="AK121" s="2288">
        <v>0</v>
      </c>
      <c r="AL121" s="2288">
        <v>0</v>
      </c>
      <c r="AM121" s="2291">
        <v>0</v>
      </c>
      <c r="AN121" s="1728"/>
      <c r="AO121" s="2892">
        <f t="shared" si="112"/>
        <v>60</v>
      </c>
      <c r="AP121" s="2897">
        <f t="shared" si="126"/>
        <v>5</v>
      </c>
      <c r="AQ121" s="1807" t="str" cm="1">
        <f t="array" ref="AQ121">_xlfn.IFS(AP121&lt;4,"estandar",AP121&gt;9,"compleja",AP121&gt;4,"avanzada")</f>
        <v>avanzada</v>
      </c>
      <c r="AR121" s="1555" t="s">
        <v>249</v>
      </c>
      <c r="AS121" s="2277" t="s">
        <v>249</v>
      </c>
      <c r="AT121" s="2277" t="s">
        <v>522</v>
      </c>
      <c r="AU121" s="2278" t="s">
        <v>249</v>
      </c>
      <c r="AV121" s="1476"/>
      <c r="AW121" s="1143"/>
      <c r="AX121" s="1143"/>
      <c r="AY121" s="1143"/>
      <c r="AZ121" s="1143"/>
      <c r="BA121" s="1139"/>
      <c r="BB121" s="1143"/>
      <c r="BC121" s="1143"/>
      <c r="BD121" s="1143"/>
      <c r="BE121" s="1143"/>
      <c r="BF121" s="1143"/>
      <c r="BG121" s="1477"/>
      <c r="BH121" s="1469"/>
      <c r="BI121" s="1143"/>
      <c r="BJ121" s="1143"/>
      <c r="BK121" s="1143"/>
      <c r="BL121" s="1143"/>
      <c r="BM121" s="1139"/>
      <c r="BN121" s="1143"/>
      <c r="BO121" s="1143"/>
      <c r="BP121" s="1143"/>
      <c r="BQ121" s="1143"/>
      <c r="BR121" s="1143"/>
      <c r="BS121" s="1144"/>
      <c r="BT121" s="557"/>
      <c r="BU121" s="557"/>
      <c r="BV121" s="557"/>
      <c r="BW121" s="557"/>
      <c r="BX121" s="557"/>
      <c r="BY121" s="557"/>
      <c r="BZ121" s="557"/>
      <c r="CA121" s="557"/>
      <c r="CB121" s="557"/>
      <c r="CC121" s="557"/>
      <c r="CD121" s="557"/>
      <c r="CE121" s="557"/>
      <c r="CF121" s="557"/>
      <c r="CG121" s="557"/>
      <c r="CH121" s="557"/>
      <c r="CI121" s="557"/>
      <c r="CJ121" s="557"/>
      <c r="CK121" s="557"/>
      <c r="CL121" s="557"/>
      <c r="CM121" s="557"/>
      <c r="CN121" s="557"/>
      <c r="CO121" s="557"/>
      <c r="CP121" s="557"/>
      <c r="CQ121" s="557"/>
      <c r="CR121" s="557"/>
      <c r="CS121" s="557"/>
      <c r="CT121" s="557"/>
      <c r="CU121" s="557"/>
      <c r="CV121" s="557"/>
      <c r="CW121" s="557"/>
      <c r="CX121" s="557"/>
      <c r="CY121" s="557"/>
      <c r="CZ121" s="557"/>
      <c r="DA121" s="557"/>
      <c r="DB121" s="557"/>
      <c r="DC121" s="557"/>
      <c r="DD121" s="557"/>
      <c r="DE121" s="557"/>
      <c r="DF121" s="557"/>
      <c r="DG121" s="557"/>
      <c r="DH121" s="557"/>
      <c r="DI121" s="557"/>
      <c r="DJ121" s="557"/>
      <c r="DK121" s="557"/>
      <c r="DL121" s="557"/>
      <c r="DM121" s="557"/>
      <c r="DN121" s="557"/>
      <c r="DO121" s="557"/>
      <c r="DP121" s="557"/>
      <c r="DQ121" s="557"/>
      <c r="DR121" s="557"/>
      <c r="DS121" s="557"/>
      <c r="DT121" s="557"/>
      <c r="DU121" s="557"/>
      <c r="DV121" s="557"/>
      <c r="DW121" s="557"/>
      <c r="DX121" s="557"/>
      <c r="DY121" s="557"/>
      <c r="DZ121" s="557"/>
      <c r="EA121" s="557"/>
      <c r="EB121" s="557"/>
      <c r="EC121" s="557"/>
      <c r="ED121" s="557"/>
      <c r="EE121" s="557"/>
      <c r="EF121" s="557"/>
      <c r="EG121" s="557"/>
      <c r="EH121" s="557"/>
      <c r="EI121" s="557"/>
      <c r="EJ121" s="557"/>
      <c r="EK121" s="557"/>
      <c r="EL121" s="557"/>
      <c r="EM121" s="557"/>
      <c r="EN121" s="557"/>
      <c r="EO121" s="557"/>
      <c r="EP121" s="557"/>
      <c r="EQ121" s="557"/>
      <c r="ER121" s="557"/>
      <c r="ES121" s="557"/>
      <c r="ET121" s="557"/>
      <c r="EU121" s="557"/>
      <c r="EV121" s="557"/>
      <c r="EW121" s="557"/>
      <c r="EX121" s="557"/>
      <c r="EY121" s="557"/>
      <c r="EZ121" s="557"/>
      <c r="FA121" s="557"/>
      <c r="FB121" s="557"/>
      <c r="FC121" s="557"/>
      <c r="FD121" s="557"/>
      <c r="FE121" s="557"/>
      <c r="FF121" s="557"/>
      <c r="FG121" s="557"/>
      <c r="FH121" s="557"/>
      <c r="FI121" s="557"/>
      <c r="FJ121" s="557"/>
      <c r="FK121" s="557"/>
      <c r="FL121" s="557"/>
      <c r="FM121" s="557"/>
      <c r="FN121" s="557"/>
      <c r="FO121" s="557"/>
      <c r="FP121" s="557"/>
      <c r="FQ121" s="557"/>
      <c r="FR121" s="557"/>
      <c r="FS121" s="557"/>
      <c r="FT121" s="557"/>
      <c r="FU121" s="557"/>
      <c r="FV121" s="557"/>
      <c r="FW121" s="557"/>
      <c r="FX121" s="557"/>
      <c r="FY121" s="557"/>
      <c r="FZ121" s="557"/>
      <c r="GA121" s="557"/>
      <c r="GB121" s="557"/>
      <c r="GC121" s="557"/>
      <c r="GD121" s="557"/>
      <c r="GE121" s="557"/>
      <c r="GF121" s="557"/>
      <c r="GG121" s="557"/>
      <c r="GH121" s="557"/>
      <c r="GI121" s="557"/>
      <c r="GJ121" s="557"/>
      <c r="GK121" s="557"/>
      <c r="GL121" s="557"/>
      <c r="GM121" s="557"/>
      <c r="GN121" s="557"/>
      <c r="GO121" s="557"/>
      <c r="GP121" s="557"/>
      <c r="GQ121" s="557"/>
      <c r="GR121" s="557"/>
      <c r="GS121" s="557"/>
      <c r="GT121" s="557"/>
      <c r="GU121" s="557"/>
      <c r="GV121" s="557"/>
      <c r="GW121" s="557"/>
      <c r="GX121" s="557"/>
      <c r="GY121" s="557"/>
      <c r="GZ121" s="557"/>
      <c r="HA121" s="557"/>
      <c r="HB121" s="557"/>
      <c r="HC121" s="557"/>
      <c r="HD121" s="557"/>
      <c r="HE121" s="557"/>
      <c r="HF121" s="557"/>
      <c r="HG121" s="557"/>
      <c r="HH121" s="557"/>
      <c r="HI121" s="557"/>
      <c r="HJ121" s="557"/>
      <c r="HK121" s="557"/>
      <c r="HL121" s="557"/>
      <c r="HM121" s="557"/>
      <c r="HN121" s="557"/>
      <c r="HO121" s="557"/>
      <c r="HP121" s="557"/>
      <c r="HQ121" s="557"/>
      <c r="HR121" s="557"/>
      <c r="HS121" s="557"/>
      <c r="HT121" s="557"/>
      <c r="HU121" s="557"/>
      <c r="HV121" s="557"/>
      <c r="HW121" s="557"/>
      <c r="HX121" s="557"/>
      <c r="HY121" s="557"/>
      <c r="HZ121" s="557"/>
      <c r="IA121" s="557"/>
      <c r="IB121" s="557"/>
      <c r="IC121" s="557"/>
      <c r="ID121" s="557"/>
      <c r="IE121" s="557"/>
      <c r="IF121" s="557"/>
      <c r="IG121" s="557"/>
      <c r="IH121" s="557"/>
      <c r="II121" s="557"/>
      <c r="IJ121" s="557"/>
      <c r="IK121" s="557"/>
      <c r="IL121" s="557"/>
      <c r="IM121" s="557"/>
      <c r="IN121" s="557"/>
      <c r="IO121" s="557"/>
      <c r="IP121" s="557"/>
      <c r="IQ121" s="557"/>
      <c r="IR121" s="557"/>
      <c r="IS121" s="557"/>
      <c r="IT121" s="557"/>
      <c r="IU121" s="557"/>
      <c r="IV121" s="557"/>
      <c r="IW121" s="557"/>
      <c r="IX121" s="557"/>
      <c r="IY121" s="557"/>
      <c r="IZ121" s="557"/>
      <c r="JA121" s="557"/>
      <c r="JB121" s="557"/>
      <c r="JC121" s="557"/>
      <c r="JD121" s="557"/>
      <c r="JE121" s="557"/>
      <c r="JF121" s="557"/>
      <c r="JG121" s="557"/>
      <c r="JH121" s="557"/>
      <c r="JI121" s="557"/>
      <c r="JJ121" s="557"/>
      <c r="JK121" s="557"/>
      <c r="JL121" s="557"/>
      <c r="JM121" s="557"/>
      <c r="JN121" s="557"/>
      <c r="JO121" s="557"/>
      <c r="JP121" s="557"/>
      <c r="JQ121" s="557"/>
      <c r="JR121" s="557"/>
      <c r="JS121" s="557"/>
      <c r="JT121" s="557"/>
      <c r="JU121" s="557"/>
      <c r="JV121" s="557"/>
      <c r="JW121" s="557"/>
      <c r="JX121" s="557"/>
      <c r="JY121" s="557"/>
      <c r="JZ121" s="557"/>
      <c r="KA121" s="557"/>
      <c r="KB121" s="557"/>
      <c r="KC121" s="557"/>
      <c r="KD121" s="557"/>
      <c r="KE121" s="557"/>
      <c r="KF121" s="557"/>
      <c r="KG121" s="557"/>
      <c r="KH121" s="557"/>
      <c r="KI121" s="557"/>
      <c r="KJ121" s="557"/>
      <c r="KK121" s="557"/>
      <c r="KL121" s="557"/>
      <c r="KM121" s="557"/>
      <c r="KN121" s="557"/>
      <c r="KO121" s="557"/>
      <c r="KP121" s="557"/>
      <c r="KQ121" s="557"/>
      <c r="KR121" s="557"/>
      <c r="KS121" s="557"/>
      <c r="KT121" s="557"/>
      <c r="KU121" s="557"/>
      <c r="KV121" s="557"/>
      <c r="KW121" s="557"/>
      <c r="KX121" s="557"/>
      <c r="KY121" s="557"/>
      <c r="KZ121" s="557"/>
      <c r="LA121" s="557"/>
      <c r="LB121" s="557"/>
      <c r="LC121" s="557"/>
      <c r="LD121" s="557"/>
      <c r="LE121" s="557"/>
      <c r="LF121" s="557"/>
      <c r="LG121" s="557"/>
      <c r="LH121" s="557"/>
      <c r="LI121" s="557"/>
      <c r="LJ121" s="557"/>
      <c r="LK121" s="557"/>
      <c r="LL121" s="557"/>
      <c r="LM121" s="557"/>
      <c r="LN121" s="557"/>
      <c r="LO121" s="557"/>
      <c r="LP121" s="557"/>
      <c r="LQ121" s="557"/>
      <c r="LR121" s="557"/>
      <c r="LS121" s="557"/>
      <c r="LT121" s="557"/>
      <c r="LU121" s="557"/>
      <c r="LV121" s="557"/>
      <c r="LW121" s="557"/>
      <c r="LX121" s="557"/>
      <c r="LY121" s="557"/>
      <c r="LZ121" s="557"/>
      <c r="MA121" s="557"/>
      <c r="MB121" s="557"/>
      <c r="MC121" s="557"/>
      <c r="MD121" s="557"/>
      <c r="ME121" s="557"/>
      <c r="MF121" s="557"/>
      <c r="MG121" s="557"/>
      <c r="MH121" s="557"/>
      <c r="MI121" s="557"/>
      <c r="MJ121" s="557"/>
      <c r="MK121" s="557"/>
      <c r="ML121" s="557"/>
      <c r="MM121" s="557"/>
      <c r="MN121" s="557"/>
      <c r="MO121" s="557"/>
      <c r="MP121" s="557"/>
      <c r="MQ121" s="557"/>
      <c r="MR121" s="557"/>
      <c r="MS121" s="557"/>
      <c r="MT121" s="557"/>
      <c r="MU121" s="557"/>
      <c r="MV121" s="557"/>
      <c r="MW121" s="557"/>
      <c r="MX121" s="557"/>
      <c r="MY121" s="557"/>
      <c r="MZ121" s="557"/>
      <c r="NA121" s="557"/>
      <c r="NB121" s="557"/>
      <c r="NC121" s="557"/>
      <c r="ND121" s="557"/>
      <c r="NE121" s="557"/>
      <c r="NF121" s="557"/>
      <c r="NG121" s="557"/>
      <c r="NH121" s="557"/>
      <c r="NI121" s="557"/>
      <c r="NJ121" s="557"/>
      <c r="NK121" s="557"/>
      <c r="NL121" s="557"/>
      <c r="NM121" s="557"/>
      <c r="NN121" s="557"/>
      <c r="NO121" s="557"/>
      <c r="NP121" s="557"/>
      <c r="NQ121" s="557"/>
      <c r="NR121" s="557"/>
      <c r="NS121" s="557"/>
      <c r="NT121" s="557"/>
    </row>
    <row r="122" spans="1:384" s="85" customFormat="1" ht="51.75" customHeight="1" x14ac:dyDescent="0.55000000000000004">
      <c r="A122" s="1446">
        <v>0</v>
      </c>
      <c r="B122" s="1447">
        <v>1</v>
      </c>
      <c r="C122" s="1446">
        <v>0</v>
      </c>
      <c r="D122" s="1447">
        <v>9</v>
      </c>
      <c r="E122" s="1446">
        <v>5</v>
      </c>
      <c r="F122" s="1447">
        <v>4</v>
      </c>
      <c r="G122" s="1446">
        <v>0</v>
      </c>
      <c r="H122" s="1447">
        <v>3</v>
      </c>
      <c r="I122" s="1452"/>
      <c r="J122" s="2666" t="str">
        <f t="shared" si="111"/>
        <v>01095403</v>
      </c>
      <c r="K122" s="831" t="s">
        <v>456</v>
      </c>
      <c r="L122" s="2674" t="s">
        <v>616</v>
      </c>
      <c r="M122" s="2671"/>
      <c r="N122" s="2669" t="s">
        <v>291</v>
      </c>
      <c r="O122" s="2691" t="s">
        <v>474</v>
      </c>
      <c r="P122" s="2311"/>
      <c r="Q122" s="2249"/>
      <c r="R122" s="2596"/>
      <c r="S122" s="2657"/>
      <c r="T122" s="2657" t="s">
        <v>520</v>
      </c>
      <c r="U122" s="1870"/>
      <c r="V122" s="1866">
        <v>120</v>
      </c>
      <c r="W122" s="2658"/>
      <c r="X122" s="2658"/>
      <c r="Y122" s="2658"/>
      <c r="Z122" s="2658"/>
      <c r="AA122" s="2658"/>
      <c r="AB122" s="2658"/>
      <c r="AC122" s="3719" t="s">
        <v>538</v>
      </c>
      <c r="AD122" s="2622"/>
      <c r="AE122" s="1866">
        <f t="shared" si="117"/>
        <v>0</v>
      </c>
      <c r="AF122" s="2581">
        <v>0</v>
      </c>
      <c r="AG122" s="2288">
        <v>0</v>
      </c>
      <c r="AH122" s="2288">
        <v>0</v>
      </c>
      <c r="AI122" s="2288">
        <v>0</v>
      </c>
      <c r="AJ122" s="2288">
        <v>0</v>
      </c>
      <c r="AK122" s="2288">
        <v>0</v>
      </c>
      <c r="AL122" s="2288">
        <v>0</v>
      </c>
      <c r="AM122" s="2291">
        <v>0</v>
      </c>
      <c r="AN122" s="1728"/>
      <c r="AO122" s="2892">
        <f t="shared" si="112"/>
        <v>120</v>
      </c>
      <c r="AP122" s="2897">
        <f t="shared" si="126"/>
        <v>10</v>
      </c>
      <c r="AQ122" s="1807" t="str" cm="1">
        <f t="array" ref="AQ122">_xlfn.IFS(AP122&lt;4,"estandar",AP122&gt;9,"compleja",AP122&gt;4,"avanzada")</f>
        <v>compleja</v>
      </c>
      <c r="AR122" s="1555" t="s">
        <v>249</v>
      </c>
      <c r="AS122" s="2277" t="s">
        <v>249</v>
      </c>
      <c r="AT122" s="2277" t="s">
        <v>522</v>
      </c>
      <c r="AU122" s="2278" t="s">
        <v>249</v>
      </c>
      <c r="AV122" s="1476"/>
      <c r="AW122" s="1143"/>
      <c r="AX122" s="1143"/>
      <c r="AY122" s="1143"/>
      <c r="AZ122" s="1143"/>
      <c r="BA122" s="1139"/>
      <c r="BB122" s="1143"/>
      <c r="BC122" s="1143"/>
      <c r="BD122" s="1143"/>
      <c r="BE122" s="1143"/>
      <c r="BF122" s="1143"/>
      <c r="BG122" s="1477"/>
      <c r="BH122" s="1469"/>
      <c r="BI122" s="1143"/>
      <c r="BJ122" s="1143"/>
      <c r="BK122" s="1143"/>
      <c r="BL122" s="1143"/>
      <c r="BM122" s="1139"/>
      <c r="BN122" s="1143"/>
      <c r="BO122" s="1143"/>
      <c r="BP122" s="1143"/>
      <c r="BQ122" s="1143"/>
      <c r="BR122" s="1143"/>
      <c r="BS122" s="1144"/>
      <c r="BT122" s="557"/>
      <c r="BU122" s="557"/>
      <c r="BV122" s="557"/>
      <c r="BW122" s="557"/>
      <c r="BX122" s="557"/>
      <c r="BY122" s="557"/>
      <c r="BZ122" s="557"/>
      <c r="CA122" s="557"/>
      <c r="CB122" s="557"/>
      <c r="CC122" s="557"/>
      <c r="CD122" s="557"/>
      <c r="CE122" s="557"/>
      <c r="CF122" s="557"/>
      <c r="CG122" s="557"/>
      <c r="CH122" s="557"/>
      <c r="CI122" s="557"/>
      <c r="CJ122" s="557"/>
      <c r="CK122" s="557"/>
      <c r="CL122" s="557"/>
      <c r="CM122" s="557"/>
      <c r="CN122" s="557"/>
      <c r="CO122" s="557"/>
      <c r="CP122" s="557"/>
      <c r="CQ122" s="557"/>
      <c r="CR122" s="557"/>
      <c r="CS122" s="557"/>
      <c r="CT122" s="557"/>
      <c r="CU122" s="557"/>
      <c r="CV122" s="557"/>
      <c r="CW122" s="557"/>
      <c r="CX122" s="557"/>
      <c r="CY122" s="557"/>
      <c r="CZ122" s="557"/>
      <c r="DA122" s="557"/>
      <c r="DB122" s="557"/>
      <c r="DC122" s="557"/>
      <c r="DD122" s="557"/>
      <c r="DE122" s="557"/>
      <c r="DF122" s="557"/>
      <c r="DG122" s="557"/>
      <c r="DH122" s="557"/>
      <c r="DI122" s="557"/>
      <c r="DJ122" s="557"/>
      <c r="DK122" s="557"/>
      <c r="DL122" s="557"/>
      <c r="DM122" s="557"/>
      <c r="DN122" s="557"/>
      <c r="DO122" s="557"/>
      <c r="DP122" s="557"/>
      <c r="DQ122" s="557"/>
      <c r="DR122" s="557"/>
      <c r="DS122" s="557"/>
      <c r="DT122" s="557"/>
      <c r="DU122" s="557"/>
      <c r="DV122" s="557"/>
      <c r="DW122" s="557"/>
      <c r="DX122" s="557"/>
      <c r="DY122" s="557"/>
      <c r="DZ122" s="557"/>
      <c r="EA122" s="557"/>
      <c r="EB122" s="557"/>
      <c r="EC122" s="557"/>
      <c r="ED122" s="557"/>
      <c r="EE122" s="557"/>
      <c r="EF122" s="557"/>
      <c r="EG122" s="557"/>
      <c r="EH122" s="557"/>
      <c r="EI122" s="557"/>
      <c r="EJ122" s="557"/>
      <c r="EK122" s="557"/>
      <c r="EL122" s="557"/>
      <c r="EM122" s="557"/>
      <c r="EN122" s="557"/>
      <c r="EO122" s="557"/>
      <c r="EP122" s="557"/>
      <c r="EQ122" s="557"/>
      <c r="ER122" s="557"/>
      <c r="ES122" s="557"/>
      <c r="ET122" s="557"/>
      <c r="EU122" s="557"/>
      <c r="EV122" s="557"/>
      <c r="EW122" s="557"/>
      <c r="EX122" s="557"/>
      <c r="EY122" s="557"/>
      <c r="EZ122" s="557"/>
      <c r="FA122" s="557"/>
      <c r="FB122" s="557"/>
      <c r="FC122" s="557"/>
      <c r="FD122" s="557"/>
      <c r="FE122" s="557"/>
      <c r="FF122" s="557"/>
      <c r="FG122" s="557"/>
      <c r="FH122" s="557"/>
      <c r="FI122" s="557"/>
      <c r="FJ122" s="557"/>
      <c r="FK122" s="557"/>
      <c r="FL122" s="557"/>
      <c r="FM122" s="557"/>
      <c r="FN122" s="557"/>
      <c r="FO122" s="557"/>
      <c r="FP122" s="557"/>
      <c r="FQ122" s="557"/>
      <c r="FR122" s="557"/>
      <c r="FS122" s="557"/>
      <c r="FT122" s="557"/>
      <c r="FU122" s="557"/>
      <c r="FV122" s="557"/>
      <c r="FW122" s="557"/>
      <c r="FX122" s="557"/>
      <c r="FY122" s="557"/>
      <c r="FZ122" s="557"/>
      <c r="GA122" s="557"/>
      <c r="GB122" s="557"/>
      <c r="GC122" s="557"/>
      <c r="GD122" s="557"/>
      <c r="GE122" s="557"/>
      <c r="GF122" s="557"/>
      <c r="GG122" s="557"/>
      <c r="GH122" s="557"/>
      <c r="GI122" s="557"/>
      <c r="GJ122" s="557"/>
      <c r="GK122" s="557"/>
      <c r="GL122" s="557"/>
      <c r="GM122" s="557"/>
      <c r="GN122" s="557"/>
      <c r="GO122" s="557"/>
      <c r="GP122" s="557"/>
      <c r="GQ122" s="557"/>
      <c r="GR122" s="557"/>
      <c r="GS122" s="557"/>
      <c r="GT122" s="557"/>
      <c r="GU122" s="557"/>
      <c r="GV122" s="557"/>
      <c r="GW122" s="557"/>
      <c r="GX122" s="557"/>
      <c r="GY122" s="557"/>
      <c r="GZ122" s="557"/>
      <c r="HA122" s="557"/>
      <c r="HB122" s="557"/>
      <c r="HC122" s="557"/>
      <c r="HD122" s="557"/>
      <c r="HE122" s="557"/>
      <c r="HF122" s="557"/>
      <c r="HG122" s="557"/>
      <c r="HH122" s="557"/>
      <c r="HI122" s="557"/>
      <c r="HJ122" s="557"/>
      <c r="HK122" s="557"/>
      <c r="HL122" s="557"/>
      <c r="HM122" s="557"/>
      <c r="HN122" s="557"/>
      <c r="HO122" s="557"/>
      <c r="HP122" s="557"/>
      <c r="HQ122" s="557"/>
      <c r="HR122" s="557"/>
      <c r="HS122" s="557"/>
      <c r="HT122" s="557"/>
      <c r="HU122" s="557"/>
      <c r="HV122" s="557"/>
      <c r="HW122" s="557"/>
      <c r="HX122" s="557"/>
      <c r="HY122" s="557"/>
      <c r="HZ122" s="557"/>
      <c r="IA122" s="557"/>
      <c r="IB122" s="557"/>
      <c r="IC122" s="557"/>
      <c r="ID122" s="557"/>
      <c r="IE122" s="557"/>
      <c r="IF122" s="557"/>
      <c r="IG122" s="557"/>
      <c r="IH122" s="557"/>
      <c r="II122" s="557"/>
      <c r="IJ122" s="557"/>
      <c r="IK122" s="557"/>
      <c r="IL122" s="557"/>
      <c r="IM122" s="557"/>
      <c r="IN122" s="557"/>
      <c r="IO122" s="557"/>
      <c r="IP122" s="557"/>
      <c r="IQ122" s="557"/>
      <c r="IR122" s="557"/>
      <c r="IS122" s="557"/>
      <c r="IT122" s="557"/>
      <c r="IU122" s="557"/>
      <c r="IV122" s="557"/>
      <c r="IW122" s="557"/>
      <c r="IX122" s="557"/>
      <c r="IY122" s="557"/>
      <c r="IZ122" s="557"/>
      <c r="JA122" s="557"/>
      <c r="JB122" s="557"/>
      <c r="JC122" s="557"/>
      <c r="JD122" s="557"/>
      <c r="JE122" s="557"/>
      <c r="JF122" s="557"/>
      <c r="JG122" s="557"/>
      <c r="JH122" s="557"/>
      <c r="JI122" s="557"/>
      <c r="JJ122" s="557"/>
      <c r="JK122" s="557"/>
      <c r="JL122" s="557"/>
      <c r="JM122" s="557"/>
      <c r="JN122" s="557"/>
      <c r="JO122" s="557"/>
      <c r="JP122" s="557"/>
      <c r="JQ122" s="557"/>
      <c r="JR122" s="557"/>
      <c r="JS122" s="557"/>
      <c r="JT122" s="557"/>
      <c r="JU122" s="557"/>
      <c r="JV122" s="557"/>
      <c r="JW122" s="557"/>
      <c r="JX122" s="557"/>
      <c r="JY122" s="557"/>
      <c r="JZ122" s="557"/>
      <c r="KA122" s="557"/>
      <c r="KB122" s="557"/>
      <c r="KC122" s="557"/>
      <c r="KD122" s="557"/>
      <c r="KE122" s="557"/>
      <c r="KF122" s="557"/>
      <c r="KG122" s="557"/>
      <c r="KH122" s="557"/>
      <c r="KI122" s="557"/>
      <c r="KJ122" s="557"/>
      <c r="KK122" s="557"/>
      <c r="KL122" s="557"/>
      <c r="KM122" s="557"/>
      <c r="KN122" s="557"/>
      <c r="KO122" s="557"/>
      <c r="KP122" s="557"/>
      <c r="KQ122" s="557"/>
      <c r="KR122" s="557"/>
      <c r="KS122" s="557"/>
      <c r="KT122" s="557"/>
      <c r="KU122" s="557"/>
      <c r="KV122" s="557"/>
      <c r="KW122" s="557"/>
      <c r="KX122" s="557"/>
      <c r="KY122" s="557"/>
      <c r="KZ122" s="557"/>
      <c r="LA122" s="557"/>
      <c r="LB122" s="557"/>
      <c r="LC122" s="557"/>
      <c r="LD122" s="557"/>
      <c r="LE122" s="557"/>
      <c r="LF122" s="557"/>
      <c r="LG122" s="557"/>
      <c r="LH122" s="557"/>
      <c r="LI122" s="557"/>
      <c r="LJ122" s="557"/>
      <c r="LK122" s="557"/>
      <c r="LL122" s="557"/>
      <c r="LM122" s="557"/>
      <c r="LN122" s="557"/>
      <c r="LO122" s="557"/>
      <c r="LP122" s="557"/>
      <c r="LQ122" s="557"/>
      <c r="LR122" s="557"/>
      <c r="LS122" s="557"/>
      <c r="LT122" s="557"/>
      <c r="LU122" s="557"/>
      <c r="LV122" s="557"/>
      <c r="LW122" s="557"/>
      <c r="LX122" s="557"/>
      <c r="LY122" s="557"/>
      <c r="LZ122" s="557"/>
      <c r="MA122" s="557"/>
      <c r="MB122" s="557"/>
      <c r="MC122" s="557"/>
      <c r="MD122" s="557"/>
      <c r="ME122" s="557"/>
      <c r="MF122" s="557"/>
      <c r="MG122" s="557"/>
      <c r="MH122" s="557"/>
      <c r="MI122" s="557"/>
      <c r="MJ122" s="557"/>
      <c r="MK122" s="557"/>
      <c r="ML122" s="557"/>
      <c r="MM122" s="557"/>
      <c r="MN122" s="557"/>
      <c r="MO122" s="557"/>
      <c r="MP122" s="557"/>
      <c r="MQ122" s="557"/>
      <c r="MR122" s="557"/>
      <c r="MS122" s="557"/>
      <c r="MT122" s="557"/>
      <c r="MU122" s="557"/>
      <c r="MV122" s="557"/>
      <c r="MW122" s="557"/>
      <c r="MX122" s="557"/>
      <c r="MY122" s="557"/>
      <c r="MZ122" s="557"/>
      <c r="NA122" s="557"/>
      <c r="NB122" s="557"/>
      <c r="NC122" s="557"/>
      <c r="ND122" s="557"/>
      <c r="NE122" s="557"/>
      <c r="NF122" s="557"/>
      <c r="NG122" s="557"/>
      <c r="NH122" s="557"/>
      <c r="NI122" s="557"/>
      <c r="NJ122" s="557"/>
      <c r="NK122" s="557"/>
      <c r="NL122" s="557"/>
      <c r="NM122" s="557"/>
      <c r="NN122" s="557"/>
      <c r="NO122" s="557"/>
      <c r="NP122" s="557"/>
      <c r="NQ122" s="557"/>
      <c r="NR122" s="557"/>
      <c r="NS122" s="557"/>
      <c r="NT122" s="557"/>
    </row>
    <row r="123" spans="1:384" s="85" customFormat="1" ht="51.75" customHeight="1" x14ac:dyDescent="0.55000000000000004">
      <c r="A123" s="1446">
        <v>0</v>
      </c>
      <c r="B123" s="1447">
        <v>1</v>
      </c>
      <c r="C123" s="1446">
        <v>0</v>
      </c>
      <c r="D123" s="1447">
        <v>9</v>
      </c>
      <c r="E123" s="1446">
        <v>5</v>
      </c>
      <c r="F123" s="1447">
        <v>4</v>
      </c>
      <c r="G123" s="1446">
        <v>0</v>
      </c>
      <c r="H123" s="1447">
        <v>4</v>
      </c>
      <c r="I123" s="1452"/>
      <c r="J123" s="2666" t="str">
        <f t="shared" si="111"/>
        <v>01095404</v>
      </c>
      <c r="K123" s="831" t="s">
        <v>456</v>
      </c>
      <c r="L123" s="2674" t="s">
        <v>617</v>
      </c>
      <c r="M123" s="2671"/>
      <c r="N123" s="2669" t="s">
        <v>291</v>
      </c>
      <c r="O123" s="2691" t="s">
        <v>476</v>
      </c>
      <c r="P123" s="2311"/>
      <c r="Q123" s="2249"/>
      <c r="R123" s="2596"/>
      <c r="S123" s="2657"/>
      <c r="T123" s="2657" t="s">
        <v>520</v>
      </c>
      <c r="U123" s="1870"/>
      <c r="V123" s="1866">
        <v>180</v>
      </c>
      <c r="W123" s="2658"/>
      <c r="X123" s="2658"/>
      <c r="Y123" s="2658"/>
      <c r="Z123" s="2658"/>
      <c r="AA123" s="2658"/>
      <c r="AB123" s="2658"/>
      <c r="AC123" s="3719" t="s">
        <v>521</v>
      </c>
      <c r="AD123" s="2622"/>
      <c r="AE123" s="1866">
        <f t="shared" si="117"/>
        <v>0</v>
      </c>
      <c r="AF123" s="2581">
        <v>0</v>
      </c>
      <c r="AG123" s="2288">
        <v>0</v>
      </c>
      <c r="AH123" s="2288">
        <v>0</v>
      </c>
      <c r="AI123" s="2288">
        <v>0</v>
      </c>
      <c r="AJ123" s="2288">
        <v>0</v>
      </c>
      <c r="AK123" s="2288">
        <v>0</v>
      </c>
      <c r="AL123" s="2288">
        <v>0</v>
      </c>
      <c r="AM123" s="2291">
        <v>0</v>
      </c>
      <c r="AN123" s="1728"/>
      <c r="AO123" s="2892">
        <f t="shared" si="112"/>
        <v>180</v>
      </c>
      <c r="AP123" s="2897">
        <f t="shared" si="126"/>
        <v>15</v>
      </c>
      <c r="AQ123" s="1807" t="str" cm="1">
        <f t="array" ref="AQ123">_xlfn.IFS(AP123&lt;4,"estandar",AP123&gt;9,"compleja",AP123&gt;4,"avanzada")</f>
        <v>compleja</v>
      </c>
      <c r="AR123" s="1555" t="s">
        <v>249</v>
      </c>
      <c r="AS123" s="2277" t="s">
        <v>249</v>
      </c>
      <c r="AT123" s="2277" t="s">
        <v>522</v>
      </c>
      <c r="AU123" s="2278" t="s">
        <v>249</v>
      </c>
      <c r="AV123" s="1476"/>
      <c r="AW123" s="1143"/>
      <c r="AX123" s="1143"/>
      <c r="AY123" s="1143"/>
      <c r="AZ123" s="1143"/>
      <c r="BA123" s="1139"/>
      <c r="BB123" s="1143"/>
      <c r="BC123" s="1143"/>
      <c r="BD123" s="1143"/>
      <c r="BE123" s="1143"/>
      <c r="BF123" s="1143"/>
      <c r="BG123" s="1477"/>
      <c r="BH123" s="1469"/>
      <c r="BI123" s="1143"/>
      <c r="BJ123" s="1143"/>
      <c r="BK123" s="1143"/>
      <c r="BL123" s="1143"/>
      <c r="BM123" s="1139"/>
      <c r="BN123" s="1143"/>
      <c r="BO123" s="1143"/>
      <c r="BP123" s="1143"/>
      <c r="BQ123" s="1143"/>
      <c r="BR123" s="1143"/>
      <c r="BS123" s="1144"/>
      <c r="BT123" s="557"/>
      <c r="BU123" s="557"/>
      <c r="BV123" s="557"/>
      <c r="BW123" s="557"/>
      <c r="BX123" s="557"/>
      <c r="BY123" s="557"/>
      <c r="BZ123" s="557"/>
      <c r="CA123" s="557"/>
      <c r="CB123" s="557"/>
      <c r="CC123" s="557"/>
      <c r="CD123" s="557"/>
      <c r="CE123" s="557"/>
      <c r="CF123" s="557"/>
      <c r="CG123" s="557"/>
      <c r="CH123" s="557"/>
      <c r="CI123" s="557"/>
      <c r="CJ123" s="557"/>
      <c r="CK123" s="557"/>
      <c r="CL123" s="557"/>
      <c r="CM123" s="557"/>
      <c r="CN123" s="557"/>
      <c r="CO123" s="557"/>
      <c r="CP123" s="557"/>
      <c r="CQ123" s="557"/>
      <c r="CR123" s="557"/>
      <c r="CS123" s="557"/>
      <c r="CT123" s="557"/>
      <c r="CU123" s="557"/>
      <c r="CV123" s="557"/>
      <c r="CW123" s="557"/>
      <c r="CX123" s="557"/>
      <c r="CY123" s="557"/>
      <c r="CZ123" s="557"/>
      <c r="DA123" s="557"/>
      <c r="DB123" s="557"/>
      <c r="DC123" s="557"/>
      <c r="DD123" s="557"/>
      <c r="DE123" s="557"/>
      <c r="DF123" s="557"/>
      <c r="DG123" s="557"/>
      <c r="DH123" s="557"/>
      <c r="DI123" s="557"/>
      <c r="DJ123" s="557"/>
      <c r="DK123" s="557"/>
      <c r="DL123" s="557"/>
      <c r="DM123" s="557"/>
      <c r="DN123" s="557"/>
      <c r="DO123" s="557"/>
      <c r="DP123" s="557"/>
      <c r="DQ123" s="557"/>
      <c r="DR123" s="557"/>
      <c r="DS123" s="557"/>
      <c r="DT123" s="557"/>
      <c r="DU123" s="557"/>
      <c r="DV123" s="557"/>
      <c r="DW123" s="557"/>
      <c r="DX123" s="557"/>
      <c r="DY123" s="557"/>
      <c r="DZ123" s="557"/>
      <c r="EA123" s="557"/>
      <c r="EB123" s="557"/>
      <c r="EC123" s="557"/>
      <c r="ED123" s="557"/>
      <c r="EE123" s="557"/>
      <c r="EF123" s="557"/>
      <c r="EG123" s="557"/>
      <c r="EH123" s="557"/>
      <c r="EI123" s="557"/>
      <c r="EJ123" s="557"/>
      <c r="EK123" s="557"/>
      <c r="EL123" s="557"/>
      <c r="EM123" s="557"/>
      <c r="EN123" s="557"/>
      <c r="EO123" s="557"/>
      <c r="EP123" s="557"/>
      <c r="EQ123" s="557"/>
      <c r="ER123" s="557"/>
      <c r="ES123" s="557"/>
      <c r="ET123" s="557"/>
      <c r="EU123" s="557"/>
      <c r="EV123" s="557"/>
      <c r="EW123" s="557"/>
      <c r="EX123" s="557"/>
      <c r="EY123" s="557"/>
      <c r="EZ123" s="557"/>
      <c r="FA123" s="557"/>
      <c r="FB123" s="557"/>
      <c r="FC123" s="557"/>
      <c r="FD123" s="557"/>
      <c r="FE123" s="557"/>
      <c r="FF123" s="557"/>
      <c r="FG123" s="557"/>
      <c r="FH123" s="557"/>
      <c r="FI123" s="557"/>
      <c r="FJ123" s="557"/>
      <c r="FK123" s="557"/>
      <c r="FL123" s="557"/>
      <c r="FM123" s="557"/>
      <c r="FN123" s="557"/>
      <c r="FO123" s="557"/>
      <c r="FP123" s="557"/>
      <c r="FQ123" s="557"/>
      <c r="FR123" s="557"/>
      <c r="FS123" s="557"/>
      <c r="FT123" s="557"/>
      <c r="FU123" s="557"/>
      <c r="FV123" s="557"/>
      <c r="FW123" s="557"/>
      <c r="FX123" s="557"/>
      <c r="FY123" s="557"/>
      <c r="FZ123" s="557"/>
      <c r="GA123" s="557"/>
      <c r="GB123" s="557"/>
      <c r="GC123" s="557"/>
      <c r="GD123" s="557"/>
      <c r="GE123" s="557"/>
      <c r="GF123" s="557"/>
      <c r="GG123" s="557"/>
      <c r="GH123" s="557"/>
      <c r="GI123" s="557"/>
      <c r="GJ123" s="557"/>
      <c r="GK123" s="557"/>
      <c r="GL123" s="557"/>
      <c r="GM123" s="557"/>
      <c r="GN123" s="557"/>
      <c r="GO123" s="557"/>
      <c r="GP123" s="557"/>
      <c r="GQ123" s="557"/>
      <c r="GR123" s="557"/>
      <c r="GS123" s="557"/>
      <c r="GT123" s="557"/>
      <c r="GU123" s="557"/>
      <c r="GV123" s="557"/>
      <c r="GW123" s="557"/>
      <c r="GX123" s="557"/>
      <c r="GY123" s="557"/>
      <c r="GZ123" s="557"/>
      <c r="HA123" s="557"/>
      <c r="HB123" s="557"/>
      <c r="HC123" s="557"/>
      <c r="HD123" s="557"/>
      <c r="HE123" s="557"/>
      <c r="HF123" s="557"/>
      <c r="HG123" s="557"/>
      <c r="HH123" s="557"/>
      <c r="HI123" s="557"/>
      <c r="HJ123" s="557"/>
      <c r="HK123" s="557"/>
      <c r="HL123" s="557"/>
      <c r="HM123" s="557"/>
      <c r="HN123" s="557"/>
      <c r="HO123" s="557"/>
      <c r="HP123" s="557"/>
      <c r="HQ123" s="557"/>
      <c r="HR123" s="557"/>
      <c r="HS123" s="557"/>
      <c r="HT123" s="557"/>
      <c r="HU123" s="557"/>
      <c r="HV123" s="557"/>
      <c r="HW123" s="557"/>
      <c r="HX123" s="557"/>
      <c r="HY123" s="557"/>
      <c r="HZ123" s="557"/>
      <c r="IA123" s="557"/>
      <c r="IB123" s="557"/>
      <c r="IC123" s="557"/>
      <c r="ID123" s="557"/>
      <c r="IE123" s="557"/>
      <c r="IF123" s="557"/>
      <c r="IG123" s="557"/>
      <c r="IH123" s="557"/>
      <c r="II123" s="557"/>
      <c r="IJ123" s="557"/>
      <c r="IK123" s="557"/>
      <c r="IL123" s="557"/>
      <c r="IM123" s="557"/>
      <c r="IN123" s="557"/>
      <c r="IO123" s="557"/>
      <c r="IP123" s="557"/>
      <c r="IQ123" s="557"/>
      <c r="IR123" s="557"/>
      <c r="IS123" s="557"/>
      <c r="IT123" s="557"/>
      <c r="IU123" s="557"/>
      <c r="IV123" s="557"/>
      <c r="IW123" s="557"/>
      <c r="IX123" s="557"/>
      <c r="IY123" s="557"/>
      <c r="IZ123" s="557"/>
      <c r="JA123" s="557"/>
      <c r="JB123" s="557"/>
      <c r="JC123" s="557"/>
      <c r="JD123" s="557"/>
      <c r="JE123" s="557"/>
      <c r="JF123" s="557"/>
      <c r="JG123" s="557"/>
      <c r="JH123" s="557"/>
      <c r="JI123" s="557"/>
      <c r="JJ123" s="557"/>
      <c r="JK123" s="557"/>
      <c r="JL123" s="557"/>
      <c r="JM123" s="557"/>
      <c r="JN123" s="557"/>
      <c r="JO123" s="557"/>
      <c r="JP123" s="557"/>
      <c r="JQ123" s="557"/>
      <c r="JR123" s="557"/>
      <c r="JS123" s="557"/>
      <c r="JT123" s="557"/>
      <c r="JU123" s="557"/>
      <c r="JV123" s="557"/>
      <c r="JW123" s="557"/>
      <c r="JX123" s="557"/>
      <c r="JY123" s="557"/>
      <c r="JZ123" s="557"/>
      <c r="KA123" s="557"/>
      <c r="KB123" s="557"/>
      <c r="KC123" s="557"/>
      <c r="KD123" s="557"/>
      <c r="KE123" s="557"/>
      <c r="KF123" s="557"/>
      <c r="KG123" s="557"/>
      <c r="KH123" s="557"/>
      <c r="KI123" s="557"/>
      <c r="KJ123" s="557"/>
      <c r="KK123" s="557"/>
      <c r="KL123" s="557"/>
      <c r="KM123" s="557"/>
      <c r="KN123" s="557"/>
      <c r="KO123" s="557"/>
      <c r="KP123" s="557"/>
      <c r="KQ123" s="557"/>
      <c r="KR123" s="557"/>
      <c r="KS123" s="557"/>
      <c r="KT123" s="557"/>
      <c r="KU123" s="557"/>
      <c r="KV123" s="557"/>
      <c r="KW123" s="557"/>
      <c r="KX123" s="557"/>
      <c r="KY123" s="557"/>
      <c r="KZ123" s="557"/>
      <c r="LA123" s="557"/>
      <c r="LB123" s="557"/>
      <c r="LC123" s="557"/>
      <c r="LD123" s="557"/>
      <c r="LE123" s="557"/>
      <c r="LF123" s="557"/>
      <c r="LG123" s="557"/>
      <c r="LH123" s="557"/>
      <c r="LI123" s="557"/>
      <c r="LJ123" s="557"/>
      <c r="LK123" s="557"/>
      <c r="LL123" s="557"/>
      <c r="LM123" s="557"/>
      <c r="LN123" s="557"/>
      <c r="LO123" s="557"/>
      <c r="LP123" s="557"/>
      <c r="LQ123" s="557"/>
      <c r="LR123" s="557"/>
      <c r="LS123" s="557"/>
      <c r="LT123" s="557"/>
      <c r="LU123" s="557"/>
      <c r="LV123" s="557"/>
      <c r="LW123" s="557"/>
      <c r="LX123" s="557"/>
      <c r="LY123" s="557"/>
      <c r="LZ123" s="557"/>
      <c r="MA123" s="557"/>
      <c r="MB123" s="557"/>
      <c r="MC123" s="557"/>
      <c r="MD123" s="557"/>
      <c r="ME123" s="557"/>
      <c r="MF123" s="557"/>
      <c r="MG123" s="557"/>
      <c r="MH123" s="557"/>
      <c r="MI123" s="557"/>
      <c r="MJ123" s="557"/>
      <c r="MK123" s="557"/>
      <c r="ML123" s="557"/>
      <c r="MM123" s="557"/>
      <c r="MN123" s="557"/>
      <c r="MO123" s="557"/>
      <c r="MP123" s="557"/>
      <c r="MQ123" s="557"/>
      <c r="MR123" s="557"/>
      <c r="MS123" s="557"/>
      <c r="MT123" s="557"/>
      <c r="MU123" s="557"/>
      <c r="MV123" s="557"/>
      <c r="MW123" s="557"/>
      <c r="MX123" s="557"/>
      <c r="MY123" s="557"/>
      <c r="MZ123" s="557"/>
      <c r="NA123" s="557"/>
      <c r="NB123" s="557"/>
      <c r="NC123" s="557"/>
      <c r="ND123" s="557"/>
      <c r="NE123" s="557"/>
      <c r="NF123" s="557"/>
      <c r="NG123" s="557"/>
      <c r="NH123" s="557"/>
      <c r="NI123" s="557"/>
      <c r="NJ123" s="557"/>
      <c r="NK123" s="557"/>
      <c r="NL123" s="557"/>
      <c r="NM123" s="557"/>
      <c r="NN123" s="557"/>
      <c r="NO123" s="557"/>
      <c r="NP123" s="557"/>
      <c r="NQ123" s="557"/>
      <c r="NR123" s="557"/>
      <c r="NS123" s="557"/>
      <c r="NT123" s="557"/>
    </row>
    <row r="124" spans="1:384" s="100" customFormat="1" ht="24" customHeight="1" x14ac:dyDescent="0.6">
      <c r="A124" s="101"/>
      <c r="B124" s="102"/>
      <c r="C124" s="101"/>
      <c r="D124" s="102"/>
      <c r="E124" s="101"/>
      <c r="F124" s="102"/>
      <c r="G124" s="101"/>
      <c r="H124" s="102"/>
      <c r="I124" s="3711" t="str">
        <f t="shared" ref="I124:I126" si="127">CONCATENATE(A124,B124,C124,D124,E124,F124,G124,H124)</f>
        <v/>
      </c>
      <c r="J124" s="2675"/>
      <c r="K124" s="880"/>
      <c r="L124" s="750"/>
      <c r="M124" s="750"/>
      <c r="N124" s="750"/>
      <c r="O124" s="750"/>
      <c r="P124" s="103"/>
      <c r="Q124" s="2237"/>
      <c r="R124" s="2646"/>
      <c r="S124" s="2625"/>
      <c r="T124" s="2625"/>
      <c r="U124" s="2659"/>
      <c r="V124" s="2659"/>
      <c r="W124" s="2659"/>
      <c r="X124" s="2659"/>
      <c r="Y124" s="2659"/>
      <c r="Z124" s="2659"/>
      <c r="AA124" s="2659"/>
      <c r="AB124" s="2659"/>
      <c r="AC124" s="3729"/>
      <c r="AD124" s="2911"/>
      <c r="AE124" s="2911"/>
      <c r="AF124" s="2912"/>
      <c r="AG124" s="2913"/>
      <c r="AH124" s="2913"/>
      <c r="AI124" s="2913"/>
      <c r="AJ124" s="2913"/>
      <c r="AK124" s="2913"/>
      <c r="AL124" s="2914"/>
      <c r="AM124" s="2915"/>
      <c r="AN124" s="1737"/>
      <c r="AO124" s="1776"/>
      <c r="AP124" s="1719"/>
      <c r="AQ124" s="1777"/>
      <c r="AR124" s="1564"/>
      <c r="AS124" s="1193"/>
      <c r="AT124" s="1193"/>
      <c r="AU124" s="1505"/>
      <c r="AV124" s="1500"/>
      <c r="AW124" s="1194"/>
      <c r="AX124" s="1195"/>
      <c r="AY124" s="1195"/>
      <c r="AZ124" s="1194"/>
      <c r="BA124" s="1162"/>
      <c r="BB124" s="1194"/>
      <c r="BC124" s="1194"/>
      <c r="BD124" s="1194"/>
      <c r="BE124" s="1194"/>
      <c r="BF124" s="1194"/>
      <c r="BG124" s="1501"/>
      <c r="BH124" s="1510"/>
      <c r="BI124" s="1194"/>
      <c r="BJ124" s="1195"/>
      <c r="BK124" s="1195"/>
      <c r="BL124" s="1194"/>
      <c r="BM124" s="1162"/>
      <c r="BN124" s="1194"/>
      <c r="BO124" s="1194"/>
      <c r="BP124" s="1194"/>
      <c r="BQ124" s="1194"/>
      <c r="BR124" s="1194"/>
      <c r="BS124" s="1162"/>
      <c r="BT124" s="561"/>
      <c r="BU124" s="561"/>
      <c r="BV124" s="561"/>
      <c r="BW124" s="561"/>
      <c r="BX124" s="561"/>
      <c r="BY124" s="561"/>
      <c r="BZ124" s="561"/>
      <c r="CA124" s="561"/>
      <c r="CB124" s="561"/>
      <c r="CC124" s="561"/>
      <c r="CD124" s="561"/>
      <c r="CE124" s="561"/>
      <c r="CF124" s="561"/>
      <c r="CG124" s="561"/>
      <c r="CH124" s="561"/>
      <c r="CI124" s="561"/>
      <c r="CJ124" s="561"/>
      <c r="CK124" s="561"/>
      <c r="CL124" s="561"/>
      <c r="CM124" s="561"/>
      <c r="CN124" s="561"/>
      <c r="CO124" s="561"/>
      <c r="CP124" s="561"/>
      <c r="CQ124" s="561"/>
      <c r="CR124" s="561"/>
      <c r="CS124" s="561"/>
      <c r="CT124" s="561"/>
      <c r="CU124" s="561"/>
      <c r="CV124" s="561"/>
      <c r="CW124" s="561"/>
      <c r="CX124" s="561"/>
      <c r="CY124" s="561"/>
      <c r="CZ124" s="561"/>
      <c r="DA124" s="561"/>
      <c r="DB124" s="561"/>
      <c r="DC124" s="561"/>
      <c r="DD124" s="561"/>
      <c r="DE124" s="561"/>
      <c r="DF124" s="561"/>
      <c r="DG124" s="561"/>
      <c r="DH124" s="561"/>
      <c r="DI124" s="561"/>
      <c r="DJ124" s="561"/>
      <c r="DK124" s="561"/>
      <c r="DL124" s="561"/>
      <c r="DM124" s="561"/>
      <c r="DN124" s="561"/>
      <c r="DO124" s="561"/>
      <c r="DP124" s="561"/>
      <c r="DQ124" s="561"/>
      <c r="DR124" s="561"/>
      <c r="DS124" s="561"/>
      <c r="DT124" s="561"/>
      <c r="DU124" s="561"/>
      <c r="DV124" s="561"/>
      <c r="DW124" s="561"/>
      <c r="DX124" s="561"/>
      <c r="DY124" s="561"/>
      <c r="DZ124" s="561"/>
      <c r="EA124" s="561"/>
      <c r="EB124" s="561"/>
      <c r="EC124" s="561"/>
      <c r="ED124" s="561"/>
      <c r="EE124" s="561"/>
      <c r="EF124" s="561"/>
      <c r="EG124" s="561"/>
      <c r="EH124" s="561"/>
      <c r="EI124" s="561"/>
      <c r="EJ124" s="561"/>
      <c r="EK124" s="561"/>
      <c r="EL124" s="561"/>
      <c r="EM124" s="561"/>
      <c r="EN124" s="561"/>
      <c r="EO124" s="561"/>
      <c r="EP124" s="561"/>
      <c r="EQ124" s="561"/>
      <c r="ER124" s="561"/>
      <c r="ES124" s="561"/>
      <c r="ET124" s="561"/>
      <c r="EU124" s="561"/>
      <c r="EV124" s="561"/>
      <c r="EW124" s="561"/>
      <c r="EX124" s="561"/>
      <c r="EY124" s="561"/>
      <c r="EZ124" s="561"/>
      <c r="FA124" s="561"/>
      <c r="FB124" s="561"/>
      <c r="FC124" s="561"/>
      <c r="FD124" s="561"/>
      <c r="FE124" s="561"/>
      <c r="FF124" s="561"/>
      <c r="FG124" s="561"/>
      <c r="FH124" s="561"/>
      <c r="FI124" s="561"/>
      <c r="FJ124" s="561"/>
      <c r="FK124" s="561"/>
      <c r="FL124" s="561"/>
      <c r="FM124" s="561"/>
      <c r="FN124" s="561"/>
      <c r="FO124" s="561"/>
      <c r="FP124" s="561"/>
      <c r="FQ124" s="561"/>
      <c r="FR124" s="561"/>
      <c r="FS124" s="561"/>
      <c r="FT124" s="561"/>
      <c r="FU124" s="561"/>
      <c r="FV124" s="561"/>
      <c r="FW124" s="561"/>
      <c r="FX124" s="561"/>
      <c r="FY124" s="561"/>
      <c r="FZ124" s="561"/>
      <c r="GA124" s="561"/>
      <c r="GB124" s="561"/>
      <c r="GC124" s="561"/>
      <c r="GD124" s="561"/>
      <c r="GE124" s="561"/>
      <c r="GF124" s="561"/>
      <c r="GG124" s="561"/>
      <c r="GH124" s="561"/>
      <c r="GI124" s="561"/>
      <c r="GJ124" s="561"/>
      <c r="GK124" s="561"/>
      <c r="GL124" s="561"/>
      <c r="GM124" s="561"/>
      <c r="GN124" s="561"/>
      <c r="GO124" s="561"/>
      <c r="GP124" s="561"/>
      <c r="GQ124" s="561"/>
      <c r="GR124" s="561"/>
      <c r="GS124" s="561"/>
      <c r="GT124" s="561"/>
      <c r="GU124" s="561"/>
      <c r="GV124" s="561"/>
      <c r="GW124" s="561"/>
      <c r="GX124" s="561"/>
      <c r="GY124" s="561"/>
      <c r="GZ124" s="561"/>
      <c r="HA124" s="561"/>
      <c r="HB124" s="561"/>
      <c r="HC124" s="561"/>
      <c r="HD124" s="561"/>
      <c r="HE124" s="561"/>
      <c r="HF124" s="561"/>
      <c r="HG124" s="561"/>
      <c r="HH124" s="561"/>
      <c r="HI124" s="561"/>
      <c r="HJ124" s="561"/>
      <c r="HK124" s="561"/>
      <c r="HL124" s="561"/>
      <c r="HM124" s="561"/>
      <c r="HN124" s="561"/>
      <c r="HO124" s="561"/>
      <c r="HP124" s="561"/>
      <c r="HQ124" s="561"/>
      <c r="HR124" s="561"/>
      <c r="HS124" s="561"/>
      <c r="HT124" s="561"/>
      <c r="HU124" s="561"/>
      <c r="HV124" s="561"/>
      <c r="HW124" s="561"/>
      <c r="HX124" s="561"/>
      <c r="HY124" s="561"/>
      <c r="HZ124" s="561"/>
      <c r="IA124" s="561"/>
      <c r="IB124" s="561"/>
      <c r="IC124" s="561"/>
      <c r="ID124" s="561"/>
      <c r="IE124" s="561"/>
      <c r="IF124" s="561"/>
      <c r="IG124" s="561"/>
      <c r="IH124" s="561"/>
      <c r="II124" s="561"/>
      <c r="IJ124" s="561"/>
      <c r="IK124" s="561"/>
      <c r="IL124" s="561"/>
      <c r="IM124" s="561"/>
      <c r="IN124" s="561"/>
      <c r="IO124" s="561"/>
      <c r="IP124" s="561"/>
      <c r="IQ124" s="561"/>
      <c r="IR124" s="561"/>
      <c r="IS124" s="561"/>
      <c r="IT124" s="561"/>
      <c r="IU124" s="561"/>
      <c r="IV124" s="561"/>
      <c r="IW124" s="561"/>
      <c r="IX124" s="561"/>
      <c r="IY124" s="561"/>
      <c r="IZ124" s="561"/>
      <c r="JA124" s="561"/>
      <c r="JB124" s="561"/>
      <c r="JC124" s="561"/>
      <c r="JD124" s="561"/>
      <c r="JE124" s="561"/>
      <c r="JF124" s="561"/>
      <c r="JG124" s="561"/>
      <c r="JH124" s="561"/>
      <c r="JI124" s="561"/>
      <c r="JJ124" s="561"/>
      <c r="JK124" s="561"/>
      <c r="JL124" s="561"/>
      <c r="JM124" s="561"/>
      <c r="JN124" s="561"/>
      <c r="JO124" s="561"/>
      <c r="JP124" s="561"/>
      <c r="JQ124" s="561"/>
      <c r="JR124" s="561"/>
      <c r="JS124" s="561"/>
      <c r="JT124" s="561"/>
      <c r="JU124" s="561"/>
      <c r="JV124" s="561"/>
      <c r="JW124" s="561"/>
      <c r="JX124" s="561"/>
      <c r="JY124" s="561"/>
      <c r="JZ124" s="561"/>
      <c r="KA124" s="561"/>
      <c r="KB124" s="561"/>
      <c r="KC124" s="561"/>
      <c r="KD124" s="561"/>
      <c r="KE124" s="561"/>
      <c r="KF124" s="561"/>
      <c r="KG124" s="561"/>
      <c r="KH124" s="561"/>
      <c r="KI124" s="561"/>
      <c r="KJ124" s="561"/>
      <c r="KK124" s="561"/>
      <c r="KL124" s="561"/>
      <c r="KM124" s="561"/>
      <c r="KN124" s="561"/>
      <c r="KO124" s="561"/>
      <c r="KP124" s="561"/>
      <c r="KQ124" s="561"/>
      <c r="KR124" s="561"/>
      <c r="KS124" s="561"/>
      <c r="KT124" s="561"/>
      <c r="KU124" s="561"/>
      <c r="KV124" s="561"/>
      <c r="KW124" s="561"/>
      <c r="KX124" s="561"/>
      <c r="KY124" s="561"/>
      <c r="KZ124" s="561"/>
      <c r="LA124" s="561"/>
      <c r="LB124" s="561"/>
      <c r="LC124" s="561"/>
      <c r="LD124" s="561"/>
      <c r="LE124" s="561"/>
      <c r="LF124" s="561"/>
      <c r="LG124" s="561"/>
      <c r="LH124" s="561"/>
      <c r="LI124" s="561"/>
      <c r="LJ124" s="561"/>
      <c r="LK124" s="561"/>
      <c r="LL124" s="561"/>
      <c r="LM124" s="561"/>
      <c r="LN124" s="561"/>
      <c r="LO124" s="561"/>
      <c r="LP124" s="561"/>
      <c r="LQ124" s="561"/>
      <c r="LR124" s="561"/>
      <c r="LS124" s="561"/>
      <c r="LT124" s="561"/>
      <c r="LU124" s="561"/>
      <c r="LV124" s="561"/>
      <c r="LW124" s="561"/>
      <c r="LX124" s="561"/>
      <c r="LY124" s="561"/>
      <c r="LZ124" s="561"/>
      <c r="MA124" s="561"/>
      <c r="MB124" s="561"/>
      <c r="MC124" s="561"/>
      <c r="MD124" s="561"/>
      <c r="ME124" s="561"/>
      <c r="MF124" s="561"/>
      <c r="MG124" s="561"/>
      <c r="MH124" s="561"/>
      <c r="MI124" s="561"/>
      <c r="MJ124" s="561"/>
      <c r="MK124" s="561"/>
      <c r="ML124" s="561"/>
      <c r="MM124" s="561"/>
      <c r="MN124" s="561"/>
      <c r="MO124" s="561"/>
      <c r="MP124" s="561"/>
      <c r="MQ124" s="561"/>
      <c r="MR124" s="561"/>
      <c r="MS124" s="561"/>
      <c r="MT124" s="561"/>
      <c r="MU124" s="561"/>
      <c r="MV124" s="561"/>
      <c r="MW124" s="561"/>
      <c r="MX124" s="561"/>
      <c r="MY124" s="561"/>
      <c r="MZ124" s="561"/>
      <c r="NA124" s="561"/>
      <c r="NB124" s="561"/>
      <c r="NC124" s="561"/>
      <c r="ND124" s="561"/>
      <c r="NE124" s="561"/>
      <c r="NF124" s="561"/>
      <c r="NG124" s="561"/>
      <c r="NH124" s="561"/>
      <c r="NI124" s="561"/>
      <c r="NJ124" s="561"/>
      <c r="NK124" s="561"/>
      <c r="NL124" s="561"/>
      <c r="NM124" s="561"/>
      <c r="NN124" s="561"/>
      <c r="NO124" s="561"/>
      <c r="NP124" s="561"/>
      <c r="NQ124" s="561"/>
      <c r="NR124" s="561"/>
      <c r="NS124" s="561"/>
      <c r="NT124" s="561"/>
    </row>
    <row r="125" spans="1:384" s="100" customFormat="1" ht="24" customHeight="1" x14ac:dyDescent="0.6">
      <c r="A125" s="862"/>
      <c r="B125" s="863"/>
      <c r="C125" s="862"/>
      <c r="D125" s="863"/>
      <c r="E125" s="862"/>
      <c r="F125" s="863"/>
      <c r="G125" s="862"/>
      <c r="H125" s="863"/>
      <c r="I125" s="3710" t="str">
        <f t="shared" si="127"/>
        <v/>
      </c>
      <c r="J125" s="883"/>
      <c r="K125" s="869" t="s">
        <v>119</v>
      </c>
      <c r="L125" s="870" t="s">
        <v>477</v>
      </c>
      <c r="M125" s="870"/>
      <c r="N125" s="884"/>
      <c r="O125" s="872"/>
      <c r="P125" s="870" t="s">
        <v>477</v>
      </c>
      <c r="Q125" s="2238"/>
      <c r="R125" s="2627"/>
      <c r="S125" s="2629"/>
      <c r="T125" s="2629"/>
      <c r="U125" s="2630"/>
      <c r="V125" s="2630"/>
      <c r="W125" s="2630"/>
      <c r="X125" s="2630"/>
      <c r="Y125" s="2630"/>
      <c r="Z125" s="2630"/>
      <c r="AA125" s="2630"/>
      <c r="AB125" s="2630"/>
      <c r="AC125" s="3730"/>
      <c r="AD125" s="2654"/>
      <c r="AE125" s="2654"/>
      <c r="AF125" s="2611"/>
      <c r="AG125" s="2289"/>
      <c r="AH125" s="2289"/>
      <c r="AI125" s="2289"/>
      <c r="AJ125" s="2289"/>
      <c r="AK125" s="2292"/>
      <c r="AL125" s="2292"/>
      <c r="AM125" s="2293"/>
      <c r="AN125" s="1727"/>
      <c r="AO125" s="1761"/>
      <c r="AP125" s="1711"/>
      <c r="AQ125" s="1762"/>
      <c r="AR125" s="1561"/>
      <c r="AS125" s="1168"/>
      <c r="AT125" s="1168"/>
      <c r="AU125" s="1490"/>
      <c r="AV125" s="1480"/>
      <c r="AW125" s="1157"/>
      <c r="AX125" s="1169"/>
      <c r="AY125" s="1169"/>
      <c r="AZ125" s="1159"/>
      <c r="BA125" s="1166"/>
      <c r="BB125" s="1159"/>
      <c r="BC125" s="1159"/>
      <c r="BD125" s="1159"/>
      <c r="BE125" s="1159"/>
      <c r="BF125" s="1159"/>
      <c r="BG125" s="1484"/>
      <c r="BH125" s="1471"/>
      <c r="BI125" s="1157"/>
      <c r="BJ125" s="1169"/>
      <c r="BK125" s="1169"/>
      <c r="BL125" s="1159"/>
      <c r="BM125" s="1166"/>
      <c r="BN125" s="1159"/>
      <c r="BO125" s="1159"/>
      <c r="BP125" s="1159"/>
      <c r="BQ125" s="1159"/>
      <c r="BR125" s="1159"/>
      <c r="BS125" s="1166"/>
      <c r="BT125" s="561"/>
      <c r="BU125" s="561"/>
      <c r="BV125" s="561"/>
      <c r="BW125" s="561"/>
      <c r="BX125" s="561"/>
      <c r="BY125" s="561"/>
      <c r="BZ125" s="561"/>
      <c r="CA125" s="561"/>
      <c r="CB125" s="561"/>
      <c r="CC125" s="561"/>
      <c r="CD125" s="561"/>
      <c r="CE125" s="561"/>
      <c r="CF125" s="561"/>
      <c r="CG125" s="561"/>
      <c r="CH125" s="561"/>
      <c r="CI125" s="561"/>
      <c r="CJ125" s="561"/>
      <c r="CK125" s="561"/>
      <c r="CL125" s="561"/>
      <c r="CM125" s="561"/>
      <c r="CN125" s="561"/>
      <c r="CO125" s="561"/>
      <c r="CP125" s="561"/>
      <c r="CQ125" s="561"/>
      <c r="CR125" s="561"/>
      <c r="CS125" s="561"/>
      <c r="CT125" s="561"/>
      <c r="CU125" s="561"/>
      <c r="CV125" s="561"/>
      <c r="CW125" s="561"/>
      <c r="CX125" s="561"/>
      <c r="CY125" s="561"/>
      <c r="CZ125" s="561"/>
      <c r="DA125" s="561"/>
      <c r="DB125" s="561"/>
      <c r="DC125" s="561"/>
      <c r="DD125" s="561"/>
      <c r="DE125" s="561"/>
      <c r="DF125" s="561"/>
      <c r="DG125" s="561"/>
      <c r="DH125" s="561"/>
      <c r="DI125" s="561"/>
      <c r="DJ125" s="561"/>
      <c r="DK125" s="561"/>
      <c r="DL125" s="561"/>
      <c r="DM125" s="561"/>
      <c r="DN125" s="561"/>
      <c r="DO125" s="561"/>
      <c r="DP125" s="561"/>
      <c r="DQ125" s="561"/>
      <c r="DR125" s="561"/>
      <c r="DS125" s="561"/>
      <c r="DT125" s="561"/>
      <c r="DU125" s="561"/>
      <c r="DV125" s="561"/>
      <c r="DW125" s="561"/>
      <c r="DX125" s="561"/>
      <c r="DY125" s="561"/>
      <c r="DZ125" s="561"/>
      <c r="EA125" s="561"/>
      <c r="EB125" s="561"/>
      <c r="EC125" s="561"/>
      <c r="ED125" s="561"/>
      <c r="EE125" s="561"/>
      <c r="EF125" s="561"/>
      <c r="EG125" s="561"/>
      <c r="EH125" s="561"/>
      <c r="EI125" s="561"/>
      <c r="EJ125" s="561"/>
      <c r="EK125" s="561"/>
      <c r="EL125" s="561"/>
      <c r="EM125" s="561"/>
      <c r="EN125" s="561"/>
      <c r="EO125" s="561"/>
      <c r="EP125" s="561"/>
      <c r="EQ125" s="561"/>
      <c r="ER125" s="561"/>
      <c r="ES125" s="561"/>
      <c r="ET125" s="561"/>
      <c r="EU125" s="561"/>
      <c r="EV125" s="561"/>
      <c r="EW125" s="561"/>
      <c r="EX125" s="561"/>
      <c r="EY125" s="561"/>
      <c r="EZ125" s="561"/>
      <c r="FA125" s="561"/>
      <c r="FB125" s="561"/>
      <c r="FC125" s="561"/>
      <c r="FD125" s="561"/>
      <c r="FE125" s="561"/>
      <c r="FF125" s="561"/>
      <c r="FG125" s="561"/>
      <c r="FH125" s="561"/>
      <c r="FI125" s="561"/>
      <c r="FJ125" s="561"/>
      <c r="FK125" s="561"/>
      <c r="FL125" s="561"/>
      <c r="FM125" s="561"/>
      <c r="FN125" s="561"/>
      <c r="FO125" s="561"/>
      <c r="FP125" s="561"/>
      <c r="FQ125" s="561"/>
      <c r="FR125" s="561"/>
      <c r="FS125" s="561"/>
      <c r="FT125" s="561"/>
      <c r="FU125" s="561"/>
      <c r="FV125" s="561"/>
      <c r="FW125" s="561"/>
      <c r="FX125" s="561"/>
      <c r="FY125" s="561"/>
      <c r="FZ125" s="561"/>
      <c r="GA125" s="561"/>
      <c r="GB125" s="561"/>
      <c r="GC125" s="561"/>
      <c r="GD125" s="561"/>
      <c r="GE125" s="561"/>
      <c r="GF125" s="561"/>
      <c r="GG125" s="561"/>
      <c r="GH125" s="561"/>
      <c r="GI125" s="561"/>
      <c r="GJ125" s="561"/>
      <c r="GK125" s="561"/>
      <c r="GL125" s="561"/>
      <c r="GM125" s="561"/>
      <c r="GN125" s="561"/>
      <c r="GO125" s="561"/>
      <c r="GP125" s="561"/>
      <c r="GQ125" s="561"/>
      <c r="GR125" s="561"/>
      <c r="GS125" s="561"/>
      <c r="GT125" s="561"/>
      <c r="GU125" s="561"/>
      <c r="GV125" s="561"/>
      <c r="GW125" s="561"/>
      <c r="GX125" s="561"/>
      <c r="GY125" s="561"/>
      <c r="GZ125" s="561"/>
      <c r="HA125" s="561"/>
      <c r="HB125" s="561"/>
      <c r="HC125" s="561"/>
      <c r="HD125" s="561"/>
      <c r="HE125" s="561"/>
      <c r="HF125" s="561"/>
      <c r="HG125" s="561"/>
      <c r="HH125" s="561"/>
      <c r="HI125" s="561"/>
      <c r="HJ125" s="561"/>
      <c r="HK125" s="561"/>
      <c r="HL125" s="561"/>
      <c r="HM125" s="561"/>
      <c r="HN125" s="561"/>
      <c r="HO125" s="561"/>
      <c r="HP125" s="561"/>
      <c r="HQ125" s="561"/>
      <c r="HR125" s="561"/>
      <c r="HS125" s="561"/>
      <c r="HT125" s="561"/>
      <c r="HU125" s="561"/>
      <c r="HV125" s="561"/>
      <c r="HW125" s="561"/>
      <c r="HX125" s="561"/>
      <c r="HY125" s="561"/>
      <c r="HZ125" s="561"/>
      <c r="IA125" s="561"/>
      <c r="IB125" s="561"/>
      <c r="IC125" s="561"/>
      <c r="ID125" s="561"/>
      <c r="IE125" s="561"/>
      <c r="IF125" s="561"/>
      <c r="IG125" s="561"/>
      <c r="IH125" s="561"/>
      <c r="II125" s="561"/>
      <c r="IJ125" s="561"/>
      <c r="IK125" s="561"/>
      <c r="IL125" s="561"/>
      <c r="IM125" s="561"/>
      <c r="IN125" s="561"/>
      <c r="IO125" s="561"/>
      <c r="IP125" s="561"/>
      <c r="IQ125" s="561"/>
      <c r="IR125" s="561"/>
      <c r="IS125" s="561"/>
      <c r="IT125" s="561"/>
      <c r="IU125" s="561"/>
      <c r="IV125" s="561"/>
      <c r="IW125" s="561"/>
      <c r="IX125" s="561"/>
      <c r="IY125" s="561"/>
      <c r="IZ125" s="561"/>
      <c r="JA125" s="561"/>
      <c r="JB125" s="561"/>
      <c r="JC125" s="561"/>
      <c r="JD125" s="561"/>
      <c r="JE125" s="561"/>
      <c r="JF125" s="561"/>
      <c r="JG125" s="561"/>
      <c r="JH125" s="561"/>
      <c r="JI125" s="561"/>
      <c r="JJ125" s="561"/>
      <c r="JK125" s="561"/>
      <c r="JL125" s="561"/>
      <c r="JM125" s="561"/>
      <c r="JN125" s="561"/>
      <c r="JO125" s="561"/>
      <c r="JP125" s="561"/>
      <c r="JQ125" s="561"/>
      <c r="JR125" s="561"/>
      <c r="JS125" s="561"/>
      <c r="JT125" s="561"/>
      <c r="JU125" s="561"/>
      <c r="JV125" s="561"/>
      <c r="JW125" s="561"/>
      <c r="JX125" s="561"/>
      <c r="JY125" s="561"/>
      <c r="JZ125" s="561"/>
      <c r="KA125" s="561"/>
      <c r="KB125" s="561"/>
      <c r="KC125" s="561"/>
      <c r="KD125" s="561"/>
      <c r="KE125" s="561"/>
      <c r="KF125" s="561"/>
      <c r="KG125" s="561"/>
      <c r="KH125" s="561"/>
      <c r="KI125" s="561"/>
      <c r="KJ125" s="561"/>
      <c r="KK125" s="561"/>
      <c r="KL125" s="561"/>
      <c r="KM125" s="561"/>
      <c r="KN125" s="561"/>
      <c r="KO125" s="561"/>
      <c r="KP125" s="561"/>
      <c r="KQ125" s="561"/>
      <c r="KR125" s="561"/>
      <c r="KS125" s="561"/>
      <c r="KT125" s="561"/>
      <c r="KU125" s="561"/>
      <c r="KV125" s="561"/>
      <c r="KW125" s="561"/>
      <c r="KX125" s="561"/>
      <c r="KY125" s="561"/>
      <c r="KZ125" s="561"/>
      <c r="LA125" s="561"/>
      <c r="LB125" s="561"/>
      <c r="LC125" s="561"/>
      <c r="LD125" s="561"/>
      <c r="LE125" s="561"/>
      <c r="LF125" s="561"/>
      <c r="LG125" s="561"/>
      <c r="LH125" s="561"/>
      <c r="LI125" s="561"/>
      <c r="LJ125" s="561"/>
      <c r="LK125" s="561"/>
      <c r="LL125" s="561"/>
      <c r="LM125" s="561"/>
      <c r="LN125" s="561"/>
      <c r="LO125" s="561"/>
      <c r="LP125" s="561"/>
      <c r="LQ125" s="561"/>
      <c r="LR125" s="561"/>
      <c r="LS125" s="561"/>
      <c r="LT125" s="561"/>
      <c r="LU125" s="561"/>
      <c r="LV125" s="561"/>
      <c r="LW125" s="561"/>
      <c r="LX125" s="561"/>
      <c r="LY125" s="561"/>
      <c r="LZ125" s="561"/>
      <c r="MA125" s="561"/>
      <c r="MB125" s="561"/>
      <c r="MC125" s="561"/>
      <c r="MD125" s="561"/>
      <c r="ME125" s="561"/>
      <c r="MF125" s="561"/>
      <c r="MG125" s="561"/>
      <c r="MH125" s="561"/>
      <c r="MI125" s="561"/>
      <c r="MJ125" s="561"/>
      <c r="MK125" s="561"/>
      <c r="ML125" s="561"/>
      <c r="MM125" s="561"/>
      <c r="MN125" s="561"/>
      <c r="MO125" s="561"/>
      <c r="MP125" s="561"/>
      <c r="MQ125" s="561"/>
      <c r="MR125" s="561"/>
      <c r="MS125" s="561"/>
      <c r="MT125" s="561"/>
      <c r="MU125" s="561"/>
      <c r="MV125" s="561"/>
      <c r="MW125" s="561"/>
      <c r="MX125" s="561"/>
      <c r="MY125" s="561"/>
      <c r="MZ125" s="561"/>
      <c r="NA125" s="561"/>
      <c r="NB125" s="561"/>
      <c r="NC125" s="561"/>
      <c r="ND125" s="561"/>
      <c r="NE125" s="561"/>
      <c r="NF125" s="561"/>
      <c r="NG125" s="561"/>
      <c r="NH125" s="561"/>
      <c r="NI125" s="561"/>
      <c r="NJ125" s="561"/>
      <c r="NK125" s="561"/>
      <c r="NL125" s="561"/>
      <c r="NM125" s="561"/>
      <c r="NN125" s="561"/>
      <c r="NO125" s="561"/>
      <c r="NP125" s="561"/>
      <c r="NQ125" s="561"/>
      <c r="NR125" s="561"/>
      <c r="NS125" s="561"/>
      <c r="NT125" s="561"/>
    </row>
    <row r="126" spans="1:384" s="85" customFormat="1" ht="51.75" customHeight="1" x14ac:dyDescent="0.45">
      <c r="A126" s="107">
        <v>0</v>
      </c>
      <c r="B126" s="108">
        <v>1</v>
      </c>
      <c r="C126" s="107">
        <v>0</v>
      </c>
      <c r="D126" s="108">
        <v>9</v>
      </c>
      <c r="E126" s="107">
        <v>0</v>
      </c>
      <c r="F126" s="108">
        <v>3</v>
      </c>
      <c r="G126" s="107">
        <v>0</v>
      </c>
      <c r="H126" s="108">
        <v>0</v>
      </c>
      <c r="I126" s="1452" t="str">
        <f t="shared" si="127"/>
        <v>01090300</v>
      </c>
      <c r="J126" s="551"/>
      <c r="K126" s="553" t="s">
        <v>119</v>
      </c>
      <c r="L126" s="2663" t="s">
        <v>478</v>
      </c>
      <c r="M126" s="2676"/>
      <c r="N126" s="2677"/>
      <c r="O126" s="2677"/>
      <c r="P126" s="2312"/>
      <c r="Q126" s="2309"/>
      <c r="R126" s="2653"/>
      <c r="S126" s="2642"/>
      <c r="T126" s="2642"/>
      <c r="U126" s="1870"/>
      <c r="V126" s="1870"/>
      <c r="W126" s="1870"/>
      <c r="X126" s="1870"/>
      <c r="Y126" s="1870"/>
      <c r="Z126" s="1870"/>
      <c r="AA126" s="1870"/>
      <c r="AB126" s="1870"/>
      <c r="AC126" s="3731"/>
      <c r="AD126" s="2622"/>
      <c r="AE126" s="1866"/>
      <c r="AF126" s="2581"/>
      <c r="AG126" s="2288"/>
      <c r="AH126" s="2288"/>
      <c r="AI126" s="2288"/>
      <c r="AJ126" s="2288"/>
      <c r="AK126" s="2294"/>
      <c r="AL126" s="2295"/>
      <c r="AM126" s="2296"/>
      <c r="AN126" s="1728"/>
      <c r="AO126" s="2916"/>
      <c r="AP126" s="2917"/>
      <c r="AQ126" s="1808"/>
      <c r="AR126" s="1555"/>
      <c r="AS126" s="1141"/>
      <c r="AT126" s="1141"/>
      <c r="AU126" s="1400"/>
      <c r="AV126" s="1476"/>
      <c r="AW126" s="1143"/>
      <c r="AX126" s="1143"/>
      <c r="AY126" s="1143"/>
      <c r="AZ126" s="1143"/>
      <c r="BA126" s="1139"/>
      <c r="BB126" s="1143"/>
      <c r="BC126" s="1143"/>
      <c r="BD126" s="1143"/>
      <c r="BE126" s="1143"/>
      <c r="BF126" s="1143"/>
      <c r="BG126" s="1477"/>
      <c r="BH126" s="1469"/>
      <c r="BI126" s="1143"/>
      <c r="BJ126" s="1143"/>
      <c r="BK126" s="1143"/>
      <c r="BL126" s="1143"/>
      <c r="BM126" s="1139"/>
      <c r="BN126" s="1143"/>
      <c r="BO126" s="1143"/>
      <c r="BP126" s="1143"/>
      <c r="BQ126" s="1143"/>
      <c r="BR126" s="1143"/>
      <c r="BS126" s="1144"/>
      <c r="BT126" s="557"/>
      <c r="BU126" s="557"/>
      <c r="BV126" s="557"/>
      <c r="BW126" s="557"/>
      <c r="BX126" s="557"/>
      <c r="BY126" s="557"/>
      <c r="BZ126" s="557"/>
      <c r="CA126" s="557"/>
      <c r="CB126" s="557"/>
      <c r="CC126" s="557"/>
      <c r="CD126" s="557"/>
      <c r="CE126" s="557"/>
      <c r="CF126" s="557"/>
      <c r="CG126" s="557"/>
      <c r="CH126" s="557"/>
      <c r="CI126" s="557"/>
      <c r="CJ126" s="557"/>
      <c r="CK126" s="557"/>
      <c r="CL126" s="557"/>
      <c r="CM126" s="557"/>
      <c r="CN126" s="557"/>
      <c r="CO126" s="557"/>
      <c r="CP126" s="557"/>
      <c r="CQ126" s="557"/>
      <c r="CR126" s="557"/>
      <c r="CS126" s="557"/>
      <c r="CT126" s="557"/>
      <c r="CU126" s="557"/>
      <c r="CV126" s="557"/>
      <c r="CW126" s="557"/>
      <c r="CX126" s="557"/>
      <c r="CY126" s="557"/>
      <c r="CZ126" s="557"/>
      <c r="DA126" s="557"/>
      <c r="DB126" s="557"/>
      <c r="DC126" s="557"/>
      <c r="DD126" s="557"/>
      <c r="DE126" s="557"/>
      <c r="DF126" s="557"/>
      <c r="DG126" s="557"/>
      <c r="DH126" s="557"/>
      <c r="DI126" s="557"/>
      <c r="DJ126" s="557"/>
      <c r="DK126" s="557"/>
      <c r="DL126" s="557"/>
      <c r="DM126" s="557"/>
      <c r="DN126" s="557"/>
      <c r="DO126" s="557"/>
      <c r="DP126" s="557"/>
      <c r="DQ126" s="557"/>
      <c r="DR126" s="557"/>
      <c r="DS126" s="557"/>
      <c r="DT126" s="557"/>
      <c r="DU126" s="557"/>
      <c r="DV126" s="557"/>
      <c r="DW126" s="557"/>
      <c r="DX126" s="557"/>
      <c r="DY126" s="557"/>
      <c r="DZ126" s="557"/>
      <c r="EA126" s="557"/>
      <c r="EB126" s="557"/>
      <c r="EC126" s="557"/>
      <c r="ED126" s="557"/>
      <c r="EE126" s="557"/>
      <c r="EF126" s="557"/>
      <c r="EG126" s="557"/>
      <c r="EH126" s="557"/>
      <c r="EI126" s="557"/>
      <c r="EJ126" s="557"/>
      <c r="EK126" s="557"/>
      <c r="EL126" s="557"/>
      <c r="EM126" s="557"/>
      <c r="EN126" s="557"/>
      <c r="EO126" s="557"/>
      <c r="EP126" s="557"/>
      <c r="EQ126" s="557"/>
      <c r="ER126" s="557"/>
      <c r="ES126" s="557"/>
      <c r="ET126" s="557"/>
      <c r="EU126" s="557"/>
      <c r="EV126" s="557"/>
      <c r="EW126" s="557"/>
      <c r="EX126" s="557"/>
      <c r="EY126" s="557"/>
      <c r="EZ126" s="557"/>
      <c r="FA126" s="557"/>
      <c r="FB126" s="557"/>
      <c r="FC126" s="557"/>
      <c r="FD126" s="557"/>
      <c r="FE126" s="557"/>
      <c r="FF126" s="557"/>
      <c r="FG126" s="557"/>
      <c r="FH126" s="557"/>
      <c r="FI126" s="557"/>
      <c r="FJ126" s="557"/>
      <c r="FK126" s="557"/>
      <c r="FL126" s="557"/>
      <c r="FM126" s="557"/>
      <c r="FN126" s="557"/>
      <c r="FO126" s="557"/>
      <c r="FP126" s="557"/>
      <c r="FQ126" s="557"/>
      <c r="FR126" s="557"/>
      <c r="FS126" s="557"/>
      <c r="FT126" s="557"/>
      <c r="FU126" s="557"/>
      <c r="FV126" s="557"/>
      <c r="FW126" s="557"/>
      <c r="FX126" s="557"/>
      <c r="FY126" s="557"/>
      <c r="FZ126" s="557"/>
      <c r="GA126" s="557"/>
      <c r="GB126" s="557"/>
      <c r="GC126" s="557"/>
      <c r="GD126" s="557"/>
      <c r="GE126" s="557"/>
      <c r="GF126" s="557"/>
      <c r="GG126" s="557"/>
      <c r="GH126" s="557"/>
      <c r="GI126" s="557"/>
      <c r="GJ126" s="557"/>
      <c r="GK126" s="557"/>
      <c r="GL126" s="557"/>
      <c r="GM126" s="557"/>
      <c r="GN126" s="557"/>
      <c r="GO126" s="557"/>
      <c r="GP126" s="557"/>
      <c r="GQ126" s="557"/>
      <c r="GR126" s="557"/>
      <c r="GS126" s="557"/>
      <c r="GT126" s="557"/>
      <c r="GU126" s="557"/>
      <c r="GV126" s="557"/>
      <c r="GW126" s="557"/>
      <c r="GX126" s="557"/>
      <c r="GY126" s="557"/>
      <c r="GZ126" s="557"/>
      <c r="HA126" s="557"/>
      <c r="HB126" s="557"/>
      <c r="HC126" s="557"/>
      <c r="HD126" s="557"/>
      <c r="HE126" s="557"/>
      <c r="HF126" s="557"/>
      <c r="HG126" s="557"/>
      <c r="HH126" s="557"/>
      <c r="HI126" s="557"/>
      <c r="HJ126" s="557"/>
      <c r="HK126" s="557"/>
      <c r="HL126" s="557"/>
      <c r="HM126" s="557"/>
      <c r="HN126" s="557"/>
      <c r="HO126" s="557"/>
      <c r="HP126" s="557"/>
      <c r="HQ126" s="557"/>
      <c r="HR126" s="557"/>
      <c r="HS126" s="557"/>
      <c r="HT126" s="557"/>
      <c r="HU126" s="557"/>
      <c r="HV126" s="557"/>
      <c r="HW126" s="557"/>
      <c r="HX126" s="557"/>
      <c r="HY126" s="557"/>
      <c r="HZ126" s="557"/>
      <c r="IA126" s="557"/>
      <c r="IB126" s="557"/>
      <c r="IC126" s="557"/>
      <c r="ID126" s="557"/>
      <c r="IE126" s="557"/>
      <c r="IF126" s="557"/>
      <c r="IG126" s="557"/>
      <c r="IH126" s="557"/>
      <c r="II126" s="557"/>
      <c r="IJ126" s="557"/>
      <c r="IK126" s="557"/>
      <c r="IL126" s="557"/>
      <c r="IM126" s="557"/>
      <c r="IN126" s="557"/>
      <c r="IO126" s="557"/>
      <c r="IP126" s="557"/>
      <c r="IQ126" s="557"/>
      <c r="IR126" s="557"/>
      <c r="IS126" s="557"/>
      <c r="IT126" s="557"/>
      <c r="IU126" s="557"/>
      <c r="IV126" s="557"/>
      <c r="IW126" s="557"/>
      <c r="IX126" s="557"/>
      <c r="IY126" s="557"/>
      <c r="IZ126" s="557"/>
      <c r="JA126" s="557"/>
      <c r="JB126" s="557"/>
      <c r="JC126" s="557"/>
      <c r="JD126" s="557"/>
      <c r="JE126" s="557"/>
      <c r="JF126" s="557"/>
      <c r="JG126" s="557"/>
      <c r="JH126" s="557"/>
      <c r="JI126" s="557"/>
      <c r="JJ126" s="557"/>
      <c r="JK126" s="557"/>
      <c r="JL126" s="557"/>
      <c r="JM126" s="557"/>
      <c r="JN126" s="557"/>
      <c r="JO126" s="557"/>
      <c r="JP126" s="557"/>
      <c r="JQ126" s="557"/>
      <c r="JR126" s="557"/>
      <c r="JS126" s="557"/>
      <c r="JT126" s="557"/>
      <c r="JU126" s="557"/>
      <c r="JV126" s="557"/>
      <c r="JW126" s="557"/>
      <c r="JX126" s="557"/>
      <c r="JY126" s="557"/>
      <c r="JZ126" s="557"/>
      <c r="KA126" s="557"/>
      <c r="KB126" s="557"/>
      <c r="KC126" s="557"/>
      <c r="KD126" s="557"/>
      <c r="KE126" s="557"/>
      <c r="KF126" s="557"/>
      <c r="KG126" s="557"/>
      <c r="KH126" s="557"/>
      <c r="KI126" s="557"/>
      <c r="KJ126" s="557"/>
      <c r="KK126" s="557"/>
      <c r="KL126" s="557"/>
      <c r="KM126" s="557"/>
      <c r="KN126" s="557"/>
      <c r="KO126" s="557"/>
      <c r="KP126" s="557"/>
      <c r="KQ126" s="557"/>
      <c r="KR126" s="557"/>
      <c r="KS126" s="557"/>
      <c r="KT126" s="557"/>
      <c r="KU126" s="557"/>
      <c r="KV126" s="557"/>
      <c r="KW126" s="557"/>
      <c r="KX126" s="557"/>
      <c r="KY126" s="557"/>
      <c r="KZ126" s="557"/>
      <c r="LA126" s="557"/>
      <c r="LB126" s="557"/>
      <c r="LC126" s="557"/>
      <c r="LD126" s="557"/>
      <c r="LE126" s="557"/>
      <c r="LF126" s="557"/>
      <c r="LG126" s="557"/>
      <c r="LH126" s="557"/>
      <c r="LI126" s="557"/>
      <c r="LJ126" s="557"/>
      <c r="LK126" s="557"/>
      <c r="LL126" s="557"/>
      <c r="LM126" s="557"/>
      <c r="LN126" s="557"/>
      <c r="LO126" s="557"/>
      <c r="LP126" s="557"/>
      <c r="LQ126" s="557"/>
      <c r="LR126" s="557"/>
      <c r="LS126" s="557"/>
      <c r="LT126" s="557"/>
      <c r="LU126" s="557"/>
      <c r="LV126" s="557"/>
      <c r="LW126" s="557"/>
      <c r="LX126" s="557"/>
      <c r="LY126" s="557"/>
      <c r="LZ126" s="557"/>
      <c r="MA126" s="557"/>
      <c r="MB126" s="557"/>
      <c r="MC126" s="557"/>
      <c r="MD126" s="557"/>
      <c r="ME126" s="557"/>
      <c r="MF126" s="557"/>
      <c r="MG126" s="557"/>
      <c r="MH126" s="557"/>
      <c r="MI126" s="557"/>
      <c r="MJ126" s="557"/>
      <c r="MK126" s="557"/>
      <c r="ML126" s="557"/>
      <c r="MM126" s="557"/>
      <c r="MN126" s="557"/>
      <c r="MO126" s="557"/>
      <c r="MP126" s="557"/>
      <c r="MQ126" s="557"/>
      <c r="MR126" s="557"/>
      <c r="MS126" s="557"/>
      <c r="MT126" s="557"/>
      <c r="MU126" s="557"/>
      <c r="MV126" s="557"/>
      <c r="MW126" s="557"/>
      <c r="MX126" s="557"/>
      <c r="MY126" s="557"/>
      <c r="MZ126" s="557"/>
      <c r="NA126" s="557"/>
      <c r="NB126" s="557"/>
      <c r="NC126" s="557"/>
      <c r="ND126" s="557"/>
      <c r="NE126" s="557"/>
      <c r="NF126" s="557"/>
      <c r="NG126" s="557"/>
      <c r="NH126" s="557"/>
      <c r="NI126" s="557"/>
      <c r="NJ126" s="557"/>
      <c r="NK126" s="557"/>
      <c r="NL126" s="557"/>
      <c r="NM126" s="557"/>
      <c r="NN126" s="557"/>
      <c r="NO126" s="557"/>
      <c r="NP126" s="557"/>
      <c r="NQ126" s="557"/>
      <c r="NR126" s="557"/>
      <c r="NS126" s="557"/>
      <c r="NT126" s="557"/>
    </row>
    <row r="127" spans="1:384" s="85" customFormat="1" ht="51.75" customHeight="1" x14ac:dyDescent="0.45">
      <c r="A127" s="1446">
        <v>0</v>
      </c>
      <c r="B127" s="1447">
        <v>1</v>
      </c>
      <c r="C127" s="1446">
        <v>0</v>
      </c>
      <c r="D127" s="1447">
        <v>5</v>
      </c>
      <c r="E127" s="1446">
        <v>6</v>
      </c>
      <c r="F127" s="1447">
        <v>0</v>
      </c>
      <c r="G127" s="1446">
        <v>0</v>
      </c>
      <c r="H127" s="1447">
        <v>1</v>
      </c>
      <c r="I127" s="1452" t="s">
        <v>618</v>
      </c>
      <c r="J127" s="2666" t="str">
        <f t="shared" ref="J127:J132" si="128">CONCATENATE(A127,B127,C127,D127,E127,F127,G127,H127)</f>
        <v>01056001</v>
      </c>
      <c r="K127" s="553" t="s">
        <v>119</v>
      </c>
      <c r="L127" s="2670" t="s">
        <v>480</v>
      </c>
      <c r="M127" s="2663"/>
      <c r="N127" s="556" t="s">
        <v>240</v>
      </c>
      <c r="O127" s="2691" t="s">
        <v>619</v>
      </c>
      <c r="P127" s="2305" t="s">
        <v>480</v>
      </c>
      <c r="Q127" s="2579">
        <f t="shared" ref="Q127:Q132" si="129">BA127</f>
        <v>1.1172506657120884</v>
      </c>
      <c r="R127" s="2596">
        <f t="shared" ref="R127:R132" si="130">AP127</f>
        <v>1.0833333333333333</v>
      </c>
      <c r="S127" s="2597">
        <v>0.85499283692072481</v>
      </c>
      <c r="T127" s="2642" t="s">
        <v>520</v>
      </c>
      <c r="U127" s="2621">
        <v>8</v>
      </c>
      <c r="V127" s="1866">
        <f t="shared" ref="V127:V132" si="131">SUM(W127:AB127)</f>
        <v>8</v>
      </c>
      <c r="W127" s="2621">
        <v>3</v>
      </c>
      <c r="X127" s="2621">
        <v>0</v>
      </c>
      <c r="Y127" s="2621">
        <v>0</v>
      </c>
      <c r="Z127" s="2621">
        <v>3</v>
      </c>
      <c r="AA127" s="2621">
        <v>0</v>
      </c>
      <c r="AB127" s="2621">
        <v>2</v>
      </c>
      <c r="AC127" s="3731"/>
      <c r="AD127" s="2622">
        <v>5</v>
      </c>
      <c r="AE127" s="1866">
        <f t="shared" ref="AE127:AE132" si="132">SUM(AF127:AM127)</f>
        <v>5</v>
      </c>
      <c r="AF127" s="2581">
        <v>1</v>
      </c>
      <c r="AG127" s="2288"/>
      <c r="AH127" s="2288">
        <v>3</v>
      </c>
      <c r="AI127" s="2288">
        <v>0</v>
      </c>
      <c r="AJ127" s="2288">
        <v>1</v>
      </c>
      <c r="AK127" s="2288">
        <v>0</v>
      </c>
      <c r="AL127" s="2297">
        <v>0</v>
      </c>
      <c r="AM127" s="2298">
        <v>0</v>
      </c>
      <c r="AN127" s="1728"/>
      <c r="AO127" s="2892">
        <f t="shared" ref="AO127:AO132" si="133">(V127*AT127)+(AE127*AR127)</f>
        <v>13</v>
      </c>
      <c r="AP127" s="2897">
        <f t="shared" ref="AP127:AP132" si="134">AO127/AO$8</f>
        <v>1.0833333333333333</v>
      </c>
      <c r="AQ127" s="1807" t="str" cm="1">
        <f t="array" ref="AQ127">_xlfn.IFS(AP127&lt;4,"estandar",AP127&gt;9,"compleja",AP127&gt;4,"avanzada")</f>
        <v>estandar</v>
      </c>
      <c r="AR127" s="2275" t="s">
        <v>522</v>
      </c>
      <c r="AS127" s="1196">
        <v>0</v>
      </c>
      <c r="AT127" s="1197">
        <v>1</v>
      </c>
      <c r="AU127" s="1488">
        <v>0</v>
      </c>
      <c r="AV127" s="1476">
        <v>2.6227426847662101</v>
      </c>
      <c r="AW127" s="1143">
        <v>0</v>
      </c>
      <c r="AX127" s="1143">
        <v>3.6251131221719501</v>
      </c>
      <c r="AY127" s="1143"/>
      <c r="AZ127" s="1143">
        <f t="shared" ref="AZ127:AZ132" si="135">SUM(AV127,AW127,AX127)</f>
        <v>6.2478558069381602</v>
      </c>
      <c r="BA127" s="1139">
        <f t="shared" ref="BA127:BA132" si="136">AZ127/AZ$8</f>
        <v>1.1172506657120884</v>
      </c>
      <c r="BB127" s="1143">
        <v>0.471769437808087</v>
      </c>
      <c r="BC127" s="1143">
        <v>0</v>
      </c>
      <c r="BD127" s="1143">
        <v>0</v>
      </c>
      <c r="BE127" s="1143">
        <v>0.576452824948675</v>
      </c>
      <c r="BF127" s="1143">
        <f t="shared" ref="BF127:BF132" si="137">SUM(AZ127,BB127,BC127,BD127,BE127)</f>
        <v>7.2960780696949223</v>
      </c>
      <c r="BG127" s="1477">
        <f t="shared" ref="BG127:BG132" si="138">BF127/BF$8</f>
        <v>0.85499283692072481</v>
      </c>
      <c r="BH127" s="1469">
        <v>2.6227426847662101</v>
      </c>
      <c r="BI127" s="1143">
        <v>0</v>
      </c>
      <c r="BJ127" s="1143">
        <v>3.6251131221719501</v>
      </c>
      <c r="BK127" s="1143"/>
      <c r="BL127" s="1143">
        <f t="shared" ref="BL127:BL132" si="139">SUM(BH127,BI127,BJ127)</f>
        <v>6.2478558069381602</v>
      </c>
      <c r="BM127" s="1139" t="e">
        <f t="shared" ref="BM127:BM132" si="140">BL127/BL$8</f>
        <v>#DIV/0!</v>
      </c>
      <c r="BN127" s="1143">
        <v>0.471769437808087</v>
      </c>
      <c r="BO127" s="1143">
        <v>0</v>
      </c>
      <c r="BP127" s="1143">
        <v>0</v>
      </c>
      <c r="BQ127" s="1143">
        <v>0.576452824948675</v>
      </c>
      <c r="BR127" s="1143">
        <f t="shared" ref="BR127:BR132" si="141">SUM(BL127,BN127,BO127,BP127,BQ127)</f>
        <v>7.2960780696949223</v>
      </c>
      <c r="BS127" s="1144" t="e">
        <f t="shared" ref="BS127:BS132" si="142">BR127/BR$8</f>
        <v>#DIV/0!</v>
      </c>
      <c r="BT127" s="557"/>
      <c r="BU127" s="557"/>
      <c r="BV127" s="557"/>
      <c r="BW127" s="557"/>
      <c r="BX127" s="557"/>
      <c r="BY127" s="557"/>
      <c r="BZ127" s="557"/>
      <c r="CA127" s="557"/>
      <c r="CB127" s="557"/>
      <c r="CC127" s="557"/>
      <c r="CD127" s="557"/>
      <c r="CE127" s="557"/>
      <c r="CF127" s="557"/>
      <c r="CG127" s="557"/>
      <c r="CH127" s="557"/>
      <c r="CI127" s="557"/>
      <c r="CJ127" s="557"/>
      <c r="CK127" s="557"/>
      <c r="CL127" s="557"/>
      <c r="CM127" s="557"/>
      <c r="CN127" s="557"/>
      <c r="CO127" s="557"/>
      <c r="CP127" s="557"/>
      <c r="CQ127" s="557"/>
      <c r="CR127" s="557"/>
      <c r="CS127" s="557"/>
      <c r="CT127" s="557"/>
      <c r="CU127" s="557"/>
      <c r="CV127" s="557"/>
      <c r="CW127" s="557"/>
      <c r="CX127" s="557"/>
      <c r="CY127" s="557"/>
      <c r="CZ127" s="557"/>
      <c r="DA127" s="557"/>
      <c r="DB127" s="557"/>
      <c r="DC127" s="557"/>
      <c r="DD127" s="557"/>
      <c r="DE127" s="557"/>
      <c r="DF127" s="557"/>
      <c r="DG127" s="557"/>
      <c r="DH127" s="557"/>
      <c r="DI127" s="557"/>
      <c r="DJ127" s="557"/>
      <c r="DK127" s="557"/>
      <c r="DL127" s="557"/>
      <c r="DM127" s="557"/>
      <c r="DN127" s="557"/>
      <c r="DO127" s="557"/>
      <c r="DP127" s="557"/>
      <c r="DQ127" s="557"/>
      <c r="DR127" s="557"/>
      <c r="DS127" s="557"/>
      <c r="DT127" s="557"/>
      <c r="DU127" s="557"/>
      <c r="DV127" s="557"/>
      <c r="DW127" s="557"/>
      <c r="DX127" s="557"/>
      <c r="DY127" s="557"/>
      <c r="DZ127" s="557"/>
      <c r="EA127" s="557"/>
      <c r="EB127" s="557"/>
      <c r="EC127" s="557"/>
      <c r="ED127" s="557"/>
      <c r="EE127" s="557"/>
      <c r="EF127" s="557"/>
      <c r="EG127" s="557"/>
      <c r="EH127" s="557"/>
      <c r="EI127" s="557"/>
      <c r="EJ127" s="557"/>
      <c r="EK127" s="557"/>
      <c r="EL127" s="557"/>
      <c r="EM127" s="557"/>
      <c r="EN127" s="557"/>
      <c r="EO127" s="557"/>
      <c r="EP127" s="557"/>
      <c r="EQ127" s="557"/>
      <c r="ER127" s="557"/>
      <c r="ES127" s="557"/>
      <c r="ET127" s="557"/>
      <c r="EU127" s="557"/>
      <c r="EV127" s="557"/>
      <c r="EW127" s="557"/>
      <c r="EX127" s="557"/>
      <c r="EY127" s="557"/>
      <c r="EZ127" s="557"/>
      <c r="FA127" s="557"/>
      <c r="FB127" s="557"/>
      <c r="FC127" s="557"/>
      <c r="FD127" s="557"/>
      <c r="FE127" s="557"/>
      <c r="FF127" s="557"/>
      <c r="FG127" s="557"/>
      <c r="FH127" s="557"/>
      <c r="FI127" s="557"/>
      <c r="FJ127" s="557"/>
      <c r="FK127" s="557"/>
      <c r="FL127" s="557"/>
      <c r="FM127" s="557"/>
      <c r="FN127" s="557"/>
      <c r="FO127" s="557"/>
      <c r="FP127" s="557"/>
      <c r="FQ127" s="557"/>
      <c r="FR127" s="557"/>
      <c r="FS127" s="557"/>
      <c r="FT127" s="557"/>
      <c r="FU127" s="557"/>
      <c r="FV127" s="557"/>
      <c r="FW127" s="557"/>
      <c r="FX127" s="557"/>
      <c r="FY127" s="557"/>
      <c r="FZ127" s="557"/>
      <c r="GA127" s="557"/>
      <c r="GB127" s="557"/>
      <c r="GC127" s="557"/>
      <c r="GD127" s="557"/>
      <c r="GE127" s="557"/>
      <c r="GF127" s="557"/>
      <c r="GG127" s="557"/>
      <c r="GH127" s="557"/>
      <c r="GI127" s="557"/>
      <c r="GJ127" s="557"/>
      <c r="GK127" s="557"/>
      <c r="GL127" s="557"/>
      <c r="GM127" s="557"/>
      <c r="GN127" s="557"/>
      <c r="GO127" s="557"/>
      <c r="GP127" s="557"/>
      <c r="GQ127" s="557"/>
      <c r="GR127" s="557"/>
      <c r="GS127" s="557"/>
      <c r="GT127" s="557"/>
      <c r="GU127" s="557"/>
      <c r="GV127" s="557"/>
      <c r="GW127" s="557"/>
      <c r="GX127" s="557"/>
      <c r="GY127" s="557"/>
      <c r="GZ127" s="557"/>
      <c r="HA127" s="557"/>
      <c r="HB127" s="557"/>
      <c r="HC127" s="557"/>
      <c r="HD127" s="557"/>
      <c r="HE127" s="557"/>
      <c r="HF127" s="557"/>
      <c r="HG127" s="557"/>
      <c r="HH127" s="557"/>
      <c r="HI127" s="557"/>
      <c r="HJ127" s="557"/>
      <c r="HK127" s="557"/>
      <c r="HL127" s="557"/>
      <c r="HM127" s="557"/>
      <c r="HN127" s="557"/>
      <c r="HO127" s="557"/>
      <c r="HP127" s="557"/>
      <c r="HQ127" s="557"/>
      <c r="HR127" s="557"/>
      <c r="HS127" s="557"/>
      <c r="HT127" s="557"/>
      <c r="HU127" s="557"/>
      <c r="HV127" s="557"/>
      <c r="HW127" s="557"/>
      <c r="HX127" s="557"/>
      <c r="HY127" s="557"/>
      <c r="HZ127" s="557"/>
      <c r="IA127" s="557"/>
      <c r="IB127" s="557"/>
      <c r="IC127" s="557"/>
      <c r="ID127" s="557"/>
      <c r="IE127" s="557"/>
      <c r="IF127" s="557"/>
      <c r="IG127" s="557"/>
      <c r="IH127" s="557"/>
      <c r="II127" s="557"/>
      <c r="IJ127" s="557"/>
      <c r="IK127" s="557"/>
      <c r="IL127" s="557"/>
      <c r="IM127" s="557"/>
      <c r="IN127" s="557"/>
      <c r="IO127" s="557"/>
      <c r="IP127" s="557"/>
      <c r="IQ127" s="557"/>
      <c r="IR127" s="557"/>
      <c r="IS127" s="557"/>
      <c r="IT127" s="557"/>
      <c r="IU127" s="557"/>
      <c r="IV127" s="557"/>
      <c r="IW127" s="557"/>
      <c r="IX127" s="557"/>
      <c r="IY127" s="557"/>
      <c r="IZ127" s="557"/>
      <c r="JA127" s="557"/>
      <c r="JB127" s="557"/>
      <c r="JC127" s="557"/>
      <c r="JD127" s="557"/>
      <c r="JE127" s="557"/>
      <c r="JF127" s="557"/>
      <c r="JG127" s="557"/>
      <c r="JH127" s="557"/>
      <c r="JI127" s="557"/>
      <c r="JJ127" s="557"/>
      <c r="JK127" s="557"/>
      <c r="JL127" s="557"/>
      <c r="JM127" s="557"/>
      <c r="JN127" s="557"/>
      <c r="JO127" s="557"/>
      <c r="JP127" s="557"/>
      <c r="JQ127" s="557"/>
      <c r="JR127" s="557"/>
      <c r="JS127" s="557"/>
      <c r="JT127" s="557"/>
      <c r="JU127" s="557"/>
      <c r="JV127" s="557"/>
      <c r="JW127" s="557"/>
      <c r="JX127" s="557"/>
      <c r="JY127" s="557"/>
      <c r="JZ127" s="557"/>
      <c r="KA127" s="557"/>
      <c r="KB127" s="557"/>
      <c r="KC127" s="557"/>
      <c r="KD127" s="557"/>
      <c r="KE127" s="557"/>
      <c r="KF127" s="557"/>
      <c r="KG127" s="557"/>
      <c r="KH127" s="557"/>
      <c r="KI127" s="557"/>
      <c r="KJ127" s="557"/>
      <c r="KK127" s="557"/>
      <c r="KL127" s="557"/>
      <c r="KM127" s="557"/>
      <c r="KN127" s="557"/>
      <c r="KO127" s="557"/>
      <c r="KP127" s="557"/>
      <c r="KQ127" s="557"/>
      <c r="KR127" s="557"/>
      <c r="KS127" s="557"/>
      <c r="KT127" s="557"/>
      <c r="KU127" s="557"/>
      <c r="KV127" s="557"/>
      <c r="KW127" s="557"/>
      <c r="KX127" s="557"/>
      <c r="KY127" s="557"/>
      <c r="KZ127" s="557"/>
      <c r="LA127" s="557"/>
      <c r="LB127" s="557"/>
      <c r="LC127" s="557"/>
      <c r="LD127" s="557"/>
      <c r="LE127" s="557"/>
      <c r="LF127" s="557"/>
      <c r="LG127" s="557"/>
      <c r="LH127" s="557"/>
      <c r="LI127" s="557"/>
      <c r="LJ127" s="557"/>
      <c r="LK127" s="557"/>
      <c r="LL127" s="557"/>
      <c r="LM127" s="557"/>
      <c r="LN127" s="557"/>
      <c r="LO127" s="557"/>
      <c r="LP127" s="557"/>
      <c r="LQ127" s="557"/>
      <c r="LR127" s="557"/>
      <c r="LS127" s="557"/>
      <c r="LT127" s="557"/>
      <c r="LU127" s="557"/>
      <c r="LV127" s="557"/>
      <c r="LW127" s="557"/>
      <c r="LX127" s="557"/>
      <c r="LY127" s="557"/>
      <c r="LZ127" s="557"/>
      <c r="MA127" s="557"/>
      <c r="MB127" s="557"/>
      <c r="MC127" s="557"/>
      <c r="MD127" s="557"/>
      <c r="ME127" s="557"/>
      <c r="MF127" s="557"/>
      <c r="MG127" s="557"/>
      <c r="MH127" s="557"/>
      <c r="MI127" s="557"/>
      <c r="MJ127" s="557"/>
      <c r="MK127" s="557"/>
      <c r="ML127" s="557"/>
      <c r="MM127" s="557"/>
      <c r="MN127" s="557"/>
      <c r="MO127" s="557"/>
      <c r="MP127" s="557"/>
      <c r="MQ127" s="557"/>
      <c r="MR127" s="557"/>
      <c r="MS127" s="557"/>
      <c r="MT127" s="557"/>
      <c r="MU127" s="557"/>
      <c r="MV127" s="557"/>
      <c r="MW127" s="557"/>
      <c r="MX127" s="557"/>
      <c r="MY127" s="557"/>
      <c r="MZ127" s="557"/>
      <c r="NA127" s="557"/>
      <c r="NB127" s="557"/>
      <c r="NC127" s="557"/>
      <c r="ND127" s="557"/>
      <c r="NE127" s="557"/>
      <c r="NF127" s="557"/>
      <c r="NG127" s="557"/>
      <c r="NH127" s="557"/>
      <c r="NI127" s="557"/>
      <c r="NJ127" s="557"/>
      <c r="NK127" s="557"/>
      <c r="NL127" s="557"/>
      <c r="NM127" s="557"/>
      <c r="NN127" s="557"/>
      <c r="NO127" s="557"/>
      <c r="NP127" s="557"/>
      <c r="NQ127" s="557"/>
      <c r="NR127" s="557"/>
      <c r="NS127" s="557"/>
      <c r="NT127" s="557"/>
    </row>
    <row r="128" spans="1:384" s="85" customFormat="1" ht="51.75" customHeight="1" x14ac:dyDescent="0.45">
      <c r="A128" s="1446">
        <v>0</v>
      </c>
      <c r="B128" s="1447">
        <v>1</v>
      </c>
      <c r="C128" s="1446">
        <v>0</v>
      </c>
      <c r="D128" s="1447">
        <v>6</v>
      </c>
      <c r="E128" s="1446">
        <v>6</v>
      </c>
      <c r="F128" s="1447">
        <v>0</v>
      </c>
      <c r="G128" s="1446">
        <v>0</v>
      </c>
      <c r="H128" s="1447">
        <v>1</v>
      </c>
      <c r="I128" s="1452" t="s">
        <v>620</v>
      </c>
      <c r="J128" s="2666" t="str">
        <f t="shared" si="128"/>
        <v>01066001</v>
      </c>
      <c r="K128" s="553" t="s">
        <v>119</v>
      </c>
      <c r="L128" s="2670" t="s">
        <v>482</v>
      </c>
      <c r="M128" s="2663"/>
      <c r="N128" s="556" t="s">
        <v>240</v>
      </c>
      <c r="O128" s="2691" t="s">
        <v>621</v>
      </c>
      <c r="P128" s="2305" t="s">
        <v>483</v>
      </c>
      <c r="Q128" s="2579">
        <f t="shared" si="129"/>
        <v>1.1172506657120884</v>
      </c>
      <c r="R128" s="2596">
        <f t="shared" si="130"/>
        <v>1.0833333333333333</v>
      </c>
      <c r="S128" s="2597">
        <v>0.85499283692072481</v>
      </c>
      <c r="T128" s="2642" t="s">
        <v>520</v>
      </c>
      <c r="U128" s="2621">
        <v>8</v>
      </c>
      <c r="V128" s="1866">
        <f t="shared" si="131"/>
        <v>8</v>
      </c>
      <c r="W128" s="2621">
        <v>3</v>
      </c>
      <c r="X128" s="2621">
        <v>0</v>
      </c>
      <c r="Y128" s="2621">
        <v>0</v>
      </c>
      <c r="Z128" s="2621">
        <v>3</v>
      </c>
      <c r="AA128" s="2621">
        <v>0</v>
      </c>
      <c r="AB128" s="2621">
        <v>2</v>
      </c>
      <c r="AC128" s="3731"/>
      <c r="AD128" s="2622">
        <v>5</v>
      </c>
      <c r="AE128" s="1866">
        <f t="shared" si="132"/>
        <v>5</v>
      </c>
      <c r="AF128" s="2581">
        <v>1</v>
      </c>
      <c r="AG128" s="2288"/>
      <c r="AH128" s="2288">
        <v>3</v>
      </c>
      <c r="AI128" s="2288">
        <v>0</v>
      </c>
      <c r="AJ128" s="2288">
        <v>1</v>
      </c>
      <c r="AK128" s="2288">
        <v>0</v>
      </c>
      <c r="AL128" s="2297">
        <v>0</v>
      </c>
      <c r="AM128" s="2298">
        <v>0</v>
      </c>
      <c r="AN128" s="1728"/>
      <c r="AO128" s="2892">
        <f t="shared" si="133"/>
        <v>13</v>
      </c>
      <c r="AP128" s="2897">
        <f t="shared" si="134"/>
        <v>1.0833333333333333</v>
      </c>
      <c r="AQ128" s="1807" t="str" cm="1">
        <f t="array" ref="AQ128">_xlfn.IFS(AP128&lt;4,"estandar",AP128&gt;9,"compleja",AP128&gt;4,"avanzada")</f>
        <v>estandar</v>
      </c>
      <c r="AR128" s="2275" t="s">
        <v>522</v>
      </c>
      <c r="AS128" s="1196">
        <v>0</v>
      </c>
      <c r="AT128" s="1197">
        <v>1</v>
      </c>
      <c r="AU128" s="1488">
        <v>0</v>
      </c>
      <c r="AV128" s="1522">
        <v>2.6227426847662101</v>
      </c>
      <c r="AW128" s="1520">
        <v>0</v>
      </c>
      <c r="AX128" s="1520">
        <v>3.6251131221719501</v>
      </c>
      <c r="AY128" s="1520"/>
      <c r="AZ128" s="1520">
        <f t="shared" si="135"/>
        <v>6.2478558069381602</v>
      </c>
      <c r="BA128" s="1520">
        <f t="shared" si="136"/>
        <v>1.1172506657120884</v>
      </c>
      <c r="BB128" s="1520">
        <v>0.471769437808087</v>
      </c>
      <c r="BC128" s="1520">
        <v>0</v>
      </c>
      <c r="BD128" s="1520">
        <v>0</v>
      </c>
      <c r="BE128" s="1520">
        <v>0.576452824948675</v>
      </c>
      <c r="BF128" s="1520">
        <f t="shared" si="137"/>
        <v>7.2960780696949223</v>
      </c>
      <c r="BG128" s="1523">
        <f t="shared" si="138"/>
        <v>0.85499283692072481</v>
      </c>
      <c r="BH128" s="1469">
        <v>2.6227426847662101</v>
      </c>
      <c r="BI128" s="1143">
        <v>0</v>
      </c>
      <c r="BJ128" s="1143">
        <v>3.6251131221719501</v>
      </c>
      <c r="BK128" s="1143"/>
      <c r="BL128" s="1143">
        <f t="shared" si="139"/>
        <v>6.2478558069381602</v>
      </c>
      <c r="BM128" s="1139" t="e">
        <f t="shared" si="140"/>
        <v>#DIV/0!</v>
      </c>
      <c r="BN128" s="1143">
        <v>0.471769437808087</v>
      </c>
      <c r="BO128" s="1143">
        <v>0</v>
      </c>
      <c r="BP128" s="1143">
        <v>0</v>
      </c>
      <c r="BQ128" s="1143">
        <v>0.576452824948675</v>
      </c>
      <c r="BR128" s="1143">
        <f t="shared" si="141"/>
        <v>7.2960780696949223</v>
      </c>
      <c r="BS128" s="1144" t="e">
        <f t="shared" si="142"/>
        <v>#DIV/0!</v>
      </c>
      <c r="BT128" s="557"/>
      <c r="BU128" s="557"/>
      <c r="BV128" s="557"/>
      <c r="BW128" s="557"/>
      <c r="BX128" s="557"/>
      <c r="BY128" s="557"/>
      <c r="BZ128" s="557"/>
      <c r="CA128" s="557"/>
      <c r="CB128" s="557"/>
      <c r="CC128" s="557"/>
      <c r="CD128" s="557"/>
      <c r="CE128" s="557"/>
      <c r="CF128" s="557"/>
      <c r="CG128" s="557"/>
      <c r="CH128" s="557"/>
      <c r="CI128" s="557"/>
      <c r="CJ128" s="557"/>
      <c r="CK128" s="557"/>
      <c r="CL128" s="557"/>
      <c r="CM128" s="557"/>
      <c r="CN128" s="557"/>
      <c r="CO128" s="557"/>
      <c r="CP128" s="557"/>
      <c r="CQ128" s="557"/>
      <c r="CR128" s="557"/>
      <c r="CS128" s="557"/>
      <c r="CT128" s="557"/>
      <c r="CU128" s="557"/>
      <c r="CV128" s="557"/>
      <c r="CW128" s="557"/>
      <c r="CX128" s="557"/>
      <c r="CY128" s="557"/>
      <c r="CZ128" s="557"/>
      <c r="DA128" s="557"/>
      <c r="DB128" s="557"/>
      <c r="DC128" s="557"/>
      <c r="DD128" s="557"/>
      <c r="DE128" s="557"/>
      <c r="DF128" s="557"/>
      <c r="DG128" s="557"/>
      <c r="DH128" s="557"/>
      <c r="DI128" s="557"/>
      <c r="DJ128" s="557"/>
      <c r="DK128" s="557"/>
      <c r="DL128" s="557"/>
      <c r="DM128" s="557"/>
      <c r="DN128" s="557"/>
      <c r="DO128" s="557"/>
      <c r="DP128" s="557"/>
      <c r="DQ128" s="557"/>
      <c r="DR128" s="557"/>
      <c r="DS128" s="557"/>
      <c r="DT128" s="557"/>
      <c r="DU128" s="557"/>
      <c r="DV128" s="557"/>
      <c r="DW128" s="557"/>
      <c r="DX128" s="557"/>
      <c r="DY128" s="557"/>
      <c r="DZ128" s="557"/>
      <c r="EA128" s="557"/>
      <c r="EB128" s="557"/>
      <c r="EC128" s="557"/>
      <c r="ED128" s="557"/>
      <c r="EE128" s="557"/>
      <c r="EF128" s="557"/>
      <c r="EG128" s="557"/>
      <c r="EH128" s="557"/>
      <c r="EI128" s="557"/>
      <c r="EJ128" s="557"/>
      <c r="EK128" s="557"/>
      <c r="EL128" s="557"/>
      <c r="EM128" s="557"/>
      <c r="EN128" s="557"/>
      <c r="EO128" s="557"/>
      <c r="EP128" s="557"/>
      <c r="EQ128" s="557"/>
      <c r="ER128" s="557"/>
      <c r="ES128" s="557"/>
      <c r="ET128" s="557"/>
      <c r="EU128" s="557"/>
      <c r="EV128" s="557"/>
      <c r="EW128" s="557"/>
      <c r="EX128" s="557"/>
      <c r="EY128" s="557"/>
      <c r="EZ128" s="557"/>
      <c r="FA128" s="557"/>
      <c r="FB128" s="557"/>
      <c r="FC128" s="557"/>
      <c r="FD128" s="557"/>
      <c r="FE128" s="557"/>
      <c r="FF128" s="557"/>
      <c r="FG128" s="557"/>
      <c r="FH128" s="557"/>
      <c r="FI128" s="557"/>
      <c r="FJ128" s="557"/>
      <c r="FK128" s="557"/>
      <c r="FL128" s="557"/>
      <c r="FM128" s="557"/>
      <c r="FN128" s="557"/>
      <c r="FO128" s="557"/>
      <c r="FP128" s="557"/>
      <c r="FQ128" s="557"/>
      <c r="FR128" s="557"/>
      <c r="FS128" s="557"/>
      <c r="FT128" s="557"/>
      <c r="FU128" s="557"/>
      <c r="FV128" s="557"/>
      <c r="FW128" s="557"/>
      <c r="FX128" s="557"/>
      <c r="FY128" s="557"/>
      <c r="FZ128" s="557"/>
      <c r="GA128" s="557"/>
      <c r="GB128" s="557"/>
      <c r="GC128" s="557"/>
      <c r="GD128" s="557"/>
      <c r="GE128" s="557"/>
      <c r="GF128" s="557"/>
      <c r="GG128" s="557"/>
      <c r="GH128" s="557"/>
      <c r="GI128" s="557"/>
      <c r="GJ128" s="557"/>
      <c r="GK128" s="557"/>
      <c r="GL128" s="557"/>
      <c r="GM128" s="557"/>
      <c r="GN128" s="557"/>
      <c r="GO128" s="557"/>
      <c r="GP128" s="557"/>
      <c r="GQ128" s="557"/>
      <c r="GR128" s="557"/>
      <c r="GS128" s="557"/>
      <c r="GT128" s="557"/>
      <c r="GU128" s="557"/>
      <c r="GV128" s="557"/>
      <c r="GW128" s="557"/>
      <c r="GX128" s="557"/>
      <c r="GY128" s="557"/>
      <c r="GZ128" s="557"/>
      <c r="HA128" s="557"/>
      <c r="HB128" s="557"/>
      <c r="HC128" s="557"/>
      <c r="HD128" s="557"/>
      <c r="HE128" s="557"/>
      <c r="HF128" s="557"/>
      <c r="HG128" s="557"/>
      <c r="HH128" s="557"/>
      <c r="HI128" s="557"/>
      <c r="HJ128" s="557"/>
      <c r="HK128" s="557"/>
      <c r="HL128" s="557"/>
      <c r="HM128" s="557"/>
      <c r="HN128" s="557"/>
      <c r="HO128" s="557"/>
      <c r="HP128" s="557"/>
      <c r="HQ128" s="557"/>
      <c r="HR128" s="557"/>
      <c r="HS128" s="557"/>
      <c r="HT128" s="557"/>
      <c r="HU128" s="557"/>
      <c r="HV128" s="557"/>
      <c r="HW128" s="557"/>
      <c r="HX128" s="557"/>
      <c r="HY128" s="557"/>
      <c r="HZ128" s="557"/>
      <c r="IA128" s="557"/>
      <c r="IB128" s="557"/>
      <c r="IC128" s="557"/>
      <c r="ID128" s="557"/>
      <c r="IE128" s="557"/>
      <c r="IF128" s="557"/>
      <c r="IG128" s="557"/>
      <c r="IH128" s="557"/>
      <c r="II128" s="557"/>
      <c r="IJ128" s="557"/>
      <c r="IK128" s="557"/>
      <c r="IL128" s="557"/>
      <c r="IM128" s="557"/>
      <c r="IN128" s="557"/>
      <c r="IO128" s="557"/>
      <c r="IP128" s="557"/>
      <c r="IQ128" s="557"/>
      <c r="IR128" s="557"/>
      <c r="IS128" s="557"/>
      <c r="IT128" s="557"/>
      <c r="IU128" s="557"/>
      <c r="IV128" s="557"/>
      <c r="IW128" s="557"/>
      <c r="IX128" s="557"/>
      <c r="IY128" s="557"/>
      <c r="IZ128" s="557"/>
      <c r="JA128" s="557"/>
      <c r="JB128" s="557"/>
      <c r="JC128" s="557"/>
      <c r="JD128" s="557"/>
      <c r="JE128" s="557"/>
      <c r="JF128" s="557"/>
      <c r="JG128" s="557"/>
      <c r="JH128" s="557"/>
      <c r="JI128" s="557"/>
      <c r="JJ128" s="557"/>
      <c r="JK128" s="557"/>
      <c r="JL128" s="557"/>
      <c r="JM128" s="557"/>
      <c r="JN128" s="557"/>
      <c r="JO128" s="557"/>
      <c r="JP128" s="557"/>
      <c r="JQ128" s="557"/>
      <c r="JR128" s="557"/>
      <c r="JS128" s="557"/>
      <c r="JT128" s="557"/>
      <c r="JU128" s="557"/>
      <c r="JV128" s="557"/>
      <c r="JW128" s="557"/>
      <c r="JX128" s="557"/>
      <c r="JY128" s="557"/>
      <c r="JZ128" s="557"/>
      <c r="KA128" s="557"/>
      <c r="KB128" s="557"/>
      <c r="KC128" s="557"/>
      <c r="KD128" s="557"/>
      <c r="KE128" s="557"/>
      <c r="KF128" s="557"/>
      <c r="KG128" s="557"/>
      <c r="KH128" s="557"/>
      <c r="KI128" s="557"/>
      <c r="KJ128" s="557"/>
      <c r="KK128" s="557"/>
      <c r="KL128" s="557"/>
      <c r="KM128" s="557"/>
      <c r="KN128" s="557"/>
      <c r="KO128" s="557"/>
      <c r="KP128" s="557"/>
      <c r="KQ128" s="557"/>
      <c r="KR128" s="557"/>
      <c r="KS128" s="557"/>
      <c r="KT128" s="557"/>
      <c r="KU128" s="557"/>
      <c r="KV128" s="557"/>
      <c r="KW128" s="557"/>
      <c r="KX128" s="557"/>
      <c r="KY128" s="557"/>
      <c r="KZ128" s="557"/>
      <c r="LA128" s="557"/>
      <c r="LB128" s="557"/>
      <c r="LC128" s="557"/>
      <c r="LD128" s="557"/>
      <c r="LE128" s="557"/>
      <c r="LF128" s="557"/>
      <c r="LG128" s="557"/>
      <c r="LH128" s="557"/>
      <c r="LI128" s="557"/>
      <c r="LJ128" s="557"/>
      <c r="LK128" s="557"/>
      <c r="LL128" s="557"/>
      <c r="LM128" s="557"/>
      <c r="LN128" s="557"/>
      <c r="LO128" s="557"/>
      <c r="LP128" s="557"/>
      <c r="LQ128" s="557"/>
      <c r="LR128" s="557"/>
      <c r="LS128" s="557"/>
      <c r="LT128" s="557"/>
      <c r="LU128" s="557"/>
      <c r="LV128" s="557"/>
      <c r="LW128" s="557"/>
      <c r="LX128" s="557"/>
      <c r="LY128" s="557"/>
      <c r="LZ128" s="557"/>
      <c r="MA128" s="557"/>
      <c r="MB128" s="557"/>
      <c r="MC128" s="557"/>
      <c r="MD128" s="557"/>
      <c r="ME128" s="557"/>
      <c r="MF128" s="557"/>
      <c r="MG128" s="557"/>
      <c r="MH128" s="557"/>
      <c r="MI128" s="557"/>
      <c r="MJ128" s="557"/>
      <c r="MK128" s="557"/>
      <c r="ML128" s="557"/>
      <c r="MM128" s="557"/>
      <c r="MN128" s="557"/>
      <c r="MO128" s="557"/>
      <c r="MP128" s="557"/>
      <c r="MQ128" s="557"/>
      <c r="MR128" s="557"/>
      <c r="MS128" s="557"/>
      <c r="MT128" s="557"/>
      <c r="MU128" s="557"/>
      <c r="MV128" s="557"/>
      <c r="MW128" s="557"/>
      <c r="MX128" s="557"/>
      <c r="MY128" s="557"/>
      <c r="MZ128" s="557"/>
      <c r="NA128" s="557"/>
      <c r="NB128" s="557"/>
      <c r="NC128" s="557"/>
      <c r="ND128" s="557"/>
      <c r="NE128" s="557"/>
      <c r="NF128" s="557"/>
      <c r="NG128" s="557"/>
      <c r="NH128" s="557"/>
      <c r="NI128" s="557"/>
      <c r="NJ128" s="557"/>
      <c r="NK128" s="557"/>
      <c r="NL128" s="557"/>
      <c r="NM128" s="557"/>
      <c r="NN128" s="557"/>
      <c r="NO128" s="557"/>
      <c r="NP128" s="557"/>
      <c r="NQ128" s="557"/>
      <c r="NR128" s="557"/>
      <c r="NS128" s="557"/>
      <c r="NT128" s="557"/>
    </row>
    <row r="129" spans="1:384" s="85" customFormat="1" ht="51.75" customHeight="1" x14ac:dyDescent="0.45">
      <c r="A129" s="1446">
        <v>0</v>
      </c>
      <c r="B129" s="1447">
        <v>1</v>
      </c>
      <c r="C129" s="1446">
        <v>0</v>
      </c>
      <c r="D129" s="1447">
        <v>9</v>
      </c>
      <c r="E129" s="1446">
        <v>6</v>
      </c>
      <c r="F129" s="1447">
        <v>0</v>
      </c>
      <c r="G129" s="1446">
        <v>0</v>
      </c>
      <c r="H129" s="1447">
        <v>1</v>
      </c>
      <c r="I129" s="1452" t="s">
        <v>622</v>
      </c>
      <c r="J129" s="2666" t="str">
        <f t="shared" si="128"/>
        <v>01096001</v>
      </c>
      <c r="K129" s="553" t="s">
        <v>119</v>
      </c>
      <c r="L129" s="2663" t="s">
        <v>484</v>
      </c>
      <c r="M129" s="2663"/>
      <c r="N129" s="556" t="s">
        <v>240</v>
      </c>
      <c r="O129" s="2691" t="s">
        <v>623</v>
      </c>
      <c r="P129" s="2305" t="s">
        <v>485</v>
      </c>
      <c r="Q129" s="2579">
        <f t="shared" si="129"/>
        <v>1.2345013314241786</v>
      </c>
      <c r="R129" s="2596">
        <f t="shared" si="130"/>
        <v>1.25</v>
      </c>
      <c r="S129" s="2597">
        <v>0.94565064215840999</v>
      </c>
      <c r="T129" s="2642" t="s">
        <v>520</v>
      </c>
      <c r="U129" s="2621">
        <v>10</v>
      </c>
      <c r="V129" s="1866">
        <f t="shared" si="131"/>
        <v>10</v>
      </c>
      <c r="W129" s="2621">
        <v>3</v>
      </c>
      <c r="X129" s="2621">
        <v>0</v>
      </c>
      <c r="Y129" s="2621">
        <v>0</v>
      </c>
      <c r="Z129" s="2621">
        <v>5</v>
      </c>
      <c r="AA129" s="2621">
        <v>0</v>
      </c>
      <c r="AB129" s="2621">
        <v>2</v>
      </c>
      <c r="AC129" s="3731"/>
      <c r="AD129" s="2622">
        <v>5</v>
      </c>
      <c r="AE129" s="1866">
        <f t="shared" si="132"/>
        <v>5</v>
      </c>
      <c r="AF129" s="2581">
        <v>1</v>
      </c>
      <c r="AG129" s="2288"/>
      <c r="AH129" s="2288">
        <v>3</v>
      </c>
      <c r="AI129" s="2288">
        <v>0</v>
      </c>
      <c r="AJ129" s="2288">
        <v>1</v>
      </c>
      <c r="AK129" s="2288">
        <v>0</v>
      </c>
      <c r="AL129" s="2297">
        <v>0</v>
      </c>
      <c r="AM129" s="2298">
        <v>0</v>
      </c>
      <c r="AN129" s="1728"/>
      <c r="AO129" s="2892">
        <f t="shared" si="133"/>
        <v>15</v>
      </c>
      <c r="AP129" s="2897">
        <f t="shared" si="134"/>
        <v>1.25</v>
      </c>
      <c r="AQ129" s="1807" t="str" cm="1">
        <f t="array" ref="AQ129">_xlfn.IFS(AP129&lt;4,"estandar",AP129&gt;9,"compleja",AP129&gt;4,"avanzada")</f>
        <v>estandar</v>
      </c>
      <c r="AR129" s="2275" t="s">
        <v>522</v>
      </c>
      <c r="AS129" s="1196">
        <v>0</v>
      </c>
      <c r="AT129" s="1197">
        <v>1</v>
      </c>
      <c r="AU129" s="1488">
        <v>0</v>
      </c>
      <c r="AV129" s="1522">
        <v>3.2784283559577698</v>
      </c>
      <c r="AW129" s="1520">
        <v>0</v>
      </c>
      <c r="AX129" s="1520">
        <v>3.6251131221719501</v>
      </c>
      <c r="AY129" s="1520"/>
      <c r="AZ129" s="1520">
        <f t="shared" si="135"/>
        <v>6.9035414781297195</v>
      </c>
      <c r="BA129" s="1520">
        <f t="shared" si="136"/>
        <v>1.2345013314241786</v>
      </c>
      <c r="BB129" s="1520">
        <v>0.58971179726010803</v>
      </c>
      <c r="BC129" s="1520">
        <v>0</v>
      </c>
      <c r="BD129" s="1520">
        <v>0</v>
      </c>
      <c r="BE129" s="1520">
        <v>0.576452824948675</v>
      </c>
      <c r="BF129" s="1520">
        <f t="shared" si="137"/>
        <v>8.069706100338502</v>
      </c>
      <c r="BG129" s="1523">
        <f t="shared" si="138"/>
        <v>0.94565064215840999</v>
      </c>
      <c r="BH129" s="1469">
        <v>3.2784283559577698</v>
      </c>
      <c r="BI129" s="1143">
        <v>0</v>
      </c>
      <c r="BJ129" s="1143">
        <v>3.6251131221719501</v>
      </c>
      <c r="BK129" s="1143"/>
      <c r="BL129" s="1143">
        <f t="shared" si="139"/>
        <v>6.9035414781297195</v>
      </c>
      <c r="BM129" s="1139" t="e">
        <f t="shared" si="140"/>
        <v>#DIV/0!</v>
      </c>
      <c r="BN129" s="1143">
        <v>0.58971179726010803</v>
      </c>
      <c r="BO129" s="1143">
        <v>0</v>
      </c>
      <c r="BP129" s="1143">
        <v>0</v>
      </c>
      <c r="BQ129" s="1143">
        <v>0.576452824948675</v>
      </c>
      <c r="BR129" s="1143">
        <f t="shared" si="141"/>
        <v>8.069706100338502</v>
      </c>
      <c r="BS129" s="1144" t="e">
        <f t="shared" si="142"/>
        <v>#DIV/0!</v>
      </c>
      <c r="BT129" s="557"/>
      <c r="BU129" s="557"/>
      <c r="BV129" s="557"/>
      <c r="BW129" s="557"/>
      <c r="BX129" s="557"/>
      <c r="BY129" s="557"/>
      <c r="BZ129" s="557"/>
      <c r="CA129" s="557"/>
      <c r="CB129" s="557"/>
      <c r="CC129" s="557"/>
      <c r="CD129" s="557"/>
      <c r="CE129" s="557"/>
      <c r="CF129" s="557"/>
      <c r="CG129" s="557"/>
      <c r="CH129" s="557"/>
      <c r="CI129" s="557"/>
      <c r="CJ129" s="557"/>
      <c r="CK129" s="557"/>
      <c r="CL129" s="557"/>
      <c r="CM129" s="557"/>
      <c r="CN129" s="557"/>
      <c r="CO129" s="557"/>
      <c r="CP129" s="557"/>
      <c r="CQ129" s="557"/>
      <c r="CR129" s="557"/>
      <c r="CS129" s="557"/>
      <c r="CT129" s="557"/>
      <c r="CU129" s="557"/>
      <c r="CV129" s="557"/>
      <c r="CW129" s="557"/>
      <c r="CX129" s="557"/>
      <c r="CY129" s="557"/>
      <c r="CZ129" s="557"/>
      <c r="DA129" s="557"/>
      <c r="DB129" s="557"/>
      <c r="DC129" s="557"/>
      <c r="DD129" s="557"/>
      <c r="DE129" s="557"/>
      <c r="DF129" s="557"/>
      <c r="DG129" s="557"/>
      <c r="DH129" s="557"/>
      <c r="DI129" s="557"/>
      <c r="DJ129" s="557"/>
      <c r="DK129" s="557"/>
      <c r="DL129" s="557"/>
      <c r="DM129" s="557"/>
      <c r="DN129" s="557"/>
      <c r="DO129" s="557"/>
      <c r="DP129" s="557"/>
      <c r="DQ129" s="557"/>
      <c r="DR129" s="557"/>
      <c r="DS129" s="557"/>
      <c r="DT129" s="557"/>
      <c r="DU129" s="557"/>
      <c r="DV129" s="557"/>
      <c r="DW129" s="557"/>
      <c r="DX129" s="557"/>
      <c r="DY129" s="557"/>
      <c r="DZ129" s="557"/>
      <c r="EA129" s="557"/>
      <c r="EB129" s="557"/>
      <c r="EC129" s="557"/>
      <c r="ED129" s="557"/>
      <c r="EE129" s="557"/>
      <c r="EF129" s="557"/>
      <c r="EG129" s="557"/>
      <c r="EH129" s="557"/>
      <c r="EI129" s="557"/>
      <c r="EJ129" s="557"/>
      <c r="EK129" s="557"/>
      <c r="EL129" s="557"/>
      <c r="EM129" s="557"/>
      <c r="EN129" s="557"/>
      <c r="EO129" s="557"/>
      <c r="EP129" s="557"/>
      <c r="EQ129" s="557"/>
      <c r="ER129" s="557"/>
      <c r="ES129" s="557"/>
      <c r="ET129" s="557"/>
      <c r="EU129" s="557"/>
      <c r="EV129" s="557"/>
      <c r="EW129" s="557"/>
      <c r="EX129" s="557"/>
      <c r="EY129" s="557"/>
      <c r="EZ129" s="557"/>
      <c r="FA129" s="557"/>
      <c r="FB129" s="557"/>
      <c r="FC129" s="557"/>
      <c r="FD129" s="557"/>
      <c r="FE129" s="557"/>
      <c r="FF129" s="557"/>
      <c r="FG129" s="557"/>
      <c r="FH129" s="557"/>
      <c r="FI129" s="557"/>
      <c r="FJ129" s="557"/>
      <c r="FK129" s="557"/>
      <c r="FL129" s="557"/>
      <c r="FM129" s="557"/>
      <c r="FN129" s="557"/>
      <c r="FO129" s="557"/>
      <c r="FP129" s="557"/>
      <c r="FQ129" s="557"/>
      <c r="FR129" s="557"/>
      <c r="FS129" s="557"/>
      <c r="FT129" s="557"/>
      <c r="FU129" s="557"/>
      <c r="FV129" s="557"/>
      <c r="FW129" s="557"/>
      <c r="FX129" s="557"/>
      <c r="FY129" s="557"/>
      <c r="FZ129" s="557"/>
      <c r="GA129" s="557"/>
      <c r="GB129" s="557"/>
      <c r="GC129" s="557"/>
      <c r="GD129" s="557"/>
      <c r="GE129" s="557"/>
      <c r="GF129" s="557"/>
      <c r="GG129" s="557"/>
      <c r="GH129" s="557"/>
      <c r="GI129" s="557"/>
      <c r="GJ129" s="557"/>
      <c r="GK129" s="557"/>
      <c r="GL129" s="557"/>
      <c r="GM129" s="557"/>
      <c r="GN129" s="557"/>
      <c r="GO129" s="557"/>
      <c r="GP129" s="557"/>
      <c r="GQ129" s="557"/>
      <c r="GR129" s="557"/>
      <c r="GS129" s="557"/>
      <c r="GT129" s="557"/>
      <c r="GU129" s="557"/>
      <c r="GV129" s="557"/>
      <c r="GW129" s="557"/>
      <c r="GX129" s="557"/>
      <c r="GY129" s="557"/>
      <c r="GZ129" s="557"/>
      <c r="HA129" s="557"/>
      <c r="HB129" s="557"/>
      <c r="HC129" s="557"/>
      <c r="HD129" s="557"/>
      <c r="HE129" s="557"/>
      <c r="HF129" s="557"/>
      <c r="HG129" s="557"/>
      <c r="HH129" s="557"/>
      <c r="HI129" s="557"/>
      <c r="HJ129" s="557"/>
      <c r="HK129" s="557"/>
      <c r="HL129" s="557"/>
      <c r="HM129" s="557"/>
      <c r="HN129" s="557"/>
      <c r="HO129" s="557"/>
      <c r="HP129" s="557"/>
      <c r="HQ129" s="557"/>
      <c r="HR129" s="557"/>
      <c r="HS129" s="557"/>
      <c r="HT129" s="557"/>
      <c r="HU129" s="557"/>
      <c r="HV129" s="557"/>
      <c r="HW129" s="557"/>
      <c r="HX129" s="557"/>
      <c r="HY129" s="557"/>
      <c r="HZ129" s="557"/>
      <c r="IA129" s="557"/>
      <c r="IB129" s="557"/>
      <c r="IC129" s="557"/>
      <c r="ID129" s="557"/>
      <c r="IE129" s="557"/>
      <c r="IF129" s="557"/>
      <c r="IG129" s="557"/>
      <c r="IH129" s="557"/>
      <c r="II129" s="557"/>
      <c r="IJ129" s="557"/>
      <c r="IK129" s="557"/>
      <c r="IL129" s="557"/>
      <c r="IM129" s="557"/>
      <c r="IN129" s="557"/>
      <c r="IO129" s="557"/>
      <c r="IP129" s="557"/>
      <c r="IQ129" s="557"/>
      <c r="IR129" s="557"/>
      <c r="IS129" s="557"/>
      <c r="IT129" s="557"/>
      <c r="IU129" s="557"/>
      <c r="IV129" s="557"/>
      <c r="IW129" s="557"/>
      <c r="IX129" s="557"/>
      <c r="IY129" s="557"/>
      <c r="IZ129" s="557"/>
      <c r="JA129" s="557"/>
      <c r="JB129" s="557"/>
      <c r="JC129" s="557"/>
      <c r="JD129" s="557"/>
      <c r="JE129" s="557"/>
      <c r="JF129" s="557"/>
      <c r="JG129" s="557"/>
      <c r="JH129" s="557"/>
      <c r="JI129" s="557"/>
      <c r="JJ129" s="557"/>
      <c r="JK129" s="557"/>
      <c r="JL129" s="557"/>
      <c r="JM129" s="557"/>
      <c r="JN129" s="557"/>
      <c r="JO129" s="557"/>
      <c r="JP129" s="557"/>
      <c r="JQ129" s="557"/>
      <c r="JR129" s="557"/>
      <c r="JS129" s="557"/>
      <c r="JT129" s="557"/>
      <c r="JU129" s="557"/>
      <c r="JV129" s="557"/>
      <c r="JW129" s="557"/>
      <c r="JX129" s="557"/>
      <c r="JY129" s="557"/>
      <c r="JZ129" s="557"/>
      <c r="KA129" s="557"/>
      <c r="KB129" s="557"/>
      <c r="KC129" s="557"/>
      <c r="KD129" s="557"/>
      <c r="KE129" s="557"/>
      <c r="KF129" s="557"/>
      <c r="KG129" s="557"/>
      <c r="KH129" s="557"/>
      <c r="KI129" s="557"/>
      <c r="KJ129" s="557"/>
      <c r="KK129" s="557"/>
      <c r="KL129" s="557"/>
      <c r="KM129" s="557"/>
      <c r="KN129" s="557"/>
      <c r="KO129" s="557"/>
      <c r="KP129" s="557"/>
      <c r="KQ129" s="557"/>
      <c r="KR129" s="557"/>
      <c r="KS129" s="557"/>
      <c r="KT129" s="557"/>
      <c r="KU129" s="557"/>
      <c r="KV129" s="557"/>
      <c r="KW129" s="557"/>
      <c r="KX129" s="557"/>
      <c r="KY129" s="557"/>
      <c r="KZ129" s="557"/>
      <c r="LA129" s="557"/>
      <c r="LB129" s="557"/>
      <c r="LC129" s="557"/>
      <c r="LD129" s="557"/>
      <c r="LE129" s="557"/>
      <c r="LF129" s="557"/>
      <c r="LG129" s="557"/>
      <c r="LH129" s="557"/>
      <c r="LI129" s="557"/>
      <c r="LJ129" s="557"/>
      <c r="LK129" s="557"/>
      <c r="LL129" s="557"/>
      <c r="LM129" s="557"/>
      <c r="LN129" s="557"/>
      <c r="LO129" s="557"/>
      <c r="LP129" s="557"/>
      <c r="LQ129" s="557"/>
      <c r="LR129" s="557"/>
      <c r="LS129" s="557"/>
      <c r="LT129" s="557"/>
      <c r="LU129" s="557"/>
      <c r="LV129" s="557"/>
      <c r="LW129" s="557"/>
      <c r="LX129" s="557"/>
      <c r="LY129" s="557"/>
      <c r="LZ129" s="557"/>
      <c r="MA129" s="557"/>
      <c r="MB129" s="557"/>
      <c r="MC129" s="557"/>
      <c r="MD129" s="557"/>
      <c r="ME129" s="557"/>
      <c r="MF129" s="557"/>
      <c r="MG129" s="557"/>
      <c r="MH129" s="557"/>
      <c r="MI129" s="557"/>
      <c r="MJ129" s="557"/>
      <c r="MK129" s="557"/>
      <c r="ML129" s="557"/>
      <c r="MM129" s="557"/>
      <c r="MN129" s="557"/>
      <c r="MO129" s="557"/>
      <c r="MP129" s="557"/>
      <c r="MQ129" s="557"/>
      <c r="MR129" s="557"/>
      <c r="MS129" s="557"/>
      <c r="MT129" s="557"/>
      <c r="MU129" s="557"/>
      <c r="MV129" s="557"/>
      <c r="MW129" s="557"/>
      <c r="MX129" s="557"/>
      <c r="MY129" s="557"/>
      <c r="MZ129" s="557"/>
      <c r="NA129" s="557"/>
      <c r="NB129" s="557"/>
      <c r="NC129" s="557"/>
      <c r="ND129" s="557"/>
      <c r="NE129" s="557"/>
      <c r="NF129" s="557"/>
      <c r="NG129" s="557"/>
      <c r="NH129" s="557"/>
      <c r="NI129" s="557"/>
      <c r="NJ129" s="557"/>
      <c r="NK129" s="557"/>
      <c r="NL129" s="557"/>
      <c r="NM129" s="557"/>
      <c r="NN129" s="557"/>
      <c r="NO129" s="557"/>
      <c r="NP129" s="557"/>
      <c r="NQ129" s="557"/>
      <c r="NR129" s="557"/>
      <c r="NS129" s="557"/>
      <c r="NT129" s="557"/>
    </row>
    <row r="130" spans="1:384" s="85" customFormat="1" ht="51.75" customHeight="1" x14ac:dyDescent="0.45">
      <c r="A130" s="1446">
        <v>0</v>
      </c>
      <c r="B130" s="1447">
        <v>1</v>
      </c>
      <c r="C130" s="1446">
        <v>0</v>
      </c>
      <c r="D130" s="1447">
        <v>6</v>
      </c>
      <c r="E130" s="1446">
        <v>6</v>
      </c>
      <c r="F130" s="1447">
        <v>1</v>
      </c>
      <c r="G130" s="1446">
        <v>0</v>
      </c>
      <c r="H130" s="1447">
        <v>1</v>
      </c>
      <c r="I130" s="1452" t="s">
        <v>624</v>
      </c>
      <c r="J130" s="2666" t="str">
        <f t="shared" si="128"/>
        <v>01066101</v>
      </c>
      <c r="K130" s="553" t="s">
        <v>119</v>
      </c>
      <c r="L130" s="2663" t="s">
        <v>486</v>
      </c>
      <c r="M130" s="2663"/>
      <c r="N130" s="556" t="s">
        <v>240</v>
      </c>
      <c r="O130" s="2691" t="s">
        <v>625</v>
      </c>
      <c r="P130" s="2305" t="s">
        <v>487</v>
      </c>
      <c r="Q130" s="2579">
        <f t="shared" si="129"/>
        <v>1.1172506657120884</v>
      </c>
      <c r="R130" s="2596">
        <f t="shared" si="130"/>
        <v>1.0833333333333333</v>
      </c>
      <c r="S130" s="2597">
        <v>0.85499283692072481</v>
      </c>
      <c r="T130" s="2642" t="s">
        <v>520</v>
      </c>
      <c r="U130" s="2621">
        <v>8</v>
      </c>
      <c r="V130" s="1866">
        <f t="shared" si="131"/>
        <v>8</v>
      </c>
      <c r="W130" s="2621">
        <v>3</v>
      </c>
      <c r="X130" s="2621">
        <v>0</v>
      </c>
      <c r="Y130" s="2621">
        <v>0</v>
      </c>
      <c r="Z130" s="2621">
        <v>3</v>
      </c>
      <c r="AA130" s="2621">
        <v>0</v>
      </c>
      <c r="AB130" s="2621">
        <v>2</v>
      </c>
      <c r="AC130" s="3731"/>
      <c r="AD130" s="2622">
        <v>5</v>
      </c>
      <c r="AE130" s="1866">
        <f t="shared" si="132"/>
        <v>5</v>
      </c>
      <c r="AF130" s="2581">
        <v>1</v>
      </c>
      <c r="AG130" s="2288"/>
      <c r="AH130" s="2288">
        <v>3</v>
      </c>
      <c r="AI130" s="2288">
        <v>0</v>
      </c>
      <c r="AJ130" s="2288">
        <v>1</v>
      </c>
      <c r="AK130" s="2288">
        <v>0</v>
      </c>
      <c r="AL130" s="2297">
        <v>0</v>
      </c>
      <c r="AM130" s="2298">
        <v>0</v>
      </c>
      <c r="AN130" s="1728"/>
      <c r="AO130" s="2892">
        <f t="shared" si="133"/>
        <v>13</v>
      </c>
      <c r="AP130" s="2897">
        <f t="shared" si="134"/>
        <v>1.0833333333333333</v>
      </c>
      <c r="AQ130" s="1807" t="str" cm="1">
        <f t="array" ref="AQ130">_xlfn.IFS(AP130&lt;4,"estandar",AP130&gt;9,"compleja",AP130&gt;4,"avanzada")</f>
        <v>estandar</v>
      </c>
      <c r="AR130" s="2275" t="s">
        <v>522</v>
      </c>
      <c r="AS130" s="1196">
        <v>0</v>
      </c>
      <c r="AT130" s="1197">
        <v>1</v>
      </c>
      <c r="AU130" s="1488">
        <v>0</v>
      </c>
      <c r="AV130" s="1522">
        <v>2.6227426847662101</v>
      </c>
      <c r="AW130" s="1520">
        <v>0</v>
      </c>
      <c r="AX130" s="1520">
        <v>3.6251131221719501</v>
      </c>
      <c r="AY130" s="1520"/>
      <c r="AZ130" s="1520">
        <f t="shared" si="135"/>
        <v>6.2478558069381602</v>
      </c>
      <c r="BA130" s="1520">
        <f t="shared" si="136"/>
        <v>1.1172506657120884</v>
      </c>
      <c r="BB130" s="1520">
        <v>0.471769437808087</v>
      </c>
      <c r="BC130" s="1520">
        <v>0</v>
      </c>
      <c r="BD130" s="1520">
        <v>0</v>
      </c>
      <c r="BE130" s="1520">
        <v>0.576452824948675</v>
      </c>
      <c r="BF130" s="1520">
        <f t="shared" si="137"/>
        <v>7.2960780696949223</v>
      </c>
      <c r="BG130" s="1523">
        <f t="shared" si="138"/>
        <v>0.85499283692072481</v>
      </c>
      <c r="BH130" s="1469">
        <v>2.6227426847662101</v>
      </c>
      <c r="BI130" s="1143">
        <v>0</v>
      </c>
      <c r="BJ130" s="1143">
        <v>3.6251131221719501</v>
      </c>
      <c r="BK130" s="1143"/>
      <c r="BL130" s="1143">
        <f t="shared" si="139"/>
        <v>6.2478558069381602</v>
      </c>
      <c r="BM130" s="1139" t="e">
        <f t="shared" si="140"/>
        <v>#DIV/0!</v>
      </c>
      <c r="BN130" s="1143">
        <v>0.471769437808087</v>
      </c>
      <c r="BO130" s="1143">
        <v>0</v>
      </c>
      <c r="BP130" s="1143">
        <v>0</v>
      </c>
      <c r="BQ130" s="1143">
        <v>0.576452824948675</v>
      </c>
      <c r="BR130" s="1143">
        <f t="shared" si="141"/>
        <v>7.2960780696949223</v>
      </c>
      <c r="BS130" s="1144" t="e">
        <f t="shared" si="142"/>
        <v>#DIV/0!</v>
      </c>
      <c r="BT130" s="557"/>
      <c r="BU130" s="557"/>
      <c r="BV130" s="557"/>
      <c r="BW130" s="557"/>
      <c r="BX130" s="557"/>
      <c r="BY130" s="557"/>
      <c r="BZ130" s="557"/>
      <c r="CA130" s="557"/>
      <c r="CB130" s="557"/>
      <c r="CC130" s="557"/>
      <c r="CD130" s="557"/>
      <c r="CE130" s="557"/>
      <c r="CF130" s="557"/>
      <c r="CG130" s="557"/>
      <c r="CH130" s="557"/>
      <c r="CI130" s="557"/>
      <c r="CJ130" s="557"/>
      <c r="CK130" s="557"/>
      <c r="CL130" s="557"/>
      <c r="CM130" s="557"/>
      <c r="CN130" s="557"/>
      <c r="CO130" s="557"/>
      <c r="CP130" s="557"/>
      <c r="CQ130" s="557"/>
      <c r="CR130" s="557"/>
      <c r="CS130" s="557"/>
      <c r="CT130" s="557"/>
      <c r="CU130" s="557"/>
      <c r="CV130" s="557"/>
      <c r="CW130" s="557"/>
      <c r="CX130" s="557"/>
      <c r="CY130" s="557"/>
      <c r="CZ130" s="557"/>
      <c r="DA130" s="557"/>
      <c r="DB130" s="557"/>
      <c r="DC130" s="557"/>
      <c r="DD130" s="557"/>
      <c r="DE130" s="557"/>
      <c r="DF130" s="557"/>
      <c r="DG130" s="557"/>
      <c r="DH130" s="557"/>
      <c r="DI130" s="557"/>
      <c r="DJ130" s="557"/>
      <c r="DK130" s="557"/>
      <c r="DL130" s="557"/>
      <c r="DM130" s="557"/>
      <c r="DN130" s="557"/>
      <c r="DO130" s="557"/>
      <c r="DP130" s="557"/>
      <c r="DQ130" s="557"/>
      <c r="DR130" s="557"/>
      <c r="DS130" s="557"/>
      <c r="DT130" s="557"/>
      <c r="DU130" s="557"/>
      <c r="DV130" s="557"/>
      <c r="DW130" s="557"/>
      <c r="DX130" s="557"/>
      <c r="DY130" s="557"/>
      <c r="DZ130" s="557"/>
      <c r="EA130" s="557"/>
      <c r="EB130" s="557"/>
      <c r="EC130" s="557"/>
      <c r="ED130" s="557"/>
      <c r="EE130" s="557"/>
      <c r="EF130" s="557"/>
      <c r="EG130" s="557"/>
      <c r="EH130" s="557"/>
      <c r="EI130" s="557"/>
      <c r="EJ130" s="557"/>
      <c r="EK130" s="557"/>
      <c r="EL130" s="557"/>
      <c r="EM130" s="557"/>
      <c r="EN130" s="557"/>
      <c r="EO130" s="557"/>
      <c r="EP130" s="557"/>
      <c r="EQ130" s="557"/>
      <c r="ER130" s="557"/>
      <c r="ES130" s="557"/>
      <c r="ET130" s="557"/>
      <c r="EU130" s="557"/>
      <c r="EV130" s="557"/>
      <c r="EW130" s="557"/>
      <c r="EX130" s="557"/>
      <c r="EY130" s="557"/>
      <c r="EZ130" s="557"/>
      <c r="FA130" s="557"/>
      <c r="FB130" s="557"/>
      <c r="FC130" s="557"/>
      <c r="FD130" s="557"/>
      <c r="FE130" s="557"/>
      <c r="FF130" s="557"/>
      <c r="FG130" s="557"/>
      <c r="FH130" s="557"/>
      <c r="FI130" s="557"/>
      <c r="FJ130" s="557"/>
      <c r="FK130" s="557"/>
      <c r="FL130" s="557"/>
      <c r="FM130" s="557"/>
      <c r="FN130" s="557"/>
      <c r="FO130" s="557"/>
      <c r="FP130" s="557"/>
      <c r="FQ130" s="557"/>
      <c r="FR130" s="557"/>
      <c r="FS130" s="557"/>
      <c r="FT130" s="557"/>
      <c r="FU130" s="557"/>
      <c r="FV130" s="557"/>
      <c r="FW130" s="557"/>
      <c r="FX130" s="557"/>
      <c r="FY130" s="557"/>
      <c r="FZ130" s="557"/>
      <c r="GA130" s="557"/>
      <c r="GB130" s="557"/>
      <c r="GC130" s="557"/>
      <c r="GD130" s="557"/>
      <c r="GE130" s="557"/>
      <c r="GF130" s="557"/>
      <c r="GG130" s="557"/>
      <c r="GH130" s="557"/>
      <c r="GI130" s="557"/>
      <c r="GJ130" s="557"/>
      <c r="GK130" s="557"/>
      <c r="GL130" s="557"/>
      <c r="GM130" s="557"/>
      <c r="GN130" s="557"/>
      <c r="GO130" s="557"/>
      <c r="GP130" s="557"/>
      <c r="GQ130" s="557"/>
      <c r="GR130" s="557"/>
      <c r="GS130" s="557"/>
      <c r="GT130" s="557"/>
      <c r="GU130" s="557"/>
      <c r="GV130" s="557"/>
      <c r="GW130" s="557"/>
      <c r="GX130" s="557"/>
      <c r="GY130" s="557"/>
      <c r="GZ130" s="557"/>
      <c r="HA130" s="557"/>
      <c r="HB130" s="557"/>
      <c r="HC130" s="557"/>
      <c r="HD130" s="557"/>
      <c r="HE130" s="557"/>
      <c r="HF130" s="557"/>
      <c r="HG130" s="557"/>
      <c r="HH130" s="557"/>
      <c r="HI130" s="557"/>
      <c r="HJ130" s="557"/>
      <c r="HK130" s="557"/>
      <c r="HL130" s="557"/>
      <c r="HM130" s="557"/>
      <c r="HN130" s="557"/>
      <c r="HO130" s="557"/>
      <c r="HP130" s="557"/>
      <c r="HQ130" s="557"/>
      <c r="HR130" s="557"/>
      <c r="HS130" s="557"/>
      <c r="HT130" s="557"/>
      <c r="HU130" s="557"/>
      <c r="HV130" s="557"/>
      <c r="HW130" s="557"/>
      <c r="HX130" s="557"/>
      <c r="HY130" s="557"/>
      <c r="HZ130" s="557"/>
      <c r="IA130" s="557"/>
      <c r="IB130" s="557"/>
      <c r="IC130" s="557"/>
      <c r="ID130" s="557"/>
      <c r="IE130" s="557"/>
      <c r="IF130" s="557"/>
      <c r="IG130" s="557"/>
      <c r="IH130" s="557"/>
      <c r="II130" s="557"/>
      <c r="IJ130" s="557"/>
      <c r="IK130" s="557"/>
      <c r="IL130" s="557"/>
      <c r="IM130" s="557"/>
      <c r="IN130" s="557"/>
      <c r="IO130" s="557"/>
      <c r="IP130" s="557"/>
      <c r="IQ130" s="557"/>
      <c r="IR130" s="557"/>
      <c r="IS130" s="557"/>
      <c r="IT130" s="557"/>
      <c r="IU130" s="557"/>
      <c r="IV130" s="557"/>
      <c r="IW130" s="557"/>
      <c r="IX130" s="557"/>
      <c r="IY130" s="557"/>
      <c r="IZ130" s="557"/>
      <c r="JA130" s="557"/>
      <c r="JB130" s="557"/>
      <c r="JC130" s="557"/>
      <c r="JD130" s="557"/>
      <c r="JE130" s="557"/>
      <c r="JF130" s="557"/>
      <c r="JG130" s="557"/>
      <c r="JH130" s="557"/>
      <c r="JI130" s="557"/>
      <c r="JJ130" s="557"/>
      <c r="JK130" s="557"/>
      <c r="JL130" s="557"/>
      <c r="JM130" s="557"/>
      <c r="JN130" s="557"/>
      <c r="JO130" s="557"/>
      <c r="JP130" s="557"/>
      <c r="JQ130" s="557"/>
      <c r="JR130" s="557"/>
      <c r="JS130" s="557"/>
      <c r="JT130" s="557"/>
      <c r="JU130" s="557"/>
      <c r="JV130" s="557"/>
      <c r="JW130" s="557"/>
      <c r="JX130" s="557"/>
      <c r="JY130" s="557"/>
      <c r="JZ130" s="557"/>
      <c r="KA130" s="557"/>
      <c r="KB130" s="557"/>
      <c r="KC130" s="557"/>
      <c r="KD130" s="557"/>
      <c r="KE130" s="557"/>
      <c r="KF130" s="557"/>
      <c r="KG130" s="557"/>
      <c r="KH130" s="557"/>
      <c r="KI130" s="557"/>
      <c r="KJ130" s="557"/>
      <c r="KK130" s="557"/>
      <c r="KL130" s="557"/>
      <c r="KM130" s="557"/>
      <c r="KN130" s="557"/>
      <c r="KO130" s="557"/>
      <c r="KP130" s="557"/>
      <c r="KQ130" s="557"/>
      <c r="KR130" s="557"/>
      <c r="KS130" s="557"/>
      <c r="KT130" s="557"/>
      <c r="KU130" s="557"/>
      <c r="KV130" s="557"/>
      <c r="KW130" s="557"/>
      <c r="KX130" s="557"/>
      <c r="KY130" s="557"/>
      <c r="KZ130" s="557"/>
      <c r="LA130" s="557"/>
      <c r="LB130" s="557"/>
      <c r="LC130" s="557"/>
      <c r="LD130" s="557"/>
      <c r="LE130" s="557"/>
      <c r="LF130" s="557"/>
      <c r="LG130" s="557"/>
      <c r="LH130" s="557"/>
      <c r="LI130" s="557"/>
      <c r="LJ130" s="557"/>
      <c r="LK130" s="557"/>
      <c r="LL130" s="557"/>
      <c r="LM130" s="557"/>
      <c r="LN130" s="557"/>
      <c r="LO130" s="557"/>
      <c r="LP130" s="557"/>
      <c r="LQ130" s="557"/>
      <c r="LR130" s="557"/>
      <c r="LS130" s="557"/>
      <c r="LT130" s="557"/>
      <c r="LU130" s="557"/>
      <c r="LV130" s="557"/>
      <c r="LW130" s="557"/>
      <c r="LX130" s="557"/>
      <c r="LY130" s="557"/>
      <c r="LZ130" s="557"/>
      <c r="MA130" s="557"/>
      <c r="MB130" s="557"/>
      <c r="MC130" s="557"/>
      <c r="MD130" s="557"/>
      <c r="ME130" s="557"/>
      <c r="MF130" s="557"/>
      <c r="MG130" s="557"/>
      <c r="MH130" s="557"/>
      <c r="MI130" s="557"/>
      <c r="MJ130" s="557"/>
      <c r="MK130" s="557"/>
      <c r="ML130" s="557"/>
      <c r="MM130" s="557"/>
      <c r="MN130" s="557"/>
      <c r="MO130" s="557"/>
      <c r="MP130" s="557"/>
      <c r="MQ130" s="557"/>
      <c r="MR130" s="557"/>
      <c r="MS130" s="557"/>
      <c r="MT130" s="557"/>
      <c r="MU130" s="557"/>
      <c r="MV130" s="557"/>
      <c r="MW130" s="557"/>
      <c r="MX130" s="557"/>
      <c r="MY130" s="557"/>
      <c r="MZ130" s="557"/>
      <c r="NA130" s="557"/>
      <c r="NB130" s="557"/>
      <c r="NC130" s="557"/>
      <c r="ND130" s="557"/>
      <c r="NE130" s="557"/>
      <c r="NF130" s="557"/>
      <c r="NG130" s="557"/>
      <c r="NH130" s="557"/>
      <c r="NI130" s="557"/>
      <c r="NJ130" s="557"/>
      <c r="NK130" s="557"/>
      <c r="NL130" s="557"/>
      <c r="NM130" s="557"/>
      <c r="NN130" s="557"/>
      <c r="NO130" s="557"/>
      <c r="NP130" s="557"/>
      <c r="NQ130" s="557"/>
      <c r="NR130" s="557"/>
      <c r="NS130" s="557"/>
      <c r="NT130" s="557"/>
    </row>
    <row r="131" spans="1:384" s="85" customFormat="1" ht="51.75" customHeight="1" x14ac:dyDescent="0.45">
      <c r="A131" s="1446">
        <v>0</v>
      </c>
      <c r="B131" s="1447">
        <v>1</v>
      </c>
      <c r="C131" s="1446">
        <v>0</v>
      </c>
      <c r="D131" s="1447">
        <v>6</v>
      </c>
      <c r="E131" s="1446">
        <v>6</v>
      </c>
      <c r="F131" s="1447">
        <v>2</v>
      </c>
      <c r="G131" s="1446">
        <v>0</v>
      </c>
      <c r="H131" s="1447">
        <v>1</v>
      </c>
      <c r="I131" s="1452" t="s">
        <v>626</v>
      </c>
      <c r="J131" s="2666" t="str">
        <f t="shared" si="128"/>
        <v>01066201</v>
      </c>
      <c r="K131" s="553" t="s">
        <v>119</v>
      </c>
      <c r="L131" s="2663" t="s">
        <v>488</v>
      </c>
      <c r="M131" s="2663"/>
      <c r="N131" s="556" t="s">
        <v>240</v>
      </c>
      <c r="O131" s="2691" t="s">
        <v>627</v>
      </c>
      <c r="P131" s="2305" t="s">
        <v>489</v>
      </c>
      <c r="Q131" s="2579">
        <f t="shared" si="129"/>
        <v>1.1172506657120884</v>
      </c>
      <c r="R131" s="2596">
        <f t="shared" si="130"/>
        <v>1.0833333333333333</v>
      </c>
      <c r="S131" s="2597">
        <v>0.85499283692072481</v>
      </c>
      <c r="T131" s="2642" t="s">
        <v>520</v>
      </c>
      <c r="U131" s="2621">
        <v>8</v>
      </c>
      <c r="V131" s="1866">
        <f t="shared" si="131"/>
        <v>8</v>
      </c>
      <c r="W131" s="2621">
        <v>3</v>
      </c>
      <c r="X131" s="2621">
        <v>0</v>
      </c>
      <c r="Y131" s="2621">
        <v>0</v>
      </c>
      <c r="Z131" s="2621">
        <v>3</v>
      </c>
      <c r="AA131" s="2621">
        <v>0</v>
      </c>
      <c r="AB131" s="2621">
        <v>2</v>
      </c>
      <c r="AC131" s="1870"/>
      <c r="AD131" s="2622">
        <v>5</v>
      </c>
      <c r="AE131" s="1866">
        <f t="shared" si="132"/>
        <v>5</v>
      </c>
      <c r="AF131" s="2581">
        <v>1</v>
      </c>
      <c r="AG131" s="2288"/>
      <c r="AH131" s="2288">
        <v>3</v>
      </c>
      <c r="AI131" s="2288">
        <v>0</v>
      </c>
      <c r="AJ131" s="2288">
        <v>1</v>
      </c>
      <c r="AK131" s="2288">
        <v>0</v>
      </c>
      <c r="AL131" s="2297">
        <v>0</v>
      </c>
      <c r="AM131" s="2298">
        <v>0</v>
      </c>
      <c r="AN131" s="1728"/>
      <c r="AO131" s="2892">
        <f t="shared" si="133"/>
        <v>13</v>
      </c>
      <c r="AP131" s="2897">
        <f t="shared" si="134"/>
        <v>1.0833333333333333</v>
      </c>
      <c r="AQ131" s="1807" t="str" cm="1">
        <f t="array" ref="AQ131">_xlfn.IFS(AP131&lt;4,"estandar",AP131&gt;9,"compleja",AP131&gt;4,"avanzada")</f>
        <v>estandar</v>
      </c>
      <c r="AR131" s="2275" t="s">
        <v>522</v>
      </c>
      <c r="AS131" s="1196">
        <v>0</v>
      </c>
      <c r="AT131" s="1197">
        <v>1</v>
      </c>
      <c r="AU131" s="1488">
        <v>0</v>
      </c>
      <c r="AV131" s="1522">
        <v>2.6227426847662101</v>
      </c>
      <c r="AW131" s="1143">
        <v>0</v>
      </c>
      <c r="AX131" s="1143">
        <v>3.6251131221719501</v>
      </c>
      <c r="AY131" s="1143"/>
      <c r="AZ131" s="1143">
        <f t="shared" si="135"/>
        <v>6.2478558069381602</v>
      </c>
      <c r="BA131" s="1139">
        <f t="shared" si="136"/>
        <v>1.1172506657120884</v>
      </c>
      <c r="BB131" s="1143">
        <v>0.471769437808087</v>
      </c>
      <c r="BC131" s="1143">
        <v>0</v>
      </c>
      <c r="BD131" s="1143">
        <v>0</v>
      </c>
      <c r="BE131" s="1143">
        <v>0.576452824948675</v>
      </c>
      <c r="BF131" s="1143">
        <f t="shared" si="137"/>
        <v>7.2960780696949223</v>
      </c>
      <c r="BG131" s="1477">
        <f t="shared" si="138"/>
        <v>0.85499283692072481</v>
      </c>
      <c r="BH131" s="1469">
        <v>2.6227426847662101</v>
      </c>
      <c r="BI131" s="1143">
        <v>0</v>
      </c>
      <c r="BJ131" s="1143">
        <v>3.6251131221719501</v>
      </c>
      <c r="BK131" s="1143"/>
      <c r="BL131" s="1143">
        <f t="shared" si="139"/>
        <v>6.2478558069381602</v>
      </c>
      <c r="BM131" s="1139" t="e">
        <f t="shared" si="140"/>
        <v>#DIV/0!</v>
      </c>
      <c r="BN131" s="1143">
        <v>0.471769437808087</v>
      </c>
      <c r="BO131" s="1143">
        <v>0</v>
      </c>
      <c r="BP131" s="1143">
        <v>0</v>
      </c>
      <c r="BQ131" s="1143">
        <v>0.576452824948675</v>
      </c>
      <c r="BR131" s="1143">
        <f t="shared" si="141"/>
        <v>7.2960780696949223</v>
      </c>
      <c r="BS131" s="1144" t="e">
        <f t="shared" si="142"/>
        <v>#DIV/0!</v>
      </c>
      <c r="BT131" s="557"/>
      <c r="BU131" s="557"/>
      <c r="BV131" s="557"/>
      <c r="BW131" s="557"/>
      <c r="BX131" s="557"/>
      <c r="BY131" s="557"/>
      <c r="BZ131" s="557"/>
      <c r="CA131" s="557"/>
      <c r="CB131" s="557"/>
      <c r="CC131" s="557"/>
      <c r="CD131" s="557"/>
      <c r="CE131" s="557"/>
      <c r="CF131" s="557"/>
      <c r="CG131" s="557"/>
      <c r="CH131" s="557"/>
      <c r="CI131" s="557"/>
      <c r="CJ131" s="557"/>
      <c r="CK131" s="557"/>
      <c r="CL131" s="557"/>
      <c r="CM131" s="557"/>
      <c r="CN131" s="557"/>
      <c r="CO131" s="557"/>
      <c r="CP131" s="557"/>
      <c r="CQ131" s="557"/>
      <c r="CR131" s="557"/>
      <c r="CS131" s="557"/>
      <c r="CT131" s="557"/>
      <c r="CU131" s="557"/>
      <c r="CV131" s="557"/>
      <c r="CW131" s="557"/>
      <c r="CX131" s="557"/>
      <c r="CY131" s="557"/>
      <c r="CZ131" s="557"/>
      <c r="DA131" s="557"/>
      <c r="DB131" s="557"/>
      <c r="DC131" s="557"/>
      <c r="DD131" s="557"/>
      <c r="DE131" s="557"/>
      <c r="DF131" s="557"/>
      <c r="DG131" s="557"/>
      <c r="DH131" s="557"/>
      <c r="DI131" s="557"/>
      <c r="DJ131" s="557"/>
      <c r="DK131" s="557"/>
      <c r="DL131" s="557"/>
      <c r="DM131" s="557"/>
      <c r="DN131" s="557"/>
      <c r="DO131" s="557"/>
      <c r="DP131" s="557"/>
      <c r="DQ131" s="557"/>
      <c r="DR131" s="557"/>
      <c r="DS131" s="557"/>
      <c r="DT131" s="557"/>
      <c r="DU131" s="557"/>
      <c r="DV131" s="557"/>
      <c r="DW131" s="557"/>
      <c r="DX131" s="557"/>
      <c r="DY131" s="557"/>
      <c r="DZ131" s="557"/>
      <c r="EA131" s="557"/>
      <c r="EB131" s="557"/>
      <c r="EC131" s="557"/>
      <c r="ED131" s="557"/>
      <c r="EE131" s="557"/>
      <c r="EF131" s="557"/>
      <c r="EG131" s="557"/>
      <c r="EH131" s="557"/>
      <c r="EI131" s="557"/>
      <c r="EJ131" s="557"/>
      <c r="EK131" s="557"/>
      <c r="EL131" s="557"/>
      <c r="EM131" s="557"/>
      <c r="EN131" s="557"/>
      <c r="EO131" s="557"/>
      <c r="EP131" s="557"/>
      <c r="EQ131" s="557"/>
      <c r="ER131" s="557"/>
      <c r="ES131" s="557"/>
      <c r="ET131" s="557"/>
      <c r="EU131" s="557"/>
      <c r="EV131" s="557"/>
      <c r="EW131" s="557"/>
      <c r="EX131" s="557"/>
      <c r="EY131" s="557"/>
      <c r="EZ131" s="557"/>
      <c r="FA131" s="557"/>
      <c r="FB131" s="557"/>
      <c r="FC131" s="557"/>
      <c r="FD131" s="557"/>
      <c r="FE131" s="557"/>
      <c r="FF131" s="557"/>
      <c r="FG131" s="557"/>
      <c r="FH131" s="557"/>
      <c r="FI131" s="557"/>
      <c r="FJ131" s="557"/>
      <c r="FK131" s="557"/>
      <c r="FL131" s="557"/>
      <c r="FM131" s="557"/>
      <c r="FN131" s="557"/>
      <c r="FO131" s="557"/>
      <c r="FP131" s="557"/>
      <c r="FQ131" s="557"/>
      <c r="FR131" s="557"/>
      <c r="FS131" s="557"/>
      <c r="FT131" s="557"/>
      <c r="FU131" s="557"/>
      <c r="FV131" s="557"/>
      <c r="FW131" s="557"/>
      <c r="FX131" s="557"/>
      <c r="FY131" s="557"/>
      <c r="FZ131" s="557"/>
      <c r="GA131" s="557"/>
      <c r="GB131" s="557"/>
      <c r="GC131" s="557"/>
      <c r="GD131" s="557"/>
      <c r="GE131" s="557"/>
      <c r="GF131" s="557"/>
      <c r="GG131" s="557"/>
      <c r="GH131" s="557"/>
      <c r="GI131" s="557"/>
      <c r="GJ131" s="557"/>
      <c r="GK131" s="557"/>
      <c r="GL131" s="557"/>
      <c r="GM131" s="557"/>
      <c r="GN131" s="557"/>
      <c r="GO131" s="557"/>
      <c r="GP131" s="557"/>
      <c r="GQ131" s="557"/>
      <c r="GR131" s="557"/>
      <c r="GS131" s="557"/>
      <c r="GT131" s="557"/>
      <c r="GU131" s="557"/>
      <c r="GV131" s="557"/>
      <c r="GW131" s="557"/>
      <c r="GX131" s="557"/>
      <c r="GY131" s="557"/>
      <c r="GZ131" s="557"/>
      <c r="HA131" s="557"/>
      <c r="HB131" s="557"/>
      <c r="HC131" s="557"/>
      <c r="HD131" s="557"/>
      <c r="HE131" s="557"/>
      <c r="HF131" s="557"/>
      <c r="HG131" s="557"/>
      <c r="HH131" s="557"/>
      <c r="HI131" s="557"/>
      <c r="HJ131" s="557"/>
      <c r="HK131" s="557"/>
      <c r="HL131" s="557"/>
      <c r="HM131" s="557"/>
      <c r="HN131" s="557"/>
      <c r="HO131" s="557"/>
      <c r="HP131" s="557"/>
      <c r="HQ131" s="557"/>
      <c r="HR131" s="557"/>
      <c r="HS131" s="557"/>
      <c r="HT131" s="557"/>
      <c r="HU131" s="557"/>
      <c r="HV131" s="557"/>
      <c r="HW131" s="557"/>
      <c r="HX131" s="557"/>
      <c r="HY131" s="557"/>
      <c r="HZ131" s="557"/>
      <c r="IA131" s="557"/>
      <c r="IB131" s="557"/>
      <c r="IC131" s="557"/>
      <c r="ID131" s="557"/>
      <c r="IE131" s="557"/>
      <c r="IF131" s="557"/>
      <c r="IG131" s="557"/>
      <c r="IH131" s="557"/>
      <c r="II131" s="557"/>
      <c r="IJ131" s="557"/>
      <c r="IK131" s="557"/>
      <c r="IL131" s="557"/>
      <c r="IM131" s="557"/>
      <c r="IN131" s="557"/>
      <c r="IO131" s="557"/>
      <c r="IP131" s="557"/>
      <c r="IQ131" s="557"/>
      <c r="IR131" s="557"/>
      <c r="IS131" s="557"/>
      <c r="IT131" s="557"/>
      <c r="IU131" s="557"/>
      <c r="IV131" s="557"/>
      <c r="IW131" s="557"/>
      <c r="IX131" s="557"/>
      <c r="IY131" s="557"/>
      <c r="IZ131" s="557"/>
      <c r="JA131" s="557"/>
      <c r="JB131" s="557"/>
      <c r="JC131" s="557"/>
      <c r="JD131" s="557"/>
      <c r="JE131" s="557"/>
      <c r="JF131" s="557"/>
      <c r="JG131" s="557"/>
      <c r="JH131" s="557"/>
      <c r="JI131" s="557"/>
      <c r="JJ131" s="557"/>
      <c r="JK131" s="557"/>
      <c r="JL131" s="557"/>
      <c r="JM131" s="557"/>
      <c r="JN131" s="557"/>
      <c r="JO131" s="557"/>
      <c r="JP131" s="557"/>
      <c r="JQ131" s="557"/>
      <c r="JR131" s="557"/>
      <c r="JS131" s="557"/>
      <c r="JT131" s="557"/>
      <c r="JU131" s="557"/>
      <c r="JV131" s="557"/>
      <c r="JW131" s="557"/>
      <c r="JX131" s="557"/>
      <c r="JY131" s="557"/>
      <c r="JZ131" s="557"/>
      <c r="KA131" s="557"/>
      <c r="KB131" s="557"/>
      <c r="KC131" s="557"/>
      <c r="KD131" s="557"/>
      <c r="KE131" s="557"/>
      <c r="KF131" s="557"/>
      <c r="KG131" s="557"/>
      <c r="KH131" s="557"/>
      <c r="KI131" s="557"/>
      <c r="KJ131" s="557"/>
      <c r="KK131" s="557"/>
      <c r="KL131" s="557"/>
      <c r="KM131" s="557"/>
      <c r="KN131" s="557"/>
      <c r="KO131" s="557"/>
      <c r="KP131" s="557"/>
      <c r="KQ131" s="557"/>
      <c r="KR131" s="557"/>
      <c r="KS131" s="557"/>
      <c r="KT131" s="557"/>
      <c r="KU131" s="557"/>
      <c r="KV131" s="557"/>
      <c r="KW131" s="557"/>
      <c r="KX131" s="557"/>
      <c r="KY131" s="557"/>
      <c r="KZ131" s="557"/>
      <c r="LA131" s="557"/>
      <c r="LB131" s="557"/>
      <c r="LC131" s="557"/>
      <c r="LD131" s="557"/>
      <c r="LE131" s="557"/>
      <c r="LF131" s="557"/>
      <c r="LG131" s="557"/>
      <c r="LH131" s="557"/>
      <c r="LI131" s="557"/>
      <c r="LJ131" s="557"/>
      <c r="LK131" s="557"/>
      <c r="LL131" s="557"/>
      <c r="LM131" s="557"/>
      <c r="LN131" s="557"/>
      <c r="LO131" s="557"/>
      <c r="LP131" s="557"/>
      <c r="LQ131" s="557"/>
      <c r="LR131" s="557"/>
      <c r="LS131" s="557"/>
      <c r="LT131" s="557"/>
      <c r="LU131" s="557"/>
      <c r="LV131" s="557"/>
      <c r="LW131" s="557"/>
      <c r="LX131" s="557"/>
      <c r="LY131" s="557"/>
      <c r="LZ131" s="557"/>
      <c r="MA131" s="557"/>
      <c r="MB131" s="557"/>
      <c r="MC131" s="557"/>
      <c r="MD131" s="557"/>
      <c r="ME131" s="557"/>
      <c r="MF131" s="557"/>
      <c r="MG131" s="557"/>
      <c r="MH131" s="557"/>
      <c r="MI131" s="557"/>
      <c r="MJ131" s="557"/>
      <c r="MK131" s="557"/>
      <c r="ML131" s="557"/>
      <c r="MM131" s="557"/>
      <c r="MN131" s="557"/>
      <c r="MO131" s="557"/>
      <c r="MP131" s="557"/>
      <c r="MQ131" s="557"/>
      <c r="MR131" s="557"/>
      <c r="MS131" s="557"/>
      <c r="MT131" s="557"/>
      <c r="MU131" s="557"/>
      <c r="MV131" s="557"/>
      <c r="MW131" s="557"/>
      <c r="MX131" s="557"/>
      <c r="MY131" s="557"/>
      <c r="MZ131" s="557"/>
      <c r="NA131" s="557"/>
      <c r="NB131" s="557"/>
      <c r="NC131" s="557"/>
      <c r="ND131" s="557"/>
      <c r="NE131" s="557"/>
      <c r="NF131" s="557"/>
      <c r="NG131" s="557"/>
      <c r="NH131" s="557"/>
      <c r="NI131" s="557"/>
      <c r="NJ131" s="557"/>
      <c r="NK131" s="557"/>
      <c r="NL131" s="557"/>
      <c r="NM131" s="557"/>
      <c r="NN131" s="557"/>
      <c r="NO131" s="557"/>
      <c r="NP131" s="557"/>
      <c r="NQ131" s="557"/>
      <c r="NR131" s="557"/>
      <c r="NS131" s="557"/>
      <c r="NT131" s="557"/>
    </row>
    <row r="132" spans="1:384" s="85" customFormat="1" ht="51.75" customHeight="1" thickBot="1" x14ac:dyDescent="0.5">
      <c r="A132" s="1446">
        <v>0</v>
      </c>
      <c r="B132" s="1447">
        <v>1</v>
      </c>
      <c r="C132" s="1446">
        <v>0</v>
      </c>
      <c r="D132" s="1447">
        <v>6</v>
      </c>
      <c r="E132" s="1446">
        <v>6</v>
      </c>
      <c r="F132" s="1447">
        <v>3</v>
      </c>
      <c r="G132" s="1446">
        <v>0</v>
      </c>
      <c r="H132" s="1447">
        <v>1</v>
      </c>
      <c r="I132" s="1452" t="s">
        <v>628</v>
      </c>
      <c r="J132" s="2666" t="str">
        <f t="shared" si="128"/>
        <v>01066301</v>
      </c>
      <c r="K132" s="553" t="s">
        <v>119</v>
      </c>
      <c r="L132" s="2663" t="s">
        <v>490</v>
      </c>
      <c r="M132" s="2663"/>
      <c r="N132" s="556" t="s">
        <v>240</v>
      </c>
      <c r="O132" s="2691" t="s">
        <v>629</v>
      </c>
      <c r="P132" s="2305" t="s">
        <v>490</v>
      </c>
      <c r="Q132" s="2579">
        <f t="shared" si="129"/>
        <v>0.9413746671439549</v>
      </c>
      <c r="R132" s="2596">
        <f t="shared" si="130"/>
        <v>0.83333333333333337</v>
      </c>
      <c r="S132" s="2597">
        <v>0.71900612906419803</v>
      </c>
      <c r="T132" s="2642" t="s">
        <v>520</v>
      </c>
      <c r="U132" s="2621">
        <v>5</v>
      </c>
      <c r="V132" s="1866">
        <f t="shared" si="131"/>
        <v>5</v>
      </c>
      <c r="W132" s="2621">
        <v>3</v>
      </c>
      <c r="X132" s="2621">
        <v>0</v>
      </c>
      <c r="Y132" s="2621">
        <v>0</v>
      </c>
      <c r="Z132" s="2621">
        <v>1</v>
      </c>
      <c r="AA132" s="2621">
        <v>0</v>
      </c>
      <c r="AB132" s="2621">
        <v>1</v>
      </c>
      <c r="AC132" s="1870"/>
      <c r="AD132" s="2622">
        <v>5</v>
      </c>
      <c r="AE132" s="1866">
        <f t="shared" si="132"/>
        <v>5</v>
      </c>
      <c r="AF132" s="2581">
        <v>1</v>
      </c>
      <c r="AG132" s="2288"/>
      <c r="AH132" s="2288">
        <v>3</v>
      </c>
      <c r="AI132" s="2288">
        <v>0</v>
      </c>
      <c r="AJ132" s="2288">
        <v>1</v>
      </c>
      <c r="AK132" s="2288">
        <v>0</v>
      </c>
      <c r="AL132" s="2288">
        <v>0</v>
      </c>
      <c r="AM132" s="2288">
        <v>0</v>
      </c>
      <c r="AN132" s="1728"/>
      <c r="AO132" s="2892">
        <f t="shared" si="133"/>
        <v>10</v>
      </c>
      <c r="AP132" s="2897">
        <f t="shared" si="134"/>
        <v>0.83333333333333337</v>
      </c>
      <c r="AQ132" s="1807" t="str" cm="1">
        <f t="array" ref="AQ132">_xlfn.IFS(AP132&lt;4,"estandar",AP132&gt;9,"compleja",AP132&gt;4,"avanzada")</f>
        <v>estandar</v>
      </c>
      <c r="AR132" s="2275" t="s">
        <v>522</v>
      </c>
      <c r="AS132" s="1196">
        <v>0</v>
      </c>
      <c r="AT132" s="1197">
        <v>1</v>
      </c>
      <c r="AU132" s="1488">
        <v>0</v>
      </c>
      <c r="AV132" s="1522">
        <v>1.63921417797888</v>
      </c>
      <c r="AW132" s="1520">
        <v>0</v>
      </c>
      <c r="AX132" s="1520">
        <v>3.6251131221719501</v>
      </c>
      <c r="AY132" s="1520"/>
      <c r="AZ132" s="1520">
        <f t="shared" si="135"/>
        <v>5.2643273001508302</v>
      </c>
      <c r="BA132" s="1521">
        <f t="shared" si="136"/>
        <v>0.9413746671439549</v>
      </c>
      <c r="BB132" s="1520">
        <v>0.29485589863005401</v>
      </c>
      <c r="BC132" s="1520">
        <v>0</v>
      </c>
      <c r="BD132" s="1520">
        <v>0</v>
      </c>
      <c r="BE132" s="1520">
        <v>0.576452824948675</v>
      </c>
      <c r="BF132" s="1520">
        <f t="shared" si="137"/>
        <v>6.1356360237295595</v>
      </c>
      <c r="BG132" s="1523">
        <f t="shared" si="138"/>
        <v>0.71900612906419803</v>
      </c>
      <c r="BH132" s="1469">
        <v>1.63921417797888</v>
      </c>
      <c r="BI132" s="1143">
        <v>0</v>
      </c>
      <c r="BJ132" s="1143">
        <v>3.6251131221719501</v>
      </c>
      <c r="BK132" s="1143"/>
      <c r="BL132" s="1143">
        <f t="shared" si="139"/>
        <v>5.2643273001508302</v>
      </c>
      <c r="BM132" s="1139" t="e">
        <f t="shared" si="140"/>
        <v>#DIV/0!</v>
      </c>
      <c r="BN132" s="1143">
        <v>0.29485589863005401</v>
      </c>
      <c r="BO132" s="1143">
        <v>0</v>
      </c>
      <c r="BP132" s="1143">
        <v>0</v>
      </c>
      <c r="BQ132" s="1143">
        <v>0.576452824948675</v>
      </c>
      <c r="BR132" s="1143">
        <f t="shared" si="141"/>
        <v>6.1356360237295595</v>
      </c>
      <c r="BS132" s="1144" t="e">
        <f t="shared" si="142"/>
        <v>#DIV/0!</v>
      </c>
      <c r="BT132" s="557"/>
      <c r="BU132" s="557"/>
      <c r="BV132" s="557"/>
      <c r="BW132" s="557"/>
      <c r="BX132" s="557"/>
      <c r="BY132" s="557"/>
      <c r="BZ132" s="557"/>
      <c r="CA132" s="557"/>
      <c r="CB132" s="557"/>
      <c r="CC132" s="557"/>
      <c r="CD132" s="557"/>
      <c r="CE132" s="557"/>
      <c r="CF132" s="557"/>
      <c r="CG132" s="557"/>
      <c r="CH132" s="557"/>
      <c r="CI132" s="557"/>
      <c r="CJ132" s="557"/>
      <c r="CK132" s="557"/>
      <c r="CL132" s="557"/>
      <c r="CM132" s="557"/>
      <c r="CN132" s="557"/>
      <c r="CO132" s="557"/>
      <c r="CP132" s="557"/>
      <c r="CQ132" s="557"/>
      <c r="CR132" s="557"/>
      <c r="CS132" s="557"/>
      <c r="CT132" s="557"/>
      <c r="CU132" s="557"/>
      <c r="CV132" s="557"/>
      <c r="CW132" s="557"/>
      <c r="CX132" s="557"/>
      <c r="CY132" s="557"/>
      <c r="CZ132" s="557"/>
      <c r="DA132" s="557"/>
      <c r="DB132" s="557"/>
      <c r="DC132" s="557"/>
      <c r="DD132" s="557"/>
      <c r="DE132" s="557"/>
      <c r="DF132" s="557"/>
      <c r="DG132" s="557"/>
      <c r="DH132" s="557"/>
      <c r="DI132" s="557"/>
      <c r="DJ132" s="557"/>
      <c r="DK132" s="557"/>
      <c r="DL132" s="557"/>
      <c r="DM132" s="557"/>
      <c r="DN132" s="557"/>
      <c r="DO132" s="557"/>
      <c r="DP132" s="557"/>
      <c r="DQ132" s="557"/>
      <c r="DR132" s="557"/>
      <c r="DS132" s="557"/>
      <c r="DT132" s="557"/>
      <c r="DU132" s="557"/>
      <c r="DV132" s="557"/>
      <c r="DW132" s="557"/>
      <c r="DX132" s="557"/>
      <c r="DY132" s="557"/>
      <c r="DZ132" s="557"/>
      <c r="EA132" s="557"/>
      <c r="EB132" s="557"/>
      <c r="EC132" s="557"/>
      <c r="ED132" s="557"/>
      <c r="EE132" s="557"/>
      <c r="EF132" s="557"/>
      <c r="EG132" s="557"/>
      <c r="EH132" s="557"/>
      <c r="EI132" s="557"/>
      <c r="EJ132" s="557"/>
      <c r="EK132" s="557"/>
      <c r="EL132" s="557"/>
      <c r="EM132" s="557"/>
      <c r="EN132" s="557"/>
      <c r="EO132" s="557"/>
      <c r="EP132" s="557"/>
      <c r="EQ132" s="557"/>
      <c r="ER132" s="557"/>
      <c r="ES132" s="557"/>
      <c r="ET132" s="557"/>
      <c r="EU132" s="557"/>
      <c r="EV132" s="557"/>
      <c r="EW132" s="557"/>
      <c r="EX132" s="557"/>
      <c r="EY132" s="557"/>
      <c r="EZ132" s="557"/>
      <c r="FA132" s="557"/>
      <c r="FB132" s="557"/>
      <c r="FC132" s="557"/>
      <c r="FD132" s="557"/>
      <c r="FE132" s="557"/>
      <c r="FF132" s="557"/>
      <c r="FG132" s="557"/>
      <c r="FH132" s="557"/>
      <c r="FI132" s="557"/>
      <c r="FJ132" s="557"/>
      <c r="FK132" s="557"/>
      <c r="FL132" s="557"/>
      <c r="FM132" s="557"/>
      <c r="FN132" s="557"/>
      <c r="FO132" s="557"/>
      <c r="FP132" s="557"/>
      <c r="FQ132" s="557"/>
      <c r="FR132" s="557"/>
      <c r="FS132" s="557"/>
      <c r="FT132" s="557"/>
      <c r="FU132" s="557"/>
      <c r="FV132" s="557"/>
      <c r="FW132" s="557"/>
      <c r="FX132" s="557"/>
      <c r="FY132" s="557"/>
      <c r="FZ132" s="557"/>
      <c r="GA132" s="557"/>
      <c r="GB132" s="557"/>
      <c r="GC132" s="557"/>
      <c r="GD132" s="557"/>
      <c r="GE132" s="557"/>
      <c r="GF132" s="557"/>
      <c r="GG132" s="557"/>
      <c r="GH132" s="557"/>
      <c r="GI132" s="557"/>
      <c r="GJ132" s="557"/>
      <c r="GK132" s="557"/>
      <c r="GL132" s="557"/>
      <c r="GM132" s="557"/>
      <c r="GN132" s="557"/>
      <c r="GO132" s="557"/>
      <c r="GP132" s="557"/>
      <c r="GQ132" s="557"/>
      <c r="GR132" s="557"/>
      <c r="GS132" s="557"/>
      <c r="GT132" s="557"/>
      <c r="GU132" s="557"/>
      <c r="GV132" s="557"/>
      <c r="GW132" s="557"/>
      <c r="GX132" s="557"/>
      <c r="GY132" s="557"/>
      <c r="GZ132" s="557"/>
      <c r="HA132" s="557"/>
      <c r="HB132" s="557"/>
      <c r="HC132" s="557"/>
      <c r="HD132" s="557"/>
      <c r="HE132" s="557"/>
      <c r="HF132" s="557"/>
      <c r="HG132" s="557"/>
      <c r="HH132" s="557"/>
      <c r="HI132" s="557"/>
      <c r="HJ132" s="557"/>
      <c r="HK132" s="557"/>
      <c r="HL132" s="557"/>
      <c r="HM132" s="557"/>
      <c r="HN132" s="557"/>
      <c r="HO132" s="557"/>
      <c r="HP132" s="557"/>
      <c r="HQ132" s="557"/>
      <c r="HR132" s="557"/>
      <c r="HS132" s="557"/>
      <c r="HT132" s="557"/>
      <c r="HU132" s="557"/>
      <c r="HV132" s="557"/>
      <c r="HW132" s="557"/>
      <c r="HX132" s="557"/>
      <c r="HY132" s="557"/>
      <c r="HZ132" s="557"/>
      <c r="IA132" s="557"/>
      <c r="IB132" s="557"/>
      <c r="IC132" s="557"/>
      <c r="ID132" s="557"/>
      <c r="IE132" s="557"/>
      <c r="IF132" s="557"/>
      <c r="IG132" s="557"/>
      <c r="IH132" s="557"/>
      <c r="II132" s="557"/>
      <c r="IJ132" s="557"/>
      <c r="IK132" s="557"/>
      <c r="IL132" s="557"/>
      <c r="IM132" s="557"/>
      <c r="IN132" s="557"/>
      <c r="IO132" s="557"/>
      <c r="IP132" s="557"/>
      <c r="IQ132" s="557"/>
      <c r="IR132" s="557"/>
      <c r="IS132" s="557"/>
      <c r="IT132" s="557"/>
      <c r="IU132" s="557"/>
      <c r="IV132" s="557"/>
      <c r="IW132" s="557"/>
      <c r="IX132" s="557"/>
      <c r="IY132" s="557"/>
      <c r="IZ132" s="557"/>
      <c r="JA132" s="557"/>
      <c r="JB132" s="557"/>
      <c r="JC132" s="557"/>
      <c r="JD132" s="557"/>
      <c r="JE132" s="557"/>
      <c r="JF132" s="557"/>
      <c r="JG132" s="557"/>
      <c r="JH132" s="557"/>
      <c r="JI132" s="557"/>
      <c r="JJ132" s="557"/>
      <c r="JK132" s="557"/>
      <c r="JL132" s="557"/>
      <c r="JM132" s="557"/>
      <c r="JN132" s="557"/>
      <c r="JO132" s="557"/>
      <c r="JP132" s="557"/>
      <c r="JQ132" s="557"/>
      <c r="JR132" s="557"/>
      <c r="JS132" s="557"/>
      <c r="JT132" s="557"/>
      <c r="JU132" s="557"/>
      <c r="JV132" s="557"/>
      <c r="JW132" s="557"/>
      <c r="JX132" s="557"/>
      <c r="JY132" s="557"/>
      <c r="JZ132" s="557"/>
      <c r="KA132" s="557"/>
      <c r="KB132" s="557"/>
      <c r="KC132" s="557"/>
      <c r="KD132" s="557"/>
      <c r="KE132" s="557"/>
      <c r="KF132" s="557"/>
      <c r="KG132" s="557"/>
      <c r="KH132" s="557"/>
      <c r="KI132" s="557"/>
      <c r="KJ132" s="557"/>
      <c r="KK132" s="557"/>
      <c r="KL132" s="557"/>
      <c r="KM132" s="557"/>
      <c r="KN132" s="557"/>
      <c r="KO132" s="557"/>
      <c r="KP132" s="557"/>
      <c r="KQ132" s="557"/>
      <c r="KR132" s="557"/>
      <c r="KS132" s="557"/>
      <c r="KT132" s="557"/>
      <c r="KU132" s="557"/>
      <c r="KV132" s="557"/>
      <c r="KW132" s="557"/>
      <c r="KX132" s="557"/>
      <c r="KY132" s="557"/>
      <c r="KZ132" s="557"/>
      <c r="LA132" s="557"/>
      <c r="LB132" s="557"/>
      <c r="LC132" s="557"/>
      <c r="LD132" s="557"/>
      <c r="LE132" s="557"/>
      <c r="LF132" s="557"/>
      <c r="LG132" s="557"/>
      <c r="LH132" s="557"/>
      <c r="LI132" s="557"/>
      <c r="LJ132" s="557"/>
      <c r="LK132" s="557"/>
      <c r="LL132" s="557"/>
      <c r="LM132" s="557"/>
      <c r="LN132" s="557"/>
      <c r="LO132" s="557"/>
      <c r="LP132" s="557"/>
      <c r="LQ132" s="557"/>
      <c r="LR132" s="557"/>
      <c r="LS132" s="557"/>
      <c r="LT132" s="557"/>
      <c r="LU132" s="557"/>
      <c r="LV132" s="557"/>
      <c r="LW132" s="557"/>
      <c r="LX132" s="557"/>
      <c r="LY132" s="557"/>
      <c r="LZ132" s="557"/>
      <c r="MA132" s="557"/>
      <c r="MB132" s="557"/>
      <c r="MC132" s="557"/>
      <c r="MD132" s="557"/>
      <c r="ME132" s="557"/>
      <c r="MF132" s="557"/>
      <c r="MG132" s="557"/>
      <c r="MH132" s="557"/>
      <c r="MI132" s="557"/>
      <c r="MJ132" s="557"/>
      <c r="MK132" s="557"/>
      <c r="ML132" s="557"/>
      <c r="MM132" s="557"/>
      <c r="MN132" s="557"/>
      <c r="MO132" s="557"/>
      <c r="MP132" s="557"/>
      <c r="MQ132" s="557"/>
      <c r="MR132" s="557"/>
      <c r="MS132" s="557"/>
      <c r="MT132" s="557"/>
      <c r="MU132" s="557"/>
      <c r="MV132" s="557"/>
      <c r="MW132" s="557"/>
      <c r="MX132" s="557"/>
      <c r="MY132" s="557"/>
      <c r="MZ132" s="557"/>
      <c r="NA132" s="557"/>
      <c r="NB132" s="557"/>
      <c r="NC132" s="557"/>
      <c r="ND132" s="557"/>
      <c r="NE132" s="557"/>
      <c r="NF132" s="557"/>
      <c r="NG132" s="557"/>
      <c r="NH132" s="557"/>
      <c r="NI132" s="557"/>
      <c r="NJ132" s="557"/>
      <c r="NK132" s="557"/>
      <c r="NL132" s="557"/>
      <c r="NM132" s="557"/>
      <c r="NN132" s="557"/>
      <c r="NO132" s="557"/>
      <c r="NP132" s="557"/>
      <c r="NQ132" s="557"/>
      <c r="NR132" s="557"/>
      <c r="NS132" s="557"/>
      <c r="NT132" s="557"/>
    </row>
    <row r="133" spans="1:384" s="56" customFormat="1" ht="21" customHeight="1" thickTop="1" thickBot="1" x14ac:dyDescent="0.6">
      <c r="A133" s="163"/>
      <c r="B133" s="163"/>
      <c r="C133" s="163"/>
      <c r="D133" s="163"/>
      <c r="E133" s="163"/>
      <c r="F133" s="163"/>
      <c r="G133" s="163"/>
      <c r="H133" s="163"/>
      <c r="I133" s="163"/>
      <c r="J133" s="1303"/>
      <c r="K133" s="163"/>
      <c r="L133" s="163"/>
      <c r="M133" s="74"/>
      <c r="N133" s="164"/>
      <c r="O133" s="165"/>
      <c r="P133" s="166"/>
      <c r="Q133" s="1824"/>
      <c r="R133" s="2660"/>
      <c r="S133" s="2661"/>
      <c r="T133" s="2661"/>
      <c r="U133" s="2662"/>
      <c r="V133" s="2662"/>
      <c r="W133" s="2662"/>
      <c r="X133" s="2662"/>
      <c r="Y133" s="2662"/>
      <c r="Z133" s="2662"/>
      <c r="AA133" s="2662"/>
      <c r="AB133" s="2662"/>
      <c r="AC133" s="2662"/>
      <c r="AD133" s="2661"/>
      <c r="AE133" s="2661"/>
      <c r="AF133" s="1793"/>
      <c r="AG133" s="1793"/>
      <c r="AH133" s="1793"/>
      <c r="AI133" s="1793"/>
      <c r="AJ133" s="1793"/>
      <c r="AK133" s="1793"/>
      <c r="AL133" s="1793"/>
      <c r="AM133" s="1751"/>
      <c r="AN133" s="1742"/>
      <c r="AO133" s="1778"/>
      <c r="AP133" s="1779"/>
      <c r="AQ133" s="1780"/>
      <c r="AR133" s="1519"/>
      <c r="AS133" s="166"/>
      <c r="AT133" s="166"/>
      <c r="AU133" s="1518"/>
      <c r="AV133" s="1515"/>
      <c r="AW133" s="1516"/>
      <c r="AX133" s="1516"/>
      <c r="AY133" s="1516"/>
      <c r="AZ133" s="1516"/>
      <c r="BA133" s="1516"/>
      <c r="BB133" s="1516"/>
      <c r="BC133" s="1516"/>
      <c r="BD133" s="1516"/>
      <c r="BE133" s="1516"/>
      <c r="BF133" s="1516"/>
      <c r="BG133" s="1517"/>
      <c r="BH133" s="1519"/>
      <c r="BI133" s="166"/>
      <c r="BJ133" s="166"/>
      <c r="BK133" s="166"/>
      <c r="BL133" s="166"/>
      <c r="BM133" s="166"/>
      <c r="BN133" s="166"/>
      <c r="BO133" s="166"/>
      <c r="BP133" s="166"/>
      <c r="BQ133" s="166"/>
      <c r="BR133" s="166"/>
      <c r="BS133" s="166"/>
      <c r="BT133" s="560"/>
      <c r="BU133" s="560"/>
      <c r="BV133" s="560"/>
      <c r="BW133" s="560"/>
      <c r="BX133" s="560"/>
      <c r="BY133" s="560"/>
      <c r="BZ133" s="560"/>
      <c r="CA133" s="560"/>
      <c r="CB133" s="560"/>
      <c r="CC133" s="560"/>
      <c r="CD133" s="560"/>
      <c r="CE133" s="560"/>
      <c r="CF133" s="560"/>
      <c r="CG133" s="560"/>
      <c r="CH133" s="560"/>
      <c r="CI133" s="560"/>
      <c r="CJ133" s="560"/>
      <c r="CK133" s="560"/>
      <c r="CL133" s="560"/>
      <c r="CM133" s="560"/>
      <c r="CN133" s="560"/>
      <c r="CO133" s="560"/>
      <c r="CP133" s="560"/>
      <c r="CQ133" s="560"/>
      <c r="CR133" s="560"/>
      <c r="CS133" s="560"/>
      <c r="CT133" s="560"/>
      <c r="CU133" s="560"/>
      <c r="CV133" s="560"/>
      <c r="CW133" s="560"/>
      <c r="CX133" s="560"/>
      <c r="CY133" s="560"/>
      <c r="CZ133" s="560"/>
      <c r="DA133" s="560"/>
      <c r="DB133" s="560"/>
      <c r="DC133" s="560"/>
      <c r="DD133" s="560"/>
      <c r="DE133" s="560"/>
      <c r="DF133" s="560"/>
      <c r="DG133" s="560"/>
      <c r="DH133" s="560"/>
      <c r="DI133" s="560"/>
      <c r="DJ133" s="560"/>
      <c r="DK133" s="560"/>
      <c r="DL133" s="560"/>
      <c r="DM133" s="560"/>
      <c r="DN133" s="560"/>
      <c r="DO133" s="560"/>
      <c r="DP133" s="560"/>
      <c r="DQ133" s="560"/>
      <c r="DR133" s="560"/>
      <c r="DS133" s="560"/>
      <c r="DT133" s="560"/>
      <c r="DU133" s="560"/>
      <c r="DV133" s="560"/>
      <c r="DW133" s="560"/>
      <c r="DX133" s="560"/>
      <c r="DY133" s="560"/>
      <c r="DZ133" s="560"/>
      <c r="EA133" s="560"/>
      <c r="EB133" s="560"/>
      <c r="EC133" s="560"/>
      <c r="ED133" s="560"/>
      <c r="EE133" s="560"/>
      <c r="EF133" s="560"/>
      <c r="EG133" s="560"/>
      <c r="EH133" s="560"/>
      <c r="EI133" s="560"/>
      <c r="EJ133" s="560"/>
      <c r="EK133" s="560"/>
      <c r="EL133" s="560"/>
      <c r="EM133" s="560"/>
      <c r="EN133" s="560"/>
      <c r="EO133" s="560"/>
      <c r="EP133" s="560"/>
      <c r="EQ133" s="560"/>
      <c r="ER133" s="560"/>
      <c r="ES133" s="560"/>
      <c r="ET133" s="560"/>
      <c r="EU133" s="560"/>
      <c r="EV133" s="560"/>
      <c r="EW133" s="560"/>
      <c r="EX133" s="560"/>
      <c r="EY133" s="560"/>
      <c r="EZ133" s="560"/>
      <c r="FA133" s="560"/>
      <c r="FB133" s="560"/>
      <c r="FC133" s="560"/>
      <c r="FD133" s="560"/>
      <c r="FE133" s="560"/>
      <c r="FF133" s="560"/>
      <c r="FG133" s="560"/>
      <c r="FH133" s="560"/>
      <c r="FI133" s="560"/>
      <c r="FJ133" s="560"/>
      <c r="FK133" s="560"/>
      <c r="FL133" s="560"/>
      <c r="FM133" s="560"/>
      <c r="FN133" s="560"/>
      <c r="FO133" s="560"/>
      <c r="FP133" s="560"/>
      <c r="FQ133" s="560"/>
      <c r="FR133" s="560"/>
      <c r="FS133" s="560"/>
      <c r="FT133" s="560"/>
      <c r="FU133" s="560"/>
      <c r="FV133" s="560"/>
      <c r="FW133" s="560"/>
      <c r="FX133" s="560"/>
      <c r="FY133" s="560"/>
      <c r="FZ133" s="560"/>
      <c r="GA133" s="560"/>
      <c r="GB133" s="560"/>
      <c r="GC133" s="560"/>
      <c r="GD133" s="560"/>
      <c r="GE133" s="560"/>
      <c r="GF133" s="560"/>
      <c r="GG133" s="560"/>
      <c r="GH133" s="560"/>
      <c r="GI133" s="560"/>
      <c r="GJ133" s="560"/>
      <c r="GK133" s="560"/>
      <c r="GL133" s="560"/>
      <c r="GM133" s="560"/>
      <c r="GN133" s="560"/>
      <c r="GO133" s="560"/>
      <c r="GP133" s="560"/>
      <c r="GQ133" s="560"/>
      <c r="GR133" s="560"/>
      <c r="GS133" s="560"/>
      <c r="GT133" s="560"/>
      <c r="GU133" s="560"/>
      <c r="GV133" s="560"/>
      <c r="GW133" s="560"/>
      <c r="GX133" s="560"/>
      <c r="GY133" s="560"/>
      <c r="GZ133" s="560"/>
      <c r="HA133" s="560"/>
      <c r="HB133" s="560"/>
      <c r="HC133" s="560"/>
      <c r="HD133" s="560"/>
      <c r="HE133" s="560"/>
      <c r="HF133" s="560"/>
      <c r="HG133" s="560"/>
      <c r="HH133" s="560"/>
      <c r="HI133" s="560"/>
      <c r="HJ133" s="560"/>
      <c r="HK133" s="560"/>
      <c r="HL133" s="560"/>
      <c r="HM133" s="560"/>
      <c r="HN133" s="560"/>
      <c r="HO133" s="560"/>
      <c r="HP133" s="560"/>
      <c r="HQ133" s="560"/>
      <c r="HR133" s="560"/>
      <c r="HS133" s="560"/>
      <c r="HT133" s="560"/>
      <c r="HU133" s="560"/>
      <c r="HV133" s="560"/>
      <c r="HW133" s="560"/>
      <c r="HX133" s="560"/>
      <c r="HY133" s="560"/>
      <c r="HZ133" s="560"/>
      <c r="IA133" s="560"/>
      <c r="IB133" s="560"/>
      <c r="IC133" s="560"/>
      <c r="ID133" s="560"/>
      <c r="IE133" s="560"/>
      <c r="IF133" s="560"/>
      <c r="IG133" s="560"/>
      <c r="IH133" s="560"/>
      <c r="II133" s="560"/>
      <c r="IJ133" s="560"/>
      <c r="IK133" s="560"/>
      <c r="IL133" s="560"/>
      <c r="IM133" s="560"/>
      <c r="IN133" s="560"/>
      <c r="IO133" s="560"/>
      <c r="IP133" s="560"/>
      <c r="IQ133" s="560"/>
      <c r="IR133" s="560"/>
      <c r="IS133" s="560"/>
      <c r="IT133" s="560"/>
      <c r="IU133" s="560"/>
      <c r="IV133" s="560"/>
      <c r="IW133" s="560"/>
      <c r="IX133" s="560"/>
      <c r="IY133" s="560"/>
      <c r="IZ133" s="560"/>
      <c r="JA133" s="560"/>
      <c r="JB133" s="560"/>
      <c r="JC133" s="560"/>
      <c r="JD133" s="560"/>
      <c r="JE133" s="560"/>
      <c r="JF133" s="560"/>
      <c r="JG133" s="560"/>
      <c r="JH133" s="560"/>
      <c r="JI133" s="560"/>
      <c r="JJ133" s="560"/>
      <c r="JK133" s="560"/>
      <c r="JL133" s="560"/>
      <c r="JM133" s="560"/>
      <c r="JN133" s="560"/>
      <c r="JO133" s="560"/>
      <c r="JP133" s="560"/>
      <c r="JQ133" s="560"/>
      <c r="JR133" s="560"/>
      <c r="JS133" s="560"/>
      <c r="JT133" s="560"/>
      <c r="JU133" s="560"/>
      <c r="JV133" s="560"/>
      <c r="JW133" s="560"/>
      <c r="JX133" s="560"/>
      <c r="JY133" s="560"/>
      <c r="JZ133" s="560"/>
      <c r="KA133" s="560"/>
      <c r="KB133" s="560"/>
      <c r="KC133" s="560"/>
      <c r="KD133" s="560"/>
      <c r="KE133" s="560"/>
      <c r="KF133" s="560"/>
      <c r="KG133" s="560"/>
      <c r="KH133" s="560"/>
      <c r="KI133" s="560"/>
      <c r="KJ133" s="560"/>
      <c r="KK133" s="560"/>
      <c r="KL133" s="560"/>
      <c r="KM133" s="560"/>
      <c r="KN133" s="560"/>
      <c r="KO133" s="560"/>
      <c r="KP133" s="560"/>
      <c r="KQ133" s="560"/>
      <c r="KR133" s="560"/>
      <c r="KS133" s="560"/>
      <c r="KT133" s="560"/>
      <c r="KU133" s="560"/>
      <c r="KV133" s="560"/>
      <c r="KW133" s="560"/>
      <c r="KX133" s="560"/>
      <c r="KY133" s="560"/>
      <c r="KZ133" s="560"/>
      <c r="LA133" s="560"/>
      <c r="LB133" s="560"/>
      <c r="LC133" s="560"/>
      <c r="LD133" s="560"/>
      <c r="LE133" s="560"/>
      <c r="LF133" s="560"/>
      <c r="LG133" s="560"/>
      <c r="LH133" s="560"/>
      <c r="LI133" s="560"/>
      <c r="LJ133" s="560"/>
      <c r="LK133" s="560"/>
      <c r="LL133" s="560"/>
      <c r="LM133" s="560"/>
      <c r="LN133" s="560"/>
      <c r="LO133" s="560"/>
      <c r="LP133" s="560"/>
      <c r="LQ133" s="560"/>
      <c r="LR133" s="560"/>
      <c r="LS133" s="560"/>
      <c r="LT133" s="560"/>
      <c r="LU133" s="560"/>
      <c r="LV133" s="560"/>
      <c r="LW133" s="560"/>
      <c r="LX133" s="560"/>
      <c r="LY133" s="560"/>
      <c r="LZ133" s="560"/>
      <c r="MA133" s="560"/>
      <c r="MB133" s="560"/>
      <c r="MC133" s="560"/>
      <c r="MD133" s="560"/>
      <c r="ME133" s="560"/>
      <c r="MF133" s="560"/>
      <c r="MG133" s="560"/>
      <c r="MH133" s="560"/>
      <c r="MI133" s="560"/>
      <c r="MJ133" s="560"/>
      <c r="MK133" s="560"/>
      <c r="ML133" s="560"/>
      <c r="MM133" s="560"/>
      <c r="MN133" s="560"/>
      <c r="MO133" s="560"/>
      <c r="MP133" s="560"/>
      <c r="MQ133" s="560"/>
      <c r="MR133" s="560"/>
      <c r="MS133" s="560"/>
      <c r="MT133" s="560"/>
      <c r="MU133" s="560"/>
      <c r="MV133" s="560"/>
      <c r="MW133" s="560"/>
      <c r="MX133" s="560"/>
      <c r="MY133" s="560"/>
      <c r="MZ133" s="560"/>
      <c r="NA133" s="560"/>
      <c r="NB133" s="560"/>
      <c r="NC133" s="560"/>
      <c r="ND133" s="560"/>
      <c r="NE133" s="560"/>
      <c r="NF133" s="560"/>
      <c r="NG133" s="560"/>
      <c r="NH133" s="560"/>
      <c r="NI133" s="560"/>
      <c r="NJ133" s="560"/>
      <c r="NK133" s="560"/>
      <c r="NL133" s="560"/>
      <c r="NM133" s="560"/>
      <c r="NN133" s="560"/>
      <c r="NO133" s="560"/>
      <c r="NP133" s="560"/>
      <c r="NQ133" s="560"/>
      <c r="NR133" s="560"/>
      <c r="NS133" s="560"/>
      <c r="NT133" s="560"/>
    </row>
    <row r="134" spans="1:384" ht="15.75" customHeight="1" x14ac:dyDescent="0.35">
      <c r="R134" s="2613"/>
      <c r="S134" s="1514"/>
      <c r="T134" s="1514"/>
      <c r="U134" s="1514"/>
      <c r="V134" s="1514"/>
      <c r="W134" s="1514"/>
      <c r="X134" s="1514"/>
      <c r="Y134" s="1514"/>
      <c r="Z134" s="1514"/>
      <c r="AA134" s="1514"/>
      <c r="AB134" s="1514"/>
      <c r="AC134" s="1514"/>
      <c r="AD134" s="1514"/>
      <c r="AE134" s="1566"/>
      <c r="AF134" s="1566"/>
      <c r="AG134" s="1566"/>
      <c r="AH134" s="1566"/>
      <c r="AI134" s="1566"/>
      <c r="AJ134" s="1566"/>
      <c r="AK134" s="1566"/>
      <c r="AL134" s="1566"/>
      <c r="AM134" s="1566"/>
      <c r="AN134" s="1566"/>
      <c r="AO134" s="1566"/>
      <c r="AP134" s="1566"/>
      <c r="AQ134" s="1566"/>
      <c r="AV134" s="1514"/>
      <c r="AW134" s="1514"/>
      <c r="AX134" s="1514"/>
      <c r="AY134" s="1514"/>
      <c r="AZ134" s="1514"/>
      <c r="BA134" s="1514"/>
      <c r="BB134" s="1514"/>
      <c r="BC134" s="1514"/>
      <c r="BD134" s="1514"/>
      <c r="BE134" s="1514"/>
      <c r="BF134" s="1514"/>
      <c r="BG134" s="1514"/>
    </row>
    <row r="135" spans="1:384" ht="15.75" customHeight="1" x14ac:dyDescent="0.35">
      <c r="BF135" s="1513"/>
    </row>
    <row r="136" spans="1:384" ht="15.75" customHeight="1" x14ac:dyDescent="0.35">
      <c r="BE136" s="1511"/>
      <c r="BF136" s="1513"/>
      <c r="BG136" s="1512"/>
    </row>
    <row r="137" spans="1:384" ht="15.75" customHeight="1" x14ac:dyDescent="0.35">
      <c r="BF137" s="1513"/>
    </row>
    <row r="138" spans="1:384" ht="15.75" customHeight="1" x14ac:dyDescent="0.35">
      <c r="AX138" s="1511"/>
      <c r="BF138" s="1513"/>
    </row>
    <row r="139" spans="1:384" ht="15.75" customHeight="1" x14ac:dyDescent="0.35">
      <c r="BF139" s="1513"/>
    </row>
  </sheetData>
  <sheetProtection algorithmName="SHA-512" hashValue="xwrZvq7wlaxFLLurdE3b8Bsz3CsEA4JE181Sqm1/CDcdDlfiUk8aX5BaeGEm2TipnXjhVEjPahnnuUNz4r6Olw==" saltValue="yjs3GipFVuuCehn+wmV2Uw==" spinCount="100000" sheet="1" formatCells="0" formatColumns="0" formatRows="0" insertColumns="0" insertRows="0" insertHyperlinks="0" deleteColumns="0" deleteRows="0" sort="0" autoFilter="0" pivotTables="0"/>
  <mergeCells count="9">
    <mergeCell ref="AR5:AU5"/>
    <mergeCell ref="A1:H1"/>
    <mergeCell ref="AV3:BG3"/>
    <mergeCell ref="BH3:BS3"/>
    <mergeCell ref="A4:B4"/>
    <mergeCell ref="C4:D4"/>
    <mergeCell ref="E4:F4"/>
    <mergeCell ref="G4:H4"/>
    <mergeCell ref="J2:V2"/>
  </mergeCells>
  <phoneticPr fontId="92" type="noConversion"/>
  <conditionalFormatting sqref="R7:R11 R33:R36 V33:V36 AE33:AE36">
    <cfRule type="cellIs" dxfId="981" priority="154" operator="lessThan">
      <formula>Q7</formula>
    </cfRule>
    <cfRule type="cellIs" dxfId="980" priority="155" operator="greaterThan">
      <formula>Q7</formula>
    </cfRule>
  </conditionalFormatting>
  <conditionalFormatting sqref="R14:R16 R18:R26 R28:R30">
    <cfRule type="cellIs" dxfId="979" priority="140" operator="greaterThan">
      <formula>Q14</formula>
    </cfRule>
    <cfRule type="cellIs" dxfId="978" priority="139" operator="lessThan">
      <formula>Q14</formula>
    </cfRule>
  </conditionalFormatting>
  <conditionalFormatting sqref="R39:R47">
    <cfRule type="cellIs" dxfId="977" priority="136" operator="greaterThan">
      <formula>Q39</formula>
    </cfRule>
    <cfRule type="cellIs" dxfId="976" priority="135" operator="lessThan">
      <formula>Q39</formula>
    </cfRule>
  </conditionalFormatting>
  <conditionalFormatting sqref="R50:R53">
    <cfRule type="cellIs" dxfId="975" priority="134" operator="greaterThan">
      <formula>Q50</formula>
    </cfRule>
    <cfRule type="cellIs" dxfId="974" priority="133" operator="lessThan">
      <formula>Q50</formula>
    </cfRule>
  </conditionalFormatting>
  <conditionalFormatting sqref="R56:R72">
    <cfRule type="cellIs" dxfId="973" priority="132" operator="greaterThan">
      <formula>Q56</formula>
    </cfRule>
    <cfRule type="cellIs" dxfId="972" priority="131" operator="lessThan">
      <formula>Q56</formula>
    </cfRule>
  </conditionalFormatting>
  <conditionalFormatting sqref="R75:R96">
    <cfRule type="cellIs" dxfId="971" priority="130" operator="greaterThan">
      <formula>Q75</formula>
    </cfRule>
    <cfRule type="cellIs" dxfId="970" priority="129" operator="lessThan">
      <formula>Q75</formula>
    </cfRule>
  </conditionalFormatting>
  <conditionalFormatting sqref="R99:R101">
    <cfRule type="cellIs" dxfId="969" priority="128" operator="greaterThan">
      <formula>Q99</formula>
    </cfRule>
    <cfRule type="cellIs" dxfId="968" priority="127" operator="lessThan">
      <formula>Q99</formula>
    </cfRule>
  </conditionalFormatting>
  <conditionalFormatting sqref="R104:R105">
    <cfRule type="cellIs" dxfId="967" priority="126" operator="greaterThan">
      <formula>Q104</formula>
    </cfRule>
    <cfRule type="cellIs" dxfId="966" priority="125" operator="lessThan">
      <formula>Q104</formula>
    </cfRule>
  </conditionalFormatting>
  <conditionalFormatting sqref="R108:R123">
    <cfRule type="cellIs" dxfId="965" priority="124" operator="greaterThan">
      <formula>Q108</formula>
    </cfRule>
    <cfRule type="cellIs" dxfId="964" priority="123" operator="lessThan">
      <formula>Q108</formula>
    </cfRule>
  </conditionalFormatting>
  <conditionalFormatting sqref="R127:R132">
    <cfRule type="cellIs" dxfId="963" priority="121" operator="lessThan">
      <formula>Q127</formula>
    </cfRule>
    <cfRule type="cellIs" dxfId="962" priority="122" operator="greaterThan">
      <formula>Q127</formula>
    </cfRule>
  </conditionalFormatting>
  <conditionalFormatting sqref="V7:V11">
    <cfRule type="cellIs" dxfId="961" priority="119" operator="lessThan">
      <formula>U7</formula>
    </cfRule>
    <cfRule type="cellIs" dxfId="960" priority="120" operator="greaterThan">
      <formula>U7</formula>
    </cfRule>
  </conditionalFormatting>
  <conditionalFormatting sqref="V14:V15">
    <cfRule type="cellIs" dxfId="959" priority="52" operator="greaterThan">
      <formula>U14</formula>
    </cfRule>
    <cfRule type="cellIs" dxfId="958" priority="51" operator="lessThan">
      <formula>U14</formula>
    </cfRule>
  </conditionalFormatting>
  <conditionalFormatting sqref="V18:V25">
    <cfRule type="cellIs" dxfId="957" priority="50" operator="greaterThan">
      <formula>U18</formula>
    </cfRule>
    <cfRule type="cellIs" dxfId="956" priority="49" operator="lessThan">
      <formula>U18</formula>
    </cfRule>
  </conditionalFormatting>
  <conditionalFormatting sqref="V28:V30">
    <cfRule type="cellIs" dxfId="955" priority="48" operator="greaterThan">
      <formula>U28</formula>
    </cfRule>
    <cfRule type="cellIs" dxfId="954" priority="47" operator="lessThan">
      <formula>U28</formula>
    </cfRule>
  </conditionalFormatting>
  <conditionalFormatting sqref="V39:V47">
    <cfRule type="cellIs" dxfId="953" priority="42" operator="greaterThan">
      <formula>U39</formula>
    </cfRule>
    <cfRule type="cellIs" dxfId="952" priority="41" operator="lessThan">
      <formula>U39</formula>
    </cfRule>
  </conditionalFormatting>
  <conditionalFormatting sqref="V50:V53">
    <cfRule type="cellIs" dxfId="951" priority="40" operator="greaterThan">
      <formula>U50</formula>
    </cfRule>
    <cfRule type="cellIs" dxfId="950" priority="39" operator="lessThan">
      <formula>U50</formula>
    </cfRule>
  </conditionalFormatting>
  <conditionalFormatting sqref="V56:V72">
    <cfRule type="cellIs" dxfId="949" priority="37" operator="lessThan">
      <formula>U56</formula>
    </cfRule>
    <cfRule type="cellIs" dxfId="948" priority="38" operator="greaterThan">
      <formula>U56</formula>
    </cfRule>
  </conditionalFormatting>
  <conditionalFormatting sqref="V75:V96">
    <cfRule type="cellIs" dxfId="947" priority="35" operator="lessThan">
      <formula>U75</formula>
    </cfRule>
    <cfRule type="cellIs" dxfId="946" priority="36" operator="greaterThan">
      <formula>U75</formula>
    </cfRule>
  </conditionalFormatting>
  <conditionalFormatting sqref="V99:V101">
    <cfRule type="cellIs" dxfId="945" priority="33" operator="lessThan">
      <formula>U99</formula>
    </cfRule>
    <cfRule type="cellIs" dxfId="944" priority="34" operator="greaterThan">
      <formula>U99</formula>
    </cfRule>
  </conditionalFormatting>
  <conditionalFormatting sqref="V104:V105">
    <cfRule type="cellIs" dxfId="943" priority="32" operator="greaterThan">
      <formula>U104</formula>
    </cfRule>
    <cfRule type="cellIs" dxfId="942" priority="31" operator="lessThan">
      <formula>U104</formula>
    </cfRule>
  </conditionalFormatting>
  <conditionalFormatting sqref="V108:V117">
    <cfRule type="cellIs" dxfId="941" priority="29" operator="lessThan">
      <formula>U108</formula>
    </cfRule>
    <cfRule type="cellIs" dxfId="940" priority="30" operator="greaterThan">
      <formula>U108</formula>
    </cfRule>
  </conditionalFormatting>
  <conditionalFormatting sqref="V119:V120">
    <cfRule type="cellIs" dxfId="939" priority="95" operator="lessThan">
      <formula>U119</formula>
    </cfRule>
    <cfRule type="cellIs" dxfId="938" priority="96" operator="greaterThan">
      <formula>U119</formula>
    </cfRule>
  </conditionalFormatting>
  <conditionalFormatting sqref="V121:V123">
    <cfRule type="cellIs" dxfId="937" priority="2" operator="greaterThan">
      <formula>U121</formula>
    </cfRule>
    <cfRule type="cellIs" dxfId="936" priority="1" operator="lessThan">
      <formula>U121</formula>
    </cfRule>
  </conditionalFormatting>
  <conditionalFormatting sqref="V127:V132">
    <cfRule type="cellIs" dxfId="935" priority="28" operator="greaterThan">
      <formula>U127</formula>
    </cfRule>
    <cfRule type="cellIs" dxfId="934" priority="27" operator="lessThan">
      <formula>U127</formula>
    </cfRule>
  </conditionalFormatting>
  <conditionalFormatting sqref="AE7:AE11">
    <cfRule type="cellIs" dxfId="933" priority="91" operator="lessThan">
      <formula>AD7</formula>
    </cfRule>
    <cfRule type="cellIs" dxfId="932" priority="92" operator="greaterThan">
      <formula>AD7</formula>
    </cfRule>
  </conditionalFormatting>
  <conditionalFormatting sqref="AE14:AE15">
    <cfRule type="cellIs" dxfId="931" priority="26" operator="greaterThan">
      <formula>AD14</formula>
    </cfRule>
    <cfRule type="cellIs" dxfId="930" priority="25" operator="lessThan">
      <formula>AD14</formula>
    </cfRule>
  </conditionalFormatting>
  <conditionalFormatting sqref="AE18:AE19">
    <cfRule type="cellIs" dxfId="929" priority="24" operator="greaterThan">
      <formula>AD18</formula>
    </cfRule>
    <cfRule type="cellIs" dxfId="928" priority="23" operator="lessThan">
      <formula>AD18</formula>
    </cfRule>
  </conditionalFormatting>
  <conditionalFormatting sqref="AE20">
    <cfRule type="cellIs" dxfId="927" priority="79" operator="lessThan">
      <formula>AD20</formula>
    </cfRule>
    <cfRule type="cellIs" dxfId="926" priority="80" operator="greaterThan">
      <formula>AD20</formula>
    </cfRule>
  </conditionalFormatting>
  <conditionalFormatting sqref="AE21:AE25">
    <cfRule type="cellIs" dxfId="925" priority="22" operator="greaterThan">
      <formula>AD21</formula>
    </cfRule>
    <cfRule type="cellIs" dxfId="924" priority="21" operator="lessThan">
      <formula>AD21</formula>
    </cfRule>
  </conditionalFormatting>
  <conditionalFormatting sqref="AE28:AE30">
    <cfRule type="cellIs" dxfId="923" priority="77" operator="lessThan">
      <formula>AD28</formula>
    </cfRule>
    <cfRule type="cellIs" dxfId="922" priority="78" operator="greaterThan">
      <formula>AD28</formula>
    </cfRule>
  </conditionalFormatting>
  <conditionalFormatting sqref="AE39:AE47">
    <cfRule type="cellIs" dxfId="921" priority="18" operator="greaterThan">
      <formula>AD39</formula>
    </cfRule>
    <cfRule type="cellIs" dxfId="920" priority="17" operator="lessThan">
      <formula>AD39</formula>
    </cfRule>
  </conditionalFormatting>
  <conditionalFormatting sqref="AE50:AE53">
    <cfRule type="cellIs" dxfId="919" priority="15" operator="lessThan">
      <formula>AD50</formula>
    </cfRule>
    <cfRule type="cellIs" dxfId="918" priority="16" operator="greaterThan">
      <formula>AD50</formula>
    </cfRule>
  </conditionalFormatting>
  <conditionalFormatting sqref="AE56:AE72">
    <cfRule type="cellIs" dxfId="917" priority="13" operator="lessThan">
      <formula>AD56</formula>
    </cfRule>
    <cfRule type="cellIs" dxfId="916" priority="14" operator="greaterThan">
      <formula>AD56</formula>
    </cfRule>
  </conditionalFormatting>
  <conditionalFormatting sqref="AE75:AE96">
    <cfRule type="cellIs" dxfId="915" priority="12" operator="greaterThan">
      <formula>AD75</formula>
    </cfRule>
    <cfRule type="cellIs" dxfId="914" priority="11" operator="lessThan">
      <formula>AD75</formula>
    </cfRule>
  </conditionalFormatting>
  <conditionalFormatting sqref="AE99:AE101">
    <cfRule type="cellIs" dxfId="913" priority="9" operator="lessThan">
      <formula>AD99</formula>
    </cfRule>
    <cfRule type="cellIs" dxfId="912" priority="10" operator="greaterThan">
      <formula>AD99</formula>
    </cfRule>
  </conditionalFormatting>
  <conditionalFormatting sqref="AE104:AE105">
    <cfRule type="cellIs" dxfId="911" priority="8" operator="greaterThan">
      <formula>AD104</formula>
    </cfRule>
    <cfRule type="cellIs" dxfId="910" priority="7" operator="lessThan">
      <formula>AD104</formula>
    </cfRule>
  </conditionalFormatting>
  <conditionalFormatting sqref="AE108:AE123">
    <cfRule type="cellIs" dxfId="909" priority="6" operator="greaterThan">
      <formula>AD108</formula>
    </cfRule>
    <cfRule type="cellIs" dxfId="908" priority="5" operator="lessThan">
      <formula>AD108</formula>
    </cfRule>
  </conditionalFormatting>
  <conditionalFormatting sqref="AE126:AE132">
    <cfRule type="cellIs" dxfId="907" priority="4" operator="greaterThan">
      <formula>AD126</formula>
    </cfRule>
    <cfRule type="cellIs" dxfId="906" priority="3" operator="lessThan">
      <formula>AD126</formula>
    </cfRule>
  </conditionalFormatting>
  <dataValidations count="1">
    <dataValidation type="list" allowBlank="1" showInputMessage="1" showErrorMessage="1" sqref="N124:N133 N5:N36 N38:N114 N118" xr:uid="{00000000-0002-0000-0700-000000000000}">
      <formula1>"Mantener,Eliminar,Incluir,Modificar"</formula1>
    </dataValidation>
  </dataValidations>
  <printOptions horizontalCentered="1" verticalCentered="1"/>
  <pageMargins left="0" right="0" top="0.19685039370078741" bottom="0.19685039370078741" header="0.31496062992125984" footer="0.31496062992125984"/>
  <pageSetup scale="59" fitToHeight="0" orientation="portrait" r:id="rId1"/>
  <ignoredErrors>
    <ignoredError sqref="AR7:AR11 AR14:AR16 AR18:AR25 AR28:AR30"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BV56"/>
  <sheetViews>
    <sheetView showGridLines="0" zoomScale="55" zoomScaleNormal="55" workbookViewId="0">
      <pane ySplit="7" topLeftCell="A19" activePane="bottomLeft" state="frozen"/>
      <selection pane="bottomLeft" activeCell="I46" sqref="I46:I47"/>
    </sheetView>
  </sheetViews>
  <sheetFormatPr baseColWidth="10" defaultColWidth="10.875" defaultRowHeight="15.75" customHeight="1" x14ac:dyDescent="0.35"/>
  <cols>
    <col min="1" max="1" width="3.375" style="5" hidden="1" customWidth="1"/>
    <col min="2" max="2" width="3.875" style="5" hidden="1" customWidth="1"/>
    <col min="3" max="8" width="3.375" style="5" hidden="1" customWidth="1"/>
    <col min="9" max="9" width="14.875" style="5" customWidth="1"/>
    <col min="10" max="10" width="14.875" style="980" customWidth="1"/>
    <col min="11" max="18" width="10.875" style="5" hidden="1" customWidth="1"/>
    <col min="19" max="19" width="23.875" style="5" hidden="1" customWidth="1"/>
    <col min="20" max="20" width="64.375" style="5" customWidth="1"/>
    <col min="21" max="21" width="70.875" style="5" customWidth="1"/>
    <col min="22" max="22" width="17.5" style="5" hidden="1" customWidth="1"/>
    <col min="23" max="23" width="55.625" style="5" hidden="1" customWidth="1"/>
    <col min="24" max="24" width="43.125" style="5" hidden="1" customWidth="1"/>
    <col min="25" max="25" width="67.125" style="5" hidden="1" customWidth="1"/>
    <col min="26" max="26" width="18.875" style="5" hidden="1" customWidth="1"/>
    <col min="27" max="27" width="13.375" style="5" hidden="1" customWidth="1"/>
    <col min="28" max="28" width="22.875" style="5" hidden="1" customWidth="1"/>
    <col min="29" max="29" width="10.75" style="5" customWidth="1"/>
    <col min="30" max="30" width="10.625" style="5" customWidth="1"/>
    <col min="31" max="32" width="10.75" style="5" hidden="1" customWidth="1"/>
    <col min="33" max="33" width="12.125" style="5" customWidth="1"/>
    <col min="34" max="34" width="10.625" style="5" customWidth="1"/>
    <col min="35" max="40" width="8" style="5" hidden="1" customWidth="1"/>
    <col min="41" max="41" width="3" style="5" hidden="1" customWidth="1"/>
    <col min="42" max="42" width="10.125" style="5" customWidth="1"/>
    <col min="43" max="43" width="10.625" style="5" customWidth="1"/>
    <col min="44" max="51" width="10.625" style="5" hidden="1" customWidth="1"/>
    <col min="52" max="52" width="4.75" style="5" hidden="1" customWidth="1"/>
    <col min="53" max="54" width="14.625" style="5" hidden="1" customWidth="1"/>
    <col min="55" max="55" width="20.375" style="5" hidden="1" customWidth="1"/>
    <col min="56" max="59" width="11.75" style="5" hidden="1" customWidth="1"/>
    <col min="60" max="73" width="10.875" style="5" hidden="1" customWidth="1"/>
    <col min="74" max="75" width="10.875" style="5" customWidth="1"/>
    <col min="76" max="16384" width="10.875" style="5"/>
  </cols>
  <sheetData>
    <row r="1" spans="1:74" ht="111" customHeight="1" x14ac:dyDescent="0.55000000000000004">
      <c r="A1" s="4406" t="s">
        <v>203</v>
      </c>
      <c r="B1" s="4406"/>
      <c r="C1" s="4406"/>
      <c r="D1" s="4406"/>
      <c r="E1" s="4406"/>
      <c r="F1" s="4406"/>
      <c r="G1" s="4406"/>
      <c r="H1" s="4406"/>
      <c r="I1" s="612"/>
      <c r="J1" s="650"/>
      <c r="K1" s="613"/>
      <c r="L1" s="613"/>
      <c r="M1" s="614"/>
      <c r="N1" s="614"/>
      <c r="O1" s="614"/>
      <c r="P1" s="614"/>
      <c r="Q1" s="614"/>
      <c r="R1" s="614"/>
      <c r="S1" s="613"/>
      <c r="T1" s="613"/>
      <c r="U1" s="608"/>
      <c r="V1" s="608"/>
      <c r="W1" s="610"/>
      <c r="X1" s="610"/>
      <c r="Y1" s="608"/>
      <c r="Z1" s="608"/>
      <c r="AA1" s="608"/>
      <c r="AB1" s="608"/>
      <c r="AC1" s="608"/>
      <c r="AD1" s="608"/>
      <c r="AE1" s="608"/>
      <c r="AF1" s="608"/>
      <c r="AG1" s="609"/>
      <c r="AH1" s="609"/>
      <c r="AI1" s="609"/>
      <c r="AJ1" s="609"/>
      <c r="AK1" s="609"/>
      <c r="AL1" s="609"/>
      <c r="AM1" s="609"/>
      <c r="AN1" s="609"/>
      <c r="AO1" s="609"/>
      <c r="AP1" s="609"/>
      <c r="AQ1" s="609"/>
      <c r="AR1" s="609"/>
      <c r="AS1" s="609"/>
      <c r="AT1" s="609"/>
      <c r="AU1" s="609"/>
      <c r="AV1" s="609"/>
      <c r="AW1" s="609"/>
      <c r="AX1" s="609"/>
      <c r="AY1" s="609"/>
      <c r="AZ1" s="609"/>
      <c r="BA1" s="609"/>
      <c r="BB1" s="609"/>
      <c r="BC1" s="609"/>
      <c r="BD1" s="609"/>
      <c r="BE1" s="609"/>
      <c r="BF1" s="609"/>
      <c r="BG1" s="609"/>
      <c r="BH1" s="615"/>
      <c r="BI1" s="615"/>
      <c r="BJ1" s="618"/>
      <c r="BK1" s="618"/>
      <c r="BL1" s="615"/>
      <c r="BM1" s="619"/>
      <c r="BN1" s="615"/>
      <c r="BO1" s="615"/>
      <c r="BP1" s="615"/>
      <c r="BQ1" s="615"/>
      <c r="BR1" s="615"/>
      <c r="BS1" s="620"/>
      <c r="BT1" s="609"/>
      <c r="BU1" s="45"/>
      <c r="BV1" s="270"/>
    </row>
    <row r="2" spans="1:74" ht="42" customHeight="1" x14ac:dyDescent="0.55000000000000004">
      <c r="A2" s="701"/>
      <c r="B2" s="701"/>
      <c r="C2" s="701"/>
      <c r="D2" s="701"/>
      <c r="E2" s="701"/>
      <c r="F2" s="701"/>
      <c r="G2" s="701"/>
      <c r="H2" s="701"/>
      <c r="I2" s="686"/>
      <c r="J2" s="701"/>
      <c r="K2" s="687"/>
      <c r="L2" s="687"/>
      <c r="M2" s="702"/>
      <c r="N2" s="702"/>
      <c r="O2" s="703" t="s">
        <v>204</v>
      </c>
      <c r="P2" s="702"/>
      <c r="Q2" s="702"/>
      <c r="R2" s="702"/>
      <c r="S2" s="704"/>
      <c r="T2" s="704"/>
      <c r="U2" s="1645" t="s">
        <v>205</v>
      </c>
      <c r="V2" s="690"/>
      <c r="W2" s="705"/>
      <c r="X2" s="705"/>
      <c r="Y2" s="706"/>
      <c r="Z2" s="706"/>
      <c r="AA2" s="706"/>
      <c r="AB2" s="706"/>
      <c r="AC2" s="706"/>
      <c r="AD2" s="706"/>
      <c r="AE2" s="706"/>
      <c r="AF2" s="706"/>
      <c r="AG2" s="692"/>
      <c r="AH2" s="692"/>
      <c r="AI2" s="692"/>
      <c r="AJ2" s="692"/>
      <c r="AK2" s="692"/>
      <c r="AL2" s="692"/>
      <c r="AM2" s="692"/>
      <c r="AN2" s="692"/>
      <c r="AO2" s="692"/>
      <c r="AP2" s="692"/>
      <c r="AQ2" s="692"/>
      <c r="AR2" s="692"/>
      <c r="AS2" s="692"/>
      <c r="AT2" s="692"/>
      <c r="AU2" s="692"/>
      <c r="AV2" s="692"/>
      <c r="AW2" s="692"/>
      <c r="AX2" s="692"/>
      <c r="AY2" s="692"/>
      <c r="AZ2" s="692"/>
      <c r="BA2" s="692"/>
      <c r="BB2" s="692"/>
      <c r="BC2" s="692"/>
      <c r="BD2" s="692"/>
      <c r="BE2" s="692"/>
      <c r="BF2" s="692"/>
      <c r="BG2" s="692"/>
      <c r="BH2" s="693"/>
      <c r="BI2" s="693"/>
      <c r="BJ2" s="694"/>
      <c r="BK2" s="694"/>
      <c r="BL2" s="693"/>
      <c r="BM2" s="695"/>
      <c r="BN2" s="693"/>
      <c r="BO2" s="693"/>
      <c r="BP2" s="693"/>
      <c r="BQ2" s="693"/>
      <c r="BR2" s="693"/>
      <c r="BS2" s="696"/>
      <c r="BT2" s="692"/>
      <c r="BU2" s="48"/>
      <c r="BV2" s="46"/>
    </row>
    <row r="3" spans="1:74" ht="50.25" customHeight="1" x14ac:dyDescent="0.55000000000000004">
      <c r="A3" s="630"/>
      <c r="B3" s="630"/>
      <c r="C3" s="630"/>
      <c r="D3" s="630"/>
      <c r="E3" s="630"/>
      <c r="F3" s="630"/>
      <c r="G3" s="630"/>
      <c r="H3" s="630"/>
      <c r="I3" s="631" t="str">
        <f>CONCATENATE(A3,B3,C3,D3,E3,F3,G3,H3)</f>
        <v/>
      </c>
      <c r="J3" s="1359"/>
      <c r="K3" s="632"/>
      <c r="L3" s="632"/>
      <c r="M3" s="632"/>
      <c r="N3" s="632"/>
      <c r="O3" s="632"/>
      <c r="P3" s="632"/>
      <c r="Q3" s="632"/>
      <c r="R3" s="632"/>
      <c r="S3" s="632"/>
      <c r="T3" s="632"/>
      <c r="U3" s="734" t="s">
        <v>8</v>
      </c>
      <c r="V3" s="734"/>
      <c r="W3" s="632"/>
      <c r="X3" s="632"/>
      <c r="Y3" s="632"/>
      <c r="Z3" s="632"/>
      <c r="AA3" s="632"/>
      <c r="AB3" s="632"/>
      <c r="AC3" s="632"/>
      <c r="AD3" s="632"/>
      <c r="AE3" s="632"/>
      <c r="AF3" s="632"/>
      <c r="AG3" s="632"/>
      <c r="AH3" s="632"/>
      <c r="AI3" s="632"/>
      <c r="AJ3" s="632"/>
      <c r="AK3" s="632"/>
      <c r="AL3" s="632"/>
      <c r="AM3" s="632"/>
      <c r="AN3" s="632"/>
      <c r="AO3" s="632"/>
      <c r="AP3" s="632"/>
      <c r="AQ3" s="632"/>
      <c r="AR3" s="632"/>
      <c r="AS3" s="632"/>
      <c r="AT3" s="632"/>
      <c r="AU3" s="632"/>
      <c r="AV3" s="632"/>
      <c r="AW3" s="632"/>
      <c r="AX3" s="632"/>
      <c r="AY3" s="632"/>
      <c r="AZ3" s="632"/>
      <c r="BA3" s="632"/>
      <c r="BB3" s="632"/>
      <c r="BC3" s="632"/>
      <c r="BD3" s="632"/>
      <c r="BE3" s="632"/>
      <c r="BF3" s="633"/>
      <c r="BG3" s="633"/>
      <c r="BH3" s="748"/>
      <c r="BI3" s="634"/>
      <c r="BJ3" s="735"/>
      <c r="BK3" s="735"/>
      <c r="BL3" s="634"/>
      <c r="BM3" s="635"/>
      <c r="BN3" s="634"/>
      <c r="BO3" s="634"/>
      <c r="BP3" s="634"/>
      <c r="BQ3" s="634"/>
      <c r="BR3" s="634"/>
      <c r="BS3" s="636"/>
      <c r="BT3" s="636"/>
      <c r="BU3" s="48"/>
      <c r="BV3" s="46"/>
    </row>
    <row r="4" spans="1:74" ht="49.5" customHeight="1" x14ac:dyDescent="0.35">
      <c r="A4" s="4404" t="s">
        <v>0</v>
      </c>
      <c r="B4" s="4405"/>
      <c r="C4" s="4404" t="s">
        <v>1</v>
      </c>
      <c r="D4" s="4405"/>
      <c r="E4" s="4404" t="s">
        <v>2</v>
      </c>
      <c r="F4" s="4405"/>
      <c r="G4" s="4404" t="s">
        <v>3</v>
      </c>
      <c r="H4" s="4405"/>
      <c r="I4" s="647" t="s">
        <v>207</v>
      </c>
      <c r="J4" s="647" t="s">
        <v>630</v>
      </c>
      <c r="K4" s="647" t="s">
        <v>208</v>
      </c>
      <c r="L4" s="647" t="s">
        <v>208</v>
      </c>
      <c r="M4" s="684" t="s">
        <v>209</v>
      </c>
      <c r="N4" s="684" t="s">
        <v>210</v>
      </c>
      <c r="O4" s="684" t="s">
        <v>211</v>
      </c>
      <c r="P4" s="684" t="s">
        <v>212</v>
      </c>
      <c r="Q4" s="684" t="s">
        <v>213</v>
      </c>
      <c r="R4" s="684" t="s">
        <v>214</v>
      </c>
      <c r="S4" s="4313" t="s">
        <v>215</v>
      </c>
      <c r="T4" s="2918" t="s">
        <v>48</v>
      </c>
      <c r="U4" s="4314" t="s">
        <v>631</v>
      </c>
      <c r="V4" s="647" t="s">
        <v>632</v>
      </c>
      <c r="W4" s="647" t="s">
        <v>54</v>
      </c>
      <c r="X4" s="647" t="s">
        <v>633</v>
      </c>
      <c r="Y4" s="647" t="s">
        <v>494</v>
      </c>
      <c r="Z4" s="648" t="s">
        <v>634</v>
      </c>
      <c r="AA4" s="648" t="s">
        <v>635</v>
      </c>
      <c r="AB4" s="648" t="s">
        <v>636</v>
      </c>
      <c r="AC4" s="4314" t="s">
        <v>495</v>
      </c>
      <c r="AD4" s="4314" t="s">
        <v>496</v>
      </c>
      <c r="AE4" s="4314" t="s">
        <v>497</v>
      </c>
      <c r="AF4" s="4314" t="s">
        <v>498</v>
      </c>
      <c r="AG4" s="4314" t="s">
        <v>499</v>
      </c>
      <c r="AH4" s="4314" t="s">
        <v>500</v>
      </c>
      <c r="AI4" s="4314" t="s">
        <v>501</v>
      </c>
      <c r="AJ4" s="4314" t="s">
        <v>502</v>
      </c>
      <c r="AK4" s="4314" t="s">
        <v>503</v>
      </c>
      <c r="AL4" s="4314" t="s">
        <v>504</v>
      </c>
      <c r="AM4" s="4314" t="s">
        <v>505</v>
      </c>
      <c r="AN4" s="4314" t="s">
        <v>506</v>
      </c>
      <c r="AO4" s="4314"/>
      <c r="AP4" s="4314" t="s">
        <v>507</v>
      </c>
      <c r="AQ4" s="4314" t="s">
        <v>508</v>
      </c>
      <c r="AR4" s="2687" t="s">
        <v>501</v>
      </c>
      <c r="AS4" s="1880" t="s">
        <v>509</v>
      </c>
      <c r="AT4" s="1880" t="s">
        <v>510</v>
      </c>
      <c r="AU4" s="1880" t="s">
        <v>511</v>
      </c>
      <c r="AV4" s="1881" t="s">
        <v>641</v>
      </c>
      <c r="AW4" s="2189" t="s">
        <v>506</v>
      </c>
      <c r="AX4" s="2189" t="s">
        <v>513</v>
      </c>
      <c r="AY4" s="2189" t="s">
        <v>514</v>
      </c>
      <c r="AZ4" s="1815"/>
      <c r="BA4" s="1752" t="s">
        <v>515</v>
      </c>
      <c r="BB4" s="1835" t="s">
        <v>496</v>
      </c>
      <c r="BC4" s="1836" t="s">
        <v>516</v>
      </c>
      <c r="BD4" s="1589" t="s">
        <v>642</v>
      </c>
      <c r="BE4" s="647" t="s">
        <v>68</v>
      </c>
      <c r="BF4" s="647" t="s">
        <v>70</v>
      </c>
      <c r="BG4" s="647" t="s">
        <v>72</v>
      </c>
      <c r="BH4" s="685" t="s">
        <v>223</v>
      </c>
      <c r="BI4" s="685" t="s">
        <v>224</v>
      </c>
      <c r="BJ4" s="685" t="s">
        <v>225</v>
      </c>
      <c r="BK4" s="685" t="s">
        <v>226</v>
      </c>
      <c r="BL4" s="685" t="s">
        <v>227</v>
      </c>
      <c r="BM4" s="649" t="s">
        <v>219</v>
      </c>
      <c r="BN4" s="649" t="s">
        <v>228</v>
      </c>
      <c r="BO4" s="649" t="s">
        <v>229</v>
      </c>
      <c r="BP4" s="649" t="s">
        <v>230</v>
      </c>
      <c r="BQ4" s="649" t="s">
        <v>231</v>
      </c>
      <c r="BR4" s="649" t="s">
        <v>232</v>
      </c>
      <c r="BS4" s="649" t="s">
        <v>220</v>
      </c>
      <c r="BT4" s="649" t="s">
        <v>643</v>
      </c>
      <c r="BU4" s="177"/>
      <c r="BV4" s="46"/>
    </row>
    <row r="5" spans="1:74" ht="10.5" customHeight="1" x14ac:dyDescent="0.35">
      <c r="A5" s="272"/>
      <c r="B5" s="272"/>
      <c r="C5" s="272"/>
      <c r="D5" s="272"/>
      <c r="E5" s="272"/>
      <c r="F5" s="272"/>
      <c r="G5" s="272"/>
      <c r="H5" s="272"/>
      <c r="I5" s="272"/>
      <c r="J5" s="1360"/>
      <c r="K5" s="272"/>
      <c r="L5" s="272"/>
      <c r="M5" s="272"/>
      <c r="N5" s="272"/>
      <c r="O5" s="272"/>
      <c r="P5" s="272"/>
      <c r="Q5" s="272"/>
      <c r="R5" s="272"/>
      <c r="S5" s="272"/>
      <c r="T5" s="272"/>
      <c r="U5" s="272"/>
      <c r="V5" s="272"/>
      <c r="W5" s="272"/>
      <c r="X5" s="272"/>
      <c r="Y5" s="272"/>
      <c r="Z5" s="272"/>
      <c r="AA5" s="272"/>
      <c r="AB5" s="272"/>
      <c r="AC5" s="992"/>
      <c r="AD5" s="272"/>
      <c r="AE5" s="272"/>
      <c r="AF5" s="272"/>
      <c r="AG5" s="272"/>
      <c r="AH5" s="272"/>
      <c r="AI5" s="272"/>
      <c r="AJ5" s="272"/>
      <c r="AK5" s="272"/>
      <c r="AL5" s="272"/>
      <c r="AM5" s="272"/>
      <c r="AN5" s="272"/>
      <c r="AO5" s="272"/>
      <c r="AP5" s="272"/>
      <c r="AQ5" s="272"/>
      <c r="AR5" s="1742"/>
      <c r="AS5" s="1742"/>
      <c r="AT5" s="1742"/>
      <c r="AU5" s="1742"/>
      <c r="AV5" s="1742"/>
      <c r="AW5" s="1742"/>
      <c r="AX5" s="1742"/>
      <c r="AY5" s="1826"/>
      <c r="AZ5" s="1742"/>
      <c r="BA5" s="1837"/>
      <c r="BB5" s="1583"/>
      <c r="BC5" s="1838"/>
      <c r="BD5" s="1590"/>
      <c r="BE5" s="272"/>
      <c r="BF5" s="272"/>
      <c r="BG5" s="272"/>
      <c r="BH5" s="272"/>
      <c r="BI5" s="272"/>
      <c r="BJ5" s="272"/>
      <c r="BK5" s="272"/>
      <c r="BL5" s="272"/>
      <c r="BM5" s="272"/>
      <c r="BN5" s="272"/>
      <c r="BO5" s="272"/>
      <c r="BP5" s="272"/>
      <c r="BQ5" s="272"/>
      <c r="BR5" s="272"/>
      <c r="BS5" s="272"/>
      <c r="BT5" s="272"/>
      <c r="BU5" s="177"/>
      <c r="BV5" s="46"/>
    </row>
    <row r="6" spans="1:74" ht="10.5" customHeight="1" x14ac:dyDescent="0.35">
      <c r="A6" s="277"/>
      <c r="B6" s="277"/>
      <c r="C6" s="277"/>
      <c r="D6" s="277"/>
      <c r="E6" s="277"/>
      <c r="F6" s="277"/>
      <c r="G6" s="277"/>
      <c r="H6" s="277"/>
      <c r="I6" s="277"/>
      <c r="J6" s="1361"/>
      <c r="K6" s="277"/>
      <c r="L6" s="277"/>
      <c r="M6" s="277"/>
      <c r="N6" s="277"/>
      <c r="O6" s="277"/>
      <c r="P6" s="277"/>
      <c r="Q6" s="277"/>
      <c r="R6" s="277"/>
      <c r="S6" s="277"/>
      <c r="T6" s="277"/>
      <c r="U6" s="277"/>
      <c r="V6" s="277"/>
      <c r="W6" s="277"/>
      <c r="X6" s="277"/>
      <c r="Y6" s="277"/>
      <c r="Z6" s="277"/>
      <c r="AA6" s="277"/>
      <c r="AB6" s="1588"/>
      <c r="AC6" s="3529"/>
      <c r="AD6" s="3788"/>
      <c r="AE6" s="3788"/>
      <c r="AF6" s="3788"/>
      <c r="AG6" s="3788"/>
      <c r="AH6" s="3788"/>
      <c r="AI6" s="3788"/>
      <c r="AJ6" s="3788"/>
      <c r="AK6" s="3788"/>
      <c r="AL6" s="3788"/>
      <c r="AM6" s="3788"/>
      <c r="AN6" s="3788"/>
      <c r="AO6" s="3788"/>
      <c r="AP6" s="3788"/>
      <c r="AQ6" s="3788"/>
      <c r="AR6" s="1816"/>
      <c r="AS6" s="1816"/>
      <c r="AT6" s="1816"/>
      <c r="AU6" s="1816"/>
      <c r="AV6" s="1816"/>
      <c r="AW6" s="1816"/>
      <c r="AX6" s="1816"/>
      <c r="AY6" s="1827"/>
      <c r="AZ6" s="1816"/>
      <c r="BA6" s="1839"/>
      <c r="BB6" s="1584"/>
      <c r="BC6" s="1840"/>
      <c r="BD6" s="1591"/>
      <c r="BE6" s="277"/>
      <c r="BF6" s="277"/>
      <c r="BG6" s="277"/>
      <c r="BH6" s="277"/>
      <c r="BI6" s="277"/>
      <c r="BJ6" s="277"/>
      <c r="BK6" s="277"/>
      <c r="BL6" s="277"/>
      <c r="BM6" s="277"/>
      <c r="BN6" s="277"/>
      <c r="BO6" s="277"/>
      <c r="BP6" s="277"/>
      <c r="BQ6" s="277"/>
      <c r="BR6" s="277"/>
      <c r="BS6" s="277"/>
      <c r="BT6" s="277"/>
      <c r="BU6" s="177"/>
      <c r="BV6" s="46"/>
    </row>
    <row r="7" spans="1:74" ht="20.25" customHeight="1" x14ac:dyDescent="0.6">
      <c r="A7" s="90"/>
      <c r="B7" s="89"/>
      <c r="C7" s="90"/>
      <c r="D7" s="89"/>
      <c r="E7" s="90"/>
      <c r="F7" s="89"/>
      <c r="G7" s="90"/>
      <c r="H7" s="89"/>
      <c r="I7" s="126" t="str">
        <f t="shared" ref="I7:I33" si="0">CONCATENATE(A7,B7,C7,D7,E7,F7,G7,H7)</f>
        <v/>
      </c>
      <c r="J7" s="1339"/>
      <c r="K7" s="58"/>
      <c r="L7" s="58"/>
      <c r="M7" s="59"/>
      <c r="N7" s="59"/>
      <c r="O7" s="59"/>
      <c r="P7" s="59"/>
      <c r="Q7" s="59"/>
      <c r="R7" s="59"/>
      <c r="S7" s="93" t="s">
        <v>119</v>
      </c>
      <c r="T7" s="93"/>
      <c r="U7" s="103" t="s">
        <v>644</v>
      </c>
      <c r="V7" s="148"/>
      <c r="W7" s="60"/>
      <c r="X7" s="60"/>
      <c r="Y7" s="103" t="s">
        <v>645</v>
      </c>
      <c r="Z7" s="749"/>
      <c r="AA7" s="750"/>
      <c r="AB7" s="3143"/>
      <c r="AC7" s="4335"/>
      <c r="AD7" s="4335"/>
      <c r="AE7" s="3529"/>
      <c r="AF7" s="4336"/>
      <c r="AG7" s="3788"/>
      <c r="AH7" s="3788"/>
      <c r="AI7" s="3788"/>
      <c r="AJ7" s="3788"/>
      <c r="AK7" s="3788"/>
      <c r="AL7" s="3788"/>
      <c r="AM7" s="3788"/>
      <c r="AN7" s="3788"/>
      <c r="AO7" s="3788"/>
      <c r="AP7" s="3788"/>
      <c r="AQ7" s="3788"/>
      <c r="AR7" s="2119"/>
      <c r="AS7" s="1856"/>
      <c r="AT7" s="1856"/>
      <c r="AU7" s="1856"/>
      <c r="AV7" s="1856"/>
      <c r="AW7" s="2190"/>
      <c r="AX7" s="2190"/>
      <c r="AY7" s="1857"/>
      <c r="AZ7" s="1816"/>
      <c r="BA7" s="1839"/>
      <c r="BB7" s="1584"/>
      <c r="BC7" s="1840"/>
      <c r="BD7" s="1591"/>
      <c r="BE7" s="277"/>
      <c r="BF7" s="277"/>
      <c r="BG7" s="277"/>
      <c r="BH7" s="61"/>
      <c r="BI7" s="61"/>
      <c r="BJ7" s="66"/>
      <c r="BK7" s="66"/>
      <c r="BL7" s="65"/>
      <c r="BM7" s="67"/>
      <c r="BN7" s="65"/>
      <c r="BO7" s="65"/>
      <c r="BP7" s="65"/>
      <c r="BQ7" s="65"/>
      <c r="BR7" s="65"/>
      <c r="BS7" s="68"/>
      <c r="BT7" s="62"/>
      <c r="BU7" s="177"/>
      <c r="BV7" s="46"/>
    </row>
    <row r="8" spans="1:74" ht="20.25" customHeight="1" x14ac:dyDescent="0.6">
      <c r="A8" s="90"/>
      <c r="B8" s="89"/>
      <c r="C8" s="90"/>
      <c r="D8" s="89"/>
      <c r="E8" s="90"/>
      <c r="F8" s="89"/>
      <c r="G8" s="90"/>
      <c r="H8" s="89"/>
      <c r="I8" s="126" t="str">
        <f t="shared" si="0"/>
        <v/>
      </c>
      <c r="J8" s="1339"/>
      <c r="K8" s="58"/>
      <c r="L8" s="58"/>
      <c r="M8" s="59"/>
      <c r="N8" s="59"/>
      <c r="O8" s="59"/>
      <c r="P8" s="59"/>
      <c r="Q8" s="59"/>
      <c r="R8" s="59"/>
      <c r="S8" s="58"/>
      <c r="T8" s="58"/>
      <c r="U8" s="60"/>
      <c r="V8" s="161"/>
      <c r="W8" s="60"/>
      <c r="X8" s="60"/>
      <c r="Y8" s="144"/>
      <c r="Z8" s="144"/>
      <c r="AA8" s="144"/>
      <c r="AB8" s="1822"/>
      <c r="AC8" s="4337"/>
      <c r="AD8" s="4337"/>
      <c r="AE8" s="4337"/>
      <c r="AF8" s="4338"/>
      <c r="AG8" s="3378"/>
      <c r="AH8" s="3378"/>
      <c r="AI8" s="3378"/>
      <c r="AJ8" s="3378"/>
      <c r="AK8" s="3378"/>
      <c r="AL8" s="3378"/>
      <c r="AM8" s="3378"/>
      <c r="AN8" s="3378"/>
      <c r="AO8" s="3378"/>
      <c r="AP8" s="4339"/>
      <c r="AQ8" s="4339"/>
      <c r="AR8" s="2120"/>
      <c r="AS8" s="1858"/>
      <c r="AT8" s="1858"/>
      <c r="AU8" s="1858"/>
      <c r="AV8" s="1858"/>
      <c r="AW8" s="2191"/>
      <c r="AX8" s="2191"/>
      <c r="AY8" s="1859"/>
      <c r="AZ8" s="1817"/>
      <c r="BA8" s="1809"/>
      <c r="BB8" s="1569"/>
      <c r="BC8" s="1841"/>
      <c r="BD8" s="1576"/>
      <c r="BE8" s="64"/>
      <c r="BF8" s="64"/>
      <c r="BG8" s="64"/>
      <c r="BH8" s="61"/>
      <c r="BI8" s="61"/>
      <c r="BJ8" s="66"/>
      <c r="BK8" s="66"/>
      <c r="BL8" s="65"/>
      <c r="BM8" s="67"/>
      <c r="BN8" s="65"/>
      <c r="BO8" s="65"/>
      <c r="BP8" s="65"/>
      <c r="BQ8" s="65"/>
      <c r="BR8" s="65"/>
      <c r="BS8" s="68"/>
      <c r="BT8" s="62"/>
      <c r="BU8" s="177"/>
      <c r="BV8" s="46"/>
    </row>
    <row r="9" spans="1:74" ht="25.5" customHeight="1" x14ac:dyDescent="0.35">
      <c r="A9" s="278"/>
      <c r="B9" s="279"/>
      <c r="C9" s="280"/>
      <c r="D9" s="279"/>
      <c r="E9" s="280"/>
      <c r="F9" s="279"/>
      <c r="G9" s="280"/>
      <c r="H9" s="279"/>
      <c r="I9" s="281"/>
      <c r="J9" s="2919"/>
      <c r="K9" s="282"/>
      <c r="L9" s="282"/>
      <c r="M9" s="282"/>
      <c r="N9" s="282"/>
      <c r="O9" s="282"/>
      <c r="P9" s="282"/>
      <c r="Q9" s="282"/>
      <c r="R9" s="282"/>
      <c r="S9" s="283"/>
      <c r="T9" s="284" t="s">
        <v>646</v>
      </c>
      <c r="U9" s="284"/>
      <c r="V9" s="285"/>
      <c r="W9" s="286"/>
      <c r="X9" s="286"/>
      <c r="Y9" s="284" t="s">
        <v>646</v>
      </c>
      <c r="Z9" s="284"/>
      <c r="AA9" s="284"/>
      <c r="AB9" s="1823"/>
      <c r="AC9" s="4340"/>
      <c r="AD9" s="4340"/>
      <c r="AE9" s="4340"/>
      <c r="AF9" s="4341"/>
      <c r="AG9" s="3459"/>
      <c r="AH9" s="3459"/>
      <c r="AI9" s="3459"/>
      <c r="AJ9" s="3459"/>
      <c r="AK9" s="3459"/>
      <c r="AL9" s="3459"/>
      <c r="AM9" s="3459"/>
      <c r="AN9" s="3459"/>
      <c r="AO9" s="3459"/>
      <c r="AP9" s="3459"/>
      <c r="AQ9" s="3459"/>
      <c r="AR9" s="2121"/>
      <c r="AS9" s="1860"/>
      <c r="AT9" s="1860"/>
      <c r="AU9" s="1860"/>
      <c r="AV9" s="1860"/>
      <c r="AW9" s="2192"/>
      <c r="AX9" s="2192"/>
      <c r="AY9" s="1861"/>
      <c r="AZ9" s="1818"/>
      <c r="BA9" s="1842"/>
      <c r="BB9" s="1585"/>
      <c r="BC9" s="1843"/>
      <c r="BD9" s="1592"/>
      <c r="BE9" s="283"/>
      <c r="BF9" s="283"/>
      <c r="BG9" s="283"/>
      <c r="BH9" s="288"/>
      <c r="BI9" s="288"/>
      <c r="BJ9" s="288"/>
      <c r="BK9" s="288"/>
      <c r="BL9" s="288"/>
      <c r="BM9" s="289"/>
      <c r="BN9" s="288"/>
      <c r="BO9" s="288"/>
      <c r="BP9" s="288"/>
      <c r="BQ9" s="288"/>
      <c r="BR9" s="288"/>
      <c r="BS9" s="289"/>
      <c r="BT9" s="289"/>
      <c r="BU9" s="177"/>
      <c r="BV9" s="46"/>
    </row>
    <row r="10" spans="1:74" ht="20.25" customHeight="1" x14ac:dyDescent="0.6">
      <c r="A10" s="1305"/>
      <c r="B10" s="1306"/>
      <c r="C10" s="1305"/>
      <c r="D10" s="1306"/>
      <c r="E10" s="1305"/>
      <c r="F10" s="1306"/>
      <c r="G10" s="1305"/>
      <c r="H10" s="1306"/>
      <c r="I10" s="1307"/>
      <c r="J10" s="1370"/>
      <c r="K10" s="1308">
        <v>60</v>
      </c>
      <c r="L10" s="1308"/>
      <c r="M10" s="1308"/>
      <c r="N10" s="1308"/>
      <c r="O10" s="1308"/>
      <c r="P10" s="1308"/>
      <c r="Q10" s="1308"/>
      <c r="R10" s="1308"/>
      <c r="S10" s="1309"/>
      <c r="T10" s="1310" t="s">
        <v>647</v>
      </c>
      <c r="U10" s="1310"/>
      <c r="V10" s="1311"/>
      <c r="W10" s="1345"/>
      <c r="X10" s="1345"/>
      <c r="Y10" s="1310" t="s">
        <v>647</v>
      </c>
      <c r="Z10" s="1366"/>
      <c r="AA10" s="1367"/>
      <c r="AB10" s="4326"/>
      <c r="AC10" s="4342"/>
      <c r="AD10" s="4342"/>
      <c r="AE10" s="4342"/>
      <c r="AF10" s="4343"/>
      <c r="AG10" s="4344"/>
      <c r="AH10" s="4344"/>
      <c r="AI10" s="4344"/>
      <c r="AJ10" s="4344"/>
      <c r="AK10" s="4344"/>
      <c r="AL10" s="4344"/>
      <c r="AM10" s="4344"/>
      <c r="AN10" s="4344"/>
      <c r="AO10" s="4344"/>
      <c r="AP10" s="4344"/>
      <c r="AQ10" s="4344"/>
      <c r="AR10" s="2122"/>
      <c r="AS10" s="1862"/>
      <c r="AT10" s="1862"/>
      <c r="AU10" s="1862"/>
      <c r="AV10" s="1862"/>
      <c r="AW10" s="2193"/>
      <c r="AX10" s="2193"/>
      <c r="AY10" s="1863"/>
      <c r="AZ10" s="1819"/>
      <c r="BA10" s="1844"/>
      <c r="BB10" s="1586"/>
      <c r="BC10" s="1845"/>
      <c r="BD10" s="1593"/>
      <c r="BE10" s="1369"/>
      <c r="BF10" s="1369"/>
      <c r="BG10" s="1369"/>
      <c r="BH10" s="1368"/>
      <c r="BI10" s="1368"/>
      <c r="BJ10" s="1368"/>
      <c r="BK10" s="1368"/>
      <c r="BL10" s="1368"/>
      <c r="BM10" s="1368"/>
      <c r="BN10" s="1368"/>
      <c r="BO10" s="1368"/>
      <c r="BP10" s="1368"/>
      <c r="BQ10" s="1368"/>
      <c r="BR10" s="1368"/>
      <c r="BS10" s="1368"/>
      <c r="BT10" s="1368"/>
      <c r="BU10" s="177"/>
      <c r="BV10" s="46"/>
    </row>
    <row r="11" spans="1:74" ht="31.5" customHeight="1" x14ac:dyDescent="0.5">
      <c r="A11" s="107">
        <v>0</v>
      </c>
      <c r="B11" s="108">
        <v>3</v>
      </c>
      <c r="C11" s="107">
        <v>0</v>
      </c>
      <c r="D11" s="108">
        <v>3</v>
      </c>
      <c r="E11" s="107">
        <v>0</v>
      </c>
      <c r="F11" s="108">
        <v>1</v>
      </c>
      <c r="G11" s="107">
        <v>0</v>
      </c>
      <c r="H11" s="108">
        <v>0</v>
      </c>
      <c r="I11" s="551" t="str">
        <f t="shared" si="0"/>
        <v>03030100</v>
      </c>
      <c r="J11" s="1452" t="str">
        <f t="shared" ref="J11:J20" si="1">CONCATENATE(A11,B11,C11,D11,E11,F11,G11,H11)</f>
        <v>03030100</v>
      </c>
      <c r="K11" s="2678"/>
      <c r="L11" s="2679"/>
      <c r="M11" s="2679"/>
      <c r="N11" s="2679"/>
      <c r="O11" s="2679"/>
      <c r="P11" s="2679"/>
      <c r="Q11" s="2679"/>
      <c r="R11" s="2679"/>
      <c r="S11" s="553" t="s">
        <v>119</v>
      </c>
      <c r="T11" s="2663" t="s">
        <v>648</v>
      </c>
      <c r="U11" s="554"/>
      <c r="V11" s="553" t="s">
        <v>240</v>
      </c>
      <c r="W11" s="554"/>
      <c r="X11" s="113"/>
      <c r="Y11" s="162"/>
      <c r="Z11" s="185" t="s">
        <v>649</v>
      </c>
      <c r="AA11" s="290"/>
      <c r="AB11" s="3846"/>
      <c r="AC11" s="4345"/>
      <c r="AD11" s="4345"/>
      <c r="AE11" s="4345"/>
      <c r="AF11" s="4346"/>
      <c r="AG11" s="3383"/>
      <c r="AH11" s="3383"/>
      <c r="AI11" s="3383"/>
      <c r="AJ11" s="3383"/>
      <c r="AK11" s="3383"/>
      <c r="AL11" s="3383"/>
      <c r="AM11" s="3383"/>
      <c r="AN11" s="3383"/>
      <c r="AO11" s="3383"/>
      <c r="AP11" s="3383"/>
      <c r="AQ11" s="3383"/>
      <c r="AR11" s="2123"/>
      <c r="AS11" s="1864"/>
      <c r="AT11" s="1864"/>
      <c r="AU11" s="1864"/>
      <c r="AV11" s="1864"/>
      <c r="AW11" s="2194"/>
      <c r="AX11" s="2194"/>
      <c r="AY11" s="1865"/>
      <c r="AZ11" s="1728"/>
      <c r="BA11" s="1846"/>
      <c r="BB11" s="1551"/>
      <c r="BC11" s="1847"/>
      <c r="BD11" s="1555"/>
      <c r="BE11" s="1141"/>
      <c r="BF11" s="1141"/>
      <c r="BG11" s="1141"/>
      <c r="BH11" s="1143"/>
      <c r="BI11" s="1143"/>
      <c r="BJ11" s="1143"/>
      <c r="BK11" s="1143"/>
      <c r="BL11" s="1143"/>
      <c r="BM11" s="1139"/>
      <c r="BN11" s="1143"/>
      <c r="BO11" s="1143"/>
      <c r="BP11" s="1143"/>
      <c r="BQ11" s="1143"/>
      <c r="BR11" s="1143"/>
      <c r="BS11" s="1144"/>
      <c r="BT11" s="1201"/>
      <c r="BU11" s="177"/>
      <c r="BV11" s="46"/>
    </row>
    <row r="12" spans="1:74" ht="55.5" customHeight="1" x14ac:dyDescent="0.5">
      <c r="A12" s="107">
        <v>0</v>
      </c>
      <c r="B12" s="108">
        <v>3</v>
      </c>
      <c r="C12" s="107">
        <v>0</v>
      </c>
      <c r="D12" s="108">
        <v>3</v>
      </c>
      <c r="E12" s="107">
        <v>0</v>
      </c>
      <c r="F12" s="108">
        <v>1</v>
      </c>
      <c r="G12" s="107">
        <v>0</v>
      </c>
      <c r="H12" s="108">
        <v>1</v>
      </c>
      <c r="I12" s="551" t="str">
        <f t="shared" si="0"/>
        <v>03030101</v>
      </c>
      <c r="J12" s="1452" t="str">
        <f t="shared" si="1"/>
        <v>03030101</v>
      </c>
      <c r="K12" s="2678"/>
      <c r="L12" s="552">
        <v>70601</v>
      </c>
      <c r="M12" s="552"/>
      <c r="N12" s="552"/>
      <c r="O12" s="552"/>
      <c r="P12" s="552"/>
      <c r="Q12" s="552"/>
      <c r="R12" s="552"/>
      <c r="S12" s="553" t="s">
        <v>119</v>
      </c>
      <c r="T12" s="553"/>
      <c r="U12" s="2663" t="s">
        <v>650</v>
      </c>
      <c r="V12" s="553" t="s">
        <v>240</v>
      </c>
      <c r="W12" s="2691" t="s">
        <v>651</v>
      </c>
      <c r="X12" s="113"/>
      <c r="Y12" s="128" t="s">
        <v>650</v>
      </c>
      <c r="Z12" s="185" t="s">
        <v>649</v>
      </c>
      <c r="AA12" s="181"/>
      <c r="AB12" s="3736"/>
      <c r="AC12" s="3419">
        <v>3.4723720042955994</v>
      </c>
      <c r="AD12" s="3507">
        <f>BB12</f>
        <v>2.0833333333333335</v>
      </c>
      <c r="AE12" s="3419">
        <v>3.4723720042955994</v>
      </c>
      <c r="AF12" s="3423" t="s">
        <v>520</v>
      </c>
      <c r="AG12" s="3389">
        <v>15</v>
      </c>
      <c r="AH12" s="3370">
        <f>SUM(AI12:AN12)</f>
        <v>15</v>
      </c>
      <c r="AI12" s="3389">
        <v>5</v>
      </c>
      <c r="AJ12" s="3389">
        <v>0</v>
      </c>
      <c r="AK12" s="3389">
        <v>3</v>
      </c>
      <c r="AL12" s="3389">
        <v>4</v>
      </c>
      <c r="AM12" s="3389">
        <v>0</v>
      </c>
      <c r="AN12" s="3389">
        <v>3</v>
      </c>
      <c r="AO12" s="3389"/>
      <c r="AP12" s="3370">
        <v>20</v>
      </c>
      <c r="AQ12" s="3370">
        <f>SUM(AR12:AY12)</f>
        <v>10</v>
      </c>
      <c r="AR12" s="2135">
        <v>3</v>
      </c>
      <c r="AS12" s="1866">
        <v>0</v>
      </c>
      <c r="AT12" s="1866">
        <v>5</v>
      </c>
      <c r="AU12" s="1866">
        <v>0</v>
      </c>
      <c r="AV12" s="1866">
        <v>0</v>
      </c>
      <c r="AW12" s="2195">
        <v>0</v>
      </c>
      <c r="AX12" s="2195">
        <v>0</v>
      </c>
      <c r="AY12" s="1867">
        <v>2</v>
      </c>
      <c r="AZ12" s="1740"/>
      <c r="BA12" s="2892">
        <f>(AH12*BF12)+(AQ12*BD12)+(AH12*BE12)+(AH12*BG12)</f>
        <v>25</v>
      </c>
      <c r="BB12" s="2920">
        <f>BA12/'Radiología simple.'!AO$8</f>
        <v>2.0833333333333335</v>
      </c>
      <c r="BC12" s="1807" t="str" cm="1">
        <f t="array" ref="BC12">_xlfn.IFS(BB12&lt;4,"estandar",BB12&gt;9,"compleja",BB12&gt;4&lt;9,"avanzada")</f>
        <v>estandar</v>
      </c>
      <c r="BD12" s="1563" t="s">
        <v>522</v>
      </c>
      <c r="BE12" s="2313" t="s">
        <v>249</v>
      </c>
      <c r="BF12" s="2313" t="s">
        <v>522</v>
      </c>
      <c r="BG12" s="2313" t="s">
        <v>249</v>
      </c>
      <c r="BH12" s="1143">
        <v>4.9176425339366503</v>
      </c>
      <c r="BI12" s="1143">
        <v>0</v>
      </c>
      <c r="BJ12" s="1143">
        <v>14.500452488687801</v>
      </c>
      <c r="BK12" s="1143"/>
      <c r="BL12" s="1143">
        <f>SUM(BH12,BI12,BJ12)</f>
        <v>19.418095022624449</v>
      </c>
      <c r="BM12" s="1139"/>
      <c r="BN12" s="1143">
        <v>6.2509214212000597</v>
      </c>
      <c r="BO12" s="1143">
        <v>9.9220699999999997</v>
      </c>
      <c r="BP12" s="1143">
        <v>0</v>
      </c>
      <c r="BQ12" s="1143">
        <v>2.6211352103819201</v>
      </c>
      <c r="BR12" s="1143">
        <f>SUM(BL12,BN12,BO12,BP12,BQ12)</f>
        <v>38.212221654206431</v>
      </c>
      <c r="BS12" s="1144"/>
      <c r="BT12" s="1201">
        <v>340</v>
      </c>
      <c r="BU12" s="177"/>
      <c r="BV12" s="46"/>
    </row>
    <row r="13" spans="1:74" ht="40.5" customHeight="1" x14ac:dyDescent="0.5">
      <c r="A13" s="107">
        <v>0</v>
      </c>
      <c r="B13" s="108">
        <v>3</v>
      </c>
      <c r="C13" s="107">
        <v>0</v>
      </c>
      <c r="D13" s="108">
        <v>3</v>
      </c>
      <c r="E13" s="107">
        <v>0</v>
      </c>
      <c r="F13" s="108">
        <v>1</v>
      </c>
      <c r="G13" s="107">
        <v>0</v>
      </c>
      <c r="H13" s="108">
        <v>2</v>
      </c>
      <c r="I13" s="551" t="str">
        <f t="shared" si="0"/>
        <v>03030102</v>
      </c>
      <c r="J13" s="1452" t="str">
        <f t="shared" si="1"/>
        <v>03030102</v>
      </c>
      <c r="K13" s="2678"/>
      <c r="L13" s="552">
        <v>70602</v>
      </c>
      <c r="M13" s="552"/>
      <c r="N13" s="552"/>
      <c r="O13" s="552"/>
      <c r="P13" s="552"/>
      <c r="Q13" s="552"/>
      <c r="R13" s="552"/>
      <c r="S13" s="553" t="s">
        <v>119</v>
      </c>
      <c r="T13" s="553"/>
      <c r="U13" s="2663" t="s">
        <v>652</v>
      </c>
      <c r="V13" s="2680" t="s">
        <v>653</v>
      </c>
      <c r="W13" s="2691" t="s">
        <v>654</v>
      </c>
      <c r="X13" s="113"/>
      <c r="Y13" s="128" t="s">
        <v>655</v>
      </c>
      <c r="Z13" s="185" t="s">
        <v>649</v>
      </c>
      <c r="AA13" s="181"/>
      <c r="AB13" s="3736"/>
      <c r="AC13" s="3419">
        <v>3.7654986685758236</v>
      </c>
      <c r="AD13" s="3507">
        <f>BB13</f>
        <v>3.3333333333333335</v>
      </c>
      <c r="AE13" s="3419">
        <v>3.7654986685758236</v>
      </c>
      <c r="AF13" s="3423" t="s">
        <v>520</v>
      </c>
      <c r="AG13" s="3389">
        <v>20</v>
      </c>
      <c r="AH13" s="3370">
        <f>SUM(AI13:AN13)</f>
        <v>20</v>
      </c>
      <c r="AI13" s="3389">
        <v>5</v>
      </c>
      <c r="AJ13" s="3389">
        <v>0</v>
      </c>
      <c r="AK13" s="3389">
        <v>5</v>
      </c>
      <c r="AL13" s="3389">
        <v>5</v>
      </c>
      <c r="AM13" s="3389">
        <v>0</v>
      </c>
      <c r="AN13" s="3389">
        <v>5</v>
      </c>
      <c r="AO13" s="3389"/>
      <c r="AP13" s="3389">
        <v>20</v>
      </c>
      <c r="AQ13" s="3370">
        <f>SUM(AR13:AY13)</f>
        <v>20</v>
      </c>
      <c r="AR13" s="2135">
        <v>3</v>
      </c>
      <c r="AS13" s="1866">
        <v>0</v>
      </c>
      <c r="AT13" s="1866">
        <v>15</v>
      </c>
      <c r="AU13" s="1866">
        <v>0</v>
      </c>
      <c r="AV13" s="1866">
        <v>0</v>
      </c>
      <c r="AW13" s="2195">
        <v>0</v>
      </c>
      <c r="AX13" s="2195">
        <v>0</v>
      </c>
      <c r="AY13" s="1867">
        <v>2</v>
      </c>
      <c r="AZ13" s="1740"/>
      <c r="BA13" s="2892">
        <f>(AH13*BF13)+(AQ13*BD13)+(AH13*BE13)+(AH13*BG13)</f>
        <v>40</v>
      </c>
      <c r="BB13" s="2920">
        <f>BA13/'Radiología simple.'!AO$8</f>
        <v>3.3333333333333335</v>
      </c>
      <c r="BC13" s="1807" t="str" cm="1">
        <f t="array" ref="BC13">_xlfn.IFS(BB13&lt;4,"estandar",BB13&gt;9,"compleja",BB13&gt;4&lt;9,"avanzada")</f>
        <v>estandar</v>
      </c>
      <c r="BD13" s="1563" t="s">
        <v>522</v>
      </c>
      <c r="BE13" s="2313" t="s">
        <v>249</v>
      </c>
      <c r="BF13" s="2313" t="s">
        <v>522</v>
      </c>
      <c r="BG13" s="2313" t="s">
        <v>249</v>
      </c>
      <c r="BH13" s="1143">
        <v>6.5568567119155396</v>
      </c>
      <c r="BI13" s="1143">
        <v>0</v>
      </c>
      <c r="BJ13" s="1143">
        <v>14.500452488687801</v>
      </c>
      <c r="BK13" s="1143"/>
      <c r="BL13" s="1143">
        <f>SUM(BH13,BI13,BJ13)</f>
        <v>21.057309200603342</v>
      </c>
      <c r="BM13" s="1139"/>
      <c r="BN13" s="1143">
        <v>8.3345618949334099</v>
      </c>
      <c r="BO13" s="1143">
        <v>9.9220699999999997</v>
      </c>
      <c r="BP13" s="1143">
        <v>0</v>
      </c>
      <c r="BQ13" s="1143">
        <v>2.6211352103819201</v>
      </c>
      <c r="BR13" s="1143">
        <f>SUM(BL13,BN13,BO13,BP13,BQ13)</f>
        <v>41.93507630591867</v>
      </c>
      <c r="BS13" s="1144"/>
      <c r="BT13" s="1201">
        <v>340</v>
      </c>
      <c r="BU13" s="177"/>
      <c r="BV13" s="46"/>
    </row>
    <row r="14" spans="1:74" ht="20.25" customHeight="1" x14ac:dyDescent="0.45">
      <c r="A14" s="107">
        <v>0</v>
      </c>
      <c r="B14" s="108">
        <v>3</v>
      </c>
      <c r="C14" s="107">
        <v>0</v>
      </c>
      <c r="D14" s="108">
        <v>3</v>
      </c>
      <c r="E14" s="107">
        <v>0</v>
      </c>
      <c r="F14" s="108">
        <v>2</v>
      </c>
      <c r="G14" s="107">
        <v>0</v>
      </c>
      <c r="H14" s="108">
        <v>0</v>
      </c>
      <c r="I14" s="551" t="str">
        <f t="shared" si="0"/>
        <v>03030200</v>
      </c>
      <c r="J14" s="1452" t="str">
        <f t="shared" si="1"/>
        <v>03030200</v>
      </c>
      <c r="K14" s="552"/>
      <c r="L14" s="552"/>
      <c r="M14" s="552"/>
      <c r="N14" s="552"/>
      <c r="O14" s="552"/>
      <c r="P14" s="552"/>
      <c r="Q14" s="552"/>
      <c r="R14" s="552"/>
      <c r="S14" s="553" t="s">
        <v>119</v>
      </c>
      <c r="T14" s="554" t="s">
        <v>656</v>
      </c>
      <c r="U14" s="2663"/>
      <c r="V14" s="553" t="s">
        <v>240</v>
      </c>
      <c r="W14" s="2691"/>
      <c r="X14" s="184"/>
      <c r="Y14" s="151"/>
      <c r="Z14" s="185" t="s">
        <v>649</v>
      </c>
      <c r="AA14" s="185"/>
      <c r="AB14" s="3844"/>
      <c r="AC14" s="3419"/>
      <c r="AD14" s="3419"/>
      <c r="AE14" s="3419"/>
      <c r="AF14" s="3419"/>
      <c r="AG14" s="3389"/>
      <c r="AH14" s="3389"/>
      <c r="AI14" s="3389"/>
      <c r="AJ14" s="3389"/>
      <c r="AK14" s="3389"/>
      <c r="AL14" s="3389"/>
      <c r="AM14" s="3389"/>
      <c r="AN14" s="3389"/>
      <c r="AO14" s="3389"/>
      <c r="AP14" s="3389"/>
      <c r="AQ14" s="3370"/>
      <c r="AR14" s="2135"/>
      <c r="AS14" s="1866"/>
      <c r="AT14" s="1866"/>
      <c r="AU14" s="1866"/>
      <c r="AV14" s="1866"/>
      <c r="AW14" s="2195"/>
      <c r="AX14" s="2195">
        <v>0</v>
      </c>
      <c r="AY14" s="1867">
        <v>2</v>
      </c>
      <c r="AZ14" s="1740"/>
      <c r="BA14" s="2892"/>
      <c r="BB14" s="2920"/>
      <c r="BC14" s="2921"/>
      <c r="BD14" s="1563" t="s">
        <v>522</v>
      </c>
      <c r="BE14" s="2313" t="s">
        <v>249</v>
      </c>
      <c r="BF14" s="2313" t="s">
        <v>522</v>
      </c>
      <c r="BG14" s="2313" t="s">
        <v>249</v>
      </c>
      <c r="BH14" s="1143"/>
      <c r="BI14" s="1143"/>
      <c r="BJ14" s="1143"/>
      <c r="BK14" s="1143"/>
      <c r="BL14" s="1143"/>
      <c r="BM14" s="1139"/>
      <c r="BN14" s="1143"/>
      <c r="BO14" s="1143"/>
      <c r="BP14" s="1143"/>
      <c r="BQ14" s="1143"/>
      <c r="BR14" s="1143"/>
      <c r="BS14" s="1144"/>
      <c r="BT14" s="1201"/>
      <c r="BU14" s="177"/>
      <c r="BV14" s="46"/>
    </row>
    <row r="15" spans="1:74" ht="60" customHeight="1" x14ac:dyDescent="0.5">
      <c r="A15" s="107">
        <v>0</v>
      </c>
      <c r="B15" s="108">
        <v>3</v>
      </c>
      <c r="C15" s="107">
        <v>0</v>
      </c>
      <c r="D15" s="108">
        <v>3</v>
      </c>
      <c r="E15" s="107">
        <v>0</v>
      </c>
      <c r="F15" s="108">
        <v>2</v>
      </c>
      <c r="G15" s="107">
        <v>0</v>
      </c>
      <c r="H15" s="108">
        <v>1</v>
      </c>
      <c r="I15" s="551" t="str">
        <f t="shared" si="0"/>
        <v>03030201</v>
      </c>
      <c r="J15" s="1452" t="str">
        <f t="shared" si="1"/>
        <v>03030201</v>
      </c>
      <c r="K15" s="2678"/>
      <c r="L15" s="552">
        <v>70603</v>
      </c>
      <c r="M15" s="552"/>
      <c r="N15" s="552"/>
      <c r="O15" s="552"/>
      <c r="P15" s="552"/>
      <c r="Q15" s="552"/>
      <c r="R15" s="552"/>
      <c r="S15" s="553" t="s">
        <v>119</v>
      </c>
      <c r="T15" s="553"/>
      <c r="U15" s="2663" t="s">
        <v>647</v>
      </c>
      <c r="V15" s="553" t="s">
        <v>240</v>
      </c>
      <c r="W15" s="2691" t="s">
        <v>657</v>
      </c>
      <c r="X15" s="113"/>
      <c r="Y15" s="128" t="s">
        <v>647</v>
      </c>
      <c r="Z15" s="185" t="s">
        <v>649</v>
      </c>
      <c r="AA15" s="181"/>
      <c r="AB15" s="3736"/>
      <c r="AC15" s="3419">
        <v>5.0619946743032891</v>
      </c>
      <c r="AD15" s="3507">
        <f>BB15</f>
        <v>3.3333333333333335</v>
      </c>
      <c r="AE15" s="3419">
        <v>5.7637926788263609</v>
      </c>
      <c r="AF15" s="3423" t="s">
        <v>520</v>
      </c>
      <c r="AG15" s="3389">
        <v>20</v>
      </c>
      <c r="AH15" s="3370">
        <f>SUM(AI15:AN15)</f>
        <v>20</v>
      </c>
      <c r="AI15" s="3389">
        <v>5</v>
      </c>
      <c r="AJ15" s="3389">
        <v>0</v>
      </c>
      <c r="AK15" s="3389">
        <v>5</v>
      </c>
      <c r="AL15" s="3389">
        <v>7</v>
      </c>
      <c r="AM15" s="3389">
        <v>0</v>
      </c>
      <c r="AN15" s="3389">
        <v>3</v>
      </c>
      <c r="AO15" s="3389"/>
      <c r="AP15" s="3370">
        <v>30</v>
      </c>
      <c r="AQ15" s="3370">
        <f>SUM(AR15:AY15)</f>
        <v>20</v>
      </c>
      <c r="AR15" s="2135">
        <v>5</v>
      </c>
      <c r="AS15" s="1866">
        <v>0</v>
      </c>
      <c r="AT15" s="1866">
        <v>13</v>
      </c>
      <c r="AU15" s="1866">
        <v>0</v>
      </c>
      <c r="AV15" s="1866">
        <v>0</v>
      </c>
      <c r="AW15" s="2195">
        <v>0</v>
      </c>
      <c r="AX15" s="2195">
        <v>0</v>
      </c>
      <c r="AY15" s="1867">
        <v>2</v>
      </c>
      <c r="AZ15" s="1740"/>
      <c r="BA15" s="2892">
        <f>(AH15*BF15)+(AQ15*BD15)+(AH15*BE15)+(AH15*BG15)</f>
        <v>40</v>
      </c>
      <c r="BB15" s="2920">
        <f>BA15/'Radiología simple.'!AO$8</f>
        <v>3.3333333333333335</v>
      </c>
      <c r="BC15" s="1807" t="str" cm="1">
        <f t="array" ref="BC15">_xlfn.IFS(BB15&lt;4,"estandar",BB15&gt;9,"compleja",BB15&gt;4&lt;9,"avanzada")</f>
        <v>estandar</v>
      </c>
      <c r="BD15" s="1563" t="s">
        <v>522</v>
      </c>
      <c r="BE15" s="2313" t="s">
        <v>249</v>
      </c>
      <c r="BF15" s="2313" t="s">
        <v>522</v>
      </c>
      <c r="BG15" s="2313" t="s">
        <v>249</v>
      </c>
      <c r="BH15" s="1143">
        <v>6.5568567119155396</v>
      </c>
      <c r="BI15" s="1143">
        <v>0</v>
      </c>
      <c r="BJ15" s="1143">
        <v>21.750678733031702</v>
      </c>
      <c r="BK15" s="1143"/>
      <c r="BL15" s="1143">
        <f>SUM(BH15,BI15,BJ15)</f>
        <v>28.307535444947241</v>
      </c>
      <c r="BM15" s="1139"/>
      <c r="BN15" s="1143">
        <v>8.3345618949334099</v>
      </c>
      <c r="BO15" s="1143">
        <v>9.9220699999999997</v>
      </c>
      <c r="BP15" s="1143">
        <v>0</v>
      </c>
      <c r="BQ15" s="1143">
        <v>2.6211352103819201</v>
      </c>
      <c r="BR15" s="1143">
        <f>SUM(BL15,BN15,BO15,BP15,BQ15)</f>
        <v>49.18530255026257</v>
      </c>
      <c r="BS15" s="1144"/>
      <c r="BT15" s="1201">
        <v>340</v>
      </c>
      <c r="BU15" s="177"/>
      <c r="BV15" s="46"/>
    </row>
    <row r="16" spans="1:74" ht="52.5" customHeight="1" x14ac:dyDescent="0.45">
      <c r="A16" s="107">
        <v>0</v>
      </c>
      <c r="B16" s="108">
        <v>3</v>
      </c>
      <c r="C16" s="107">
        <v>0</v>
      </c>
      <c r="D16" s="108">
        <v>3</v>
      </c>
      <c r="E16" s="107">
        <v>0</v>
      </c>
      <c r="F16" s="108">
        <v>2</v>
      </c>
      <c r="G16" s="107">
        <v>0</v>
      </c>
      <c r="H16" s="108">
        <v>2</v>
      </c>
      <c r="I16" s="551" t="str">
        <f t="shared" si="0"/>
        <v>03030202</v>
      </c>
      <c r="J16" s="1452" t="str">
        <f t="shared" si="1"/>
        <v>03030202</v>
      </c>
      <c r="K16" s="552"/>
      <c r="L16" s="552">
        <v>70604</v>
      </c>
      <c r="M16" s="552"/>
      <c r="N16" s="552"/>
      <c r="O16" s="552"/>
      <c r="P16" s="552"/>
      <c r="Q16" s="552"/>
      <c r="R16" s="552"/>
      <c r="S16" s="553" t="s">
        <v>119</v>
      </c>
      <c r="T16" s="553"/>
      <c r="U16" s="2663" t="s">
        <v>658</v>
      </c>
      <c r="V16" s="553" t="s">
        <v>240</v>
      </c>
      <c r="W16" s="2691" t="s">
        <v>659</v>
      </c>
      <c r="X16" s="113"/>
      <c r="Y16" s="128" t="s">
        <v>658</v>
      </c>
      <c r="Z16" s="185" t="s">
        <v>649</v>
      </c>
      <c r="AA16" s="181"/>
      <c r="AB16" s="3736"/>
      <c r="AC16" s="3419">
        <v>6.9447440085911989</v>
      </c>
      <c r="AD16" s="3507">
        <f>BB16</f>
        <v>5.833333333333333</v>
      </c>
      <c r="AE16" s="3419">
        <v>7.4859397700671177</v>
      </c>
      <c r="AF16" s="3423" t="s">
        <v>520</v>
      </c>
      <c r="AG16" s="3389">
        <v>30</v>
      </c>
      <c r="AH16" s="3370">
        <f>SUM(AI16:AN16)</f>
        <v>30</v>
      </c>
      <c r="AI16" s="3389">
        <v>5</v>
      </c>
      <c r="AJ16" s="3389">
        <v>0</v>
      </c>
      <c r="AK16" s="3389">
        <v>7</v>
      </c>
      <c r="AL16" s="3389">
        <v>13</v>
      </c>
      <c r="AM16" s="3389">
        <v>0</v>
      </c>
      <c r="AN16" s="3389">
        <v>5</v>
      </c>
      <c r="AO16" s="3389"/>
      <c r="AP16" s="3389">
        <v>40</v>
      </c>
      <c r="AQ16" s="3370">
        <f>SUM(AR16:AY16)</f>
        <v>40</v>
      </c>
      <c r="AR16" s="2135">
        <v>5</v>
      </c>
      <c r="AS16" s="1866">
        <v>0</v>
      </c>
      <c r="AT16" s="1866">
        <v>13</v>
      </c>
      <c r="AU16" s="1866">
        <v>0</v>
      </c>
      <c r="AV16" s="1866">
        <v>20</v>
      </c>
      <c r="AW16" s="2195">
        <v>0</v>
      </c>
      <c r="AX16" s="2195">
        <v>0</v>
      </c>
      <c r="AY16" s="1867">
        <v>2</v>
      </c>
      <c r="AZ16" s="1740"/>
      <c r="BA16" s="2892">
        <f>(AH16*BF16)+(AQ16*BD16)+(AH16*BE16)+(AH16*BG16)</f>
        <v>70</v>
      </c>
      <c r="BB16" s="2920">
        <f>BA16/'Radiología simple.'!AO$8</f>
        <v>5.833333333333333</v>
      </c>
      <c r="BC16" s="1807" t="str" cm="1">
        <f t="array" ref="BC16">_xlfn.IFS(BB16&lt;4,"estandar",BB16&gt;9,"compleja",BB16&gt;4,"avanzada")</f>
        <v>avanzada</v>
      </c>
      <c r="BD16" s="1563" t="s">
        <v>522</v>
      </c>
      <c r="BE16" s="2313" t="s">
        <v>249</v>
      </c>
      <c r="BF16" s="2313" t="s">
        <v>522</v>
      </c>
      <c r="BG16" s="2313" t="s">
        <v>249</v>
      </c>
      <c r="BH16" s="1143">
        <v>9.8352850678733006</v>
      </c>
      <c r="BI16" s="1143">
        <v>0</v>
      </c>
      <c r="BJ16" s="1143">
        <v>29.000904977375601</v>
      </c>
      <c r="BK16" s="1143"/>
      <c r="BL16" s="1143">
        <f>SUM(BH16,BI16,BJ16)</f>
        <v>38.836190045248898</v>
      </c>
      <c r="BM16" s="1139"/>
      <c r="BN16" s="1143">
        <v>12.5018428424001</v>
      </c>
      <c r="BO16" s="1143">
        <v>9.9220699999999997</v>
      </c>
      <c r="BP16" s="1143">
        <v>0</v>
      </c>
      <c r="BQ16" s="1143">
        <v>2.6211352103819201</v>
      </c>
      <c r="BR16" s="1143">
        <f>SUM(BL16,BN16,BO16,BP16,BQ16)</f>
        <v>63.88123809803092</v>
      </c>
      <c r="BS16" s="1144"/>
      <c r="BT16" s="1201">
        <v>340</v>
      </c>
      <c r="BU16" s="177"/>
      <c r="BV16" s="46"/>
    </row>
    <row r="17" spans="1:74" ht="20.25" customHeight="1" x14ac:dyDescent="0.45">
      <c r="A17" s="107">
        <v>0</v>
      </c>
      <c r="B17" s="108">
        <v>3</v>
      </c>
      <c r="C17" s="107">
        <v>0</v>
      </c>
      <c r="D17" s="108">
        <v>3</v>
      </c>
      <c r="E17" s="107">
        <v>0</v>
      </c>
      <c r="F17" s="108">
        <v>3</v>
      </c>
      <c r="G17" s="107">
        <v>0</v>
      </c>
      <c r="H17" s="108">
        <v>0</v>
      </c>
      <c r="I17" s="551" t="str">
        <f t="shared" si="0"/>
        <v>03030300</v>
      </c>
      <c r="J17" s="1452" t="str">
        <f t="shared" si="1"/>
        <v>03030300</v>
      </c>
      <c r="K17" s="552"/>
      <c r="L17" s="2679"/>
      <c r="M17" s="2679"/>
      <c r="N17" s="2679"/>
      <c r="O17" s="2679"/>
      <c r="P17" s="2679"/>
      <c r="Q17" s="2679"/>
      <c r="R17" s="2679"/>
      <c r="S17" s="553" t="s">
        <v>119</v>
      </c>
      <c r="T17" s="554" t="s">
        <v>660</v>
      </c>
      <c r="U17" s="554"/>
      <c r="V17" s="553" t="s">
        <v>240</v>
      </c>
      <c r="W17" s="2691"/>
      <c r="X17" s="184"/>
      <c r="Y17" s="114"/>
      <c r="Z17" s="185" t="s">
        <v>649</v>
      </c>
      <c r="AA17" s="292"/>
      <c r="AB17" s="3845"/>
      <c r="AC17" s="3419"/>
      <c r="AD17" s="3419"/>
      <c r="AE17" s="3419"/>
      <c r="AF17" s="3419"/>
      <c r="AG17" s="3389"/>
      <c r="AH17" s="3389"/>
      <c r="AI17" s="3389"/>
      <c r="AJ17" s="3389"/>
      <c r="AK17" s="3389"/>
      <c r="AL17" s="3389"/>
      <c r="AM17" s="3389"/>
      <c r="AN17" s="3389"/>
      <c r="AO17" s="3389"/>
      <c r="AP17" s="3389"/>
      <c r="AQ17" s="3370"/>
      <c r="AR17" s="2135"/>
      <c r="AS17" s="1866"/>
      <c r="AT17" s="1866"/>
      <c r="AU17" s="1866"/>
      <c r="AV17" s="1866"/>
      <c r="AW17" s="2195"/>
      <c r="AX17" s="2195"/>
      <c r="AY17" s="1867"/>
      <c r="AZ17" s="1740"/>
      <c r="BA17" s="2892"/>
      <c r="BB17" s="2920"/>
      <c r="BC17" s="2921"/>
      <c r="BD17" s="1563" t="s">
        <v>522</v>
      </c>
      <c r="BE17" s="2313" t="s">
        <v>249</v>
      </c>
      <c r="BF17" s="2313" t="s">
        <v>522</v>
      </c>
      <c r="BG17" s="2313" t="s">
        <v>249</v>
      </c>
      <c r="BH17" s="1143"/>
      <c r="BI17" s="1143"/>
      <c r="BJ17" s="1143"/>
      <c r="BK17" s="1143"/>
      <c r="BL17" s="1143"/>
      <c r="BM17" s="1139"/>
      <c r="BN17" s="1143"/>
      <c r="BO17" s="1143"/>
      <c r="BP17" s="1143"/>
      <c r="BQ17" s="1143"/>
      <c r="BR17" s="1143"/>
      <c r="BS17" s="1144"/>
      <c r="BT17" s="1201"/>
      <c r="BU17" s="177"/>
      <c r="BV17" s="46"/>
    </row>
    <row r="18" spans="1:74" ht="55.5" customHeight="1" x14ac:dyDescent="0.45">
      <c r="A18" s="107">
        <v>0</v>
      </c>
      <c r="B18" s="108">
        <v>3</v>
      </c>
      <c r="C18" s="107">
        <v>0</v>
      </c>
      <c r="D18" s="108">
        <v>3</v>
      </c>
      <c r="E18" s="107">
        <v>0</v>
      </c>
      <c r="F18" s="108">
        <v>3</v>
      </c>
      <c r="G18" s="107">
        <v>0</v>
      </c>
      <c r="H18" s="108">
        <v>1</v>
      </c>
      <c r="I18" s="551" t="str">
        <f t="shared" si="0"/>
        <v>03030301</v>
      </c>
      <c r="J18" s="1452" t="str">
        <f t="shared" si="1"/>
        <v>03030301</v>
      </c>
      <c r="K18" s="552"/>
      <c r="L18" s="552">
        <v>70605</v>
      </c>
      <c r="M18" s="552"/>
      <c r="N18" s="552"/>
      <c r="O18" s="552"/>
      <c r="P18" s="552"/>
      <c r="Q18" s="552"/>
      <c r="R18" s="552"/>
      <c r="S18" s="553" t="s">
        <v>661</v>
      </c>
      <c r="T18" s="553"/>
      <c r="U18" s="2663" t="s">
        <v>662</v>
      </c>
      <c r="V18" s="553" t="s">
        <v>240</v>
      </c>
      <c r="W18" s="2691" t="s">
        <v>663</v>
      </c>
      <c r="X18" s="113"/>
      <c r="Y18" s="128" t="s">
        <v>662</v>
      </c>
      <c r="Z18" s="185" t="s">
        <v>649</v>
      </c>
      <c r="AA18" s="181"/>
      <c r="AB18" s="3736"/>
      <c r="AC18" s="3419">
        <v>8.7035039942725341</v>
      </c>
      <c r="AD18" s="3507">
        <f>BB18</f>
        <v>6.666666666666667</v>
      </c>
      <c r="AE18" s="3419">
        <v>11.266242403156275</v>
      </c>
      <c r="AF18" s="3423" t="s">
        <v>520</v>
      </c>
      <c r="AG18" s="3389">
        <v>60</v>
      </c>
      <c r="AH18" s="3370">
        <f>SUM(AI18:AN18)</f>
        <v>60</v>
      </c>
      <c r="AI18" s="3389">
        <v>5</v>
      </c>
      <c r="AJ18" s="3389">
        <v>0</v>
      </c>
      <c r="AK18" s="3389">
        <v>5</v>
      </c>
      <c r="AL18" s="3389">
        <v>45</v>
      </c>
      <c r="AM18" s="3389">
        <v>0</v>
      </c>
      <c r="AN18" s="3389">
        <v>5</v>
      </c>
      <c r="AO18" s="3389"/>
      <c r="AP18" s="3370">
        <v>40</v>
      </c>
      <c r="AQ18" s="3370">
        <f>SUM(AR18:AY18)</f>
        <v>20</v>
      </c>
      <c r="AR18" s="2135">
        <v>5</v>
      </c>
      <c r="AS18" s="1866">
        <v>0</v>
      </c>
      <c r="AT18" s="1866">
        <v>13</v>
      </c>
      <c r="AU18" s="1866">
        <v>0</v>
      </c>
      <c r="AV18" s="1866">
        <v>0</v>
      </c>
      <c r="AW18" s="2195">
        <v>0</v>
      </c>
      <c r="AX18" s="2195">
        <v>0</v>
      </c>
      <c r="AY18" s="1867">
        <v>2</v>
      </c>
      <c r="AZ18" s="1740"/>
      <c r="BA18" s="2892">
        <f>(AH18*BF18)+(AQ18*BD18)+(AH18*BE18)+(AH18*BG18)</f>
        <v>80</v>
      </c>
      <c r="BB18" s="2920">
        <f>BA18/'Radiología simple.'!AO$8</f>
        <v>6.666666666666667</v>
      </c>
      <c r="BC18" s="1807" t="str">
        <f>IF(BB18&lt;9,"avanzada")</f>
        <v>avanzada</v>
      </c>
      <c r="BD18" s="1563" t="s">
        <v>522</v>
      </c>
      <c r="BE18" s="2313" t="s">
        <v>249</v>
      </c>
      <c r="BF18" s="2313" t="s">
        <v>522</v>
      </c>
      <c r="BG18" s="2313" t="s">
        <v>249</v>
      </c>
      <c r="BH18" s="1143">
        <v>19.670570135746601</v>
      </c>
      <c r="BI18" s="1143">
        <v>0</v>
      </c>
      <c r="BJ18" s="1143">
        <v>29.000904977375601</v>
      </c>
      <c r="BK18" s="1143"/>
      <c r="BL18" s="1143">
        <f>SUM(BH18,BI18,BJ18)</f>
        <v>48.671475113122199</v>
      </c>
      <c r="BM18" s="1139"/>
      <c r="BN18" s="1143">
        <v>25.0036856848002</v>
      </c>
      <c r="BO18" s="1143">
        <v>19.844139999999999</v>
      </c>
      <c r="BP18" s="1143">
        <v>0</v>
      </c>
      <c r="BQ18" s="1143">
        <v>2.6211352103819201</v>
      </c>
      <c r="BR18" s="1143">
        <f>SUM(BL18,BN18,BO18,BP18,BQ18)</f>
        <v>96.14043600830432</v>
      </c>
      <c r="BS18" s="1144"/>
      <c r="BT18" s="1201">
        <v>680</v>
      </c>
      <c r="BU18" s="177"/>
      <c r="BV18" s="46"/>
    </row>
    <row r="19" spans="1:74" ht="50.25" customHeight="1" x14ac:dyDescent="0.45">
      <c r="A19" s="107">
        <v>0</v>
      </c>
      <c r="B19" s="108">
        <v>3</v>
      </c>
      <c r="C19" s="107">
        <v>0</v>
      </c>
      <c r="D19" s="108">
        <v>3</v>
      </c>
      <c r="E19" s="107">
        <v>0</v>
      </c>
      <c r="F19" s="108">
        <v>3</v>
      </c>
      <c r="G19" s="107">
        <v>0</v>
      </c>
      <c r="H19" s="108">
        <v>2</v>
      </c>
      <c r="I19" s="551" t="str">
        <f t="shared" si="0"/>
        <v>03030302</v>
      </c>
      <c r="J19" s="1452" t="str">
        <f t="shared" si="1"/>
        <v>03030302</v>
      </c>
      <c r="K19" s="552"/>
      <c r="L19" s="552">
        <v>70606</v>
      </c>
      <c r="M19" s="552"/>
      <c r="N19" s="552"/>
      <c r="O19" s="552"/>
      <c r="P19" s="552"/>
      <c r="Q19" s="552"/>
      <c r="R19" s="552"/>
      <c r="S19" s="553" t="s">
        <v>119</v>
      </c>
      <c r="T19" s="553"/>
      <c r="U19" s="2670" t="s">
        <v>664</v>
      </c>
      <c r="V19" s="553" t="s">
        <v>240</v>
      </c>
      <c r="W19" s="2691" t="s">
        <v>665</v>
      </c>
      <c r="X19" s="113"/>
      <c r="Y19" s="113" t="s">
        <v>664</v>
      </c>
      <c r="Z19" s="185" t="s">
        <v>649</v>
      </c>
      <c r="AA19" s="199"/>
      <c r="AB19" s="3738"/>
      <c r="AC19" s="3419">
        <v>9.2897573228329851</v>
      </c>
      <c r="AD19" s="3507">
        <f>BB19</f>
        <v>9.1666666666666661</v>
      </c>
      <c r="AE19" s="3419">
        <v>12.138769815748521</v>
      </c>
      <c r="AF19" s="3423" t="s">
        <v>520</v>
      </c>
      <c r="AG19" s="3389">
        <v>70</v>
      </c>
      <c r="AH19" s="3370">
        <f>SUM(AI19:AN19)</f>
        <v>70</v>
      </c>
      <c r="AI19" s="3389">
        <v>5</v>
      </c>
      <c r="AJ19" s="3389">
        <v>0</v>
      </c>
      <c r="AK19" s="3389">
        <v>10</v>
      </c>
      <c r="AL19" s="3389">
        <v>50</v>
      </c>
      <c r="AM19" s="3389">
        <v>0</v>
      </c>
      <c r="AN19" s="3389">
        <v>5</v>
      </c>
      <c r="AO19" s="3389"/>
      <c r="AP19" s="3389">
        <v>40</v>
      </c>
      <c r="AQ19" s="3370">
        <f>SUM(AR19:AY19)</f>
        <v>40</v>
      </c>
      <c r="AR19" s="2135">
        <v>5</v>
      </c>
      <c r="AS19" s="1866">
        <v>0</v>
      </c>
      <c r="AT19" s="1866">
        <v>13</v>
      </c>
      <c r="AU19" s="1866">
        <v>0</v>
      </c>
      <c r="AV19" s="1866">
        <v>20</v>
      </c>
      <c r="AW19" s="2195">
        <v>0</v>
      </c>
      <c r="AX19" s="2195">
        <v>0</v>
      </c>
      <c r="AY19" s="1867">
        <v>2</v>
      </c>
      <c r="AZ19" s="1740"/>
      <c r="BA19" s="2892">
        <f>(AH19*BF19)+(AQ19*BD19)+(AH19*BE19)+(AH19*BG19)</f>
        <v>110</v>
      </c>
      <c r="BB19" s="2920">
        <f>BA19/'Radiología simple.'!AO$8</f>
        <v>9.1666666666666661</v>
      </c>
      <c r="BC19" s="1807" t="str" cm="1">
        <f t="array" ref="BC19">_xlfn.IFS(BB19&lt;4,"estandar",BB19&gt;9,"compleja",BB19&gt;4&lt;9,"avanzada")</f>
        <v>compleja</v>
      </c>
      <c r="BD19" s="1563" t="s">
        <v>522</v>
      </c>
      <c r="BE19" s="2313" t="s">
        <v>249</v>
      </c>
      <c r="BF19" s="2313" t="s">
        <v>522</v>
      </c>
      <c r="BG19" s="2313" t="s">
        <v>249</v>
      </c>
      <c r="BH19" s="1143">
        <v>22.948998491704401</v>
      </c>
      <c r="BI19" s="1143">
        <v>0</v>
      </c>
      <c r="BJ19" s="1143">
        <v>29.000904977375601</v>
      </c>
      <c r="BK19" s="1143"/>
      <c r="BL19" s="1143">
        <f>SUM(BH19,BI19,BJ19)</f>
        <v>51.949903469079999</v>
      </c>
      <c r="BM19" s="1139"/>
      <c r="BN19" s="1143">
        <v>29.1709666322669</v>
      </c>
      <c r="BO19" s="1143">
        <v>19.844139999999999</v>
      </c>
      <c r="BP19" s="1143">
        <v>0</v>
      </c>
      <c r="BQ19" s="1143">
        <v>2.6211352103819201</v>
      </c>
      <c r="BR19" s="1143">
        <f>SUM(BL19,BN19,BO19,BP19,BQ19)</f>
        <v>103.58614531172881</v>
      </c>
      <c r="BS19" s="1144"/>
      <c r="BT19" s="1201">
        <v>680</v>
      </c>
      <c r="BU19" s="177"/>
      <c r="BV19" s="46"/>
    </row>
    <row r="20" spans="1:74" ht="51.75" customHeight="1" x14ac:dyDescent="0.6">
      <c r="A20" s="214">
        <v>0</v>
      </c>
      <c r="B20" s="215">
        <v>3</v>
      </c>
      <c r="C20" s="214">
        <v>0</v>
      </c>
      <c r="D20" s="215">
        <v>3</v>
      </c>
      <c r="E20" s="214">
        <v>0</v>
      </c>
      <c r="F20" s="215">
        <v>4</v>
      </c>
      <c r="G20" s="214">
        <v>0</v>
      </c>
      <c r="H20" s="215">
        <v>1</v>
      </c>
      <c r="I20" s="551" t="str">
        <f t="shared" si="0"/>
        <v>03030401</v>
      </c>
      <c r="J20" s="1452" t="str">
        <f t="shared" si="1"/>
        <v>03030401</v>
      </c>
      <c r="K20" s="830"/>
      <c r="L20" s="830">
        <v>70607</v>
      </c>
      <c r="M20" s="2681"/>
      <c r="N20" s="830"/>
      <c r="O20" s="830"/>
      <c r="P20" s="2681"/>
      <c r="Q20" s="2681"/>
      <c r="R20" s="2681"/>
      <c r="S20" s="553" t="s">
        <v>119</v>
      </c>
      <c r="T20" s="2663" t="s">
        <v>666</v>
      </c>
      <c r="U20" s="2682"/>
      <c r="V20" s="2683"/>
      <c r="W20" s="2691" t="s">
        <v>667</v>
      </c>
      <c r="X20" s="114"/>
      <c r="Y20" s="293" t="s">
        <v>666</v>
      </c>
      <c r="Z20" s="185" t="s">
        <v>649</v>
      </c>
      <c r="AA20" s="199"/>
      <c r="AB20" s="3738"/>
      <c r="AC20" s="3419">
        <v>8.6999999999999993</v>
      </c>
      <c r="AD20" s="3507">
        <f>BB20</f>
        <v>8.3333333333333339</v>
      </c>
      <c r="AE20" s="3419">
        <v>11.3</v>
      </c>
      <c r="AF20" s="3423" t="s">
        <v>520</v>
      </c>
      <c r="AG20" s="3398">
        <v>60</v>
      </c>
      <c r="AH20" s="3370">
        <f>SUM(AI20:AN20)</f>
        <v>60</v>
      </c>
      <c r="AI20" s="3398">
        <v>5</v>
      </c>
      <c r="AJ20" s="3398">
        <v>0</v>
      </c>
      <c r="AK20" s="3398">
        <v>10</v>
      </c>
      <c r="AL20" s="3398">
        <v>40</v>
      </c>
      <c r="AM20" s="3398">
        <v>0</v>
      </c>
      <c r="AN20" s="3398">
        <v>5</v>
      </c>
      <c r="AO20" s="3398"/>
      <c r="AP20" s="3398">
        <v>40</v>
      </c>
      <c r="AQ20" s="3370">
        <f>SUM(AR20:AY20)</f>
        <v>40</v>
      </c>
      <c r="AR20" s="3347">
        <v>5</v>
      </c>
      <c r="AS20" s="1868">
        <v>0</v>
      </c>
      <c r="AT20" s="1868">
        <v>33</v>
      </c>
      <c r="AU20" s="1868">
        <v>0</v>
      </c>
      <c r="AV20" s="1868">
        <v>0</v>
      </c>
      <c r="AW20" s="2196">
        <v>0</v>
      </c>
      <c r="AX20" s="2196">
        <v>0</v>
      </c>
      <c r="AY20" s="1869">
        <v>2</v>
      </c>
      <c r="AZ20" s="1741"/>
      <c r="BA20" s="2892">
        <f>(AH20*BF20)+(AQ20*BD20)+(AH20*BE20)+(AH20*BG20)</f>
        <v>100</v>
      </c>
      <c r="BB20" s="2920">
        <f>BA20/'Radiología simple.'!AO$8</f>
        <v>8.3333333333333339</v>
      </c>
      <c r="BC20" s="1807" t="str" cm="1">
        <f t="array" ref="BC20">_xlfn.IFS(BB20&lt;4,"estandar",BB20&gt;9,"compleja",BB20&gt;4,"avanzada")</f>
        <v>avanzada</v>
      </c>
      <c r="BD20" s="1563" t="s">
        <v>522</v>
      </c>
      <c r="BE20" s="2313" t="s">
        <v>249</v>
      </c>
      <c r="BF20" s="2313" t="s">
        <v>522</v>
      </c>
      <c r="BG20" s="2313" t="s">
        <v>249</v>
      </c>
      <c r="BH20" s="1164">
        <v>19.670570135746601</v>
      </c>
      <c r="BI20" s="1164">
        <v>0</v>
      </c>
      <c r="BJ20" s="1164">
        <v>29.000904977375601</v>
      </c>
      <c r="BK20" s="1164"/>
      <c r="BL20" s="1164">
        <f>SUM(BH20,BI20,BJ20)</f>
        <v>48.671475113122199</v>
      </c>
      <c r="BM20" s="1162"/>
      <c r="BN20" s="1164">
        <v>25.0036856848002</v>
      </c>
      <c r="BO20" s="1164">
        <v>19.844139999999999</v>
      </c>
      <c r="BP20" s="1164">
        <v>0</v>
      </c>
      <c r="BQ20" s="1164">
        <v>2.6211352103819201</v>
      </c>
      <c r="BR20" s="1164">
        <f>SUM(BL20,BN20,BO20,BP20,BQ20)</f>
        <v>96.14043600830432</v>
      </c>
      <c r="BS20" s="1165"/>
      <c r="BT20" s="1200">
        <v>680</v>
      </c>
      <c r="BU20" s="177"/>
      <c r="BV20" s="46"/>
    </row>
    <row r="21" spans="1:74" ht="20.25" hidden="1" customHeight="1" x14ac:dyDescent="0.45">
      <c r="A21" s="1207">
        <v>0</v>
      </c>
      <c r="B21" s="1208">
        <v>3</v>
      </c>
      <c r="C21" s="1207">
        <v>0</v>
      </c>
      <c r="D21" s="1208">
        <v>3</v>
      </c>
      <c r="E21" s="1207">
        <v>0</v>
      </c>
      <c r="F21" s="1208">
        <v>5</v>
      </c>
      <c r="G21" s="1207">
        <v>0</v>
      </c>
      <c r="H21" s="1208">
        <v>1</v>
      </c>
      <c r="I21" s="1209" t="str">
        <f t="shared" si="0"/>
        <v>03030501</v>
      </c>
      <c r="J21" s="1362"/>
      <c r="K21" s="111"/>
      <c r="L21" s="111">
        <v>70608</v>
      </c>
      <c r="M21" s="294"/>
      <c r="N21" s="111"/>
      <c r="O21" s="202"/>
      <c r="P21" s="294"/>
      <c r="Q21" s="294"/>
      <c r="R21" s="294"/>
      <c r="S21" s="2922" t="s">
        <v>167</v>
      </c>
      <c r="T21" s="255"/>
      <c r="U21" s="256" t="s">
        <v>668</v>
      </c>
      <c r="V21" s="295" t="s">
        <v>268</v>
      </c>
      <c r="W21" s="114"/>
      <c r="X21" s="296"/>
      <c r="Y21" s="256" t="s">
        <v>668</v>
      </c>
      <c r="Z21" s="198"/>
      <c r="AA21" s="199"/>
      <c r="AB21" s="3738"/>
      <c r="AC21" s="4347"/>
      <c r="AD21" s="4347"/>
      <c r="AE21" s="4347"/>
      <c r="AF21" s="4348"/>
      <c r="AG21" s="3383"/>
      <c r="AH21" s="3383"/>
      <c r="AI21" s="3383"/>
      <c r="AJ21" s="3383"/>
      <c r="AK21" s="3383"/>
      <c r="AL21" s="3383"/>
      <c r="AM21" s="3383"/>
      <c r="AN21" s="3383"/>
      <c r="AO21" s="3383"/>
      <c r="AP21" s="3383"/>
      <c r="AQ21" s="3400"/>
      <c r="AR21" s="2126"/>
      <c r="AS21" s="1870"/>
      <c r="AT21" s="1870"/>
      <c r="AU21" s="1870"/>
      <c r="AV21" s="1870"/>
      <c r="AW21" s="2197"/>
      <c r="AX21" s="2197"/>
      <c r="AY21" s="1871"/>
      <c r="AZ21" s="1733"/>
      <c r="BA21" s="1846"/>
      <c r="BB21" s="1551"/>
      <c r="BC21" s="1847"/>
      <c r="BD21" s="1563" t="s">
        <v>522</v>
      </c>
      <c r="BE21" s="2313" t="s">
        <v>522</v>
      </c>
      <c r="BF21" s="2313" t="s">
        <v>522</v>
      </c>
      <c r="BG21" s="2313"/>
      <c r="BH21" s="1143">
        <v>19.670570135746601</v>
      </c>
      <c r="BI21" s="1143">
        <v>0</v>
      </c>
      <c r="BJ21" s="1143">
        <v>43.501357466063297</v>
      </c>
      <c r="BK21" s="1143"/>
      <c r="BL21" s="1143">
        <f>SUM(BH21,BI21,BJ21)</f>
        <v>63.171927601809898</v>
      </c>
      <c r="BM21" s="1139"/>
      <c r="BN21" s="1143">
        <v>25.0036856848002</v>
      </c>
      <c r="BO21" s="1143">
        <v>19.844139999999999</v>
      </c>
      <c r="BP21" s="1143">
        <v>0</v>
      </c>
      <c r="BQ21" s="1143">
        <v>2.6211352103819201</v>
      </c>
      <c r="BR21" s="1143">
        <f>SUM(BL21,BN21,BO21,BP21,BQ21)</f>
        <v>110.64088849699202</v>
      </c>
      <c r="BS21" s="1144"/>
      <c r="BT21" s="1201">
        <v>680</v>
      </c>
      <c r="BU21" s="177"/>
      <c r="BV21" s="46"/>
    </row>
    <row r="22" spans="1:74" s="564" customFormat="1" ht="20.25" customHeight="1" x14ac:dyDescent="0.45">
      <c r="A22" s="1347"/>
      <c r="B22" s="1348"/>
      <c r="C22" s="1347"/>
      <c r="D22" s="1348"/>
      <c r="E22" s="1347"/>
      <c r="F22" s="1348"/>
      <c r="G22" s="1347"/>
      <c r="H22" s="1348"/>
      <c r="I22" s="1349"/>
      <c r="J22" s="1363"/>
      <c r="K22" s="552"/>
      <c r="L22" s="552"/>
      <c r="M22" s="1350"/>
      <c r="N22" s="552"/>
      <c r="O22" s="1351"/>
      <c r="P22" s="1350"/>
      <c r="Q22" s="1350"/>
      <c r="R22" s="1350"/>
      <c r="S22" s="1352"/>
      <c r="T22" s="1352"/>
      <c r="U22" s="1353"/>
      <c r="V22" s="1354"/>
      <c r="W22" s="1355"/>
      <c r="X22" s="1355"/>
      <c r="Y22" s="1353"/>
      <c r="Z22" s="1356"/>
      <c r="AA22" s="1357"/>
      <c r="AB22" s="4327"/>
      <c r="AC22" s="4349"/>
      <c r="AD22" s="4349"/>
      <c r="AE22" s="4349"/>
      <c r="AF22" s="4350"/>
      <c r="AG22" s="3400"/>
      <c r="AH22" s="3400"/>
      <c r="AI22" s="3400"/>
      <c r="AJ22" s="3400"/>
      <c r="AK22" s="3400"/>
      <c r="AL22" s="3400"/>
      <c r="AM22" s="3400"/>
      <c r="AN22" s="3400"/>
      <c r="AO22" s="3400"/>
      <c r="AP22" s="3400"/>
      <c r="AQ22" s="3400"/>
      <c r="AR22" s="2126"/>
      <c r="AS22" s="1870"/>
      <c r="AT22" s="1870"/>
      <c r="AU22" s="1870"/>
      <c r="AV22" s="1870"/>
      <c r="AW22" s="2197"/>
      <c r="AX22" s="2197"/>
      <c r="AY22" s="1871"/>
      <c r="AZ22" s="1733"/>
      <c r="BA22" s="1848"/>
      <c r="BB22" s="1553"/>
      <c r="BC22" s="1849"/>
      <c r="BD22" s="1563"/>
      <c r="BE22" s="2313"/>
      <c r="BF22" s="2313"/>
      <c r="BG22" s="2314"/>
      <c r="BH22" s="1150"/>
      <c r="BI22" s="1150"/>
      <c r="BJ22" s="1150"/>
      <c r="BK22" s="1150"/>
      <c r="BL22" s="1150"/>
      <c r="BM22" s="1183"/>
      <c r="BN22" s="1150"/>
      <c r="BO22" s="1150"/>
      <c r="BP22" s="1150"/>
      <c r="BQ22" s="1150"/>
      <c r="BR22" s="1150"/>
      <c r="BS22" s="1185"/>
      <c r="BT22" s="1358"/>
      <c r="BU22" s="836"/>
      <c r="BV22" s="837"/>
    </row>
    <row r="23" spans="1:74" ht="20.25" customHeight="1" x14ac:dyDescent="0.6">
      <c r="A23" s="1332"/>
      <c r="B23" s="1333"/>
      <c r="C23" s="1332"/>
      <c r="D23" s="1333"/>
      <c r="E23" s="1332"/>
      <c r="F23" s="1333"/>
      <c r="G23" s="1332"/>
      <c r="H23" s="1333"/>
      <c r="I23" s="1334"/>
      <c r="J23" s="2923"/>
      <c r="K23" s="1308">
        <v>61</v>
      </c>
      <c r="L23" s="1308"/>
      <c r="M23" s="1346"/>
      <c r="N23" s="1308"/>
      <c r="O23" s="1308"/>
      <c r="P23" s="1346"/>
      <c r="Q23" s="1346"/>
      <c r="R23" s="1346"/>
      <c r="S23" s="1309" t="s">
        <v>218</v>
      </c>
      <c r="T23" s="1310" t="s">
        <v>669</v>
      </c>
      <c r="U23" s="1310"/>
      <c r="V23" s="1311"/>
      <c r="W23" s="1345"/>
      <c r="X23" s="1345"/>
      <c r="Y23" s="1310" t="s">
        <v>669</v>
      </c>
      <c r="Z23" s="1366"/>
      <c r="AA23" s="1367"/>
      <c r="AB23" s="4326"/>
      <c r="AC23" s="4342"/>
      <c r="AD23" s="4342"/>
      <c r="AE23" s="4342"/>
      <c r="AF23" s="4351"/>
      <c r="AG23" s="4344"/>
      <c r="AH23" s="4344"/>
      <c r="AI23" s="4344"/>
      <c r="AJ23" s="4344"/>
      <c r="AK23" s="4344"/>
      <c r="AL23" s="4344"/>
      <c r="AM23" s="4344"/>
      <c r="AN23" s="4344"/>
      <c r="AO23" s="4344"/>
      <c r="AP23" s="4344"/>
      <c r="AQ23" s="3620"/>
      <c r="AR23" s="2136"/>
      <c r="AS23" s="2137"/>
      <c r="AT23" s="2137"/>
      <c r="AU23" s="2137"/>
      <c r="AV23" s="2137"/>
      <c r="AW23" s="2198"/>
      <c r="AX23" s="2198"/>
      <c r="AY23" s="2138"/>
      <c r="AZ23" s="1945"/>
      <c r="BA23" s="1935"/>
      <c r="BB23" s="1599"/>
      <c r="BC23" s="1936"/>
      <c r="BD23" s="2315"/>
      <c r="BE23" s="2316"/>
      <c r="BF23" s="2316"/>
      <c r="BG23" s="2317"/>
      <c r="BH23" s="1223"/>
      <c r="BI23" s="1368"/>
      <c r="BJ23" s="1368"/>
      <c r="BK23" s="1368"/>
      <c r="BL23" s="1368"/>
      <c r="BM23" s="1368"/>
      <c r="BN23" s="1368"/>
      <c r="BO23" s="1368"/>
      <c r="BP23" s="1368"/>
      <c r="BQ23" s="1368"/>
      <c r="BR23" s="1368"/>
      <c r="BS23" s="1368"/>
      <c r="BT23" s="1368"/>
      <c r="BU23" s="177"/>
      <c r="BV23" s="46"/>
    </row>
    <row r="24" spans="1:74" ht="28.5" customHeight="1" x14ac:dyDescent="0.5">
      <c r="A24" s="107">
        <v>0</v>
      </c>
      <c r="B24" s="108">
        <v>3</v>
      </c>
      <c r="C24" s="107">
        <v>0</v>
      </c>
      <c r="D24" s="108">
        <v>3</v>
      </c>
      <c r="E24" s="107">
        <v>0</v>
      </c>
      <c r="F24" s="108">
        <v>6</v>
      </c>
      <c r="G24" s="107">
        <v>0</v>
      </c>
      <c r="H24" s="108">
        <v>0</v>
      </c>
      <c r="I24" s="551" t="str">
        <f t="shared" si="0"/>
        <v>03030600</v>
      </c>
      <c r="J24" s="1452" t="str">
        <f t="shared" ref="J24:J28" si="2">CONCATENATE(A24,B24,C24,D24,E24,F24,G24,H24)</f>
        <v>03030600</v>
      </c>
      <c r="K24" s="552"/>
      <c r="L24" s="2679"/>
      <c r="M24" s="2679"/>
      <c r="N24" s="2679"/>
      <c r="O24" s="2679"/>
      <c r="P24" s="2679"/>
      <c r="Q24" s="2679"/>
      <c r="R24" s="2679"/>
      <c r="S24" s="553" t="s">
        <v>119</v>
      </c>
      <c r="T24" s="2663" t="s">
        <v>670</v>
      </c>
      <c r="U24" s="554"/>
      <c r="V24" s="553" t="s">
        <v>240</v>
      </c>
      <c r="W24" s="2684"/>
      <c r="X24" s="184"/>
      <c r="Y24" s="162"/>
      <c r="Z24" s="185" t="s">
        <v>649</v>
      </c>
      <c r="AA24" s="290"/>
      <c r="AB24" s="3846"/>
      <c r="AC24" s="3419"/>
      <c r="AD24" s="3419"/>
      <c r="AE24" s="3419"/>
      <c r="AF24" s="3419"/>
      <c r="AG24" s="3389"/>
      <c r="AH24" s="3389"/>
      <c r="AI24" s="3389"/>
      <c r="AJ24" s="3389"/>
      <c r="AK24" s="3389"/>
      <c r="AL24" s="3389"/>
      <c r="AM24" s="3389"/>
      <c r="AN24" s="3389"/>
      <c r="AO24" s="3389"/>
      <c r="AP24" s="3389"/>
      <c r="AQ24" s="3370"/>
      <c r="AR24" s="2135"/>
      <c r="AS24" s="1866"/>
      <c r="AT24" s="1866"/>
      <c r="AU24" s="1866"/>
      <c r="AV24" s="1866"/>
      <c r="AW24" s="2195"/>
      <c r="AX24" s="2195"/>
      <c r="AY24" s="1867"/>
      <c r="AZ24" s="1740"/>
      <c r="BA24" s="1846"/>
      <c r="BB24" s="1551"/>
      <c r="BC24" s="1847"/>
      <c r="BD24" s="1563" t="s">
        <v>522</v>
      </c>
      <c r="BE24" s="2313" t="s">
        <v>249</v>
      </c>
      <c r="BF24" s="2313" t="s">
        <v>522</v>
      </c>
      <c r="BG24" s="2313" t="s">
        <v>249</v>
      </c>
      <c r="BH24" s="1143"/>
      <c r="BI24" s="1143"/>
      <c r="BJ24" s="1143"/>
      <c r="BK24" s="1143"/>
      <c r="BL24" s="1143"/>
      <c r="BM24" s="1139"/>
      <c r="BN24" s="1143"/>
      <c r="BO24" s="1143"/>
      <c r="BP24" s="1143"/>
      <c r="BQ24" s="1143"/>
      <c r="BR24" s="1143"/>
      <c r="BS24" s="1144"/>
      <c r="BT24" s="1201"/>
      <c r="BU24" s="177"/>
      <c r="BV24" s="46"/>
    </row>
    <row r="25" spans="1:74" ht="39.950000000000003" customHeight="1" x14ac:dyDescent="0.45">
      <c r="A25" s="107">
        <v>0</v>
      </c>
      <c r="B25" s="108">
        <v>3</v>
      </c>
      <c r="C25" s="107">
        <v>0</v>
      </c>
      <c r="D25" s="108">
        <v>3</v>
      </c>
      <c r="E25" s="107">
        <v>0</v>
      </c>
      <c r="F25" s="108">
        <v>6</v>
      </c>
      <c r="G25" s="107">
        <v>0</v>
      </c>
      <c r="H25" s="108">
        <v>1</v>
      </c>
      <c r="I25" s="551" t="str">
        <f t="shared" si="0"/>
        <v>03030601</v>
      </c>
      <c r="J25" s="1452" t="str">
        <f t="shared" si="2"/>
        <v>03030601</v>
      </c>
      <c r="K25" s="552"/>
      <c r="L25" s="552">
        <v>70611</v>
      </c>
      <c r="M25" s="552"/>
      <c r="N25" s="552"/>
      <c r="O25" s="552"/>
      <c r="P25" s="552"/>
      <c r="Q25" s="552"/>
      <c r="R25" s="552"/>
      <c r="S25" s="553" t="s">
        <v>119</v>
      </c>
      <c r="T25" s="553"/>
      <c r="U25" s="2663" t="s">
        <v>671</v>
      </c>
      <c r="V25" s="553" t="s">
        <v>240</v>
      </c>
      <c r="W25" s="2691" t="s">
        <v>672</v>
      </c>
      <c r="X25" s="113"/>
      <c r="Y25" s="128" t="s">
        <v>671</v>
      </c>
      <c r="Z25" s="185" t="s">
        <v>649</v>
      </c>
      <c r="AA25" s="181"/>
      <c r="AB25" s="3736"/>
      <c r="AC25" s="3419">
        <v>6.2345013314241857</v>
      </c>
      <c r="AD25" s="3507">
        <f>BB25</f>
        <v>3.75</v>
      </c>
      <c r="AE25" s="3419">
        <v>8.6715678993232768</v>
      </c>
      <c r="AF25" s="3423" t="s">
        <v>520</v>
      </c>
      <c r="AG25" s="3389">
        <v>40</v>
      </c>
      <c r="AH25" s="4352">
        <v>30</v>
      </c>
      <c r="AI25" s="3389">
        <v>10</v>
      </c>
      <c r="AJ25" s="3389">
        <v>0</v>
      </c>
      <c r="AK25" s="3389">
        <v>10</v>
      </c>
      <c r="AL25" s="3389">
        <v>15</v>
      </c>
      <c r="AM25" s="3389">
        <v>0</v>
      </c>
      <c r="AN25" s="3389">
        <v>5</v>
      </c>
      <c r="AO25" s="3389"/>
      <c r="AP25" s="3370">
        <v>30</v>
      </c>
      <c r="AQ25" s="3370">
        <f>SUM(AR25:AY25)</f>
        <v>15</v>
      </c>
      <c r="AR25" s="2135">
        <v>5</v>
      </c>
      <c r="AS25" s="1866">
        <v>0</v>
      </c>
      <c r="AT25" s="1866">
        <v>8</v>
      </c>
      <c r="AU25" s="1866">
        <v>0</v>
      </c>
      <c r="AV25" s="1866">
        <v>0</v>
      </c>
      <c r="AW25" s="2195">
        <v>0</v>
      </c>
      <c r="AX25" s="2195">
        <v>0</v>
      </c>
      <c r="AY25" s="1867">
        <v>2</v>
      </c>
      <c r="AZ25" s="1740"/>
      <c r="BA25" s="2892">
        <f>(AH25*BF25)+(AQ25*BD25)+(AH25*BE25)+(AH25*BG25)</f>
        <v>45</v>
      </c>
      <c r="BB25" s="2920">
        <f>BA25/'Radiología simple.'!AO$8</f>
        <v>3.75</v>
      </c>
      <c r="BC25" s="1807" t="str" cm="1">
        <f t="array" ref="BC25">_xlfn.IFS(BB25&lt;4,"estandar",BB25&gt;9,"compleja",BB25&gt;4,"avanzada")</f>
        <v>estandar</v>
      </c>
      <c r="BD25" s="1563" t="s">
        <v>522</v>
      </c>
      <c r="BE25" s="2313" t="s">
        <v>249</v>
      </c>
      <c r="BF25" s="2313" t="s">
        <v>522</v>
      </c>
      <c r="BG25" s="2313" t="s">
        <v>249</v>
      </c>
      <c r="BH25" s="1143">
        <v>13.113713423831101</v>
      </c>
      <c r="BI25" s="1143">
        <v>0</v>
      </c>
      <c r="BJ25" s="1143">
        <v>21.750678733031702</v>
      </c>
      <c r="BK25" s="1143"/>
      <c r="BL25" s="1143">
        <f>SUM(BH25,BI25,BJ25)</f>
        <v>34.864392156862806</v>
      </c>
      <c r="BM25" s="1139"/>
      <c r="BN25" s="1143">
        <v>16.669123789866799</v>
      </c>
      <c r="BO25" s="1143">
        <v>19.844139999999999</v>
      </c>
      <c r="BP25" s="1143">
        <v>0</v>
      </c>
      <c r="BQ25" s="1143">
        <v>2.6211352103819201</v>
      </c>
      <c r="BR25" s="1143">
        <f>SUM(BL25,BN25,BO25,BP25,BQ25)</f>
        <v>73.998791157111526</v>
      </c>
      <c r="BS25" s="1144"/>
      <c r="BT25" s="1201">
        <v>570</v>
      </c>
      <c r="BU25" s="177"/>
      <c r="BV25" s="46"/>
    </row>
    <row r="26" spans="1:74" ht="39.950000000000003" customHeight="1" x14ac:dyDescent="0.45">
      <c r="A26" s="107">
        <v>0</v>
      </c>
      <c r="B26" s="108">
        <v>3</v>
      </c>
      <c r="C26" s="107">
        <v>0</v>
      </c>
      <c r="D26" s="108">
        <v>3</v>
      </c>
      <c r="E26" s="107">
        <v>0</v>
      </c>
      <c r="F26" s="108">
        <v>6</v>
      </c>
      <c r="G26" s="107">
        <v>0</v>
      </c>
      <c r="H26" s="108">
        <v>2</v>
      </c>
      <c r="I26" s="551" t="str">
        <f t="shared" si="0"/>
        <v>03030602</v>
      </c>
      <c r="J26" s="1452" t="str">
        <f t="shared" si="2"/>
        <v>03030602</v>
      </c>
      <c r="K26" s="552"/>
      <c r="L26" s="552">
        <v>70612</v>
      </c>
      <c r="M26" s="552"/>
      <c r="N26" s="552"/>
      <c r="O26" s="552"/>
      <c r="P26" s="552"/>
      <c r="Q26" s="552"/>
      <c r="R26" s="552"/>
      <c r="S26" s="553" t="s">
        <v>119</v>
      </c>
      <c r="T26" s="553"/>
      <c r="U26" s="2663" t="s">
        <v>673</v>
      </c>
      <c r="V26" s="553" t="s">
        <v>240</v>
      </c>
      <c r="W26" s="2691" t="s">
        <v>674</v>
      </c>
      <c r="X26" s="113"/>
      <c r="Y26" s="128" t="s">
        <v>673</v>
      </c>
      <c r="Z26" s="185" t="s">
        <v>649</v>
      </c>
      <c r="AA26" s="181"/>
      <c r="AB26" s="3736"/>
      <c r="AC26" s="3419">
        <v>7.4070079885450699</v>
      </c>
      <c r="AD26" s="3507">
        <f>BB26</f>
        <v>5.416666666666667</v>
      </c>
      <c r="AE26" s="3419">
        <v>10.416622724507761</v>
      </c>
      <c r="AF26" s="3423" t="s">
        <v>520</v>
      </c>
      <c r="AG26" s="3389">
        <v>60</v>
      </c>
      <c r="AH26" s="4352">
        <v>45</v>
      </c>
      <c r="AI26" s="3389">
        <v>10</v>
      </c>
      <c r="AJ26" s="3389">
        <v>0</v>
      </c>
      <c r="AK26" s="3389">
        <v>20</v>
      </c>
      <c r="AL26" s="3389">
        <v>25</v>
      </c>
      <c r="AM26" s="3389">
        <v>0</v>
      </c>
      <c r="AN26" s="3389">
        <v>5</v>
      </c>
      <c r="AO26" s="3389"/>
      <c r="AP26" s="3370">
        <v>30</v>
      </c>
      <c r="AQ26" s="3370">
        <f>SUM(AR26:AY26)</f>
        <v>20</v>
      </c>
      <c r="AR26" s="2135">
        <v>5</v>
      </c>
      <c r="AS26" s="1866">
        <v>0</v>
      </c>
      <c r="AT26" s="1866">
        <v>13</v>
      </c>
      <c r="AU26" s="1866">
        <v>0</v>
      </c>
      <c r="AV26" s="1866">
        <v>0</v>
      </c>
      <c r="AW26" s="2195">
        <v>0</v>
      </c>
      <c r="AX26" s="2195">
        <v>0</v>
      </c>
      <c r="AY26" s="1867">
        <v>2</v>
      </c>
      <c r="AZ26" s="1740"/>
      <c r="BA26" s="2892">
        <f>(AH26*BF26)+(AQ26*BD26)+(AH26*BE26)+(AH26*BG26)</f>
        <v>65</v>
      </c>
      <c r="BB26" s="2920">
        <f>BA26/'Radiología simple.'!AO$8</f>
        <v>5.416666666666667</v>
      </c>
      <c r="BC26" s="1807" t="str" cm="1">
        <f t="array" ref="BC26">_xlfn.IFS(BB26&lt;4,"estandar",BB26&gt;9,"compleja",BB26&gt;4,"avanzada")</f>
        <v>avanzada</v>
      </c>
      <c r="BD26" s="1563" t="s">
        <v>522</v>
      </c>
      <c r="BE26" s="2313" t="s">
        <v>249</v>
      </c>
      <c r="BF26" s="2313" t="s">
        <v>522</v>
      </c>
      <c r="BG26" s="2313" t="s">
        <v>249</v>
      </c>
      <c r="BH26" s="1143">
        <v>19.670570135746601</v>
      </c>
      <c r="BI26" s="1143">
        <v>0</v>
      </c>
      <c r="BJ26" s="1143">
        <v>21.750678733031702</v>
      </c>
      <c r="BK26" s="1143"/>
      <c r="BL26" s="1143">
        <f>SUM(BH26,BI26,BJ26)</f>
        <v>41.421248868778306</v>
      </c>
      <c r="BM26" s="1139"/>
      <c r="BN26" s="1143">
        <v>25.0036856848002</v>
      </c>
      <c r="BO26" s="1143">
        <v>19.844139999999999</v>
      </c>
      <c r="BP26" s="1143">
        <v>0</v>
      </c>
      <c r="BQ26" s="1143">
        <v>2.6211352103819201</v>
      </c>
      <c r="BR26" s="1143">
        <f>SUM(BL26,BN26,BO26,BP26,BQ26)</f>
        <v>88.890209763960428</v>
      </c>
      <c r="BS26" s="1144"/>
      <c r="BT26" s="1201">
        <v>570</v>
      </c>
      <c r="BU26" s="177"/>
      <c r="BV26" s="46"/>
    </row>
    <row r="27" spans="1:74" ht="39.950000000000003" customHeight="1" x14ac:dyDescent="0.45">
      <c r="A27" s="107">
        <v>0</v>
      </c>
      <c r="B27" s="108">
        <v>3</v>
      </c>
      <c r="C27" s="107">
        <v>0</v>
      </c>
      <c r="D27" s="108">
        <v>3</v>
      </c>
      <c r="E27" s="107">
        <v>0</v>
      </c>
      <c r="F27" s="108">
        <v>6</v>
      </c>
      <c r="G27" s="107">
        <v>0</v>
      </c>
      <c r="H27" s="108">
        <v>3</v>
      </c>
      <c r="I27" s="551" t="str">
        <f t="shared" si="0"/>
        <v>03030603</v>
      </c>
      <c r="J27" s="1452" t="str">
        <f t="shared" si="2"/>
        <v>03030603</v>
      </c>
      <c r="K27" s="552"/>
      <c r="L27" s="552">
        <v>70613</v>
      </c>
      <c r="M27" s="552"/>
      <c r="N27" s="552"/>
      <c r="O27" s="552"/>
      <c r="P27" s="552"/>
      <c r="Q27" s="552"/>
      <c r="R27" s="552"/>
      <c r="S27" s="553" t="s">
        <v>119</v>
      </c>
      <c r="T27" s="553"/>
      <c r="U27" s="2663" t="s">
        <v>675</v>
      </c>
      <c r="V27" s="553" t="s">
        <v>240</v>
      </c>
      <c r="W27" s="2691" t="s">
        <v>676</v>
      </c>
      <c r="X27" s="113"/>
      <c r="Y27" s="128" t="s">
        <v>675</v>
      </c>
      <c r="Z27" s="185" t="s">
        <v>649</v>
      </c>
      <c r="AA27" s="181"/>
      <c r="AB27" s="3736"/>
      <c r="AC27" s="3419">
        <v>6.2345013314241857</v>
      </c>
      <c r="AD27" s="3507">
        <f>BB27</f>
        <v>4.166666666666667</v>
      </c>
      <c r="AE27" s="3419">
        <v>8.6715678993232768</v>
      </c>
      <c r="AF27" s="3423" t="s">
        <v>520</v>
      </c>
      <c r="AG27" s="3389">
        <v>40</v>
      </c>
      <c r="AH27" s="4352">
        <v>30</v>
      </c>
      <c r="AI27" s="3389">
        <v>10</v>
      </c>
      <c r="AJ27" s="3389">
        <v>0</v>
      </c>
      <c r="AK27" s="3389">
        <v>10</v>
      </c>
      <c r="AL27" s="3389">
        <v>15</v>
      </c>
      <c r="AM27" s="3389">
        <v>0</v>
      </c>
      <c r="AN27" s="3389">
        <v>5</v>
      </c>
      <c r="AO27" s="3389"/>
      <c r="AP27" s="3370">
        <v>30</v>
      </c>
      <c r="AQ27" s="3370">
        <f>SUM(AR27:AY27)</f>
        <v>20</v>
      </c>
      <c r="AR27" s="2135">
        <v>5</v>
      </c>
      <c r="AS27" s="1866">
        <v>0</v>
      </c>
      <c r="AT27" s="1866">
        <v>13</v>
      </c>
      <c r="AU27" s="1866">
        <v>0</v>
      </c>
      <c r="AV27" s="1866">
        <v>0</v>
      </c>
      <c r="AW27" s="2195">
        <v>0</v>
      </c>
      <c r="AX27" s="2195">
        <v>0</v>
      </c>
      <c r="AY27" s="1867">
        <v>2</v>
      </c>
      <c r="AZ27" s="1740"/>
      <c r="BA27" s="2892">
        <f>(AH27*BF27)+(AQ27*BD27)+(AH27*BE27)+(AH27*BG27)</f>
        <v>50</v>
      </c>
      <c r="BB27" s="2920">
        <f>BA27/'Radiología simple.'!AO$8</f>
        <v>4.166666666666667</v>
      </c>
      <c r="BC27" s="1807" t="str" cm="1">
        <f t="array" ref="BC27">_xlfn.IFS(BB27&lt;4,"estandar",BB27&gt;9,"compleja",BB27&gt;4,"avanzada")</f>
        <v>avanzada</v>
      </c>
      <c r="BD27" s="1563" t="s">
        <v>522</v>
      </c>
      <c r="BE27" s="2313" t="s">
        <v>249</v>
      </c>
      <c r="BF27" s="2313" t="s">
        <v>522</v>
      </c>
      <c r="BG27" s="2313" t="s">
        <v>249</v>
      </c>
      <c r="BH27" s="1143">
        <v>13.113713423831101</v>
      </c>
      <c r="BI27" s="1143">
        <v>0</v>
      </c>
      <c r="BJ27" s="1143">
        <v>21.750678733031702</v>
      </c>
      <c r="BK27" s="1143"/>
      <c r="BL27" s="1143">
        <f>SUM(BH27,BI27,BJ27)</f>
        <v>34.864392156862806</v>
      </c>
      <c r="BM27" s="1139"/>
      <c r="BN27" s="1143">
        <v>16.669123789866799</v>
      </c>
      <c r="BO27" s="1143">
        <v>19.844139999999999</v>
      </c>
      <c r="BP27" s="1143">
        <v>0</v>
      </c>
      <c r="BQ27" s="1143">
        <v>2.6211352103819201</v>
      </c>
      <c r="BR27" s="1143">
        <f>SUM(BL27,BN27,BO27,BP27,BQ27)</f>
        <v>73.998791157111526</v>
      </c>
      <c r="BS27" s="1144"/>
      <c r="BT27" s="1201">
        <v>570</v>
      </c>
      <c r="BU27" s="177"/>
      <c r="BV27" s="46"/>
    </row>
    <row r="28" spans="1:74" ht="51.75" customHeight="1" x14ac:dyDescent="0.45">
      <c r="A28" s="107">
        <v>0</v>
      </c>
      <c r="B28" s="108">
        <v>3</v>
      </c>
      <c r="C28" s="107">
        <v>0</v>
      </c>
      <c r="D28" s="108">
        <v>3</v>
      </c>
      <c r="E28" s="107">
        <v>0</v>
      </c>
      <c r="F28" s="108">
        <v>7</v>
      </c>
      <c r="G28" s="107">
        <v>0</v>
      </c>
      <c r="H28" s="108">
        <v>1</v>
      </c>
      <c r="I28" s="551" t="str">
        <f t="shared" si="0"/>
        <v>03030701</v>
      </c>
      <c r="J28" s="1452" t="str">
        <f t="shared" si="2"/>
        <v>03030701</v>
      </c>
      <c r="K28" s="552"/>
      <c r="L28" s="552">
        <v>70614</v>
      </c>
      <c r="M28" s="552"/>
      <c r="N28" s="552"/>
      <c r="O28" s="552"/>
      <c r="P28" s="552"/>
      <c r="Q28" s="552"/>
      <c r="R28" s="552"/>
      <c r="S28" s="553" t="s">
        <v>119</v>
      </c>
      <c r="T28" s="2663" t="s">
        <v>677</v>
      </c>
      <c r="U28" s="554"/>
      <c r="V28" s="553" t="s">
        <v>240</v>
      </c>
      <c r="W28" s="2699" t="s">
        <v>678</v>
      </c>
      <c r="X28" s="113"/>
      <c r="Y28" s="128" t="s">
        <v>677</v>
      </c>
      <c r="Z28" s="185" t="s">
        <v>649</v>
      </c>
      <c r="AA28" s="181"/>
      <c r="AB28" s="3736"/>
      <c r="AC28" s="3419">
        <v>7.4070079885450699</v>
      </c>
      <c r="AD28" s="3507">
        <f>BB28</f>
        <v>6.25</v>
      </c>
      <c r="AE28" s="3419">
        <v>10.416622724507761</v>
      </c>
      <c r="AF28" s="3423" t="s">
        <v>520</v>
      </c>
      <c r="AG28" s="3389">
        <v>60</v>
      </c>
      <c r="AH28" s="4352">
        <v>45</v>
      </c>
      <c r="AI28" s="3389">
        <v>20</v>
      </c>
      <c r="AJ28" s="3389">
        <v>0</v>
      </c>
      <c r="AK28" s="3389">
        <v>10</v>
      </c>
      <c r="AL28" s="3389">
        <v>25</v>
      </c>
      <c r="AM28" s="3389">
        <v>0</v>
      </c>
      <c r="AN28" s="3389">
        <v>5</v>
      </c>
      <c r="AO28" s="3389"/>
      <c r="AP28" s="3370">
        <v>30</v>
      </c>
      <c r="AQ28" s="3370">
        <f>SUM(AR28:AY28)</f>
        <v>30</v>
      </c>
      <c r="AR28" s="2135">
        <v>15</v>
      </c>
      <c r="AS28" s="1866">
        <v>0</v>
      </c>
      <c r="AT28" s="1866">
        <v>13</v>
      </c>
      <c r="AU28" s="1866">
        <v>0</v>
      </c>
      <c r="AV28" s="1866">
        <v>0</v>
      </c>
      <c r="AW28" s="2195">
        <v>0</v>
      </c>
      <c r="AX28" s="2195">
        <v>0</v>
      </c>
      <c r="AY28" s="1867">
        <v>2</v>
      </c>
      <c r="AZ28" s="1740"/>
      <c r="BA28" s="2892">
        <f>(AH28*BF28)+(AQ28*BD28)+(AH28*BE28)+(AH28*BG28)</f>
        <v>75</v>
      </c>
      <c r="BB28" s="2920">
        <f>BA28/'Radiología simple.'!AO$8</f>
        <v>6.25</v>
      </c>
      <c r="BC28" s="1807" t="str" cm="1">
        <f t="array" ref="BC28">_xlfn.IFS(BB28&lt;4,"estandar",BB28&gt;9,"compleja",BB28&gt;4,"avanzada")</f>
        <v>avanzada</v>
      </c>
      <c r="BD28" s="1563" t="s">
        <v>522</v>
      </c>
      <c r="BE28" s="2313" t="s">
        <v>249</v>
      </c>
      <c r="BF28" s="2313" t="s">
        <v>522</v>
      </c>
      <c r="BG28" s="2313" t="s">
        <v>249</v>
      </c>
      <c r="BH28" s="1143">
        <v>19.670570135746601</v>
      </c>
      <c r="BI28" s="1143">
        <v>0</v>
      </c>
      <c r="BJ28" s="1143">
        <v>21.750678733031702</v>
      </c>
      <c r="BK28" s="1143"/>
      <c r="BL28" s="1143">
        <f>SUM(BH28,BI28,BJ28)</f>
        <v>41.421248868778306</v>
      </c>
      <c r="BM28" s="1139"/>
      <c r="BN28" s="1143">
        <v>25.0036856848002</v>
      </c>
      <c r="BO28" s="1143">
        <v>19.844139999999999</v>
      </c>
      <c r="BP28" s="1143">
        <v>0</v>
      </c>
      <c r="BQ28" s="1143">
        <v>2.6211352103819201</v>
      </c>
      <c r="BR28" s="1143">
        <f>SUM(BL28,BN28,BO28,BP28,BQ28)</f>
        <v>88.890209763960428</v>
      </c>
      <c r="BS28" s="1144"/>
      <c r="BT28" s="1201">
        <v>570</v>
      </c>
      <c r="BU28" s="177"/>
      <c r="BV28" s="46"/>
    </row>
    <row r="29" spans="1:74" s="564" customFormat="1" ht="20.25" customHeight="1" x14ac:dyDescent="0.45">
      <c r="A29" s="1347"/>
      <c r="B29" s="1348"/>
      <c r="C29" s="1347"/>
      <c r="D29" s="1348"/>
      <c r="E29" s="1347"/>
      <c r="F29" s="1348"/>
      <c r="G29" s="1347"/>
      <c r="H29" s="1348"/>
      <c r="I29" s="1349"/>
      <c r="J29" s="1363"/>
      <c r="K29" s="552"/>
      <c r="L29" s="552"/>
      <c r="M29" s="1350"/>
      <c r="N29" s="552"/>
      <c r="O29" s="1351"/>
      <c r="P29" s="1350"/>
      <c r="Q29" s="1350"/>
      <c r="R29" s="1350"/>
      <c r="S29" s="1352"/>
      <c r="T29" s="1352"/>
      <c r="U29" s="1353"/>
      <c r="V29" s="1354"/>
      <c r="W29" s="1355"/>
      <c r="X29" s="1355"/>
      <c r="Y29" s="1353"/>
      <c r="Z29" s="1356"/>
      <c r="AA29" s="1357"/>
      <c r="AB29" s="4327"/>
      <c r="AC29" s="4349"/>
      <c r="AD29" s="4349"/>
      <c r="AE29" s="4349"/>
      <c r="AF29" s="4350"/>
      <c r="AG29" s="3400"/>
      <c r="AH29" s="3400"/>
      <c r="AI29" s="3400"/>
      <c r="AJ29" s="3400"/>
      <c r="AK29" s="3400"/>
      <c r="AL29" s="3400"/>
      <c r="AM29" s="3400"/>
      <c r="AN29" s="3400"/>
      <c r="AO29" s="3400"/>
      <c r="AP29" s="3400"/>
      <c r="AQ29" s="3400"/>
      <c r="AR29" s="2126"/>
      <c r="AS29" s="1870"/>
      <c r="AT29" s="1870"/>
      <c r="AU29" s="1870"/>
      <c r="AV29" s="1870"/>
      <c r="AW29" s="2197"/>
      <c r="AX29" s="2197"/>
      <c r="AY29" s="1871"/>
      <c r="AZ29" s="1733"/>
      <c r="BA29" s="1848"/>
      <c r="BB29" s="1553"/>
      <c r="BC29" s="1849"/>
      <c r="BD29" s="1563"/>
      <c r="BE29" s="2313"/>
      <c r="BF29" s="2313"/>
      <c r="BG29" s="2314"/>
      <c r="BH29" s="1150"/>
      <c r="BI29" s="1150"/>
      <c r="BJ29" s="1150"/>
      <c r="BK29" s="1150"/>
      <c r="BL29" s="1150"/>
      <c r="BM29" s="1183"/>
      <c r="BN29" s="1150"/>
      <c r="BO29" s="1150"/>
      <c r="BP29" s="1150"/>
      <c r="BQ29" s="1150"/>
      <c r="BR29" s="1150"/>
      <c r="BS29" s="1185"/>
      <c r="BT29" s="1358"/>
      <c r="BU29" s="836"/>
      <c r="BV29" s="837"/>
    </row>
    <row r="30" spans="1:74" ht="20.25" customHeight="1" x14ac:dyDescent="0.6">
      <c r="A30" s="1332"/>
      <c r="B30" s="1333"/>
      <c r="C30" s="1332"/>
      <c r="D30" s="1333"/>
      <c r="E30" s="1332"/>
      <c r="F30" s="1333"/>
      <c r="G30" s="1332"/>
      <c r="H30" s="1333"/>
      <c r="I30" s="1334" t="str">
        <f t="shared" si="0"/>
        <v/>
      </c>
      <c r="J30" s="2923"/>
      <c r="K30" s="1308">
        <v>70</v>
      </c>
      <c r="L30" s="1308"/>
      <c r="M30" s="1346"/>
      <c r="N30" s="1308"/>
      <c r="O30" s="1308"/>
      <c r="P30" s="1346"/>
      <c r="Q30" s="1346"/>
      <c r="R30" s="1346"/>
      <c r="S30" s="1309" t="s">
        <v>218</v>
      </c>
      <c r="T30" s="1310" t="s">
        <v>679</v>
      </c>
      <c r="U30" s="1310"/>
      <c r="V30" s="1311"/>
      <c r="W30" s="1345"/>
      <c r="X30" s="1345"/>
      <c r="Y30" s="1310" t="s">
        <v>679</v>
      </c>
      <c r="Z30" s="1366" t="s">
        <v>649</v>
      </c>
      <c r="AA30" s="1367"/>
      <c r="AB30" s="4326"/>
      <c r="AC30" s="4342"/>
      <c r="AD30" s="4342"/>
      <c r="AE30" s="4342"/>
      <c r="AF30" s="4351"/>
      <c r="AG30" s="4344"/>
      <c r="AH30" s="4344"/>
      <c r="AI30" s="4344"/>
      <c r="AJ30" s="4344"/>
      <c r="AK30" s="4344"/>
      <c r="AL30" s="4344"/>
      <c r="AM30" s="4344"/>
      <c r="AN30" s="4344"/>
      <c r="AO30" s="4344"/>
      <c r="AP30" s="4344"/>
      <c r="AQ30" s="4344"/>
      <c r="AR30" s="4331"/>
      <c r="AS30" s="2554"/>
      <c r="AT30" s="2554"/>
      <c r="AU30" s="2554"/>
      <c r="AV30" s="2554"/>
      <c r="AW30" s="2554"/>
      <c r="AX30" s="2554"/>
      <c r="AY30" s="2554"/>
      <c r="AZ30" s="2554"/>
      <c r="BA30" s="2554"/>
      <c r="BB30" s="2554"/>
      <c r="BC30" s="2554"/>
      <c r="BD30" s="2554"/>
      <c r="BE30" s="2554"/>
      <c r="BF30" s="2554"/>
      <c r="BG30" s="2554"/>
      <c r="BH30" s="1223"/>
      <c r="BI30" s="1368"/>
      <c r="BJ30" s="1368"/>
      <c r="BK30" s="1368"/>
      <c r="BL30" s="1368"/>
      <c r="BM30" s="1368"/>
      <c r="BN30" s="1368"/>
      <c r="BO30" s="1368"/>
      <c r="BP30" s="1368"/>
      <c r="BQ30" s="1368"/>
      <c r="BR30" s="1368"/>
      <c r="BS30" s="1368"/>
      <c r="BT30" s="1368"/>
      <c r="BU30" s="177"/>
      <c r="BV30" s="46"/>
    </row>
    <row r="31" spans="1:74" ht="51.75" customHeight="1" x14ac:dyDescent="0.5">
      <c r="A31" s="107">
        <v>0</v>
      </c>
      <c r="B31" s="108">
        <v>3</v>
      </c>
      <c r="C31" s="107">
        <v>0</v>
      </c>
      <c r="D31" s="108">
        <v>3</v>
      </c>
      <c r="E31" s="107">
        <v>0</v>
      </c>
      <c r="F31" s="108">
        <v>8</v>
      </c>
      <c r="G31" s="107">
        <v>0</v>
      </c>
      <c r="H31" s="108">
        <v>1</v>
      </c>
      <c r="I31" s="551" t="str">
        <f t="shared" si="0"/>
        <v>03030801</v>
      </c>
      <c r="J31" s="1452" t="str">
        <f t="shared" ref="J31:J33" si="3">CONCATENATE(A31,B31,C31,D31,E31,F31,G31,H31)</f>
        <v>03030801</v>
      </c>
      <c r="K31" s="2678"/>
      <c r="L31" s="552">
        <v>70701</v>
      </c>
      <c r="M31" s="552"/>
      <c r="N31" s="552"/>
      <c r="O31" s="552"/>
      <c r="P31" s="552"/>
      <c r="Q31" s="552"/>
      <c r="R31" s="552"/>
      <c r="S31" s="553" t="s">
        <v>119</v>
      </c>
      <c r="T31" s="2663" t="s">
        <v>680</v>
      </c>
      <c r="U31" s="2663"/>
      <c r="V31" s="2663" t="s">
        <v>240</v>
      </c>
      <c r="W31" s="2699" t="s">
        <v>681</v>
      </c>
      <c r="X31" s="113"/>
      <c r="Y31" s="128" t="s">
        <v>680</v>
      </c>
      <c r="Z31" s="185" t="s">
        <v>649</v>
      </c>
      <c r="AA31" s="181"/>
      <c r="AB31" s="3736"/>
      <c r="AC31" s="3419">
        <v>3.7654986685758236</v>
      </c>
      <c r="AD31" s="3507">
        <f>BB31</f>
        <v>3.3333333333333335</v>
      </c>
      <c r="AE31" s="3419">
        <v>4.1030083977531193</v>
      </c>
      <c r="AF31" s="3423" t="s">
        <v>520</v>
      </c>
      <c r="AG31" s="3389">
        <v>20</v>
      </c>
      <c r="AH31" s="3370">
        <f>SUM(AI31:AN31)</f>
        <v>20</v>
      </c>
      <c r="AI31" s="3389">
        <v>10</v>
      </c>
      <c r="AJ31" s="3389">
        <v>0</v>
      </c>
      <c r="AK31" s="3389">
        <v>4</v>
      </c>
      <c r="AL31" s="3389">
        <v>3</v>
      </c>
      <c r="AM31" s="3389">
        <v>0</v>
      </c>
      <c r="AN31" s="3389">
        <v>3</v>
      </c>
      <c r="AO31" s="3389"/>
      <c r="AP31" s="3389">
        <v>20</v>
      </c>
      <c r="AQ31" s="3370">
        <f>SUM(AR31:AY31)</f>
        <v>20</v>
      </c>
      <c r="AR31" s="2135">
        <v>3</v>
      </c>
      <c r="AS31" s="1866">
        <v>0</v>
      </c>
      <c r="AT31" s="1866">
        <v>15</v>
      </c>
      <c r="AU31" s="1866">
        <v>0</v>
      </c>
      <c r="AV31" s="1866">
        <v>0</v>
      </c>
      <c r="AW31" s="2195">
        <v>0</v>
      </c>
      <c r="AX31" s="2195">
        <v>0</v>
      </c>
      <c r="AY31" s="1867">
        <v>2</v>
      </c>
      <c r="AZ31" s="1740"/>
      <c r="BA31" s="2892">
        <f>(AH31*BF31)+(AQ31*BD31)+(AH31*BE31)+(AH31*BG31)</f>
        <v>40</v>
      </c>
      <c r="BB31" s="2920">
        <f>BA31/'Radiología simple.'!AO$8</f>
        <v>3.3333333333333335</v>
      </c>
      <c r="BC31" s="1807" t="str" cm="1">
        <f t="array" ref="BC31">_xlfn.IFS(BB31&lt;4,"estandar",BB31&gt;9,"compleja",BB31&gt;4,"avanzada")</f>
        <v>estandar</v>
      </c>
      <c r="BD31" s="1563" t="s">
        <v>522</v>
      </c>
      <c r="BE31" s="2313" t="s">
        <v>249</v>
      </c>
      <c r="BF31" s="2313" t="s">
        <v>522</v>
      </c>
      <c r="BG31" s="2313" t="s">
        <v>249</v>
      </c>
      <c r="BH31" s="1143">
        <v>6.5568567119155396</v>
      </c>
      <c r="BI31" s="1143">
        <v>0</v>
      </c>
      <c r="BJ31" s="1143">
        <v>14.500452488687801</v>
      </c>
      <c r="BK31" s="1143"/>
      <c r="BL31" s="1143">
        <f>SUM(BH31,BI31,BJ31)</f>
        <v>21.057309200603342</v>
      </c>
      <c r="BM31" s="1139"/>
      <c r="BN31" s="1143">
        <v>8.3345618949334099</v>
      </c>
      <c r="BO31" s="1143">
        <v>3</v>
      </c>
      <c r="BP31" s="1143">
        <v>0</v>
      </c>
      <c r="BQ31" s="1143">
        <v>2.6211352103819201</v>
      </c>
      <c r="BR31" s="1143">
        <f>SUM(BL31,BN31,BO31,BP31,BQ31)</f>
        <v>35.013006305918672</v>
      </c>
      <c r="BS31" s="1144"/>
      <c r="BT31" s="1201">
        <v>10</v>
      </c>
      <c r="BU31" s="177"/>
      <c r="BV31" s="46"/>
    </row>
    <row r="32" spans="1:74" ht="51.75" customHeight="1" x14ac:dyDescent="0.45">
      <c r="A32" s="107">
        <v>0</v>
      </c>
      <c r="B32" s="108">
        <v>3</v>
      </c>
      <c r="C32" s="107">
        <v>0</v>
      </c>
      <c r="D32" s="108">
        <v>3</v>
      </c>
      <c r="E32" s="107">
        <v>0</v>
      </c>
      <c r="F32" s="108">
        <v>9</v>
      </c>
      <c r="G32" s="107">
        <v>0</v>
      </c>
      <c r="H32" s="108">
        <v>1</v>
      </c>
      <c r="I32" s="551" t="str">
        <f t="shared" si="0"/>
        <v>03030901</v>
      </c>
      <c r="J32" s="1452" t="str">
        <f t="shared" si="3"/>
        <v>03030901</v>
      </c>
      <c r="K32" s="552"/>
      <c r="L32" s="552">
        <v>70631</v>
      </c>
      <c r="M32" s="552"/>
      <c r="N32" s="552"/>
      <c r="O32" s="552"/>
      <c r="P32" s="552"/>
      <c r="Q32" s="552"/>
      <c r="R32" s="552"/>
      <c r="S32" s="553" t="s">
        <v>119</v>
      </c>
      <c r="T32" s="2663" t="s">
        <v>682</v>
      </c>
      <c r="U32" s="2663"/>
      <c r="V32" s="2663" t="s">
        <v>240</v>
      </c>
      <c r="W32" s="2699" t="s">
        <v>683</v>
      </c>
      <c r="X32" s="2924" t="s">
        <v>684</v>
      </c>
      <c r="Y32" s="128" t="s">
        <v>682</v>
      </c>
      <c r="Z32" s="185" t="s">
        <v>649</v>
      </c>
      <c r="AA32" s="181"/>
      <c r="AB32" s="3736"/>
      <c r="AC32" s="3419">
        <v>3.5175199713626712</v>
      </c>
      <c r="AD32" s="3507">
        <f>BB32</f>
        <v>5</v>
      </c>
      <c r="AE32" s="3419">
        <v>5.8938786908250593</v>
      </c>
      <c r="AF32" s="3423" t="s">
        <v>520</v>
      </c>
      <c r="AG32" s="3389">
        <v>60</v>
      </c>
      <c r="AH32" s="3370">
        <f>SUM(AI32:AN32)</f>
        <v>60</v>
      </c>
      <c r="AI32" s="3389">
        <v>10</v>
      </c>
      <c r="AJ32" s="3389">
        <v>5</v>
      </c>
      <c r="AK32" s="3389">
        <v>0</v>
      </c>
      <c r="AL32" s="3389">
        <v>42</v>
      </c>
      <c r="AM32" s="3389">
        <v>0</v>
      </c>
      <c r="AN32" s="3389">
        <v>3</v>
      </c>
      <c r="AO32" s="3389"/>
      <c r="AP32" s="3370"/>
      <c r="AQ32" s="3370"/>
      <c r="AR32" s="2124"/>
      <c r="AS32" s="1872"/>
      <c r="AT32" s="1872"/>
      <c r="AU32" s="1872"/>
      <c r="AV32" s="1872"/>
      <c r="AW32" s="2199"/>
      <c r="AX32" s="2199"/>
      <c r="AY32" s="1873"/>
      <c r="AZ32" s="1729"/>
      <c r="BA32" s="2892">
        <f>(AH32*BF32)+(AQ32*BD32)+(AH32*BE32)+(AH32*BG32)</f>
        <v>60</v>
      </c>
      <c r="BB32" s="2920">
        <f>BA32/'Radiología simple.'!AO$8</f>
        <v>5</v>
      </c>
      <c r="BC32" s="1807" t="str" cm="1">
        <f t="array" ref="BC32">_xlfn.IFS(BB32&lt;4,"estandar",BB32&gt;9,"compleja",BB32&gt;4,"avanzada")</f>
        <v>avanzada</v>
      </c>
      <c r="BD32" s="1563" t="s">
        <v>522</v>
      </c>
      <c r="BE32" s="2313" t="s">
        <v>249</v>
      </c>
      <c r="BF32" s="2313" t="s">
        <v>522</v>
      </c>
      <c r="BG32" s="2313" t="s">
        <v>249</v>
      </c>
      <c r="BH32" s="1143">
        <v>19.670570135746601</v>
      </c>
      <c r="BI32" s="1143">
        <v>0</v>
      </c>
      <c r="BJ32" s="1143">
        <v>0</v>
      </c>
      <c r="BK32" s="1143"/>
      <c r="BL32" s="1143">
        <f>SUM(BH32,BI32,BJ32)</f>
        <v>19.670570135746601</v>
      </c>
      <c r="BM32" s="1139"/>
      <c r="BN32" s="1143">
        <v>25.0036856848002</v>
      </c>
      <c r="BO32" s="1143">
        <v>3</v>
      </c>
      <c r="BP32" s="1143">
        <v>0</v>
      </c>
      <c r="BQ32" s="1143">
        <v>2.6211352103819201</v>
      </c>
      <c r="BR32" s="1143">
        <f>SUM(BL32,BN32,BO32,BP32,BQ32)</f>
        <v>50.295391030928727</v>
      </c>
      <c r="BS32" s="1144"/>
      <c r="BT32" s="1201">
        <v>10</v>
      </c>
      <c r="BU32" s="177"/>
      <c r="BV32" s="46"/>
    </row>
    <row r="33" spans="1:74" ht="51.75" customHeight="1" x14ac:dyDescent="0.45">
      <c r="A33" s="107">
        <v>0</v>
      </c>
      <c r="B33" s="108">
        <v>3</v>
      </c>
      <c r="C33" s="107">
        <v>0</v>
      </c>
      <c r="D33" s="108">
        <v>3</v>
      </c>
      <c r="E33" s="107">
        <v>1</v>
      </c>
      <c r="F33" s="108">
        <v>0</v>
      </c>
      <c r="G33" s="107">
        <v>0</v>
      </c>
      <c r="H33" s="108">
        <v>1</v>
      </c>
      <c r="I33" s="551" t="str">
        <f t="shared" si="0"/>
        <v>03031001</v>
      </c>
      <c r="J33" s="1452" t="str">
        <f t="shared" si="3"/>
        <v>03031001</v>
      </c>
      <c r="K33" s="552"/>
      <c r="L33" s="552">
        <v>70651</v>
      </c>
      <c r="M33" s="552"/>
      <c r="N33" s="552"/>
      <c r="O33" s="552"/>
      <c r="P33" s="552"/>
      <c r="Q33" s="552"/>
      <c r="R33" s="552"/>
      <c r="S33" s="553" t="s">
        <v>119</v>
      </c>
      <c r="T33" s="2663" t="s">
        <v>685</v>
      </c>
      <c r="U33" s="2663"/>
      <c r="V33" s="2663" t="s">
        <v>240</v>
      </c>
      <c r="W33" s="2699" t="s">
        <v>686</v>
      </c>
      <c r="X33" s="113"/>
      <c r="Y33" s="128" t="s">
        <v>685</v>
      </c>
      <c r="Z33" s="185" t="s">
        <v>649</v>
      </c>
      <c r="AA33" s="181"/>
      <c r="AB33" s="3736"/>
      <c r="AC33" s="3419">
        <v>3.7654986685758236</v>
      </c>
      <c r="AD33" s="3507">
        <f>BB33</f>
        <v>5</v>
      </c>
      <c r="AE33" s="3419">
        <v>4.1030083977531193</v>
      </c>
      <c r="AF33" s="3423" t="s">
        <v>520</v>
      </c>
      <c r="AG33" s="3389">
        <v>20</v>
      </c>
      <c r="AH33" s="3370">
        <f>SUM(AI33:AN33)</f>
        <v>20</v>
      </c>
      <c r="AI33" s="3389">
        <v>5</v>
      </c>
      <c r="AJ33" s="3389">
        <v>0</v>
      </c>
      <c r="AK33" s="3389">
        <v>5</v>
      </c>
      <c r="AL33" s="3389">
        <v>7</v>
      </c>
      <c r="AM33" s="3389">
        <v>0</v>
      </c>
      <c r="AN33" s="3389">
        <v>3</v>
      </c>
      <c r="AO33" s="3389"/>
      <c r="AP33" s="3389">
        <v>20</v>
      </c>
      <c r="AQ33" s="3370">
        <f>SUM(AR33:AY33)</f>
        <v>20</v>
      </c>
      <c r="AR33" s="2124">
        <v>3</v>
      </c>
      <c r="AS33" s="1872">
        <v>0</v>
      </c>
      <c r="AT33" s="1872">
        <v>15</v>
      </c>
      <c r="AU33" s="1872">
        <v>0</v>
      </c>
      <c r="AV33" s="1872">
        <v>0</v>
      </c>
      <c r="AW33" s="2199">
        <v>0</v>
      </c>
      <c r="AX33" s="2199">
        <v>0</v>
      </c>
      <c r="AY33" s="1873">
        <v>2</v>
      </c>
      <c r="AZ33" s="1729"/>
      <c r="BA33" s="2892">
        <f>(AH33*BF33)+(AQ33*BD33)+(AH33*BE33)+(AH33*BG33)</f>
        <v>60</v>
      </c>
      <c r="BB33" s="2920">
        <f>BA33/'Radiología simple.'!AO$8</f>
        <v>5</v>
      </c>
      <c r="BC33" s="1807" t="str" cm="1">
        <f t="array" ref="BC33">_xlfn.IFS(BB33&lt;4,"estandar",BB33&gt;9,"compleja",BB33&gt;4,"avanzada")</f>
        <v>avanzada</v>
      </c>
      <c r="BD33" s="1563" t="s">
        <v>522</v>
      </c>
      <c r="BE33" s="2313" t="s">
        <v>522</v>
      </c>
      <c r="BF33" s="2313" t="s">
        <v>522</v>
      </c>
      <c r="BG33" s="2313" t="s">
        <v>249</v>
      </c>
      <c r="BH33" s="1143">
        <v>6.5568567119155396</v>
      </c>
      <c r="BI33" s="1143">
        <v>0</v>
      </c>
      <c r="BJ33" s="1143">
        <v>14.500452488687801</v>
      </c>
      <c r="BK33" s="1143"/>
      <c r="BL33" s="1143">
        <f>SUM(BH33,BI33,BJ33)</f>
        <v>21.057309200603342</v>
      </c>
      <c r="BM33" s="1139"/>
      <c r="BN33" s="1143">
        <v>8.3345618949334099</v>
      </c>
      <c r="BO33" s="1143">
        <v>3</v>
      </c>
      <c r="BP33" s="1143">
        <v>0</v>
      </c>
      <c r="BQ33" s="1143">
        <v>2.6211352103819201</v>
      </c>
      <c r="BR33" s="1143">
        <f>SUM(BL33,BN33,BO33,BP33,BQ33)</f>
        <v>35.013006305918672</v>
      </c>
      <c r="BS33" s="1144"/>
      <c r="BT33" s="1201">
        <v>20</v>
      </c>
      <c r="BU33" s="177"/>
      <c r="BV33" s="46"/>
    </row>
    <row r="34" spans="1:74" ht="51.75" hidden="1" customHeight="1" x14ac:dyDescent="0.45">
      <c r="A34" s="107"/>
      <c r="B34" s="108"/>
      <c r="C34" s="107"/>
      <c r="D34" s="108"/>
      <c r="E34" s="107"/>
      <c r="F34" s="108"/>
      <c r="G34" s="107"/>
      <c r="H34" s="108"/>
      <c r="I34" s="110"/>
      <c r="J34" s="1302"/>
      <c r="K34" s="111"/>
      <c r="L34" s="111"/>
      <c r="M34" s="111"/>
      <c r="N34" s="111"/>
      <c r="O34" s="111"/>
      <c r="P34" s="111"/>
      <c r="Q34" s="111"/>
      <c r="R34" s="111"/>
      <c r="S34" s="153" t="s">
        <v>288</v>
      </c>
      <c r="T34" s="2336"/>
      <c r="U34" s="307" t="s">
        <v>687</v>
      </c>
      <c r="V34" s="2336" t="s">
        <v>268</v>
      </c>
      <c r="W34" s="2925" t="s">
        <v>688</v>
      </c>
      <c r="X34" s="298"/>
      <c r="Y34" s="135" t="s">
        <v>687</v>
      </c>
      <c r="Z34" s="210"/>
      <c r="AA34" s="299"/>
      <c r="AB34" s="4328"/>
      <c r="AC34" s="4347"/>
      <c r="AD34" s="4347"/>
      <c r="AE34" s="4347"/>
      <c r="AF34" s="4348"/>
      <c r="AG34" s="3389"/>
      <c r="AH34" s="3389"/>
      <c r="AI34" s="3389"/>
      <c r="AJ34" s="3389"/>
      <c r="AK34" s="3389"/>
      <c r="AL34" s="3389"/>
      <c r="AM34" s="3389"/>
      <c r="AN34" s="3389"/>
      <c r="AO34" s="3389"/>
      <c r="AP34" s="3389"/>
      <c r="AQ34" s="3389"/>
      <c r="AR34" s="2124"/>
      <c r="AS34" s="1872"/>
      <c r="AT34" s="1872"/>
      <c r="AU34" s="1872"/>
      <c r="AV34" s="1872"/>
      <c r="AW34" s="2199"/>
      <c r="AX34" s="2199"/>
      <c r="AY34" s="1873"/>
      <c r="AZ34" s="1729"/>
      <c r="BA34" s="1846"/>
      <c r="BB34" s="1551"/>
      <c r="BC34" s="1847"/>
      <c r="BD34" s="1563" t="s">
        <v>522</v>
      </c>
      <c r="BE34" s="2313" t="s">
        <v>522</v>
      </c>
      <c r="BF34" s="2313" t="s">
        <v>522</v>
      </c>
      <c r="BG34" s="2313"/>
      <c r="BH34" s="1143"/>
      <c r="BI34" s="1143"/>
      <c r="BJ34" s="1143"/>
      <c r="BK34" s="1143"/>
      <c r="BL34" s="1143"/>
      <c r="BM34" s="1139"/>
      <c r="BN34" s="1143"/>
      <c r="BO34" s="1143"/>
      <c r="BP34" s="1143"/>
      <c r="BQ34" s="1143"/>
      <c r="BR34" s="1143"/>
      <c r="BS34" s="1144"/>
      <c r="BT34" s="1201"/>
      <c r="BU34" s="177"/>
      <c r="BV34" s="46"/>
    </row>
    <row r="35" spans="1:74" ht="20.25" customHeight="1" x14ac:dyDescent="0.6">
      <c r="A35" s="90"/>
      <c r="B35" s="89"/>
      <c r="C35" s="90"/>
      <c r="D35" s="89"/>
      <c r="E35" s="90"/>
      <c r="F35" s="89"/>
      <c r="G35" s="90"/>
      <c r="H35" s="89"/>
      <c r="I35" s="126"/>
      <c r="J35" s="1339"/>
      <c r="K35" s="91"/>
      <c r="L35" s="127"/>
      <c r="M35" s="120"/>
      <c r="N35" s="120"/>
      <c r="O35" s="120"/>
      <c r="P35" s="120"/>
      <c r="Q35" s="120"/>
      <c r="R35" s="120"/>
      <c r="S35" s="127"/>
      <c r="T35" s="127"/>
      <c r="U35" s="301"/>
      <c r="V35" s="212"/>
      <c r="W35" s="302"/>
      <c r="X35" s="302"/>
      <c r="Y35" s="61"/>
      <c r="Z35" s="61"/>
      <c r="AA35" s="61"/>
      <c r="AB35" s="1885"/>
      <c r="AC35" s="4353"/>
      <c r="AD35" s="4353"/>
      <c r="AE35" s="4353"/>
      <c r="AF35" s="4354"/>
      <c r="AG35" s="3398"/>
      <c r="AH35" s="3398"/>
      <c r="AI35" s="3398"/>
      <c r="AJ35" s="3398"/>
      <c r="AK35" s="3398"/>
      <c r="AL35" s="3398"/>
      <c r="AM35" s="3398"/>
      <c r="AN35" s="3398"/>
      <c r="AO35" s="3398"/>
      <c r="AP35" s="3398"/>
      <c r="AQ35" s="3398"/>
      <c r="AR35" s="2125"/>
      <c r="AS35" s="1874"/>
      <c r="AT35" s="1874"/>
      <c r="AU35" s="1874"/>
      <c r="AV35" s="1874"/>
      <c r="AW35" s="2200"/>
      <c r="AX35" s="2200"/>
      <c r="AY35" s="1875"/>
      <c r="AZ35" s="1731"/>
      <c r="BA35" s="1850"/>
      <c r="BB35" s="1552"/>
      <c r="BC35" s="1851"/>
      <c r="BD35" s="1563"/>
      <c r="BE35" s="2313"/>
      <c r="BF35" s="2313"/>
      <c r="BG35" s="2313"/>
      <c r="BH35" s="1164"/>
      <c r="BI35" s="1164"/>
      <c r="BJ35" s="1164"/>
      <c r="BK35" s="1164"/>
      <c r="BL35" s="1164"/>
      <c r="BM35" s="1162"/>
      <c r="BN35" s="1164"/>
      <c r="BO35" s="1164"/>
      <c r="BP35" s="1164"/>
      <c r="BQ35" s="1164"/>
      <c r="BR35" s="1164"/>
      <c r="BS35" s="1165"/>
      <c r="BT35" s="1200"/>
      <c r="BU35" s="177"/>
      <c r="BV35" s="46"/>
    </row>
    <row r="36" spans="1:74" ht="31.5" customHeight="1" x14ac:dyDescent="0.35">
      <c r="A36" s="280"/>
      <c r="B36" s="279"/>
      <c r="C36" s="280"/>
      <c r="D36" s="279"/>
      <c r="E36" s="280"/>
      <c r="F36" s="279"/>
      <c r="G36" s="280"/>
      <c r="H36" s="279"/>
      <c r="I36" s="281"/>
      <c r="J36" s="283"/>
      <c r="K36" s="283"/>
      <c r="L36" s="283"/>
      <c r="M36" s="283"/>
      <c r="N36" s="283"/>
      <c r="O36" s="283"/>
      <c r="P36" s="283"/>
      <c r="Q36" s="283"/>
      <c r="R36" s="283"/>
      <c r="S36" s="283"/>
      <c r="T36" s="284" t="s">
        <v>689</v>
      </c>
      <c r="U36" s="284"/>
      <c r="V36" s="285"/>
      <c r="W36" s="304"/>
      <c r="X36" s="304"/>
      <c r="Y36" s="284" t="s">
        <v>690</v>
      </c>
      <c r="Z36" s="284"/>
      <c r="AA36" s="284"/>
      <c r="AB36" s="1823"/>
      <c r="AC36" s="4355"/>
      <c r="AD36" s="4355"/>
      <c r="AE36" s="4355"/>
      <c r="AF36" s="4356"/>
      <c r="AG36" s="4357"/>
      <c r="AH36" s="4357"/>
      <c r="AI36" s="4357"/>
      <c r="AJ36" s="4357"/>
      <c r="AK36" s="4357"/>
      <c r="AL36" s="4357"/>
      <c r="AM36" s="4357"/>
      <c r="AN36" s="4357"/>
      <c r="AO36" s="4357"/>
      <c r="AP36" s="4357"/>
      <c r="AQ36" s="4357"/>
      <c r="AR36" s="2127"/>
      <c r="AS36" s="1876"/>
      <c r="AT36" s="1876"/>
      <c r="AU36" s="1876"/>
      <c r="AV36" s="1876"/>
      <c r="AW36" s="2201"/>
      <c r="AX36" s="2201"/>
      <c r="AY36" s="1877"/>
      <c r="AZ36" s="1820"/>
      <c r="BA36" s="1852"/>
      <c r="BB36" s="1587"/>
      <c r="BC36" s="1853"/>
      <c r="BD36" s="2318"/>
      <c r="BE36" s="2318"/>
      <c r="BF36" s="2318"/>
      <c r="BG36" s="2319"/>
      <c r="BH36" s="1205"/>
      <c r="BI36" s="1205"/>
      <c r="BJ36" s="1205"/>
      <c r="BK36" s="1205"/>
      <c r="BL36" s="1205"/>
      <c r="BM36" s="1206"/>
      <c r="BN36" s="1205"/>
      <c r="BO36" s="1205"/>
      <c r="BP36" s="1205"/>
      <c r="BQ36" s="1205"/>
      <c r="BR36" s="1205"/>
      <c r="BS36" s="1206"/>
      <c r="BT36" s="1206"/>
      <c r="BU36" s="177"/>
      <c r="BV36" s="46"/>
    </row>
    <row r="37" spans="1:74" ht="51.75" customHeight="1" x14ac:dyDescent="0.5">
      <c r="A37" s="107">
        <v>0</v>
      </c>
      <c r="B37" s="108">
        <v>3</v>
      </c>
      <c r="C37" s="107">
        <v>0</v>
      </c>
      <c r="D37" s="108">
        <v>3</v>
      </c>
      <c r="E37" s="107">
        <v>1</v>
      </c>
      <c r="F37" s="108">
        <v>1</v>
      </c>
      <c r="G37" s="107">
        <v>0</v>
      </c>
      <c r="H37" s="108">
        <v>1</v>
      </c>
      <c r="I37" s="551" t="str">
        <f t="shared" ref="I37:I47" si="4">CONCATENATE(A37,B37,C37,D37,E37,F37,G37,H37)</f>
        <v>03031101</v>
      </c>
      <c r="J37" s="1452" t="str">
        <f t="shared" ref="J37:J42" si="5">CONCATENATE(A37,B37,C37,D37,E37,F37,G37,H37)</f>
        <v>03031101</v>
      </c>
      <c r="K37" s="2678"/>
      <c r="L37" s="552">
        <v>70711</v>
      </c>
      <c r="M37" s="552"/>
      <c r="N37" s="552"/>
      <c r="O37" s="552"/>
      <c r="P37" s="552"/>
      <c r="Q37" s="552"/>
      <c r="R37" s="552"/>
      <c r="S37" s="553" t="s">
        <v>119</v>
      </c>
      <c r="T37" s="2663" t="s">
        <v>691</v>
      </c>
      <c r="U37" s="2663"/>
      <c r="V37" s="556" t="s">
        <v>240</v>
      </c>
      <c r="W37" s="2664" t="s">
        <v>692</v>
      </c>
      <c r="X37" s="114"/>
      <c r="Y37" s="128" t="s">
        <v>691</v>
      </c>
      <c r="Z37" s="185" t="s">
        <v>649</v>
      </c>
      <c r="AA37" s="181"/>
      <c r="AB37" s="3736"/>
      <c r="AC37" s="3419">
        <v>4.9552013146586456</v>
      </c>
      <c r="AD37" s="3507">
        <f t="shared" ref="AD37:AD42" si="6">BB37</f>
        <v>5.5</v>
      </c>
      <c r="AE37" s="3419">
        <v>7.3144544469776704</v>
      </c>
      <c r="AF37" s="3423" t="s">
        <v>520</v>
      </c>
      <c r="AG37" s="3370">
        <v>50</v>
      </c>
      <c r="AH37" s="3370">
        <f t="shared" ref="AH37:AH42" si="7">SUM(AI37:AN37)</f>
        <v>28</v>
      </c>
      <c r="AI37" s="3389">
        <v>5</v>
      </c>
      <c r="AJ37" s="3389">
        <v>0</v>
      </c>
      <c r="AK37" s="3389">
        <v>10</v>
      </c>
      <c r="AL37" s="3389">
        <v>10</v>
      </c>
      <c r="AM37" s="3389">
        <v>0</v>
      </c>
      <c r="AN37" s="3389">
        <v>3</v>
      </c>
      <c r="AO37" s="3389"/>
      <c r="AP37" s="3370">
        <v>10</v>
      </c>
      <c r="AQ37" s="3370">
        <f t="shared" ref="AQ37:AQ42" si="8">SUM(AR37:AY37)</f>
        <v>10</v>
      </c>
      <c r="AR37" s="2124">
        <v>3</v>
      </c>
      <c r="AS37" s="1872">
        <v>0</v>
      </c>
      <c r="AT37" s="1872">
        <v>5</v>
      </c>
      <c r="AU37" s="1872">
        <v>0</v>
      </c>
      <c r="AV37" s="1872">
        <v>0</v>
      </c>
      <c r="AW37" s="2199">
        <v>0</v>
      </c>
      <c r="AX37" s="2199">
        <v>0</v>
      </c>
      <c r="AY37" s="1873">
        <v>2</v>
      </c>
      <c r="AZ37" s="1729"/>
      <c r="BA37" s="2892">
        <f t="shared" ref="BA37:BA42" si="9">(AH37*BF37)+(AQ37*BD37)+(AH37*BE37)+(AH37*BG37)</f>
        <v>66</v>
      </c>
      <c r="BB37" s="2920">
        <f>BA37/'Radiología simple.'!AO$8</f>
        <v>5.5</v>
      </c>
      <c r="BC37" s="1807" t="str" cm="1">
        <f t="array" ref="BC37">_xlfn.IFS(BB37&lt;4,"estandar",BB37&gt;9,"compleja",BB37&gt;4,"avanzada")</f>
        <v>avanzada</v>
      </c>
      <c r="BD37" s="1563" t="s">
        <v>522</v>
      </c>
      <c r="BE37" s="2313" t="s">
        <v>522</v>
      </c>
      <c r="BF37" s="2313" t="s">
        <v>522</v>
      </c>
      <c r="BG37" s="2313" t="s">
        <v>249</v>
      </c>
      <c r="BH37" s="1143">
        <v>16.392141779788801</v>
      </c>
      <c r="BI37" s="1143">
        <v>4.0679607843137298</v>
      </c>
      <c r="BJ37" s="1143">
        <v>7.2502262443438896</v>
      </c>
      <c r="BK37" s="1143"/>
      <c r="BL37" s="1143">
        <f t="shared" ref="BL37:BL42" si="10">SUM(BH37,BI37,BJ37)</f>
        <v>27.71032880844642</v>
      </c>
      <c r="BM37" s="1139"/>
      <c r="BN37" s="1143">
        <v>20.836404737333499</v>
      </c>
      <c r="BO37" s="1143">
        <v>11.25</v>
      </c>
      <c r="BP37" s="1143">
        <v>0</v>
      </c>
      <c r="BQ37" s="1143">
        <v>2.6211352103819201</v>
      </c>
      <c r="BR37" s="1143">
        <f t="shared" ref="BR37:BR42" si="11">SUM(BL37,BN37,BO37,BP37,BQ37)</f>
        <v>62.417868756161837</v>
      </c>
      <c r="BS37" s="1144"/>
      <c r="BT37" s="1201">
        <v>75</v>
      </c>
      <c r="BU37" s="177"/>
      <c r="BV37" s="46"/>
    </row>
    <row r="38" spans="1:74" ht="51.75" customHeight="1" x14ac:dyDescent="0.45">
      <c r="A38" s="107">
        <v>0</v>
      </c>
      <c r="B38" s="108">
        <v>3</v>
      </c>
      <c r="C38" s="107">
        <v>0</v>
      </c>
      <c r="D38" s="108">
        <v>3</v>
      </c>
      <c r="E38" s="107">
        <v>1</v>
      </c>
      <c r="F38" s="108">
        <v>2</v>
      </c>
      <c r="G38" s="107">
        <v>0</v>
      </c>
      <c r="H38" s="108">
        <v>1</v>
      </c>
      <c r="I38" s="551" t="str">
        <f t="shared" si="4"/>
        <v>03031201</v>
      </c>
      <c r="J38" s="1452" t="str">
        <f t="shared" si="5"/>
        <v>03031201</v>
      </c>
      <c r="K38" s="552"/>
      <c r="L38" s="552">
        <v>70712</v>
      </c>
      <c r="M38" s="552"/>
      <c r="N38" s="552"/>
      <c r="O38" s="552"/>
      <c r="P38" s="552"/>
      <c r="Q38" s="552"/>
      <c r="R38" s="552"/>
      <c r="S38" s="896" t="s">
        <v>167</v>
      </c>
      <c r="T38" s="2685" t="s">
        <v>693</v>
      </c>
      <c r="U38" s="2685"/>
      <c r="V38" s="2686" t="s">
        <v>653</v>
      </c>
      <c r="W38" s="2664" t="s">
        <v>694</v>
      </c>
      <c r="X38" s="246"/>
      <c r="Y38" s="208" t="s">
        <v>695</v>
      </c>
      <c r="Z38" s="185" t="s">
        <v>649</v>
      </c>
      <c r="AA38" s="209"/>
      <c r="AB38" s="3752"/>
      <c r="AC38" s="3419">
        <v>4.0564741350274076</v>
      </c>
      <c r="AD38" s="3507">
        <f t="shared" si="6"/>
        <v>5</v>
      </c>
      <c r="AE38" s="3419">
        <v>4.6452462145028868</v>
      </c>
      <c r="AF38" s="3423" t="s">
        <v>520</v>
      </c>
      <c r="AG38" s="3389">
        <v>20</v>
      </c>
      <c r="AH38" s="3370">
        <f t="shared" si="7"/>
        <v>20</v>
      </c>
      <c r="AI38" s="3389">
        <v>10</v>
      </c>
      <c r="AJ38" s="3389">
        <v>0</v>
      </c>
      <c r="AK38" s="3389">
        <v>2</v>
      </c>
      <c r="AL38" s="3389">
        <v>5</v>
      </c>
      <c r="AM38" s="3389">
        <v>0</v>
      </c>
      <c r="AN38" s="3389">
        <v>3</v>
      </c>
      <c r="AO38" s="3389"/>
      <c r="AP38" s="3370">
        <v>20</v>
      </c>
      <c r="AQ38" s="3370">
        <f t="shared" si="8"/>
        <v>20</v>
      </c>
      <c r="AR38" s="2124">
        <v>3</v>
      </c>
      <c r="AS38" s="1872">
        <v>0</v>
      </c>
      <c r="AT38" s="1872">
        <v>10</v>
      </c>
      <c r="AU38" s="1872">
        <v>5</v>
      </c>
      <c r="AV38" s="1872">
        <v>0</v>
      </c>
      <c r="AW38" s="2199">
        <v>0</v>
      </c>
      <c r="AX38" s="2199">
        <v>0</v>
      </c>
      <c r="AY38" s="1873">
        <v>2</v>
      </c>
      <c r="AZ38" s="1729"/>
      <c r="BA38" s="2892">
        <f t="shared" si="9"/>
        <v>60</v>
      </c>
      <c r="BB38" s="2920">
        <f>BA38/'Radiología simple.'!AO$8</f>
        <v>5</v>
      </c>
      <c r="BC38" s="1807" t="str" cm="1">
        <f t="array" ref="BC38">_xlfn.IFS(BB38&lt;4,"estandar",BB38&gt;9,"compleja",BB38&gt;4,"avanzada")</f>
        <v>avanzada</v>
      </c>
      <c r="BD38" s="1563" t="s">
        <v>522</v>
      </c>
      <c r="BE38" s="2313" t="s">
        <v>522</v>
      </c>
      <c r="BF38" s="2313" t="s">
        <v>522</v>
      </c>
      <c r="BG38" s="2313" t="s">
        <v>249</v>
      </c>
      <c r="BH38" s="1143">
        <v>6.5568567119155396</v>
      </c>
      <c r="BI38" s="1143">
        <v>1.62718431372549</v>
      </c>
      <c r="BJ38" s="1143">
        <v>14.500452488687801</v>
      </c>
      <c r="BK38" s="1143"/>
      <c r="BL38" s="1143">
        <f t="shared" si="10"/>
        <v>22.684493514328828</v>
      </c>
      <c r="BM38" s="1139"/>
      <c r="BN38" s="1143">
        <v>8.3345618949334099</v>
      </c>
      <c r="BO38" s="1143">
        <v>6</v>
      </c>
      <c r="BP38" s="1143">
        <v>0</v>
      </c>
      <c r="BQ38" s="1143">
        <v>2.6211352103819201</v>
      </c>
      <c r="BR38" s="1143">
        <f t="shared" si="11"/>
        <v>39.640190619644159</v>
      </c>
      <c r="BS38" s="1144"/>
      <c r="BT38" s="1201">
        <v>40</v>
      </c>
      <c r="BU38" s="177"/>
      <c r="BV38" s="46"/>
    </row>
    <row r="39" spans="1:74" ht="51.75" customHeight="1" x14ac:dyDescent="0.45">
      <c r="A39" s="107">
        <v>0</v>
      </c>
      <c r="B39" s="108">
        <v>3</v>
      </c>
      <c r="C39" s="107">
        <v>0</v>
      </c>
      <c r="D39" s="108">
        <v>3</v>
      </c>
      <c r="E39" s="107">
        <v>1</v>
      </c>
      <c r="F39" s="108">
        <v>3</v>
      </c>
      <c r="G39" s="107">
        <v>0</v>
      </c>
      <c r="H39" s="108">
        <v>1</v>
      </c>
      <c r="I39" s="551" t="str">
        <f t="shared" si="4"/>
        <v>03031301</v>
      </c>
      <c r="J39" s="1452" t="str">
        <f t="shared" si="5"/>
        <v>03031301</v>
      </c>
      <c r="K39" s="552"/>
      <c r="L39" s="552">
        <v>70713</v>
      </c>
      <c r="M39" s="552"/>
      <c r="N39" s="552"/>
      <c r="O39" s="552"/>
      <c r="P39" s="552"/>
      <c r="Q39" s="552"/>
      <c r="R39" s="552"/>
      <c r="S39" s="553" t="s">
        <v>119</v>
      </c>
      <c r="T39" s="2663" t="s">
        <v>696</v>
      </c>
      <c r="U39" s="2663"/>
      <c r="V39" s="556" t="s">
        <v>240</v>
      </c>
      <c r="W39" s="2664" t="s">
        <v>697</v>
      </c>
      <c r="X39" s="114"/>
      <c r="Y39" s="128" t="s">
        <v>696</v>
      </c>
      <c r="Z39" s="185" t="s">
        <v>649</v>
      </c>
      <c r="AA39" s="181"/>
      <c r="AB39" s="3736"/>
      <c r="AC39" s="3419">
        <v>4.7882151968136446</v>
      </c>
      <c r="AD39" s="3507">
        <f t="shared" si="6"/>
        <v>6.666666666666667</v>
      </c>
      <c r="AE39" s="3419">
        <v>7.8191038023436334</v>
      </c>
      <c r="AF39" s="3423" t="s">
        <v>520</v>
      </c>
      <c r="AG39" s="3389">
        <v>30</v>
      </c>
      <c r="AH39" s="3370">
        <f t="shared" si="7"/>
        <v>30</v>
      </c>
      <c r="AI39" s="3389">
        <v>10</v>
      </c>
      <c r="AJ39" s="3389">
        <v>0</v>
      </c>
      <c r="AK39" s="3389">
        <v>10</v>
      </c>
      <c r="AL39" s="3389">
        <v>7</v>
      </c>
      <c r="AM39" s="3389">
        <v>0</v>
      </c>
      <c r="AN39" s="3389">
        <v>3</v>
      </c>
      <c r="AO39" s="3389"/>
      <c r="AP39" s="3370">
        <v>20</v>
      </c>
      <c r="AQ39" s="3370">
        <f t="shared" si="8"/>
        <v>20</v>
      </c>
      <c r="AR39" s="2124">
        <v>3</v>
      </c>
      <c r="AS39" s="1872">
        <v>0</v>
      </c>
      <c r="AT39" s="1872">
        <v>10</v>
      </c>
      <c r="AU39" s="1872">
        <v>5</v>
      </c>
      <c r="AV39" s="1872">
        <v>0</v>
      </c>
      <c r="AW39" s="2199">
        <v>0</v>
      </c>
      <c r="AX39" s="2199">
        <v>0</v>
      </c>
      <c r="AY39" s="1873">
        <v>2</v>
      </c>
      <c r="AZ39" s="1729"/>
      <c r="BA39" s="2892">
        <f t="shared" si="9"/>
        <v>80</v>
      </c>
      <c r="BB39" s="2920">
        <f>BA39/'Radiología simple.'!AO$8</f>
        <v>6.666666666666667</v>
      </c>
      <c r="BC39" s="1807" t="str" cm="1">
        <f t="array" ref="BC39">_xlfn.IFS(BB39&lt;4,"estandar",BB39&gt;9,"compleja",BB39&gt;4,"avanzada")</f>
        <v>avanzada</v>
      </c>
      <c r="BD39" s="1563" t="s">
        <v>522</v>
      </c>
      <c r="BE39" s="2313" t="s">
        <v>522</v>
      </c>
      <c r="BF39" s="2313" t="s">
        <v>522</v>
      </c>
      <c r="BG39" s="2313" t="s">
        <v>249</v>
      </c>
      <c r="BH39" s="1143">
        <v>9.8352850678733006</v>
      </c>
      <c r="BI39" s="1143">
        <v>2.44077647058824</v>
      </c>
      <c r="BJ39" s="1143">
        <v>14.500452488687801</v>
      </c>
      <c r="BK39" s="1143"/>
      <c r="BL39" s="1143">
        <f t="shared" si="10"/>
        <v>26.776514027149339</v>
      </c>
      <c r="BM39" s="1139"/>
      <c r="BN39" s="1143">
        <v>12.5018428424001</v>
      </c>
      <c r="BO39" s="1143">
        <v>24.8248</v>
      </c>
      <c r="BP39" s="1143">
        <v>0</v>
      </c>
      <c r="BQ39" s="1143">
        <v>2.6211352103819201</v>
      </c>
      <c r="BR39" s="1143">
        <f t="shared" si="11"/>
        <v>66.724292079931359</v>
      </c>
      <c r="BS39" s="1144"/>
      <c r="BT39" s="1201">
        <v>250</v>
      </c>
      <c r="BU39" s="177"/>
      <c r="BV39" s="46"/>
    </row>
    <row r="40" spans="1:74" ht="51.75" customHeight="1" x14ac:dyDescent="0.5">
      <c r="A40" s="107">
        <v>0</v>
      </c>
      <c r="B40" s="108">
        <v>3</v>
      </c>
      <c r="C40" s="107">
        <v>0</v>
      </c>
      <c r="D40" s="108">
        <v>3</v>
      </c>
      <c r="E40" s="107">
        <v>1</v>
      </c>
      <c r="F40" s="108">
        <v>4</v>
      </c>
      <c r="G40" s="107">
        <v>0</v>
      </c>
      <c r="H40" s="108">
        <v>1</v>
      </c>
      <c r="I40" s="551" t="str">
        <f t="shared" si="4"/>
        <v>03031401</v>
      </c>
      <c r="J40" s="1452" t="str">
        <f t="shared" si="5"/>
        <v>03031401</v>
      </c>
      <c r="K40" s="2678"/>
      <c r="L40" s="552">
        <v>70714</v>
      </c>
      <c r="M40" s="552"/>
      <c r="N40" s="552"/>
      <c r="O40" s="552"/>
      <c r="P40" s="552"/>
      <c r="Q40" s="552"/>
      <c r="R40" s="552"/>
      <c r="S40" s="553" t="s">
        <v>119</v>
      </c>
      <c r="T40" s="2663" t="s">
        <v>698</v>
      </c>
      <c r="U40" s="2663"/>
      <c r="V40" s="556" t="s">
        <v>240</v>
      </c>
      <c r="W40" s="2664" t="s">
        <v>699</v>
      </c>
      <c r="X40" s="114"/>
      <c r="Y40" s="128" t="s">
        <v>698</v>
      </c>
      <c r="Z40" s="185" t="s">
        <v>649</v>
      </c>
      <c r="AA40" s="181"/>
      <c r="AB40" s="3736"/>
      <c r="AC40" s="3419">
        <v>7.5481933261135801</v>
      </c>
      <c r="AD40" s="3507">
        <f t="shared" si="6"/>
        <v>10.833333333333334</v>
      </c>
      <c r="AE40" s="3419">
        <v>10.604460330038696</v>
      </c>
      <c r="AF40" s="3423" t="s">
        <v>520</v>
      </c>
      <c r="AG40" s="3389">
        <v>50</v>
      </c>
      <c r="AH40" s="3370">
        <f t="shared" si="7"/>
        <v>50</v>
      </c>
      <c r="AI40" s="3389">
        <v>15</v>
      </c>
      <c r="AJ40" s="3389">
        <v>0</v>
      </c>
      <c r="AK40" s="3389">
        <v>10</v>
      </c>
      <c r="AL40" s="3389">
        <v>22</v>
      </c>
      <c r="AM40" s="3389">
        <v>0</v>
      </c>
      <c r="AN40" s="3389">
        <v>3</v>
      </c>
      <c r="AO40" s="3389"/>
      <c r="AP40" s="3370">
        <v>30</v>
      </c>
      <c r="AQ40" s="3370">
        <f t="shared" si="8"/>
        <v>30</v>
      </c>
      <c r="AR40" s="2124">
        <v>3</v>
      </c>
      <c r="AS40" s="1872">
        <v>0</v>
      </c>
      <c r="AT40" s="1872">
        <v>10</v>
      </c>
      <c r="AU40" s="1872">
        <v>15</v>
      </c>
      <c r="AV40" s="1872">
        <v>0</v>
      </c>
      <c r="AW40" s="2199">
        <v>0</v>
      </c>
      <c r="AX40" s="2199">
        <v>0</v>
      </c>
      <c r="AY40" s="1873">
        <v>2</v>
      </c>
      <c r="AZ40" s="1729"/>
      <c r="BA40" s="2892">
        <f t="shared" si="9"/>
        <v>130</v>
      </c>
      <c r="BB40" s="2920">
        <f>BA40/'Radiología simple.'!AO$8</f>
        <v>10.833333333333334</v>
      </c>
      <c r="BC40" s="1807" t="str" cm="1">
        <f t="array" ref="BC40">_xlfn.IFS(BB40&lt;4,"estandar",BB40&gt;9,"compleja",BB40&gt;4,"avanzada")</f>
        <v>compleja</v>
      </c>
      <c r="BD40" s="1563" t="s">
        <v>522</v>
      </c>
      <c r="BE40" s="2313" t="s">
        <v>522</v>
      </c>
      <c r="BF40" s="2313" t="s">
        <v>522</v>
      </c>
      <c r="BG40" s="2313" t="s">
        <v>249</v>
      </c>
      <c r="BH40" s="1143">
        <v>16.392141779788801</v>
      </c>
      <c r="BI40" s="1143">
        <v>4.0679607843137298</v>
      </c>
      <c r="BJ40" s="1143">
        <v>21.750678733031702</v>
      </c>
      <c r="BK40" s="1143"/>
      <c r="BL40" s="1143">
        <f t="shared" si="10"/>
        <v>42.210781297134233</v>
      </c>
      <c r="BM40" s="1139"/>
      <c r="BN40" s="1143">
        <v>20.836404737333499</v>
      </c>
      <c r="BO40" s="1143">
        <v>24.8248</v>
      </c>
      <c r="BP40" s="1143">
        <v>0</v>
      </c>
      <c r="BQ40" s="1143">
        <v>2.6211352103819201</v>
      </c>
      <c r="BR40" s="1143">
        <f t="shared" si="11"/>
        <v>90.493121244849647</v>
      </c>
      <c r="BS40" s="1144"/>
      <c r="BT40" s="1201">
        <v>250</v>
      </c>
      <c r="BU40" s="177"/>
      <c r="BV40" s="46"/>
    </row>
    <row r="41" spans="1:74" ht="51.75" customHeight="1" x14ac:dyDescent="0.45">
      <c r="A41" s="107">
        <v>0</v>
      </c>
      <c r="B41" s="108">
        <v>3</v>
      </c>
      <c r="C41" s="107">
        <v>0</v>
      </c>
      <c r="D41" s="108">
        <v>3</v>
      </c>
      <c r="E41" s="107">
        <v>1</v>
      </c>
      <c r="F41" s="108">
        <v>5</v>
      </c>
      <c r="G41" s="107">
        <v>0</v>
      </c>
      <c r="H41" s="108">
        <v>1</v>
      </c>
      <c r="I41" s="551" t="str">
        <f t="shared" si="4"/>
        <v>03031501</v>
      </c>
      <c r="J41" s="1452" t="str">
        <f t="shared" si="5"/>
        <v>03031501</v>
      </c>
      <c r="K41" s="552"/>
      <c r="L41" s="552">
        <v>70715</v>
      </c>
      <c r="M41" s="552"/>
      <c r="N41" s="552"/>
      <c r="O41" s="552"/>
      <c r="P41" s="552"/>
      <c r="Q41" s="552"/>
      <c r="R41" s="552"/>
      <c r="S41" s="553" t="s">
        <v>119</v>
      </c>
      <c r="T41" s="2663" t="s">
        <v>700</v>
      </c>
      <c r="U41" s="2663"/>
      <c r="V41" s="556" t="s">
        <v>240</v>
      </c>
      <c r="W41" s="2664" t="s">
        <v>701</v>
      </c>
      <c r="X41" s="114"/>
      <c r="Y41" s="128" t="s">
        <v>700</v>
      </c>
      <c r="Z41" s="185" t="s">
        <v>649</v>
      </c>
      <c r="AA41" s="181"/>
      <c r="AB41" s="3736"/>
      <c r="AC41" s="3419">
        <v>4.9552013146586456</v>
      </c>
      <c r="AD41" s="3507">
        <f t="shared" si="6"/>
        <v>9.1666666666666661</v>
      </c>
      <c r="AE41" s="3419">
        <v>6.6992318094241918</v>
      </c>
      <c r="AF41" s="3423" t="s">
        <v>520</v>
      </c>
      <c r="AG41" s="3389">
        <v>50</v>
      </c>
      <c r="AH41" s="3370">
        <f t="shared" si="7"/>
        <v>50</v>
      </c>
      <c r="AI41" s="3389">
        <v>15</v>
      </c>
      <c r="AJ41" s="3389">
        <v>0</v>
      </c>
      <c r="AK41" s="3389">
        <v>10</v>
      </c>
      <c r="AL41" s="3389">
        <v>22</v>
      </c>
      <c r="AM41" s="3389">
        <v>0</v>
      </c>
      <c r="AN41" s="3389">
        <v>3</v>
      </c>
      <c r="AO41" s="3389"/>
      <c r="AP41" s="3370">
        <v>10</v>
      </c>
      <c r="AQ41" s="3370">
        <f t="shared" si="8"/>
        <v>10</v>
      </c>
      <c r="AR41" s="2124">
        <v>3</v>
      </c>
      <c r="AS41" s="1872">
        <v>0</v>
      </c>
      <c r="AT41" s="1872">
        <v>5</v>
      </c>
      <c r="AU41" s="1872">
        <v>0</v>
      </c>
      <c r="AV41" s="1872">
        <v>0</v>
      </c>
      <c r="AW41" s="2199">
        <v>0</v>
      </c>
      <c r="AX41" s="2199">
        <v>0</v>
      </c>
      <c r="AY41" s="1873">
        <v>2</v>
      </c>
      <c r="AZ41" s="1729"/>
      <c r="BA41" s="2892">
        <f t="shared" si="9"/>
        <v>110</v>
      </c>
      <c r="BB41" s="2920">
        <f>BA41/'Radiología simple.'!AO$8</f>
        <v>9.1666666666666661</v>
      </c>
      <c r="BC41" s="1807" t="str" cm="1">
        <f t="array" ref="BC41">_xlfn.IFS(BB41&lt;4,"estandar",BB41&gt;9,"compleja",BB41&gt;4,"avanzada")</f>
        <v>compleja</v>
      </c>
      <c r="BD41" s="1563" t="s">
        <v>522</v>
      </c>
      <c r="BE41" s="2313" t="s">
        <v>522</v>
      </c>
      <c r="BF41" s="2313" t="s">
        <v>522</v>
      </c>
      <c r="BG41" s="2313" t="s">
        <v>249</v>
      </c>
      <c r="BH41" s="1143">
        <v>16.392141779788801</v>
      </c>
      <c r="BI41" s="1143">
        <v>4.0679607843137298</v>
      </c>
      <c r="BJ41" s="1143">
        <v>7.2502262443438896</v>
      </c>
      <c r="BK41" s="1143"/>
      <c r="BL41" s="1143">
        <f t="shared" si="10"/>
        <v>27.71032880844642</v>
      </c>
      <c r="BM41" s="1139"/>
      <c r="BN41" s="1143">
        <v>20.836404737333499</v>
      </c>
      <c r="BO41" s="1143">
        <v>6</v>
      </c>
      <c r="BP41" s="1143">
        <v>0</v>
      </c>
      <c r="BQ41" s="1143">
        <v>2.6211352103819201</v>
      </c>
      <c r="BR41" s="1143">
        <f t="shared" si="11"/>
        <v>57.167868756161837</v>
      </c>
      <c r="BS41" s="1144"/>
      <c r="BT41" s="1201">
        <v>40</v>
      </c>
      <c r="BU41" s="177"/>
      <c r="BV41" s="46"/>
    </row>
    <row r="42" spans="1:74" ht="51.75" customHeight="1" x14ac:dyDescent="0.45">
      <c r="A42" s="107">
        <v>0</v>
      </c>
      <c r="B42" s="108">
        <v>3</v>
      </c>
      <c r="C42" s="107">
        <v>0</v>
      </c>
      <c r="D42" s="108">
        <v>3</v>
      </c>
      <c r="E42" s="107">
        <v>1</v>
      </c>
      <c r="F42" s="108">
        <v>6</v>
      </c>
      <c r="G42" s="107">
        <v>0</v>
      </c>
      <c r="H42" s="108">
        <v>1</v>
      </c>
      <c r="I42" s="551" t="str">
        <f t="shared" si="4"/>
        <v>03031601</v>
      </c>
      <c r="J42" s="1452" t="str">
        <f t="shared" si="5"/>
        <v>03031601</v>
      </c>
      <c r="K42" s="552"/>
      <c r="L42" s="552">
        <v>70716</v>
      </c>
      <c r="M42" s="552"/>
      <c r="N42" s="552"/>
      <c r="O42" s="552"/>
      <c r="P42" s="552"/>
      <c r="Q42" s="552"/>
      <c r="R42" s="552"/>
      <c r="S42" s="553" t="s">
        <v>119</v>
      </c>
      <c r="T42" s="2663" t="s">
        <v>702</v>
      </c>
      <c r="U42" s="2663"/>
      <c r="V42" s="556" t="s">
        <v>240</v>
      </c>
      <c r="W42" s="2415" t="s">
        <v>703</v>
      </c>
      <c r="X42" s="305"/>
      <c r="Y42" s="128" t="s">
        <v>704</v>
      </c>
      <c r="Z42" s="185" t="s">
        <v>649</v>
      </c>
      <c r="AA42" s="181"/>
      <c r="AB42" s="3736"/>
      <c r="AC42" s="3419">
        <v>6.0847112025411105</v>
      </c>
      <c r="AD42" s="3507">
        <f t="shared" si="6"/>
        <v>7.5</v>
      </c>
      <c r="AE42" s="3419">
        <v>9.0408101321844949</v>
      </c>
      <c r="AF42" s="3423" t="s">
        <v>520</v>
      </c>
      <c r="AG42" s="3389">
        <v>30</v>
      </c>
      <c r="AH42" s="3370">
        <f t="shared" si="7"/>
        <v>30</v>
      </c>
      <c r="AI42" s="3389">
        <v>15</v>
      </c>
      <c r="AJ42" s="3389">
        <v>0</v>
      </c>
      <c r="AK42" s="3389">
        <v>5</v>
      </c>
      <c r="AL42" s="3389">
        <v>7</v>
      </c>
      <c r="AM42" s="3389">
        <v>0</v>
      </c>
      <c r="AN42" s="3389">
        <v>3</v>
      </c>
      <c r="AO42" s="3389"/>
      <c r="AP42" s="3370">
        <v>30</v>
      </c>
      <c r="AQ42" s="3370">
        <f t="shared" si="8"/>
        <v>30</v>
      </c>
      <c r="AR42" s="2124">
        <v>3</v>
      </c>
      <c r="AS42" s="1872">
        <v>0</v>
      </c>
      <c r="AT42" s="1872">
        <v>10</v>
      </c>
      <c r="AU42" s="1872">
        <v>15</v>
      </c>
      <c r="AV42" s="1872">
        <v>0</v>
      </c>
      <c r="AW42" s="2199">
        <v>0</v>
      </c>
      <c r="AX42" s="2199">
        <v>0</v>
      </c>
      <c r="AY42" s="1873">
        <v>2</v>
      </c>
      <c r="AZ42" s="1729"/>
      <c r="BA42" s="2892">
        <f t="shared" si="9"/>
        <v>90</v>
      </c>
      <c r="BB42" s="2920">
        <f>BA42/'Radiología simple.'!AO$8</f>
        <v>7.5</v>
      </c>
      <c r="BC42" s="1807" t="str" cm="1">
        <f t="array" ref="BC42">_xlfn.IFS(BB42&lt;4,"estandar",BB42&gt;9,"compleja",BB42&gt;4,"avanzada")</f>
        <v>avanzada</v>
      </c>
      <c r="BD42" s="1563" t="s">
        <v>522</v>
      </c>
      <c r="BE42" s="2313" t="s">
        <v>522</v>
      </c>
      <c r="BF42" s="2313" t="s">
        <v>522</v>
      </c>
      <c r="BG42" s="2313" t="s">
        <v>249</v>
      </c>
      <c r="BH42" s="1143">
        <v>9.8352850678733006</v>
      </c>
      <c r="BI42" s="1143">
        <v>2.44077647058824</v>
      </c>
      <c r="BJ42" s="1143">
        <v>21.750678733031702</v>
      </c>
      <c r="BK42" s="1143"/>
      <c r="BL42" s="1143">
        <f t="shared" si="10"/>
        <v>34.026740271493239</v>
      </c>
      <c r="BM42" s="1139"/>
      <c r="BN42" s="1143">
        <v>12.5018428424001</v>
      </c>
      <c r="BO42" s="1143">
        <v>3</v>
      </c>
      <c r="BP42" s="1143">
        <v>25</v>
      </c>
      <c r="BQ42" s="1143">
        <v>2.6211352103819201</v>
      </c>
      <c r="BR42" s="1143">
        <f t="shared" si="11"/>
        <v>77.14971832427527</v>
      </c>
      <c r="BS42" s="1144"/>
      <c r="BT42" s="1201">
        <v>10</v>
      </c>
      <c r="BU42" s="177"/>
      <c r="BV42" s="46"/>
    </row>
    <row r="43" spans="1:74" ht="51.75" hidden="1" customHeight="1" x14ac:dyDescent="0.45">
      <c r="A43" s="107"/>
      <c r="B43" s="108"/>
      <c r="C43" s="107"/>
      <c r="D43" s="108"/>
      <c r="E43" s="107"/>
      <c r="F43" s="108"/>
      <c r="G43" s="107"/>
      <c r="H43" s="108"/>
      <c r="I43" s="110" t="str">
        <f t="shared" si="4"/>
        <v/>
      </c>
      <c r="J43" s="1302"/>
      <c r="K43" s="111"/>
      <c r="L43" s="111"/>
      <c r="M43" s="111"/>
      <c r="N43" s="111"/>
      <c r="O43" s="111"/>
      <c r="P43" s="111"/>
      <c r="Q43" s="111"/>
      <c r="R43" s="111"/>
      <c r="S43" s="2926" t="s">
        <v>705</v>
      </c>
      <c r="T43" s="306"/>
      <c r="U43" s="307" t="s">
        <v>706</v>
      </c>
      <c r="V43" s="306" t="s">
        <v>268</v>
      </c>
      <c r="W43" s="2337" t="s">
        <v>707</v>
      </c>
      <c r="X43" s="308"/>
      <c r="Y43" s="307" t="s">
        <v>706</v>
      </c>
      <c r="Z43" s="309"/>
      <c r="AA43" s="310"/>
      <c r="AB43" s="4329"/>
      <c r="AC43" s="4347"/>
      <c r="AD43" s="4347"/>
      <c r="AE43" s="4347"/>
      <c r="AF43" s="4348"/>
      <c r="AG43" s="3383"/>
      <c r="AH43" s="3383"/>
      <c r="AI43" s="3383"/>
      <c r="AJ43" s="3383"/>
      <c r="AK43" s="3383"/>
      <c r="AL43" s="3383"/>
      <c r="AM43" s="3383"/>
      <c r="AN43" s="3383"/>
      <c r="AO43" s="3383"/>
      <c r="AP43" s="3383"/>
      <c r="AQ43" s="3383"/>
      <c r="AR43" s="2123"/>
      <c r="AS43" s="1864"/>
      <c r="AT43" s="1864"/>
      <c r="AU43" s="1864"/>
      <c r="AV43" s="1864"/>
      <c r="AW43" s="2194"/>
      <c r="AX43" s="2194"/>
      <c r="AY43" s="1865"/>
      <c r="AZ43" s="1728"/>
      <c r="BA43" s="1846"/>
      <c r="BB43" s="1551"/>
      <c r="BC43" s="1847"/>
      <c r="BD43" s="1563" t="s">
        <v>522</v>
      </c>
      <c r="BE43" s="2313" t="s">
        <v>522</v>
      </c>
      <c r="BF43" s="2313" t="s">
        <v>522</v>
      </c>
      <c r="BG43" s="2313"/>
      <c r="BH43" s="1143"/>
      <c r="BI43" s="1143"/>
      <c r="BJ43" s="1143"/>
      <c r="BK43" s="1143"/>
      <c r="BL43" s="1143"/>
      <c r="BM43" s="1139"/>
      <c r="BN43" s="1143"/>
      <c r="BO43" s="1143"/>
      <c r="BP43" s="1143"/>
      <c r="BQ43" s="1143"/>
      <c r="BR43" s="1143"/>
      <c r="BS43" s="1144"/>
      <c r="BT43" s="1201"/>
      <c r="BU43" s="177"/>
      <c r="BV43" s="46"/>
    </row>
    <row r="44" spans="1:74" s="564" customFormat="1" ht="17.25" customHeight="1" x14ac:dyDescent="0.45">
      <c r="A44" s="549"/>
      <c r="B44" s="550"/>
      <c r="C44" s="549"/>
      <c r="D44" s="550"/>
      <c r="E44" s="549"/>
      <c r="F44" s="550"/>
      <c r="G44" s="549"/>
      <c r="H44" s="550"/>
      <c r="I44" s="551"/>
      <c r="J44" s="1452"/>
      <c r="K44" s="552"/>
      <c r="L44" s="552"/>
      <c r="M44" s="552"/>
      <c r="N44" s="552"/>
      <c r="O44" s="552"/>
      <c r="P44" s="552"/>
      <c r="Q44" s="552"/>
      <c r="R44" s="552"/>
      <c r="S44" s="2740"/>
      <c r="T44" s="1453"/>
      <c r="U44" s="1454"/>
      <c r="V44" s="1453"/>
      <c r="W44" s="1455"/>
      <c r="X44" s="1455"/>
      <c r="Y44" s="1454"/>
      <c r="Z44" s="1456"/>
      <c r="AA44" s="1457"/>
      <c r="AB44" s="4330"/>
      <c r="AC44" s="4349"/>
      <c r="AD44" s="4349"/>
      <c r="AE44" s="4349"/>
      <c r="AF44" s="4350"/>
      <c r="AG44" s="3400"/>
      <c r="AH44" s="3400"/>
      <c r="AI44" s="3400"/>
      <c r="AJ44" s="3400"/>
      <c r="AK44" s="3400"/>
      <c r="AL44" s="3400"/>
      <c r="AM44" s="3400"/>
      <c r="AN44" s="3400"/>
      <c r="AO44" s="3400"/>
      <c r="AP44" s="3400"/>
      <c r="AQ44" s="3400"/>
      <c r="AR44" s="2126"/>
      <c r="AS44" s="1870"/>
      <c r="AT44" s="1870"/>
      <c r="AU44" s="1870"/>
      <c r="AV44" s="1870"/>
      <c r="AW44" s="2197"/>
      <c r="AX44" s="2197"/>
      <c r="AY44" s="1871"/>
      <c r="AZ44" s="1733"/>
      <c r="BA44" s="1848"/>
      <c r="BB44" s="1553"/>
      <c r="BC44" s="1849"/>
      <c r="BD44" s="1563"/>
      <c r="BE44" s="2313" t="s">
        <v>218</v>
      </c>
      <c r="BF44" s="2313"/>
      <c r="BG44" s="2314"/>
      <c r="BH44" s="1150"/>
      <c r="BI44" s="1150"/>
      <c r="BJ44" s="1150"/>
      <c r="BK44" s="1150"/>
      <c r="BL44" s="1150"/>
      <c r="BM44" s="1183"/>
      <c r="BN44" s="1150"/>
      <c r="BO44" s="1150"/>
      <c r="BP44" s="1150"/>
      <c r="BQ44" s="1150"/>
      <c r="BR44" s="1150"/>
      <c r="BS44" s="1185"/>
      <c r="BT44" s="1358"/>
      <c r="BU44" s="836"/>
      <c r="BV44" s="837"/>
    </row>
    <row r="45" spans="1:74" ht="27" customHeight="1" x14ac:dyDescent="0.35">
      <c r="A45" s="280"/>
      <c r="B45" s="279"/>
      <c r="C45" s="280"/>
      <c r="D45" s="279"/>
      <c r="E45" s="280"/>
      <c r="F45" s="279"/>
      <c r="G45" s="280"/>
      <c r="H45" s="279"/>
      <c r="I45" s="281"/>
      <c r="J45" s="2919"/>
      <c r="K45" s="311"/>
      <c r="L45" s="311"/>
      <c r="M45" s="311"/>
      <c r="N45" s="311"/>
      <c r="O45" s="311"/>
      <c r="P45" s="311"/>
      <c r="Q45" s="311"/>
      <c r="R45" s="311"/>
      <c r="S45" s="283"/>
      <c r="T45" s="284" t="s">
        <v>708</v>
      </c>
      <c r="U45" s="284"/>
      <c r="V45" s="285"/>
      <c r="W45" s="312"/>
      <c r="X45" s="312"/>
      <c r="Y45" s="284" t="s">
        <v>709</v>
      </c>
      <c r="Z45" s="284"/>
      <c r="AA45" s="284"/>
      <c r="AB45" s="1823"/>
      <c r="AC45" s="4355"/>
      <c r="AD45" s="4355"/>
      <c r="AE45" s="4355"/>
      <c r="AF45" s="4356"/>
      <c r="AG45" s="4358"/>
      <c r="AH45" s="4358"/>
      <c r="AI45" s="4358"/>
      <c r="AJ45" s="4358"/>
      <c r="AK45" s="4358"/>
      <c r="AL45" s="4358"/>
      <c r="AM45" s="4358"/>
      <c r="AN45" s="4358"/>
      <c r="AO45" s="4358"/>
      <c r="AP45" s="4358"/>
      <c r="AQ45" s="4358"/>
      <c r="AR45" s="4332"/>
      <c r="AS45" s="1878"/>
      <c r="AT45" s="1878"/>
      <c r="AU45" s="1878"/>
      <c r="AV45" s="1878"/>
      <c r="AW45" s="2202"/>
      <c r="AX45" s="2202"/>
      <c r="AY45" s="1879"/>
      <c r="AZ45" s="1821"/>
      <c r="BA45" s="1852"/>
      <c r="BB45" s="1587"/>
      <c r="BC45" s="1853"/>
      <c r="BD45" s="2315"/>
      <c r="BE45" s="2316"/>
      <c r="BF45" s="2316"/>
      <c r="BG45" s="2319"/>
      <c r="BH45" s="1205"/>
      <c r="BI45" s="1205"/>
      <c r="BJ45" s="1205"/>
      <c r="BK45" s="1205"/>
      <c r="BL45" s="1205"/>
      <c r="BM45" s="1206"/>
      <c r="BN45" s="1205"/>
      <c r="BO45" s="1205"/>
      <c r="BP45" s="1205"/>
      <c r="BQ45" s="1205"/>
      <c r="BR45" s="1205"/>
      <c r="BS45" s="1206"/>
      <c r="BT45" s="1206"/>
      <c r="BU45" s="177"/>
      <c r="BV45" s="46"/>
    </row>
    <row r="46" spans="1:74" ht="51.75" customHeight="1" x14ac:dyDescent="0.45">
      <c r="A46" s="107">
        <v>0</v>
      </c>
      <c r="B46" s="108">
        <v>3</v>
      </c>
      <c r="C46" s="107">
        <v>0</v>
      </c>
      <c r="D46" s="108">
        <v>4</v>
      </c>
      <c r="E46" s="107">
        <v>0</v>
      </c>
      <c r="F46" s="108">
        <v>1</v>
      </c>
      <c r="G46" s="107">
        <v>0</v>
      </c>
      <c r="H46" s="108">
        <v>1</v>
      </c>
      <c r="I46" s="551" t="str">
        <f t="shared" si="4"/>
        <v>03040101</v>
      </c>
      <c r="J46" s="1452" t="s">
        <v>710</v>
      </c>
      <c r="K46" s="552"/>
      <c r="L46" s="552">
        <v>70621</v>
      </c>
      <c r="M46" s="552"/>
      <c r="N46" s="552"/>
      <c r="O46" s="552"/>
      <c r="P46" s="552"/>
      <c r="Q46" s="552"/>
      <c r="R46" s="552"/>
      <c r="S46" s="553" t="s">
        <v>119</v>
      </c>
      <c r="T46" s="2663" t="s">
        <v>711</v>
      </c>
      <c r="U46" s="2663"/>
      <c r="V46" s="556" t="s">
        <v>240</v>
      </c>
      <c r="W46" s="2415" t="s">
        <v>712</v>
      </c>
      <c r="X46" s="114"/>
      <c r="Y46" s="128" t="s">
        <v>711</v>
      </c>
      <c r="Z46" s="185" t="s">
        <v>649</v>
      </c>
      <c r="AA46" s="181"/>
      <c r="AB46" s="3736"/>
      <c r="AC46" s="3419">
        <v>7.5309973371516499</v>
      </c>
      <c r="AD46" s="3507">
        <f>BB46</f>
        <v>6.666666666666667</v>
      </c>
      <c r="AE46" s="3419">
        <v>11.988624097049277</v>
      </c>
      <c r="AF46" s="3423" t="s">
        <v>520</v>
      </c>
      <c r="AG46" s="3389">
        <v>40</v>
      </c>
      <c r="AH46" s="3370">
        <f>SUM(AI46:AN46)</f>
        <v>40</v>
      </c>
      <c r="AI46" s="3383">
        <v>15</v>
      </c>
      <c r="AJ46" s="3383">
        <v>0</v>
      </c>
      <c r="AK46" s="3383">
        <v>12</v>
      </c>
      <c r="AL46" s="3383">
        <v>10</v>
      </c>
      <c r="AM46" s="3383">
        <v>0</v>
      </c>
      <c r="AN46" s="3383">
        <v>3</v>
      </c>
      <c r="AO46" s="3383"/>
      <c r="AP46" s="3389">
        <v>40</v>
      </c>
      <c r="AQ46" s="3370">
        <f>SUM(AR46:AY46)</f>
        <v>40</v>
      </c>
      <c r="AR46" s="2123">
        <v>3</v>
      </c>
      <c r="AS46" s="1864">
        <v>0</v>
      </c>
      <c r="AT46" s="1864">
        <v>25</v>
      </c>
      <c r="AU46" s="1864">
        <v>10</v>
      </c>
      <c r="AV46" s="1864">
        <v>0</v>
      </c>
      <c r="AW46" s="2194">
        <v>0</v>
      </c>
      <c r="AX46" s="2194">
        <v>0</v>
      </c>
      <c r="AY46" s="1865">
        <v>2</v>
      </c>
      <c r="AZ46" s="1728"/>
      <c r="BA46" s="2892">
        <f>(AH46*BF46)+(AQ46*BD46)+(AH46*BE46)+(AH46*BG46)</f>
        <v>80</v>
      </c>
      <c r="BB46" s="2920">
        <f>BA46/'Radiología simple.'!AO$8</f>
        <v>6.666666666666667</v>
      </c>
      <c r="BC46" s="1807" t="str" cm="1">
        <f t="array" ref="BC46">_xlfn.IFS(BB46&lt;4,"estandar",BB46&gt;9,"compleja",BB46&gt;4,"avanzada")</f>
        <v>avanzada</v>
      </c>
      <c r="BD46" s="1563" t="s">
        <v>522</v>
      </c>
      <c r="BE46" s="2313" t="s">
        <v>249</v>
      </c>
      <c r="BF46" s="2313" t="s">
        <v>522</v>
      </c>
      <c r="BG46" s="2313" t="s">
        <v>249</v>
      </c>
      <c r="BH46" s="1143">
        <v>13.113713423831101</v>
      </c>
      <c r="BI46" s="1143">
        <v>0</v>
      </c>
      <c r="BJ46" s="1143">
        <v>29.000904977375601</v>
      </c>
      <c r="BK46" s="1143"/>
      <c r="BL46" s="1143">
        <f>SUM(BH46,BI46,BJ46)</f>
        <v>42.114618401206698</v>
      </c>
      <c r="BM46" s="1139"/>
      <c r="BN46" s="1143">
        <v>16.669123789866799</v>
      </c>
      <c r="BO46" s="1143">
        <v>3</v>
      </c>
      <c r="BP46" s="1143">
        <v>37.9</v>
      </c>
      <c r="BQ46" s="1143">
        <v>2.6211352103819201</v>
      </c>
      <c r="BR46" s="1143">
        <f>SUM(BL46,BN46,BO46,BP46,BQ46)</f>
        <v>102.30487740145541</v>
      </c>
      <c r="BS46" s="1144"/>
      <c r="BT46" s="1201">
        <v>2</v>
      </c>
      <c r="BU46" s="177"/>
      <c r="BV46" s="46"/>
    </row>
    <row r="47" spans="1:74" ht="51.75" customHeight="1" x14ac:dyDescent="0.5">
      <c r="A47" s="107">
        <v>0</v>
      </c>
      <c r="B47" s="108">
        <v>3</v>
      </c>
      <c r="C47" s="107">
        <v>0</v>
      </c>
      <c r="D47" s="108">
        <v>4</v>
      </c>
      <c r="E47" s="107">
        <v>0</v>
      </c>
      <c r="F47" s="108">
        <v>2</v>
      </c>
      <c r="G47" s="107">
        <v>0</v>
      </c>
      <c r="H47" s="108">
        <v>1</v>
      </c>
      <c r="I47" s="551" t="str">
        <f t="shared" si="4"/>
        <v>03040201</v>
      </c>
      <c r="J47" s="1452" t="s">
        <v>713</v>
      </c>
      <c r="K47" s="2678"/>
      <c r="L47" s="552">
        <v>70221</v>
      </c>
      <c r="M47" s="552"/>
      <c r="N47" s="552"/>
      <c r="O47" s="552"/>
      <c r="P47" s="552"/>
      <c r="Q47" s="552"/>
      <c r="R47" s="552"/>
      <c r="S47" s="553" t="s">
        <v>119</v>
      </c>
      <c r="T47" s="2663" t="s">
        <v>714</v>
      </c>
      <c r="U47" s="2663"/>
      <c r="V47" s="556" t="s">
        <v>240</v>
      </c>
      <c r="W47" s="2415" t="s">
        <v>715</v>
      </c>
      <c r="X47" s="114"/>
      <c r="Y47" s="128" t="s">
        <v>714</v>
      </c>
      <c r="Z47" s="185" t="s">
        <v>649</v>
      </c>
      <c r="AA47" s="181"/>
      <c r="AB47" s="3736"/>
      <c r="AC47" s="3419">
        <v>2.4690026628483555</v>
      </c>
      <c r="AD47" s="3507">
        <f>BB47</f>
        <v>3.3333333333333335</v>
      </c>
      <c r="AE47" s="3419">
        <v>7.6947102359192394</v>
      </c>
      <c r="AF47" s="3423" t="s">
        <v>520</v>
      </c>
      <c r="AG47" s="3389">
        <v>20</v>
      </c>
      <c r="AH47" s="3370">
        <f>SUM(AI47:AN47)</f>
        <v>30</v>
      </c>
      <c r="AI47" s="3383">
        <v>15</v>
      </c>
      <c r="AJ47" s="3383">
        <v>0</v>
      </c>
      <c r="AK47" s="3383">
        <v>12</v>
      </c>
      <c r="AL47" s="3383">
        <v>0</v>
      </c>
      <c r="AM47" s="3383">
        <v>0</v>
      </c>
      <c r="AN47" s="3383">
        <v>3</v>
      </c>
      <c r="AO47" s="3383"/>
      <c r="AP47" s="3389">
        <v>10</v>
      </c>
      <c r="AQ47" s="3370">
        <f>SUM(AR47:AY47)</f>
        <v>10</v>
      </c>
      <c r="AR47" s="2123">
        <v>3</v>
      </c>
      <c r="AS47" s="1864">
        <v>0</v>
      </c>
      <c r="AT47" s="1864">
        <v>5</v>
      </c>
      <c r="AU47" s="1864">
        <v>0</v>
      </c>
      <c r="AV47" s="1864">
        <v>0</v>
      </c>
      <c r="AW47" s="2194">
        <v>0</v>
      </c>
      <c r="AX47" s="2194">
        <v>0</v>
      </c>
      <c r="AY47" s="1865">
        <v>2</v>
      </c>
      <c r="AZ47" s="1728"/>
      <c r="BA47" s="2892">
        <f>(AH47*BF47)+(AQ47*BD47)+(AH47*BE47)+(AH47*BG47)</f>
        <v>40</v>
      </c>
      <c r="BB47" s="2920">
        <f>BA47/'Radiología simple.'!AO$8</f>
        <v>3.3333333333333335</v>
      </c>
      <c r="BC47" s="1807" t="str" cm="1">
        <f t="array" ref="BC47">_xlfn.IFS(BB47&lt;4,"estandar",BB47&gt;9,"compleja",BB47&gt;4,"avanzada")</f>
        <v>estandar</v>
      </c>
      <c r="BD47" s="1563" t="s">
        <v>522</v>
      </c>
      <c r="BE47" s="2313" t="s">
        <v>249</v>
      </c>
      <c r="BF47" s="2313" t="s">
        <v>522</v>
      </c>
      <c r="BG47" s="2313" t="s">
        <v>249</v>
      </c>
      <c r="BH47" s="1143">
        <v>6.5568567119155396</v>
      </c>
      <c r="BI47" s="1143">
        <v>0</v>
      </c>
      <c r="BJ47" s="1143">
        <v>7.2502262443438896</v>
      </c>
      <c r="BK47" s="1143"/>
      <c r="BL47" s="1143">
        <f>SUM(BH47,BI47,BJ47)</f>
        <v>13.807082956259428</v>
      </c>
      <c r="BM47" s="1139"/>
      <c r="BN47" s="1143">
        <v>8.3345618949334099</v>
      </c>
      <c r="BO47" s="1143">
        <v>3</v>
      </c>
      <c r="BP47" s="1143">
        <v>37.9</v>
      </c>
      <c r="BQ47" s="1143">
        <v>2.6211352103819201</v>
      </c>
      <c r="BR47" s="1143">
        <f>SUM(BL47,BN47,BO47,BP47,BQ47)</f>
        <v>65.66278006157475</v>
      </c>
      <c r="BS47" s="1144"/>
      <c r="BT47" s="1201">
        <v>2</v>
      </c>
      <c r="BU47" s="177"/>
      <c r="BV47" s="46"/>
    </row>
    <row r="48" spans="1:74" ht="21" customHeight="1" x14ac:dyDescent="0.55000000000000004">
      <c r="A48" s="70"/>
      <c r="B48" s="70"/>
      <c r="C48" s="70"/>
      <c r="D48" s="70"/>
      <c r="E48" s="70"/>
      <c r="F48" s="70"/>
      <c r="G48" s="70"/>
      <c r="H48" s="70"/>
      <c r="I48" s="70"/>
      <c r="J48" s="70"/>
      <c r="K48" s="70"/>
      <c r="L48" s="70"/>
      <c r="M48" s="70"/>
      <c r="N48" s="70"/>
      <c r="O48" s="70"/>
      <c r="P48" s="70"/>
      <c r="Q48" s="70"/>
      <c r="R48" s="70"/>
      <c r="S48" s="70"/>
      <c r="T48" s="70"/>
      <c r="U48" s="74"/>
      <c r="V48" s="164"/>
      <c r="W48" s="165"/>
      <c r="X48" s="165"/>
      <c r="Y48" s="166"/>
      <c r="Z48" s="166"/>
      <c r="AA48" s="166"/>
      <c r="AB48" s="166"/>
      <c r="AC48" s="4333"/>
      <c r="AD48" s="4334"/>
      <c r="AE48" s="4334"/>
      <c r="AF48" s="4334"/>
      <c r="AG48" s="4334"/>
      <c r="AH48" s="4334"/>
      <c r="AI48" s="4334"/>
      <c r="AJ48" s="4334"/>
      <c r="AK48" s="4334"/>
      <c r="AL48" s="4334"/>
      <c r="AM48" s="4334"/>
      <c r="AN48" s="4334"/>
      <c r="AO48" s="4334"/>
      <c r="AP48" s="4334"/>
      <c r="AQ48" s="4334"/>
      <c r="AR48" s="2254"/>
      <c r="AS48" s="2254"/>
      <c r="AT48" s="2254"/>
      <c r="AU48" s="2254"/>
      <c r="AV48" s="2254"/>
      <c r="AW48" s="2254"/>
      <c r="AX48" s="2254"/>
      <c r="AY48" s="2254"/>
      <c r="AZ48" s="2254"/>
      <c r="BA48" s="2254"/>
      <c r="BB48" s="2254"/>
      <c r="BC48" s="2254"/>
      <c r="BD48" s="2254"/>
      <c r="BE48" s="166"/>
      <c r="BF48" s="166"/>
      <c r="BG48" s="166"/>
      <c r="BH48" s="166"/>
      <c r="BI48" s="166"/>
      <c r="BJ48" s="166"/>
      <c r="BK48" s="166"/>
      <c r="BL48" s="166"/>
      <c r="BM48" s="166"/>
      <c r="BN48" s="166"/>
      <c r="BO48" s="166"/>
      <c r="BP48" s="166"/>
      <c r="BQ48" s="166"/>
      <c r="BR48" s="166"/>
      <c r="BS48" s="166"/>
      <c r="BT48" s="166"/>
      <c r="BU48" s="177"/>
      <c r="BV48" s="46"/>
    </row>
    <row r="49" spans="1:74" ht="15.75" customHeight="1" x14ac:dyDescent="0.35">
      <c r="A49" s="314"/>
      <c r="B49" s="314"/>
      <c r="C49" s="314"/>
      <c r="D49" s="314"/>
      <c r="E49" s="314"/>
      <c r="F49" s="314"/>
      <c r="G49" s="314"/>
      <c r="H49" s="314"/>
      <c r="I49" s="314"/>
      <c r="J49" s="1365"/>
      <c r="K49" s="315"/>
      <c r="L49" s="315"/>
      <c r="M49" s="316"/>
      <c r="N49" s="316"/>
      <c r="O49" s="316"/>
      <c r="P49" s="316"/>
      <c r="Q49" s="316"/>
      <c r="R49" s="316"/>
      <c r="S49" s="315"/>
      <c r="T49" s="315"/>
      <c r="U49" s="315"/>
      <c r="V49" s="315"/>
      <c r="W49" s="315"/>
      <c r="X49" s="315"/>
      <c r="Y49" s="315"/>
      <c r="Z49" s="315"/>
      <c r="AA49" s="315"/>
      <c r="AB49" s="315"/>
      <c r="AC49" s="315"/>
      <c r="AD49" s="315"/>
      <c r="AE49" s="315"/>
      <c r="AF49" s="42"/>
      <c r="AG49" s="42"/>
      <c r="AH49" s="42"/>
      <c r="AI49" s="42"/>
      <c r="AJ49" s="42"/>
      <c r="AK49" s="42"/>
      <c r="AL49" s="42"/>
      <c r="AM49" s="42"/>
      <c r="AN49" s="42"/>
      <c r="AO49" s="315"/>
      <c r="AP49" s="42"/>
      <c r="AQ49" s="42"/>
      <c r="AR49" s="42"/>
      <c r="AS49" s="42"/>
      <c r="AT49" s="42"/>
      <c r="AU49" s="42"/>
      <c r="AV49" s="42"/>
      <c r="AW49" s="42"/>
      <c r="AX49" s="42"/>
      <c r="AY49" s="42"/>
      <c r="AZ49" s="42"/>
      <c r="BA49" s="42"/>
      <c r="BB49" s="42"/>
      <c r="BC49" s="42"/>
      <c r="BD49" s="315"/>
      <c r="BE49" s="315"/>
      <c r="BF49" s="315"/>
      <c r="BG49" s="315"/>
      <c r="BH49" s="315"/>
      <c r="BI49" s="315"/>
      <c r="BJ49" s="315"/>
      <c r="BK49" s="315"/>
      <c r="BL49" s="315"/>
      <c r="BM49" s="315"/>
      <c r="BN49" s="315"/>
      <c r="BO49" s="315"/>
      <c r="BP49" s="315"/>
      <c r="BQ49" s="315"/>
      <c r="BR49" s="315"/>
      <c r="BS49" s="315"/>
      <c r="BT49" s="315"/>
      <c r="BU49" s="42"/>
      <c r="BV49" s="42"/>
    </row>
    <row r="50" spans="1:74" ht="15.75" customHeight="1" x14ac:dyDescent="0.35">
      <c r="A50" s="36"/>
      <c r="B50" s="36"/>
      <c r="C50" s="36"/>
      <c r="D50" s="36"/>
      <c r="E50" s="36"/>
      <c r="F50" s="36"/>
      <c r="G50" s="36"/>
      <c r="H50" s="36"/>
      <c r="I50" s="36"/>
      <c r="J50" s="1315"/>
      <c r="K50" s="36"/>
      <c r="L50" s="36"/>
      <c r="M50" s="317"/>
      <c r="N50" s="317"/>
      <c r="O50" s="317"/>
      <c r="P50" s="317"/>
      <c r="Q50" s="317"/>
      <c r="R50" s="317"/>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6"/>
      <c r="AX50" s="36"/>
      <c r="AY50" s="36"/>
      <c r="AZ50" s="36"/>
      <c r="BA50" s="36"/>
      <c r="BB50" s="36"/>
      <c r="BC50" s="36"/>
      <c r="BD50" s="36"/>
      <c r="BE50" s="36"/>
      <c r="BF50" s="36"/>
      <c r="BG50" s="36"/>
      <c r="BH50" s="36"/>
      <c r="BI50" s="36"/>
      <c r="BJ50" s="36"/>
      <c r="BK50" s="36"/>
      <c r="BL50" s="36"/>
      <c r="BM50" s="36"/>
      <c r="BN50" s="36"/>
      <c r="BO50" s="36"/>
      <c r="BP50" s="36"/>
      <c r="BQ50" s="36"/>
      <c r="BR50" s="36"/>
      <c r="BS50" s="36"/>
      <c r="BT50" s="36"/>
      <c r="BU50" s="36"/>
      <c r="BV50" s="36"/>
    </row>
    <row r="51" spans="1:74" ht="15.75" customHeight="1" x14ac:dyDescent="0.35">
      <c r="A51" s="36"/>
      <c r="B51" s="36"/>
      <c r="C51" s="36"/>
      <c r="D51" s="36"/>
      <c r="E51" s="36"/>
      <c r="F51" s="36"/>
      <c r="G51" s="36"/>
      <c r="H51" s="36"/>
      <c r="I51" s="36"/>
      <c r="J51" s="1315"/>
      <c r="K51" s="36"/>
      <c r="L51" s="36"/>
      <c r="M51" s="317"/>
      <c r="N51" s="317"/>
      <c r="O51" s="317"/>
      <c r="P51" s="317"/>
      <c r="Q51" s="317"/>
      <c r="R51" s="317"/>
      <c r="S51" s="36"/>
      <c r="T51" s="36"/>
      <c r="U51" s="36"/>
      <c r="V51" s="36"/>
      <c r="W51" s="36"/>
      <c r="X51" s="36"/>
      <c r="Y51" s="36"/>
      <c r="Z51" s="36"/>
      <c r="AA51" s="36"/>
      <c r="AB51" s="36"/>
      <c r="AC51" s="36"/>
      <c r="AD51" s="36"/>
      <c r="AE51" s="36"/>
      <c r="AF51" s="36"/>
      <c r="AG51" s="36"/>
      <c r="AH51" s="36"/>
      <c r="AI51" s="36"/>
      <c r="AJ51" s="36"/>
      <c r="AK51" s="36"/>
      <c r="AL51" s="36"/>
      <c r="AM51" s="36"/>
      <c r="AN51" s="36"/>
      <c r="AO51" s="36"/>
      <c r="AP51" s="36"/>
      <c r="AQ51" s="36"/>
      <c r="AR51" s="36"/>
      <c r="AS51" s="36"/>
      <c r="AT51" s="36"/>
      <c r="AU51" s="36"/>
      <c r="AV51" s="36"/>
      <c r="AW51" s="36"/>
      <c r="AX51" s="36"/>
      <c r="AY51" s="36"/>
      <c r="AZ51" s="36"/>
      <c r="BA51" s="36"/>
      <c r="BB51" s="36"/>
      <c r="BC51" s="36"/>
      <c r="BD51" s="36"/>
      <c r="BE51" s="36"/>
      <c r="BF51" s="36"/>
      <c r="BG51" s="36"/>
      <c r="BH51" s="36"/>
      <c r="BI51" s="36"/>
      <c r="BJ51" s="36"/>
      <c r="BK51" s="36"/>
      <c r="BL51" s="36"/>
      <c r="BM51" s="36"/>
      <c r="BN51" s="36"/>
      <c r="BO51" s="36"/>
      <c r="BP51" s="36"/>
      <c r="BQ51" s="36"/>
      <c r="BR51" s="36"/>
      <c r="BS51" s="36"/>
      <c r="BT51" s="36"/>
      <c r="BU51" s="36"/>
      <c r="BV51" s="36"/>
    </row>
    <row r="52" spans="1:74" ht="15.75" customHeight="1" x14ac:dyDescent="0.35">
      <c r="A52" s="36"/>
      <c r="B52" s="36"/>
      <c r="C52" s="36"/>
      <c r="D52" s="36"/>
      <c r="E52" s="36"/>
      <c r="F52" s="36"/>
      <c r="G52" s="36"/>
      <c r="H52" s="36"/>
      <c r="I52" s="36"/>
      <c r="J52" s="1315"/>
      <c r="K52" s="36"/>
      <c r="L52" s="36"/>
      <c r="M52" s="317"/>
      <c r="N52" s="317"/>
      <c r="O52" s="317"/>
      <c r="P52" s="317"/>
      <c r="Q52" s="317"/>
      <c r="R52" s="317"/>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36"/>
      <c r="BG52" s="36"/>
      <c r="BH52" s="36"/>
      <c r="BI52" s="36"/>
      <c r="BJ52" s="36"/>
      <c r="BK52" s="36"/>
      <c r="BL52" s="36"/>
      <c r="BM52" s="36"/>
      <c r="BN52" s="36"/>
      <c r="BO52" s="36"/>
      <c r="BP52" s="36"/>
      <c r="BQ52" s="36"/>
      <c r="BR52" s="36"/>
      <c r="BS52" s="36"/>
      <c r="BT52" s="36"/>
      <c r="BU52" s="36"/>
      <c r="BV52" s="36"/>
    </row>
    <row r="53" spans="1:74" ht="15.75" customHeight="1" x14ac:dyDescent="0.35">
      <c r="A53" s="36"/>
      <c r="B53" s="36"/>
      <c r="C53" s="36"/>
      <c r="D53" s="36"/>
      <c r="E53" s="36"/>
      <c r="F53" s="36"/>
      <c r="G53" s="36"/>
      <c r="H53" s="36"/>
      <c r="I53" s="36"/>
      <c r="J53" s="1315"/>
      <c r="K53" s="36"/>
      <c r="L53" s="36"/>
      <c r="M53" s="317"/>
      <c r="N53" s="317"/>
      <c r="O53" s="317"/>
      <c r="P53" s="317"/>
      <c r="Q53" s="317"/>
      <c r="R53" s="317"/>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6"/>
      <c r="AV53" s="36"/>
      <c r="AW53" s="36"/>
      <c r="AX53" s="36"/>
      <c r="AY53" s="36"/>
      <c r="AZ53" s="36"/>
      <c r="BA53" s="36"/>
      <c r="BB53" s="36"/>
      <c r="BC53" s="36"/>
      <c r="BD53" s="36"/>
      <c r="BE53" s="36"/>
      <c r="BF53" s="36"/>
      <c r="BG53" s="36"/>
      <c r="BH53" s="36"/>
      <c r="BI53" s="36"/>
      <c r="BJ53" s="36"/>
      <c r="BK53" s="36"/>
      <c r="BL53" s="36"/>
      <c r="BM53" s="36"/>
      <c r="BN53" s="36"/>
      <c r="BO53" s="36"/>
      <c r="BP53" s="36"/>
      <c r="BQ53" s="36"/>
      <c r="BR53" s="36"/>
      <c r="BS53" s="36"/>
      <c r="BT53" s="36"/>
      <c r="BU53" s="36"/>
      <c r="BV53" s="36"/>
    </row>
    <row r="54" spans="1:74" ht="15.75" customHeight="1" x14ac:dyDescent="0.35">
      <c r="A54" s="36"/>
      <c r="B54" s="36"/>
      <c r="C54" s="36"/>
      <c r="D54" s="36"/>
      <c r="E54" s="36"/>
      <c r="F54" s="36"/>
      <c r="G54" s="36"/>
      <c r="H54" s="36"/>
      <c r="I54" s="36"/>
      <c r="J54" s="1315"/>
      <c r="K54" s="36"/>
      <c r="L54" s="36"/>
      <c r="M54" s="317"/>
      <c r="N54" s="317"/>
      <c r="O54" s="317"/>
      <c r="P54" s="317"/>
      <c r="Q54" s="317"/>
      <c r="R54" s="317"/>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row>
    <row r="55" spans="1:74" ht="15.75" customHeight="1" x14ac:dyDescent="0.35">
      <c r="A55" s="36"/>
      <c r="B55" s="36"/>
      <c r="C55" s="36"/>
      <c r="D55" s="36"/>
      <c r="E55" s="36"/>
      <c r="F55" s="36"/>
      <c r="G55" s="36"/>
      <c r="H55" s="36"/>
      <c r="I55" s="36"/>
      <c r="J55" s="1315"/>
      <c r="K55" s="36"/>
      <c r="L55" s="36"/>
      <c r="M55" s="317"/>
      <c r="N55" s="317"/>
      <c r="O55" s="317"/>
      <c r="P55" s="317"/>
      <c r="Q55" s="317"/>
      <c r="R55" s="317"/>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row>
    <row r="56" spans="1:74" ht="15.75" customHeight="1" x14ac:dyDescent="0.35">
      <c r="A56" s="36"/>
      <c r="B56" s="36"/>
      <c r="C56" s="36"/>
      <c r="D56" s="36"/>
      <c r="E56" s="36"/>
      <c r="F56" s="36"/>
      <c r="G56" s="36"/>
      <c r="H56" s="36"/>
      <c r="I56" s="36"/>
      <c r="J56" s="1315"/>
      <c r="K56" s="36"/>
      <c r="L56" s="36"/>
      <c r="M56" s="318"/>
      <c r="N56" s="318"/>
      <c r="O56" s="318"/>
      <c r="P56" s="318"/>
      <c r="Q56" s="318"/>
      <c r="R56" s="318"/>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row>
  </sheetData>
  <sheetProtection algorithmName="SHA-512" hashValue="FzSiX2JuNXqdPgzW7pSIDTBd+/u2ufwFmtmS6sniXK/hYdqDfGuhsK/4OnXIpW7AaCkWKBMPKWUhaqh1sfMNKw==" saltValue="LNa+7KDP+xYQgbzElpFw4A==" spinCount="100000" sheet="1" formatCells="0" formatColumns="0" formatRows="0" insertColumns="0" insertRows="0" insertHyperlinks="0" deleteColumns="0" deleteRows="0" sort="0" autoFilter="0" pivotTables="0"/>
  <mergeCells count="5">
    <mergeCell ref="A4:B4"/>
    <mergeCell ref="C4:D4"/>
    <mergeCell ref="E4:F4"/>
    <mergeCell ref="G4:H4"/>
    <mergeCell ref="A1:H1"/>
  </mergeCells>
  <conditionalFormatting sqref="AD12:AD13">
    <cfRule type="cellIs" dxfId="905" priority="202" operator="greaterThan">
      <formula>AC12</formula>
    </cfRule>
    <cfRule type="cellIs" dxfId="904" priority="201" operator="lessThan">
      <formula>AC12</formula>
    </cfRule>
  </conditionalFormatting>
  <conditionalFormatting sqref="AD15:AD16">
    <cfRule type="cellIs" dxfId="903" priority="197" operator="lessThan">
      <formula>AC15</formula>
    </cfRule>
    <cfRule type="cellIs" dxfId="902" priority="198" operator="greaterThan">
      <formula>AC15</formula>
    </cfRule>
  </conditionalFormatting>
  <conditionalFormatting sqref="AD18:AD20">
    <cfRule type="cellIs" dxfId="901" priority="192" operator="greaterThan">
      <formula>AC18</formula>
    </cfRule>
    <cfRule type="cellIs" dxfId="900" priority="191" operator="lessThan">
      <formula>AC18</formula>
    </cfRule>
  </conditionalFormatting>
  <conditionalFormatting sqref="AD25:AD28">
    <cfRule type="cellIs" dxfId="899" priority="184" operator="greaterThan">
      <formula>AC25</formula>
    </cfRule>
    <cfRule type="cellIs" dxfId="898" priority="183" operator="lessThan">
      <formula>AC25</formula>
    </cfRule>
  </conditionalFormatting>
  <conditionalFormatting sqref="AD31:AD33">
    <cfRule type="cellIs" dxfId="897" priority="178" operator="greaterThan">
      <formula>AC31</formula>
    </cfRule>
    <cfRule type="cellIs" dxfId="896" priority="177" operator="lessThan">
      <formula>AC31</formula>
    </cfRule>
  </conditionalFormatting>
  <conditionalFormatting sqref="AD37:AD42">
    <cfRule type="cellIs" dxfId="895" priority="165" operator="lessThan">
      <formula>AC37</formula>
    </cfRule>
    <cfRule type="cellIs" dxfId="894" priority="166" operator="greaterThan">
      <formula>AC37</formula>
    </cfRule>
  </conditionalFormatting>
  <conditionalFormatting sqref="AD46:AD47">
    <cfRule type="cellIs" dxfId="893" priority="162" operator="greaterThan">
      <formula>AC46</formula>
    </cfRule>
    <cfRule type="cellIs" dxfId="892" priority="161" operator="lessThan">
      <formula>AC46</formula>
    </cfRule>
  </conditionalFormatting>
  <conditionalFormatting sqref="AH12:AH13">
    <cfRule type="cellIs" dxfId="891" priority="160" operator="greaterThan">
      <formula>AG12</formula>
    </cfRule>
    <cfRule type="cellIs" dxfId="890" priority="159" operator="lessThan">
      <formula>AG12</formula>
    </cfRule>
  </conditionalFormatting>
  <conditionalFormatting sqref="AH15:AH16">
    <cfRule type="cellIs" dxfId="889" priority="76" operator="greaterThan">
      <formula>AG15</formula>
    </cfRule>
    <cfRule type="cellIs" dxfId="888" priority="75" operator="lessThan">
      <formula>AG15</formula>
    </cfRule>
  </conditionalFormatting>
  <conditionalFormatting sqref="AH18:AH20">
    <cfRule type="cellIs" dxfId="887" priority="70" operator="greaterThan">
      <formula>AG18</formula>
    </cfRule>
    <cfRule type="cellIs" dxfId="886" priority="69" operator="lessThan">
      <formula>AG18</formula>
    </cfRule>
  </conditionalFormatting>
  <conditionalFormatting sqref="AH25:AH28">
    <cfRule type="cellIs" dxfId="885" priority="62" operator="greaterThan">
      <formula>AG25</formula>
    </cfRule>
    <cfRule type="cellIs" dxfId="884" priority="61" operator="lessThan">
      <formula>AG25</formula>
    </cfRule>
  </conditionalFormatting>
  <conditionalFormatting sqref="AH31:AH33">
    <cfRule type="cellIs" dxfId="883" priority="55" operator="lessThan">
      <formula>AG31</formula>
    </cfRule>
    <cfRule type="cellIs" dxfId="882" priority="56" operator="greaterThan">
      <formula>AG31</formula>
    </cfRule>
  </conditionalFormatting>
  <conditionalFormatting sqref="AH37:AH42">
    <cfRule type="cellIs" dxfId="881" priority="44" operator="greaterThan">
      <formula>AG37</formula>
    </cfRule>
    <cfRule type="cellIs" dxfId="880" priority="43" operator="lessThan">
      <formula>AG37</formula>
    </cfRule>
  </conditionalFormatting>
  <conditionalFormatting sqref="AH46:AH47">
    <cfRule type="cellIs" dxfId="879" priority="40" operator="greaterThan">
      <formula>AG46</formula>
    </cfRule>
    <cfRule type="cellIs" dxfId="878" priority="39" operator="lessThan">
      <formula>AG46</formula>
    </cfRule>
  </conditionalFormatting>
  <conditionalFormatting sqref="AQ12:AQ13">
    <cfRule type="cellIs" dxfId="877" priority="117" operator="lessThan">
      <formula>AP12</formula>
    </cfRule>
    <cfRule type="cellIs" dxfId="876" priority="118" operator="greaterThan">
      <formula>AP12</formula>
    </cfRule>
  </conditionalFormatting>
  <conditionalFormatting sqref="AQ15:AQ16">
    <cfRule type="cellIs" dxfId="875" priority="35" operator="lessThan">
      <formula>AP15</formula>
    </cfRule>
    <cfRule type="cellIs" dxfId="874" priority="36" operator="greaterThan">
      <formula>AP15</formula>
    </cfRule>
  </conditionalFormatting>
  <conditionalFormatting sqref="AQ18:AQ20">
    <cfRule type="cellIs" dxfId="873" priority="30" operator="greaterThan">
      <formula>AP18</formula>
    </cfRule>
    <cfRule type="cellIs" dxfId="872" priority="29" operator="lessThan">
      <formula>AP18</formula>
    </cfRule>
  </conditionalFormatting>
  <conditionalFormatting sqref="AQ25:AQ28">
    <cfRule type="cellIs" dxfId="871" priority="22" operator="greaterThan">
      <formula>AP25</formula>
    </cfRule>
    <cfRule type="cellIs" dxfId="870" priority="21" operator="lessThan">
      <formula>AP25</formula>
    </cfRule>
  </conditionalFormatting>
  <conditionalFormatting sqref="AQ31">
    <cfRule type="cellIs" dxfId="869" priority="20" operator="greaterThan">
      <formula>AP31</formula>
    </cfRule>
    <cfRule type="cellIs" dxfId="868" priority="19" operator="lessThan">
      <formula>AP31</formula>
    </cfRule>
  </conditionalFormatting>
  <conditionalFormatting sqref="AQ33">
    <cfRule type="cellIs" dxfId="867" priority="17" operator="lessThan">
      <formula>AP33</formula>
    </cfRule>
    <cfRule type="cellIs" dxfId="866" priority="18" operator="greaterThan">
      <formula>AP33</formula>
    </cfRule>
  </conditionalFormatting>
  <conditionalFormatting sqref="AQ37:AQ42">
    <cfRule type="cellIs" dxfId="865" priority="6" operator="greaterThan">
      <formula>AP37</formula>
    </cfRule>
    <cfRule type="cellIs" dxfId="864" priority="5" operator="lessThan">
      <formula>AP37</formula>
    </cfRule>
  </conditionalFormatting>
  <conditionalFormatting sqref="AQ46:AQ47">
    <cfRule type="cellIs" dxfId="863" priority="1" operator="lessThan">
      <formula>AP46</formula>
    </cfRule>
    <cfRule type="cellIs" dxfId="862" priority="2" operator="greaterThan">
      <formula>AP46</formula>
    </cfRule>
  </conditionalFormatting>
  <dataValidations count="3">
    <dataValidation type="list" allowBlank="1" showInputMessage="1" showErrorMessage="1" sqref="V4" xr:uid="{00000000-0002-0000-0800-000000000000}">
      <formula1>"Mantener,Eliminar,Incluir,Modificar,DECISIÓN"</formula1>
    </dataValidation>
    <dataValidation type="list" allowBlank="1" showInputMessage="1" showErrorMessage="1" sqref="V7:V48" xr:uid="{00000000-0002-0000-0800-000001000000}">
      <formula1>"Mantener,Eliminar,Incluir,Modificar"</formula1>
    </dataValidation>
    <dataValidation type="list" allowBlank="1" showInputMessage="1" showErrorMessage="1" sqref="Z7" xr:uid="{00000000-0002-0000-0800-000002000000}">
      <formula1>"Existe,No existe"</formula1>
    </dataValidation>
  </dataValidations>
  <printOptions horizontalCentered="1"/>
  <pageMargins left="0.11811023622047245" right="0.11811023622047245" top="0.19685039370078741" bottom="0.15748031496062992" header="0.31496062992125984" footer="0.31496062992125984"/>
  <pageSetup scale="45" fitToHeight="0"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3000000}">
          <x14:formula1>
            <xm:f>'datos lista validación'!$B$1:$B$4</xm:f>
          </x14:formula1>
          <xm:sqref>Z46:Z47 Z10:Z34 Z37:Z44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BU257"/>
  <sheetViews>
    <sheetView showGridLines="0" topLeftCell="I1" zoomScale="40" zoomScaleNormal="40" workbookViewId="0">
      <pane ySplit="5" topLeftCell="A61" activePane="bottomLeft" state="frozen"/>
      <selection pane="bottomLeft" activeCell="BU3" sqref="BU3"/>
    </sheetView>
  </sheetViews>
  <sheetFormatPr baseColWidth="10" defaultColWidth="10.875" defaultRowHeight="15.75" customHeight="1" x14ac:dyDescent="0.35"/>
  <cols>
    <col min="1" max="1" width="3.375" style="5" hidden="1" customWidth="1"/>
    <col min="2" max="2" width="3.875" style="5" hidden="1" customWidth="1"/>
    <col min="3" max="8" width="3.375" style="5" hidden="1" customWidth="1"/>
    <col min="9" max="9" width="14.875" style="980" customWidth="1"/>
    <col min="10" max="10" width="18.625" style="980" customWidth="1"/>
    <col min="11" max="18" width="10.875" style="5" hidden="1" customWidth="1"/>
    <col min="19" max="19" width="19.375" style="5" hidden="1" customWidth="1"/>
    <col min="20" max="20" width="63.75" style="5" customWidth="1"/>
    <col min="21" max="21" width="64.75" style="5" customWidth="1"/>
    <col min="22" max="22" width="13.375" style="5" hidden="1" customWidth="1"/>
    <col min="23" max="23" width="67.625" style="5" hidden="1" customWidth="1"/>
    <col min="24" max="24" width="10" style="5" hidden="1" customWidth="1"/>
    <col min="25" max="25" width="10.125" style="5" hidden="1" customWidth="1"/>
    <col min="26" max="26" width="13.375" style="5" hidden="1" customWidth="1"/>
    <col min="27" max="27" width="18" style="5" hidden="1" customWidth="1"/>
    <col min="28" max="29" width="10.625" style="5" customWidth="1"/>
    <col min="30" max="30" width="11" style="5" hidden="1" customWidth="1"/>
    <col min="31" max="31" width="11.375" style="5" hidden="1" customWidth="1"/>
    <col min="32" max="33" width="10.625" style="52" customWidth="1"/>
    <col min="34" max="39" width="7.625" style="52" hidden="1" customWidth="1"/>
    <col min="40" max="40" width="2" style="52" hidden="1" customWidth="1"/>
    <col min="41" max="41" width="10.625" style="52" customWidth="1"/>
    <col min="42" max="42" width="10.625" style="1512" customWidth="1"/>
    <col min="43" max="50" width="9.375" style="1512" hidden="1" customWidth="1"/>
    <col min="51" max="51" width="1.75" style="1512" hidden="1" customWidth="1"/>
    <col min="52" max="52" width="13.5" style="5" hidden="1" customWidth="1"/>
    <col min="53" max="53" width="11.125" style="5" hidden="1" customWidth="1"/>
    <col min="54" max="54" width="14" style="5" hidden="1" customWidth="1"/>
    <col min="55" max="58" width="10.375" style="5" hidden="1" customWidth="1"/>
    <col min="59" max="71" width="10.875" style="5" hidden="1" customWidth="1"/>
    <col min="72" max="74" width="10.875" style="5" customWidth="1"/>
    <col min="75" max="16384" width="10.875" style="5"/>
  </cols>
  <sheetData>
    <row r="1" spans="1:73" ht="113.25" customHeight="1" thickBot="1" x14ac:dyDescent="0.6">
      <c r="A1" s="4408" t="s">
        <v>203</v>
      </c>
      <c r="B1" s="4408"/>
      <c r="C1" s="4408"/>
      <c r="D1" s="4408"/>
      <c r="E1" s="4408"/>
      <c r="F1" s="4408"/>
      <c r="G1" s="4408"/>
      <c r="H1" s="4408"/>
      <c r="I1" s="701"/>
      <c r="J1" s="701"/>
      <c r="K1" s="687"/>
      <c r="L1" s="687"/>
      <c r="M1" s="688"/>
      <c r="N1" s="688"/>
      <c r="O1" s="688"/>
      <c r="P1" s="688"/>
      <c r="Q1" s="688"/>
      <c r="R1" s="688"/>
      <c r="S1" s="687"/>
      <c r="T1" s="687"/>
      <c r="U1" s="690"/>
      <c r="V1" s="690"/>
      <c r="W1" s="690"/>
      <c r="X1" s="690"/>
      <c r="Y1" s="690"/>
      <c r="Z1" s="690"/>
      <c r="AA1" s="690"/>
      <c r="AB1" s="690"/>
      <c r="AC1" s="690"/>
      <c r="AD1" s="690"/>
      <c r="AE1" s="690"/>
      <c r="AF1" s="659"/>
      <c r="AG1" s="659"/>
      <c r="AH1" s="659"/>
      <c r="AI1" s="659"/>
      <c r="AJ1" s="659"/>
      <c r="AK1" s="659"/>
      <c r="AL1" s="659"/>
      <c r="AM1" s="659"/>
      <c r="AN1" s="659"/>
      <c r="AO1" s="663"/>
      <c r="AP1" s="663"/>
      <c r="AQ1" s="663"/>
      <c r="AR1" s="663"/>
      <c r="AS1" s="663"/>
      <c r="AT1" s="663"/>
      <c r="AU1" s="663"/>
      <c r="AV1" s="663"/>
      <c r="AW1" s="663"/>
      <c r="AX1" s="663"/>
      <c r="AY1" s="663"/>
      <c r="AZ1" s="692"/>
      <c r="BA1" s="692"/>
      <c r="BB1" s="692"/>
      <c r="BC1" s="692"/>
      <c r="BD1" s="692"/>
      <c r="BE1" s="692"/>
      <c r="BF1" s="692"/>
      <c r="BG1" s="693"/>
      <c r="BH1" s="693"/>
      <c r="BI1" s="694"/>
      <c r="BJ1" s="694"/>
      <c r="BK1" s="693"/>
      <c r="BL1" s="695"/>
      <c r="BM1" s="693"/>
      <c r="BN1" s="693"/>
      <c r="BO1" s="693"/>
      <c r="BP1" s="693"/>
      <c r="BQ1" s="693"/>
      <c r="BR1" s="696"/>
      <c r="BS1" s="692"/>
      <c r="BT1" s="457"/>
      <c r="BU1" s="36"/>
    </row>
    <row r="2" spans="1:73" ht="63" customHeight="1" x14ac:dyDescent="0.55000000000000004">
      <c r="A2" s="701"/>
      <c r="B2" s="701"/>
      <c r="C2" s="701"/>
      <c r="D2" s="701"/>
      <c r="E2" s="701"/>
      <c r="F2" s="701"/>
      <c r="G2" s="701"/>
      <c r="H2" s="701"/>
      <c r="I2" s="701"/>
      <c r="J2" s="701"/>
      <c r="K2" s="687"/>
      <c r="L2" s="687"/>
      <c r="M2" s="702"/>
      <c r="N2" s="702"/>
      <c r="O2" s="703" t="s">
        <v>204</v>
      </c>
      <c r="P2" s="702"/>
      <c r="Q2" s="702"/>
      <c r="R2" s="702"/>
      <c r="S2" s="704"/>
      <c r="T2" s="4407" t="s">
        <v>205</v>
      </c>
      <c r="U2" s="4407"/>
      <c r="V2" s="690"/>
      <c r="W2" s="3162"/>
      <c r="X2" s="706"/>
      <c r="Y2" s="706"/>
      <c r="Z2" s="706"/>
      <c r="AA2" s="706"/>
      <c r="AB2" s="706"/>
      <c r="AC2" s="706"/>
      <c r="AD2" s="706"/>
      <c r="AE2" s="654"/>
      <c r="AF2" s="609"/>
      <c r="AG2" s="609"/>
      <c r="AH2" s="609"/>
      <c r="AI2" s="609"/>
      <c r="AJ2" s="609"/>
      <c r="AK2" s="609"/>
      <c r="AL2" s="609"/>
      <c r="AM2" s="609"/>
      <c r="AN2" s="609"/>
      <c r="AO2" s="616"/>
      <c r="AP2" s="616"/>
      <c r="AQ2" s="616"/>
      <c r="AR2" s="616"/>
      <c r="AS2" s="616"/>
      <c r="AT2" s="616"/>
      <c r="AU2" s="616"/>
      <c r="AV2" s="616"/>
      <c r="AW2" s="616"/>
      <c r="AX2" s="616"/>
      <c r="AY2" s="616"/>
      <c r="AZ2" s="692"/>
      <c r="BA2" s="692"/>
      <c r="BB2" s="692"/>
      <c r="BC2" s="692"/>
      <c r="BD2" s="692"/>
      <c r="BE2" s="692"/>
      <c r="BF2" s="692"/>
      <c r="BG2" s="693"/>
      <c r="BH2" s="693"/>
      <c r="BI2" s="694"/>
      <c r="BJ2" s="694"/>
      <c r="BK2" s="693"/>
      <c r="BL2" s="695"/>
      <c r="BM2" s="693"/>
      <c r="BN2" s="693"/>
      <c r="BO2" s="693"/>
      <c r="BP2" s="693"/>
      <c r="BQ2" s="693"/>
      <c r="BR2" s="696"/>
      <c r="BS2" s="692"/>
      <c r="BT2" s="457"/>
      <c r="BU2" s="36"/>
    </row>
    <row r="3" spans="1:73" ht="47.25" customHeight="1" thickBot="1" x14ac:dyDescent="0.6">
      <c r="A3" s="640"/>
      <c r="B3" s="640"/>
      <c r="C3" s="640"/>
      <c r="D3" s="640"/>
      <c r="E3" s="640"/>
      <c r="F3" s="640"/>
      <c r="G3" s="640"/>
      <c r="H3" s="640"/>
      <c r="I3" s="1337" t="str">
        <f>CONCATENATE(A3,B3,C3,D3,E3,F3,G3,H3)</f>
        <v/>
      </c>
      <c r="J3" s="1337"/>
      <c r="K3" s="640"/>
      <c r="L3" s="640"/>
      <c r="M3" s="640"/>
      <c r="N3" s="640"/>
      <c r="O3" s="640"/>
      <c r="P3" s="640"/>
      <c r="Q3" s="640"/>
      <c r="R3" s="640"/>
      <c r="S3" s="640"/>
      <c r="T3" s="640"/>
      <c r="U3" s="1533" t="s">
        <v>7</v>
      </c>
      <c r="V3" s="736"/>
      <c r="W3" s="640"/>
      <c r="X3" s="902" t="s">
        <v>716</v>
      </c>
      <c r="Y3" s="902"/>
      <c r="Z3" s="902"/>
      <c r="AA3" s="902"/>
      <c r="AB3" s="902"/>
      <c r="AC3" s="902"/>
      <c r="AD3" s="902"/>
      <c r="AE3" s="902"/>
      <c r="AF3" s="902"/>
      <c r="AG3" s="902"/>
      <c r="AH3" s="902"/>
      <c r="AI3" s="902"/>
      <c r="AJ3" s="902"/>
      <c r="AK3" s="902"/>
      <c r="AL3" s="902"/>
      <c r="AM3" s="902"/>
      <c r="AN3" s="902"/>
      <c r="AO3" s="902"/>
      <c r="AP3" s="902"/>
      <c r="AQ3" s="902"/>
      <c r="AR3" s="902"/>
      <c r="AS3" s="902"/>
      <c r="AT3" s="902"/>
      <c r="AU3" s="902"/>
      <c r="AV3" s="902"/>
      <c r="AW3" s="902"/>
      <c r="AX3" s="902"/>
      <c r="AY3" s="1799"/>
      <c r="AZ3" s="641"/>
      <c r="BA3" s="641"/>
      <c r="BB3" s="641"/>
      <c r="BC3" s="641"/>
      <c r="BD3" s="641"/>
      <c r="BE3" s="641"/>
      <c r="BF3" s="641"/>
      <c r="BG3" s="737"/>
      <c r="BH3" s="737"/>
      <c r="BI3" s="738"/>
      <c r="BJ3" s="738"/>
      <c r="BK3" s="642"/>
      <c r="BL3" s="643"/>
      <c r="BM3" s="642"/>
      <c r="BN3" s="642"/>
      <c r="BO3" s="642"/>
      <c r="BP3" s="642"/>
      <c r="BQ3" s="642"/>
      <c r="BR3" s="644"/>
      <c r="BS3" s="739"/>
      <c r="BT3" s="457"/>
      <c r="BU3" s="36"/>
    </row>
    <row r="4" spans="1:73" ht="61.5" customHeight="1" thickBot="1" x14ac:dyDescent="0.4">
      <c r="A4" s="4409" t="s">
        <v>0</v>
      </c>
      <c r="B4" s="4410"/>
      <c r="C4" s="4409" t="s">
        <v>1</v>
      </c>
      <c r="D4" s="4410"/>
      <c r="E4" s="4409" t="s">
        <v>2</v>
      </c>
      <c r="F4" s="4410"/>
      <c r="G4" s="4409" t="s">
        <v>3</v>
      </c>
      <c r="H4" s="4410"/>
      <c r="I4" s="730" t="s">
        <v>207</v>
      </c>
      <c r="J4" s="730" t="s">
        <v>630</v>
      </c>
      <c r="K4" s="730" t="s">
        <v>208</v>
      </c>
      <c r="L4" s="730" t="s">
        <v>208</v>
      </c>
      <c r="M4" s="731" t="s">
        <v>209</v>
      </c>
      <c r="N4" s="731" t="s">
        <v>210</v>
      </c>
      <c r="O4" s="731" t="s">
        <v>211</v>
      </c>
      <c r="P4" s="731" t="s">
        <v>212</v>
      </c>
      <c r="Q4" s="731" t="s">
        <v>213</v>
      </c>
      <c r="R4" s="731" t="s">
        <v>214</v>
      </c>
      <c r="S4" s="4318" t="s">
        <v>215</v>
      </c>
      <c r="T4" s="4319" t="s">
        <v>48</v>
      </c>
      <c r="U4" s="4319" t="s">
        <v>50</v>
      </c>
      <c r="V4" s="730" t="s">
        <v>52</v>
      </c>
      <c r="W4" s="730" t="s">
        <v>54</v>
      </c>
      <c r="X4" s="730" t="s">
        <v>494</v>
      </c>
      <c r="Y4" s="740" t="s">
        <v>634</v>
      </c>
      <c r="Z4" s="740" t="s">
        <v>635</v>
      </c>
      <c r="AA4" s="740" t="s">
        <v>636</v>
      </c>
      <c r="AB4" s="4319" t="s">
        <v>495</v>
      </c>
      <c r="AC4" s="4319" t="s">
        <v>496</v>
      </c>
      <c r="AD4" s="4319" t="s">
        <v>497</v>
      </c>
      <c r="AE4" s="4319" t="s">
        <v>498</v>
      </c>
      <c r="AF4" s="4319" t="s">
        <v>499</v>
      </c>
      <c r="AG4" s="4319" t="s">
        <v>500</v>
      </c>
      <c r="AH4" s="4319" t="s">
        <v>501</v>
      </c>
      <c r="AI4" s="4319" t="s">
        <v>502</v>
      </c>
      <c r="AJ4" s="4319" t="s">
        <v>503</v>
      </c>
      <c r="AK4" s="4319" t="s">
        <v>504</v>
      </c>
      <c r="AL4" s="4319" t="s">
        <v>505</v>
      </c>
      <c r="AM4" s="4319" t="s">
        <v>506</v>
      </c>
      <c r="AN4" s="4319"/>
      <c r="AO4" s="4319" t="s">
        <v>507</v>
      </c>
      <c r="AP4" s="4319" t="s">
        <v>508</v>
      </c>
      <c r="AQ4" s="2688" t="s">
        <v>501</v>
      </c>
      <c r="AR4" s="2110" t="s">
        <v>509</v>
      </c>
      <c r="AS4" s="2111" t="s">
        <v>510</v>
      </c>
      <c r="AT4" s="2111" t="s">
        <v>511</v>
      </c>
      <c r="AU4" s="2113" t="s">
        <v>717</v>
      </c>
      <c r="AV4" s="2111" t="s">
        <v>506</v>
      </c>
      <c r="AW4" s="2111" t="s">
        <v>513</v>
      </c>
      <c r="AX4" s="2111" t="s">
        <v>514</v>
      </c>
      <c r="AY4" s="1299"/>
      <c r="AZ4" s="2115" t="s">
        <v>515</v>
      </c>
      <c r="BA4" s="2116" t="s">
        <v>496</v>
      </c>
      <c r="BB4" s="1814" t="s">
        <v>516</v>
      </c>
      <c r="BC4" s="4316" t="s">
        <v>642</v>
      </c>
      <c r="BD4" s="730" t="s">
        <v>68</v>
      </c>
      <c r="BE4" s="730" t="s">
        <v>70</v>
      </c>
      <c r="BF4" s="730" t="s">
        <v>72</v>
      </c>
      <c r="BG4" s="741" t="s">
        <v>223</v>
      </c>
      <c r="BH4" s="741" t="s">
        <v>224</v>
      </c>
      <c r="BI4" s="741" t="s">
        <v>225</v>
      </c>
      <c r="BJ4" s="741" t="s">
        <v>226</v>
      </c>
      <c r="BK4" s="741" t="s">
        <v>227</v>
      </c>
      <c r="BL4" s="741" t="s">
        <v>219</v>
      </c>
      <c r="BM4" s="741" t="s">
        <v>228</v>
      </c>
      <c r="BN4" s="741" t="s">
        <v>229</v>
      </c>
      <c r="BO4" s="741" t="s">
        <v>230</v>
      </c>
      <c r="BP4" s="741" t="s">
        <v>231</v>
      </c>
      <c r="BQ4" s="741" t="s">
        <v>232</v>
      </c>
      <c r="BR4" s="741" t="s">
        <v>220</v>
      </c>
      <c r="BS4" s="741" t="s">
        <v>643</v>
      </c>
      <c r="BT4" s="167"/>
      <c r="BU4" s="36"/>
    </row>
    <row r="5" spans="1:73" ht="21" customHeight="1" thickBot="1" x14ac:dyDescent="0.6">
      <c r="A5" s="668"/>
      <c r="B5" s="669"/>
      <c r="C5" s="668"/>
      <c r="D5" s="669"/>
      <c r="E5" s="668"/>
      <c r="F5" s="669"/>
      <c r="G5" s="668"/>
      <c r="H5" s="669"/>
      <c r="I5" s="2741" t="str">
        <f>CONCATENATE(A5,B5,C5,D5,E5,F5,G5,H5)</f>
        <v/>
      </c>
      <c r="J5" s="1338"/>
      <c r="K5" s="670"/>
      <c r="L5" s="670"/>
      <c r="M5" s="671"/>
      <c r="N5" s="671"/>
      <c r="O5" s="671"/>
      <c r="P5" s="671"/>
      <c r="Q5" s="671"/>
      <c r="R5" s="671"/>
      <c r="S5" s="277"/>
      <c r="T5" s="277"/>
      <c r="U5" s="277"/>
      <c r="V5" s="277"/>
      <c r="W5" s="277"/>
      <c r="X5" s="277"/>
      <c r="Y5" s="277"/>
      <c r="Z5" s="277"/>
      <c r="AA5" s="1588"/>
      <c r="AB5" s="3787"/>
      <c r="AC5" s="3787"/>
      <c r="AD5" s="3787"/>
      <c r="AE5" s="3788"/>
      <c r="AF5" s="3789"/>
      <c r="AG5" s="3789"/>
      <c r="AH5" s="3789"/>
      <c r="AI5" s="3789"/>
      <c r="AJ5" s="3789"/>
      <c r="AK5" s="3789"/>
      <c r="AL5" s="3789"/>
      <c r="AM5" s="3789"/>
      <c r="AN5" s="3789"/>
      <c r="AO5" s="3790"/>
      <c r="AP5" s="3790"/>
      <c r="AQ5" s="2128"/>
      <c r="AR5" s="2109"/>
      <c r="AS5" s="2112"/>
      <c r="AT5" s="2112"/>
      <c r="AU5" s="2112"/>
      <c r="AV5" s="2112"/>
      <c r="AW5" s="2231"/>
      <c r="AX5" s="2114"/>
      <c r="AY5" s="1723"/>
      <c r="AZ5" s="1755" t="s">
        <v>517</v>
      </c>
      <c r="BA5" s="2117"/>
      <c r="BB5" s="2118"/>
      <c r="BC5" s="1575"/>
      <c r="BD5" s="626"/>
      <c r="BE5" s="626"/>
      <c r="BF5" s="626"/>
      <c r="BG5" s="277"/>
      <c r="BH5" s="624"/>
      <c r="BI5" s="627"/>
      <c r="BJ5" s="627"/>
      <c r="BK5" s="624"/>
      <c r="BL5" s="628"/>
      <c r="BM5" s="624"/>
      <c r="BN5" s="624"/>
      <c r="BO5" s="624"/>
      <c r="BP5" s="624"/>
      <c r="BQ5" s="624"/>
      <c r="BR5" s="629"/>
      <c r="BS5" s="621"/>
      <c r="BT5" s="167"/>
      <c r="BU5" s="36"/>
    </row>
    <row r="6" spans="1:73" ht="20.25" customHeight="1" x14ac:dyDescent="0.55000000000000004">
      <c r="A6" s="90"/>
      <c r="B6" s="89"/>
      <c r="C6" s="90"/>
      <c r="D6" s="89"/>
      <c r="E6" s="90"/>
      <c r="F6" s="89"/>
      <c r="G6" s="90"/>
      <c r="H6" s="89"/>
      <c r="I6" s="1339" t="str">
        <f>CONCATENATE(A6,B6,C6,D6,E6,F6,G6,H6)</f>
        <v/>
      </c>
      <c r="J6" s="1339"/>
      <c r="K6" s="126" t="str">
        <f>CONCATENATE(B6,C6,D6,E6,F6,G6,H6,I6)</f>
        <v/>
      </c>
      <c r="L6" s="126" t="str">
        <f>CONCATENATE(C6,D6,E6,F6,G6,H6,I6,K6)</f>
        <v/>
      </c>
      <c r="M6" s="126" t="str">
        <f>CONCATENATE(D6,E6,F6,G6,H6,I6,K6,L6)</f>
        <v/>
      </c>
      <c r="N6" s="126" t="str">
        <f>CONCATENATE(E6,F6,G6,H6,I6,K6,L6,M6)</f>
        <v/>
      </c>
      <c r="O6" s="126" t="str">
        <f>CONCATENATE(F6,G6,H6,I6,K6,L6,M6,N6)</f>
        <v/>
      </c>
      <c r="P6" s="126" t="str">
        <f>CONCATENATE(G6,H6,I6,K6,L6,M6,N6,O6)</f>
        <v/>
      </c>
      <c r="Q6" s="126" t="str">
        <f>CONCATENATE(H6,I6,K6,L6,M6,N6,O6,P6)</f>
        <v/>
      </c>
      <c r="R6" s="126" t="str">
        <f t="shared" ref="R6" si="0">CONCATENATE(I6,K6,L6,M6,N6,O6,P6,Q6)</f>
        <v/>
      </c>
      <c r="S6" s="126" t="str">
        <f t="shared" ref="S6" si="1">CONCATENATE(K6,L6,M6,N6,O6,P6,Q6,R6)</f>
        <v/>
      </c>
      <c r="T6" s="126"/>
      <c r="U6" s="126" t="str">
        <f t="shared" ref="U6" si="2">CONCATENATE(L6,M6,N6,O6,P6,Q6,R6,S6)</f>
        <v/>
      </c>
      <c r="V6" s="126" t="str">
        <f t="shared" ref="V6" si="3">CONCATENATE(M6,N6,O6,P6,Q6,R6,S6,U6)</f>
        <v/>
      </c>
      <c r="W6" s="126" t="str">
        <f t="shared" ref="W6" si="4">CONCATENATE(N6,O6,P6,Q6,R6,S6,U6,V6)</f>
        <v/>
      </c>
      <c r="X6" s="63"/>
      <c r="Y6" s="63"/>
      <c r="Z6" s="63"/>
      <c r="AA6" s="1571"/>
      <c r="AB6" s="3529"/>
      <c r="AC6" s="3529"/>
      <c r="AD6" s="3529"/>
      <c r="AE6" s="3378"/>
      <c r="AF6" s="3789"/>
      <c r="AG6" s="3789"/>
      <c r="AH6" s="3789"/>
      <c r="AI6" s="3789"/>
      <c r="AJ6" s="3789"/>
      <c r="AK6" s="3789"/>
      <c r="AL6" s="3789"/>
      <c r="AM6" s="3789"/>
      <c r="AN6" s="3789"/>
      <c r="AO6" s="3790"/>
      <c r="AP6" s="3790"/>
      <c r="AQ6" s="2129"/>
      <c r="AR6" s="1939"/>
      <c r="AS6" s="1939"/>
      <c r="AT6" s="1939"/>
      <c r="AU6" s="1939"/>
      <c r="AV6" s="1939"/>
      <c r="AW6" s="2232"/>
      <c r="AX6" s="1940"/>
      <c r="AY6" s="1723"/>
      <c r="AZ6" s="1805"/>
      <c r="BA6" s="1571"/>
      <c r="BB6" s="1804"/>
      <c r="BC6" s="1576"/>
      <c r="BD6" s="64"/>
      <c r="BE6" s="64"/>
      <c r="BF6" s="64"/>
      <c r="BG6" s="104"/>
      <c r="BH6" s="104"/>
      <c r="BI6" s="66"/>
      <c r="BJ6" s="66"/>
      <c r="BK6" s="65"/>
      <c r="BL6" s="67"/>
      <c r="BM6" s="65"/>
      <c r="BN6" s="65"/>
      <c r="BO6" s="65"/>
      <c r="BP6" s="65"/>
      <c r="BQ6" s="65"/>
      <c r="BR6" s="68"/>
      <c r="BS6" s="62"/>
      <c r="BT6" s="175"/>
      <c r="BU6" s="37"/>
    </row>
    <row r="7" spans="1:73" ht="30" customHeight="1" x14ac:dyDescent="0.35">
      <c r="A7" s="890">
        <v>0</v>
      </c>
      <c r="B7" s="891">
        <v>2</v>
      </c>
      <c r="C7" s="890">
        <v>0</v>
      </c>
      <c r="D7" s="891">
        <v>0</v>
      </c>
      <c r="E7" s="890">
        <v>0</v>
      </c>
      <c r="F7" s="891">
        <v>0</v>
      </c>
      <c r="G7" s="890">
        <v>0</v>
      </c>
      <c r="H7" s="891">
        <v>0</v>
      </c>
      <c r="I7" s="892"/>
      <c r="J7" s="2891"/>
      <c r="K7" s="786"/>
      <c r="L7" s="886"/>
      <c r="M7" s="886"/>
      <c r="N7" s="886"/>
      <c r="O7" s="886"/>
      <c r="P7" s="886"/>
      <c r="Q7" s="886"/>
      <c r="R7" s="886"/>
      <c r="S7" s="783" t="s">
        <v>119</v>
      </c>
      <c r="T7" s="784" t="s">
        <v>718</v>
      </c>
      <c r="U7" s="784"/>
      <c r="V7" s="886"/>
      <c r="W7" s="785"/>
      <c r="X7" s="785"/>
      <c r="Y7" s="785"/>
      <c r="Z7" s="785"/>
      <c r="AA7" s="3735"/>
      <c r="AB7" s="3791"/>
      <c r="AC7" s="3791"/>
      <c r="AD7" s="3791"/>
      <c r="AE7" s="3791"/>
      <c r="AF7" s="3791"/>
      <c r="AG7" s="3791"/>
      <c r="AH7" s="3791"/>
      <c r="AI7" s="3791"/>
      <c r="AJ7" s="3791"/>
      <c r="AK7" s="3791"/>
      <c r="AL7" s="3791"/>
      <c r="AM7" s="3791"/>
      <c r="AN7" s="3791"/>
      <c r="AO7" s="3791"/>
      <c r="AP7" s="3791"/>
      <c r="AQ7" s="3767"/>
      <c r="AR7" s="3363"/>
      <c r="AS7" s="3363"/>
      <c r="AT7" s="3363"/>
      <c r="AU7" s="3363"/>
      <c r="AV7" s="3363"/>
      <c r="AW7" s="3363"/>
      <c r="AX7" s="3363"/>
      <c r="AY7" s="3363"/>
      <c r="AZ7" s="3363"/>
      <c r="BA7" s="3363"/>
      <c r="BB7" s="3363"/>
      <c r="BC7" s="3363"/>
      <c r="BD7" s="783"/>
      <c r="BE7" s="783"/>
      <c r="BF7" s="783"/>
      <c r="BG7" s="774"/>
      <c r="BH7" s="774"/>
      <c r="BI7" s="774"/>
      <c r="BJ7" s="774"/>
      <c r="BK7" s="774"/>
      <c r="BL7" s="775"/>
      <c r="BM7" s="774"/>
      <c r="BN7" s="774"/>
      <c r="BO7" s="774"/>
      <c r="BP7" s="774"/>
      <c r="BQ7" s="774"/>
      <c r="BR7" s="775"/>
      <c r="BS7" s="776"/>
      <c r="BT7" s="177"/>
      <c r="BU7" s="46"/>
    </row>
    <row r="8" spans="1:73" ht="51.75" customHeight="1" x14ac:dyDescent="0.6">
      <c r="A8" s="107">
        <v>0</v>
      </c>
      <c r="B8" s="108">
        <v>2</v>
      </c>
      <c r="C8" s="107">
        <v>0</v>
      </c>
      <c r="D8" s="108">
        <v>0</v>
      </c>
      <c r="E8" s="107">
        <v>0</v>
      </c>
      <c r="F8" s="108">
        <v>1</v>
      </c>
      <c r="G8" s="107">
        <v>0</v>
      </c>
      <c r="H8" s="108">
        <v>1</v>
      </c>
      <c r="I8" s="1452" t="str">
        <f t="shared" ref="I8:I19" si="5">CONCATENATE(A8,B8,C8,D8,E8,F8,G8,H8)</f>
        <v>02000101</v>
      </c>
      <c r="J8" s="1452" t="str">
        <f t="shared" ref="J8:J13" si="6">CONCATENATE(A8,B8,C8,D8,E8,F8,G8,H8)</f>
        <v>02000101</v>
      </c>
      <c r="K8" s="552"/>
      <c r="L8" s="2689">
        <v>72331</v>
      </c>
      <c r="M8" s="2690"/>
      <c r="N8" s="2690"/>
      <c r="O8" s="2690"/>
      <c r="P8" s="2690"/>
      <c r="Q8" s="2690"/>
      <c r="R8" s="2690"/>
      <c r="S8" s="553" t="s">
        <v>119</v>
      </c>
      <c r="T8" s="2663" t="s">
        <v>719</v>
      </c>
      <c r="U8" s="2663"/>
      <c r="V8" s="556" t="s">
        <v>240</v>
      </c>
      <c r="W8" s="2691" t="s">
        <v>720</v>
      </c>
      <c r="X8" s="128" t="s">
        <v>719</v>
      </c>
      <c r="Y8" s="180" t="s">
        <v>721</v>
      </c>
      <c r="Z8" s="181"/>
      <c r="AA8" s="3736"/>
      <c r="AB8" s="3419">
        <v>2.8</v>
      </c>
      <c r="AC8" s="3507">
        <f>BA8</f>
        <v>2.5</v>
      </c>
      <c r="AD8" s="3419">
        <v>2.8861065347602874</v>
      </c>
      <c r="AE8" s="3423" t="s">
        <v>520</v>
      </c>
      <c r="AF8" s="3391">
        <v>15</v>
      </c>
      <c r="AG8" s="3370">
        <f t="shared" ref="AG8:AG13" si="7">SUM(AH8:AM8)</f>
        <v>15</v>
      </c>
      <c r="AH8" s="3545">
        <v>4</v>
      </c>
      <c r="AI8" s="3545">
        <v>0</v>
      </c>
      <c r="AJ8" s="3545">
        <v>0</v>
      </c>
      <c r="AK8" s="3545">
        <v>9</v>
      </c>
      <c r="AL8" s="3545">
        <v>0</v>
      </c>
      <c r="AM8" s="3545">
        <v>2</v>
      </c>
      <c r="AN8" s="3792"/>
      <c r="AO8" s="3391">
        <v>15</v>
      </c>
      <c r="AP8" s="3370">
        <v>15</v>
      </c>
      <c r="AQ8" s="3768">
        <v>2</v>
      </c>
      <c r="AR8" s="3371">
        <v>0</v>
      </c>
      <c r="AS8" s="3371">
        <v>9</v>
      </c>
      <c r="AT8" s="3371">
        <v>0</v>
      </c>
      <c r="AU8" s="3371">
        <v>0</v>
      </c>
      <c r="AV8" s="3371">
        <v>0</v>
      </c>
      <c r="AW8" s="3371">
        <v>0</v>
      </c>
      <c r="AX8" s="3371">
        <v>4</v>
      </c>
      <c r="AY8" s="3372"/>
      <c r="AZ8" s="3373">
        <f t="shared" ref="AZ8:AZ13" si="8">(AG8*BE8)+(AP8*BC8)+(AG8*BD8)+(AG8*BF8)</f>
        <v>30</v>
      </c>
      <c r="BA8" s="3374">
        <f>AZ8/'Radiología simple.'!AO$8</f>
        <v>2.5</v>
      </c>
      <c r="BB8" s="3373" t="str" cm="1">
        <f t="array" ref="BB8">_xlfn.IFS(BA8&lt;4,"estandar",BA8&gt;9,"compleja",BA8&gt;4&lt;9,"avanzada")</f>
        <v>estandar</v>
      </c>
      <c r="BC8" s="3375">
        <v>1</v>
      </c>
      <c r="BD8" s="1576" t="s">
        <v>249</v>
      </c>
      <c r="BE8" s="117">
        <v>1</v>
      </c>
      <c r="BF8" s="64" t="s">
        <v>249</v>
      </c>
      <c r="BG8" s="1143">
        <v>4.9176425339366503</v>
      </c>
      <c r="BH8" s="1143">
        <v>0</v>
      </c>
      <c r="BI8" s="1143">
        <v>10.875339366515799</v>
      </c>
      <c r="BJ8" s="1143"/>
      <c r="BK8" s="1143">
        <f t="shared" ref="BK8:BK13" si="9">SUM(BG8,BH8,BI8)</f>
        <v>15.79298190045245</v>
      </c>
      <c r="BL8" s="115"/>
      <c r="BM8" s="1143">
        <v>4.2459249402727801</v>
      </c>
      <c r="BN8" s="1143">
        <v>0</v>
      </c>
      <c r="BO8" s="1143">
        <v>0</v>
      </c>
      <c r="BP8" s="1143">
        <v>4.5896721201299897</v>
      </c>
      <c r="BQ8" s="1143">
        <f t="shared" ref="BQ8:BQ13" si="10">SUM(BK8,BM8,BN8,BO8,BP8)</f>
        <v>24.628578960855219</v>
      </c>
      <c r="BR8" s="1144"/>
      <c r="BS8" s="1201"/>
      <c r="BT8" s="183"/>
      <c r="BU8" s="42"/>
    </row>
    <row r="9" spans="1:73" ht="51.75" customHeight="1" x14ac:dyDescent="0.6">
      <c r="A9" s="107">
        <v>0</v>
      </c>
      <c r="B9" s="108">
        <v>2</v>
      </c>
      <c r="C9" s="107">
        <v>0</v>
      </c>
      <c r="D9" s="108">
        <v>0</v>
      </c>
      <c r="E9" s="107">
        <v>0</v>
      </c>
      <c r="F9" s="108">
        <v>2</v>
      </c>
      <c r="G9" s="107">
        <v>0</v>
      </c>
      <c r="H9" s="108">
        <v>1</v>
      </c>
      <c r="I9" s="1452" t="str">
        <f t="shared" si="5"/>
        <v>02000201</v>
      </c>
      <c r="J9" s="1452" t="str">
        <f t="shared" si="6"/>
        <v>02000201</v>
      </c>
      <c r="K9" s="552"/>
      <c r="L9" s="2689">
        <v>72338</v>
      </c>
      <c r="M9" s="2690"/>
      <c r="N9" s="2690"/>
      <c r="O9" s="2690"/>
      <c r="P9" s="2690"/>
      <c r="Q9" s="2690"/>
      <c r="R9" s="2690"/>
      <c r="S9" s="553" t="s">
        <v>119</v>
      </c>
      <c r="T9" s="2663" t="s">
        <v>722</v>
      </c>
      <c r="U9" s="2663"/>
      <c r="V9" s="556" t="s">
        <v>240</v>
      </c>
      <c r="W9" s="2415" t="s">
        <v>723</v>
      </c>
      <c r="X9" s="128" t="s">
        <v>722</v>
      </c>
      <c r="Y9" s="180" t="s">
        <v>721</v>
      </c>
      <c r="Z9" s="181"/>
      <c r="AA9" s="3736"/>
      <c r="AB9" s="3419">
        <v>2</v>
      </c>
      <c r="AC9" s="3418">
        <f t="shared" ref="AC9:AC13" si="11">BA9</f>
        <v>2.25</v>
      </c>
      <c r="AD9" s="3419">
        <v>2.2465296801643189</v>
      </c>
      <c r="AE9" s="3423" t="s">
        <v>520</v>
      </c>
      <c r="AF9" s="3391">
        <v>12</v>
      </c>
      <c r="AG9" s="3370">
        <f t="shared" si="7"/>
        <v>12</v>
      </c>
      <c r="AH9" s="3370">
        <v>4</v>
      </c>
      <c r="AI9" s="3370">
        <v>0</v>
      </c>
      <c r="AJ9" s="3370">
        <v>0</v>
      </c>
      <c r="AK9" s="3370">
        <v>6</v>
      </c>
      <c r="AL9" s="3370">
        <v>0</v>
      </c>
      <c r="AM9" s="3370">
        <v>2</v>
      </c>
      <c r="AN9" s="3370"/>
      <c r="AO9" s="3391">
        <v>10</v>
      </c>
      <c r="AP9" s="3370">
        <v>15</v>
      </c>
      <c r="AQ9" s="3768">
        <v>2</v>
      </c>
      <c r="AR9" s="3371">
        <v>0</v>
      </c>
      <c r="AS9" s="3371">
        <v>6</v>
      </c>
      <c r="AT9" s="3371">
        <v>0</v>
      </c>
      <c r="AU9" s="3371">
        <v>0</v>
      </c>
      <c r="AV9" s="3371">
        <v>0</v>
      </c>
      <c r="AW9" s="3371">
        <v>0</v>
      </c>
      <c r="AX9" s="3371">
        <v>2</v>
      </c>
      <c r="AY9" s="3372"/>
      <c r="AZ9" s="3373">
        <f t="shared" si="8"/>
        <v>27</v>
      </c>
      <c r="BA9" s="3374">
        <f>AZ9/'Radiología simple.'!AO$8</f>
        <v>2.25</v>
      </c>
      <c r="BB9" s="3373" t="str" cm="1">
        <f t="array" ref="BB9">_xlfn.IFS(BA9&lt;4,"estandar",BA9&gt;9,"compleja",BA9&gt;4&lt;9,"avanzada")</f>
        <v>estandar</v>
      </c>
      <c r="BC9" s="3375">
        <v>1</v>
      </c>
      <c r="BD9" s="1576" t="s">
        <v>249</v>
      </c>
      <c r="BE9" s="117">
        <v>1</v>
      </c>
      <c r="BF9" s="64" t="s">
        <v>249</v>
      </c>
      <c r="BG9" s="1143">
        <v>3.9341140271493198</v>
      </c>
      <c r="BH9" s="1143">
        <v>0</v>
      </c>
      <c r="BI9" s="1143">
        <v>7.2502262443438896</v>
      </c>
      <c r="BJ9" s="1143"/>
      <c r="BK9" s="1143">
        <f t="shared" si="9"/>
        <v>11.184340271493209</v>
      </c>
      <c r="BL9" s="115"/>
      <c r="BM9" s="1143">
        <v>3.39673995221822</v>
      </c>
      <c r="BN9" s="1143">
        <v>0</v>
      </c>
      <c r="BO9" s="1143">
        <v>0</v>
      </c>
      <c r="BP9" s="1143">
        <v>4.5896721201299897</v>
      </c>
      <c r="BQ9" s="1143">
        <f t="shared" si="10"/>
        <v>19.170752343841418</v>
      </c>
      <c r="BR9" s="1144"/>
      <c r="BS9" s="1201"/>
      <c r="BT9" s="167"/>
      <c r="BU9" s="36"/>
    </row>
    <row r="10" spans="1:73" ht="51.75" customHeight="1" x14ac:dyDescent="0.6">
      <c r="A10" s="107">
        <v>0</v>
      </c>
      <c r="B10" s="108">
        <v>2</v>
      </c>
      <c r="C10" s="107">
        <v>0</v>
      </c>
      <c r="D10" s="108">
        <v>0</v>
      </c>
      <c r="E10" s="107">
        <v>0</v>
      </c>
      <c r="F10" s="108">
        <v>3</v>
      </c>
      <c r="G10" s="107">
        <v>0</v>
      </c>
      <c r="H10" s="108">
        <v>1</v>
      </c>
      <c r="I10" s="1452" t="str">
        <f t="shared" si="5"/>
        <v>02000301</v>
      </c>
      <c r="J10" s="1452" t="str">
        <f t="shared" si="6"/>
        <v>02000301</v>
      </c>
      <c r="K10" s="552"/>
      <c r="L10" s="2689">
        <v>72340</v>
      </c>
      <c r="M10" s="2690"/>
      <c r="N10" s="2690"/>
      <c r="O10" s="2690"/>
      <c r="P10" s="2690"/>
      <c r="Q10" s="2690"/>
      <c r="R10" s="2690"/>
      <c r="S10" s="553" t="s">
        <v>119</v>
      </c>
      <c r="T10" s="2663" t="s">
        <v>724</v>
      </c>
      <c r="U10" s="2676"/>
      <c r="V10" s="556" t="s">
        <v>240</v>
      </c>
      <c r="W10" s="2415" t="s">
        <v>725</v>
      </c>
      <c r="X10" s="128" t="s">
        <v>724</v>
      </c>
      <c r="Y10" s="185"/>
      <c r="Z10" s="181"/>
      <c r="AA10" s="3736"/>
      <c r="AB10" s="3419">
        <v>1.1172506657120893</v>
      </c>
      <c r="AC10" s="3507">
        <f t="shared" si="11"/>
        <v>1.25</v>
      </c>
      <c r="AD10" s="3419">
        <v>1.5353638204777806</v>
      </c>
      <c r="AE10" s="3423" t="s">
        <v>520</v>
      </c>
      <c r="AF10" s="3391">
        <v>8</v>
      </c>
      <c r="AG10" s="3370">
        <f t="shared" si="7"/>
        <v>8</v>
      </c>
      <c r="AH10" s="3370">
        <v>4</v>
      </c>
      <c r="AI10" s="3370">
        <v>0</v>
      </c>
      <c r="AJ10" s="3370">
        <v>0</v>
      </c>
      <c r="AK10" s="3370">
        <v>2</v>
      </c>
      <c r="AL10" s="3370">
        <v>0</v>
      </c>
      <c r="AM10" s="3370">
        <v>2</v>
      </c>
      <c r="AN10" s="3370"/>
      <c r="AO10" s="3391">
        <v>5</v>
      </c>
      <c r="AP10" s="3370">
        <v>7</v>
      </c>
      <c r="AQ10" s="3768">
        <v>1</v>
      </c>
      <c r="AR10" s="3371">
        <v>0</v>
      </c>
      <c r="AS10" s="3371">
        <v>2</v>
      </c>
      <c r="AT10" s="3376">
        <v>0</v>
      </c>
      <c r="AU10" s="3371">
        <v>0</v>
      </c>
      <c r="AV10" s="3371">
        <v>0</v>
      </c>
      <c r="AW10" s="3371">
        <v>0</v>
      </c>
      <c r="AX10" s="3371">
        <v>2</v>
      </c>
      <c r="AY10" s="3372"/>
      <c r="AZ10" s="3373">
        <f t="shared" si="8"/>
        <v>15</v>
      </c>
      <c r="BA10" s="3374">
        <f>AZ10/'Radiología simple.'!AO$8</f>
        <v>1.25</v>
      </c>
      <c r="BB10" s="3373" t="str" cm="1">
        <f t="array" ref="BB10">_xlfn.IFS(BA10&lt;4,"estandar",BA10&gt;9,"compleja",BA10&gt;4&lt;9,"avanzada")</f>
        <v>estandar</v>
      </c>
      <c r="BC10" s="3375">
        <v>1</v>
      </c>
      <c r="BD10" s="1576" t="s">
        <v>249</v>
      </c>
      <c r="BE10" s="117">
        <v>1</v>
      </c>
      <c r="BF10" s="64" t="s">
        <v>249</v>
      </c>
      <c r="BG10" s="1143">
        <v>2.6227426847662101</v>
      </c>
      <c r="BH10" s="1143">
        <v>0</v>
      </c>
      <c r="BI10" s="1143">
        <v>3.6251131221719501</v>
      </c>
      <c r="BJ10" s="1143"/>
      <c r="BK10" s="1143">
        <f t="shared" si="9"/>
        <v>6.2478558069381602</v>
      </c>
      <c r="BL10" s="115"/>
      <c r="BM10" s="1143">
        <v>2.26449330147882</v>
      </c>
      <c r="BN10" s="1143">
        <v>0</v>
      </c>
      <c r="BO10" s="1143">
        <v>0</v>
      </c>
      <c r="BP10" s="1143">
        <v>4.5896721201299897</v>
      </c>
      <c r="BQ10" s="1143">
        <f t="shared" si="10"/>
        <v>13.10202122854697</v>
      </c>
      <c r="BR10" s="1144"/>
      <c r="BS10" s="1201"/>
      <c r="BT10" s="167"/>
      <c r="BU10" s="36"/>
    </row>
    <row r="11" spans="1:73" ht="51.75" customHeight="1" x14ac:dyDescent="0.6">
      <c r="A11" s="107">
        <v>0</v>
      </c>
      <c r="B11" s="108">
        <v>2</v>
      </c>
      <c r="C11" s="107">
        <v>0</v>
      </c>
      <c r="D11" s="108">
        <v>0</v>
      </c>
      <c r="E11" s="107">
        <v>0</v>
      </c>
      <c r="F11" s="108">
        <v>4</v>
      </c>
      <c r="G11" s="107">
        <v>0</v>
      </c>
      <c r="H11" s="108">
        <v>1</v>
      </c>
      <c r="I11" s="1452" t="str">
        <f t="shared" si="5"/>
        <v>02000401</v>
      </c>
      <c r="J11" s="1452" t="str">
        <f t="shared" si="6"/>
        <v>02000401</v>
      </c>
      <c r="K11" s="552"/>
      <c r="L11" s="2689">
        <v>72333</v>
      </c>
      <c r="M11" s="2690"/>
      <c r="N11" s="2690"/>
      <c r="O11" s="2690"/>
      <c r="P11" s="2690"/>
      <c r="Q11" s="2690"/>
      <c r="R11" s="2690"/>
      <c r="S11" s="553" t="s">
        <v>119</v>
      </c>
      <c r="T11" s="2663" t="s">
        <v>726</v>
      </c>
      <c r="U11" s="2676"/>
      <c r="V11" s="556" t="s">
        <v>240</v>
      </c>
      <c r="W11" s="2691" t="s">
        <v>727</v>
      </c>
      <c r="X11" s="128" t="s">
        <v>728</v>
      </c>
      <c r="Y11" s="185"/>
      <c r="Z11" s="181"/>
      <c r="AA11" s="3736"/>
      <c r="AB11" s="3419">
        <v>2</v>
      </c>
      <c r="AC11" s="3793">
        <f t="shared" si="11"/>
        <v>1.8333333333333333</v>
      </c>
      <c r="AD11" s="3419">
        <v>2.2465296801643189</v>
      </c>
      <c r="AE11" s="3423" t="s">
        <v>520</v>
      </c>
      <c r="AF11" s="3391">
        <v>12</v>
      </c>
      <c r="AG11" s="3370">
        <f t="shared" si="7"/>
        <v>12</v>
      </c>
      <c r="AH11" s="3370">
        <v>4</v>
      </c>
      <c r="AI11" s="3370">
        <v>0</v>
      </c>
      <c r="AJ11" s="3370">
        <v>0</v>
      </c>
      <c r="AK11" s="3370">
        <v>6</v>
      </c>
      <c r="AL11" s="3370">
        <v>0</v>
      </c>
      <c r="AM11" s="3370">
        <v>2</v>
      </c>
      <c r="AN11" s="3370"/>
      <c r="AO11" s="3391">
        <v>10</v>
      </c>
      <c r="AP11" s="3370">
        <v>10</v>
      </c>
      <c r="AQ11" s="3768">
        <v>1</v>
      </c>
      <c r="AR11" s="3371">
        <v>0</v>
      </c>
      <c r="AS11" s="3371">
        <v>5</v>
      </c>
      <c r="AT11" s="3376">
        <v>0</v>
      </c>
      <c r="AU11" s="3371">
        <v>2</v>
      </c>
      <c r="AV11" s="3371">
        <v>0</v>
      </c>
      <c r="AW11" s="3371">
        <v>0</v>
      </c>
      <c r="AX11" s="3371">
        <v>2</v>
      </c>
      <c r="AY11" s="3372"/>
      <c r="AZ11" s="3373">
        <f t="shared" si="8"/>
        <v>22</v>
      </c>
      <c r="BA11" s="3374">
        <f>AZ11/'Radiología simple.'!AO$8</f>
        <v>1.8333333333333333</v>
      </c>
      <c r="BB11" s="3373" t="str" cm="1">
        <f t="array" ref="BB11">_xlfn.IFS(BA11&lt;4,"estandar",BA11&gt;9,"compleja",BA11&gt;4&lt;9,"avanzada")</f>
        <v>estandar</v>
      </c>
      <c r="BC11" s="3375">
        <v>1</v>
      </c>
      <c r="BD11" s="1576" t="s">
        <v>249</v>
      </c>
      <c r="BE11" s="117">
        <v>1</v>
      </c>
      <c r="BF11" s="64" t="s">
        <v>249</v>
      </c>
      <c r="BG11" s="1143">
        <v>3.9341140271493198</v>
      </c>
      <c r="BH11" s="1143">
        <v>0</v>
      </c>
      <c r="BI11" s="1143">
        <v>7.2502262443438896</v>
      </c>
      <c r="BJ11" s="1143"/>
      <c r="BK11" s="1143">
        <f t="shared" si="9"/>
        <v>11.184340271493209</v>
      </c>
      <c r="BL11" s="115"/>
      <c r="BM11" s="1143">
        <v>3.39673995221822</v>
      </c>
      <c r="BN11" s="1143">
        <v>0</v>
      </c>
      <c r="BO11" s="1143">
        <v>0</v>
      </c>
      <c r="BP11" s="1143">
        <v>4.5896721201299897</v>
      </c>
      <c r="BQ11" s="1143">
        <f t="shared" si="10"/>
        <v>19.170752343841418</v>
      </c>
      <c r="BR11" s="1144"/>
      <c r="BS11" s="1201"/>
      <c r="BT11" s="167"/>
      <c r="BU11" s="36"/>
    </row>
    <row r="12" spans="1:73" ht="51.75" customHeight="1" x14ac:dyDescent="0.6">
      <c r="A12" s="107">
        <v>0</v>
      </c>
      <c r="B12" s="108">
        <v>2</v>
      </c>
      <c r="C12" s="107">
        <v>0</v>
      </c>
      <c r="D12" s="108">
        <v>0</v>
      </c>
      <c r="E12" s="107">
        <v>0</v>
      </c>
      <c r="F12" s="108">
        <v>5</v>
      </c>
      <c r="G12" s="107">
        <v>0</v>
      </c>
      <c r="H12" s="108">
        <v>1</v>
      </c>
      <c r="I12" s="1452" t="str">
        <f t="shared" si="5"/>
        <v>02000501</v>
      </c>
      <c r="J12" s="1452" t="str">
        <f t="shared" si="6"/>
        <v>02000501</v>
      </c>
      <c r="K12" s="552"/>
      <c r="L12" s="2689">
        <v>72337</v>
      </c>
      <c r="M12" s="2690"/>
      <c r="N12" s="2690"/>
      <c r="O12" s="2690"/>
      <c r="P12" s="2690"/>
      <c r="Q12" s="2690"/>
      <c r="R12" s="2690"/>
      <c r="S12" s="553" t="s">
        <v>119</v>
      </c>
      <c r="T12" s="2670" t="s">
        <v>729</v>
      </c>
      <c r="U12" s="2676"/>
      <c r="V12" s="556" t="s">
        <v>240</v>
      </c>
      <c r="W12" s="2691" t="s">
        <v>730</v>
      </c>
      <c r="X12" s="128" t="s">
        <v>731</v>
      </c>
      <c r="Y12" s="185"/>
      <c r="Z12" s="181"/>
      <c r="AA12" s="3736"/>
      <c r="AB12" s="3419">
        <v>2</v>
      </c>
      <c r="AC12" s="3793">
        <f t="shared" si="11"/>
        <v>2.6666666666666665</v>
      </c>
      <c r="AD12" s="3419">
        <v>2.2465296801643189</v>
      </c>
      <c r="AE12" s="3423" t="s">
        <v>520</v>
      </c>
      <c r="AF12" s="3391">
        <v>12</v>
      </c>
      <c r="AG12" s="3370">
        <f t="shared" si="7"/>
        <v>12</v>
      </c>
      <c r="AH12" s="3370">
        <v>4</v>
      </c>
      <c r="AI12" s="3370">
        <v>0</v>
      </c>
      <c r="AJ12" s="3370">
        <v>0</v>
      </c>
      <c r="AK12" s="3370">
        <v>6</v>
      </c>
      <c r="AL12" s="3370">
        <v>0</v>
      </c>
      <c r="AM12" s="3370">
        <v>2</v>
      </c>
      <c r="AN12" s="3370"/>
      <c r="AO12" s="3391">
        <v>10</v>
      </c>
      <c r="AP12" s="3370">
        <v>20</v>
      </c>
      <c r="AQ12" s="3768">
        <v>1</v>
      </c>
      <c r="AR12" s="3371">
        <v>0</v>
      </c>
      <c r="AS12" s="3371">
        <v>5</v>
      </c>
      <c r="AT12" s="3376">
        <v>0</v>
      </c>
      <c r="AU12" s="3371">
        <v>2</v>
      </c>
      <c r="AV12" s="3371">
        <v>0</v>
      </c>
      <c r="AW12" s="3371">
        <v>0</v>
      </c>
      <c r="AX12" s="3371">
        <v>2</v>
      </c>
      <c r="AY12" s="3372"/>
      <c r="AZ12" s="3373">
        <f t="shared" si="8"/>
        <v>32</v>
      </c>
      <c r="BA12" s="3374">
        <f>AZ12/'Radiología simple.'!AO$8</f>
        <v>2.6666666666666665</v>
      </c>
      <c r="BB12" s="3373" t="str" cm="1">
        <f t="array" ref="BB12">_xlfn.IFS(BA12&lt;4,"estandar",BA12&gt;9,"compleja",BA12&gt;4&lt;9,"avanzada")</f>
        <v>estandar</v>
      </c>
      <c r="BC12" s="3375">
        <v>1</v>
      </c>
      <c r="BD12" s="3361" t="s">
        <v>249</v>
      </c>
      <c r="BE12" s="117">
        <v>1</v>
      </c>
      <c r="BF12" s="64" t="s">
        <v>249</v>
      </c>
      <c r="BG12" s="1143">
        <v>3.9341140271493198</v>
      </c>
      <c r="BH12" s="1143">
        <v>0</v>
      </c>
      <c r="BI12" s="1143">
        <v>7.2502262443438896</v>
      </c>
      <c r="BJ12" s="1143"/>
      <c r="BK12" s="1143">
        <f t="shared" si="9"/>
        <v>11.184340271493209</v>
      </c>
      <c r="BL12" s="115"/>
      <c r="BM12" s="1143">
        <v>3.39673995221822</v>
      </c>
      <c r="BN12" s="1143">
        <v>0</v>
      </c>
      <c r="BO12" s="1143">
        <v>0</v>
      </c>
      <c r="BP12" s="1143">
        <v>4.5896721201299897</v>
      </c>
      <c r="BQ12" s="1143">
        <f t="shared" si="10"/>
        <v>19.170752343841418</v>
      </c>
      <c r="BR12" s="1144"/>
      <c r="BS12" s="1201"/>
      <c r="BT12" s="167"/>
      <c r="BU12" s="36"/>
    </row>
    <row r="13" spans="1:73" ht="51.75" customHeight="1" x14ac:dyDescent="0.6">
      <c r="A13" s="107">
        <v>0</v>
      </c>
      <c r="B13" s="108">
        <v>2</v>
      </c>
      <c r="C13" s="107">
        <v>0</v>
      </c>
      <c r="D13" s="108">
        <v>0</v>
      </c>
      <c r="E13" s="107">
        <v>0</v>
      </c>
      <c r="F13" s="108">
        <v>6</v>
      </c>
      <c r="G13" s="107">
        <v>0</v>
      </c>
      <c r="H13" s="108">
        <v>1</v>
      </c>
      <c r="I13" s="1452" t="str">
        <f t="shared" si="5"/>
        <v>02000601</v>
      </c>
      <c r="J13" s="1452" t="str">
        <f t="shared" si="6"/>
        <v>02000601</v>
      </c>
      <c r="K13" s="552"/>
      <c r="L13" s="2689">
        <v>72335</v>
      </c>
      <c r="M13" s="2690"/>
      <c r="N13" s="2690"/>
      <c r="O13" s="2690"/>
      <c r="P13" s="2690"/>
      <c r="Q13" s="2690"/>
      <c r="R13" s="2690"/>
      <c r="S13" s="553" t="s">
        <v>119</v>
      </c>
      <c r="T13" s="2663" t="s">
        <v>732</v>
      </c>
      <c r="U13" s="2676"/>
      <c r="V13" s="556" t="s">
        <v>240</v>
      </c>
      <c r="W13" s="2691" t="s">
        <v>733</v>
      </c>
      <c r="X13" s="128" t="s">
        <v>732</v>
      </c>
      <c r="Y13" s="185"/>
      <c r="Z13" s="181"/>
      <c r="AA13" s="3736"/>
      <c r="AB13" s="3419">
        <v>6.589622670007687</v>
      </c>
      <c r="AC13" s="3507">
        <f t="shared" si="11"/>
        <v>5.416666666666667</v>
      </c>
      <c r="AD13" s="3419">
        <v>10.810003303571069</v>
      </c>
      <c r="AE13" s="3423" t="s">
        <v>520</v>
      </c>
      <c r="AF13" s="3389">
        <v>35</v>
      </c>
      <c r="AG13" s="3370">
        <f t="shared" si="7"/>
        <v>35</v>
      </c>
      <c r="AH13" s="3370">
        <v>14</v>
      </c>
      <c r="AI13" s="3370">
        <v>0</v>
      </c>
      <c r="AJ13" s="3370">
        <v>5</v>
      </c>
      <c r="AK13" s="3370">
        <v>14</v>
      </c>
      <c r="AL13" s="3370">
        <v>0</v>
      </c>
      <c r="AM13" s="3370">
        <v>2</v>
      </c>
      <c r="AN13" s="3370"/>
      <c r="AO13" s="3389">
        <v>35</v>
      </c>
      <c r="AP13" s="3370">
        <v>30</v>
      </c>
      <c r="AQ13" s="3768">
        <v>6</v>
      </c>
      <c r="AR13" s="3371">
        <v>5</v>
      </c>
      <c r="AS13" s="3371">
        <v>10</v>
      </c>
      <c r="AT13" s="3371">
        <v>0</v>
      </c>
      <c r="AU13" s="3371">
        <v>5</v>
      </c>
      <c r="AV13" s="3371">
        <v>0</v>
      </c>
      <c r="AW13" s="3371">
        <v>5</v>
      </c>
      <c r="AX13" s="3371">
        <v>4</v>
      </c>
      <c r="AY13" s="3372"/>
      <c r="AZ13" s="3373">
        <f t="shared" si="8"/>
        <v>65</v>
      </c>
      <c r="BA13" s="3374">
        <f>AZ13/'Radiología simple.'!AO$8</f>
        <v>5.416666666666667</v>
      </c>
      <c r="BB13" s="3373" t="str" cm="1">
        <f t="array" ref="BB13">_xlfn.IFS(BA13&lt;4,"estandar",BA13&gt;9,"compleja",BA13&lt;9,"avanzada")</f>
        <v>avanzada</v>
      </c>
      <c r="BC13" s="3377" t="s">
        <v>522</v>
      </c>
      <c r="BD13" s="1576" t="s">
        <v>249</v>
      </c>
      <c r="BE13" s="64" t="s">
        <v>522</v>
      </c>
      <c r="BF13" s="64" t="s">
        <v>249</v>
      </c>
      <c r="BG13" s="1143">
        <v>11.474499245852201</v>
      </c>
      <c r="BH13" s="1143">
        <v>0</v>
      </c>
      <c r="BI13" s="1143">
        <v>25.375791855203602</v>
      </c>
      <c r="BJ13" s="1143"/>
      <c r="BK13" s="1143">
        <f t="shared" si="9"/>
        <v>36.850291101055802</v>
      </c>
      <c r="BL13" s="115"/>
      <c r="BM13" s="1143">
        <v>9.9071581939698206</v>
      </c>
      <c r="BN13" s="1143">
        <v>3</v>
      </c>
      <c r="BO13" s="1143">
        <v>37.9</v>
      </c>
      <c r="BP13" s="1143">
        <v>4.5896721201299897</v>
      </c>
      <c r="BQ13" s="1143">
        <f t="shared" si="10"/>
        <v>92.247121415155618</v>
      </c>
      <c r="BR13" s="1144"/>
      <c r="BS13" s="1201">
        <v>5</v>
      </c>
      <c r="BT13" s="167"/>
      <c r="BU13" s="36"/>
    </row>
    <row r="14" spans="1:73" ht="20.25" customHeight="1" x14ac:dyDescent="0.55000000000000004">
      <c r="A14" s="90"/>
      <c r="B14" s="89"/>
      <c r="C14" s="90"/>
      <c r="D14" s="89"/>
      <c r="E14" s="90"/>
      <c r="F14" s="89"/>
      <c r="G14" s="90"/>
      <c r="H14" s="89"/>
      <c r="I14" s="1339" t="str">
        <f t="shared" si="5"/>
        <v/>
      </c>
      <c r="J14" s="1339"/>
      <c r="K14" s="127"/>
      <c r="L14" s="137"/>
      <c r="M14" s="122"/>
      <c r="N14" s="122"/>
      <c r="O14" s="122"/>
      <c r="P14" s="122"/>
      <c r="Q14" s="122"/>
      <c r="R14" s="122"/>
      <c r="S14" s="137"/>
      <c r="T14" s="137"/>
      <c r="U14" s="161"/>
      <c r="V14" s="137"/>
      <c r="W14" s="186"/>
      <c r="X14" s="186"/>
      <c r="Y14" s="186"/>
      <c r="Z14" s="186"/>
      <c r="AA14" s="3737"/>
      <c r="AB14" s="3794"/>
      <c r="AC14" s="3794"/>
      <c r="AD14" s="3794"/>
      <c r="AE14" s="3795"/>
      <c r="AF14" s="3378"/>
      <c r="AG14" s="3378"/>
      <c r="AH14" s="3379"/>
      <c r="AI14" s="3379"/>
      <c r="AJ14" s="3379"/>
      <c r="AK14" s="3379"/>
      <c r="AL14" s="3379"/>
      <c r="AM14" s="3379"/>
      <c r="AN14" s="3379"/>
      <c r="AO14" s="3378"/>
      <c r="AP14" s="3378"/>
      <c r="AQ14" s="3769"/>
      <c r="AR14" s="3379"/>
      <c r="AS14" s="3379"/>
      <c r="AT14" s="3379"/>
      <c r="AU14" s="3379"/>
      <c r="AV14" s="3379"/>
      <c r="AW14" s="3379"/>
      <c r="AX14" s="3379"/>
      <c r="AY14" s="3379"/>
      <c r="AZ14" s="3378"/>
      <c r="BA14" s="3378"/>
      <c r="BB14" s="3378"/>
      <c r="BC14" s="3377"/>
      <c r="BD14" s="1576"/>
      <c r="BE14" s="64"/>
      <c r="BF14" s="64"/>
      <c r="BG14" s="1164"/>
      <c r="BH14" s="1164"/>
      <c r="BI14" s="1143"/>
      <c r="BJ14" s="1143"/>
      <c r="BK14" s="1164"/>
      <c r="BL14" s="187"/>
      <c r="BM14" s="1283"/>
      <c r="BN14" s="1283"/>
      <c r="BO14" s="1283"/>
      <c r="BP14" s="1283"/>
      <c r="BQ14" s="1283"/>
      <c r="BR14" s="2927"/>
      <c r="BS14" s="1200"/>
      <c r="BT14" s="167"/>
      <c r="BU14" s="36"/>
    </row>
    <row r="15" spans="1:73" ht="30" customHeight="1" x14ac:dyDescent="0.6">
      <c r="A15" s="890">
        <v>0</v>
      </c>
      <c r="B15" s="891">
        <v>2</v>
      </c>
      <c r="C15" s="890">
        <v>0</v>
      </c>
      <c r="D15" s="891">
        <v>0</v>
      </c>
      <c r="E15" s="890">
        <v>0</v>
      </c>
      <c r="F15" s="891">
        <v>0</v>
      </c>
      <c r="G15" s="890">
        <v>0</v>
      </c>
      <c r="H15" s="891">
        <v>0</v>
      </c>
      <c r="I15" s="892" t="str">
        <f t="shared" si="5"/>
        <v>02000000</v>
      </c>
      <c r="J15" s="2891"/>
      <c r="K15" s="776"/>
      <c r="L15" s="783" t="s">
        <v>309</v>
      </c>
      <c r="M15" s="783"/>
      <c r="N15" s="783"/>
      <c r="O15" s="783"/>
      <c r="P15" s="783"/>
      <c r="Q15" s="783"/>
      <c r="R15" s="783"/>
      <c r="S15" s="783" t="s">
        <v>119</v>
      </c>
      <c r="T15" s="784" t="s">
        <v>734</v>
      </c>
      <c r="U15" s="784"/>
      <c r="V15" s="1211"/>
      <c r="W15" s="1212"/>
      <c r="X15" s="784" t="s">
        <v>734</v>
      </c>
      <c r="Y15" s="784"/>
      <c r="Z15" s="784"/>
      <c r="AA15" s="1961"/>
      <c r="AB15" s="3796"/>
      <c r="AC15" s="3796"/>
      <c r="AD15" s="3796"/>
      <c r="AE15" s="3608"/>
      <c r="AF15" s="3380"/>
      <c r="AG15" s="3380"/>
      <c r="AH15" s="3797"/>
      <c r="AI15" s="3797"/>
      <c r="AJ15" s="3797"/>
      <c r="AK15" s="3797"/>
      <c r="AL15" s="3797"/>
      <c r="AM15" s="3797"/>
      <c r="AN15" s="3797"/>
      <c r="AO15" s="3380"/>
      <c r="AP15" s="3380"/>
      <c r="AQ15" s="3770"/>
      <c r="AR15" s="3381"/>
      <c r="AS15" s="3381"/>
      <c r="AT15" s="3381"/>
      <c r="AU15" s="3381"/>
      <c r="AV15" s="3381"/>
      <c r="AW15" s="3381"/>
      <c r="AX15" s="3381"/>
      <c r="AY15" s="3381"/>
      <c r="AZ15" s="3380"/>
      <c r="BA15" s="3380"/>
      <c r="BB15" s="3380"/>
      <c r="BC15" s="3382"/>
      <c r="BD15" s="1577"/>
      <c r="BE15" s="783"/>
      <c r="BF15" s="783"/>
      <c r="BG15" s="1182"/>
      <c r="BH15" s="1182"/>
      <c r="BI15" s="1182"/>
      <c r="BJ15" s="1182"/>
      <c r="BK15" s="1182"/>
      <c r="BL15" s="893"/>
      <c r="BM15" s="2928"/>
      <c r="BN15" s="2928"/>
      <c r="BO15" s="2928"/>
      <c r="BP15" s="2928"/>
      <c r="BQ15" s="2928"/>
      <c r="BR15" s="2929"/>
      <c r="BS15" s="1220"/>
      <c r="BT15" s="167"/>
      <c r="BU15" s="36"/>
    </row>
    <row r="16" spans="1:73" ht="51.75" customHeight="1" x14ac:dyDescent="0.55000000000000004">
      <c r="A16" s="107">
        <v>0</v>
      </c>
      <c r="B16" s="108">
        <v>2</v>
      </c>
      <c r="C16" s="107">
        <v>0</v>
      </c>
      <c r="D16" s="108">
        <v>0</v>
      </c>
      <c r="E16" s="107">
        <v>0</v>
      </c>
      <c r="F16" s="108">
        <v>7</v>
      </c>
      <c r="G16" s="107">
        <v>0</v>
      </c>
      <c r="H16" s="108">
        <v>1</v>
      </c>
      <c r="I16" s="1452" t="str">
        <f t="shared" si="5"/>
        <v>02000701</v>
      </c>
      <c r="J16" s="1452" t="str">
        <f>CONCATENATE(A16,B16,C16,D16,E16,F16,G16,H16)</f>
        <v>02000701</v>
      </c>
      <c r="K16" s="552"/>
      <c r="L16" s="553" t="s">
        <v>309</v>
      </c>
      <c r="M16" s="553"/>
      <c r="N16" s="553"/>
      <c r="O16" s="553"/>
      <c r="P16" s="553"/>
      <c r="Q16" s="553"/>
      <c r="R16" s="553"/>
      <c r="S16" s="553" t="s">
        <v>119</v>
      </c>
      <c r="T16" s="2692" t="s">
        <v>735</v>
      </c>
      <c r="U16" s="2692"/>
      <c r="V16" s="2693" t="s">
        <v>240</v>
      </c>
      <c r="W16" s="2694" t="s">
        <v>736</v>
      </c>
      <c r="X16" s="1210" t="s">
        <v>735</v>
      </c>
      <c r="Y16" s="565"/>
      <c r="Z16" s="199"/>
      <c r="AA16" s="3738"/>
      <c r="AB16" s="3419">
        <v>3.7654986685758214</v>
      </c>
      <c r="AC16" s="3507">
        <f t="shared" ref="AC16:AC21" si="12">BA16</f>
        <v>3.3333333333333335</v>
      </c>
      <c r="AD16" s="3419">
        <v>4.3418430485927937</v>
      </c>
      <c r="AE16" s="3423" t="s">
        <v>520</v>
      </c>
      <c r="AF16" s="3455">
        <v>20</v>
      </c>
      <c r="AG16" s="3370">
        <f t="shared" ref="AG16:AG21" si="13">SUM(AH16:AM16)</f>
        <v>20</v>
      </c>
      <c r="AH16" s="3406">
        <v>4</v>
      </c>
      <c r="AI16" s="3406">
        <v>0</v>
      </c>
      <c r="AJ16" s="3406">
        <v>0</v>
      </c>
      <c r="AK16" s="3406">
        <v>12</v>
      </c>
      <c r="AL16" s="3406">
        <v>0</v>
      </c>
      <c r="AM16" s="3406">
        <v>4</v>
      </c>
      <c r="AN16" s="3400"/>
      <c r="AO16" s="3455">
        <v>20</v>
      </c>
      <c r="AP16" s="3370">
        <v>20</v>
      </c>
      <c r="AQ16" s="3768">
        <v>2</v>
      </c>
      <c r="AR16" s="3371">
        <v>0</v>
      </c>
      <c r="AS16" s="3371">
        <v>9</v>
      </c>
      <c r="AT16" s="3371">
        <v>5</v>
      </c>
      <c r="AU16" s="3376">
        <v>0</v>
      </c>
      <c r="AV16" s="3371">
        <v>0</v>
      </c>
      <c r="AW16" s="3371">
        <v>0</v>
      </c>
      <c r="AX16" s="3371">
        <v>4</v>
      </c>
      <c r="AY16" s="3383"/>
      <c r="AZ16" s="3373">
        <f t="shared" ref="AZ16:AZ21" si="14">(AG16*BE16)+(AP16*BC16)+(AG16*BD16)+(AG16*BF16)</f>
        <v>40</v>
      </c>
      <c r="BA16" s="3374">
        <f>AZ16/'Radiología simple.'!AO$8</f>
        <v>3.3333333333333335</v>
      </c>
      <c r="BB16" s="3373" t="str" cm="1">
        <f t="array" ref="BB16">_xlfn.IFS(BA16&lt;4,"estandar",BA16&gt;9,"compleja",BA16&gt;4&lt;9,"avanzada")</f>
        <v>estandar</v>
      </c>
      <c r="BC16" s="3375">
        <v>1</v>
      </c>
      <c r="BD16" s="1576" t="s">
        <v>249</v>
      </c>
      <c r="BE16" s="117">
        <v>1</v>
      </c>
      <c r="BF16" s="64" t="s">
        <v>249</v>
      </c>
      <c r="BG16" s="1143">
        <v>6.5568567119155396</v>
      </c>
      <c r="BH16" s="1143">
        <v>0</v>
      </c>
      <c r="BI16" s="1143">
        <v>14.500452488687801</v>
      </c>
      <c r="BJ16" s="1143"/>
      <c r="BK16" s="1143">
        <f>SUM(BG16,BH16,BI16)</f>
        <v>21.057309200603342</v>
      </c>
      <c r="BL16" s="115"/>
      <c r="BM16" s="1143">
        <v>6.8144474350057003</v>
      </c>
      <c r="BN16" s="1143">
        <v>0</v>
      </c>
      <c r="BO16" s="1143">
        <v>0</v>
      </c>
      <c r="BP16" s="1143">
        <v>9.1793442402599901</v>
      </c>
      <c r="BQ16" s="1143">
        <f>SUM(BK16,BM16,BN16,BO16,BP16)</f>
        <v>37.051100875869032</v>
      </c>
      <c r="BR16" s="1144"/>
      <c r="BS16" s="1201"/>
      <c r="BT16" s="167"/>
      <c r="BU16" s="36"/>
    </row>
    <row r="17" spans="1:73" ht="51.75" customHeight="1" x14ac:dyDescent="0.55000000000000004">
      <c r="A17" s="107">
        <v>0</v>
      </c>
      <c r="B17" s="108">
        <v>2</v>
      </c>
      <c r="C17" s="107">
        <v>0</v>
      </c>
      <c r="D17" s="108">
        <v>0</v>
      </c>
      <c r="E17" s="107">
        <v>0</v>
      </c>
      <c r="F17" s="108">
        <v>8</v>
      </c>
      <c r="G17" s="107">
        <v>0</v>
      </c>
      <c r="H17" s="108">
        <v>1</v>
      </c>
      <c r="I17" s="1452" t="str">
        <f t="shared" si="5"/>
        <v>02000801</v>
      </c>
      <c r="J17" s="1452" t="str">
        <f>CONCATENATE(A17,B17,C17,D17,E17,F17,G17,H17)</f>
        <v>02000801</v>
      </c>
      <c r="K17" s="552"/>
      <c r="L17" s="553" t="s">
        <v>309</v>
      </c>
      <c r="M17" s="553"/>
      <c r="N17" s="553"/>
      <c r="O17" s="553"/>
      <c r="P17" s="553"/>
      <c r="Q17" s="553"/>
      <c r="R17" s="553"/>
      <c r="S17" s="553" t="s">
        <v>119</v>
      </c>
      <c r="T17" s="2692" t="s">
        <v>737</v>
      </c>
      <c r="U17" s="2692"/>
      <c r="V17" s="2693" t="s">
        <v>240</v>
      </c>
      <c r="W17" s="2694" t="s">
        <v>738</v>
      </c>
      <c r="X17" s="1210" t="s">
        <v>737</v>
      </c>
      <c r="Y17" s="565"/>
      <c r="Z17" s="199"/>
      <c r="AA17" s="3738"/>
      <c r="AB17" s="3419">
        <v>2.8241240014318665</v>
      </c>
      <c r="AC17" s="3507">
        <f t="shared" si="12"/>
        <v>2.9166666666666665</v>
      </c>
      <c r="AD17" s="3419">
        <v>3.5253032566590758</v>
      </c>
      <c r="AE17" s="3423" t="s">
        <v>520</v>
      </c>
      <c r="AF17" s="3455">
        <v>15</v>
      </c>
      <c r="AG17" s="3370">
        <f t="shared" si="13"/>
        <v>15</v>
      </c>
      <c r="AH17" s="3406">
        <v>4</v>
      </c>
      <c r="AI17" s="3406">
        <v>0</v>
      </c>
      <c r="AJ17" s="3406">
        <v>0</v>
      </c>
      <c r="AK17" s="3406">
        <v>8</v>
      </c>
      <c r="AL17" s="3406">
        <v>0</v>
      </c>
      <c r="AM17" s="3406">
        <v>3</v>
      </c>
      <c r="AN17" s="3400"/>
      <c r="AO17" s="3455">
        <v>15</v>
      </c>
      <c r="AP17" s="3370">
        <v>20</v>
      </c>
      <c r="AQ17" s="3768">
        <v>2</v>
      </c>
      <c r="AR17" s="3371">
        <v>0</v>
      </c>
      <c r="AS17" s="3371">
        <v>6</v>
      </c>
      <c r="AT17" s="3371">
        <v>5</v>
      </c>
      <c r="AU17" s="3376">
        <v>0</v>
      </c>
      <c r="AV17" s="3371">
        <v>0</v>
      </c>
      <c r="AW17" s="3371">
        <v>0</v>
      </c>
      <c r="AX17" s="3371">
        <v>2</v>
      </c>
      <c r="AY17" s="3383"/>
      <c r="AZ17" s="3373">
        <f t="shared" si="14"/>
        <v>35</v>
      </c>
      <c r="BA17" s="3374">
        <f>AZ17/'Radiología simple.'!AO$8</f>
        <v>2.9166666666666665</v>
      </c>
      <c r="BB17" s="3373" t="str" cm="1">
        <f t="array" ref="BB17">_xlfn.IFS(BA17&lt;4,"estandar",BA17&gt;9,"compleja",BA17&gt;4&lt;9,"avanzada")</f>
        <v>estandar</v>
      </c>
      <c r="BC17" s="3375">
        <v>1</v>
      </c>
      <c r="BD17" s="1576" t="s">
        <v>249</v>
      </c>
      <c r="BE17" s="117">
        <v>1</v>
      </c>
      <c r="BF17" s="64" t="s">
        <v>249</v>
      </c>
      <c r="BG17" s="1143">
        <v>4.9176425339366503</v>
      </c>
      <c r="BH17" s="1143">
        <v>0</v>
      </c>
      <c r="BI17" s="1143">
        <v>10.875339366515799</v>
      </c>
      <c r="BJ17" s="1143"/>
      <c r="BK17" s="1143">
        <f>SUM(BG17,BH17,BI17)</f>
        <v>15.79298190045245</v>
      </c>
      <c r="BL17" s="115"/>
      <c r="BM17" s="1143">
        <v>5.1108355762542699</v>
      </c>
      <c r="BN17" s="1143">
        <v>0</v>
      </c>
      <c r="BO17" s="1143">
        <v>0</v>
      </c>
      <c r="BP17" s="1143">
        <v>9.1793442402599901</v>
      </c>
      <c r="BQ17" s="1143">
        <f>SUM(BK17,BM17,BN17,BO17,BP17)</f>
        <v>30.08316171696671</v>
      </c>
      <c r="BR17" s="1144"/>
      <c r="BS17" s="1201"/>
      <c r="BT17" s="167"/>
      <c r="BU17" s="36"/>
    </row>
    <row r="18" spans="1:73" ht="51.75" customHeight="1" x14ac:dyDescent="0.55000000000000004">
      <c r="A18" s="107">
        <v>0</v>
      </c>
      <c r="B18" s="108">
        <v>2</v>
      </c>
      <c r="C18" s="107">
        <v>0</v>
      </c>
      <c r="D18" s="108">
        <v>0</v>
      </c>
      <c r="E18" s="107">
        <v>0</v>
      </c>
      <c r="F18" s="108">
        <v>9</v>
      </c>
      <c r="G18" s="107">
        <v>0</v>
      </c>
      <c r="H18" s="108">
        <v>1</v>
      </c>
      <c r="I18" s="1452" t="str">
        <f t="shared" si="5"/>
        <v>02000901</v>
      </c>
      <c r="J18" s="1452" t="str">
        <f>CONCATENATE(A18,B18,C18,D18,E18,F18,G18,H18)</f>
        <v>02000901</v>
      </c>
      <c r="K18" s="552"/>
      <c r="L18" s="553" t="s">
        <v>309</v>
      </c>
      <c r="M18" s="553"/>
      <c r="N18" s="553"/>
      <c r="O18" s="553"/>
      <c r="P18" s="553"/>
      <c r="Q18" s="553"/>
      <c r="R18" s="553"/>
      <c r="S18" s="553" t="s">
        <v>119</v>
      </c>
      <c r="T18" s="3424" t="s">
        <v>739</v>
      </c>
      <c r="U18" s="2676"/>
      <c r="V18" s="2695" t="s">
        <v>240</v>
      </c>
      <c r="W18" s="2415" t="s">
        <v>740</v>
      </c>
      <c r="X18" s="128" t="s">
        <v>739</v>
      </c>
      <c r="Y18" s="566"/>
      <c r="Z18" s="181"/>
      <c r="AA18" s="3736"/>
      <c r="AB18" s="3419">
        <v>1.4938005325696713</v>
      </c>
      <c r="AC18" s="3507">
        <f t="shared" si="12"/>
        <v>2.5</v>
      </c>
      <c r="AD18" s="3419">
        <v>2.453877561130803</v>
      </c>
      <c r="AE18" s="3423" t="s">
        <v>520</v>
      </c>
      <c r="AF18" s="3455">
        <v>10</v>
      </c>
      <c r="AG18" s="3370">
        <f t="shared" si="13"/>
        <v>10</v>
      </c>
      <c r="AH18" s="3421">
        <v>4</v>
      </c>
      <c r="AI18" s="3421">
        <v>0</v>
      </c>
      <c r="AJ18" s="3421">
        <v>0</v>
      </c>
      <c r="AK18" s="3421">
        <v>3</v>
      </c>
      <c r="AL18" s="3421">
        <v>0</v>
      </c>
      <c r="AM18" s="3421">
        <v>3</v>
      </c>
      <c r="AN18" s="3379"/>
      <c r="AO18" s="3455">
        <v>7</v>
      </c>
      <c r="AP18" s="3370">
        <v>20</v>
      </c>
      <c r="AQ18" s="3768">
        <v>1</v>
      </c>
      <c r="AR18" s="3371">
        <v>0</v>
      </c>
      <c r="AS18" s="3371">
        <v>2</v>
      </c>
      <c r="AT18" s="3371">
        <v>2</v>
      </c>
      <c r="AU18" s="3376">
        <v>0</v>
      </c>
      <c r="AV18" s="3371">
        <v>0</v>
      </c>
      <c r="AW18" s="3371">
        <v>0</v>
      </c>
      <c r="AX18" s="3371">
        <v>2</v>
      </c>
      <c r="AY18" s="3384"/>
      <c r="AZ18" s="3373">
        <f t="shared" si="14"/>
        <v>30</v>
      </c>
      <c r="BA18" s="3374">
        <f>AZ18/'Radiología simple.'!AO$8</f>
        <v>2.5</v>
      </c>
      <c r="BB18" s="3373" t="str" cm="1">
        <f t="array" ref="BB18">_xlfn.IFS(BA18&lt;4,"estandar",BA18&gt;9,"compleja",BA18&gt;4&lt;9,"avanzada")</f>
        <v>estandar</v>
      </c>
      <c r="BC18" s="3375">
        <v>1</v>
      </c>
      <c r="BD18" s="1576" t="s">
        <v>249</v>
      </c>
      <c r="BE18" s="117">
        <v>1</v>
      </c>
      <c r="BF18" s="64" t="s">
        <v>249</v>
      </c>
      <c r="BG18" s="1143">
        <v>3.2784283559577698</v>
      </c>
      <c r="BH18" s="1143">
        <v>0</v>
      </c>
      <c r="BI18" s="1143">
        <v>5.07515837104072</v>
      </c>
      <c r="BJ18" s="1143"/>
      <c r="BK18" s="1143">
        <f>SUM(BG18,BH18,BI18)</f>
        <v>8.3535867269984898</v>
      </c>
      <c r="BL18" s="115"/>
      <c r="BM18" s="1143">
        <v>3.4072237175028501</v>
      </c>
      <c r="BN18" s="1143">
        <v>0</v>
      </c>
      <c r="BO18" s="1143">
        <v>0</v>
      </c>
      <c r="BP18" s="1143">
        <v>9.1793442402599901</v>
      </c>
      <c r="BQ18" s="1143">
        <f>SUM(BK18,BM18,BN18,BO18,BP18)</f>
        <v>20.940154684761332</v>
      </c>
      <c r="BR18" s="1144"/>
      <c r="BS18" s="1201"/>
      <c r="BT18" s="167"/>
      <c r="BU18" s="36"/>
    </row>
    <row r="19" spans="1:73" ht="51.75" hidden="1" customHeight="1" x14ac:dyDescent="0.6">
      <c r="A19" s="136">
        <v>0</v>
      </c>
      <c r="B19" s="136">
        <v>2</v>
      </c>
      <c r="C19" s="136">
        <v>0</v>
      </c>
      <c r="D19" s="136">
        <v>0</v>
      </c>
      <c r="E19" s="136">
        <v>1</v>
      </c>
      <c r="F19" s="136">
        <v>0</v>
      </c>
      <c r="G19" s="136">
        <v>0</v>
      </c>
      <c r="H19" s="136">
        <v>1</v>
      </c>
      <c r="I19" s="2672" t="str">
        <f t="shared" si="5"/>
        <v>02001001</v>
      </c>
      <c r="J19" s="1452"/>
      <c r="K19" s="1351"/>
      <c r="L19" s="2696"/>
      <c r="M19" s="2696"/>
      <c r="N19" s="2696"/>
      <c r="O19" s="2696"/>
      <c r="P19" s="2696"/>
      <c r="Q19" s="2696"/>
      <c r="R19" s="2696"/>
      <c r="S19" s="553" t="s">
        <v>741</v>
      </c>
      <c r="T19" s="2673" t="s">
        <v>742</v>
      </c>
      <c r="U19" s="2673"/>
      <c r="V19" s="1453" t="s">
        <v>268</v>
      </c>
      <c r="W19" s="2930" t="s">
        <v>743</v>
      </c>
      <c r="X19" s="136" t="s">
        <v>742</v>
      </c>
      <c r="Y19" s="567" t="s">
        <v>744</v>
      </c>
      <c r="Z19" s="181" t="s">
        <v>160</v>
      </c>
      <c r="AA19" s="3736" t="s">
        <v>745</v>
      </c>
      <c r="AB19" s="3419"/>
      <c r="AC19" s="3507">
        <f t="shared" si="12"/>
        <v>0</v>
      </c>
      <c r="AD19" s="3419"/>
      <c r="AE19" s="3423" t="s">
        <v>520</v>
      </c>
      <c r="AF19" s="3388"/>
      <c r="AG19" s="3370">
        <f t="shared" si="13"/>
        <v>0</v>
      </c>
      <c r="AH19" s="3386"/>
      <c r="AI19" s="3386"/>
      <c r="AJ19" s="3386"/>
      <c r="AK19" s="3386"/>
      <c r="AL19" s="3386"/>
      <c r="AM19" s="3386"/>
      <c r="AN19" s="3386"/>
      <c r="AO19" s="3385"/>
      <c r="AP19" s="3385"/>
      <c r="AQ19" s="3771"/>
      <c r="AR19" s="3386"/>
      <c r="AS19" s="3386"/>
      <c r="AT19" s="3386"/>
      <c r="AU19" s="3386"/>
      <c r="AV19" s="3386"/>
      <c r="AW19" s="3386"/>
      <c r="AX19" s="3386"/>
      <c r="AY19" s="3387"/>
      <c r="AZ19" s="3373">
        <f t="shared" si="14"/>
        <v>0</v>
      </c>
      <c r="BA19" s="3374">
        <f>AZ19/'Radiología simple.'!AO$8</f>
        <v>0</v>
      </c>
      <c r="BB19" s="3373"/>
      <c r="BC19" s="3388"/>
      <c r="BD19" s="1579"/>
      <c r="BE19" s="203"/>
      <c r="BF19" s="203"/>
      <c r="BG19" s="204">
        <v>20</v>
      </c>
      <c r="BH19" s="204"/>
      <c r="BI19" s="204"/>
      <c r="BJ19" s="204"/>
      <c r="BK19" s="204"/>
      <c r="BL19" s="205"/>
      <c r="BM19" s="1143"/>
      <c r="BN19" s="1143"/>
      <c r="BO19" s="1143"/>
      <c r="BP19" s="1143"/>
      <c r="BQ19" s="1143"/>
      <c r="BR19" s="1144"/>
      <c r="BS19" s="1201"/>
      <c r="BT19" s="167"/>
      <c r="BU19" s="36"/>
    </row>
    <row r="20" spans="1:73" ht="51.75" customHeight="1" x14ac:dyDescent="0.45">
      <c r="A20" s="1446">
        <v>0</v>
      </c>
      <c r="B20" s="1447">
        <v>2</v>
      </c>
      <c r="C20" s="1446">
        <v>0</v>
      </c>
      <c r="D20" s="1447">
        <v>0</v>
      </c>
      <c r="E20" s="1446">
        <v>1</v>
      </c>
      <c r="F20" s="1447">
        <v>0</v>
      </c>
      <c r="G20" s="1446">
        <v>0</v>
      </c>
      <c r="H20" s="1447">
        <v>1</v>
      </c>
      <c r="I20" s="3825"/>
      <c r="J20" s="2666" t="str">
        <f>CONCATENATE(A20,B20,C20,D20,E20,F20,G20,H20)</f>
        <v>02001001</v>
      </c>
      <c r="K20" s="552"/>
      <c r="L20" s="2690"/>
      <c r="M20" s="2690"/>
      <c r="N20" s="2690"/>
      <c r="O20" s="2690"/>
      <c r="P20" s="2690"/>
      <c r="Q20" s="2690"/>
      <c r="R20" s="2690"/>
      <c r="S20" s="896" t="s">
        <v>746</v>
      </c>
      <c r="T20" s="2685" t="s">
        <v>747</v>
      </c>
      <c r="U20" s="2685"/>
      <c r="V20" s="2686" t="s">
        <v>291</v>
      </c>
      <c r="W20" s="2930" t="s">
        <v>743</v>
      </c>
      <c r="X20" s="2279" t="s">
        <v>747</v>
      </c>
      <c r="Y20" s="568" t="s">
        <v>744</v>
      </c>
      <c r="Z20" s="209" t="s">
        <v>160</v>
      </c>
      <c r="AA20" s="3739" t="s">
        <v>745</v>
      </c>
      <c r="AB20" s="3419"/>
      <c r="AC20" s="3507">
        <f t="shared" si="12"/>
        <v>9.1666666666666661</v>
      </c>
      <c r="AD20" s="3419"/>
      <c r="AE20" s="3423" t="s">
        <v>520</v>
      </c>
      <c r="AF20" s="3391"/>
      <c r="AG20" s="3370">
        <f t="shared" si="13"/>
        <v>45</v>
      </c>
      <c r="AH20" s="3370">
        <v>10</v>
      </c>
      <c r="AI20" s="3370">
        <v>0</v>
      </c>
      <c r="AJ20" s="3370">
        <v>10</v>
      </c>
      <c r="AK20" s="3370">
        <v>10</v>
      </c>
      <c r="AL20" s="3370">
        <v>10</v>
      </c>
      <c r="AM20" s="3370">
        <v>5</v>
      </c>
      <c r="AN20" s="3370"/>
      <c r="AO20" s="3391"/>
      <c r="AP20" s="3370">
        <v>20</v>
      </c>
      <c r="AQ20" s="3772">
        <v>5</v>
      </c>
      <c r="AR20" s="3389">
        <v>0</v>
      </c>
      <c r="AS20" s="3389">
        <v>6</v>
      </c>
      <c r="AT20" s="3389">
        <v>6</v>
      </c>
      <c r="AU20" s="3389">
        <v>3</v>
      </c>
      <c r="AV20" s="3389">
        <v>4</v>
      </c>
      <c r="AW20" s="3389">
        <v>0</v>
      </c>
      <c r="AX20" s="3389">
        <v>6</v>
      </c>
      <c r="AY20" s="3389"/>
      <c r="AZ20" s="3373">
        <f t="shared" si="14"/>
        <v>110</v>
      </c>
      <c r="BA20" s="3374">
        <f>AZ20/'Radiología simple.'!AO$8</f>
        <v>9.1666666666666661</v>
      </c>
      <c r="BB20" s="3373" t="str" cm="1">
        <f t="array" ref="BB20">_xlfn.IFS(BA20&lt;4,"estandar",BA20&gt;9,"compleja",BA20&gt;4&lt;9,"avanzada")</f>
        <v>compleja</v>
      </c>
      <c r="BC20" s="3390">
        <v>1</v>
      </c>
      <c r="BD20" s="1578">
        <v>1</v>
      </c>
      <c r="BE20" s="117">
        <v>1</v>
      </c>
      <c r="BF20" s="64" t="s">
        <v>249</v>
      </c>
      <c r="BG20" s="66"/>
      <c r="BH20" s="66"/>
      <c r="BI20" s="66"/>
      <c r="BJ20" s="66"/>
      <c r="BK20" s="66"/>
      <c r="BL20" s="115"/>
      <c r="BM20" s="1143"/>
      <c r="BN20" s="1143"/>
      <c r="BO20" s="1143"/>
      <c r="BP20" s="1143"/>
      <c r="BQ20" s="1143"/>
      <c r="BR20" s="1144"/>
      <c r="BS20" s="1201"/>
      <c r="BT20" s="167"/>
      <c r="BU20" s="36"/>
    </row>
    <row r="21" spans="1:73" ht="51.75" customHeight="1" x14ac:dyDescent="0.45">
      <c r="A21" s="1446">
        <v>0</v>
      </c>
      <c r="B21" s="1447">
        <v>2</v>
      </c>
      <c r="C21" s="1446">
        <v>0</v>
      </c>
      <c r="D21" s="1447">
        <v>0</v>
      </c>
      <c r="E21" s="1446">
        <v>1</v>
      </c>
      <c r="F21" s="1447">
        <v>0</v>
      </c>
      <c r="G21" s="1446">
        <v>0</v>
      </c>
      <c r="H21" s="1447">
        <v>2</v>
      </c>
      <c r="I21" s="3825"/>
      <c r="J21" s="2666" t="str">
        <f>CONCATENATE(A21,B21,C21,D21,E21,F21,G21,H21)</f>
        <v>02001002</v>
      </c>
      <c r="K21" s="552"/>
      <c r="L21" s="2690"/>
      <c r="M21" s="2690"/>
      <c r="N21" s="2690"/>
      <c r="O21" s="2690"/>
      <c r="P21" s="2690"/>
      <c r="Q21" s="2690"/>
      <c r="R21" s="2690"/>
      <c r="S21" s="896" t="s">
        <v>746</v>
      </c>
      <c r="T21" s="2685" t="s">
        <v>173</v>
      </c>
      <c r="U21" s="2685"/>
      <c r="V21" s="2686" t="s">
        <v>291</v>
      </c>
      <c r="W21" s="2930" t="s">
        <v>748</v>
      </c>
      <c r="X21" s="2279" t="s">
        <v>173</v>
      </c>
      <c r="Y21" s="568" t="s">
        <v>744</v>
      </c>
      <c r="Z21" s="209" t="s">
        <v>160</v>
      </c>
      <c r="AA21" s="3739" t="s">
        <v>745</v>
      </c>
      <c r="AB21" s="3419"/>
      <c r="AC21" s="3507">
        <f t="shared" si="12"/>
        <v>7.5</v>
      </c>
      <c r="AD21" s="3419"/>
      <c r="AE21" s="3423" t="s">
        <v>520</v>
      </c>
      <c r="AF21" s="3455"/>
      <c r="AG21" s="3370">
        <f t="shared" si="13"/>
        <v>35</v>
      </c>
      <c r="AH21" s="3370">
        <v>10</v>
      </c>
      <c r="AI21" s="3370">
        <v>0</v>
      </c>
      <c r="AJ21" s="3370">
        <v>10</v>
      </c>
      <c r="AK21" s="3370">
        <v>10</v>
      </c>
      <c r="AL21" s="3370">
        <v>0</v>
      </c>
      <c r="AM21" s="3370">
        <v>5</v>
      </c>
      <c r="AN21" s="3370"/>
      <c r="AO21" s="3391"/>
      <c r="AP21" s="3370">
        <v>20</v>
      </c>
      <c r="AQ21" s="3772">
        <v>5</v>
      </c>
      <c r="AR21" s="3389">
        <v>0</v>
      </c>
      <c r="AS21" s="3389">
        <v>6</v>
      </c>
      <c r="AT21" s="3389">
        <v>0</v>
      </c>
      <c r="AU21" s="3389">
        <v>3</v>
      </c>
      <c r="AV21" s="3389">
        <v>2</v>
      </c>
      <c r="AW21" s="3389">
        <v>0</v>
      </c>
      <c r="AX21" s="3389">
        <v>4</v>
      </c>
      <c r="AY21" s="3389"/>
      <c r="AZ21" s="3373">
        <f t="shared" si="14"/>
        <v>90</v>
      </c>
      <c r="BA21" s="3374">
        <f>AZ21/'Radiología simple.'!AO$8</f>
        <v>7.5</v>
      </c>
      <c r="BB21" s="3373" t="str" cm="1">
        <f t="array" ref="BB21">_xlfn.IFS(BA21&lt;4,"estandar",BA21&gt;9,"compleja",BA21&lt;9,"avanzada")</f>
        <v>avanzada</v>
      </c>
      <c r="BC21" s="3390">
        <v>1</v>
      </c>
      <c r="BD21" s="1578">
        <v>1</v>
      </c>
      <c r="BE21" s="117">
        <v>1</v>
      </c>
      <c r="BF21" s="64" t="s">
        <v>249</v>
      </c>
      <c r="BG21" s="66"/>
      <c r="BH21" s="66"/>
      <c r="BI21" s="66"/>
      <c r="BJ21" s="66"/>
      <c r="BK21" s="66"/>
      <c r="BL21" s="115"/>
      <c r="BM21" s="66"/>
      <c r="BN21" s="66"/>
      <c r="BO21" s="66"/>
      <c r="BP21" s="66"/>
      <c r="BQ21" s="66"/>
      <c r="BR21" s="119"/>
      <c r="BS21" s="182"/>
      <c r="BT21" s="167"/>
      <c r="BU21" s="36"/>
    </row>
    <row r="22" spans="1:73" ht="51.75" hidden="1" customHeight="1" x14ac:dyDescent="0.45">
      <c r="A22" s="107"/>
      <c r="B22" s="108"/>
      <c r="C22" s="107"/>
      <c r="D22" s="108"/>
      <c r="E22" s="107"/>
      <c r="F22" s="108"/>
      <c r="G22" s="107"/>
      <c r="H22" s="108"/>
      <c r="I22" s="1302"/>
      <c r="J22" s="1302" t="str">
        <f>CONCATENATE(A22,B22,C22,D22,E22,F22,G22,H22)</f>
        <v/>
      </c>
      <c r="K22" s="111"/>
      <c r="L22" s="179"/>
      <c r="M22" s="179"/>
      <c r="N22" s="179"/>
      <c r="O22" s="179"/>
      <c r="P22" s="179"/>
      <c r="Q22" s="179"/>
      <c r="R22" s="179"/>
      <c r="S22" s="153" t="s">
        <v>749</v>
      </c>
      <c r="T22" s="307" t="s">
        <v>750</v>
      </c>
      <c r="U22" s="307"/>
      <c r="V22" s="306" t="s">
        <v>268</v>
      </c>
      <c r="W22" s="2931"/>
      <c r="X22" s="2320" t="s">
        <v>750</v>
      </c>
      <c r="Y22" s="569"/>
      <c r="Z22" s="210"/>
      <c r="AA22" s="3740"/>
      <c r="AB22" s="3798"/>
      <c r="AC22" s="3798"/>
      <c r="AD22" s="3798"/>
      <c r="AE22" s="3799"/>
      <c r="AF22" s="3391"/>
      <c r="AG22" s="3391"/>
      <c r="AH22" s="3800"/>
      <c r="AI22" s="3800"/>
      <c r="AJ22" s="3800"/>
      <c r="AK22" s="3800"/>
      <c r="AL22" s="3800"/>
      <c r="AM22" s="3800"/>
      <c r="AN22" s="3800"/>
      <c r="AO22" s="3391"/>
      <c r="AP22" s="3391"/>
      <c r="AQ22" s="3773"/>
      <c r="AR22" s="3392"/>
      <c r="AS22" s="3392"/>
      <c r="AT22" s="3392"/>
      <c r="AU22" s="3392"/>
      <c r="AV22" s="3392"/>
      <c r="AW22" s="3392"/>
      <c r="AX22" s="3392"/>
      <c r="AY22" s="3392"/>
      <c r="AZ22" s="3391"/>
      <c r="BA22" s="3391"/>
      <c r="BB22" s="3391"/>
      <c r="BC22" s="3377"/>
      <c r="BD22" s="1576"/>
      <c r="BE22" s="64"/>
      <c r="BF22" s="64"/>
      <c r="BG22" s="66"/>
      <c r="BH22" s="66"/>
      <c r="BI22" s="66"/>
      <c r="BJ22" s="66"/>
      <c r="BK22" s="66"/>
      <c r="BL22" s="115"/>
      <c r="BM22" s="66"/>
      <c r="BN22" s="66"/>
      <c r="BO22" s="66"/>
      <c r="BP22" s="66"/>
      <c r="BQ22" s="66"/>
      <c r="BR22" s="119"/>
      <c r="BS22" s="182"/>
      <c r="BT22" s="167"/>
      <c r="BU22" s="36"/>
    </row>
    <row r="23" spans="1:73" ht="20.25" customHeight="1" x14ac:dyDescent="0.55000000000000004">
      <c r="A23" s="90"/>
      <c r="B23" s="89"/>
      <c r="C23" s="90"/>
      <c r="D23" s="89"/>
      <c r="E23" s="90"/>
      <c r="F23" s="89"/>
      <c r="G23" s="90"/>
      <c r="H23" s="89"/>
      <c r="I23" s="1339"/>
      <c r="J23" s="1339"/>
      <c r="K23" s="127"/>
      <c r="L23" s="137"/>
      <c r="M23" s="122"/>
      <c r="N23" s="122"/>
      <c r="O23" s="122"/>
      <c r="P23" s="122"/>
      <c r="Q23" s="122"/>
      <c r="R23" s="122"/>
      <c r="S23" s="211"/>
      <c r="T23" s="211"/>
      <c r="U23" s="212"/>
      <c r="V23" s="211"/>
      <c r="W23" s="176"/>
      <c r="X23" s="176"/>
      <c r="Y23" s="176"/>
      <c r="Z23" s="176"/>
      <c r="AA23" s="380"/>
      <c r="AB23" s="3413"/>
      <c r="AC23" s="3413"/>
      <c r="AD23" s="3413"/>
      <c r="AE23" s="3425"/>
      <c r="AF23" s="3378"/>
      <c r="AG23" s="3378"/>
      <c r="AH23" s="3370"/>
      <c r="AI23" s="3370"/>
      <c r="AJ23" s="3370"/>
      <c r="AK23" s="3370"/>
      <c r="AL23" s="3370"/>
      <c r="AM23" s="3370"/>
      <c r="AN23" s="3370"/>
      <c r="AO23" s="3378"/>
      <c r="AP23" s="3378"/>
      <c r="AQ23" s="3772"/>
      <c r="AR23" s="3389"/>
      <c r="AS23" s="3389"/>
      <c r="AT23" s="3389"/>
      <c r="AU23" s="3389"/>
      <c r="AV23" s="3389"/>
      <c r="AW23" s="3389"/>
      <c r="AX23" s="3389"/>
      <c r="AY23" s="3389"/>
      <c r="AZ23" s="3378"/>
      <c r="BA23" s="3378"/>
      <c r="BB23" s="3378"/>
      <c r="BC23" s="3377"/>
      <c r="BD23" s="1576"/>
      <c r="BE23" s="64"/>
      <c r="BF23" s="64"/>
      <c r="BG23" s="65"/>
      <c r="BH23" s="65"/>
      <c r="BI23" s="66"/>
      <c r="BJ23" s="66"/>
      <c r="BK23" s="65"/>
      <c r="BL23" s="67"/>
      <c r="BM23" s="65"/>
      <c r="BN23" s="65"/>
      <c r="BO23" s="65"/>
      <c r="BP23" s="65"/>
      <c r="BQ23" s="65"/>
      <c r="BR23" s="68"/>
      <c r="BS23" s="62"/>
      <c r="BT23" s="167"/>
      <c r="BU23" s="36"/>
    </row>
    <row r="24" spans="1:73" ht="31.5" customHeight="1" x14ac:dyDescent="0.35">
      <c r="A24" s="890"/>
      <c r="B24" s="891"/>
      <c r="C24" s="890"/>
      <c r="D24" s="891"/>
      <c r="E24" s="890"/>
      <c r="F24" s="891"/>
      <c r="G24" s="890"/>
      <c r="H24" s="891"/>
      <c r="I24" s="892" t="str">
        <f>CONCATENATE(A24,B24,C24,D24,E24,F24,G24,H24)</f>
        <v/>
      </c>
      <c r="J24" s="2891" t="str">
        <f>CONCATENATE(A24,B24,C24,D24,E24,F24,G24,H24)</f>
        <v/>
      </c>
      <c r="K24" s="786">
        <v>235</v>
      </c>
      <c r="L24" s="886"/>
      <c r="M24" s="886"/>
      <c r="N24" s="886"/>
      <c r="O24" s="886"/>
      <c r="P24" s="886"/>
      <c r="Q24" s="886"/>
      <c r="R24" s="886"/>
      <c r="S24" s="783" t="s">
        <v>119</v>
      </c>
      <c r="T24" s="784" t="s">
        <v>751</v>
      </c>
      <c r="U24" s="784"/>
      <c r="V24" s="886"/>
      <c r="W24" s="785"/>
      <c r="X24" s="784" t="s">
        <v>752</v>
      </c>
      <c r="Y24" s="892"/>
      <c r="Z24" s="784"/>
      <c r="AA24" s="1961"/>
      <c r="AB24" s="3801"/>
      <c r="AC24" s="3801"/>
      <c r="AD24" s="3801"/>
      <c r="AE24" s="3607"/>
      <c r="AF24" s="3380"/>
      <c r="AG24" s="3380"/>
      <c r="AH24" s="3380"/>
      <c r="AI24" s="3380"/>
      <c r="AJ24" s="3380"/>
      <c r="AK24" s="3380"/>
      <c r="AL24" s="3380"/>
      <c r="AM24" s="3380"/>
      <c r="AN24" s="3394"/>
      <c r="AO24" s="3393"/>
      <c r="AP24" s="3393"/>
      <c r="AQ24" s="3774"/>
      <c r="AR24" s="3394"/>
      <c r="AS24" s="3394"/>
      <c r="AT24" s="3394"/>
      <c r="AU24" s="3394"/>
      <c r="AV24" s="3394"/>
      <c r="AW24" s="3394"/>
      <c r="AX24" s="3394"/>
      <c r="AY24" s="3394"/>
      <c r="AZ24" s="3380"/>
      <c r="BA24" s="3380"/>
      <c r="BB24" s="3380"/>
      <c r="BC24" s="3382"/>
      <c r="BD24" s="1577"/>
      <c r="BE24" s="783"/>
      <c r="BF24" s="783"/>
      <c r="BG24" s="774"/>
      <c r="BH24" s="774"/>
      <c r="BI24" s="774"/>
      <c r="BJ24" s="774"/>
      <c r="BK24" s="774"/>
      <c r="BL24" s="775"/>
      <c r="BM24" s="774"/>
      <c r="BN24" s="774"/>
      <c r="BO24" s="774"/>
      <c r="BP24" s="774"/>
      <c r="BQ24" s="774"/>
      <c r="BR24" s="775"/>
      <c r="BS24" s="776"/>
      <c r="BT24" s="167"/>
      <c r="BU24" s="36"/>
    </row>
    <row r="25" spans="1:73" s="1323" customFormat="1" ht="25.5" customHeight="1" x14ac:dyDescent="0.35">
      <c r="A25" s="1305">
        <v>0</v>
      </c>
      <c r="B25" s="1306">
        <v>2</v>
      </c>
      <c r="C25" s="1305">
        <v>0</v>
      </c>
      <c r="D25" s="1306">
        <v>0</v>
      </c>
      <c r="E25" s="1305">
        <v>1</v>
      </c>
      <c r="F25" s="1306">
        <v>0</v>
      </c>
      <c r="G25" s="1305">
        <v>0</v>
      </c>
      <c r="H25" s="1306">
        <v>0</v>
      </c>
      <c r="I25" s="1312"/>
      <c r="J25" s="1313"/>
      <c r="K25" s="1316"/>
      <c r="L25" s="1317"/>
      <c r="M25" s="1317"/>
      <c r="N25" s="1317"/>
      <c r="O25" s="1317"/>
      <c r="P25" s="1317"/>
      <c r="Q25" s="1317"/>
      <c r="R25" s="1317"/>
      <c r="S25" s="1318" t="s">
        <v>119</v>
      </c>
      <c r="T25" s="1328" t="s">
        <v>753</v>
      </c>
      <c r="U25" s="1319"/>
      <c r="V25" s="1317"/>
      <c r="W25" s="1317"/>
      <c r="X25" s="1319" t="s">
        <v>754</v>
      </c>
      <c r="Y25" s="1318"/>
      <c r="Z25" s="1318"/>
      <c r="AA25" s="3741"/>
      <c r="AB25" s="3802"/>
      <c r="AC25" s="3802"/>
      <c r="AD25" s="3802"/>
      <c r="AE25" s="3803"/>
      <c r="AF25" s="3395"/>
      <c r="AG25" s="3395"/>
      <c r="AH25" s="3395"/>
      <c r="AI25" s="3395"/>
      <c r="AJ25" s="3395"/>
      <c r="AK25" s="3395"/>
      <c r="AL25" s="3395"/>
      <c r="AM25" s="3395"/>
      <c r="AN25" s="3396"/>
      <c r="AO25" s="3395"/>
      <c r="AP25" s="3395"/>
      <c r="AQ25" s="3775"/>
      <c r="AR25" s="3396"/>
      <c r="AS25" s="3396"/>
      <c r="AT25" s="3396"/>
      <c r="AU25" s="3396"/>
      <c r="AV25" s="3396"/>
      <c r="AW25" s="3396"/>
      <c r="AX25" s="3396"/>
      <c r="AY25" s="3396"/>
      <c r="AZ25" s="3395"/>
      <c r="BA25" s="3395"/>
      <c r="BB25" s="3395"/>
      <c r="BC25" s="3397"/>
      <c r="BD25" s="1580"/>
      <c r="BE25" s="1344"/>
      <c r="BF25" s="1344"/>
      <c r="BG25" s="1344"/>
      <c r="BH25" s="1344"/>
      <c r="BI25" s="1344"/>
      <c r="BJ25" s="1344"/>
      <c r="BK25" s="1344"/>
      <c r="BL25" s="1344"/>
      <c r="BM25" s="1344"/>
      <c r="BN25" s="1344"/>
      <c r="BO25" s="1344"/>
      <c r="BP25" s="1344"/>
      <c r="BQ25" s="1344"/>
      <c r="BR25" s="1344"/>
      <c r="BS25" s="1344"/>
      <c r="BT25" s="1321"/>
      <c r="BU25" s="1322"/>
    </row>
    <row r="26" spans="1:73" ht="51.75" customHeight="1" x14ac:dyDescent="0.45">
      <c r="A26" s="107">
        <v>0</v>
      </c>
      <c r="B26" s="108">
        <v>2</v>
      </c>
      <c r="C26" s="107">
        <v>0</v>
      </c>
      <c r="D26" s="108">
        <v>0</v>
      </c>
      <c r="E26" s="107">
        <v>1</v>
      </c>
      <c r="F26" s="108">
        <v>0</v>
      </c>
      <c r="G26" s="107">
        <v>0</v>
      </c>
      <c r="H26" s="108">
        <v>0</v>
      </c>
      <c r="I26" s="1452" t="str">
        <f t="shared" ref="I26:I31" si="15">CONCATENATE(A26,B26,C26,D26,E26,F26,G26,H26)</f>
        <v>02001000</v>
      </c>
      <c r="J26" s="1452" t="str">
        <f t="shared" ref="J26:J33" si="16">CONCATENATE(A26,B26,C26,D26,E26,F26,G26,H26)</f>
        <v>02001000</v>
      </c>
      <c r="K26" s="552"/>
      <c r="L26" s="2689"/>
      <c r="M26" s="2690"/>
      <c r="N26" s="2690"/>
      <c r="O26" s="2690"/>
      <c r="P26" s="2690"/>
      <c r="Q26" s="2690"/>
      <c r="R26" s="2690"/>
      <c r="S26" s="553" t="s">
        <v>119</v>
      </c>
      <c r="T26" s="2663" t="s">
        <v>755</v>
      </c>
      <c r="U26" s="2663"/>
      <c r="V26" s="556" t="s">
        <v>240</v>
      </c>
      <c r="W26" s="2697"/>
      <c r="X26" s="128"/>
      <c r="Y26" s="565" t="s">
        <v>744</v>
      </c>
      <c r="Z26" s="1320" t="s">
        <v>160</v>
      </c>
      <c r="AA26" s="3742" t="s">
        <v>745</v>
      </c>
      <c r="AB26" s="3804"/>
      <c r="AC26" s="3804"/>
      <c r="AD26" s="3804"/>
      <c r="AE26" s="3805"/>
      <c r="AF26" s="3391"/>
      <c r="AG26" s="3391"/>
      <c r="AH26" s="3370"/>
      <c r="AI26" s="3370"/>
      <c r="AJ26" s="3370"/>
      <c r="AK26" s="3370"/>
      <c r="AL26" s="3370"/>
      <c r="AM26" s="3370"/>
      <c r="AN26" s="3370"/>
      <c r="AO26" s="3391"/>
      <c r="AP26" s="3391"/>
      <c r="AQ26" s="3772"/>
      <c r="AR26" s="3389"/>
      <c r="AS26" s="3389"/>
      <c r="AT26" s="3389"/>
      <c r="AU26" s="3389"/>
      <c r="AV26" s="3389"/>
      <c r="AW26" s="3389"/>
      <c r="AX26" s="3389"/>
      <c r="AY26" s="3389"/>
      <c r="AZ26" s="3373">
        <f t="shared" ref="AZ26:AZ35" si="17">(AG26*BE26)+(AP26*BC26)+(AG26*BD26)+(AG26*BF26)</f>
        <v>0</v>
      </c>
      <c r="BA26" s="3374">
        <f>AZ26/'Radiología simple.'!AO$8</f>
        <v>0</v>
      </c>
      <c r="BB26" s="3391"/>
      <c r="BC26" s="3377"/>
      <c r="BD26" s="1576"/>
      <c r="BE26" s="64"/>
      <c r="BF26" s="64"/>
      <c r="BG26" s="66"/>
      <c r="BH26" s="66"/>
      <c r="BI26" s="66"/>
      <c r="BJ26" s="66"/>
      <c r="BK26" s="66"/>
      <c r="BL26" s="115"/>
      <c r="BM26" s="66"/>
      <c r="BN26" s="66"/>
      <c r="BO26" s="66"/>
      <c r="BP26" s="66"/>
      <c r="BQ26" s="66"/>
      <c r="BR26" s="119"/>
      <c r="BS26" s="182"/>
      <c r="BT26" s="167"/>
      <c r="BU26" s="36"/>
    </row>
    <row r="27" spans="1:73" ht="51.75" customHeight="1" x14ac:dyDescent="0.45">
      <c r="A27" s="107">
        <v>0</v>
      </c>
      <c r="B27" s="108">
        <v>2</v>
      </c>
      <c r="C27" s="107">
        <v>0</v>
      </c>
      <c r="D27" s="108">
        <v>0</v>
      </c>
      <c r="E27" s="107">
        <v>1</v>
      </c>
      <c r="F27" s="108">
        <v>0</v>
      </c>
      <c r="G27" s="107">
        <v>0</v>
      </c>
      <c r="H27" s="108">
        <v>1</v>
      </c>
      <c r="I27" s="1452" t="str">
        <f t="shared" si="15"/>
        <v>02001001</v>
      </c>
      <c r="J27" s="1452" t="str">
        <f t="shared" si="16"/>
        <v>02001001</v>
      </c>
      <c r="K27" s="552"/>
      <c r="L27" s="2689">
        <v>72351</v>
      </c>
      <c r="M27" s="2690"/>
      <c r="N27" s="2690"/>
      <c r="O27" s="2690"/>
      <c r="P27" s="2690"/>
      <c r="Q27" s="2690"/>
      <c r="R27" s="2690"/>
      <c r="S27" s="553" t="s">
        <v>119</v>
      </c>
      <c r="T27" s="556"/>
      <c r="U27" s="3163" t="s">
        <v>756</v>
      </c>
      <c r="V27" s="556" t="s">
        <v>240</v>
      </c>
      <c r="W27" s="2691" t="s">
        <v>757</v>
      </c>
      <c r="X27" s="128" t="s">
        <v>756</v>
      </c>
      <c r="Y27" s="566"/>
      <c r="Z27" s="181"/>
      <c r="AA27" s="3743"/>
      <c r="AB27" s="3419">
        <v>4.7068733357197772</v>
      </c>
      <c r="AC27" s="3507">
        <f t="shared" ref="AC27:AC32" si="18">BA27</f>
        <v>6.25</v>
      </c>
      <c r="AD27" s="3419">
        <v>7.9671741931915312</v>
      </c>
      <c r="AE27" s="3423" t="s">
        <v>520</v>
      </c>
      <c r="AF27" s="3391">
        <v>25</v>
      </c>
      <c r="AG27" s="3370">
        <f t="shared" ref="AG27:AG34" si="19">SUM(AH27:AM27)</f>
        <v>25</v>
      </c>
      <c r="AH27" s="3370">
        <v>4</v>
      </c>
      <c r="AI27" s="3370">
        <v>5</v>
      </c>
      <c r="AJ27" s="3370">
        <v>0</v>
      </c>
      <c r="AK27" s="3370">
        <v>15</v>
      </c>
      <c r="AL27" s="3370">
        <v>0</v>
      </c>
      <c r="AM27" s="3370">
        <v>1</v>
      </c>
      <c r="AN27" s="3370"/>
      <c r="AO27" s="3391">
        <v>25</v>
      </c>
      <c r="AP27" s="3370">
        <f t="shared" ref="AP27:AP32" si="20">SUM(AQ27:AX27)</f>
        <v>25</v>
      </c>
      <c r="AQ27" s="3772">
        <v>2</v>
      </c>
      <c r="AR27" s="3389">
        <v>4</v>
      </c>
      <c r="AS27" s="3389">
        <v>10</v>
      </c>
      <c r="AT27" s="3389">
        <v>0</v>
      </c>
      <c r="AU27" s="3389">
        <v>0</v>
      </c>
      <c r="AV27" s="3389">
        <v>0</v>
      </c>
      <c r="AW27" s="3389">
        <v>5</v>
      </c>
      <c r="AX27" s="3389">
        <v>4</v>
      </c>
      <c r="AY27" s="3389"/>
      <c r="AZ27" s="3373">
        <f t="shared" si="17"/>
        <v>75</v>
      </c>
      <c r="BA27" s="3374">
        <f>AZ27/'Radiología simple.'!AO$8</f>
        <v>6.25</v>
      </c>
      <c r="BB27" s="3373" t="str" cm="1">
        <f t="array" ref="BB27">_xlfn.IFS(BA27&lt;4,"estandar",BA27&gt;9,"compleja",BA27&lt;9,"avanzada")</f>
        <v>avanzada</v>
      </c>
      <c r="BC27" s="3375">
        <v>1</v>
      </c>
      <c r="BD27" s="1578">
        <v>1</v>
      </c>
      <c r="BE27" s="117">
        <v>1</v>
      </c>
      <c r="BF27" s="64" t="s">
        <v>249</v>
      </c>
      <c r="BG27" s="1143">
        <v>8.1960708898944201</v>
      </c>
      <c r="BH27" s="1143">
        <v>0</v>
      </c>
      <c r="BI27" s="1143">
        <v>18.125565610859699</v>
      </c>
      <c r="BJ27" s="1143"/>
      <c r="BK27" s="1143">
        <f>SUM(BG27,BH27,BI27)</f>
        <v>26.321636500754117</v>
      </c>
      <c r="BL27" s="1139"/>
      <c r="BM27" s="1143">
        <v>7.0765415671212999</v>
      </c>
      <c r="BN27" s="1143">
        <v>0</v>
      </c>
      <c r="BO27" s="1143">
        <v>30</v>
      </c>
      <c r="BP27" s="1143">
        <v>4.5896721201299897</v>
      </c>
      <c r="BQ27" s="1143">
        <f>SUM(BK27,BM27,BN27,BO27,BP27)</f>
        <v>67.98785018800541</v>
      </c>
      <c r="BR27" s="1144"/>
      <c r="BS27" s="1201"/>
      <c r="BT27" s="167"/>
      <c r="BU27" s="36"/>
    </row>
    <row r="28" spans="1:73" ht="51.75" customHeight="1" x14ac:dyDescent="0.45">
      <c r="A28" s="107">
        <v>0</v>
      </c>
      <c r="B28" s="108">
        <v>2</v>
      </c>
      <c r="C28" s="107">
        <v>0</v>
      </c>
      <c r="D28" s="108">
        <v>0</v>
      </c>
      <c r="E28" s="107">
        <v>1</v>
      </c>
      <c r="F28" s="108">
        <v>0</v>
      </c>
      <c r="G28" s="107">
        <v>0</v>
      </c>
      <c r="H28" s="108">
        <v>2</v>
      </c>
      <c r="I28" s="1452" t="str">
        <f t="shared" si="15"/>
        <v>02001002</v>
      </c>
      <c r="J28" s="1452" t="str">
        <f t="shared" si="16"/>
        <v>02001002</v>
      </c>
      <c r="K28" s="552"/>
      <c r="L28" s="2689">
        <v>72353</v>
      </c>
      <c r="M28" s="2690"/>
      <c r="N28" s="2690"/>
      <c r="O28" s="2690"/>
      <c r="P28" s="2690"/>
      <c r="Q28" s="2690"/>
      <c r="R28" s="2690"/>
      <c r="S28" s="553" t="s">
        <v>119</v>
      </c>
      <c r="T28" s="556"/>
      <c r="U28" s="2670" t="s">
        <v>758</v>
      </c>
      <c r="V28" s="556" t="s">
        <v>240</v>
      </c>
      <c r="W28" s="2699" t="s">
        <v>759</v>
      </c>
      <c r="X28" s="128" t="s">
        <v>758</v>
      </c>
      <c r="Y28" s="566"/>
      <c r="Z28" s="181"/>
      <c r="AA28" s="3743"/>
      <c r="AB28" s="3419">
        <v>3.7654986685758214</v>
      </c>
      <c r="AC28" s="3507">
        <f t="shared" si="18"/>
        <v>3.3333333333333335</v>
      </c>
      <c r="AD28" s="3419">
        <v>6.448895438490279</v>
      </c>
      <c r="AE28" s="3423" t="s">
        <v>520</v>
      </c>
      <c r="AF28" s="3391">
        <v>20</v>
      </c>
      <c r="AG28" s="3370">
        <f t="shared" si="19"/>
        <v>20</v>
      </c>
      <c r="AH28" s="3545">
        <v>4</v>
      </c>
      <c r="AI28" s="3545">
        <v>5</v>
      </c>
      <c r="AJ28" s="3545">
        <v>0</v>
      </c>
      <c r="AK28" s="3545">
        <v>10</v>
      </c>
      <c r="AL28" s="3545">
        <v>0</v>
      </c>
      <c r="AM28" s="3545">
        <v>1</v>
      </c>
      <c r="AN28" s="3545"/>
      <c r="AO28" s="3391">
        <v>20</v>
      </c>
      <c r="AP28" s="3370">
        <f t="shared" si="20"/>
        <v>20</v>
      </c>
      <c r="AQ28" s="3776">
        <v>2</v>
      </c>
      <c r="AR28" s="3398">
        <v>4</v>
      </c>
      <c r="AS28" s="3398">
        <v>5</v>
      </c>
      <c r="AT28" s="3398">
        <v>0</v>
      </c>
      <c r="AU28" s="3398">
        <v>0</v>
      </c>
      <c r="AV28" s="3398">
        <v>0</v>
      </c>
      <c r="AW28" s="3398">
        <v>5</v>
      </c>
      <c r="AX28" s="3398">
        <v>4</v>
      </c>
      <c r="AY28" s="3398"/>
      <c r="AZ28" s="3373">
        <f t="shared" si="17"/>
        <v>40</v>
      </c>
      <c r="BA28" s="3374">
        <f>AZ28/'Radiología simple.'!AO$8</f>
        <v>3.3333333333333335</v>
      </c>
      <c r="BB28" s="3373" t="str" cm="1">
        <f t="array" ref="BB28">_xlfn.IFS(BA28&lt;4,"estandar",BA28&gt;9,"compleja",BA28&lt;9,"avanzada")</f>
        <v>estandar</v>
      </c>
      <c r="BC28" s="3375">
        <v>1</v>
      </c>
      <c r="BD28" s="1578">
        <v>1</v>
      </c>
      <c r="BE28" s="117">
        <v>0</v>
      </c>
      <c r="BF28" s="64" t="s">
        <v>249</v>
      </c>
      <c r="BG28" s="1143">
        <v>6.5568567119155396</v>
      </c>
      <c r="BH28" s="1143">
        <v>0</v>
      </c>
      <c r="BI28" s="1143">
        <v>14.500452488687801</v>
      </c>
      <c r="BJ28" s="1143"/>
      <c r="BK28" s="1143">
        <f>SUM(BG28,BH28,BI28)</f>
        <v>21.057309200603342</v>
      </c>
      <c r="BL28" s="1139"/>
      <c r="BM28" s="1143">
        <v>2.9932733973015799</v>
      </c>
      <c r="BN28" s="1143">
        <v>0</v>
      </c>
      <c r="BO28" s="1143">
        <v>30</v>
      </c>
      <c r="BP28" s="1143">
        <v>0.98104170433137505</v>
      </c>
      <c r="BQ28" s="1143">
        <f>SUM(BK28,BM28,BN28,BO28,BP28)</f>
        <v>55.031624302236295</v>
      </c>
      <c r="BR28" s="1144"/>
      <c r="BS28" s="1201"/>
      <c r="BT28" s="167"/>
      <c r="BU28" s="36"/>
    </row>
    <row r="29" spans="1:73" ht="51.75" customHeight="1" x14ac:dyDescent="0.45">
      <c r="A29" s="107">
        <v>0</v>
      </c>
      <c r="B29" s="108">
        <v>2</v>
      </c>
      <c r="C29" s="107">
        <v>0</v>
      </c>
      <c r="D29" s="108">
        <v>0</v>
      </c>
      <c r="E29" s="107">
        <v>1</v>
      </c>
      <c r="F29" s="108">
        <v>0</v>
      </c>
      <c r="G29" s="107">
        <v>0</v>
      </c>
      <c r="H29" s="108">
        <v>3</v>
      </c>
      <c r="I29" s="1452" t="str">
        <f t="shared" si="15"/>
        <v>02001003</v>
      </c>
      <c r="J29" s="1452" t="str">
        <f t="shared" si="16"/>
        <v>02001003</v>
      </c>
      <c r="K29" s="552"/>
      <c r="L29" s="2689">
        <v>72352</v>
      </c>
      <c r="M29" s="2690"/>
      <c r="N29" s="2690"/>
      <c r="O29" s="2690"/>
      <c r="P29" s="2690"/>
      <c r="Q29" s="2690"/>
      <c r="R29" s="2690"/>
      <c r="S29" s="553" t="s">
        <v>119</v>
      </c>
      <c r="T29" s="556"/>
      <c r="U29" s="2670" t="s">
        <v>760</v>
      </c>
      <c r="V29" s="556" t="s">
        <v>240</v>
      </c>
      <c r="W29" s="2699" t="s">
        <v>761</v>
      </c>
      <c r="X29" s="128" t="s">
        <v>760</v>
      </c>
      <c r="Y29" s="566"/>
      <c r="Z29" s="181"/>
      <c r="AA29" s="3743"/>
      <c r="AB29" s="3419">
        <v>4.7068733357197772</v>
      </c>
      <c r="AC29" s="3507">
        <f t="shared" si="18"/>
        <v>6.25</v>
      </c>
      <c r="AD29" s="3419">
        <v>7.9671741931915312</v>
      </c>
      <c r="AE29" s="3423" t="s">
        <v>520</v>
      </c>
      <c r="AF29" s="3391">
        <v>25</v>
      </c>
      <c r="AG29" s="3370">
        <f t="shared" si="19"/>
        <v>25</v>
      </c>
      <c r="AH29" s="3545">
        <v>9</v>
      </c>
      <c r="AI29" s="3545">
        <v>5</v>
      </c>
      <c r="AJ29" s="3545">
        <v>0</v>
      </c>
      <c r="AK29" s="3545">
        <v>10</v>
      </c>
      <c r="AL29" s="3545">
        <v>0</v>
      </c>
      <c r="AM29" s="3545">
        <v>1</v>
      </c>
      <c r="AN29" s="3545"/>
      <c r="AO29" s="3455">
        <v>25</v>
      </c>
      <c r="AP29" s="3370">
        <f t="shared" si="20"/>
        <v>25</v>
      </c>
      <c r="AQ29" s="3777">
        <v>7</v>
      </c>
      <c r="AR29" s="3399">
        <v>4</v>
      </c>
      <c r="AS29" s="3399">
        <v>5</v>
      </c>
      <c r="AT29" s="3399">
        <v>0</v>
      </c>
      <c r="AU29" s="3399">
        <v>0</v>
      </c>
      <c r="AV29" s="3399">
        <v>0</v>
      </c>
      <c r="AW29" s="3399">
        <v>5</v>
      </c>
      <c r="AX29" s="3399">
        <v>4</v>
      </c>
      <c r="AY29" s="3399"/>
      <c r="AZ29" s="3373">
        <f t="shared" si="17"/>
        <v>75</v>
      </c>
      <c r="BA29" s="3374">
        <f>AZ29/'Radiología simple.'!AO$8</f>
        <v>6.25</v>
      </c>
      <c r="BB29" s="3373" t="str" cm="1">
        <f t="array" ref="BB29">_xlfn.IFS(BA29&lt;4,"estandar",BA29&gt;9,"compleja",BA29&lt;9,"avanzada")</f>
        <v>avanzada</v>
      </c>
      <c r="BC29" s="3375">
        <v>1</v>
      </c>
      <c r="BD29" s="1578">
        <v>1</v>
      </c>
      <c r="BE29" s="117">
        <v>1</v>
      </c>
      <c r="BF29" s="64" t="s">
        <v>249</v>
      </c>
      <c r="BG29" s="1143">
        <v>8.1960708898944201</v>
      </c>
      <c r="BH29" s="1143">
        <v>0</v>
      </c>
      <c r="BI29" s="1143">
        <v>18.125565610859699</v>
      </c>
      <c r="BJ29" s="1143"/>
      <c r="BK29" s="1143">
        <f>SUM(BG29,BH29,BI29)</f>
        <v>26.321636500754117</v>
      </c>
      <c r="BL29" s="1139"/>
      <c r="BM29" s="1143">
        <v>7.0765415671212999</v>
      </c>
      <c r="BN29" s="1143">
        <v>0</v>
      </c>
      <c r="BO29" s="1143">
        <v>30</v>
      </c>
      <c r="BP29" s="1143">
        <v>4.5896721201299897</v>
      </c>
      <c r="BQ29" s="1143">
        <f>SUM(BK29,BM29,BN29,BO29,BP29)</f>
        <v>67.98785018800541</v>
      </c>
      <c r="BR29" s="1144"/>
      <c r="BS29" s="1201"/>
      <c r="BT29" s="167"/>
      <c r="BU29" s="36"/>
    </row>
    <row r="30" spans="1:73" ht="51.75" customHeight="1" x14ac:dyDescent="0.45">
      <c r="A30" s="107">
        <v>0</v>
      </c>
      <c r="B30" s="108">
        <v>2</v>
      </c>
      <c r="C30" s="107">
        <v>0</v>
      </c>
      <c r="D30" s="108">
        <v>0</v>
      </c>
      <c r="E30" s="107">
        <v>1</v>
      </c>
      <c r="F30" s="108">
        <v>0</v>
      </c>
      <c r="G30" s="107">
        <v>0</v>
      </c>
      <c r="H30" s="108">
        <v>4</v>
      </c>
      <c r="I30" s="1452" t="str">
        <f t="shared" si="15"/>
        <v>02001004</v>
      </c>
      <c r="J30" s="1452" t="str">
        <f t="shared" si="16"/>
        <v>02001004</v>
      </c>
      <c r="K30" s="552"/>
      <c r="L30" s="2689">
        <v>72359</v>
      </c>
      <c r="M30" s="2690"/>
      <c r="N30" s="2690"/>
      <c r="O30" s="2690"/>
      <c r="P30" s="2690"/>
      <c r="Q30" s="2690"/>
      <c r="R30" s="2690"/>
      <c r="S30" s="553" t="s">
        <v>119</v>
      </c>
      <c r="T30" s="556"/>
      <c r="U30" s="2670" t="s">
        <v>762</v>
      </c>
      <c r="V30" s="556" t="s">
        <v>240</v>
      </c>
      <c r="W30" s="2699" t="s">
        <v>763</v>
      </c>
      <c r="X30" s="128" t="s">
        <v>762</v>
      </c>
      <c r="Y30" s="566"/>
      <c r="Z30" s="181"/>
      <c r="AA30" s="3743"/>
      <c r="AB30" s="3419">
        <v>9.4137466714395543</v>
      </c>
      <c r="AC30" s="3507">
        <f t="shared" si="18"/>
        <v>12.5</v>
      </c>
      <c r="AD30" s="3419">
        <v>12.232504309964776</v>
      </c>
      <c r="AE30" s="3423" t="s">
        <v>520</v>
      </c>
      <c r="AF30" s="3391">
        <v>50</v>
      </c>
      <c r="AG30" s="3370">
        <f t="shared" si="19"/>
        <v>50</v>
      </c>
      <c r="AH30" s="3370">
        <v>9</v>
      </c>
      <c r="AI30" s="3370">
        <v>5</v>
      </c>
      <c r="AJ30" s="3370">
        <v>5</v>
      </c>
      <c r="AK30" s="3370">
        <v>30</v>
      </c>
      <c r="AL30" s="3370">
        <v>0</v>
      </c>
      <c r="AM30" s="3370">
        <v>1</v>
      </c>
      <c r="AN30" s="3370"/>
      <c r="AO30" s="3391">
        <v>50</v>
      </c>
      <c r="AP30" s="3370">
        <f t="shared" si="20"/>
        <v>50</v>
      </c>
      <c r="AQ30" s="3772">
        <v>17</v>
      </c>
      <c r="AR30" s="3389">
        <v>4</v>
      </c>
      <c r="AS30" s="3389">
        <v>20</v>
      </c>
      <c r="AT30" s="3389">
        <v>0</v>
      </c>
      <c r="AU30" s="3389">
        <v>0</v>
      </c>
      <c r="AV30" s="3389">
        <v>0</v>
      </c>
      <c r="AW30" s="3389">
        <v>5</v>
      </c>
      <c r="AX30" s="3389">
        <v>4</v>
      </c>
      <c r="AY30" s="3389"/>
      <c r="AZ30" s="3373">
        <f t="shared" si="17"/>
        <v>150</v>
      </c>
      <c r="BA30" s="3374">
        <f>AZ30/'Radiología simple.'!AO$8</f>
        <v>12.5</v>
      </c>
      <c r="BB30" s="3373" t="str" cm="1">
        <f t="array" ref="BB30">_xlfn.IFS(BA30&lt;4,"estandar",BA30&gt;9,"compleja",BA30&lt;9,"avanzada")</f>
        <v>compleja</v>
      </c>
      <c r="BC30" s="3375">
        <v>1</v>
      </c>
      <c r="BD30" s="1578">
        <v>1</v>
      </c>
      <c r="BE30" s="117">
        <v>1</v>
      </c>
      <c r="BF30" s="64" t="s">
        <v>249</v>
      </c>
      <c r="BG30" s="1143">
        <v>16.392141779788801</v>
      </c>
      <c r="BH30" s="1143">
        <v>0</v>
      </c>
      <c r="BI30" s="1143">
        <v>36.251131221719497</v>
      </c>
      <c r="BJ30" s="1143"/>
      <c r="BK30" s="1143">
        <f>SUM(BG30,BH30,BI30)</f>
        <v>52.643273001508298</v>
      </c>
      <c r="BL30" s="1139"/>
      <c r="BM30" s="1143">
        <v>14.1530831342426</v>
      </c>
      <c r="BN30" s="1143">
        <v>3</v>
      </c>
      <c r="BO30" s="1143">
        <v>30</v>
      </c>
      <c r="BP30" s="1143">
        <v>4.5896721201299897</v>
      </c>
      <c r="BQ30" s="1143">
        <f>SUM(BK30,BM30,BN30,BO30,BP30)</f>
        <v>104.38602825588089</v>
      </c>
      <c r="BR30" s="1144"/>
      <c r="BS30" s="1201"/>
      <c r="BT30" s="167"/>
      <c r="BU30" s="36"/>
    </row>
    <row r="31" spans="1:73" ht="51.75" customHeight="1" x14ac:dyDescent="0.45">
      <c r="A31" s="107">
        <v>0</v>
      </c>
      <c r="B31" s="108">
        <v>2</v>
      </c>
      <c r="C31" s="107">
        <v>0</v>
      </c>
      <c r="D31" s="108">
        <v>0</v>
      </c>
      <c r="E31" s="107">
        <v>1</v>
      </c>
      <c r="F31" s="108">
        <v>0</v>
      </c>
      <c r="G31" s="107">
        <v>0</v>
      </c>
      <c r="H31" s="108">
        <v>5</v>
      </c>
      <c r="I31" s="1452" t="str">
        <f t="shared" si="15"/>
        <v>02001005</v>
      </c>
      <c r="J31" s="1452" t="str">
        <f t="shared" si="16"/>
        <v>02001005</v>
      </c>
      <c r="K31" s="552"/>
      <c r="L31" s="2689">
        <v>711341</v>
      </c>
      <c r="M31" s="2690"/>
      <c r="N31" s="2690"/>
      <c r="O31" s="2690"/>
      <c r="P31" s="2690"/>
      <c r="Q31" s="2690"/>
      <c r="R31" s="2690"/>
      <c r="S31" s="553" t="s">
        <v>119</v>
      </c>
      <c r="T31" s="556"/>
      <c r="U31" s="2670" t="s">
        <v>764</v>
      </c>
      <c r="V31" s="556" t="s">
        <v>240</v>
      </c>
      <c r="W31" s="2699" t="s">
        <v>765</v>
      </c>
      <c r="X31" s="128" t="s">
        <v>764</v>
      </c>
      <c r="Y31" s="566"/>
      <c r="Z31" s="181"/>
      <c r="AA31" s="3743"/>
      <c r="AB31" s="3419">
        <v>11.296496005727466</v>
      </c>
      <c r="AC31" s="3418">
        <f t="shared" si="18"/>
        <v>15</v>
      </c>
      <c r="AD31" s="3419">
        <v>17.890310529512483</v>
      </c>
      <c r="AE31" s="3423" t="s">
        <v>520</v>
      </c>
      <c r="AF31" s="3391">
        <v>60</v>
      </c>
      <c r="AG31" s="3370">
        <f t="shared" si="19"/>
        <v>60</v>
      </c>
      <c r="AH31" s="3370">
        <v>14</v>
      </c>
      <c r="AI31" s="3370">
        <v>5</v>
      </c>
      <c r="AJ31" s="3370">
        <v>5</v>
      </c>
      <c r="AK31" s="3370">
        <v>35</v>
      </c>
      <c r="AL31" s="3370">
        <v>0</v>
      </c>
      <c r="AM31" s="3370">
        <v>1</v>
      </c>
      <c r="AN31" s="3370"/>
      <c r="AO31" s="3391">
        <v>60</v>
      </c>
      <c r="AP31" s="3370">
        <f t="shared" si="20"/>
        <v>60</v>
      </c>
      <c r="AQ31" s="3772">
        <v>17</v>
      </c>
      <c r="AR31" s="3389">
        <v>4</v>
      </c>
      <c r="AS31" s="3389">
        <v>20</v>
      </c>
      <c r="AT31" s="3389">
        <v>0</v>
      </c>
      <c r="AU31" s="3389">
        <v>0</v>
      </c>
      <c r="AV31" s="3389">
        <v>10</v>
      </c>
      <c r="AW31" s="3389">
        <v>5</v>
      </c>
      <c r="AX31" s="3389">
        <v>4</v>
      </c>
      <c r="AY31" s="3389"/>
      <c r="AZ31" s="3373">
        <f t="shared" si="17"/>
        <v>180</v>
      </c>
      <c r="BA31" s="3374">
        <f>AZ31/'Radiología simple.'!AO$8</f>
        <v>15</v>
      </c>
      <c r="BB31" s="3373" t="str" cm="1">
        <f t="array" ref="BB31">_xlfn.IFS(BA31&lt;4,"estandar",BA31&gt;9,"compleja",BA31&lt;9,"avanzada")</f>
        <v>compleja</v>
      </c>
      <c r="BC31" s="3375">
        <v>1</v>
      </c>
      <c r="BD31" s="1578">
        <v>1</v>
      </c>
      <c r="BE31" s="117">
        <v>1</v>
      </c>
      <c r="BF31" s="64" t="s">
        <v>249</v>
      </c>
      <c r="BG31" s="1143">
        <v>19.670570135746601</v>
      </c>
      <c r="BH31" s="1143">
        <v>0</v>
      </c>
      <c r="BI31" s="1143">
        <v>43.501357466063297</v>
      </c>
      <c r="BJ31" s="1143"/>
      <c r="BK31" s="1143">
        <f>SUM(BG31,BH31,BI31)</f>
        <v>63.171927601809898</v>
      </c>
      <c r="BL31" s="1139"/>
      <c r="BM31" s="1143">
        <v>57.983193277310903</v>
      </c>
      <c r="BN31" s="1143">
        <v>0</v>
      </c>
      <c r="BO31" s="1143">
        <v>30</v>
      </c>
      <c r="BP31" s="1143">
        <v>1.5117748863587801</v>
      </c>
      <c r="BQ31" s="1143">
        <f>SUM(BK31,BM31,BN31,BO31,BP31)</f>
        <v>152.66689576547958</v>
      </c>
      <c r="BR31" s="1144"/>
      <c r="BS31" s="1201"/>
      <c r="BT31" s="167"/>
      <c r="BU31" s="36"/>
    </row>
    <row r="32" spans="1:73" ht="51.75" customHeight="1" x14ac:dyDescent="0.6">
      <c r="A32" s="1137">
        <v>0</v>
      </c>
      <c r="B32" s="1138">
        <v>2</v>
      </c>
      <c r="C32" s="1137">
        <v>0</v>
      </c>
      <c r="D32" s="1138">
        <v>0</v>
      </c>
      <c r="E32" s="1137">
        <v>1</v>
      </c>
      <c r="F32" s="1138">
        <v>0</v>
      </c>
      <c r="G32" s="1137">
        <v>0</v>
      </c>
      <c r="H32" s="1138">
        <v>6</v>
      </c>
      <c r="I32" s="3825"/>
      <c r="J32" s="2666" t="str">
        <f t="shared" si="16"/>
        <v>02001006</v>
      </c>
      <c r="K32" s="830"/>
      <c r="L32" s="880"/>
      <c r="M32" s="880"/>
      <c r="N32" s="880"/>
      <c r="O32" s="880"/>
      <c r="P32" s="880"/>
      <c r="Q32" s="880"/>
      <c r="R32" s="880"/>
      <c r="S32" s="831" t="s">
        <v>160</v>
      </c>
      <c r="T32" s="2668"/>
      <c r="U32" s="2671" t="s">
        <v>766</v>
      </c>
      <c r="V32" s="2680" t="s">
        <v>291</v>
      </c>
      <c r="W32" s="2699" t="s">
        <v>767</v>
      </c>
      <c r="X32" s="2280" t="s">
        <v>768</v>
      </c>
      <c r="Y32" s="571" t="s">
        <v>744</v>
      </c>
      <c r="Z32" s="221" t="s">
        <v>160</v>
      </c>
      <c r="AA32" s="3744" t="s">
        <v>745</v>
      </c>
      <c r="AB32" s="3413"/>
      <c r="AC32" s="3418">
        <f t="shared" si="18"/>
        <v>7.5</v>
      </c>
      <c r="AD32" s="3413"/>
      <c r="AE32" s="3423" t="s">
        <v>520</v>
      </c>
      <c r="AF32" s="3378"/>
      <c r="AG32" s="3370">
        <f t="shared" si="19"/>
        <v>60</v>
      </c>
      <c r="AH32" s="3370">
        <v>14</v>
      </c>
      <c r="AI32" s="3370">
        <v>5</v>
      </c>
      <c r="AJ32" s="3370">
        <v>0</v>
      </c>
      <c r="AK32" s="3370">
        <v>40</v>
      </c>
      <c r="AL32" s="3370">
        <v>0</v>
      </c>
      <c r="AM32" s="3370">
        <v>1</v>
      </c>
      <c r="AN32" s="3370"/>
      <c r="AO32" s="3378">
        <v>60</v>
      </c>
      <c r="AP32" s="3370">
        <f t="shared" si="20"/>
        <v>30</v>
      </c>
      <c r="AQ32" s="3772">
        <v>7</v>
      </c>
      <c r="AR32" s="3389">
        <v>4</v>
      </c>
      <c r="AS32" s="3389">
        <v>10</v>
      </c>
      <c r="AT32" s="3389">
        <v>0</v>
      </c>
      <c r="AU32" s="3389">
        <v>0</v>
      </c>
      <c r="AV32" s="3389">
        <v>0</v>
      </c>
      <c r="AW32" s="3389">
        <v>5</v>
      </c>
      <c r="AX32" s="3389">
        <v>4</v>
      </c>
      <c r="AY32" s="3389"/>
      <c r="AZ32" s="3373">
        <f t="shared" si="17"/>
        <v>90</v>
      </c>
      <c r="BA32" s="3374">
        <f>AZ32/'Radiología simple.'!AO$8</f>
        <v>7.5</v>
      </c>
      <c r="BB32" s="3373" t="str" cm="1">
        <f t="array" ref="BB32">_xlfn.IFS(BA32&lt;4,"estandar",BA32&gt;9,"compleja",BA32&lt;9,"avanzada")</f>
        <v>avanzada</v>
      </c>
      <c r="BC32" s="3377" t="s">
        <v>522</v>
      </c>
      <c r="BD32" s="1576" t="s">
        <v>522</v>
      </c>
      <c r="BE32" s="64" t="s">
        <v>249</v>
      </c>
      <c r="BF32" s="64" t="s">
        <v>249</v>
      </c>
      <c r="BG32" s="1164"/>
      <c r="BH32" s="1164"/>
      <c r="BI32" s="1143"/>
      <c r="BJ32" s="1143"/>
      <c r="BK32" s="1164"/>
      <c r="BL32" s="1162"/>
      <c r="BM32" s="1164"/>
      <c r="BN32" s="1164"/>
      <c r="BO32" s="1164"/>
      <c r="BP32" s="1164"/>
      <c r="BQ32" s="1164"/>
      <c r="BR32" s="1165"/>
      <c r="BS32" s="1200"/>
      <c r="BT32" s="167"/>
      <c r="BU32" s="36"/>
    </row>
    <row r="33" spans="1:73" ht="51.75" hidden="1" customHeight="1" x14ac:dyDescent="0.55000000000000004">
      <c r="A33" s="1207">
        <v>0</v>
      </c>
      <c r="B33" s="1208">
        <v>2</v>
      </c>
      <c r="C33" s="1207">
        <v>0</v>
      </c>
      <c r="D33" s="1208">
        <v>0</v>
      </c>
      <c r="E33" s="1207">
        <v>1</v>
      </c>
      <c r="F33" s="1208">
        <v>0</v>
      </c>
      <c r="G33" s="1207">
        <v>0</v>
      </c>
      <c r="H33" s="1208">
        <v>7</v>
      </c>
      <c r="I33" s="1362"/>
      <c r="J33" s="1362" t="str">
        <f t="shared" si="16"/>
        <v>02001007</v>
      </c>
      <c r="K33" s="820"/>
      <c r="L33" s="2932"/>
      <c r="M33" s="2932"/>
      <c r="N33" s="2932"/>
      <c r="O33" s="2932"/>
      <c r="P33" s="2932"/>
      <c r="Q33" s="2932"/>
      <c r="R33" s="2932"/>
      <c r="S33" s="559" t="s">
        <v>160</v>
      </c>
      <c r="T33" s="558"/>
      <c r="U33" s="2933" t="s">
        <v>769</v>
      </c>
      <c r="V33" s="306" t="s">
        <v>268</v>
      </c>
      <c r="W33" s="2338"/>
      <c r="X33" s="157" t="s">
        <v>769</v>
      </c>
      <c r="Y33" s="572"/>
      <c r="Z33" s="222"/>
      <c r="AA33" s="3745"/>
      <c r="AB33" s="3413"/>
      <c r="AC33" s="3413"/>
      <c r="AD33" s="3413"/>
      <c r="AE33" s="3425"/>
      <c r="AF33" s="3806" t="s">
        <v>770</v>
      </c>
      <c r="AG33" s="3370">
        <f t="shared" si="19"/>
        <v>0</v>
      </c>
      <c r="AH33" s="3400"/>
      <c r="AI33" s="3400"/>
      <c r="AJ33" s="3400"/>
      <c r="AK33" s="3400"/>
      <c r="AL33" s="3400"/>
      <c r="AM33" s="3400"/>
      <c r="AN33" s="3400"/>
      <c r="AO33" s="3378">
        <v>25</v>
      </c>
      <c r="AP33" s="3378"/>
      <c r="AQ33" s="3778"/>
      <c r="AR33" s="3400"/>
      <c r="AS33" s="3400"/>
      <c r="AT33" s="3400"/>
      <c r="AU33" s="3400"/>
      <c r="AV33" s="3400"/>
      <c r="AW33" s="3400"/>
      <c r="AX33" s="3400"/>
      <c r="AY33" s="3400"/>
      <c r="AZ33" s="3373">
        <f t="shared" si="17"/>
        <v>0</v>
      </c>
      <c r="BA33" s="3374">
        <f>AZ33/'Radiología simple.'!AO$8</f>
        <v>0</v>
      </c>
      <c r="BB33" s="3378"/>
      <c r="BC33" s="3375">
        <v>1</v>
      </c>
      <c r="BD33" s="1578">
        <v>1</v>
      </c>
      <c r="BE33" s="117">
        <v>1</v>
      </c>
      <c r="BF33" s="64"/>
      <c r="BG33" s="1204" t="s">
        <v>770</v>
      </c>
      <c r="BH33" s="1164"/>
      <c r="BI33" s="1143"/>
      <c r="BJ33" s="1143"/>
      <c r="BK33" s="1164"/>
      <c r="BL33" s="1162"/>
      <c r="BM33" s="1164"/>
      <c r="BN33" s="1164"/>
      <c r="BO33" s="1164"/>
      <c r="BP33" s="1164"/>
      <c r="BQ33" s="1164"/>
      <c r="BR33" s="1165"/>
      <c r="BS33" s="1200"/>
      <c r="BT33" s="167"/>
      <c r="BU33" s="36"/>
    </row>
    <row r="34" spans="1:73" ht="51.75" hidden="1" customHeight="1" x14ac:dyDescent="0.6">
      <c r="A34" s="214"/>
      <c r="B34" s="215"/>
      <c r="C34" s="214"/>
      <c r="D34" s="215"/>
      <c r="E34" s="214"/>
      <c r="F34" s="215"/>
      <c r="G34" s="214"/>
      <c r="H34" s="215"/>
      <c r="I34" s="1340" t="str">
        <f>CONCATENATE(A34,B34,C34,D34,E34,F34,G34,H34)</f>
        <v/>
      </c>
      <c r="J34" s="1340"/>
      <c r="K34" s="120"/>
      <c r="L34" s="122"/>
      <c r="M34" s="122"/>
      <c r="N34" s="122"/>
      <c r="O34" s="122"/>
      <c r="P34" s="122"/>
      <c r="Q34" s="122"/>
      <c r="R34" s="122"/>
      <c r="S34" s="224" t="s">
        <v>160</v>
      </c>
      <c r="T34" s="490"/>
      <c r="U34" s="2321" t="s">
        <v>771</v>
      </c>
      <c r="V34" s="306" t="s">
        <v>268</v>
      </c>
      <c r="W34" s="2323"/>
      <c r="X34" s="225" t="s">
        <v>771</v>
      </c>
      <c r="Y34" s="573"/>
      <c r="Z34" s="226"/>
      <c r="AA34" s="3746"/>
      <c r="AB34" s="3413"/>
      <c r="AC34" s="3413"/>
      <c r="AD34" s="3413"/>
      <c r="AE34" s="3425"/>
      <c r="AF34" s="3378"/>
      <c r="AG34" s="3370">
        <f t="shared" si="19"/>
        <v>0</v>
      </c>
      <c r="AH34" s="3386"/>
      <c r="AI34" s="3386"/>
      <c r="AJ34" s="3386"/>
      <c r="AK34" s="3386"/>
      <c r="AL34" s="3386"/>
      <c r="AM34" s="3386"/>
      <c r="AN34" s="3386"/>
      <c r="AO34" s="3401"/>
      <c r="AP34" s="3401"/>
      <c r="AQ34" s="3779"/>
      <c r="AR34" s="3387"/>
      <c r="AS34" s="3387"/>
      <c r="AT34" s="3387"/>
      <c r="AU34" s="3387"/>
      <c r="AV34" s="3387"/>
      <c r="AW34" s="3387"/>
      <c r="AX34" s="3387"/>
      <c r="AY34" s="3387"/>
      <c r="AZ34" s="3374">
        <f t="shared" si="17"/>
        <v>0</v>
      </c>
      <c r="BA34" s="3374">
        <f>AZ34/'Radiología simple.'!AO$8</f>
        <v>0</v>
      </c>
      <c r="BB34" s="3378"/>
      <c r="BC34" s="3377"/>
      <c r="BD34" s="1576"/>
      <c r="BE34" s="64"/>
      <c r="BF34" s="64"/>
      <c r="BG34" s="1164"/>
      <c r="BH34" s="1164"/>
      <c r="BI34" s="1143"/>
      <c r="BJ34" s="1143"/>
      <c r="BK34" s="1164"/>
      <c r="BL34" s="1162"/>
      <c r="BM34" s="1164"/>
      <c r="BN34" s="1164"/>
      <c r="BO34" s="1164"/>
      <c r="BP34" s="1164"/>
      <c r="BQ34" s="1164"/>
      <c r="BR34" s="1165"/>
      <c r="BS34" s="1200"/>
      <c r="BT34" s="167"/>
      <c r="BU34" s="36"/>
    </row>
    <row r="35" spans="1:73" ht="20.25" customHeight="1" x14ac:dyDescent="0.55000000000000004">
      <c r="A35" s="90"/>
      <c r="B35" s="89"/>
      <c r="C35" s="90"/>
      <c r="D35" s="89"/>
      <c r="E35" s="90"/>
      <c r="F35" s="89"/>
      <c r="G35" s="90"/>
      <c r="H35" s="89"/>
      <c r="I35" s="1339" t="str">
        <f>CONCATENATE(A35,B35,C35,D35,E35,F35,G35,H35)</f>
        <v/>
      </c>
      <c r="J35" s="1339"/>
      <c r="K35" s="127"/>
      <c r="L35" s="137"/>
      <c r="M35" s="122"/>
      <c r="N35" s="122"/>
      <c r="O35" s="122"/>
      <c r="P35" s="122"/>
      <c r="Q35" s="122"/>
      <c r="R35" s="122"/>
      <c r="S35" s="137"/>
      <c r="T35" s="137"/>
      <c r="U35" s="161"/>
      <c r="V35" s="227"/>
      <c r="W35" s="176"/>
      <c r="X35" s="176"/>
      <c r="Y35" s="176"/>
      <c r="Z35" s="176"/>
      <c r="AA35" s="3747"/>
      <c r="AB35" s="3413"/>
      <c r="AC35" s="3413"/>
      <c r="AD35" s="3413"/>
      <c r="AE35" s="3425"/>
      <c r="AF35" s="3378"/>
      <c r="AG35" s="3378"/>
      <c r="AH35" s="3370"/>
      <c r="AI35" s="3370"/>
      <c r="AJ35" s="3370"/>
      <c r="AK35" s="3370"/>
      <c r="AL35" s="3370"/>
      <c r="AM35" s="3370"/>
      <c r="AN35" s="3370"/>
      <c r="AO35" s="3378"/>
      <c r="AP35" s="3378"/>
      <c r="AQ35" s="3772"/>
      <c r="AR35" s="3389"/>
      <c r="AS35" s="3389"/>
      <c r="AT35" s="3389"/>
      <c r="AU35" s="3389"/>
      <c r="AV35" s="3389"/>
      <c r="AW35" s="3389"/>
      <c r="AX35" s="3389"/>
      <c r="AY35" s="3389"/>
      <c r="AZ35" s="3373">
        <f t="shared" si="17"/>
        <v>0</v>
      </c>
      <c r="BA35" s="3374">
        <f>AZ35/'Radiología simple.'!AO$8</f>
        <v>0</v>
      </c>
      <c r="BB35" s="3378"/>
      <c r="BC35" s="3377"/>
      <c r="BD35" s="1576"/>
      <c r="BE35" s="64"/>
      <c r="BF35" s="64"/>
      <c r="BG35" s="1164"/>
      <c r="BH35" s="1164"/>
      <c r="BI35" s="1143"/>
      <c r="BJ35" s="1143"/>
      <c r="BK35" s="1164"/>
      <c r="BL35" s="1162"/>
      <c r="BM35" s="1164"/>
      <c r="BN35" s="1164"/>
      <c r="BO35" s="1164"/>
      <c r="BP35" s="1164"/>
      <c r="BQ35" s="1164"/>
      <c r="BR35" s="1165"/>
      <c r="BS35" s="1200"/>
      <c r="BT35" s="167"/>
      <c r="BU35" s="36"/>
    </row>
    <row r="36" spans="1:73" ht="20.25" customHeight="1" x14ac:dyDescent="0.6">
      <c r="A36" s="1305">
        <v>0</v>
      </c>
      <c r="B36" s="1306">
        <v>2</v>
      </c>
      <c r="C36" s="1305">
        <v>0</v>
      </c>
      <c r="D36" s="1306">
        <v>0</v>
      </c>
      <c r="E36" s="1305">
        <v>1</v>
      </c>
      <c r="F36" s="1306">
        <v>1</v>
      </c>
      <c r="G36" s="1305">
        <v>0</v>
      </c>
      <c r="H36" s="1306">
        <v>0</v>
      </c>
      <c r="I36" s="1312" t="str">
        <f>CONCATENATE(A36,B36,C36,D36,E36,F36,G36,H36)</f>
        <v>02001100</v>
      </c>
      <c r="J36" s="1313"/>
      <c r="K36" s="1324"/>
      <c r="L36" s="1325"/>
      <c r="M36" s="1325"/>
      <c r="N36" s="1325"/>
      <c r="O36" s="1325"/>
      <c r="P36" s="1325"/>
      <c r="Q36" s="1325"/>
      <c r="R36" s="1325"/>
      <c r="S36" s="1309" t="s">
        <v>119</v>
      </c>
      <c r="T36" s="1310" t="s">
        <v>772</v>
      </c>
      <c r="U36" s="1310"/>
      <c r="V36" s="1326"/>
      <c r="W36" s="1327"/>
      <c r="X36" s="1310" t="s">
        <v>772</v>
      </c>
      <c r="Y36" s="1309" t="s">
        <v>744</v>
      </c>
      <c r="Z36" s="1331" t="s">
        <v>160</v>
      </c>
      <c r="AA36" s="3748" t="s">
        <v>745</v>
      </c>
      <c r="AB36" s="3807"/>
      <c r="AC36" s="3807"/>
      <c r="AD36" s="3807"/>
      <c r="AE36" s="3808"/>
      <c r="AF36" s="3395"/>
      <c r="AG36" s="3395"/>
      <c r="AH36" s="3396"/>
      <c r="AI36" s="3396"/>
      <c r="AJ36" s="3396"/>
      <c r="AK36" s="3396"/>
      <c r="AL36" s="3396"/>
      <c r="AM36" s="3396"/>
      <c r="AN36" s="3396"/>
      <c r="AO36" s="3395"/>
      <c r="AP36" s="3395"/>
      <c r="AQ36" s="3775"/>
      <c r="AR36" s="3396"/>
      <c r="AS36" s="3396"/>
      <c r="AT36" s="3396"/>
      <c r="AU36" s="3396"/>
      <c r="AV36" s="3396"/>
      <c r="AW36" s="3396"/>
      <c r="AX36" s="3396"/>
      <c r="AY36" s="3396"/>
      <c r="AZ36" s="3395"/>
      <c r="BA36" s="3395"/>
      <c r="BB36" s="3395"/>
      <c r="BC36" s="3397"/>
      <c r="BD36" s="1580"/>
      <c r="BE36" s="1344"/>
      <c r="BF36" s="1344"/>
      <c r="BG36" s="2934"/>
      <c r="BH36" s="2934"/>
      <c r="BI36" s="2934"/>
      <c r="BJ36" s="2934"/>
      <c r="BK36" s="2934"/>
      <c r="BL36" s="2934"/>
      <c r="BM36" s="2934"/>
      <c r="BN36" s="2934"/>
      <c r="BO36" s="2934"/>
      <c r="BP36" s="2934"/>
      <c r="BQ36" s="2934"/>
      <c r="BR36" s="2934"/>
      <c r="BS36" s="2934"/>
      <c r="BT36" s="167"/>
      <c r="BU36" s="36"/>
    </row>
    <row r="37" spans="1:73" ht="51.75" customHeight="1" x14ac:dyDescent="0.45">
      <c r="A37" s="107">
        <v>0</v>
      </c>
      <c r="B37" s="108">
        <v>2</v>
      </c>
      <c r="C37" s="107">
        <v>0</v>
      </c>
      <c r="D37" s="108">
        <v>0</v>
      </c>
      <c r="E37" s="107">
        <v>1</v>
      </c>
      <c r="F37" s="108">
        <v>1</v>
      </c>
      <c r="G37" s="107">
        <v>0</v>
      </c>
      <c r="H37" s="108">
        <v>1</v>
      </c>
      <c r="I37" s="1452" t="str">
        <f>CONCATENATE(A37,B37,C37,D37,E37,F37,G37,H37)</f>
        <v>02001101</v>
      </c>
      <c r="J37" s="1452" t="str">
        <f>CONCATENATE(A37,B37,C37,D37,E37,F37,G37,H37)</f>
        <v>02001101</v>
      </c>
      <c r="K37" s="552"/>
      <c r="L37" s="2689">
        <v>72360</v>
      </c>
      <c r="M37" s="2690"/>
      <c r="N37" s="2690"/>
      <c r="O37" s="2690"/>
      <c r="P37" s="2690"/>
      <c r="Q37" s="2690"/>
      <c r="R37" s="2690"/>
      <c r="S37" s="553" t="s">
        <v>119</v>
      </c>
      <c r="T37" s="2663" t="s">
        <v>773</v>
      </c>
      <c r="U37" s="2663"/>
      <c r="V37" s="556" t="s">
        <v>240</v>
      </c>
      <c r="W37" s="2699" t="s">
        <v>774</v>
      </c>
      <c r="X37" s="128" t="s">
        <v>773</v>
      </c>
      <c r="Y37" s="566"/>
      <c r="Z37" s="181"/>
      <c r="AA37" s="3743"/>
      <c r="AB37" s="3419">
        <v>3.8</v>
      </c>
      <c r="AC37" s="3418">
        <f t="shared" ref="AC37:AC38" si="21">BA37</f>
        <v>7.083333333333333</v>
      </c>
      <c r="AD37" s="3419">
        <v>3.8</v>
      </c>
      <c r="AE37" s="3423" t="s">
        <v>520</v>
      </c>
      <c r="AF37" s="3391">
        <v>20</v>
      </c>
      <c r="AG37" s="3370">
        <v>30</v>
      </c>
      <c r="AH37" s="3370">
        <v>4</v>
      </c>
      <c r="AI37" s="3370">
        <v>5</v>
      </c>
      <c r="AJ37" s="3370">
        <v>0</v>
      </c>
      <c r="AK37" s="3370">
        <v>10</v>
      </c>
      <c r="AL37" s="3370">
        <v>0</v>
      </c>
      <c r="AM37" s="3370">
        <v>1</v>
      </c>
      <c r="AN37" s="3370"/>
      <c r="AO37" s="3391">
        <v>20</v>
      </c>
      <c r="AP37" s="3370">
        <v>25</v>
      </c>
      <c r="AQ37" s="3772">
        <v>2</v>
      </c>
      <c r="AR37" s="3389">
        <v>3</v>
      </c>
      <c r="AS37" s="3389">
        <v>10</v>
      </c>
      <c r="AT37" s="3389">
        <v>0</v>
      </c>
      <c r="AU37" s="3389">
        <v>0</v>
      </c>
      <c r="AV37" s="3389">
        <v>0</v>
      </c>
      <c r="AW37" s="3389">
        <v>3</v>
      </c>
      <c r="AX37" s="3389">
        <v>2</v>
      </c>
      <c r="AY37" s="3389"/>
      <c r="AZ37" s="3373">
        <f>(AG37*BE37)+(AP37*BC37)+(AG37*BD37)</f>
        <v>85</v>
      </c>
      <c r="BA37" s="3374">
        <f>AZ37/'Radiología simple.'!AO$8</f>
        <v>7.083333333333333</v>
      </c>
      <c r="BB37" s="3373" t="str" cm="1">
        <f t="array" ref="BB37">_xlfn.IFS(BA37&lt;4,"estandar",BA37&gt;9,"compleja",BA37&lt;9,"avanzada")</f>
        <v>avanzada</v>
      </c>
      <c r="BC37" s="3375">
        <v>1</v>
      </c>
      <c r="BD37" s="1578">
        <v>1</v>
      </c>
      <c r="BE37" s="117">
        <v>1</v>
      </c>
      <c r="BF37" s="64" t="s">
        <v>249</v>
      </c>
      <c r="BG37" s="1143">
        <v>6.5568567119155396</v>
      </c>
      <c r="BH37" s="1143">
        <v>0</v>
      </c>
      <c r="BI37" s="1143">
        <v>14.500452488687801</v>
      </c>
      <c r="BJ37" s="1143"/>
      <c r="BK37" s="1143">
        <f>SUM(BG37,BH37,BI37)</f>
        <v>21.057309200603342</v>
      </c>
      <c r="BL37" s="1139"/>
      <c r="BM37" s="1143">
        <v>2.9932733973015799</v>
      </c>
      <c r="BN37" s="1143">
        <v>0</v>
      </c>
      <c r="BO37" s="1143">
        <v>3</v>
      </c>
      <c r="BP37" s="1143">
        <v>0.98104170433137505</v>
      </c>
      <c r="BQ37" s="1143">
        <f>SUM(BK37,BM37,BN37,BO37,BP37)</f>
        <v>28.031624302236295</v>
      </c>
      <c r="BR37" s="1144"/>
      <c r="BS37" s="1201"/>
      <c r="BT37" s="167"/>
      <c r="BU37" s="36"/>
    </row>
    <row r="38" spans="1:73" ht="51.75" customHeight="1" x14ac:dyDescent="0.45">
      <c r="A38" s="1137">
        <v>0</v>
      </c>
      <c r="B38" s="1138">
        <v>2</v>
      </c>
      <c r="C38" s="1137">
        <v>0</v>
      </c>
      <c r="D38" s="1138">
        <v>0</v>
      </c>
      <c r="E38" s="1137">
        <v>1</v>
      </c>
      <c r="F38" s="1138">
        <v>1</v>
      </c>
      <c r="G38" s="1137">
        <v>0</v>
      </c>
      <c r="H38" s="1138">
        <v>2</v>
      </c>
      <c r="I38" s="1452"/>
      <c r="J38" s="2666" t="str">
        <f>CONCATENATE(A38,B38,C38,D38,E38,F38,G38,H38)</f>
        <v>02001102</v>
      </c>
      <c r="K38" s="552"/>
      <c r="L38" s="2690"/>
      <c r="M38" s="2690"/>
      <c r="N38" s="2690"/>
      <c r="O38" s="2690"/>
      <c r="P38" s="2690"/>
      <c r="Q38" s="2690"/>
      <c r="R38" s="2690"/>
      <c r="S38" s="896" t="s">
        <v>775</v>
      </c>
      <c r="T38" s="2685" t="s">
        <v>776</v>
      </c>
      <c r="U38" s="2685"/>
      <c r="V38" s="2935" t="s">
        <v>291</v>
      </c>
      <c r="W38" s="2699" t="s">
        <v>777</v>
      </c>
      <c r="X38" s="2279" t="s">
        <v>776</v>
      </c>
      <c r="Y38" s="574"/>
      <c r="Z38" s="209"/>
      <c r="AA38" s="3749"/>
      <c r="AB38" s="3422"/>
      <c r="AC38" s="3418">
        <f t="shared" si="21"/>
        <v>9.5833333333333339</v>
      </c>
      <c r="AD38" s="3422"/>
      <c r="AE38" s="3423" t="s">
        <v>520</v>
      </c>
      <c r="AF38" s="3391"/>
      <c r="AG38" s="3370">
        <v>40</v>
      </c>
      <c r="AH38" s="3370">
        <v>4</v>
      </c>
      <c r="AI38" s="3370">
        <v>5</v>
      </c>
      <c r="AJ38" s="3370">
        <v>0</v>
      </c>
      <c r="AK38" s="3370">
        <v>10</v>
      </c>
      <c r="AL38" s="3370">
        <v>0</v>
      </c>
      <c r="AM38" s="3370">
        <v>1</v>
      </c>
      <c r="AN38" s="3370"/>
      <c r="AO38" s="3391"/>
      <c r="AP38" s="3370">
        <v>35</v>
      </c>
      <c r="AQ38" s="3772">
        <v>2</v>
      </c>
      <c r="AR38" s="3389">
        <v>3</v>
      </c>
      <c r="AS38" s="3389">
        <v>10</v>
      </c>
      <c r="AT38" s="3389">
        <v>0</v>
      </c>
      <c r="AU38" s="3389">
        <v>0</v>
      </c>
      <c r="AV38" s="3389">
        <v>0</v>
      </c>
      <c r="AW38" s="3389">
        <v>3</v>
      </c>
      <c r="AX38" s="3389">
        <v>2</v>
      </c>
      <c r="AY38" s="3389"/>
      <c r="AZ38" s="3373">
        <f>(AG38*BE38)+(AP38*BC38)+(AG38*BD38)</f>
        <v>115</v>
      </c>
      <c r="BA38" s="3374">
        <f>AZ38/'Radiología simple.'!AO$8</f>
        <v>9.5833333333333339</v>
      </c>
      <c r="BB38" s="3373" t="str" cm="1">
        <f t="array" ref="BB38">_xlfn.IFS(BA38&lt;4,"estandar",BA38&gt;9,"compleja",BA38&lt;9,"avanzada")</f>
        <v>compleja</v>
      </c>
      <c r="BC38" s="3375">
        <v>1</v>
      </c>
      <c r="BD38" s="1578">
        <v>1</v>
      </c>
      <c r="BE38" s="117">
        <v>1</v>
      </c>
      <c r="BF38" s="64" t="s">
        <v>249</v>
      </c>
      <c r="BG38" s="66"/>
      <c r="BH38" s="66"/>
      <c r="BI38" s="66"/>
      <c r="BJ38" s="66"/>
      <c r="BK38" s="66"/>
      <c r="BL38" s="115"/>
      <c r="BM38" s="66"/>
      <c r="BN38" s="66"/>
      <c r="BO38" s="66"/>
      <c r="BP38" s="66"/>
      <c r="BQ38" s="66"/>
      <c r="BR38" s="119"/>
      <c r="BS38" s="182"/>
      <c r="BT38" s="167"/>
      <c r="BU38" s="36"/>
    </row>
    <row r="39" spans="1:73" ht="51.75" customHeight="1" x14ac:dyDescent="0.45">
      <c r="A39" s="1137">
        <v>0</v>
      </c>
      <c r="B39" s="1138">
        <v>7</v>
      </c>
      <c r="C39" s="1137">
        <v>0</v>
      </c>
      <c r="D39" s="1138">
        <v>9</v>
      </c>
      <c r="E39" s="1137">
        <v>0</v>
      </c>
      <c r="F39" s="1138">
        <v>1</v>
      </c>
      <c r="G39" s="1137">
        <v>0</v>
      </c>
      <c r="H39" s="1138">
        <v>6</v>
      </c>
      <c r="I39" s="1452" t="s">
        <v>778</v>
      </c>
      <c r="J39" s="2666" t="s">
        <v>778</v>
      </c>
      <c r="K39" s="552"/>
      <c r="L39" s="2690"/>
      <c r="M39" s="2690"/>
      <c r="N39" s="2690"/>
      <c r="O39" s="2690"/>
      <c r="P39" s="2690"/>
      <c r="Q39" s="2690"/>
      <c r="R39" s="2690"/>
      <c r="S39" s="896" t="s">
        <v>94</v>
      </c>
      <c r="T39" s="2685" t="s">
        <v>779</v>
      </c>
      <c r="U39" s="2685"/>
      <c r="V39" s="2935" t="s">
        <v>291</v>
      </c>
      <c r="W39" s="2699" t="s">
        <v>780</v>
      </c>
      <c r="X39" s="2279"/>
      <c r="Y39" s="574"/>
      <c r="Z39" s="209" t="s">
        <v>649</v>
      </c>
      <c r="AA39" s="3749"/>
      <c r="AB39" s="3422"/>
      <c r="AC39" s="3418"/>
      <c r="AD39" s="3422"/>
      <c r="AE39" s="3423"/>
      <c r="AF39" s="3391"/>
      <c r="AG39" s="3370">
        <v>10</v>
      </c>
      <c r="AH39" s="3370">
        <v>0</v>
      </c>
      <c r="AI39" s="3370"/>
      <c r="AJ39" s="3370"/>
      <c r="AK39" s="3370"/>
      <c r="AL39" s="3370"/>
      <c r="AM39" s="3370"/>
      <c r="AN39" s="3370"/>
      <c r="AO39" s="3391"/>
      <c r="AP39" s="3370">
        <v>10</v>
      </c>
      <c r="AQ39" s="3772">
        <v>0</v>
      </c>
      <c r="AR39" s="3389"/>
      <c r="AS39" s="3389"/>
      <c r="AT39" s="3389"/>
      <c r="AU39" s="3389"/>
      <c r="AV39" s="3389"/>
      <c r="AW39" s="3389"/>
      <c r="AX39" s="3389">
        <v>0</v>
      </c>
      <c r="AY39" s="3389">
        <v>0</v>
      </c>
      <c r="AZ39" s="3373">
        <f>(AG39*BE39)+(AP39*BC39)+(AG39*BD39)</f>
        <v>30</v>
      </c>
      <c r="BA39" s="3374">
        <f>AZ39/'Radiología simple.'!AO$8</f>
        <v>2.5</v>
      </c>
      <c r="BB39" s="3373" t="str" cm="1">
        <f t="array" ref="BB39">_xlfn.IFS(BA39&lt;4,"estandar",BA39&gt;9,"compleja",BA39&lt;9,"avanzada")</f>
        <v>estandar</v>
      </c>
      <c r="BC39" s="3375">
        <v>1</v>
      </c>
      <c r="BD39" s="1578">
        <v>1</v>
      </c>
      <c r="BE39" s="117">
        <v>1</v>
      </c>
      <c r="BF39" s="64" t="s">
        <v>249</v>
      </c>
      <c r="BG39" s="66"/>
      <c r="BH39" s="66"/>
      <c r="BI39" s="66"/>
      <c r="BJ39" s="66"/>
      <c r="BK39" s="66"/>
      <c r="BL39" s="115"/>
      <c r="BM39" s="66"/>
      <c r="BN39" s="66"/>
      <c r="BO39" s="66"/>
      <c r="BP39" s="66"/>
      <c r="BQ39" s="66"/>
      <c r="BR39" s="119"/>
      <c r="BS39" s="182"/>
      <c r="BT39" s="167"/>
      <c r="BU39" s="36"/>
    </row>
    <row r="40" spans="1:73" ht="51.75" hidden="1" customHeight="1" x14ac:dyDescent="0.45">
      <c r="A40" s="1137"/>
      <c r="B40" s="1138"/>
      <c r="C40" s="1137"/>
      <c r="D40" s="1138"/>
      <c r="E40" s="1137"/>
      <c r="F40" s="1138"/>
      <c r="G40" s="1137"/>
      <c r="H40" s="1138"/>
      <c r="I40" s="1302"/>
      <c r="J40" s="2666"/>
      <c r="K40" s="552"/>
      <c r="L40" s="2690"/>
      <c r="M40" s="2690"/>
      <c r="N40" s="2690"/>
      <c r="O40" s="2690"/>
      <c r="P40" s="2690"/>
      <c r="Q40" s="2690"/>
      <c r="R40" s="2690"/>
      <c r="S40" s="896"/>
      <c r="T40" s="2685"/>
      <c r="U40" s="2685"/>
      <c r="V40" s="2680"/>
      <c r="W40" s="2699"/>
      <c r="X40" s="2279"/>
      <c r="Y40" s="574"/>
      <c r="Z40" s="209"/>
      <c r="AA40" s="3749"/>
      <c r="AB40" s="3422"/>
      <c r="AC40" s="3418"/>
      <c r="AD40" s="3422"/>
      <c r="AE40" s="3423"/>
      <c r="AF40" s="3391"/>
      <c r="AG40" s="3370"/>
      <c r="AH40" s="3370"/>
      <c r="AI40" s="3370"/>
      <c r="AJ40" s="3370"/>
      <c r="AK40" s="3370"/>
      <c r="AL40" s="3370"/>
      <c r="AM40" s="3370"/>
      <c r="AN40" s="3370"/>
      <c r="AO40" s="3391"/>
      <c r="AP40" s="3370"/>
      <c r="AQ40" s="3772"/>
      <c r="AR40" s="3389"/>
      <c r="AS40" s="3389"/>
      <c r="AT40" s="3389"/>
      <c r="AU40" s="3389"/>
      <c r="AV40" s="3389"/>
      <c r="AW40" s="3389"/>
      <c r="AX40" s="3389"/>
      <c r="AY40" s="3389"/>
      <c r="AZ40" s="3373"/>
      <c r="BA40" s="3374"/>
      <c r="BB40" s="3373"/>
      <c r="BC40" s="3375"/>
      <c r="BD40" s="1578"/>
      <c r="BE40" s="117"/>
      <c r="BF40" s="64"/>
      <c r="BG40" s="66"/>
      <c r="BH40" s="66"/>
      <c r="BI40" s="66"/>
      <c r="BJ40" s="66"/>
      <c r="BK40" s="66"/>
      <c r="BL40" s="115"/>
      <c r="BM40" s="66"/>
      <c r="BN40" s="66"/>
      <c r="BO40" s="66"/>
      <c r="BP40" s="66"/>
      <c r="BQ40" s="66"/>
      <c r="BR40" s="119"/>
      <c r="BS40" s="182"/>
      <c r="BT40" s="167"/>
      <c r="BU40" s="36"/>
    </row>
    <row r="41" spans="1:73" ht="20.25" customHeight="1" x14ac:dyDescent="0.55000000000000004">
      <c r="A41" s="90"/>
      <c r="B41" s="89"/>
      <c r="C41" s="90"/>
      <c r="D41" s="89"/>
      <c r="E41" s="90"/>
      <c r="F41" s="89"/>
      <c r="G41" s="90"/>
      <c r="H41" s="89"/>
      <c r="I41" s="1339" t="str">
        <f>CONCATENATE(A41,B41,C41,D41,E41,F41,G41,H41)</f>
        <v/>
      </c>
      <c r="J41" s="1339"/>
      <c r="K41" s="127"/>
      <c r="L41" s="137"/>
      <c r="M41" s="122"/>
      <c r="N41" s="122"/>
      <c r="O41" s="122"/>
      <c r="P41" s="122"/>
      <c r="Q41" s="122"/>
      <c r="R41" s="122"/>
      <c r="S41" s="137"/>
      <c r="T41" s="137"/>
      <c r="U41" s="161"/>
      <c r="V41" s="227"/>
      <c r="W41" s="176"/>
      <c r="X41" s="176"/>
      <c r="Y41" s="176"/>
      <c r="Z41" s="176"/>
      <c r="AA41" s="3747"/>
      <c r="AB41" s="3413"/>
      <c r="AC41" s="3413"/>
      <c r="AD41" s="3413"/>
      <c r="AE41" s="3425"/>
      <c r="AF41" s="3378"/>
      <c r="AG41" s="3370"/>
      <c r="AH41" s="3379"/>
      <c r="AI41" s="3379"/>
      <c r="AJ41" s="3379"/>
      <c r="AK41" s="3379"/>
      <c r="AL41" s="3379"/>
      <c r="AM41" s="3379"/>
      <c r="AN41" s="3379"/>
      <c r="AO41" s="3378"/>
      <c r="AP41" s="3378"/>
      <c r="AQ41" s="3780"/>
      <c r="AR41" s="3384"/>
      <c r="AS41" s="3384"/>
      <c r="AT41" s="3384" t="s">
        <v>218</v>
      </c>
      <c r="AU41" s="3384"/>
      <c r="AV41" s="3384"/>
      <c r="AW41" s="3384"/>
      <c r="AX41" s="3384"/>
      <c r="AY41" s="3384"/>
      <c r="AZ41" s="3373">
        <f>(AG41*BE41)+(AP41*BC41)+(AG41*BD41)</f>
        <v>0</v>
      </c>
      <c r="BA41" s="3374">
        <f>AZ41/'Radiología simple.'!AO$8</f>
        <v>0</v>
      </c>
      <c r="BB41" s="3378"/>
      <c r="BC41" s="3377"/>
      <c r="BD41" s="1576"/>
      <c r="BE41" s="64"/>
      <c r="BF41" s="64"/>
      <c r="BG41" s="65"/>
      <c r="BH41" s="65"/>
      <c r="BI41" s="66"/>
      <c r="BJ41" s="66"/>
      <c r="BK41" s="65"/>
      <c r="BL41" s="67"/>
      <c r="BM41" s="65"/>
      <c r="BN41" s="65"/>
      <c r="BO41" s="65"/>
      <c r="BP41" s="65"/>
      <c r="BQ41" s="65"/>
      <c r="BR41" s="68"/>
      <c r="BS41" s="62"/>
      <c r="BT41" s="167"/>
      <c r="BU41" s="36"/>
    </row>
    <row r="42" spans="1:73" ht="20.25" customHeight="1" x14ac:dyDescent="0.6">
      <c r="A42" s="1305">
        <v>0</v>
      </c>
      <c r="B42" s="1306">
        <v>2</v>
      </c>
      <c r="C42" s="1305">
        <v>0</v>
      </c>
      <c r="D42" s="1306">
        <v>0</v>
      </c>
      <c r="E42" s="1305">
        <v>1</v>
      </c>
      <c r="F42" s="1306">
        <v>2</v>
      </c>
      <c r="G42" s="1305">
        <v>0</v>
      </c>
      <c r="H42" s="1306">
        <v>0</v>
      </c>
      <c r="I42" s="1312"/>
      <c r="J42" s="1313"/>
      <c r="K42" s="1324"/>
      <c r="L42" s="1325"/>
      <c r="M42" s="1325"/>
      <c r="N42" s="1325"/>
      <c r="O42" s="1325"/>
      <c r="P42" s="1325"/>
      <c r="Q42" s="1325"/>
      <c r="R42" s="1325"/>
      <c r="S42" s="1309" t="s">
        <v>119</v>
      </c>
      <c r="T42" s="1310" t="s">
        <v>781</v>
      </c>
      <c r="U42" s="1310"/>
      <c r="V42" s="1326"/>
      <c r="W42" s="1311"/>
      <c r="X42" s="1310" t="s">
        <v>782</v>
      </c>
      <c r="Y42" s="1309" t="s">
        <v>744</v>
      </c>
      <c r="Z42" s="1331" t="s">
        <v>160</v>
      </c>
      <c r="AA42" s="3748" t="s">
        <v>745</v>
      </c>
      <c r="AB42" s="3807"/>
      <c r="AC42" s="3807"/>
      <c r="AD42" s="3807"/>
      <c r="AE42" s="3808"/>
      <c r="AF42" s="3395"/>
      <c r="AG42" s="3395"/>
      <c r="AH42" s="3809"/>
      <c r="AI42" s="3809"/>
      <c r="AJ42" s="3809"/>
      <c r="AK42" s="3809"/>
      <c r="AL42" s="3809"/>
      <c r="AM42" s="3809"/>
      <c r="AN42" s="3809"/>
      <c r="AO42" s="3395"/>
      <c r="AP42" s="3395"/>
      <c r="AQ42" s="3781"/>
      <c r="AR42" s="3402"/>
      <c r="AS42" s="3402"/>
      <c r="AT42" s="3402" t="s">
        <v>218</v>
      </c>
      <c r="AU42" s="3402"/>
      <c r="AV42" s="3402"/>
      <c r="AW42" s="3402"/>
      <c r="AX42" s="3402"/>
      <c r="AY42" s="3402"/>
      <c r="AZ42" s="3395"/>
      <c r="BA42" s="3395"/>
      <c r="BB42" s="3395"/>
      <c r="BC42" s="3397"/>
      <c r="BD42" s="1580"/>
      <c r="BE42" s="1344"/>
      <c r="BF42" s="1344"/>
      <c r="BG42" s="1344"/>
      <c r="BH42" s="1344"/>
      <c r="BI42" s="1344"/>
      <c r="BJ42" s="1344"/>
      <c r="BK42" s="1344"/>
      <c r="BL42" s="1344"/>
      <c r="BM42" s="1344"/>
      <c r="BN42" s="1344"/>
      <c r="BO42" s="1344"/>
      <c r="BP42" s="1344"/>
      <c r="BQ42" s="1344"/>
      <c r="BR42" s="1344"/>
      <c r="BS42" s="1344"/>
      <c r="BT42" s="167"/>
      <c r="BU42" s="36"/>
    </row>
    <row r="43" spans="1:73" ht="51.75" customHeight="1" x14ac:dyDescent="0.55000000000000004">
      <c r="A43" s="214">
        <v>0</v>
      </c>
      <c r="B43" s="215">
        <v>2</v>
      </c>
      <c r="C43" s="214">
        <v>0</v>
      </c>
      <c r="D43" s="215">
        <v>0</v>
      </c>
      <c r="E43" s="214">
        <v>1</v>
      </c>
      <c r="F43" s="215">
        <v>2</v>
      </c>
      <c r="G43" s="214">
        <v>0</v>
      </c>
      <c r="H43" s="215">
        <v>0</v>
      </c>
      <c r="I43" s="1375" t="str">
        <f>CONCATENATE(A43,B43,C43,D43,E43,F43,G43,H43)</f>
        <v>02001200</v>
      </c>
      <c r="J43" s="1452" t="str">
        <f>CONCATENATE(A43,B43,C43,D43,E43,F43,G43,H43)</f>
        <v>02001200</v>
      </c>
      <c r="K43" s="120"/>
      <c r="L43" s="122"/>
      <c r="M43" s="122"/>
      <c r="N43" s="122"/>
      <c r="O43" s="122"/>
      <c r="P43" s="122"/>
      <c r="Q43" s="122"/>
      <c r="R43" s="122"/>
      <c r="S43" s="216" t="s">
        <v>119</v>
      </c>
      <c r="T43" s="2663" t="s">
        <v>783</v>
      </c>
      <c r="U43" s="2663"/>
      <c r="V43" s="2701"/>
      <c r="W43" s="2702"/>
      <c r="X43" s="2282" t="s">
        <v>783</v>
      </c>
      <c r="Y43" s="575"/>
      <c r="Z43" s="229"/>
      <c r="AA43" s="3742"/>
      <c r="AB43" s="3419"/>
      <c r="AC43" s="3418"/>
      <c r="AD43" s="3419"/>
      <c r="AE43" s="3810"/>
      <c r="AF43" s="3378"/>
      <c r="AG43" s="3378"/>
      <c r="AH43" s="3370"/>
      <c r="AI43" s="3370"/>
      <c r="AJ43" s="3370"/>
      <c r="AK43" s="3370"/>
      <c r="AL43" s="3370"/>
      <c r="AM43" s="3370"/>
      <c r="AN43" s="3370"/>
      <c r="AO43" s="3378"/>
      <c r="AP43" s="3378"/>
      <c r="AQ43" s="3772"/>
      <c r="AR43" s="3389"/>
      <c r="AS43" s="3389"/>
      <c r="AT43" s="3389" t="s">
        <v>218</v>
      </c>
      <c r="AU43" s="3389"/>
      <c r="AV43" s="3389"/>
      <c r="AW43" s="3389"/>
      <c r="AX43" s="3389"/>
      <c r="AY43" s="3389"/>
      <c r="AZ43" s="3373">
        <f t="shared" ref="AZ43:AZ49" si="22">(AG43*BE43)+(AP43*BC43)+(AG43*BD43)+(AG43*BF43)</f>
        <v>0</v>
      </c>
      <c r="BA43" s="3374">
        <f>AZ43/'Radiología simple.'!AO$8</f>
        <v>0</v>
      </c>
      <c r="BB43" s="3378"/>
      <c r="BC43" s="3377"/>
      <c r="BD43" s="1576"/>
      <c r="BE43" s="64"/>
      <c r="BF43" s="64"/>
      <c r="BG43" s="65"/>
      <c r="BH43" s="65"/>
      <c r="BI43" s="66"/>
      <c r="BJ43" s="66"/>
      <c r="BK43" s="65"/>
      <c r="BL43" s="67"/>
      <c r="BM43" s="65"/>
      <c r="BN43" s="65"/>
      <c r="BO43" s="65"/>
      <c r="BP43" s="65"/>
      <c r="BQ43" s="65"/>
      <c r="BR43" s="68"/>
      <c r="BS43" s="62"/>
      <c r="BT43" s="167"/>
      <c r="BU43" s="36"/>
    </row>
    <row r="44" spans="1:73" ht="51.75" customHeight="1" x14ac:dyDescent="0.55000000000000004">
      <c r="A44" s="214">
        <v>0</v>
      </c>
      <c r="B44" s="215">
        <v>2</v>
      </c>
      <c r="C44" s="214">
        <v>0</v>
      </c>
      <c r="D44" s="215">
        <v>0</v>
      </c>
      <c r="E44" s="214">
        <v>1</v>
      </c>
      <c r="F44" s="215">
        <v>2</v>
      </c>
      <c r="G44" s="214">
        <v>0</v>
      </c>
      <c r="H44" s="215">
        <v>1</v>
      </c>
      <c r="I44" s="1375" t="str">
        <f>CONCATENATE(A44,B44,C44,D44,E44,F44,G44,H44)</f>
        <v>02001201</v>
      </c>
      <c r="J44" s="1452" t="str">
        <f>CONCATENATE(A44,B44,C44,D44,E44,F44,G44,H44)</f>
        <v>02001201</v>
      </c>
      <c r="K44" s="120"/>
      <c r="L44" s="230">
        <v>72361</v>
      </c>
      <c r="M44" s="122"/>
      <c r="N44" s="122"/>
      <c r="O44" s="122"/>
      <c r="P44" s="122"/>
      <c r="Q44" s="122"/>
      <c r="R44" s="122"/>
      <c r="S44" s="216" t="s">
        <v>119</v>
      </c>
      <c r="T44" s="556"/>
      <c r="U44" s="2663" t="s">
        <v>784</v>
      </c>
      <c r="V44" s="556" t="s">
        <v>240</v>
      </c>
      <c r="W44" s="2704" t="s">
        <v>785</v>
      </c>
      <c r="X44" s="220" t="s">
        <v>784</v>
      </c>
      <c r="Y44" s="575"/>
      <c r="Z44" s="229"/>
      <c r="AA44" s="3742"/>
      <c r="AB44" s="3419">
        <v>5.6</v>
      </c>
      <c r="AC44" s="3418">
        <f t="shared" ref="AC44:AC48" si="23">BA44</f>
        <v>4.583333333333333</v>
      </c>
      <c r="AD44" s="3419">
        <v>8.4</v>
      </c>
      <c r="AE44" s="3423" t="s">
        <v>520</v>
      </c>
      <c r="AF44" s="3378">
        <v>30</v>
      </c>
      <c r="AG44" s="3370">
        <v>30</v>
      </c>
      <c r="AH44" s="3370">
        <v>4</v>
      </c>
      <c r="AI44" s="3370">
        <v>5</v>
      </c>
      <c r="AJ44" s="3370">
        <v>0</v>
      </c>
      <c r="AK44" s="3370">
        <v>20</v>
      </c>
      <c r="AL44" s="3370">
        <v>0</v>
      </c>
      <c r="AM44" s="3370">
        <v>1</v>
      </c>
      <c r="AN44" s="3370"/>
      <c r="AO44" s="3378">
        <v>30</v>
      </c>
      <c r="AP44" s="3370">
        <v>25</v>
      </c>
      <c r="AQ44" s="3772">
        <v>7</v>
      </c>
      <c r="AR44" s="3389">
        <v>4</v>
      </c>
      <c r="AS44" s="3389">
        <v>10</v>
      </c>
      <c r="AT44" s="3389">
        <v>0</v>
      </c>
      <c r="AU44" s="3389">
        <v>0</v>
      </c>
      <c r="AV44" s="3389">
        <v>0</v>
      </c>
      <c r="AW44" s="3389">
        <v>5</v>
      </c>
      <c r="AX44" s="3389">
        <v>4</v>
      </c>
      <c r="AY44" s="3389"/>
      <c r="AZ44" s="3373">
        <f t="shared" si="22"/>
        <v>55</v>
      </c>
      <c r="BA44" s="3374">
        <f>AZ44/'Radiología simple.'!AO$8</f>
        <v>4.583333333333333</v>
      </c>
      <c r="BB44" s="3373" t="str" cm="1">
        <f t="array" ref="BB44">_xlfn.IFS(BA44&lt;4,"estandar",BA44&gt;9,"compleja",BA44&lt;9,"avanzada")</f>
        <v>avanzada</v>
      </c>
      <c r="BC44" s="3375">
        <v>1</v>
      </c>
      <c r="BD44" s="1578">
        <v>1</v>
      </c>
      <c r="BE44" s="117">
        <v>0</v>
      </c>
      <c r="BF44" s="64" t="s">
        <v>249</v>
      </c>
      <c r="BG44" s="1164">
        <v>9.8352850678733006</v>
      </c>
      <c r="BH44" s="1164">
        <v>0</v>
      </c>
      <c r="BI44" s="1164">
        <v>21.750678733031702</v>
      </c>
      <c r="BJ44" s="1164"/>
      <c r="BK44" s="1164">
        <f>SUM(BG44,BH44,BI44)</f>
        <v>31.585963800905002</v>
      </c>
      <c r="BL44" s="1162"/>
      <c r="BM44" s="1164">
        <v>4.4899100959523697</v>
      </c>
      <c r="BN44" s="1164">
        <v>0</v>
      </c>
      <c r="BO44" s="1164">
        <v>35</v>
      </c>
      <c r="BP44" s="1164">
        <v>0.98104170433137505</v>
      </c>
      <c r="BQ44" s="1164">
        <f>SUM(BK44,BM44,BN44,BO44,BP44)</f>
        <v>72.056915601188749</v>
      </c>
      <c r="BR44" s="68"/>
      <c r="BS44" s="62"/>
      <c r="BT44" s="167"/>
      <c r="BU44" s="36"/>
    </row>
    <row r="45" spans="1:73" ht="51.75" hidden="1" customHeight="1" x14ac:dyDescent="0.55000000000000004">
      <c r="A45" s="1198">
        <v>0</v>
      </c>
      <c r="B45" s="1199">
        <v>2</v>
      </c>
      <c r="C45" s="1198">
        <v>0</v>
      </c>
      <c r="D45" s="1199">
        <v>0</v>
      </c>
      <c r="E45" s="1198">
        <v>1</v>
      </c>
      <c r="F45" s="1199">
        <v>2</v>
      </c>
      <c r="G45" s="1198">
        <v>0</v>
      </c>
      <c r="H45" s="1199">
        <v>2</v>
      </c>
      <c r="I45" s="2826" t="str">
        <f>CONCATENATE(A45,B45,C45,D45,E45,F45,G45,H45)</f>
        <v>02001202</v>
      </c>
      <c r="J45" s="1452"/>
      <c r="K45" s="120"/>
      <c r="L45" s="230">
        <v>72357</v>
      </c>
      <c r="M45" s="122"/>
      <c r="N45" s="122"/>
      <c r="O45" s="122"/>
      <c r="P45" s="122"/>
      <c r="Q45" s="122"/>
      <c r="R45" s="122"/>
      <c r="S45" s="231" t="s">
        <v>160</v>
      </c>
      <c r="T45" s="3164"/>
      <c r="U45" s="3165" t="s">
        <v>786</v>
      </c>
      <c r="V45" s="1453" t="s">
        <v>268</v>
      </c>
      <c r="W45" s="2704" t="s">
        <v>787</v>
      </c>
      <c r="X45" s="225" t="s">
        <v>786</v>
      </c>
      <c r="Y45" s="576"/>
      <c r="Z45" s="233"/>
      <c r="AA45" s="3750"/>
      <c r="AB45" s="3419"/>
      <c r="AC45" s="3507">
        <f t="shared" si="23"/>
        <v>0</v>
      </c>
      <c r="AD45" s="3419"/>
      <c r="AE45" s="3423" t="s">
        <v>520</v>
      </c>
      <c r="AF45" s="3398">
        <v>45</v>
      </c>
      <c r="AG45" s="3370"/>
      <c r="AH45" s="3370"/>
      <c r="AI45" s="3370"/>
      <c r="AJ45" s="3370"/>
      <c r="AK45" s="3370"/>
      <c r="AL45" s="3370"/>
      <c r="AM45" s="3370"/>
      <c r="AN45" s="3370"/>
      <c r="AO45" s="3407">
        <v>40</v>
      </c>
      <c r="AP45" s="3370"/>
      <c r="AQ45" s="3772"/>
      <c r="AR45" s="3389"/>
      <c r="AS45" s="3389"/>
      <c r="AT45" s="3389"/>
      <c r="AU45" s="3389"/>
      <c r="AV45" s="3389"/>
      <c r="AW45" s="3389"/>
      <c r="AX45" s="3389"/>
      <c r="AY45" s="3389"/>
      <c r="AZ45" s="3373">
        <f t="shared" si="22"/>
        <v>0</v>
      </c>
      <c r="BA45" s="3374">
        <f>AZ45/'Radiología simple.'!AO$8</f>
        <v>0</v>
      </c>
      <c r="BB45" s="3373"/>
      <c r="BC45" s="3403">
        <v>1</v>
      </c>
      <c r="BD45" s="2936">
        <v>1</v>
      </c>
      <c r="BE45" s="2937">
        <v>1</v>
      </c>
      <c r="BF45" s="2313" t="s">
        <v>249</v>
      </c>
      <c r="BG45" s="1164">
        <v>14.752927601810001</v>
      </c>
      <c r="BH45" s="1164">
        <v>0</v>
      </c>
      <c r="BI45" s="1164">
        <v>29.000904977375601</v>
      </c>
      <c r="BJ45" s="1164"/>
      <c r="BK45" s="1164">
        <f>SUM(BG45,BH45,BI45)</f>
        <v>43.753832579185598</v>
      </c>
      <c r="BL45" s="1162"/>
      <c r="BM45" s="1164">
        <v>12.7377748208183</v>
      </c>
      <c r="BN45" s="1164">
        <v>0</v>
      </c>
      <c r="BO45" s="1164">
        <v>35</v>
      </c>
      <c r="BP45" s="1164">
        <v>4.5896721201299897</v>
      </c>
      <c r="BQ45" s="1164">
        <f>SUM(BK45,BM45,BN45,BO45,BP45)</f>
        <v>96.08127952013389</v>
      </c>
      <c r="BR45" s="235"/>
      <c r="BS45" s="62"/>
      <c r="BT45" s="167"/>
      <c r="BU45" s="36"/>
    </row>
    <row r="46" spans="1:73" ht="51.75" hidden="1" customHeight="1" x14ac:dyDescent="0.55000000000000004">
      <c r="A46" s="1198">
        <v>0</v>
      </c>
      <c r="B46" s="1199">
        <v>2</v>
      </c>
      <c r="C46" s="1198">
        <v>0</v>
      </c>
      <c r="D46" s="1199">
        <v>0</v>
      </c>
      <c r="E46" s="1198">
        <v>1</v>
      </c>
      <c r="F46" s="1199">
        <v>2</v>
      </c>
      <c r="G46" s="1198">
        <v>0</v>
      </c>
      <c r="H46" s="1199">
        <v>3</v>
      </c>
      <c r="I46" s="2826" t="str">
        <f>CONCATENATE(A46,B46,C46,D46,E46,F46,G46,H46)</f>
        <v>02001203</v>
      </c>
      <c r="J46" s="1452"/>
      <c r="K46" s="120"/>
      <c r="L46" s="230">
        <v>711343</v>
      </c>
      <c r="M46" s="122"/>
      <c r="N46" s="122"/>
      <c r="O46" s="122"/>
      <c r="P46" s="122"/>
      <c r="Q46" s="122"/>
      <c r="R46" s="122"/>
      <c r="S46" s="231" t="s">
        <v>160</v>
      </c>
      <c r="T46" s="3164"/>
      <c r="U46" s="3165" t="s">
        <v>788</v>
      </c>
      <c r="V46" s="1453" t="s">
        <v>268</v>
      </c>
      <c r="W46" s="2704" t="s">
        <v>789</v>
      </c>
      <c r="X46" s="225" t="s">
        <v>788</v>
      </c>
      <c r="Y46" s="576"/>
      <c r="Z46" s="233"/>
      <c r="AA46" s="3750"/>
      <c r="AB46" s="3419"/>
      <c r="AC46" s="3507">
        <f t="shared" si="23"/>
        <v>0</v>
      </c>
      <c r="AD46" s="3419"/>
      <c r="AE46" s="3423" t="s">
        <v>520</v>
      </c>
      <c r="AF46" s="3398">
        <v>60</v>
      </c>
      <c r="AG46" s="3370"/>
      <c r="AH46" s="3370"/>
      <c r="AI46" s="3370"/>
      <c r="AJ46" s="3370"/>
      <c r="AK46" s="3370"/>
      <c r="AL46" s="3370"/>
      <c r="AM46" s="3370"/>
      <c r="AN46" s="3370"/>
      <c r="AO46" s="3407">
        <v>60</v>
      </c>
      <c r="AP46" s="3370"/>
      <c r="AQ46" s="3772"/>
      <c r="AR46" s="3389"/>
      <c r="AS46" s="3389"/>
      <c r="AT46" s="3389"/>
      <c r="AU46" s="3389"/>
      <c r="AV46" s="3389"/>
      <c r="AW46" s="3389"/>
      <c r="AX46" s="3389"/>
      <c r="AY46" s="3389"/>
      <c r="AZ46" s="3373">
        <f t="shared" si="22"/>
        <v>0</v>
      </c>
      <c r="BA46" s="3374">
        <f>AZ46/'Radiología simple.'!AO$8</f>
        <v>0</v>
      </c>
      <c r="BB46" s="3404"/>
      <c r="BC46" s="3403">
        <v>1</v>
      </c>
      <c r="BD46" s="2936">
        <v>1</v>
      </c>
      <c r="BE46" s="2937">
        <v>1</v>
      </c>
      <c r="BF46" s="2313" t="s">
        <v>249</v>
      </c>
      <c r="BG46" s="1164">
        <v>19.670570135746601</v>
      </c>
      <c r="BH46" s="1164">
        <v>0</v>
      </c>
      <c r="BI46" s="1164">
        <v>43.501357466063297</v>
      </c>
      <c r="BJ46" s="1164"/>
      <c r="BK46" s="1164">
        <f>SUM(BG46,BH46,BI46)</f>
        <v>63.171927601809898</v>
      </c>
      <c r="BL46" s="1162"/>
      <c r="BM46" s="1164">
        <v>57.983193277310903</v>
      </c>
      <c r="BN46" s="1164">
        <v>0</v>
      </c>
      <c r="BO46" s="1164">
        <v>35</v>
      </c>
      <c r="BP46" s="1164">
        <v>1.5117748863587801</v>
      </c>
      <c r="BQ46" s="1164">
        <f>SUM(BK46,BM46,BN46,BO46,BP46)</f>
        <v>157.66689576547958</v>
      </c>
      <c r="BR46" s="235"/>
      <c r="BS46" s="62"/>
      <c r="BT46" s="167"/>
      <c r="BU46" s="36"/>
    </row>
    <row r="47" spans="1:73" ht="51.75" customHeight="1" x14ac:dyDescent="0.55000000000000004">
      <c r="A47" s="236">
        <v>0</v>
      </c>
      <c r="B47" s="237">
        <v>2</v>
      </c>
      <c r="C47" s="236">
        <v>0</v>
      </c>
      <c r="D47" s="237">
        <v>0</v>
      </c>
      <c r="E47" s="236">
        <v>1</v>
      </c>
      <c r="F47" s="237">
        <v>2</v>
      </c>
      <c r="G47" s="238">
        <v>0</v>
      </c>
      <c r="H47" s="238">
        <v>4</v>
      </c>
      <c r="I47" s="3826"/>
      <c r="J47" s="2666" t="str">
        <f>CONCATENATE(A47,B47,C47,D47,E47,F47,G47,H47)</f>
        <v>02001204</v>
      </c>
      <c r="K47" s="120"/>
      <c r="L47" s="122"/>
      <c r="M47" s="122"/>
      <c r="N47" s="122"/>
      <c r="O47" s="122"/>
      <c r="P47" s="122"/>
      <c r="Q47" s="122"/>
      <c r="R47" s="122"/>
      <c r="S47" s="156" t="s">
        <v>160</v>
      </c>
      <c r="T47" s="2686"/>
      <c r="U47" s="2685" t="s">
        <v>790</v>
      </c>
      <c r="V47" s="2935" t="s">
        <v>291</v>
      </c>
      <c r="W47" s="2704" t="s">
        <v>787</v>
      </c>
      <c r="X47" s="2281" t="s">
        <v>790</v>
      </c>
      <c r="Y47" s="572"/>
      <c r="Z47" s="221"/>
      <c r="AA47" s="3744"/>
      <c r="AB47" s="3419"/>
      <c r="AC47" s="3418">
        <f t="shared" si="23"/>
        <v>6.25</v>
      </c>
      <c r="AD47" s="3419"/>
      <c r="AE47" s="3423" t="s">
        <v>520</v>
      </c>
      <c r="AF47" s="3398">
        <v>30</v>
      </c>
      <c r="AG47" s="3370">
        <v>40</v>
      </c>
      <c r="AH47" s="3370">
        <v>4</v>
      </c>
      <c r="AI47" s="3370">
        <v>5</v>
      </c>
      <c r="AJ47" s="3370">
        <v>0</v>
      </c>
      <c r="AK47" s="3370">
        <v>20</v>
      </c>
      <c r="AL47" s="3370">
        <v>0</v>
      </c>
      <c r="AM47" s="3370">
        <v>1</v>
      </c>
      <c r="AN47" s="3370"/>
      <c r="AO47" s="3407">
        <v>30</v>
      </c>
      <c r="AP47" s="3370">
        <v>35</v>
      </c>
      <c r="AQ47" s="3772">
        <v>7</v>
      </c>
      <c r="AR47" s="3389">
        <v>4</v>
      </c>
      <c r="AS47" s="3389">
        <v>10</v>
      </c>
      <c r="AT47" s="3389">
        <v>0</v>
      </c>
      <c r="AU47" s="3389">
        <v>0</v>
      </c>
      <c r="AV47" s="3389">
        <v>0</v>
      </c>
      <c r="AW47" s="3389">
        <v>5</v>
      </c>
      <c r="AX47" s="3389">
        <v>4</v>
      </c>
      <c r="AY47" s="3389"/>
      <c r="AZ47" s="3373">
        <f t="shared" si="22"/>
        <v>75</v>
      </c>
      <c r="BA47" s="3374">
        <f>AZ47/'Radiología simple.'!AO$8</f>
        <v>6.25</v>
      </c>
      <c r="BB47" s="3373" t="str" cm="1">
        <f t="array" ref="BB47">_xlfn.IFS(BA47&lt;4,"estandar",BA47&gt;9,"compleja",BA47&lt;9,"avanzada")</f>
        <v>avanzada</v>
      </c>
      <c r="BC47" s="3375">
        <v>1</v>
      </c>
      <c r="BD47" s="1578">
        <v>1</v>
      </c>
      <c r="BE47" s="117">
        <v>0</v>
      </c>
      <c r="BF47" s="2313" t="s">
        <v>249</v>
      </c>
      <c r="BG47" s="1164"/>
      <c r="BH47" s="1164"/>
      <c r="BI47" s="1164"/>
      <c r="BJ47" s="1164"/>
      <c r="BK47" s="1164">
        <f>SUM(BG47,BH47,BI47)</f>
        <v>0</v>
      </c>
      <c r="BL47" s="1162"/>
      <c r="BM47" s="1164"/>
      <c r="BN47" s="1164"/>
      <c r="BO47" s="1164"/>
      <c r="BP47" s="1164"/>
      <c r="BQ47" s="1164">
        <f>SUM(BK47,BM47,BN47,BO47,BP47)</f>
        <v>0</v>
      </c>
      <c r="BR47" s="235"/>
      <c r="BS47" s="62"/>
      <c r="BT47" s="167"/>
      <c r="BU47" s="36"/>
    </row>
    <row r="48" spans="1:73" ht="51.75" customHeight="1" x14ac:dyDescent="0.55000000000000004">
      <c r="A48" s="236">
        <v>0</v>
      </c>
      <c r="B48" s="237">
        <v>2</v>
      </c>
      <c r="C48" s="236">
        <v>0</v>
      </c>
      <c r="D48" s="237">
        <v>0</v>
      </c>
      <c r="E48" s="236">
        <v>1</v>
      </c>
      <c r="F48" s="237">
        <v>2</v>
      </c>
      <c r="G48" s="236">
        <v>0</v>
      </c>
      <c r="H48" s="237">
        <v>5</v>
      </c>
      <c r="I48" s="3826"/>
      <c r="J48" s="2666" t="str">
        <f>CONCATENATE(A48,B48,C48,D48,E48,F48,G48,H48)</f>
        <v>02001205</v>
      </c>
      <c r="K48" s="120"/>
      <c r="L48" s="122"/>
      <c r="M48" s="122"/>
      <c r="N48" s="122"/>
      <c r="O48" s="122"/>
      <c r="P48" s="122"/>
      <c r="Q48" s="122"/>
      <c r="R48" s="122"/>
      <c r="S48" s="156" t="s">
        <v>160</v>
      </c>
      <c r="T48" s="2686"/>
      <c r="U48" s="2685" t="s">
        <v>791</v>
      </c>
      <c r="V48" s="2935" t="s">
        <v>291</v>
      </c>
      <c r="W48" s="2704" t="s">
        <v>789</v>
      </c>
      <c r="X48" s="2281" t="s">
        <v>791</v>
      </c>
      <c r="Y48" s="572"/>
      <c r="Z48" s="221"/>
      <c r="AA48" s="3744"/>
      <c r="AB48" s="3419"/>
      <c r="AC48" s="3418">
        <f t="shared" si="23"/>
        <v>4.583333333333333</v>
      </c>
      <c r="AD48" s="3419"/>
      <c r="AE48" s="3423" t="s">
        <v>520</v>
      </c>
      <c r="AF48" s="3398">
        <v>10</v>
      </c>
      <c r="AG48" s="3370">
        <v>30</v>
      </c>
      <c r="AH48" s="3370">
        <v>2</v>
      </c>
      <c r="AI48" s="3370">
        <v>2</v>
      </c>
      <c r="AJ48" s="3370">
        <v>0</v>
      </c>
      <c r="AK48" s="3370">
        <v>5</v>
      </c>
      <c r="AL48" s="3370">
        <v>0</v>
      </c>
      <c r="AM48" s="3370">
        <v>1</v>
      </c>
      <c r="AN48" s="3370"/>
      <c r="AO48" s="3407">
        <v>10</v>
      </c>
      <c r="AP48" s="3370">
        <v>25</v>
      </c>
      <c r="AQ48" s="3772">
        <v>2</v>
      </c>
      <c r="AR48" s="3389">
        <v>3</v>
      </c>
      <c r="AS48" s="3389">
        <v>3</v>
      </c>
      <c r="AT48" s="3389">
        <v>0</v>
      </c>
      <c r="AU48" s="3389">
        <v>0</v>
      </c>
      <c r="AV48" s="3389">
        <v>0</v>
      </c>
      <c r="AW48" s="3389">
        <v>0</v>
      </c>
      <c r="AX48" s="3389">
        <v>2</v>
      </c>
      <c r="AY48" s="3389"/>
      <c r="AZ48" s="3373">
        <f t="shared" si="22"/>
        <v>55</v>
      </c>
      <c r="BA48" s="3374">
        <f>AZ48/'Radiología simple.'!AO$8</f>
        <v>4.583333333333333</v>
      </c>
      <c r="BB48" s="3373" t="str" cm="1">
        <f t="array" ref="BB48">_xlfn.IFS(BA48&lt;4,"estandar",BA48&gt;9,"compleja",BA48&lt;9,"avanzada")</f>
        <v>avanzada</v>
      </c>
      <c r="BC48" s="3375">
        <v>1</v>
      </c>
      <c r="BD48" s="1578">
        <v>1</v>
      </c>
      <c r="BE48" s="117">
        <v>0</v>
      </c>
      <c r="BF48" s="2313" t="s">
        <v>249</v>
      </c>
      <c r="BG48" s="1164"/>
      <c r="BH48" s="1164"/>
      <c r="BI48" s="1164"/>
      <c r="BJ48" s="1164"/>
      <c r="BK48" s="1164">
        <f>SUM(BG48,BH48,BI48)</f>
        <v>0</v>
      </c>
      <c r="BL48" s="1162"/>
      <c r="BM48" s="1164"/>
      <c r="BN48" s="1164"/>
      <c r="BO48" s="1164"/>
      <c r="BP48" s="1164"/>
      <c r="BQ48" s="1164">
        <f>SUM(BK48,BM48,BN48,BO48,BP48)</f>
        <v>0</v>
      </c>
      <c r="BR48" s="235"/>
      <c r="BS48" s="62"/>
      <c r="BT48" s="167"/>
      <c r="BU48" s="36"/>
    </row>
    <row r="49" spans="1:73" ht="51.75" customHeight="1" x14ac:dyDescent="0.55000000000000004">
      <c r="A49" s="236">
        <v>0</v>
      </c>
      <c r="B49" s="237">
        <v>7</v>
      </c>
      <c r="C49" s="236">
        <v>0</v>
      </c>
      <c r="D49" s="237">
        <v>9</v>
      </c>
      <c r="E49" s="236">
        <v>0</v>
      </c>
      <c r="F49" s="237">
        <v>2</v>
      </c>
      <c r="G49" s="236">
        <v>0</v>
      </c>
      <c r="H49" s="237">
        <v>6</v>
      </c>
      <c r="I49" s="3826"/>
      <c r="J49" s="2727" t="s">
        <v>792</v>
      </c>
      <c r="K49" s="2566"/>
      <c r="L49" s="2567"/>
      <c r="M49" s="2567"/>
      <c r="N49" s="2567"/>
      <c r="O49" s="2567"/>
      <c r="P49" s="2567"/>
      <c r="Q49" s="2567"/>
      <c r="R49" s="2567"/>
      <c r="S49" s="2568"/>
      <c r="T49" s="3166"/>
      <c r="U49" s="3167" t="s">
        <v>793</v>
      </c>
      <c r="V49" s="2938" t="s">
        <v>291</v>
      </c>
      <c r="W49" s="2704" t="s">
        <v>794</v>
      </c>
      <c r="X49" s="2281"/>
      <c r="Y49" s="572"/>
      <c r="Z49" s="221" t="s">
        <v>649</v>
      </c>
      <c r="AA49" s="3744"/>
      <c r="AB49" s="3419"/>
      <c r="AC49" s="3418"/>
      <c r="AD49" s="3419">
        <v>0</v>
      </c>
      <c r="AE49" s="3423"/>
      <c r="AF49" s="3398"/>
      <c r="AG49" s="3370">
        <v>15</v>
      </c>
      <c r="AH49" s="3370">
        <v>0</v>
      </c>
      <c r="AI49" s="3370"/>
      <c r="AJ49" s="3370"/>
      <c r="AK49" s="3370"/>
      <c r="AL49" s="3370"/>
      <c r="AM49" s="3370"/>
      <c r="AN49" s="3370"/>
      <c r="AO49" s="3407"/>
      <c r="AP49" s="3370" t="s">
        <v>586</v>
      </c>
      <c r="AQ49" s="3772">
        <v>0</v>
      </c>
      <c r="AR49" s="3389"/>
      <c r="AS49" s="3389"/>
      <c r="AT49" s="3389"/>
      <c r="AU49" s="3389"/>
      <c r="AV49" s="3389"/>
      <c r="AW49" s="3389"/>
      <c r="AX49" s="3389">
        <v>0</v>
      </c>
      <c r="AY49" s="3389">
        <v>0</v>
      </c>
      <c r="AZ49" s="3405" t="e">
        <f t="shared" si="22"/>
        <v>#VALUE!</v>
      </c>
      <c r="BA49" s="3405" t="e">
        <f>AZ49/'Radiología simple.'!AO$8</f>
        <v>#VALUE!</v>
      </c>
      <c r="BB49" s="3373" t="e" cm="1">
        <f t="array" ref="BB49">_xlfn.IFS(BA49&lt;4,"estandar",BA49&gt;9,"compleja",BA49&lt;9,"avanzada")</f>
        <v>#VALUE!</v>
      </c>
      <c r="BC49" s="3375">
        <v>1</v>
      </c>
      <c r="BD49" s="1578">
        <v>1</v>
      </c>
      <c r="BE49" s="117">
        <v>0</v>
      </c>
      <c r="BF49" s="2313" t="s">
        <v>249</v>
      </c>
      <c r="BG49" s="1164"/>
      <c r="BH49" s="1164"/>
      <c r="BI49" s="1164"/>
      <c r="BJ49" s="1164"/>
      <c r="BK49" s="1164"/>
      <c r="BL49" s="1162"/>
      <c r="BM49" s="1164"/>
      <c r="BN49" s="1164"/>
      <c r="BO49" s="1164"/>
      <c r="BP49" s="1164"/>
      <c r="BQ49" s="1164"/>
      <c r="BR49" s="235"/>
      <c r="BS49" s="62"/>
      <c r="BT49" s="167"/>
      <c r="BU49" s="36"/>
    </row>
    <row r="50" spans="1:73" ht="20.25" customHeight="1" x14ac:dyDescent="0.55000000000000004">
      <c r="A50" s="90"/>
      <c r="B50" s="89"/>
      <c r="C50" s="90"/>
      <c r="D50" s="89"/>
      <c r="E50" s="90"/>
      <c r="F50" s="89"/>
      <c r="G50" s="90"/>
      <c r="H50" s="89"/>
      <c r="I50" s="1339" t="str">
        <f>CONCATENATE(A50,B50,C50,D50,E50,F50,G50,H50)</f>
        <v/>
      </c>
      <c r="J50" s="2244"/>
      <c r="K50" s="2245"/>
      <c r="L50" s="2245"/>
      <c r="M50" s="2245"/>
      <c r="N50" s="2245"/>
      <c r="O50" s="2245"/>
      <c r="P50" s="2245"/>
      <c r="Q50" s="2245"/>
      <c r="R50" s="2245"/>
      <c r="S50" s="2245"/>
      <c r="T50" s="2245"/>
      <c r="U50" s="2245"/>
      <c r="V50" s="2246"/>
      <c r="W50" s="176"/>
      <c r="X50" s="176"/>
      <c r="Y50" s="176"/>
      <c r="Z50" s="176"/>
      <c r="AA50" s="3747"/>
      <c r="AB50" s="3413"/>
      <c r="AC50" s="3413"/>
      <c r="AD50" s="3413"/>
      <c r="AE50" s="3425"/>
      <c r="AF50" s="3378"/>
      <c r="AG50" s="3378"/>
      <c r="AH50" s="3370"/>
      <c r="AI50" s="3370"/>
      <c r="AJ50" s="3370"/>
      <c r="AK50" s="3370"/>
      <c r="AL50" s="3370"/>
      <c r="AM50" s="3370"/>
      <c r="AN50" s="3370"/>
      <c r="AO50" s="3378"/>
      <c r="AP50" s="3378"/>
      <c r="AQ50" s="3772"/>
      <c r="AR50" s="3389"/>
      <c r="AS50" s="3389"/>
      <c r="AT50" s="3389" t="s">
        <v>218</v>
      </c>
      <c r="AU50" s="3389"/>
      <c r="AV50" s="3389"/>
      <c r="AW50" s="3389"/>
      <c r="AX50" s="3389"/>
      <c r="AY50" s="3389"/>
      <c r="AZ50" s="3373"/>
      <c r="BA50" s="3374"/>
      <c r="BB50" s="3378"/>
      <c r="BC50" s="3377"/>
      <c r="BD50" s="1576"/>
      <c r="BE50" s="64"/>
      <c r="BF50" s="64"/>
      <c r="BG50" s="1164"/>
      <c r="BH50" s="1164"/>
      <c r="BI50" s="1143"/>
      <c r="BJ50" s="1143"/>
      <c r="BK50" s="1164"/>
      <c r="BL50" s="1162"/>
      <c r="BM50" s="1164"/>
      <c r="BN50" s="1164"/>
      <c r="BO50" s="1164"/>
      <c r="BP50" s="1164"/>
      <c r="BQ50" s="1164"/>
      <c r="BR50" s="68"/>
      <c r="BS50" s="62"/>
      <c r="BT50" s="167"/>
      <c r="BU50" s="36"/>
    </row>
    <row r="51" spans="1:73" ht="20.25" customHeight="1" x14ac:dyDescent="0.6">
      <c r="A51" s="1305">
        <v>0</v>
      </c>
      <c r="B51" s="1306">
        <v>2</v>
      </c>
      <c r="C51" s="1305">
        <v>0</v>
      </c>
      <c r="D51" s="1306">
        <v>0</v>
      </c>
      <c r="E51" s="1305">
        <v>1</v>
      </c>
      <c r="F51" s="1306">
        <v>3</v>
      </c>
      <c r="G51" s="1305">
        <v>0</v>
      </c>
      <c r="H51" s="1306">
        <v>0</v>
      </c>
      <c r="I51" s="1312"/>
      <c r="J51" s="1313"/>
      <c r="K51" s="1324"/>
      <c r="L51" s="1325"/>
      <c r="M51" s="1325"/>
      <c r="N51" s="1325"/>
      <c r="O51" s="1325"/>
      <c r="P51" s="1325"/>
      <c r="Q51" s="1325"/>
      <c r="R51" s="1325"/>
      <c r="S51" s="1309" t="s">
        <v>119</v>
      </c>
      <c r="T51" s="1310" t="s">
        <v>795</v>
      </c>
      <c r="U51" s="1310"/>
      <c r="V51" s="1326"/>
      <c r="W51" s="1327"/>
      <c r="X51" s="1310" t="s">
        <v>795</v>
      </c>
      <c r="Y51" s="1309" t="s">
        <v>744</v>
      </c>
      <c r="Z51" s="1331" t="s">
        <v>160</v>
      </c>
      <c r="AA51" s="3748" t="s">
        <v>745</v>
      </c>
      <c r="AB51" s="3807"/>
      <c r="AC51" s="3807"/>
      <c r="AD51" s="3807"/>
      <c r="AE51" s="3808"/>
      <c r="AF51" s="3395"/>
      <c r="AG51" s="3395"/>
      <c r="AH51" s="3396"/>
      <c r="AI51" s="3396"/>
      <c r="AJ51" s="3396"/>
      <c r="AK51" s="3396"/>
      <c r="AL51" s="3396"/>
      <c r="AM51" s="3396"/>
      <c r="AN51" s="3396"/>
      <c r="AO51" s="3395"/>
      <c r="AP51" s="3395"/>
      <c r="AQ51" s="3775"/>
      <c r="AR51" s="3396"/>
      <c r="AS51" s="3396"/>
      <c r="AT51" s="3396" t="s">
        <v>218</v>
      </c>
      <c r="AU51" s="3396"/>
      <c r="AV51" s="3396"/>
      <c r="AW51" s="3396"/>
      <c r="AX51" s="3396"/>
      <c r="AY51" s="3396"/>
      <c r="AZ51" s="3395"/>
      <c r="BA51" s="3395"/>
      <c r="BB51" s="3395"/>
      <c r="BC51" s="3397"/>
      <c r="BD51" s="1580"/>
      <c r="BE51" s="1344"/>
      <c r="BF51" s="1344"/>
      <c r="BG51" s="2934"/>
      <c r="BH51" s="2934"/>
      <c r="BI51" s="2934"/>
      <c r="BJ51" s="2934"/>
      <c r="BK51" s="2934"/>
      <c r="BL51" s="2934"/>
      <c r="BM51" s="2934"/>
      <c r="BN51" s="2934"/>
      <c r="BO51" s="2934"/>
      <c r="BP51" s="2934"/>
      <c r="BQ51" s="2934"/>
      <c r="BR51" s="2934"/>
      <c r="BS51" s="2934"/>
      <c r="BT51" s="167"/>
      <c r="BU51" s="36"/>
    </row>
    <row r="52" spans="1:73" ht="51.75" customHeight="1" x14ac:dyDescent="0.45">
      <c r="A52" s="107">
        <v>0</v>
      </c>
      <c r="B52" s="108">
        <v>2</v>
      </c>
      <c r="C52" s="107">
        <v>0</v>
      </c>
      <c r="D52" s="108">
        <v>0</v>
      </c>
      <c r="E52" s="107">
        <v>1</v>
      </c>
      <c r="F52" s="108">
        <v>3</v>
      </c>
      <c r="G52" s="107">
        <v>0</v>
      </c>
      <c r="H52" s="108">
        <v>0</v>
      </c>
      <c r="I52" s="1452" t="str">
        <f>CONCATENATE(A52,B52,C52,D52,E52,F52,G52,H52)</f>
        <v>02001300</v>
      </c>
      <c r="J52" s="1452" t="str">
        <f t="shared" ref="J52:J57" si="24">CONCATENATE(A52,B52,C52,D52,E52,F52,G52,H52)</f>
        <v>02001300</v>
      </c>
      <c r="K52" s="552"/>
      <c r="L52" s="2690"/>
      <c r="M52" s="2690"/>
      <c r="N52" s="2690"/>
      <c r="O52" s="2690"/>
      <c r="P52" s="2690"/>
      <c r="Q52" s="2690"/>
      <c r="R52" s="2690"/>
      <c r="S52" s="553" t="s">
        <v>119</v>
      </c>
      <c r="T52" s="2663" t="s">
        <v>796</v>
      </c>
      <c r="U52" s="2663"/>
      <c r="V52" s="556" t="s">
        <v>240</v>
      </c>
      <c r="W52" s="2677"/>
      <c r="X52" s="2268" t="s">
        <v>796</v>
      </c>
      <c r="Y52" s="565"/>
      <c r="Z52" s="199"/>
      <c r="AA52" s="3751"/>
      <c r="AB52" s="3419"/>
      <c r="AC52" s="3419"/>
      <c r="AD52" s="3419"/>
      <c r="AE52" s="3805"/>
      <c r="AF52" s="3391"/>
      <c r="AG52" s="3391"/>
      <c r="AH52" s="3370"/>
      <c r="AI52" s="3370"/>
      <c r="AJ52" s="3370"/>
      <c r="AK52" s="3370"/>
      <c r="AL52" s="3370"/>
      <c r="AM52" s="3370"/>
      <c r="AN52" s="3370"/>
      <c r="AO52" s="3391"/>
      <c r="AP52" s="3391"/>
      <c r="AQ52" s="3772"/>
      <c r="AR52" s="3389"/>
      <c r="AS52" s="3389"/>
      <c r="AT52" s="3389" t="s">
        <v>218</v>
      </c>
      <c r="AU52" s="3389"/>
      <c r="AV52" s="3389"/>
      <c r="AW52" s="3389"/>
      <c r="AX52" s="3389"/>
      <c r="AY52" s="3389"/>
      <c r="AZ52" s="3373">
        <f t="shared" ref="AZ52:AZ57" si="25">(AG52*BE52)+(AP52*BC52)+(AG52*BD52)</f>
        <v>0</v>
      </c>
      <c r="BA52" s="3374">
        <f>AZ52/'Radiología simple.'!AO$8</f>
        <v>0</v>
      </c>
      <c r="BB52" s="3391"/>
      <c r="BC52" s="3377"/>
      <c r="BD52" s="1576"/>
      <c r="BE52" s="64"/>
      <c r="BF52" s="64"/>
      <c r="BG52" s="1143"/>
      <c r="BH52" s="1143"/>
      <c r="BI52" s="1143"/>
      <c r="BJ52" s="1143"/>
      <c r="BK52" s="1143"/>
      <c r="BL52" s="1139"/>
      <c r="BM52" s="1143"/>
      <c r="BN52" s="1143"/>
      <c r="BO52" s="1143"/>
      <c r="BP52" s="1143"/>
      <c r="BQ52" s="1143"/>
      <c r="BR52" s="119"/>
      <c r="BS52" s="182"/>
      <c r="BT52" s="167"/>
      <c r="BU52" s="36"/>
    </row>
    <row r="53" spans="1:73" ht="51.75" customHeight="1" x14ac:dyDescent="0.45">
      <c r="A53" s="107">
        <v>0</v>
      </c>
      <c r="B53" s="108">
        <v>2</v>
      </c>
      <c r="C53" s="107">
        <v>0</v>
      </c>
      <c r="D53" s="108">
        <v>0</v>
      </c>
      <c r="E53" s="107">
        <v>1</v>
      </c>
      <c r="F53" s="108">
        <v>3</v>
      </c>
      <c r="G53" s="107">
        <v>0</v>
      </c>
      <c r="H53" s="108">
        <v>1</v>
      </c>
      <c r="I53" s="1452" t="str">
        <f>CONCATENATE(A53,B53,C53,D53,E53,F53,G53,H53)</f>
        <v>02001301</v>
      </c>
      <c r="J53" s="1452" t="str">
        <f t="shared" si="24"/>
        <v>02001301</v>
      </c>
      <c r="K53" s="552"/>
      <c r="L53" s="2689">
        <v>72363</v>
      </c>
      <c r="M53" s="2690"/>
      <c r="N53" s="2690"/>
      <c r="O53" s="2690"/>
      <c r="P53" s="2690"/>
      <c r="Q53" s="2690"/>
      <c r="R53" s="2690"/>
      <c r="S53" s="553" t="s">
        <v>119</v>
      </c>
      <c r="T53" s="556"/>
      <c r="U53" s="2663" t="s">
        <v>797</v>
      </c>
      <c r="V53" s="556" t="s">
        <v>240</v>
      </c>
      <c r="W53" s="2699" t="s">
        <v>798</v>
      </c>
      <c r="X53" s="113" t="s">
        <v>797</v>
      </c>
      <c r="Y53" s="565"/>
      <c r="Z53" s="199"/>
      <c r="AA53" s="3751"/>
      <c r="AB53" s="3419">
        <v>7.5309973371516499</v>
      </c>
      <c r="AC53" s="3507">
        <f t="shared" ref="AC53:AC57" si="26">BA53</f>
        <v>6.666666666666667</v>
      </c>
      <c r="AD53" s="3419">
        <v>42.665069641027877</v>
      </c>
      <c r="AE53" s="3811"/>
      <c r="AF53" s="3812">
        <v>40</v>
      </c>
      <c r="AG53" s="3406">
        <f t="shared" ref="AG53:AG57" si="27">SUM(AH53:AM53)</f>
        <v>40</v>
      </c>
      <c r="AH53" s="3421">
        <v>4</v>
      </c>
      <c r="AI53" s="3421">
        <v>5</v>
      </c>
      <c r="AJ53" s="3421">
        <v>0</v>
      </c>
      <c r="AK53" s="3421">
        <v>30</v>
      </c>
      <c r="AL53" s="3421">
        <v>0</v>
      </c>
      <c r="AM53" s="3421">
        <v>1</v>
      </c>
      <c r="AN53" s="3421"/>
      <c r="AO53" s="3812">
        <v>40</v>
      </c>
      <c r="AP53" s="3406">
        <f t="shared" ref="AP53:AP59" si="28">SUM(AQ53:AX53)</f>
        <v>40</v>
      </c>
      <c r="AQ53" s="3782">
        <v>7</v>
      </c>
      <c r="AR53" s="3407">
        <v>4</v>
      </c>
      <c r="AS53" s="3407">
        <v>15</v>
      </c>
      <c r="AT53" s="3407">
        <v>0</v>
      </c>
      <c r="AU53" s="3407">
        <v>5</v>
      </c>
      <c r="AV53" s="3407">
        <v>0</v>
      </c>
      <c r="AW53" s="3407">
        <v>5</v>
      </c>
      <c r="AX53" s="3407">
        <v>4</v>
      </c>
      <c r="AY53" s="3384"/>
      <c r="AZ53" s="3373">
        <f t="shared" si="25"/>
        <v>80</v>
      </c>
      <c r="BA53" s="3374">
        <f>AZ53/'Radiología simple.'!AO$8</f>
        <v>6.666666666666667</v>
      </c>
      <c r="BB53" s="3373" t="str" cm="1">
        <f t="array" ref="BB53">_xlfn.IFS(BA53&lt;4,"estandar",BA53&gt;9,"compleja",BA53&lt;9,"avanzada")</f>
        <v>avanzada</v>
      </c>
      <c r="BC53" s="3375">
        <v>1</v>
      </c>
      <c r="BD53" s="1578">
        <v>1</v>
      </c>
      <c r="BE53" s="117">
        <v>0</v>
      </c>
      <c r="BF53" s="64" t="s">
        <v>249</v>
      </c>
      <c r="BG53" s="1143">
        <v>13.113713423831101</v>
      </c>
      <c r="BH53" s="1143">
        <v>0</v>
      </c>
      <c r="BI53" s="1143">
        <v>29.000904977375601</v>
      </c>
      <c r="BJ53" s="1143"/>
      <c r="BK53" s="1143">
        <f>SUM(BG53,BH53,BI53)</f>
        <v>42.114618401206698</v>
      </c>
      <c r="BL53" s="1139"/>
      <c r="BM53" s="1143">
        <v>5.9865467946031599</v>
      </c>
      <c r="BN53" s="1143">
        <v>0</v>
      </c>
      <c r="BO53" s="1143">
        <v>315</v>
      </c>
      <c r="BP53" s="1143">
        <v>0.98104170433137505</v>
      </c>
      <c r="BQ53" s="1143">
        <f>SUM(BK53,BM53,BN53,BO53,BP53)</f>
        <v>364.08220690014127</v>
      </c>
      <c r="BR53" s="119"/>
      <c r="BS53" s="182"/>
      <c r="BT53" s="167"/>
      <c r="BU53" s="36"/>
    </row>
    <row r="54" spans="1:73" ht="51.75" customHeight="1" x14ac:dyDescent="0.45">
      <c r="A54" s="107">
        <v>0</v>
      </c>
      <c r="B54" s="108">
        <v>2</v>
      </c>
      <c r="C54" s="107">
        <v>0</v>
      </c>
      <c r="D54" s="108">
        <v>0</v>
      </c>
      <c r="E54" s="107">
        <v>1</v>
      </c>
      <c r="F54" s="108">
        <v>3</v>
      </c>
      <c r="G54" s="107">
        <v>0</v>
      </c>
      <c r="H54" s="108">
        <v>2</v>
      </c>
      <c r="I54" s="1452" t="str">
        <f>CONCATENATE(A54,B54,C54,D54,E54,F54,G54,H54)</f>
        <v>02001302</v>
      </c>
      <c r="J54" s="1452" t="str">
        <f t="shared" si="24"/>
        <v>02001302</v>
      </c>
      <c r="K54" s="552"/>
      <c r="L54" s="2689">
        <v>72362</v>
      </c>
      <c r="M54" s="2690"/>
      <c r="N54" s="2690"/>
      <c r="O54" s="2690"/>
      <c r="P54" s="2690"/>
      <c r="Q54" s="2690"/>
      <c r="R54" s="2690"/>
      <c r="S54" s="553" t="s">
        <v>119</v>
      </c>
      <c r="T54" s="556"/>
      <c r="U54" s="2663" t="s">
        <v>799</v>
      </c>
      <c r="V54" s="556" t="s">
        <v>240</v>
      </c>
      <c r="W54" s="2699" t="s">
        <v>800</v>
      </c>
      <c r="X54" s="113" t="s">
        <v>799</v>
      </c>
      <c r="Y54" s="565"/>
      <c r="Z54" s="199"/>
      <c r="AA54" s="3751"/>
      <c r="AB54" s="3419">
        <v>8.7654986685758072</v>
      </c>
      <c r="AC54" s="3507">
        <f t="shared" si="26"/>
        <v>12.083333333333334</v>
      </c>
      <c r="AD54" s="3419">
        <v>44.853939002084509</v>
      </c>
      <c r="AE54" s="3811"/>
      <c r="AF54" s="3812">
        <v>50</v>
      </c>
      <c r="AG54" s="3406">
        <f t="shared" si="27"/>
        <v>50</v>
      </c>
      <c r="AH54" s="3421">
        <v>9</v>
      </c>
      <c r="AI54" s="3421">
        <v>5</v>
      </c>
      <c r="AJ54" s="3421">
        <v>0</v>
      </c>
      <c r="AK54" s="3421">
        <v>35</v>
      </c>
      <c r="AL54" s="3421">
        <v>0</v>
      </c>
      <c r="AM54" s="3421">
        <v>1</v>
      </c>
      <c r="AN54" s="3421"/>
      <c r="AO54" s="3812">
        <v>45</v>
      </c>
      <c r="AP54" s="3406">
        <f t="shared" si="28"/>
        <v>45</v>
      </c>
      <c r="AQ54" s="3783">
        <v>7</v>
      </c>
      <c r="AR54" s="3408">
        <v>4</v>
      </c>
      <c r="AS54" s="3407">
        <v>20</v>
      </c>
      <c r="AT54" s="3408">
        <v>0</v>
      </c>
      <c r="AU54" s="3408">
        <v>5</v>
      </c>
      <c r="AV54" s="3408">
        <v>0</v>
      </c>
      <c r="AW54" s="3408">
        <v>5</v>
      </c>
      <c r="AX54" s="3408">
        <v>4</v>
      </c>
      <c r="AY54" s="3409"/>
      <c r="AZ54" s="3373">
        <f t="shared" si="25"/>
        <v>145</v>
      </c>
      <c r="BA54" s="3374">
        <f>AZ54/'Radiología simple.'!AO$8</f>
        <v>12.083333333333334</v>
      </c>
      <c r="BB54" s="3373" t="str" cm="1">
        <f t="array" ref="BB54">_xlfn.IFS(BA54&lt;4,"estandar",BA54&gt;9,"compleja",BA54&lt;9,"avanzada")</f>
        <v>compleja</v>
      </c>
      <c r="BC54" s="3375">
        <v>1</v>
      </c>
      <c r="BD54" s="1578">
        <v>1</v>
      </c>
      <c r="BE54" s="117">
        <v>1</v>
      </c>
      <c r="BF54" s="64" t="s">
        <v>249</v>
      </c>
      <c r="BG54" s="1143">
        <v>16.392141779788801</v>
      </c>
      <c r="BH54" s="1143">
        <v>0</v>
      </c>
      <c r="BI54" s="1143">
        <v>32.626018099547501</v>
      </c>
      <c r="BJ54" s="1143"/>
      <c r="BK54" s="1143">
        <f>SUM(BG54,BH54,BI54)</f>
        <v>49.018159879336302</v>
      </c>
      <c r="BL54" s="1139"/>
      <c r="BM54" s="1143">
        <v>14.1530831342426</v>
      </c>
      <c r="BN54" s="1143">
        <v>0</v>
      </c>
      <c r="BO54" s="1143">
        <v>315</v>
      </c>
      <c r="BP54" s="1143">
        <v>4.5896721201299897</v>
      </c>
      <c r="BQ54" s="1143">
        <f>SUM(BK54,BM54,BN54,BO54,BP54)</f>
        <v>382.76091513370886</v>
      </c>
      <c r="BR54" s="119"/>
      <c r="BS54" s="182"/>
      <c r="BT54" s="167"/>
      <c r="BU54" s="36"/>
    </row>
    <row r="55" spans="1:73" ht="51.75" customHeight="1" x14ac:dyDescent="0.45">
      <c r="A55" s="107">
        <v>0</v>
      </c>
      <c r="B55" s="108">
        <v>2</v>
      </c>
      <c r="C55" s="107">
        <v>0</v>
      </c>
      <c r="D55" s="108">
        <v>0</v>
      </c>
      <c r="E55" s="107">
        <v>1</v>
      </c>
      <c r="F55" s="108">
        <v>3</v>
      </c>
      <c r="G55" s="107">
        <v>0</v>
      </c>
      <c r="H55" s="108">
        <v>3</v>
      </c>
      <c r="I55" s="1452" t="str">
        <f>CONCATENATE(A55,B55,C55,D55,E55,F55,G55,H55)</f>
        <v>02001303</v>
      </c>
      <c r="J55" s="1452" t="str">
        <f t="shared" si="24"/>
        <v>02001303</v>
      </c>
      <c r="K55" s="552"/>
      <c r="L55" s="2689">
        <v>711343</v>
      </c>
      <c r="M55" s="2690"/>
      <c r="N55" s="2690"/>
      <c r="O55" s="2690"/>
      <c r="P55" s="2690"/>
      <c r="Q55" s="2690"/>
      <c r="R55" s="2690"/>
      <c r="S55" s="553" t="s">
        <v>119</v>
      </c>
      <c r="T55" s="556"/>
      <c r="U55" s="2663" t="s">
        <v>801</v>
      </c>
      <c r="V55" s="556" t="s">
        <v>240</v>
      </c>
      <c r="W55" s="2699" t="s">
        <v>802</v>
      </c>
      <c r="X55" s="113" t="s">
        <v>801</v>
      </c>
      <c r="Y55" s="565"/>
      <c r="Z55" s="199"/>
      <c r="AA55" s="3738"/>
      <c r="AB55" s="3419">
        <v>11.296496005727448</v>
      </c>
      <c r="AC55" s="3418">
        <f t="shared" si="26"/>
        <v>15</v>
      </c>
      <c r="AD55" s="3419">
        <v>51.288110853844174</v>
      </c>
      <c r="AE55" s="3811"/>
      <c r="AF55" s="3812">
        <v>60</v>
      </c>
      <c r="AG55" s="3406">
        <f t="shared" si="27"/>
        <v>60</v>
      </c>
      <c r="AH55" s="3406">
        <v>19</v>
      </c>
      <c r="AI55" s="3406">
        <v>5</v>
      </c>
      <c r="AJ55" s="3406">
        <v>0</v>
      </c>
      <c r="AK55" s="3406">
        <v>35</v>
      </c>
      <c r="AL55" s="3406">
        <v>0</v>
      </c>
      <c r="AM55" s="3406">
        <v>1</v>
      </c>
      <c r="AN55" s="3406"/>
      <c r="AO55" s="3812">
        <v>60</v>
      </c>
      <c r="AP55" s="3406">
        <f t="shared" si="28"/>
        <v>60</v>
      </c>
      <c r="AQ55" s="3783">
        <v>12</v>
      </c>
      <c r="AR55" s="3408">
        <v>4</v>
      </c>
      <c r="AS55" s="3407">
        <v>20</v>
      </c>
      <c r="AT55" s="3408">
        <v>0</v>
      </c>
      <c r="AU55" s="3408">
        <v>5</v>
      </c>
      <c r="AV55" s="3408">
        <v>10</v>
      </c>
      <c r="AW55" s="3408">
        <v>5</v>
      </c>
      <c r="AX55" s="3408">
        <v>4</v>
      </c>
      <c r="AY55" s="3409"/>
      <c r="AZ55" s="3373">
        <f t="shared" si="25"/>
        <v>180</v>
      </c>
      <c r="BA55" s="3374">
        <f>AZ55/'Radiología simple.'!AO$8</f>
        <v>15</v>
      </c>
      <c r="BB55" s="3373" t="str" cm="1">
        <f t="array" ref="BB55">_xlfn.IFS(BA55&lt;4,"estandar",BA55&gt;9,"compleja",BA55&lt;9,"avanzada")</f>
        <v>compleja</v>
      </c>
      <c r="BC55" s="3375">
        <v>1</v>
      </c>
      <c r="BD55" s="1578">
        <v>1</v>
      </c>
      <c r="BE55" s="117">
        <v>1</v>
      </c>
      <c r="BF55" s="64" t="s">
        <v>249</v>
      </c>
      <c r="BG55" s="1143">
        <v>19.670570135746601</v>
      </c>
      <c r="BH55" s="1143">
        <v>0</v>
      </c>
      <c r="BI55" s="1143">
        <v>43.501357466063297</v>
      </c>
      <c r="BJ55" s="1143"/>
      <c r="BK55" s="1143">
        <f>SUM(BG55,BH55,BI55)</f>
        <v>63.171927601809898</v>
      </c>
      <c r="BL55" s="1139"/>
      <c r="BM55" s="1143">
        <v>57.983193277310903</v>
      </c>
      <c r="BN55" s="1143">
        <v>0</v>
      </c>
      <c r="BO55" s="1143">
        <v>315</v>
      </c>
      <c r="BP55" s="1143">
        <v>1.5117748863587801</v>
      </c>
      <c r="BQ55" s="1143">
        <f>SUM(BK55,BM55,BN55,BO55,BP55)</f>
        <v>437.66689576547958</v>
      </c>
      <c r="BR55" s="119"/>
      <c r="BS55" s="182"/>
      <c r="BT55" s="167"/>
      <c r="BU55" s="36"/>
    </row>
    <row r="56" spans="1:73" ht="51.75" customHeight="1" x14ac:dyDescent="0.45">
      <c r="A56" s="1137">
        <v>0</v>
      </c>
      <c r="B56" s="1138">
        <v>2</v>
      </c>
      <c r="C56" s="1137">
        <v>0</v>
      </c>
      <c r="D56" s="1138">
        <v>0</v>
      </c>
      <c r="E56" s="1137">
        <v>1</v>
      </c>
      <c r="F56" s="1138">
        <v>3</v>
      </c>
      <c r="G56" s="1137">
        <v>0</v>
      </c>
      <c r="H56" s="1138">
        <v>4</v>
      </c>
      <c r="I56" s="3825"/>
      <c r="J56" s="2666" t="str">
        <f t="shared" si="24"/>
        <v>02001304</v>
      </c>
      <c r="K56" s="552"/>
      <c r="L56" s="2690"/>
      <c r="M56" s="2690"/>
      <c r="N56" s="2690"/>
      <c r="O56" s="2690"/>
      <c r="P56" s="2690"/>
      <c r="Q56" s="2690"/>
      <c r="R56" s="2690"/>
      <c r="S56" s="896" t="s">
        <v>160</v>
      </c>
      <c r="T56" s="2686"/>
      <c r="U56" s="2685" t="s">
        <v>803</v>
      </c>
      <c r="V56" s="2680" t="s">
        <v>291</v>
      </c>
      <c r="W56" s="2939" t="s">
        <v>804</v>
      </c>
      <c r="X56" s="2279" t="s">
        <v>803</v>
      </c>
      <c r="Y56" s="574"/>
      <c r="Z56" s="209"/>
      <c r="AA56" s="3752"/>
      <c r="AB56" s="3419"/>
      <c r="AC56" s="3418">
        <f t="shared" si="26"/>
        <v>12.083333333333334</v>
      </c>
      <c r="AD56" s="3419"/>
      <c r="AE56" s="3811"/>
      <c r="AF56" s="3812">
        <v>50</v>
      </c>
      <c r="AG56" s="3406">
        <f t="shared" si="27"/>
        <v>50</v>
      </c>
      <c r="AH56" s="3406">
        <v>9</v>
      </c>
      <c r="AI56" s="3406">
        <v>5</v>
      </c>
      <c r="AJ56" s="3406">
        <v>0</v>
      </c>
      <c r="AK56" s="3406">
        <v>35</v>
      </c>
      <c r="AL56" s="3406">
        <v>0</v>
      </c>
      <c r="AM56" s="3406">
        <v>1</v>
      </c>
      <c r="AN56" s="3406"/>
      <c r="AO56" s="3812">
        <v>45</v>
      </c>
      <c r="AP56" s="3406">
        <f t="shared" si="28"/>
        <v>45</v>
      </c>
      <c r="AQ56" s="3783">
        <v>7</v>
      </c>
      <c r="AR56" s="3408">
        <v>4</v>
      </c>
      <c r="AS56" s="3407">
        <v>20</v>
      </c>
      <c r="AT56" s="3408">
        <v>0</v>
      </c>
      <c r="AU56" s="3408">
        <v>5</v>
      </c>
      <c r="AV56" s="3408">
        <v>0</v>
      </c>
      <c r="AW56" s="3408">
        <v>5</v>
      </c>
      <c r="AX56" s="3408">
        <v>4</v>
      </c>
      <c r="AY56" s="3409"/>
      <c r="AZ56" s="3373">
        <f t="shared" si="25"/>
        <v>145</v>
      </c>
      <c r="BA56" s="3374">
        <f>AZ56/'Radiología simple.'!AO$8</f>
        <v>12.083333333333334</v>
      </c>
      <c r="BB56" s="3373" t="str" cm="1">
        <f t="array" ref="BB56">_xlfn.IFS(BA56&lt;4,"estandar",BA56&gt;9,"compleja",BA56&lt;9,"avanzada")</f>
        <v>compleja</v>
      </c>
      <c r="BC56" s="3375">
        <v>1</v>
      </c>
      <c r="BD56" s="1578">
        <v>1</v>
      </c>
      <c r="BE56" s="117">
        <v>1</v>
      </c>
      <c r="BF56" s="64" t="s">
        <v>249</v>
      </c>
      <c r="BG56" s="1143"/>
      <c r="BH56" s="1143"/>
      <c r="BI56" s="1143"/>
      <c r="BJ56" s="1143"/>
      <c r="BK56" s="1143">
        <f>SUM(BG56,BH56,BI56)</f>
        <v>0</v>
      </c>
      <c r="BL56" s="1139"/>
      <c r="BM56" s="1143"/>
      <c r="BN56" s="1143"/>
      <c r="BO56" s="1143"/>
      <c r="BP56" s="1143"/>
      <c r="BQ56" s="1143">
        <f>SUM(BK56,BM56,BN56,BO56,BP56)</f>
        <v>0</v>
      </c>
      <c r="BR56" s="119"/>
      <c r="BS56" s="182"/>
      <c r="BT56" s="167"/>
      <c r="BU56" s="36"/>
    </row>
    <row r="57" spans="1:73" ht="51.75" customHeight="1" x14ac:dyDescent="0.45">
      <c r="A57" s="1137">
        <v>0</v>
      </c>
      <c r="B57" s="1138">
        <v>2</v>
      </c>
      <c r="C57" s="1137">
        <v>0</v>
      </c>
      <c r="D57" s="1138">
        <v>0</v>
      </c>
      <c r="E57" s="1137">
        <v>1</v>
      </c>
      <c r="F57" s="1138">
        <v>3</v>
      </c>
      <c r="G57" s="1137">
        <v>0</v>
      </c>
      <c r="H57" s="1138">
        <v>5</v>
      </c>
      <c r="I57" s="3825"/>
      <c r="J57" s="2666" t="str">
        <f t="shared" si="24"/>
        <v>02001305</v>
      </c>
      <c r="K57" s="552"/>
      <c r="L57" s="2690"/>
      <c r="M57" s="2690"/>
      <c r="N57" s="2690"/>
      <c r="O57" s="2690"/>
      <c r="P57" s="2690"/>
      <c r="Q57" s="2690"/>
      <c r="R57" s="2690"/>
      <c r="S57" s="896" t="s">
        <v>775</v>
      </c>
      <c r="T57" s="2686"/>
      <c r="U57" s="2685" t="s">
        <v>805</v>
      </c>
      <c r="V57" s="2680" t="s">
        <v>291</v>
      </c>
      <c r="W57" s="2939" t="s">
        <v>806</v>
      </c>
      <c r="X57" s="2279" t="s">
        <v>805</v>
      </c>
      <c r="Y57" s="574"/>
      <c r="Z57" s="209"/>
      <c r="AA57" s="3752"/>
      <c r="AB57" s="3419"/>
      <c r="AC57" s="3418">
        <f t="shared" si="26"/>
        <v>14.166666666666666</v>
      </c>
      <c r="AD57" s="3419"/>
      <c r="AE57" s="3811"/>
      <c r="AF57" s="3812">
        <v>60</v>
      </c>
      <c r="AG57" s="3406">
        <f t="shared" si="27"/>
        <v>60</v>
      </c>
      <c r="AH57" s="3406">
        <v>9</v>
      </c>
      <c r="AI57" s="3406">
        <v>5</v>
      </c>
      <c r="AJ57" s="3406">
        <v>5</v>
      </c>
      <c r="AK57" s="3406">
        <v>40</v>
      </c>
      <c r="AL57" s="3406">
        <v>0</v>
      </c>
      <c r="AM57" s="3406">
        <v>1</v>
      </c>
      <c r="AN57" s="3406"/>
      <c r="AO57" s="3812">
        <v>60</v>
      </c>
      <c r="AP57" s="3406">
        <v>50</v>
      </c>
      <c r="AQ57" s="3783">
        <v>12</v>
      </c>
      <c r="AR57" s="3408">
        <v>4</v>
      </c>
      <c r="AS57" s="3407">
        <v>20</v>
      </c>
      <c r="AT57" s="3408">
        <v>0</v>
      </c>
      <c r="AU57" s="3408">
        <v>5</v>
      </c>
      <c r="AV57" s="3408">
        <v>10</v>
      </c>
      <c r="AW57" s="3408">
        <v>5</v>
      </c>
      <c r="AX57" s="3408">
        <v>4</v>
      </c>
      <c r="AY57" s="3409"/>
      <c r="AZ57" s="3373">
        <f t="shared" si="25"/>
        <v>170</v>
      </c>
      <c r="BA57" s="3374">
        <f>AZ57/'Radiología simple.'!AO$8</f>
        <v>14.166666666666666</v>
      </c>
      <c r="BB57" s="3373" t="str" cm="1">
        <f t="array" ref="BB57">_xlfn.IFS(BA57&lt;4,"estandar",BA57&gt;9,"compleja",BA57&lt;9,"avanzada")</f>
        <v>compleja</v>
      </c>
      <c r="BC57" s="3375">
        <v>1</v>
      </c>
      <c r="BD57" s="1578">
        <v>1</v>
      </c>
      <c r="BE57" s="117">
        <v>1</v>
      </c>
      <c r="BF57" s="64" t="s">
        <v>249</v>
      </c>
      <c r="BG57" s="1143"/>
      <c r="BH57" s="1143"/>
      <c r="BI57" s="1143"/>
      <c r="BJ57" s="1143"/>
      <c r="BK57" s="1143">
        <f>SUM(BG57,BH57,BI57)</f>
        <v>0</v>
      </c>
      <c r="BL57" s="1139"/>
      <c r="BM57" s="1143"/>
      <c r="BN57" s="1143"/>
      <c r="BO57" s="1143"/>
      <c r="BP57" s="1143"/>
      <c r="BQ57" s="1143">
        <f>SUM(BK57,BM57,BN57,BO57,BP57)</f>
        <v>0</v>
      </c>
      <c r="BR57" s="119"/>
      <c r="BS57" s="182"/>
      <c r="BT57" s="167"/>
      <c r="BU57" s="36"/>
    </row>
    <row r="58" spans="1:73" ht="20.25" customHeight="1" x14ac:dyDescent="0.55000000000000004">
      <c r="A58" s="90"/>
      <c r="B58" s="89"/>
      <c r="C58" s="90"/>
      <c r="D58" s="89"/>
      <c r="E58" s="90"/>
      <c r="F58" s="89"/>
      <c r="G58" s="90"/>
      <c r="H58" s="89"/>
      <c r="I58" s="1339"/>
      <c r="J58" s="1339"/>
      <c r="K58" s="127"/>
      <c r="L58" s="137"/>
      <c r="M58" s="122"/>
      <c r="N58" s="122"/>
      <c r="O58" s="122"/>
      <c r="P58" s="122"/>
      <c r="Q58" s="122"/>
      <c r="R58" s="122"/>
      <c r="S58" s="240"/>
      <c r="T58" s="240"/>
      <c r="U58" s="241"/>
      <c r="V58" s="227"/>
      <c r="W58" s="242"/>
      <c r="X58" s="243"/>
      <c r="Y58" s="243"/>
      <c r="Z58" s="243"/>
      <c r="AA58" s="3753"/>
      <c r="AB58" s="3419"/>
      <c r="AC58" s="3419"/>
      <c r="AD58" s="3419"/>
      <c r="AE58" s="3813"/>
      <c r="AF58" s="3407"/>
      <c r="AG58" s="3407"/>
      <c r="AH58" s="3406"/>
      <c r="AI58" s="3406"/>
      <c r="AJ58" s="3406"/>
      <c r="AK58" s="3406"/>
      <c r="AL58" s="3406"/>
      <c r="AM58" s="3406"/>
      <c r="AN58" s="3406"/>
      <c r="AO58" s="3407"/>
      <c r="AP58" s="3406"/>
      <c r="AQ58" s="3783" t="s">
        <v>218</v>
      </c>
      <c r="AR58" s="3408"/>
      <c r="AS58" s="3408"/>
      <c r="AT58" s="3408" t="s">
        <v>218</v>
      </c>
      <c r="AU58" s="3408"/>
      <c r="AV58" s="3408"/>
      <c r="AW58" s="3408"/>
      <c r="AX58" s="3408"/>
      <c r="AY58" s="3409"/>
      <c r="AZ58" s="3373"/>
      <c r="BA58" s="3374"/>
      <c r="BB58" s="3404"/>
      <c r="BC58" s="3377"/>
      <c r="BD58" s="1576"/>
      <c r="BE58" s="64"/>
      <c r="BF58" s="64"/>
      <c r="BG58" s="1164"/>
      <c r="BH58" s="1164"/>
      <c r="BI58" s="1164"/>
      <c r="BJ58" s="1164"/>
      <c r="BK58" s="1164"/>
      <c r="BL58" s="1162"/>
      <c r="BM58" s="1164"/>
      <c r="BN58" s="1164"/>
      <c r="BO58" s="1164"/>
      <c r="BP58" s="1164"/>
      <c r="BQ58" s="1164"/>
      <c r="BR58" s="68"/>
      <c r="BS58" s="62"/>
      <c r="BT58" s="167"/>
      <c r="BU58" s="36"/>
    </row>
    <row r="59" spans="1:73" ht="51.75" customHeight="1" x14ac:dyDescent="0.55000000000000004">
      <c r="A59" s="214">
        <v>0</v>
      </c>
      <c r="B59" s="215">
        <v>2</v>
      </c>
      <c r="C59" s="214">
        <v>0</v>
      </c>
      <c r="D59" s="215">
        <v>0</v>
      </c>
      <c r="E59" s="214">
        <v>1</v>
      </c>
      <c r="F59" s="215">
        <v>4</v>
      </c>
      <c r="G59" s="214">
        <v>0</v>
      </c>
      <c r="H59" s="215">
        <v>1</v>
      </c>
      <c r="I59" s="1375" t="str">
        <f>CONCATENATE(A59,B59,C59,D59,E59,F59,G59,H59)</f>
        <v>02001401</v>
      </c>
      <c r="J59" s="1452" t="str">
        <f>CONCATENATE(A59,B59,C59,D59,E59,F59,G59,H59)</f>
        <v>02001401</v>
      </c>
      <c r="K59" s="830"/>
      <c r="L59" s="2706">
        <v>72369</v>
      </c>
      <c r="M59" s="880"/>
      <c r="N59" s="880"/>
      <c r="O59" s="880"/>
      <c r="P59" s="880"/>
      <c r="Q59" s="880"/>
      <c r="R59" s="880"/>
      <c r="S59" s="986" t="s">
        <v>119</v>
      </c>
      <c r="T59" s="2670" t="s">
        <v>807</v>
      </c>
      <c r="U59" s="2700"/>
      <c r="V59" s="556" t="s">
        <v>240</v>
      </c>
      <c r="W59" s="2939" t="s">
        <v>808</v>
      </c>
      <c r="X59" s="244" t="s">
        <v>807</v>
      </c>
      <c r="Y59" s="2940" t="s">
        <v>744</v>
      </c>
      <c r="Z59" s="2941" t="s">
        <v>160</v>
      </c>
      <c r="AA59" s="3754" t="s">
        <v>745</v>
      </c>
      <c r="AB59" s="3419">
        <v>13.179245340015367</v>
      </c>
      <c r="AC59" s="3418">
        <f t="shared" ref="AC59" si="29">BA59</f>
        <v>17.5</v>
      </c>
      <c r="AD59" s="3419">
        <v>46.9</v>
      </c>
      <c r="AE59" s="3420"/>
      <c r="AF59" s="3421">
        <v>70</v>
      </c>
      <c r="AG59" s="3406">
        <f t="shared" ref="AG59" si="30">SUM(AH59:AM59)</f>
        <v>70</v>
      </c>
      <c r="AH59" s="3421">
        <v>9</v>
      </c>
      <c r="AI59" s="3421">
        <v>5</v>
      </c>
      <c r="AJ59" s="3421">
        <v>0</v>
      </c>
      <c r="AK59" s="3421">
        <v>55</v>
      </c>
      <c r="AL59" s="3421">
        <v>0</v>
      </c>
      <c r="AM59" s="3421">
        <v>1</v>
      </c>
      <c r="AN59" s="3421"/>
      <c r="AO59" s="3421">
        <v>70</v>
      </c>
      <c r="AP59" s="3406">
        <f t="shared" si="28"/>
        <v>70</v>
      </c>
      <c r="AQ59" s="3783">
        <v>10</v>
      </c>
      <c r="AR59" s="3408">
        <v>8</v>
      </c>
      <c r="AS59" s="3408">
        <v>24</v>
      </c>
      <c r="AT59" s="3408">
        <v>0</v>
      </c>
      <c r="AU59" s="3408">
        <v>0</v>
      </c>
      <c r="AV59" s="3408">
        <v>10</v>
      </c>
      <c r="AW59" s="3408">
        <v>10</v>
      </c>
      <c r="AX59" s="3408">
        <v>8</v>
      </c>
      <c r="AY59" s="3409"/>
      <c r="AZ59" s="3373">
        <f>(AG59*BE59)+(AP59*BC59)+(AG59*BD59)</f>
        <v>210</v>
      </c>
      <c r="BA59" s="3374">
        <f>AZ59/'Radiología simple.'!AO$8</f>
        <v>17.5</v>
      </c>
      <c r="BB59" s="3373" t="str" cm="1">
        <f t="array" ref="BB59">_xlfn.IFS(BA59&lt;4,"estandar",BA59&gt;9,"compleja",BA59&lt;9,"avanzada")</f>
        <v>compleja</v>
      </c>
      <c r="BC59" s="3410">
        <v>1</v>
      </c>
      <c r="BD59" s="1581">
        <v>1</v>
      </c>
      <c r="BE59" s="1450">
        <v>1</v>
      </c>
      <c r="BF59" s="556" t="s">
        <v>249</v>
      </c>
      <c r="BG59" s="1164">
        <v>22.948998491704401</v>
      </c>
      <c r="BH59" s="1164">
        <v>0</v>
      </c>
      <c r="BI59" s="1164">
        <v>50.751583710407203</v>
      </c>
      <c r="BJ59" s="1164"/>
      <c r="BK59" s="1164">
        <f>SUM(BG59,BH59,BI59)</f>
        <v>73.700582202111605</v>
      </c>
      <c r="BL59" s="1162"/>
      <c r="BM59" s="1164">
        <v>10.4764568905555</v>
      </c>
      <c r="BN59" s="1164">
        <v>0</v>
      </c>
      <c r="BO59" s="1164">
        <v>315</v>
      </c>
      <c r="BP59" s="1164">
        <v>0.98104170433137505</v>
      </c>
      <c r="BQ59" s="1164">
        <f>SUM(BK59,BM59,BN59,BO59,BP59)</f>
        <v>400.15808079699849</v>
      </c>
      <c r="BR59" s="68"/>
      <c r="BS59" s="62"/>
      <c r="BT59" s="167"/>
      <c r="BU59" s="36"/>
    </row>
    <row r="60" spans="1:73" ht="20.25" customHeight="1" x14ac:dyDescent="0.55000000000000004">
      <c r="A60" s="90"/>
      <c r="B60" s="89"/>
      <c r="C60" s="90"/>
      <c r="D60" s="89"/>
      <c r="E60" s="90"/>
      <c r="F60" s="89"/>
      <c r="G60" s="90"/>
      <c r="H60" s="89"/>
      <c r="I60" s="1339" t="str">
        <f>CONCATENATE(A60,B60,C60,D60,E60,F60,G60,H60)</f>
        <v/>
      </c>
      <c r="J60" s="1339"/>
      <c r="K60" s="127"/>
      <c r="L60" s="137"/>
      <c r="M60" s="122"/>
      <c r="N60" s="122"/>
      <c r="O60" s="122"/>
      <c r="P60" s="122"/>
      <c r="Q60" s="122"/>
      <c r="R60" s="122"/>
      <c r="S60" s="137"/>
      <c r="T60" s="137"/>
      <c r="U60" s="161"/>
      <c r="V60" s="227"/>
      <c r="W60" s="170"/>
      <c r="X60" s="170"/>
      <c r="Y60" s="170"/>
      <c r="Z60" s="170"/>
      <c r="AA60" s="3755"/>
      <c r="AB60" s="3787"/>
      <c r="AC60" s="3787"/>
      <c r="AD60" s="3787"/>
      <c r="AE60" s="3788"/>
      <c r="AF60" s="3378"/>
      <c r="AG60" s="3378"/>
      <c r="AH60" s="3379"/>
      <c r="AI60" s="3379"/>
      <c r="AJ60" s="3379"/>
      <c r="AK60" s="3379"/>
      <c r="AL60" s="3379"/>
      <c r="AM60" s="3379"/>
      <c r="AN60" s="3379"/>
      <c r="AO60" s="3378"/>
      <c r="AP60" s="3378"/>
      <c r="AQ60" s="3784"/>
      <c r="AR60" s="3409"/>
      <c r="AS60" s="3409"/>
      <c r="AT60" s="3409"/>
      <c r="AU60" s="3409"/>
      <c r="AV60" s="3409"/>
      <c r="AW60" s="3409"/>
      <c r="AX60" s="3409"/>
      <c r="AY60" s="3409"/>
      <c r="AZ60" s="3373"/>
      <c r="BA60" s="3374"/>
      <c r="BB60" s="3378"/>
      <c r="BC60" s="3377"/>
      <c r="BD60" s="1576"/>
      <c r="BE60" s="64"/>
      <c r="BF60" s="64"/>
      <c r="BG60" s="1164"/>
      <c r="BH60" s="1164"/>
      <c r="BI60" s="1143"/>
      <c r="BJ60" s="1143"/>
      <c r="BK60" s="1164"/>
      <c r="BL60" s="1162"/>
      <c r="BM60" s="1164"/>
      <c r="BN60" s="1164"/>
      <c r="BO60" s="1164"/>
      <c r="BP60" s="1164"/>
      <c r="BQ60" s="1164"/>
      <c r="BR60" s="68"/>
      <c r="BS60" s="62"/>
      <c r="BT60" s="167"/>
      <c r="BU60" s="36"/>
    </row>
    <row r="61" spans="1:73" ht="20.25" customHeight="1" x14ac:dyDescent="0.55000000000000004">
      <c r="A61" s="1305"/>
      <c r="B61" s="1306"/>
      <c r="C61" s="1305"/>
      <c r="D61" s="1306"/>
      <c r="E61" s="1305"/>
      <c r="F61" s="1306"/>
      <c r="G61" s="1305"/>
      <c r="H61" s="1306"/>
      <c r="I61" s="1312"/>
      <c r="J61" s="1313" t="str">
        <f t="shared" ref="J61:J69" si="31">CONCATENATE(A61,B61,C61,D61,E61,F61,G61,H61)</f>
        <v/>
      </c>
      <c r="K61" s="1324"/>
      <c r="L61" s="1325"/>
      <c r="M61" s="1325"/>
      <c r="N61" s="1325"/>
      <c r="O61" s="1325"/>
      <c r="P61" s="1325"/>
      <c r="Q61" s="1325"/>
      <c r="R61" s="1325"/>
      <c r="S61" s="1309" t="s">
        <v>119</v>
      </c>
      <c r="T61" s="1328" t="s">
        <v>809</v>
      </c>
      <c r="U61" s="1328"/>
      <c r="V61" s="1326"/>
      <c r="W61" s="1329"/>
      <c r="X61" s="1329"/>
      <c r="Y61" s="1329"/>
      <c r="Z61" s="1329"/>
      <c r="AA61" s="3756"/>
      <c r="AB61" s="3814"/>
      <c r="AC61" s="3814"/>
      <c r="AD61" s="3814"/>
      <c r="AE61" s="3411"/>
      <c r="AF61" s="3411"/>
      <c r="AG61" s="3411"/>
      <c r="AH61" s="3396"/>
      <c r="AI61" s="3396"/>
      <c r="AJ61" s="3396"/>
      <c r="AK61" s="3396"/>
      <c r="AL61" s="3396"/>
      <c r="AM61" s="3396"/>
      <c r="AN61" s="3396"/>
      <c r="AO61" s="3411"/>
      <c r="AP61" s="3411"/>
      <c r="AQ61" s="3775"/>
      <c r="AR61" s="3396"/>
      <c r="AS61" s="3396"/>
      <c r="AT61" s="3396"/>
      <c r="AU61" s="3396"/>
      <c r="AV61" s="3396"/>
      <c r="AW61" s="3396"/>
      <c r="AX61" s="3396"/>
      <c r="AY61" s="3396"/>
      <c r="AZ61" s="3411"/>
      <c r="BA61" s="3411"/>
      <c r="BB61" s="3411"/>
      <c r="BC61" s="3411"/>
      <c r="BD61" s="1580"/>
      <c r="BE61" s="1344"/>
      <c r="BF61" s="1344"/>
      <c r="BG61" s="1344"/>
      <c r="BH61" s="1344"/>
      <c r="BI61" s="1344"/>
      <c r="BJ61" s="1344"/>
      <c r="BK61" s="1344"/>
      <c r="BL61" s="1344"/>
      <c r="BM61" s="1344"/>
      <c r="BN61" s="1344"/>
      <c r="BO61" s="1344"/>
      <c r="BP61" s="1344"/>
      <c r="BQ61" s="1344"/>
      <c r="BR61" s="1344"/>
      <c r="BS61" s="1344"/>
      <c r="BT61" s="167"/>
      <c r="BU61" s="36"/>
    </row>
    <row r="62" spans="1:73" ht="51.75" customHeight="1" x14ac:dyDescent="0.55000000000000004">
      <c r="A62" s="107">
        <v>0</v>
      </c>
      <c r="B62" s="108">
        <v>2</v>
      </c>
      <c r="C62" s="107">
        <v>0</v>
      </c>
      <c r="D62" s="108">
        <v>0</v>
      </c>
      <c r="E62" s="107">
        <v>1</v>
      </c>
      <c r="F62" s="108">
        <v>5</v>
      </c>
      <c r="G62" s="107">
        <v>0</v>
      </c>
      <c r="H62" s="108">
        <v>0</v>
      </c>
      <c r="I62" s="1452" t="str">
        <f>CONCATENATE(A62,B62,C62,D62,E62,F62,G62,H62)</f>
        <v>02001500</v>
      </c>
      <c r="J62" s="1452" t="str">
        <f t="shared" si="31"/>
        <v>02001500</v>
      </c>
      <c r="K62" s="830"/>
      <c r="L62" s="880"/>
      <c r="M62" s="880"/>
      <c r="N62" s="880"/>
      <c r="O62" s="880"/>
      <c r="P62" s="880"/>
      <c r="Q62" s="880"/>
      <c r="R62" s="880"/>
      <c r="S62" s="986" t="s">
        <v>119</v>
      </c>
      <c r="T62" s="2663" t="s">
        <v>810</v>
      </c>
      <c r="U62" s="2663"/>
      <c r="V62" s="2690"/>
      <c r="W62" s="2707"/>
      <c r="X62" s="245"/>
      <c r="Y62" s="1451" t="s">
        <v>744</v>
      </c>
      <c r="Z62" s="1045" t="s">
        <v>160</v>
      </c>
      <c r="AA62" s="3757" t="s">
        <v>745</v>
      </c>
      <c r="AB62" s="3815"/>
      <c r="AC62" s="3815"/>
      <c r="AD62" s="3815"/>
      <c r="AE62" s="3816"/>
      <c r="AF62" s="3378"/>
      <c r="AG62" s="3378"/>
      <c r="AH62" s="3370"/>
      <c r="AI62" s="3370"/>
      <c r="AJ62" s="3370"/>
      <c r="AK62" s="3370"/>
      <c r="AL62" s="3370"/>
      <c r="AM62" s="3370"/>
      <c r="AN62" s="3370"/>
      <c r="AO62" s="3378"/>
      <c r="AP62" s="3378"/>
      <c r="AQ62" s="3772"/>
      <c r="AR62" s="3389"/>
      <c r="AS62" s="3389"/>
      <c r="AT62" s="3389"/>
      <c r="AU62" s="3389"/>
      <c r="AV62" s="3389"/>
      <c r="AW62" s="3389"/>
      <c r="AX62" s="3389"/>
      <c r="AY62" s="3389"/>
      <c r="AZ62" s="3378"/>
      <c r="BA62" s="3378"/>
      <c r="BB62" s="3378"/>
      <c r="BC62" s="3377"/>
      <c r="BD62" s="1576"/>
      <c r="BE62" s="64"/>
      <c r="BF62" s="64"/>
      <c r="BG62" s="1164"/>
      <c r="BH62" s="1164"/>
      <c r="BI62" s="1143"/>
      <c r="BJ62" s="1143"/>
      <c r="BK62" s="1164"/>
      <c r="BL62" s="1162"/>
      <c r="BM62" s="1164"/>
      <c r="BN62" s="1164"/>
      <c r="BO62" s="1164"/>
      <c r="BP62" s="1164"/>
      <c r="BQ62" s="1164"/>
      <c r="BR62" s="68"/>
      <c r="BS62" s="62"/>
      <c r="BT62" s="167"/>
      <c r="BU62" s="36"/>
    </row>
    <row r="63" spans="1:73" ht="51.75" customHeight="1" x14ac:dyDescent="0.45">
      <c r="A63" s="107">
        <v>0</v>
      </c>
      <c r="B63" s="108">
        <v>2</v>
      </c>
      <c r="C63" s="107">
        <v>0</v>
      </c>
      <c r="D63" s="108">
        <v>0</v>
      </c>
      <c r="E63" s="107">
        <v>1</v>
      </c>
      <c r="F63" s="108">
        <v>5</v>
      </c>
      <c r="G63" s="107">
        <v>0</v>
      </c>
      <c r="H63" s="108">
        <v>1</v>
      </c>
      <c r="I63" s="1452" t="str">
        <f>CONCATENATE(A63,B63,C63,D63,E63,F63,G63,H63)</f>
        <v>02001501</v>
      </c>
      <c r="J63" s="1452" t="str">
        <f t="shared" si="31"/>
        <v>02001501</v>
      </c>
      <c r="K63" s="552"/>
      <c r="L63" s="2689">
        <v>72358</v>
      </c>
      <c r="M63" s="2690"/>
      <c r="N63" s="2690"/>
      <c r="O63" s="2690"/>
      <c r="P63" s="2690"/>
      <c r="Q63" s="2690"/>
      <c r="R63" s="2690"/>
      <c r="S63" s="553" t="s">
        <v>119</v>
      </c>
      <c r="T63" s="2663"/>
      <c r="U63" s="2663" t="s">
        <v>811</v>
      </c>
      <c r="V63" s="553" t="s">
        <v>240</v>
      </c>
      <c r="W63" s="2699" t="s">
        <v>812</v>
      </c>
      <c r="X63" s="128" t="s">
        <v>811</v>
      </c>
      <c r="Y63" s="566"/>
      <c r="Z63" s="181"/>
      <c r="AA63" s="3743"/>
      <c r="AB63" s="3419">
        <v>1.8827493342879098</v>
      </c>
      <c r="AC63" s="3418">
        <f>BA63</f>
        <v>1.6666666666666667</v>
      </c>
      <c r="AD63" s="3419">
        <v>13.398999790551663</v>
      </c>
      <c r="AE63" s="3659"/>
      <c r="AF63" s="3391">
        <v>10</v>
      </c>
      <c r="AG63" s="3370">
        <f t="shared" ref="AG63:AG69" si="32">SUM(AH63:AM63)</f>
        <v>10</v>
      </c>
      <c r="AH63" s="3370">
        <v>2</v>
      </c>
      <c r="AI63" s="3370">
        <v>0</v>
      </c>
      <c r="AJ63" s="3370">
        <v>0</v>
      </c>
      <c r="AK63" s="3370">
        <v>7</v>
      </c>
      <c r="AL63" s="3370">
        <v>0</v>
      </c>
      <c r="AM63" s="3370">
        <v>1</v>
      </c>
      <c r="AN63" s="3370"/>
      <c r="AO63" s="3391">
        <v>10</v>
      </c>
      <c r="AP63" s="3370">
        <f t="shared" ref="AP63" si="33">SUM(AQ63:AX63)</f>
        <v>10</v>
      </c>
      <c r="AQ63" s="3772">
        <v>3</v>
      </c>
      <c r="AR63" s="3389">
        <v>0</v>
      </c>
      <c r="AS63" s="3389">
        <v>5</v>
      </c>
      <c r="AT63" s="3389">
        <v>0</v>
      </c>
      <c r="AU63" s="3389">
        <v>0</v>
      </c>
      <c r="AV63" s="3389">
        <v>0</v>
      </c>
      <c r="AW63" s="3389">
        <v>0</v>
      </c>
      <c r="AX63" s="3389">
        <v>2</v>
      </c>
      <c r="AY63" s="3389"/>
      <c r="AZ63" s="3373">
        <f>(AG63*BE63)+(AP63*BC63)+(AG63*BD63)+(AG63*BF63)</f>
        <v>20</v>
      </c>
      <c r="BA63" s="3374">
        <f>AZ63/'Radiología simple.'!AO$8</f>
        <v>1.6666666666666667</v>
      </c>
      <c r="BB63" s="3373" t="str" cm="1">
        <f t="array" ref="BB63">_xlfn.IFS(BA63&lt;4,"estandar",BA63&gt;9,"compleja",BA63&lt;9,"avanzada")</f>
        <v>estandar</v>
      </c>
      <c r="BC63" s="3375">
        <v>1</v>
      </c>
      <c r="BD63" s="1578">
        <v>1</v>
      </c>
      <c r="BE63" s="117">
        <v>0</v>
      </c>
      <c r="BF63" s="64" t="s">
        <v>249</v>
      </c>
      <c r="BG63" s="1143">
        <v>3.2784283559577698</v>
      </c>
      <c r="BH63" s="1143">
        <v>0</v>
      </c>
      <c r="BI63" s="1143">
        <v>7.2502262443438896</v>
      </c>
      <c r="BJ63" s="1143"/>
      <c r="BK63" s="1143">
        <f>SUM(BG63,BH63,BI63)</f>
        <v>10.52865460030166</v>
      </c>
      <c r="BL63" s="1139"/>
      <c r="BM63" s="1143">
        <v>2.8306166268485198</v>
      </c>
      <c r="BN63" s="1143">
        <v>0</v>
      </c>
      <c r="BO63" s="1143">
        <v>100</v>
      </c>
      <c r="BP63" s="1143">
        <v>0.98104170433137505</v>
      </c>
      <c r="BQ63" s="1143">
        <f>SUM(BK63,BM63,BN63,BO63,BP63)</f>
        <v>114.34031293148155</v>
      </c>
      <c r="BR63" s="119"/>
      <c r="BS63" s="182"/>
      <c r="BT63" s="167"/>
      <c r="BU63" s="36"/>
    </row>
    <row r="64" spans="1:73" ht="51.75" customHeight="1" x14ac:dyDescent="0.45">
      <c r="A64" s="107">
        <v>0</v>
      </c>
      <c r="B64" s="108">
        <v>2</v>
      </c>
      <c r="C64" s="107">
        <v>0</v>
      </c>
      <c r="D64" s="108">
        <v>0</v>
      </c>
      <c r="E64" s="107">
        <v>1</v>
      </c>
      <c r="F64" s="108">
        <v>5</v>
      </c>
      <c r="G64" s="107">
        <v>0</v>
      </c>
      <c r="H64" s="108">
        <v>2</v>
      </c>
      <c r="I64" s="1452" t="str">
        <f>CONCATENATE(A64,B64,C64,D64,E64,F64,G64,H64)</f>
        <v>02001502</v>
      </c>
      <c r="J64" s="1452" t="str">
        <f t="shared" si="31"/>
        <v>02001502</v>
      </c>
      <c r="K64" s="552"/>
      <c r="L64" s="553" t="s">
        <v>309</v>
      </c>
      <c r="M64" s="553"/>
      <c r="N64" s="553"/>
      <c r="O64" s="553"/>
      <c r="P64" s="553"/>
      <c r="Q64" s="553"/>
      <c r="R64" s="553"/>
      <c r="S64" s="553" t="s">
        <v>119</v>
      </c>
      <c r="T64" s="2663"/>
      <c r="U64" s="2663" t="s">
        <v>813</v>
      </c>
      <c r="V64" s="553" t="s">
        <v>240</v>
      </c>
      <c r="W64" s="2699" t="s">
        <v>814</v>
      </c>
      <c r="X64" s="128" t="s">
        <v>813</v>
      </c>
      <c r="Y64" s="566"/>
      <c r="Z64" s="181"/>
      <c r="AA64" s="3743"/>
      <c r="AB64" s="3419">
        <v>3.7654986685758236</v>
      </c>
      <c r="AC64" s="3418">
        <f>BA64</f>
        <v>7.083333333333333</v>
      </c>
      <c r="AD64" s="3419">
        <v>14.651863939203327</v>
      </c>
      <c r="AE64" s="3659"/>
      <c r="AF64" s="3391">
        <v>20</v>
      </c>
      <c r="AG64" s="3370">
        <v>30</v>
      </c>
      <c r="AH64" s="3370">
        <v>4</v>
      </c>
      <c r="AI64" s="3370">
        <v>5</v>
      </c>
      <c r="AJ64" s="3370">
        <v>0</v>
      </c>
      <c r="AK64" s="3370">
        <v>10</v>
      </c>
      <c r="AL64" s="3370">
        <v>0</v>
      </c>
      <c r="AM64" s="3370">
        <v>1</v>
      </c>
      <c r="AN64" s="3370"/>
      <c r="AO64" s="3391">
        <v>20</v>
      </c>
      <c r="AP64" s="3370">
        <v>25</v>
      </c>
      <c r="AQ64" s="3772">
        <v>2</v>
      </c>
      <c r="AR64" s="3389">
        <v>4</v>
      </c>
      <c r="AS64" s="3389">
        <v>5</v>
      </c>
      <c r="AT64" s="3389">
        <v>0</v>
      </c>
      <c r="AU64" s="3389">
        <v>0</v>
      </c>
      <c r="AV64" s="3389">
        <v>0</v>
      </c>
      <c r="AW64" s="3389">
        <v>5</v>
      </c>
      <c r="AX64" s="3389">
        <v>4</v>
      </c>
      <c r="AY64" s="3389"/>
      <c r="AZ64" s="3373">
        <f>(AG64*BE64)+(AP64*BC64)+(AG64*BD64)+(AG64*BF64)</f>
        <v>85</v>
      </c>
      <c r="BA64" s="3374">
        <f>AZ64/'Radiología simple.'!AO$8</f>
        <v>7.083333333333333</v>
      </c>
      <c r="BB64" s="3373" t="str" cm="1">
        <f t="array" ref="BB64">_xlfn.IFS(BA64&lt;4,"estandar",BA64&gt;9,"compleja",BA64&lt;9,"avanzada")</f>
        <v>avanzada</v>
      </c>
      <c r="BC64" s="3375">
        <v>1</v>
      </c>
      <c r="BD64" s="1578">
        <v>1</v>
      </c>
      <c r="BE64" s="117">
        <v>1</v>
      </c>
      <c r="BF64" s="64" t="s">
        <v>249</v>
      </c>
      <c r="BG64" s="1143">
        <v>6.5568567119155396</v>
      </c>
      <c r="BH64" s="1143">
        <v>0</v>
      </c>
      <c r="BI64" s="1143">
        <v>14.500452488687801</v>
      </c>
      <c r="BJ64" s="1143"/>
      <c r="BK64" s="1143">
        <f>SUM(BG64,BH64,BI64)</f>
        <v>21.057309200603342</v>
      </c>
      <c r="BL64" s="1139"/>
      <c r="BM64" s="1143">
        <v>2.9932733973015799</v>
      </c>
      <c r="BN64" s="1143">
        <v>0</v>
      </c>
      <c r="BO64" s="1143">
        <v>100</v>
      </c>
      <c r="BP64" s="1143">
        <v>0.98104170433137505</v>
      </c>
      <c r="BQ64" s="1143">
        <f>SUM(BK64,BM64,BN64,BO64,BP64)</f>
        <v>125.0316243022363</v>
      </c>
      <c r="BR64" s="119"/>
      <c r="BS64" s="182"/>
      <c r="BT64" s="167"/>
      <c r="BU64" s="36"/>
    </row>
    <row r="65" spans="1:73" ht="51.75" customHeight="1" x14ac:dyDescent="0.45">
      <c r="A65" s="107">
        <v>0</v>
      </c>
      <c r="B65" s="108">
        <v>2</v>
      </c>
      <c r="C65" s="107">
        <v>0</v>
      </c>
      <c r="D65" s="108">
        <v>0</v>
      </c>
      <c r="E65" s="107">
        <v>1</v>
      </c>
      <c r="F65" s="108">
        <v>5</v>
      </c>
      <c r="G65" s="107">
        <v>0</v>
      </c>
      <c r="H65" s="108">
        <v>3</v>
      </c>
      <c r="I65" s="1452" t="str">
        <f>CONCATENATE(A65,B65,C65,D65,E65,F65,G65,H65)</f>
        <v>02001503</v>
      </c>
      <c r="J65" s="1452" t="str">
        <f t="shared" si="31"/>
        <v>02001503</v>
      </c>
      <c r="K65" s="552"/>
      <c r="L65" s="553" t="s">
        <v>309</v>
      </c>
      <c r="M65" s="553"/>
      <c r="N65" s="553"/>
      <c r="O65" s="553"/>
      <c r="P65" s="553"/>
      <c r="Q65" s="553"/>
      <c r="R65" s="553"/>
      <c r="S65" s="553" t="s">
        <v>119</v>
      </c>
      <c r="T65" s="2663"/>
      <c r="U65" s="2663" t="s">
        <v>815</v>
      </c>
      <c r="V65" s="553" t="s">
        <v>240</v>
      </c>
      <c r="W65" s="2699" t="s">
        <v>816</v>
      </c>
      <c r="X65" s="128" t="s">
        <v>815</v>
      </c>
      <c r="Y65" s="566"/>
      <c r="Z65" s="181"/>
      <c r="AA65" s="3743"/>
      <c r="AB65" s="3419">
        <v>4.7068733357197683</v>
      </c>
      <c r="AC65" s="3418">
        <f>BA65</f>
        <v>8.3333333333333339</v>
      </c>
      <c r="AD65" s="3419">
        <v>16.170142693904573</v>
      </c>
      <c r="AE65" s="3659"/>
      <c r="AF65" s="3391">
        <v>25</v>
      </c>
      <c r="AG65" s="3370">
        <v>35</v>
      </c>
      <c r="AH65" s="3370">
        <v>9</v>
      </c>
      <c r="AI65" s="3370">
        <v>5</v>
      </c>
      <c r="AJ65" s="3370">
        <v>0</v>
      </c>
      <c r="AK65" s="3370">
        <v>10</v>
      </c>
      <c r="AL65" s="3370">
        <v>0</v>
      </c>
      <c r="AM65" s="3370">
        <v>1</v>
      </c>
      <c r="AN65" s="3370"/>
      <c r="AO65" s="3391">
        <v>25</v>
      </c>
      <c r="AP65" s="3370">
        <v>30</v>
      </c>
      <c r="AQ65" s="3772">
        <v>7</v>
      </c>
      <c r="AR65" s="3389">
        <v>4</v>
      </c>
      <c r="AS65" s="3389">
        <v>5</v>
      </c>
      <c r="AT65" s="3389">
        <v>0</v>
      </c>
      <c r="AU65" s="3389">
        <v>0</v>
      </c>
      <c r="AV65" s="3389">
        <v>0</v>
      </c>
      <c r="AW65" s="3389">
        <v>5</v>
      </c>
      <c r="AX65" s="3389">
        <v>4</v>
      </c>
      <c r="AY65" s="3389"/>
      <c r="AZ65" s="3373">
        <f>(AG65*BE65)+(AP65*BC65)+(AG65*BD65)+(AG65*BF65)</f>
        <v>100</v>
      </c>
      <c r="BA65" s="3374">
        <f>AZ65/'Radiología simple.'!AO$8</f>
        <v>8.3333333333333339</v>
      </c>
      <c r="BB65" s="3373" t="str" cm="1">
        <f t="array" ref="BB65">_xlfn.IFS(BA65&lt;4,"estandar",BA65&gt;9,"compleja",BA65&lt;9,"avanzada")</f>
        <v>avanzada</v>
      </c>
      <c r="BC65" s="3375">
        <v>1</v>
      </c>
      <c r="BD65" s="1578">
        <v>1</v>
      </c>
      <c r="BE65" s="117">
        <v>1</v>
      </c>
      <c r="BF65" s="64" t="s">
        <v>249</v>
      </c>
      <c r="BG65" s="1143">
        <v>8.1960708898944201</v>
      </c>
      <c r="BH65" s="1143">
        <v>0</v>
      </c>
      <c r="BI65" s="1143">
        <v>18.125565610859699</v>
      </c>
      <c r="BJ65" s="1143"/>
      <c r="BK65" s="1143">
        <f>SUM(BG65,BH65,BI65)</f>
        <v>26.321636500754117</v>
      </c>
      <c r="BL65" s="1139"/>
      <c r="BM65" s="1143">
        <v>7.0765415671212999</v>
      </c>
      <c r="BN65" s="1143">
        <v>0</v>
      </c>
      <c r="BO65" s="1143">
        <v>100</v>
      </c>
      <c r="BP65" s="1143">
        <v>4.5896721201299897</v>
      </c>
      <c r="BQ65" s="1143">
        <f>SUM(BK65,BM65,BN65,BO65,BP65)</f>
        <v>137.98785018800541</v>
      </c>
      <c r="BR65" s="119"/>
      <c r="BS65" s="182"/>
      <c r="BT65" s="167"/>
      <c r="BU65" s="36"/>
    </row>
    <row r="66" spans="1:73" ht="51.75" customHeight="1" x14ac:dyDescent="0.45">
      <c r="A66" s="107">
        <v>0</v>
      </c>
      <c r="B66" s="108">
        <v>2</v>
      </c>
      <c r="C66" s="107">
        <v>0</v>
      </c>
      <c r="D66" s="108">
        <v>0</v>
      </c>
      <c r="E66" s="107">
        <v>1</v>
      </c>
      <c r="F66" s="108">
        <v>5</v>
      </c>
      <c r="G66" s="107">
        <v>0</v>
      </c>
      <c r="H66" s="108">
        <v>4</v>
      </c>
      <c r="I66" s="1452" t="str">
        <f>CONCATENATE(A66,B66,C66,D66,E66,F66,G66,H66)</f>
        <v>02001504</v>
      </c>
      <c r="J66" s="1452" t="str">
        <f t="shared" si="31"/>
        <v>02001504</v>
      </c>
      <c r="K66" s="552"/>
      <c r="L66" s="2689">
        <v>711342</v>
      </c>
      <c r="M66" s="2690"/>
      <c r="N66" s="2690"/>
      <c r="O66" s="2690"/>
      <c r="P66" s="2690"/>
      <c r="Q66" s="2690"/>
      <c r="R66" s="2690"/>
      <c r="S66" s="553" t="s">
        <v>119</v>
      </c>
      <c r="T66" s="2663"/>
      <c r="U66" s="2663" t="s">
        <v>817</v>
      </c>
      <c r="V66" s="553" t="s">
        <v>240</v>
      </c>
      <c r="W66" s="2699" t="s">
        <v>818</v>
      </c>
      <c r="X66" s="128" t="s">
        <v>817</v>
      </c>
      <c r="Y66" s="566"/>
      <c r="Z66" s="181"/>
      <c r="AA66" s="3743"/>
      <c r="AB66" s="3419">
        <v>11.296496005727448</v>
      </c>
      <c r="AC66" s="3418">
        <f>BA66</f>
        <v>10.833333333333334</v>
      </c>
      <c r="AD66" s="3419">
        <v>26.09327903022551</v>
      </c>
      <c r="AE66" s="3659"/>
      <c r="AF66" s="3455">
        <v>60</v>
      </c>
      <c r="AG66" s="3370">
        <v>45</v>
      </c>
      <c r="AH66" s="3370">
        <v>19</v>
      </c>
      <c r="AI66" s="3370">
        <v>5</v>
      </c>
      <c r="AJ66" s="3370">
        <v>5</v>
      </c>
      <c r="AK66" s="3370">
        <v>30</v>
      </c>
      <c r="AL66" s="3370">
        <v>0</v>
      </c>
      <c r="AM66" s="3370">
        <v>1</v>
      </c>
      <c r="AN66" s="3370"/>
      <c r="AO66" s="3391">
        <v>60</v>
      </c>
      <c r="AP66" s="3370">
        <v>40</v>
      </c>
      <c r="AQ66" s="3772">
        <v>12</v>
      </c>
      <c r="AR66" s="3389">
        <v>4</v>
      </c>
      <c r="AS66" s="3389">
        <v>10</v>
      </c>
      <c r="AT66" s="3389">
        <v>0</v>
      </c>
      <c r="AU66" s="3389">
        <v>5</v>
      </c>
      <c r="AV66" s="3389">
        <v>5</v>
      </c>
      <c r="AW66" s="3389">
        <v>5</v>
      </c>
      <c r="AX66" s="3389">
        <v>4</v>
      </c>
      <c r="AY66" s="3389"/>
      <c r="AZ66" s="3373">
        <f>(AG66*BE66)+(AP66*BC66)+(AG66*BD66)+(AG66*BF66)</f>
        <v>130</v>
      </c>
      <c r="BA66" s="3374">
        <f>AZ66/'Radiología simple.'!AO$8</f>
        <v>10.833333333333334</v>
      </c>
      <c r="BB66" s="3373" t="str" cm="1">
        <f t="array" ref="BB66">_xlfn.IFS(BA66&lt;4,"estandar",BA66&gt;9,"compleja",BA66&lt;9,"avanzada")</f>
        <v>compleja</v>
      </c>
      <c r="BC66" s="3375">
        <v>1</v>
      </c>
      <c r="BD66" s="1578">
        <v>1</v>
      </c>
      <c r="BE66" s="117">
        <v>1</v>
      </c>
      <c r="BF66" s="64" t="s">
        <v>249</v>
      </c>
      <c r="BG66" s="1143">
        <v>19.670570135746601</v>
      </c>
      <c r="BH66" s="1143">
        <v>0</v>
      </c>
      <c r="BI66" s="1143">
        <v>43.501357466063297</v>
      </c>
      <c r="BJ66" s="1143"/>
      <c r="BK66" s="1143">
        <f>SUM(BG66,BH66,BI66)</f>
        <v>63.171927601809898</v>
      </c>
      <c r="BL66" s="1139"/>
      <c r="BM66" s="1143">
        <v>57.983193277310903</v>
      </c>
      <c r="BN66" s="1143">
        <v>0</v>
      </c>
      <c r="BO66" s="1143">
        <v>100</v>
      </c>
      <c r="BP66" s="1143">
        <v>1.5117748863587801</v>
      </c>
      <c r="BQ66" s="1143">
        <f>SUM(BK66,BM66,BN66,BO66,BP66)</f>
        <v>222.66689576547958</v>
      </c>
      <c r="BR66" s="119"/>
      <c r="BS66" s="182"/>
      <c r="BT66" s="167"/>
      <c r="BU66" s="36"/>
    </row>
    <row r="67" spans="1:73" ht="51.75" customHeight="1" x14ac:dyDescent="0.45">
      <c r="A67" s="1446">
        <v>0</v>
      </c>
      <c r="B67" s="1447">
        <v>2</v>
      </c>
      <c r="C67" s="1446">
        <v>0</v>
      </c>
      <c r="D67" s="1447">
        <v>0</v>
      </c>
      <c r="E67" s="1446">
        <v>1</v>
      </c>
      <c r="F67" s="1447">
        <v>5</v>
      </c>
      <c r="G67" s="1446">
        <v>0</v>
      </c>
      <c r="H67" s="1447">
        <v>5</v>
      </c>
      <c r="I67" s="3825"/>
      <c r="J67" s="2666" t="str">
        <f t="shared" si="31"/>
        <v>02001505</v>
      </c>
      <c r="K67" s="552"/>
      <c r="L67" s="2690"/>
      <c r="M67" s="2690"/>
      <c r="N67" s="2690"/>
      <c r="O67" s="2690"/>
      <c r="P67" s="2690"/>
      <c r="Q67" s="2690"/>
      <c r="R67" s="2690"/>
      <c r="S67" s="896" t="s">
        <v>160</v>
      </c>
      <c r="T67" s="2685"/>
      <c r="U67" s="2685" t="s">
        <v>819</v>
      </c>
      <c r="V67" s="2935" t="s">
        <v>291</v>
      </c>
      <c r="W67" s="2942" t="s">
        <v>820</v>
      </c>
      <c r="X67" s="2283" t="s">
        <v>819</v>
      </c>
      <c r="Y67" s="574"/>
      <c r="Z67" s="248"/>
      <c r="AA67" s="3739"/>
      <c r="AB67" s="3413"/>
      <c r="AC67" s="3418">
        <f>BA67</f>
        <v>9.5833333333333339</v>
      </c>
      <c r="AD67" s="3413"/>
      <c r="AE67" s="3659"/>
      <c r="AF67" s="3400"/>
      <c r="AG67" s="3370">
        <v>40</v>
      </c>
      <c r="AH67" s="3370">
        <v>9</v>
      </c>
      <c r="AI67" s="3370">
        <v>5</v>
      </c>
      <c r="AJ67" s="3370">
        <v>5</v>
      </c>
      <c r="AK67" s="3370">
        <v>10</v>
      </c>
      <c r="AL67" s="3370">
        <v>0</v>
      </c>
      <c r="AM67" s="3370">
        <v>1</v>
      </c>
      <c r="AN67" s="3370"/>
      <c r="AO67" s="3812"/>
      <c r="AP67" s="3370">
        <v>35</v>
      </c>
      <c r="AQ67" s="3772">
        <v>12</v>
      </c>
      <c r="AR67" s="3389">
        <v>4</v>
      </c>
      <c r="AS67" s="3389">
        <v>7</v>
      </c>
      <c r="AT67" s="3389">
        <v>0</v>
      </c>
      <c r="AU67" s="3389">
        <v>0</v>
      </c>
      <c r="AV67" s="3389">
        <v>0</v>
      </c>
      <c r="AW67" s="3389">
        <v>5</v>
      </c>
      <c r="AX67" s="3389">
        <v>2</v>
      </c>
      <c r="AY67" s="3389"/>
      <c r="AZ67" s="3373">
        <f>(AG67*BE67)+(AP67*BC67)+(AG67*BD67)+(AG67*BF67)</f>
        <v>115</v>
      </c>
      <c r="BA67" s="3374">
        <f>AZ67/'Radiología simple.'!AO$8</f>
        <v>9.5833333333333339</v>
      </c>
      <c r="BB67" s="3373" t="str" cm="1">
        <f t="array" ref="BB67">_xlfn.IFS(BA67&lt;4,"estandar",BA67&gt;9,"compleja",BA67&lt;9,"avanzada")</f>
        <v>compleja</v>
      </c>
      <c r="BC67" s="3375">
        <v>1</v>
      </c>
      <c r="BD67" s="1578">
        <v>1</v>
      </c>
      <c r="BE67" s="117">
        <v>1</v>
      </c>
      <c r="BF67" s="64" t="s">
        <v>249</v>
      </c>
      <c r="BG67" s="1143"/>
      <c r="BH67" s="1143"/>
      <c r="BI67" s="1143"/>
      <c r="BJ67" s="1143"/>
      <c r="BK67" s="1143"/>
      <c r="BL67" s="1139"/>
      <c r="BM67" s="1143"/>
      <c r="BN67" s="1143"/>
      <c r="BO67" s="1143"/>
      <c r="BP67" s="1143"/>
      <c r="BQ67" s="1143"/>
      <c r="BR67" s="119"/>
      <c r="BS67" s="182"/>
      <c r="BT67" s="167"/>
      <c r="BU67" s="36"/>
    </row>
    <row r="68" spans="1:73" ht="51.75" customHeight="1" x14ac:dyDescent="0.45">
      <c r="A68" s="1446">
        <v>0</v>
      </c>
      <c r="B68" s="1447">
        <v>2</v>
      </c>
      <c r="C68" s="1446">
        <v>0</v>
      </c>
      <c r="D68" s="1447">
        <v>0</v>
      </c>
      <c r="E68" s="1446">
        <v>1</v>
      </c>
      <c r="F68" s="1447">
        <v>5</v>
      </c>
      <c r="G68" s="1446">
        <v>0</v>
      </c>
      <c r="H68" s="1447">
        <v>6</v>
      </c>
      <c r="I68" s="3825"/>
      <c r="J68" s="2666" t="str">
        <f t="shared" si="31"/>
        <v>02001506</v>
      </c>
      <c r="K68" s="552"/>
      <c r="L68" s="2690"/>
      <c r="M68" s="2690"/>
      <c r="N68" s="2690"/>
      <c r="O68" s="2690"/>
      <c r="P68" s="2690"/>
      <c r="Q68" s="2690"/>
      <c r="R68" s="2690"/>
      <c r="S68" s="896" t="s">
        <v>821</v>
      </c>
      <c r="T68" s="2685"/>
      <c r="U68" s="2685" t="s">
        <v>822</v>
      </c>
      <c r="V68" s="2935" t="s">
        <v>291</v>
      </c>
      <c r="W68" s="2942" t="s">
        <v>823</v>
      </c>
      <c r="X68" s="2283" t="s">
        <v>822</v>
      </c>
      <c r="Y68" s="574"/>
      <c r="Z68" s="248"/>
      <c r="AA68" s="3739"/>
      <c r="AB68" s="3413"/>
      <c r="AC68" s="3418"/>
      <c r="AD68" s="3413"/>
      <c r="AE68" s="3659"/>
      <c r="AF68" s="3383"/>
      <c r="AG68" s="3370">
        <f t="shared" si="32"/>
        <v>20</v>
      </c>
      <c r="AH68" s="3370">
        <v>0</v>
      </c>
      <c r="AI68" s="3370">
        <v>0</v>
      </c>
      <c r="AJ68" s="3370">
        <v>0</v>
      </c>
      <c r="AK68" s="3370">
        <v>19</v>
      </c>
      <c r="AL68" s="3370">
        <v>0</v>
      </c>
      <c r="AM68" s="3370">
        <v>1</v>
      </c>
      <c r="AN68" s="3370"/>
      <c r="AO68" s="3812"/>
      <c r="AP68" s="3370" t="s">
        <v>75</v>
      </c>
      <c r="AQ68" s="3772">
        <v>4</v>
      </c>
      <c r="AR68" s="3389">
        <v>4</v>
      </c>
      <c r="AS68" s="3389">
        <v>5</v>
      </c>
      <c r="AT68" s="3389">
        <v>0</v>
      </c>
      <c r="AU68" s="3389">
        <v>0</v>
      </c>
      <c r="AV68" s="3389">
        <v>0</v>
      </c>
      <c r="AW68" s="3389">
        <v>5</v>
      </c>
      <c r="AX68" s="3389">
        <v>2</v>
      </c>
      <c r="AY68" s="3389"/>
      <c r="AZ68" s="3412"/>
      <c r="BA68" s="3412"/>
      <c r="BB68" s="3373" t="str" cm="1">
        <f t="array" ref="BB68">_xlfn.IFS(BA68&lt;4,"estandar",BA68&gt;9,"compleja",BA68&lt;9,"avanzada")</f>
        <v>estandar</v>
      </c>
      <c r="BC68" s="3375">
        <v>1</v>
      </c>
      <c r="BD68" s="1578">
        <v>1</v>
      </c>
      <c r="BE68" s="117">
        <v>1</v>
      </c>
      <c r="BF68" s="64" t="s">
        <v>249</v>
      </c>
      <c r="BG68" s="1143"/>
      <c r="BH68" s="1143"/>
      <c r="BI68" s="1143"/>
      <c r="BJ68" s="1143"/>
      <c r="BK68" s="1143"/>
      <c r="BL68" s="1139"/>
      <c r="BM68" s="1143"/>
      <c r="BN68" s="1143"/>
      <c r="BO68" s="1143"/>
      <c r="BP68" s="1143"/>
      <c r="BQ68" s="1143"/>
      <c r="BR68" s="119"/>
      <c r="BS68" s="182"/>
      <c r="BT68" s="167"/>
      <c r="BU68" s="36"/>
    </row>
    <row r="69" spans="1:73" ht="51.75" customHeight="1" x14ac:dyDescent="0.45">
      <c r="A69" s="1446">
        <v>0</v>
      </c>
      <c r="B69" s="1447">
        <v>2</v>
      </c>
      <c r="C69" s="1446">
        <v>0</v>
      </c>
      <c r="D69" s="1447">
        <v>0</v>
      </c>
      <c r="E69" s="1446">
        <v>1</v>
      </c>
      <c r="F69" s="1447">
        <v>5</v>
      </c>
      <c r="G69" s="1446">
        <v>0</v>
      </c>
      <c r="H69" s="1447">
        <v>7</v>
      </c>
      <c r="I69" s="3825"/>
      <c r="J69" s="2666" t="str">
        <f t="shared" si="31"/>
        <v>02001507</v>
      </c>
      <c r="K69" s="552"/>
      <c r="L69" s="2690"/>
      <c r="M69" s="2690"/>
      <c r="N69" s="2690"/>
      <c r="O69" s="2690"/>
      <c r="P69" s="2690"/>
      <c r="Q69" s="2690"/>
      <c r="R69" s="2690"/>
      <c r="S69" s="896" t="s">
        <v>821</v>
      </c>
      <c r="T69" s="2685"/>
      <c r="U69" s="2730" t="s">
        <v>824</v>
      </c>
      <c r="V69" s="2935" t="s">
        <v>291</v>
      </c>
      <c r="W69" s="2942" t="s">
        <v>825</v>
      </c>
      <c r="X69" s="2283" t="s">
        <v>824</v>
      </c>
      <c r="Y69" s="574"/>
      <c r="Z69" s="248"/>
      <c r="AA69" s="3758"/>
      <c r="AB69" s="3413"/>
      <c r="AC69" s="3418"/>
      <c r="AD69" s="3413"/>
      <c r="AE69" s="3659"/>
      <c r="AF69" s="3383"/>
      <c r="AG69" s="3370">
        <f t="shared" si="32"/>
        <v>20</v>
      </c>
      <c r="AH69" s="3370">
        <v>0</v>
      </c>
      <c r="AI69" s="3370">
        <v>0</v>
      </c>
      <c r="AJ69" s="3370">
        <v>0</v>
      </c>
      <c r="AK69" s="3370">
        <v>19</v>
      </c>
      <c r="AL69" s="3370">
        <v>0</v>
      </c>
      <c r="AM69" s="3370">
        <v>1</v>
      </c>
      <c r="AN69" s="3370"/>
      <c r="AO69" s="3812"/>
      <c r="AP69" s="3370" t="s">
        <v>75</v>
      </c>
      <c r="AQ69" s="3772">
        <v>4</v>
      </c>
      <c r="AR69" s="3389">
        <v>4</v>
      </c>
      <c r="AS69" s="3389">
        <v>5</v>
      </c>
      <c r="AT69" s="3389">
        <v>0</v>
      </c>
      <c r="AU69" s="3389">
        <v>0</v>
      </c>
      <c r="AV69" s="3389">
        <v>0</v>
      </c>
      <c r="AW69" s="3389">
        <v>5</v>
      </c>
      <c r="AX69" s="3389">
        <v>2</v>
      </c>
      <c r="AY69" s="3389"/>
      <c r="AZ69" s="3412"/>
      <c r="BA69" s="3412"/>
      <c r="BB69" s="3373" t="str" cm="1">
        <f t="array" ref="BB69">_xlfn.IFS(BA69&lt;4,"estandar",BA69&gt;9,"compleja",BA69&lt;9,"avanzada")</f>
        <v>estandar</v>
      </c>
      <c r="BC69" s="3375">
        <v>1</v>
      </c>
      <c r="BD69" s="1578">
        <v>1</v>
      </c>
      <c r="BE69" s="117">
        <v>1</v>
      </c>
      <c r="BF69" s="64" t="s">
        <v>249</v>
      </c>
      <c r="BG69" s="1143"/>
      <c r="BH69" s="1143"/>
      <c r="BI69" s="1143"/>
      <c r="BJ69" s="1143"/>
      <c r="BK69" s="1143"/>
      <c r="BL69" s="1139"/>
      <c r="BM69" s="1143"/>
      <c r="BN69" s="1143"/>
      <c r="BO69" s="1143"/>
      <c r="BP69" s="1143"/>
      <c r="BQ69" s="1143"/>
      <c r="BR69" s="119"/>
      <c r="BS69" s="182"/>
      <c r="BT69" s="167"/>
      <c r="BU69" s="36"/>
    </row>
    <row r="70" spans="1:73" ht="20.25" customHeight="1" x14ac:dyDescent="0.55000000000000004">
      <c r="A70" s="90"/>
      <c r="B70" s="89"/>
      <c r="C70" s="90"/>
      <c r="D70" s="89"/>
      <c r="E70" s="90"/>
      <c r="F70" s="89"/>
      <c r="G70" s="90"/>
      <c r="H70" s="89"/>
      <c r="I70" s="1339"/>
      <c r="J70" s="1339"/>
      <c r="K70" s="127"/>
      <c r="L70" s="137"/>
      <c r="M70" s="122"/>
      <c r="N70" s="122"/>
      <c r="O70" s="122"/>
      <c r="P70" s="122"/>
      <c r="Q70" s="122"/>
      <c r="R70" s="122"/>
      <c r="S70" s="127"/>
      <c r="T70" s="127"/>
      <c r="U70" s="149"/>
      <c r="V70" s="227"/>
      <c r="W70" s="149"/>
      <c r="X70" s="249"/>
      <c r="Y70" s="249"/>
      <c r="Z70" s="249"/>
      <c r="AA70" s="1433"/>
      <c r="AB70" s="3817"/>
      <c r="AC70" s="3817"/>
      <c r="AD70" s="3817"/>
      <c r="AE70" s="3672"/>
      <c r="AF70" s="3378"/>
      <c r="AG70" s="3378"/>
      <c r="AH70" s="3370"/>
      <c r="AI70" s="3370"/>
      <c r="AJ70" s="3370"/>
      <c r="AK70" s="3370"/>
      <c r="AL70" s="3370"/>
      <c r="AM70" s="3370"/>
      <c r="AN70" s="3370"/>
      <c r="AO70" s="3378"/>
      <c r="AP70" s="3378"/>
      <c r="AQ70" s="3772" t="s">
        <v>218</v>
      </c>
      <c r="AR70" s="3389"/>
      <c r="AS70" s="3389"/>
      <c r="AT70" s="3389"/>
      <c r="AU70" s="3389"/>
      <c r="AV70" s="3389"/>
      <c r="AW70" s="3389"/>
      <c r="AX70" s="3389"/>
      <c r="AY70" s="3389"/>
      <c r="AZ70" s="3378"/>
      <c r="BA70" s="3378"/>
      <c r="BB70" s="3378"/>
      <c r="BC70" s="3377"/>
      <c r="BD70" s="1576"/>
      <c r="BE70" s="64"/>
      <c r="BF70" s="64"/>
      <c r="BG70" s="65"/>
      <c r="BH70" s="65"/>
      <c r="BI70" s="65"/>
      <c r="BJ70" s="65"/>
      <c r="BK70" s="65"/>
      <c r="BL70" s="67"/>
      <c r="BM70" s="65"/>
      <c r="BN70" s="65"/>
      <c r="BO70" s="65"/>
      <c r="BP70" s="65"/>
      <c r="BQ70" s="65"/>
      <c r="BR70" s="68"/>
      <c r="BS70" s="62"/>
      <c r="BT70" s="167"/>
      <c r="BU70" s="36"/>
    </row>
    <row r="71" spans="1:73" ht="20.25" customHeight="1" x14ac:dyDescent="0.55000000000000004">
      <c r="A71" s="1305"/>
      <c r="B71" s="1306"/>
      <c r="C71" s="1305"/>
      <c r="D71" s="1306"/>
      <c r="E71" s="1305"/>
      <c r="F71" s="1306"/>
      <c r="G71" s="1305"/>
      <c r="H71" s="1306"/>
      <c r="I71" s="1312"/>
      <c r="J71" s="1313" t="str">
        <f>CONCATENATE(A71,B71,C71,D71,E71,F71,G71,H71)</f>
        <v/>
      </c>
      <c r="K71" s="1324"/>
      <c r="L71" s="1325"/>
      <c r="M71" s="1325"/>
      <c r="N71" s="1325"/>
      <c r="O71" s="1325"/>
      <c r="P71" s="1325"/>
      <c r="Q71" s="1325"/>
      <c r="R71" s="1325"/>
      <c r="S71" s="1324"/>
      <c r="T71" s="1328" t="s">
        <v>826</v>
      </c>
      <c r="U71" s="1328"/>
      <c r="V71" s="1326"/>
      <c r="W71" s="1330"/>
      <c r="X71" s="1331"/>
      <c r="Y71" s="1325"/>
      <c r="Z71" s="1331"/>
      <c r="AA71" s="3759"/>
      <c r="AB71" s="3818"/>
      <c r="AC71" s="3818"/>
      <c r="AD71" s="3818"/>
      <c r="AE71" s="3819"/>
      <c r="AF71" s="3395"/>
      <c r="AG71" s="3395"/>
      <c r="AH71" s="3396"/>
      <c r="AI71" s="3396"/>
      <c r="AJ71" s="3396"/>
      <c r="AK71" s="3396"/>
      <c r="AL71" s="3396"/>
      <c r="AM71" s="3396"/>
      <c r="AN71" s="3396"/>
      <c r="AO71" s="3395"/>
      <c r="AP71" s="3395"/>
      <c r="AQ71" s="3775"/>
      <c r="AR71" s="3396"/>
      <c r="AS71" s="3396"/>
      <c r="AT71" s="3396"/>
      <c r="AU71" s="3396"/>
      <c r="AV71" s="3396"/>
      <c r="AW71" s="3396"/>
      <c r="AX71" s="3396"/>
      <c r="AY71" s="3396"/>
      <c r="AZ71" s="3395"/>
      <c r="BA71" s="3395"/>
      <c r="BB71" s="3395"/>
      <c r="BC71" s="3397"/>
      <c r="BD71" s="1580"/>
      <c r="BE71" s="1344"/>
      <c r="BF71" s="1344"/>
      <c r="BG71" s="1344"/>
      <c r="BH71" s="1344"/>
      <c r="BI71" s="1344"/>
      <c r="BJ71" s="1344"/>
      <c r="BK71" s="1344"/>
      <c r="BL71" s="1344"/>
      <c r="BM71" s="1344"/>
      <c r="BN71" s="1344"/>
      <c r="BO71" s="1344"/>
      <c r="BP71" s="1344"/>
      <c r="BQ71" s="1344"/>
      <c r="BR71" s="1344"/>
      <c r="BS71" s="1344"/>
      <c r="BT71" s="167"/>
      <c r="BU71" s="36"/>
    </row>
    <row r="72" spans="1:73" s="189" customFormat="1" ht="51.75" customHeight="1" x14ac:dyDescent="0.45">
      <c r="A72" s="150"/>
      <c r="B72" s="150"/>
      <c r="C72" s="150"/>
      <c r="D72" s="150"/>
      <c r="E72" s="150"/>
      <c r="F72" s="150"/>
      <c r="G72" s="150"/>
      <c r="H72" s="150"/>
      <c r="I72" s="896"/>
      <c r="J72" s="896"/>
      <c r="K72" s="896"/>
      <c r="L72" s="896"/>
      <c r="M72" s="896"/>
      <c r="N72" s="896"/>
      <c r="O72" s="896"/>
      <c r="P72" s="896"/>
      <c r="Q72" s="896"/>
      <c r="R72" s="896"/>
      <c r="S72" s="896"/>
      <c r="T72" s="2685" t="s">
        <v>827</v>
      </c>
      <c r="U72" s="2686"/>
      <c r="V72" s="2709"/>
      <c r="W72" s="2709"/>
      <c r="AA72" s="3360"/>
      <c r="AB72" s="3413"/>
      <c r="AC72" s="3413"/>
      <c r="AD72" s="3413"/>
      <c r="AE72" s="3413"/>
      <c r="AF72" s="3413"/>
      <c r="AG72" s="3413"/>
      <c r="AH72" s="3413"/>
      <c r="AI72" s="3413"/>
      <c r="AJ72" s="3413"/>
      <c r="AK72" s="3413"/>
      <c r="AL72" s="3413"/>
      <c r="AM72" s="3413"/>
      <c r="AN72" s="3413"/>
      <c r="AO72" s="3413"/>
      <c r="AP72" s="3413"/>
      <c r="AQ72" s="3785"/>
      <c r="AR72" s="3413"/>
      <c r="AS72" s="3413"/>
      <c r="AT72" s="3413"/>
      <c r="AU72" s="3413"/>
      <c r="AV72" s="3413"/>
      <c r="AW72" s="3413"/>
      <c r="AX72" s="3413"/>
      <c r="AY72" s="3413"/>
      <c r="AZ72" s="3413"/>
      <c r="BA72" s="3413"/>
      <c r="BB72" s="3413"/>
      <c r="BC72" s="3413"/>
      <c r="BD72" s="3362"/>
    </row>
    <row r="73" spans="1:73" ht="51.75" customHeight="1" x14ac:dyDescent="0.45">
      <c r="A73" s="1137">
        <v>0</v>
      </c>
      <c r="B73" s="1138">
        <v>2</v>
      </c>
      <c r="C73" s="1137">
        <v>0</v>
      </c>
      <c r="D73" s="1138">
        <v>0</v>
      </c>
      <c r="E73" s="1137">
        <v>1</v>
      </c>
      <c r="F73" s="1138">
        <v>5</v>
      </c>
      <c r="G73" s="1137">
        <v>0</v>
      </c>
      <c r="H73" s="1138">
        <v>8</v>
      </c>
      <c r="I73" s="3825"/>
      <c r="J73" s="2666" t="str">
        <f>CONCATENATE(A73,B73,C73,D73,E73,F73,G73,H73)</f>
        <v>02001508</v>
      </c>
      <c r="K73" s="2710"/>
      <c r="L73" s="2679"/>
      <c r="M73" s="2679"/>
      <c r="N73" s="2679"/>
      <c r="O73" s="2679"/>
      <c r="P73" s="2679"/>
      <c r="Q73" s="2679"/>
      <c r="R73" s="2679"/>
      <c r="S73" s="896" t="s">
        <v>160</v>
      </c>
      <c r="T73" s="2686"/>
      <c r="U73" s="2708" t="s">
        <v>828</v>
      </c>
      <c r="V73" s="2935" t="s">
        <v>291</v>
      </c>
      <c r="W73" s="2691" t="s">
        <v>829</v>
      </c>
      <c r="X73" s="2283" t="s">
        <v>828</v>
      </c>
      <c r="Y73" s="574"/>
      <c r="Z73" s="248"/>
      <c r="AA73" s="3758"/>
      <c r="AB73" s="3413"/>
      <c r="AC73" s="3418">
        <f t="shared" ref="AC73:AC74" si="34">BA73</f>
        <v>1.6666666666666667</v>
      </c>
      <c r="AD73" s="3413"/>
      <c r="AE73" s="3425"/>
      <c r="AF73" s="3383"/>
      <c r="AG73" s="3370">
        <f t="shared" ref="AG73:AG76" si="35">SUM(AH73:AM73)</f>
        <v>10</v>
      </c>
      <c r="AH73" s="3370">
        <v>2</v>
      </c>
      <c r="AI73" s="3370">
        <v>0</v>
      </c>
      <c r="AJ73" s="3370">
        <v>0</v>
      </c>
      <c r="AK73" s="3370">
        <v>7</v>
      </c>
      <c r="AL73" s="3370">
        <v>0</v>
      </c>
      <c r="AM73" s="3370">
        <v>1</v>
      </c>
      <c r="AN73" s="3370"/>
      <c r="AO73" s="3383"/>
      <c r="AP73" s="3370">
        <f t="shared" ref="AP73" si="36">SUM(AQ73:AX73)</f>
        <v>10</v>
      </c>
      <c r="AQ73" s="3772">
        <v>3</v>
      </c>
      <c r="AR73" s="3389">
        <v>0</v>
      </c>
      <c r="AS73" s="3389">
        <v>5</v>
      </c>
      <c r="AT73" s="3389">
        <v>0</v>
      </c>
      <c r="AU73" s="3389">
        <v>0</v>
      </c>
      <c r="AV73" s="3389">
        <v>0</v>
      </c>
      <c r="AW73" s="3389">
        <v>0</v>
      </c>
      <c r="AX73" s="3389">
        <v>2</v>
      </c>
      <c r="AY73" s="3389"/>
      <c r="AZ73" s="3373">
        <f>(AG73*BE73)+(AP73*BC73)+(AG73*BD73)+(AG73*BF73)</f>
        <v>20</v>
      </c>
      <c r="BA73" s="3374">
        <f>AZ73/'Radiología simple.'!AO$8</f>
        <v>1.6666666666666667</v>
      </c>
      <c r="BB73" s="3373" t="str" cm="1">
        <f t="array" ref="BB73">_xlfn.IFS(BA73&lt;4,"estandar",BA73&gt;9,"compleja",BA73&lt;9,"avanzada")</f>
        <v>estandar</v>
      </c>
      <c r="BC73" s="3377" t="s">
        <v>522</v>
      </c>
      <c r="BD73" s="1576" t="s">
        <v>522</v>
      </c>
      <c r="BE73" s="64" t="s">
        <v>249</v>
      </c>
      <c r="BF73" s="64"/>
      <c r="BG73" s="66"/>
      <c r="BH73" s="66"/>
      <c r="BI73" s="66"/>
      <c r="BJ73" s="66"/>
      <c r="BK73" s="66"/>
      <c r="BL73" s="115"/>
      <c r="BM73" s="66"/>
      <c r="BN73" s="66"/>
      <c r="BO73" s="66"/>
      <c r="BP73" s="66"/>
      <c r="BQ73" s="66"/>
      <c r="BR73" s="119"/>
      <c r="BS73" s="182"/>
      <c r="BT73" s="167"/>
      <c r="BU73" s="36"/>
    </row>
    <row r="74" spans="1:73" ht="51.75" customHeight="1" x14ac:dyDescent="0.45">
      <c r="A74" s="1137">
        <v>0</v>
      </c>
      <c r="B74" s="1138">
        <v>2</v>
      </c>
      <c r="C74" s="1137">
        <v>0</v>
      </c>
      <c r="D74" s="1138">
        <v>0</v>
      </c>
      <c r="E74" s="1137">
        <v>1</v>
      </c>
      <c r="F74" s="1138">
        <v>5</v>
      </c>
      <c r="G74" s="1137">
        <v>0</v>
      </c>
      <c r="H74" s="1138">
        <v>9</v>
      </c>
      <c r="I74" s="3825"/>
      <c r="J74" s="2666" t="str">
        <f>CONCATENATE(A74,B74,C74,D74,E74,F74,G74,H74)</f>
        <v>02001509</v>
      </c>
      <c r="K74" s="2710"/>
      <c r="L74" s="2679"/>
      <c r="M74" s="2679"/>
      <c r="N74" s="2679"/>
      <c r="O74" s="2679"/>
      <c r="P74" s="2679"/>
      <c r="Q74" s="2679"/>
      <c r="R74" s="2679"/>
      <c r="S74" s="896" t="s">
        <v>160</v>
      </c>
      <c r="T74" s="2686"/>
      <c r="U74" s="2708" t="s">
        <v>830</v>
      </c>
      <c r="V74" s="2935" t="s">
        <v>291</v>
      </c>
      <c r="W74" s="2942" t="s">
        <v>831</v>
      </c>
      <c r="X74" s="2283" t="s">
        <v>830</v>
      </c>
      <c r="Y74" s="574"/>
      <c r="Z74" s="248"/>
      <c r="AA74" s="3758"/>
      <c r="AB74" s="3413"/>
      <c r="AC74" s="3418">
        <f t="shared" si="34"/>
        <v>5.416666666666667</v>
      </c>
      <c r="AD74" s="3413"/>
      <c r="AE74" s="3425"/>
      <c r="AF74" s="3383"/>
      <c r="AG74" s="3370">
        <v>35</v>
      </c>
      <c r="AH74" s="3370">
        <v>4</v>
      </c>
      <c r="AI74" s="3370">
        <v>5</v>
      </c>
      <c r="AJ74" s="3370">
        <v>0</v>
      </c>
      <c r="AK74" s="3370">
        <v>10</v>
      </c>
      <c r="AL74" s="3370">
        <v>0</v>
      </c>
      <c r="AM74" s="3370">
        <v>1</v>
      </c>
      <c r="AN74" s="3370"/>
      <c r="AO74" s="3383"/>
      <c r="AP74" s="3370">
        <v>30</v>
      </c>
      <c r="AQ74" s="3772">
        <v>2</v>
      </c>
      <c r="AR74" s="3389">
        <v>4</v>
      </c>
      <c r="AS74" s="3389">
        <v>5</v>
      </c>
      <c r="AT74" s="3389">
        <v>0</v>
      </c>
      <c r="AU74" s="3389">
        <v>0</v>
      </c>
      <c r="AV74" s="3389">
        <v>0</v>
      </c>
      <c r="AW74" s="3389">
        <v>5</v>
      </c>
      <c r="AX74" s="3389">
        <v>4</v>
      </c>
      <c r="AY74" s="3389"/>
      <c r="AZ74" s="3373">
        <f>(AG74*BE74)+(AP74*BC74)+(AG74*BD74)+(AG74*BF74)</f>
        <v>65</v>
      </c>
      <c r="BA74" s="3374">
        <f>AZ74/'Radiología simple.'!AO$8</f>
        <v>5.416666666666667</v>
      </c>
      <c r="BB74" s="3373" t="str" cm="1">
        <f t="array" ref="BB74">_xlfn.IFS(BA74&lt;4,"estandar",BA74&gt;9,"compleja",BA74&lt;9,"avanzada")</f>
        <v>avanzada</v>
      </c>
      <c r="BC74" s="3377" t="s">
        <v>522</v>
      </c>
      <c r="BD74" s="1576" t="s">
        <v>522</v>
      </c>
      <c r="BE74" s="64" t="s">
        <v>249</v>
      </c>
      <c r="BF74" s="64"/>
      <c r="BG74" s="66"/>
      <c r="BH74" s="66"/>
      <c r="BI74" s="66"/>
      <c r="BJ74" s="66"/>
      <c r="BK74" s="66"/>
      <c r="BL74" s="115"/>
      <c r="BM74" s="66"/>
      <c r="BN74" s="66"/>
      <c r="BO74" s="66"/>
      <c r="BP74" s="66"/>
      <c r="BQ74" s="66"/>
      <c r="BR74" s="119"/>
      <c r="BS74" s="182"/>
      <c r="BT74" s="167"/>
      <c r="BU74" s="36"/>
    </row>
    <row r="75" spans="1:73" ht="51.75" customHeight="1" x14ac:dyDescent="0.45">
      <c r="A75" s="1137">
        <v>0</v>
      </c>
      <c r="B75" s="1138">
        <v>2</v>
      </c>
      <c r="C75" s="1137">
        <v>0</v>
      </c>
      <c r="D75" s="1138">
        <v>0</v>
      </c>
      <c r="E75" s="1137">
        <v>1</v>
      </c>
      <c r="F75" s="1138">
        <v>5</v>
      </c>
      <c r="G75" s="1137">
        <v>1</v>
      </c>
      <c r="H75" s="1138">
        <v>0</v>
      </c>
      <c r="I75" s="3825"/>
      <c r="J75" s="2666" t="str">
        <f>CONCATENATE(A75,B75,C75,D75,E75,F75,G75,H75)</f>
        <v>02001510</v>
      </c>
      <c r="K75" s="2710"/>
      <c r="L75" s="2679"/>
      <c r="M75" s="2679"/>
      <c r="N75" s="2679"/>
      <c r="O75" s="2679"/>
      <c r="P75" s="2679"/>
      <c r="Q75" s="2679"/>
      <c r="R75" s="2679"/>
      <c r="S75" s="896" t="s">
        <v>821</v>
      </c>
      <c r="T75" s="2686"/>
      <c r="U75" s="2708" t="s">
        <v>832</v>
      </c>
      <c r="V75" s="2935" t="s">
        <v>291</v>
      </c>
      <c r="W75" s="2942" t="s">
        <v>833</v>
      </c>
      <c r="X75" s="2283" t="s">
        <v>832</v>
      </c>
      <c r="Y75" s="574"/>
      <c r="Z75" s="248"/>
      <c r="AA75" s="3758"/>
      <c r="AB75" s="3413"/>
      <c r="AC75" s="3418"/>
      <c r="AD75" s="3413"/>
      <c r="AE75" s="3425"/>
      <c r="AF75" s="3383"/>
      <c r="AG75" s="3370">
        <f t="shared" si="35"/>
        <v>20</v>
      </c>
      <c r="AH75" s="3370">
        <v>4</v>
      </c>
      <c r="AI75" s="3370">
        <v>5</v>
      </c>
      <c r="AJ75" s="3370">
        <v>0</v>
      </c>
      <c r="AK75" s="3370">
        <v>10</v>
      </c>
      <c r="AL75" s="3370">
        <v>0</v>
      </c>
      <c r="AM75" s="3370">
        <v>1</v>
      </c>
      <c r="AN75" s="3370"/>
      <c r="AO75" s="3383"/>
      <c r="AP75" s="3370" t="s">
        <v>75</v>
      </c>
      <c r="AQ75" s="3772">
        <v>2</v>
      </c>
      <c r="AR75" s="3389">
        <v>4</v>
      </c>
      <c r="AS75" s="3389">
        <v>5</v>
      </c>
      <c r="AT75" s="3389">
        <v>0</v>
      </c>
      <c r="AU75" s="3389">
        <v>0</v>
      </c>
      <c r="AV75" s="3389">
        <v>0</v>
      </c>
      <c r="AW75" s="3389">
        <v>5</v>
      </c>
      <c r="AX75" s="3389">
        <v>4</v>
      </c>
      <c r="AY75" s="3389"/>
      <c r="AZ75" s="3373" t="e">
        <f>(AG75*BE75)+(AP75*BC75)+(AG75*BD75)+(AG75*BF75)</f>
        <v>#VALUE!</v>
      </c>
      <c r="BA75" s="3374" t="e">
        <f>AZ75/'Radiología simple.'!AO$8</f>
        <v>#VALUE!</v>
      </c>
      <c r="BB75" s="3373" t="e" cm="1">
        <f t="array" ref="BB75">_xlfn.IFS(BA75&lt;4,"estandar",BA75&gt;9,"compleja",BA75&lt;9,"avanzada")</f>
        <v>#VALUE!</v>
      </c>
      <c r="BC75" s="3377" t="s">
        <v>522</v>
      </c>
      <c r="BD75" s="1576" t="s">
        <v>522</v>
      </c>
      <c r="BE75" s="64" t="s">
        <v>249</v>
      </c>
      <c r="BF75" s="64"/>
      <c r="BG75" s="66"/>
      <c r="BH75" s="66"/>
      <c r="BI75" s="66"/>
      <c r="BJ75" s="66"/>
      <c r="BK75" s="66"/>
      <c r="BL75" s="115"/>
      <c r="BM75" s="66"/>
      <c r="BN75" s="66"/>
      <c r="BO75" s="66"/>
      <c r="BP75" s="66"/>
      <c r="BQ75" s="66"/>
      <c r="BR75" s="119"/>
      <c r="BS75" s="182"/>
      <c r="BT75" s="167"/>
      <c r="BU75" s="36"/>
    </row>
    <row r="76" spans="1:73" ht="51.75" customHeight="1" x14ac:dyDescent="0.45">
      <c r="A76" s="1137">
        <v>0</v>
      </c>
      <c r="B76" s="1138">
        <v>2</v>
      </c>
      <c r="C76" s="1137">
        <v>0</v>
      </c>
      <c r="D76" s="1138">
        <v>0</v>
      </c>
      <c r="E76" s="1137">
        <v>1</v>
      </c>
      <c r="F76" s="1138">
        <v>5</v>
      </c>
      <c r="G76" s="1137">
        <v>1</v>
      </c>
      <c r="H76" s="1138">
        <v>1</v>
      </c>
      <c r="I76" s="3825"/>
      <c r="J76" s="2666" t="str">
        <f>CONCATENATE(A76,B76,C76,D76,E76,F76,G76,H76)</f>
        <v>02001511</v>
      </c>
      <c r="K76" s="2710"/>
      <c r="L76" s="2679"/>
      <c r="M76" s="2679"/>
      <c r="N76" s="2679"/>
      <c r="O76" s="2679"/>
      <c r="P76" s="2679"/>
      <c r="Q76" s="2679"/>
      <c r="R76" s="2679"/>
      <c r="S76" s="896" t="s">
        <v>821</v>
      </c>
      <c r="T76" s="2686"/>
      <c r="U76" s="3169" t="s">
        <v>834</v>
      </c>
      <c r="V76" s="2935" t="s">
        <v>291</v>
      </c>
      <c r="W76" s="2942" t="s">
        <v>835</v>
      </c>
      <c r="X76" s="2283" t="s">
        <v>834</v>
      </c>
      <c r="Y76" s="574"/>
      <c r="Z76" s="248"/>
      <c r="AA76" s="3758"/>
      <c r="AB76" s="3413"/>
      <c r="AC76" s="3418"/>
      <c r="AD76" s="3413"/>
      <c r="AE76" s="3425"/>
      <c r="AF76" s="3383"/>
      <c r="AG76" s="3370">
        <f t="shared" si="35"/>
        <v>20</v>
      </c>
      <c r="AH76" s="3370">
        <v>4</v>
      </c>
      <c r="AI76" s="3370">
        <v>5</v>
      </c>
      <c r="AJ76" s="3370">
        <v>0</v>
      </c>
      <c r="AK76" s="3370">
        <v>10</v>
      </c>
      <c r="AL76" s="3370">
        <v>0</v>
      </c>
      <c r="AM76" s="3370">
        <v>1</v>
      </c>
      <c r="AN76" s="3370"/>
      <c r="AO76" s="3383"/>
      <c r="AP76" s="3370" t="s">
        <v>75</v>
      </c>
      <c r="AQ76" s="3772">
        <v>2</v>
      </c>
      <c r="AR76" s="3389">
        <v>4</v>
      </c>
      <c r="AS76" s="3389">
        <v>5</v>
      </c>
      <c r="AT76" s="3389">
        <v>0</v>
      </c>
      <c r="AU76" s="3389">
        <v>0</v>
      </c>
      <c r="AV76" s="3389">
        <v>0</v>
      </c>
      <c r="AW76" s="3389">
        <v>5</v>
      </c>
      <c r="AX76" s="3389">
        <v>4</v>
      </c>
      <c r="AY76" s="3389"/>
      <c r="AZ76" s="3373" t="e">
        <f>(AG76*BE76)+(AP76*BC76)+(AG76*BD76)+(AG76*BF76)</f>
        <v>#VALUE!</v>
      </c>
      <c r="BA76" s="3374" t="e">
        <f>AZ76/'Radiología simple.'!AO$8</f>
        <v>#VALUE!</v>
      </c>
      <c r="BB76" s="3373" t="e" cm="1">
        <f t="array" ref="BB76">_xlfn.IFS(BA76&lt;4,"estandar",BA76&gt;9,"compleja",BA76&lt;9,"avanzada")</f>
        <v>#VALUE!</v>
      </c>
      <c r="BC76" s="3377" t="s">
        <v>522</v>
      </c>
      <c r="BD76" s="1576" t="s">
        <v>522</v>
      </c>
      <c r="BE76" s="64" t="s">
        <v>249</v>
      </c>
      <c r="BF76" s="64"/>
      <c r="BG76" s="66"/>
      <c r="BH76" s="66"/>
      <c r="BI76" s="66"/>
      <c r="BJ76" s="66"/>
      <c r="BK76" s="66"/>
      <c r="BL76" s="115"/>
      <c r="BM76" s="66"/>
      <c r="BN76" s="66"/>
      <c r="BO76" s="66"/>
      <c r="BP76" s="66"/>
      <c r="BQ76" s="66"/>
      <c r="BR76" s="119"/>
      <c r="BS76" s="182"/>
      <c r="BT76" s="167"/>
      <c r="BU76" s="36"/>
    </row>
    <row r="77" spans="1:73" ht="20.25" customHeight="1" x14ac:dyDescent="0.55000000000000004">
      <c r="A77" s="90"/>
      <c r="B77" s="89"/>
      <c r="C77" s="90"/>
      <c r="D77" s="89"/>
      <c r="E77" s="90"/>
      <c r="F77" s="89"/>
      <c r="G77" s="252"/>
      <c r="H77" s="252"/>
      <c r="I77" s="343"/>
      <c r="J77" s="343"/>
      <c r="K77" s="252"/>
      <c r="L77" s="252"/>
      <c r="M77" s="252"/>
      <c r="N77" s="252"/>
      <c r="O77" s="252"/>
      <c r="P77" s="252"/>
      <c r="Q77" s="252"/>
      <c r="R77" s="252"/>
      <c r="S77" s="252"/>
      <c r="T77" s="252"/>
      <c r="U77" s="252"/>
      <c r="V77" s="186"/>
      <c r="W77" s="176"/>
      <c r="X77" s="2284"/>
      <c r="Y77" s="176"/>
      <c r="Z77" s="176"/>
      <c r="AA77" s="380"/>
      <c r="AB77" s="3413"/>
      <c r="AC77" s="3413"/>
      <c r="AD77" s="3413"/>
      <c r="AE77" s="3425"/>
      <c r="AF77" s="3378"/>
      <c r="AG77" s="3378"/>
      <c r="AH77" s="3370"/>
      <c r="AI77" s="3370"/>
      <c r="AJ77" s="3370"/>
      <c r="AK77" s="3370"/>
      <c r="AL77" s="3370"/>
      <c r="AM77" s="3370"/>
      <c r="AN77" s="3370"/>
      <c r="AO77" s="3378"/>
      <c r="AP77" s="3378" t="s">
        <v>218</v>
      </c>
      <c r="AQ77" s="3772"/>
      <c r="AR77" s="3389"/>
      <c r="AS77" s="3389"/>
      <c r="AT77" s="3389"/>
      <c r="AU77" s="3389"/>
      <c r="AV77" s="3389"/>
      <c r="AW77" s="3389"/>
      <c r="AX77" s="3389"/>
      <c r="AY77" s="3389"/>
      <c r="AZ77" s="3378"/>
      <c r="BA77" s="3378"/>
      <c r="BB77" s="3378"/>
      <c r="BC77" s="3377"/>
      <c r="BD77" s="1576"/>
      <c r="BE77" s="64"/>
      <c r="BF77" s="64"/>
      <c r="BG77" s="65"/>
      <c r="BH77" s="65"/>
      <c r="BI77" s="66"/>
      <c r="BJ77" s="66"/>
      <c r="BK77" s="65"/>
      <c r="BL77" s="67"/>
      <c r="BM77" s="65"/>
      <c r="BN77" s="65"/>
      <c r="BO77" s="65"/>
      <c r="BP77" s="65"/>
      <c r="BQ77" s="65"/>
      <c r="BR77" s="68"/>
      <c r="BS77" s="62"/>
      <c r="BT77" s="167"/>
      <c r="BU77" s="36"/>
    </row>
    <row r="78" spans="1:73" ht="20.25" customHeight="1" x14ac:dyDescent="0.6">
      <c r="A78" s="1332"/>
      <c r="B78" s="1333"/>
      <c r="C78" s="1332"/>
      <c r="D78" s="1333"/>
      <c r="E78" s="1332"/>
      <c r="F78" s="1333"/>
      <c r="G78" s="1332"/>
      <c r="H78" s="1333"/>
      <c r="I78" s="1319"/>
      <c r="J78" s="1313" t="str">
        <f>CONCATENATE(A78,B78,C78,D78,E78,F78,G78,H78)</f>
        <v/>
      </c>
      <c r="K78" s="1335"/>
      <c r="L78" s="1327"/>
      <c r="M78" s="1327"/>
      <c r="N78" s="1327"/>
      <c r="O78" s="1327"/>
      <c r="P78" s="1327"/>
      <c r="Q78" s="1327"/>
      <c r="R78" s="1327"/>
      <c r="S78" s="1309" t="s">
        <v>119</v>
      </c>
      <c r="T78" s="1310" t="s">
        <v>836</v>
      </c>
      <c r="U78" s="1310"/>
      <c r="V78" s="1311"/>
      <c r="W78" s="1327"/>
      <c r="X78" s="1310" t="s">
        <v>836</v>
      </c>
      <c r="Y78" s="1314" t="s">
        <v>649</v>
      </c>
      <c r="Z78" s="1310"/>
      <c r="AA78" s="3760"/>
      <c r="AB78" s="3807"/>
      <c r="AC78" s="3807"/>
      <c r="AD78" s="3807"/>
      <c r="AE78" s="3808"/>
      <c r="AF78" s="3395"/>
      <c r="AG78" s="3395"/>
      <c r="AH78" s="3396"/>
      <c r="AI78" s="3396"/>
      <c r="AJ78" s="3396"/>
      <c r="AK78" s="3396"/>
      <c r="AL78" s="3396"/>
      <c r="AM78" s="3396"/>
      <c r="AN78" s="3396"/>
      <c r="AO78" s="3395"/>
      <c r="AP78" s="3395"/>
      <c r="AQ78" s="3775"/>
      <c r="AR78" s="3396"/>
      <c r="AS78" s="3396"/>
      <c r="AT78" s="3396"/>
      <c r="AU78" s="3396"/>
      <c r="AV78" s="3396"/>
      <c r="AW78" s="3396"/>
      <c r="AX78" s="3396"/>
      <c r="AY78" s="3396"/>
      <c r="AZ78" s="3395"/>
      <c r="BA78" s="3395"/>
      <c r="BB78" s="3395"/>
      <c r="BC78" s="3414"/>
      <c r="BD78" s="1582"/>
      <c r="BE78" s="1318"/>
      <c r="BF78" s="1318"/>
      <c r="BG78" s="1318"/>
      <c r="BH78" s="1318"/>
      <c r="BI78" s="1318"/>
      <c r="BJ78" s="1318"/>
      <c r="BK78" s="1318"/>
      <c r="BL78" s="1318"/>
      <c r="BM78" s="1318"/>
      <c r="BN78" s="1318"/>
      <c r="BO78" s="1318"/>
      <c r="BP78" s="1318"/>
      <c r="BQ78" s="1318"/>
      <c r="BR78" s="1318"/>
      <c r="BS78" s="1318"/>
      <c r="BT78" s="167"/>
      <c r="BU78" s="36"/>
    </row>
    <row r="79" spans="1:73" ht="51.75" customHeight="1" x14ac:dyDescent="0.5">
      <c r="A79" s="107">
        <v>0</v>
      </c>
      <c r="B79" s="108">
        <v>2</v>
      </c>
      <c r="C79" s="107">
        <v>0</v>
      </c>
      <c r="D79" s="108">
        <v>0</v>
      </c>
      <c r="E79" s="107">
        <v>1</v>
      </c>
      <c r="F79" s="108">
        <v>6</v>
      </c>
      <c r="G79" s="107">
        <v>0</v>
      </c>
      <c r="H79" s="108">
        <v>0</v>
      </c>
      <c r="I79" s="1452" t="str">
        <f>CONCATENATE(A79,B79,C79,D79,E79,F79,G79,H79)</f>
        <v>02001600</v>
      </c>
      <c r="J79" s="2711" t="str">
        <f>CONCATENATE(A79,B79,C79,D79,E79,F79,G79,H79)</f>
        <v>02001600</v>
      </c>
      <c r="K79" s="2710"/>
      <c r="L79" s="2679"/>
      <c r="M79" s="2679"/>
      <c r="N79" s="2679"/>
      <c r="O79" s="2679"/>
      <c r="P79" s="2679"/>
      <c r="Q79" s="2679"/>
      <c r="R79" s="2679"/>
      <c r="S79" s="553" t="s">
        <v>119</v>
      </c>
      <c r="T79" s="2663" t="s">
        <v>837</v>
      </c>
      <c r="U79" s="2663"/>
      <c r="V79" s="2712"/>
      <c r="W79" s="2712"/>
      <c r="X79" s="219"/>
      <c r="Y79" s="570"/>
      <c r="Z79" s="218"/>
      <c r="AA79" s="3761"/>
      <c r="AB79" s="3419"/>
      <c r="AC79" s="3419"/>
      <c r="AD79" s="3419"/>
      <c r="AE79" s="3419"/>
      <c r="AF79" s="3391"/>
      <c r="AG79" s="3391"/>
      <c r="AH79" s="3379"/>
      <c r="AI79" s="3379"/>
      <c r="AJ79" s="3379"/>
      <c r="AK79" s="3379"/>
      <c r="AL79" s="3379"/>
      <c r="AM79" s="3379"/>
      <c r="AN79" s="3379"/>
      <c r="AO79" s="3391"/>
      <c r="AP79" s="3391"/>
      <c r="AQ79" s="3772"/>
      <c r="AR79" s="3389"/>
      <c r="AS79" s="3389"/>
      <c r="AT79" s="3389"/>
      <c r="AU79" s="3389"/>
      <c r="AV79" s="3389"/>
      <c r="AW79" s="3389"/>
      <c r="AX79" s="3389"/>
      <c r="AY79" s="3389"/>
      <c r="AZ79" s="3391"/>
      <c r="BA79" s="3391"/>
      <c r="BB79" s="3391"/>
      <c r="BC79" s="3377" t="s">
        <v>522</v>
      </c>
      <c r="BD79" s="1576" t="s">
        <v>522</v>
      </c>
      <c r="BE79" s="64" t="s">
        <v>522</v>
      </c>
      <c r="BF79" s="64"/>
      <c r="BG79" s="66"/>
      <c r="BH79" s="66"/>
      <c r="BI79" s="66"/>
      <c r="BJ79" s="66"/>
      <c r="BK79" s="66"/>
      <c r="BL79" s="115"/>
      <c r="BM79" s="66"/>
      <c r="BN79" s="66"/>
      <c r="BO79" s="66"/>
      <c r="BP79" s="66"/>
      <c r="BQ79" s="66"/>
      <c r="BR79" s="119"/>
      <c r="BS79" s="182"/>
      <c r="BT79" s="167"/>
      <c r="BU79" s="36"/>
    </row>
    <row r="80" spans="1:73" ht="51.75" customHeight="1" x14ac:dyDescent="0.55000000000000004">
      <c r="A80" s="107">
        <v>0</v>
      </c>
      <c r="B80" s="108">
        <v>2</v>
      </c>
      <c r="C80" s="107">
        <v>0</v>
      </c>
      <c r="D80" s="108">
        <v>0</v>
      </c>
      <c r="E80" s="107">
        <v>1</v>
      </c>
      <c r="F80" s="108">
        <v>6</v>
      </c>
      <c r="G80" s="107">
        <v>0</v>
      </c>
      <c r="H80" s="108">
        <v>1</v>
      </c>
      <c r="I80" s="1452" t="str">
        <f>CONCATENATE(A80,B80,C80,D80,E80,F80,G80,H80)</f>
        <v>02001601</v>
      </c>
      <c r="J80" s="2711" t="str">
        <f>CONCATENATE(A80,B80,C80,D80,E80,F80,G80,H80)</f>
        <v>02001601</v>
      </c>
      <c r="K80" s="552"/>
      <c r="L80" s="2689">
        <v>72366</v>
      </c>
      <c r="M80" s="2690"/>
      <c r="N80" s="2690"/>
      <c r="O80" s="2690"/>
      <c r="P80" s="2690"/>
      <c r="Q80" s="2690"/>
      <c r="R80" s="2690"/>
      <c r="S80" s="553" t="s">
        <v>119</v>
      </c>
      <c r="T80" s="2663"/>
      <c r="U80" s="2670" t="s">
        <v>838</v>
      </c>
      <c r="V80" s="556" t="s">
        <v>240</v>
      </c>
      <c r="W80" s="2699" t="s">
        <v>839</v>
      </c>
      <c r="X80" s="253" t="s">
        <v>838</v>
      </c>
      <c r="Y80" s="577"/>
      <c r="Z80" s="254"/>
      <c r="AA80" s="3762"/>
      <c r="AB80" s="3419">
        <v>3.7654986685758236</v>
      </c>
      <c r="AC80" s="3418">
        <f t="shared" ref="AC80:AC82" si="37">BA80</f>
        <v>5.416666666666667</v>
      </c>
      <c r="AD80" s="3419">
        <v>9.9644533673672981</v>
      </c>
      <c r="AE80" s="3419"/>
      <c r="AF80" s="3391">
        <v>20</v>
      </c>
      <c r="AG80" s="3370">
        <v>35</v>
      </c>
      <c r="AH80" s="3370">
        <v>4</v>
      </c>
      <c r="AI80" s="3370">
        <v>5</v>
      </c>
      <c r="AJ80" s="3370">
        <v>0</v>
      </c>
      <c r="AK80" s="3370">
        <v>10</v>
      </c>
      <c r="AL80" s="3370">
        <v>0</v>
      </c>
      <c r="AM80" s="3370">
        <v>1</v>
      </c>
      <c r="AN80" s="3386"/>
      <c r="AO80" s="3391">
        <v>20</v>
      </c>
      <c r="AP80" s="3370">
        <v>30</v>
      </c>
      <c r="AQ80" s="3772">
        <v>7</v>
      </c>
      <c r="AR80" s="3389">
        <v>0</v>
      </c>
      <c r="AS80" s="3389">
        <v>4</v>
      </c>
      <c r="AT80" s="3389">
        <v>0</v>
      </c>
      <c r="AU80" s="3389">
        <v>0</v>
      </c>
      <c r="AV80" s="3389">
        <v>0</v>
      </c>
      <c r="AW80" s="3389">
        <v>5</v>
      </c>
      <c r="AX80" s="3389">
        <v>4</v>
      </c>
      <c r="AY80" s="3389"/>
      <c r="AZ80" s="3373">
        <f>(AG80*BE80)+(AP80*BC80)+(AG80*BD80)+(AG80*BF80)</f>
        <v>65</v>
      </c>
      <c r="BA80" s="3374">
        <f>AZ80/'Radiología simple.'!AO$8</f>
        <v>5.416666666666667</v>
      </c>
      <c r="BB80" s="3373" t="str" cm="1">
        <f t="array" ref="BB80">_xlfn.IFS(BA80&lt;4,"estandar",BA80&gt;9,"compleja",BA80&lt;9,"avanzada")</f>
        <v>avanzada</v>
      </c>
      <c r="BC80" s="3375">
        <v>1</v>
      </c>
      <c r="BD80" s="1578">
        <v>1</v>
      </c>
      <c r="BE80" s="117">
        <v>0</v>
      </c>
      <c r="BF80" s="64"/>
      <c r="BG80" s="1143">
        <v>6.5568567119155396</v>
      </c>
      <c r="BH80" s="1143">
        <v>0</v>
      </c>
      <c r="BI80" s="1143">
        <v>14.500452488687801</v>
      </c>
      <c r="BJ80" s="1143"/>
      <c r="BK80" s="1143">
        <f>SUM(BG80,BH80,BI80)</f>
        <v>21.057309200603342</v>
      </c>
      <c r="BL80" s="1139"/>
      <c r="BM80" s="1143">
        <v>2.9932733973015799</v>
      </c>
      <c r="BN80" s="1143">
        <v>60</v>
      </c>
      <c r="BO80" s="1143">
        <v>0</v>
      </c>
      <c r="BP80" s="1143">
        <v>0.98104170433137505</v>
      </c>
      <c r="BQ80" s="1143">
        <f>SUM(BK80,BM80,BN80,BO80,BP80)</f>
        <v>85.031624302236295</v>
      </c>
      <c r="BR80" s="119"/>
      <c r="BS80" s="182"/>
      <c r="BT80" s="167"/>
      <c r="BU80" s="36"/>
    </row>
    <row r="81" spans="1:73" ht="51.75" customHeight="1" x14ac:dyDescent="0.45">
      <c r="A81" s="107">
        <v>0</v>
      </c>
      <c r="B81" s="108">
        <v>2</v>
      </c>
      <c r="C81" s="107">
        <v>0</v>
      </c>
      <c r="D81" s="108">
        <v>0</v>
      </c>
      <c r="E81" s="107">
        <v>1</v>
      </c>
      <c r="F81" s="108">
        <v>6</v>
      </c>
      <c r="G81" s="107">
        <v>0</v>
      </c>
      <c r="H81" s="108">
        <v>2</v>
      </c>
      <c r="I81" s="1452" t="str">
        <f>CONCATENATE(A81,B81,C81,D81,E81,F81,G81,H81)</f>
        <v>02001602</v>
      </c>
      <c r="J81" s="2711" t="str">
        <f>CONCATENATE(A81,B81,C81,D81,E81,F81,G81,H81)</f>
        <v>02001602</v>
      </c>
      <c r="K81" s="552"/>
      <c r="L81" s="2689">
        <v>72365</v>
      </c>
      <c r="M81" s="2690"/>
      <c r="N81" s="2690"/>
      <c r="O81" s="2690"/>
      <c r="P81" s="2690"/>
      <c r="Q81" s="2690"/>
      <c r="R81" s="2690"/>
      <c r="S81" s="553" t="s">
        <v>119</v>
      </c>
      <c r="T81" s="2663"/>
      <c r="U81" s="2670" t="s">
        <v>840</v>
      </c>
      <c r="V81" s="556" t="s">
        <v>240</v>
      </c>
      <c r="W81" s="2699" t="s">
        <v>841</v>
      </c>
      <c r="X81" s="253" t="s">
        <v>840</v>
      </c>
      <c r="Y81" s="577"/>
      <c r="Z81" s="254"/>
      <c r="AA81" s="3762"/>
      <c r="AB81" s="3419">
        <v>4.7068733357197683</v>
      </c>
      <c r="AC81" s="3418">
        <f t="shared" si="37"/>
        <v>9.5833333333333339</v>
      </c>
      <c r="AD81" s="3419">
        <v>11.482732122068542</v>
      </c>
      <c r="AE81" s="3419"/>
      <c r="AF81" s="3391">
        <v>25</v>
      </c>
      <c r="AG81" s="3370">
        <v>40</v>
      </c>
      <c r="AH81" s="3370">
        <v>4</v>
      </c>
      <c r="AI81" s="3370">
        <v>10</v>
      </c>
      <c r="AJ81" s="3370">
        <v>0</v>
      </c>
      <c r="AK81" s="3370">
        <v>10</v>
      </c>
      <c r="AL81" s="3370">
        <v>0</v>
      </c>
      <c r="AM81" s="3370">
        <v>1</v>
      </c>
      <c r="AN81" s="3370"/>
      <c r="AO81" s="3391">
        <v>25</v>
      </c>
      <c r="AP81" s="3370">
        <v>35</v>
      </c>
      <c r="AQ81" s="3772">
        <v>12</v>
      </c>
      <c r="AR81" s="3389">
        <v>0</v>
      </c>
      <c r="AS81" s="3389">
        <v>4</v>
      </c>
      <c r="AT81" s="3389">
        <v>0</v>
      </c>
      <c r="AU81" s="3389">
        <v>0</v>
      </c>
      <c r="AV81" s="3389">
        <v>0</v>
      </c>
      <c r="AW81" s="3389">
        <v>5</v>
      </c>
      <c r="AX81" s="3389">
        <v>4</v>
      </c>
      <c r="AY81" s="3389"/>
      <c r="AZ81" s="3373">
        <f>(AG81*BE81)+(AP81*BC81)+(AG81*BD81)+(AG81*BF81)</f>
        <v>115</v>
      </c>
      <c r="BA81" s="3374">
        <f>AZ81/'Radiología simple.'!AO$8</f>
        <v>9.5833333333333339</v>
      </c>
      <c r="BB81" s="3373" t="str" cm="1">
        <f t="array" ref="BB81">_xlfn.IFS(BA81&lt;4,"estandar",BA81&gt;9,"compleja",BA81&lt;9,"avanzada")</f>
        <v>compleja</v>
      </c>
      <c r="BC81" s="3375">
        <v>1</v>
      </c>
      <c r="BD81" s="1578">
        <v>1</v>
      </c>
      <c r="BE81" s="117">
        <v>1</v>
      </c>
      <c r="BF81" s="64"/>
      <c r="BG81" s="1143">
        <v>8.1960708898944201</v>
      </c>
      <c r="BH81" s="1143">
        <v>0</v>
      </c>
      <c r="BI81" s="1143">
        <v>18.125565610859699</v>
      </c>
      <c r="BJ81" s="1143"/>
      <c r="BK81" s="1143">
        <f>SUM(BG81,BH81,BI81)</f>
        <v>26.321636500754117</v>
      </c>
      <c r="BL81" s="1139"/>
      <c r="BM81" s="1143">
        <v>7.0765415671212999</v>
      </c>
      <c r="BN81" s="1143">
        <v>60</v>
      </c>
      <c r="BO81" s="1143">
        <v>0</v>
      </c>
      <c r="BP81" s="1143">
        <v>4.5896721201299897</v>
      </c>
      <c r="BQ81" s="1143">
        <f>SUM(BK81,BM81,BN81,BO81,BP81)</f>
        <v>97.98785018800541</v>
      </c>
      <c r="BR81" s="119"/>
      <c r="BS81" s="182"/>
      <c r="BT81" s="167"/>
      <c r="BU81" s="36"/>
    </row>
    <row r="82" spans="1:73" ht="51.75" hidden="1" customHeight="1" x14ac:dyDescent="0.45">
      <c r="A82" s="107">
        <v>0</v>
      </c>
      <c r="B82" s="108">
        <v>2</v>
      </c>
      <c r="C82" s="107">
        <v>0</v>
      </c>
      <c r="D82" s="108">
        <v>0</v>
      </c>
      <c r="E82" s="107">
        <v>1</v>
      </c>
      <c r="F82" s="108">
        <v>6</v>
      </c>
      <c r="G82" s="107">
        <v>0</v>
      </c>
      <c r="H82" s="108">
        <v>3</v>
      </c>
      <c r="I82" s="1302" t="str">
        <f>CONCATENATE(A82,B82,C82,D82,E82,F82,G82,H82)</f>
        <v>02001603</v>
      </c>
      <c r="J82" s="1362" t="str">
        <f>CONCATENATE(A82,B82,C82,D82,E82,F82,G82,H82)</f>
        <v>02001603</v>
      </c>
      <c r="K82" s="2943"/>
      <c r="L82" s="2944" t="s">
        <v>309</v>
      </c>
      <c r="M82" s="2944"/>
      <c r="N82" s="2944"/>
      <c r="O82" s="2944"/>
      <c r="P82" s="2944"/>
      <c r="Q82" s="2944"/>
      <c r="R82" s="2944"/>
      <c r="S82" s="2944" t="s">
        <v>119</v>
      </c>
      <c r="T82" s="2945" t="s">
        <v>842</v>
      </c>
      <c r="U82" s="2946" t="s">
        <v>843</v>
      </c>
      <c r="V82" s="2327" t="s">
        <v>268</v>
      </c>
      <c r="W82" s="2945" t="s">
        <v>842</v>
      </c>
      <c r="X82" s="253" t="s">
        <v>843</v>
      </c>
      <c r="Y82" s="577"/>
      <c r="Z82" s="254"/>
      <c r="AA82" s="3762"/>
      <c r="AB82" s="3419">
        <v>8.4723720042956003</v>
      </c>
      <c r="AC82" s="3418">
        <f t="shared" si="37"/>
        <v>3.75</v>
      </c>
      <c r="AD82" s="3419">
        <v>17.856469743134095</v>
      </c>
      <c r="AE82" s="3419"/>
      <c r="AF82" s="3391">
        <v>45</v>
      </c>
      <c r="AG82" s="3370">
        <f t="shared" ref="AG82" si="38">SUM(AH82:AM82)</f>
        <v>0</v>
      </c>
      <c r="AH82" s="3370"/>
      <c r="AI82" s="3370">
        <v>0</v>
      </c>
      <c r="AJ82" s="3370"/>
      <c r="AK82" s="3370"/>
      <c r="AL82" s="3370"/>
      <c r="AM82" s="3370"/>
      <c r="AN82" s="3370"/>
      <c r="AO82" s="3391">
        <v>45</v>
      </c>
      <c r="AP82" s="3370">
        <f t="shared" ref="AP82" si="39">SUM(AQ82:AX82)</f>
        <v>45</v>
      </c>
      <c r="AQ82" s="3772">
        <v>27</v>
      </c>
      <c r="AR82" s="3389">
        <v>0</v>
      </c>
      <c r="AS82" s="3389">
        <v>4</v>
      </c>
      <c r="AT82" s="3389">
        <v>0</v>
      </c>
      <c r="AU82" s="3389">
        <v>0</v>
      </c>
      <c r="AV82" s="3389">
        <v>5</v>
      </c>
      <c r="AW82" s="3389">
        <v>5</v>
      </c>
      <c r="AX82" s="3389">
        <v>4</v>
      </c>
      <c r="AY82" s="3389"/>
      <c r="AZ82" s="3373">
        <f>(AG82*BE82)+(AP82*BC82)+(AG82*BD82)+(AG82*BF82)</f>
        <v>45</v>
      </c>
      <c r="BA82" s="3374">
        <f>AZ82/'Radiología simple.'!AO$8</f>
        <v>3.75</v>
      </c>
      <c r="BB82" s="3373" t="str" cm="1">
        <f t="array" ref="BB82">_xlfn.IFS(BA82&lt;4,"estandar",BA82&gt;9,"compleja",BA82&lt;9,"avanzada")</f>
        <v>estandar</v>
      </c>
      <c r="BC82" s="3375">
        <v>1</v>
      </c>
      <c r="BD82" s="1578">
        <v>1</v>
      </c>
      <c r="BE82" s="117">
        <v>1</v>
      </c>
      <c r="BF82" s="64"/>
      <c r="BG82" s="1143">
        <v>14.752927601810001</v>
      </c>
      <c r="BH82" s="1143">
        <v>0</v>
      </c>
      <c r="BI82" s="1143">
        <v>32.626018099547501</v>
      </c>
      <c r="BJ82" s="1143"/>
      <c r="BK82" s="1143">
        <f>SUM(BG82,BH82,BI82)</f>
        <v>47.378945701357502</v>
      </c>
      <c r="BL82" s="1139"/>
      <c r="BM82" s="1143">
        <v>43.487394957983199</v>
      </c>
      <c r="BN82" s="1143">
        <v>60</v>
      </c>
      <c r="BO82" s="1143">
        <v>0</v>
      </c>
      <c r="BP82" s="1143">
        <v>1.5117748863587801</v>
      </c>
      <c r="BQ82" s="1143">
        <f>SUM(BK82,BM82,BN82,BO82,BP82)</f>
        <v>152.37811554569947</v>
      </c>
      <c r="BR82" s="119"/>
      <c r="BS82" s="182"/>
      <c r="BT82" s="167"/>
      <c r="BU82" s="36"/>
    </row>
    <row r="83" spans="1:73" ht="20.25" customHeight="1" x14ac:dyDescent="0.55000000000000004">
      <c r="A83" s="90"/>
      <c r="B83" s="89"/>
      <c r="C83" s="90"/>
      <c r="D83" s="89"/>
      <c r="E83" s="90"/>
      <c r="F83" s="89"/>
      <c r="G83" s="90"/>
      <c r="H83" s="89"/>
      <c r="I83" s="1339" t="str">
        <f>CONCATENATE(A83,B83,C83,D83,E83,F83,G83,H83)</f>
        <v/>
      </c>
      <c r="J83" s="1339"/>
      <c r="K83" s="127"/>
      <c r="L83" s="137"/>
      <c r="M83" s="122"/>
      <c r="N83" s="122"/>
      <c r="O83" s="122"/>
      <c r="P83" s="122"/>
      <c r="Q83" s="122"/>
      <c r="R83" s="122"/>
      <c r="S83" s="137"/>
      <c r="T83" s="2326"/>
      <c r="U83" s="2326"/>
      <c r="V83" s="2326"/>
      <c r="W83" s="170"/>
      <c r="X83" s="170"/>
      <c r="Y83" s="170"/>
      <c r="Z83" s="170"/>
      <c r="AA83" s="2251"/>
      <c r="AB83" s="3787"/>
      <c r="AC83" s="3787"/>
      <c r="AD83" s="3787"/>
      <c r="AE83" s="3788"/>
      <c r="AF83" s="3378"/>
      <c r="AG83" s="3378"/>
      <c r="AH83" s="3370"/>
      <c r="AI83" s="3370"/>
      <c r="AJ83" s="3370"/>
      <c r="AK83" s="3370"/>
      <c r="AL83" s="3370"/>
      <c r="AM83" s="3370"/>
      <c r="AN83" s="3370"/>
      <c r="AO83" s="3378"/>
      <c r="AP83" s="3378"/>
      <c r="AQ83" s="3772"/>
      <c r="AR83" s="3389"/>
      <c r="AS83" s="3389"/>
      <c r="AT83" s="3389"/>
      <c r="AU83" s="3389"/>
      <c r="AV83" s="3389"/>
      <c r="AW83" s="3389"/>
      <c r="AX83" s="3389" t="s">
        <v>218</v>
      </c>
      <c r="AY83" s="3389"/>
      <c r="AZ83" s="3378"/>
      <c r="BA83" s="3378"/>
      <c r="BB83" s="3378"/>
      <c r="BC83" s="3377"/>
      <c r="BD83" s="1576"/>
      <c r="BE83" s="64"/>
      <c r="BF83" s="64"/>
      <c r="BG83" s="1164"/>
      <c r="BH83" s="1164"/>
      <c r="BI83" s="1143"/>
      <c r="BJ83" s="1143"/>
      <c r="BK83" s="1164"/>
      <c r="BL83" s="1162"/>
      <c r="BM83" s="1164"/>
      <c r="BN83" s="1164"/>
      <c r="BO83" s="1164"/>
      <c r="BP83" s="1164"/>
      <c r="BQ83" s="1164"/>
      <c r="BR83" s="68"/>
      <c r="BS83" s="62"/>
      <c r="BT83" s="167"/>
      <c r="BU83" s="36"/>
    </row>
    <row r="84" spans="1:73" ht="20.25" customHeight="1" x14ac:dyDescent="0.55000000000000004">
      <c r="A84" s="1305"/>
      <c r="B84" s="1306"/>
      <c r="C84" s="1305"/>
      <c r="D84" s="1306"/>
      <c r="E84" s="1305"/>
      <c r="F84" s="1343"/>
      <c r="G84" s="1305"/>
      <c r="H84" s="1306"/>
      <c r="I84" s="1312"/>
      <c r="J84" s="1313" t="str">
        <f t="shared" ref="J84:J92" si="40">CONCATENATE(A84,B84,C84,D84,E84,F84,G84,H84)</f>
        <v/>
      </c>
      <c r="K84" s="1324"/>
      <c r="L84" s="1325"/>
      <c r="M84" s="1325"/>
      <c r="N84" s="1325"/>
      <c r="O84" s="1325"/>
      <c r="P84" s="1325"/>
      <c r="Q84" s="1325"/>
      <c r="R84" s="1325"/>
      <c r="S84" s="1309" t="s">
        <v>119</v>
      </c>
      <c r="T84" s="1328" t="s">
        <v>844</v>
      </c>
      <c r="U84" s="1328"/>
      <c r="V84" s="1336"/>
      <c r="W84" s="1327"/>
      <c r="X84" s="1328" t="s">
        <v>844</v>
      </c>
      <c r="Y84" s="1317"/>
      <c r="Z84" s="1328"/>
      <c r="AA84" s="2253"/>
      <c r="AB84" s="3820"/>
      <c r="AC84" s="3820"/>
      <c r="AD84" s="3820"/>
      <c r="AE84" s="3821"/>
      <c r="AF84" s="3395"/>
      <c r="AG84" s="3395"/>
      <c r="AH84" s="3396"/>
      <c r="AI84" s="3396"/>
      <c r="AJ84" s="3396"/>
      <c r="AK84" s="3396"/>
      <c r="AL84" s="3396"/>
      <c r="AM84" s="3396"/>
      <c r="AN84" s="3396"/>
      <c r="AO84" s="3395"/>
      <c r="AP84" s="3395"/>
      <c r="AQ84" s="3775"/>
      <c r="AR84" s="3396"/>
      <c r="AS84" s="3396"/>
      <c r="AT84" s="3396"/>
      <c r="AU84" s="3396"/>
      <c r="AV84" s="3396"/>
      <c r="AW84" s="3396"/>
      <c r="AX84" s="3396"/>
      <c r="AY84" s="3396"/>
      <c r="AZ84" s="3395"/>
      <c r="BA84" s="3395"/>
      <c r="BB84" s="3395"/>
      <c r="BC84" s="3397"/>
      <c r="BD84" s="1580"/>
      <c r="BE84" s="1344"/>
      <c r="BF84" s="1344"/>
      <c r="BG84" s="2934"/>
      <c r="BH84" s="2934"/>
      <c r="BI84" s="2934"/>
      <c r="BJ84" s="2934"/>
      <c r="BK84" s="2934"/>
      <c r="BL84" s="2934"/>
      <c r="BM84" s="2934"/>
      <c r="BN84" s="2934"/>
      <c r="BO84" s="2934"/>
      <c r="BP84" s="2934"/>
      <c r="BQ84" s="2934"/>
      <c r="BR84" s="2934"/>
      <c r="BS84" s="2934"/>
      <c r="BT84" s="167"/>
      <c r="BU84" s="36"/>
    </row>
    <row r="85" spans="1:73" ht="51.75" hidden="1" customHeight="1" x14ac:dyDescent="0.45">
      <c r="A85" s="1207">
        <v>0</v>
      </c>
      <c r="B85" s="1208">
        <v>2</v>
      </c>
      <c r="C85" s="1207">
        <v>0</v>
      </c>
      <c r="D85" s="1208">
        <v>0</v>
      </c>
      <c r="E85" s="1207">
        <v>1</v>
      </c>
      <c r="F85" s="1208">
        <v>7</v>
      </c>
      <c r="G85" s="1207">
        <v>0</v>
      </c>
      <c r="H85" s="1208">
        <v>1</v>
      </c>
      <c r="I85" s="1362" t="str">
        <f>CONCATENATE(A85,B85,C85,D85,E85,F85,G85,H85)</f>
        <v>02001701</v>
      </c>
      <c r="J85" s="1362" t="str">
        <f t="shared" si="40"/>
        <v>02001701</v>
      </c>
      <c r="K85" s="111"/>
      <c r="L85" s="178">
        <v>72364</v>
      </c>
      <c r="M85" s="179"/>
      <c r="N85" s="179"/>
      <c r="O85" s="179"/>
      <c r="P85" s="179"/>
      <c r="Q85" s="179"/>
      <c r="R85" s="179"/>
      <c r="S85" s="255" t="s">
        <v>160</v>
      </c>
      <c r="T85" s="2327"/>
      <c r="U85" s="2328" t="s">
        <v>845</v>
      </c>
      <c r="V85" s="2327" t="s">
        <v>268</v>
      </c>
      <c r="W85" s="2329"/>
      <c r="X85" s="256" t="s">
        <v>845</v>
      </c>
      <c r="Y85" s="578"/>
      <c r="Z85" s="257"/>
      <c r="AA85" s="3763"/>
      <c r="AB85" s="3822"/>
      <c r="AC85" s="3822"/>
      <c r="AD85" s="3822"/>
      <c r="AE85" s="3811"/>
      <c r="AF85" s="3415"/>
      <c r="AG85" s="3415"/>
      <c r="AH85" s="3370"/>
      <c r="AI85" s="3370"/>
      <c r="AJ85" s="3370"/>
      <c r="AK85" s="3370"/>
      <c r="AL85" s="3370"/>
      <c r="AM85" s="3370"/>
      <c r="AN85" s="3370"/>
      <c r="AO85" s="3415"/>
      <c r="AP85" s="3415"/>
      <c r="AQ85" s="3772"/>
      <c r="AR85" s="3389"/>
      <c r="AS85" s="3389"/>
      <c r="AT85" s="3389"/>
      <c r="AU85" s="3389"/>
      <c r="AV85" s="3389"/>
      <c r="AW85" s="3389"/>
      <c r="AX85" s="3389"/>
      <c r="AY85" s="3389"/>
      <c r="AZ85" s="3415"/>
      <c r="BA85" s="3415"/>
      <c r="BB85" s="3415"/>
      <c r="BC85" s="3377"/>
      <c r="BD85" s="1576"/>
      <c r="BE85" s="64"/>
      <c r="BF85" s="64"/>
      <c r="BG85" s="1143">
        <v>26.227426847662102</v>
      </c>
      <c r="BH85" s="1143">
        <v>0</v>
      </c>
      <c r="BI85" s="1143">
        <v>58.001809954751103</v>
      </c>
      <c r="BJ85" s="1143"/>
      <c r="BK85" s="1143">
        <f>SUM(BG85,BH85,BI85)</f>
        <v>84.229236802413197</v>
      </c>
      <c r="BL85" s="1139"/>
      <c r="BM85" s="1143">
        <v>22.644933014788201</v>
      </c>
      <c r="BN85" s="1143">
        <v>0</v>
      </c>
      <c r="BO85" s="1143">
        <v>315</v>
      </c>
      <c r="BP85" s="1143">
        <v>4.5896721201299897</v>
      </c>
      <c r="BQ85" s="1143">
        <f>SUM(BK85,BM85,BN85,BO85,BP85)</f>
        <v>426.46384193733138</v>
      </c>
      <c r="BR85" s="119"/>
      <c r="BS85" s="182"/>
      <c r="BT85" s="167"/>
      <c r="BU85" s="36"/>
    </row>
    <row r="86" spans="1:73" ht="51.75" customHeight="1" x14ac:dyDescent="0.45">
      <c r="A86" s="107">
        <v>0</v>
      </c>
      <c r="B86" s="108">
        <v>2</v>
      </c>
      <c r="C86" s="107">
        <v>0</v>
      </c>
      <c r="D86" s="108">
        <v>0</v>
      </c>
      <c r="E86" s="107">
        <v>1</v>
      </c>
      <c r="F86" s="108">
        <v>8</v>
      </c>
      <c r="G86" s="107">
        <v>0</v>
      </c>
      <c r="H86" s="108">
        <v>1</v>
      </c>
      <c r="I86" s="1452" t="str">
        <f>CONCATENATE(A86,B86,C86,D86,E86,F86,G86,H86)</f>
        <v>02001801</v>
      </c>
      <c r="J86" s="2711" t="str">
        <f t="shared" si="40"/>
        <v>02001801</v>
      </c>
      <c r="K86" s="552"/>
      <c r="L86" s="2689">
        <v>72367</v>
      </c>
      <c r="M86" s="2690"/>
      <c r="N86" s="2690"/>
      <c r="O86" s="2690"/>
      <c r="P86" s="2690"/>
      <c r="Q86" s="2690"/>
      <c r="R86" s="2690"/>
      <c r="S86" s="553" t="s">
        <v>119</v>
      </c>
      <c r="T86" s="2663" t="s">
        <v>846</v>
      </c>
      <c r="U86" s="2663"/>
      <c r="V86" s="556" t="s">
        <v>240</v>
      </c>
      <c r="W86" s="2713" t="s">
        <v>847</v>
      </c>
      <c r="X86" s="113" t="s">
        <v>846</v>
      </c>
      <c r="Y86" s="565" t="s">
        <v>649</v>
      </c>
      <c r="Z86" s="199"/>
      <c r="AA86" s="3738"/>
      <c r="AB86" s="3419">
        <v>7.5309973371516499</v>
      </c>
      <c r="AC86" s="3418">
        <f t="shared" ref="AC86" si="41">BA86</f>
        <v>5</v>
      </c>
      <c r="AD86" s="3419">
        <v>15.360903060082997</v>
      </c>
      <c r="AE86" s="3811"/>
      <c r="AF86" s="3391">
        <v>40</v>
      </c>
      <c r="AG86" s="3370">
        <f t="shared" ref="AG86" si="42">SUM(AH86:AM86)</f>
        <v>30</v>
      </c>
      <c r="AH86" s="3370">
        <v>12</v>
      </c>
      <c r="AI86" s="3370">
        <v>9</v>
      </c>
      <c r="AJ86" s="3370">
        <v>5</v>
      </c>
      <c r="AK86" s="3370">
        <v>0</v>
      </c>
      <c r="AL86" s="3370">
        <v>0</v>
      </c>
      <c r="AM86" s="3370">
        <v>4</v>
      </c>
      <c r="AN86" s="3370"/>
      <c r="AO86" s="3391">
        <v>40</v>
      </c>
      <c r="AP86" s="3370">
        <f t="shared" ref="AP86" si="43">SUM(AQ86:AX86)</f>
        <v>30</v>
      </c>
      <c r="AQ86" s="3772">
        <v>12</v>
      </c>
      <c r="AR86" s="3389">
        <v>0</v>
      </c>
      <c r="AS86" s="3389">
        <v>9</v>
      </c>
      <c r="AT86" s="3389">
        <v>0</v>
      </c>
      <c r="AU86" s="3389">
        <v>0</v>
      </c>
      <c r="AV86" s="3389">
        <v>0</v>
      </c>
      <c r="AW86" s="3389">
        <v>5</v>
      </c>
      <c r="AX86" s="3389">
        <v>4</v>
      </c>
      <c r="AY86" s="3389"/>
      <c r="AZ86" s="3373">
        <f t="shared" ref="AZ86:AZ92" si="44">(AG86*BE86)+(AP86*BC86)+(AG86*BD86)+(AG86*BF86)</f>
        <v>60</v>
      </c>
      <c r="BA86" s="3374">
        <f>AZ86/'Radiología simple.'!AO$8</f>
        <v>5</v>
      </c>
      <c r="BB86" s="3373" t="str" cm="1">
        <f t="array" ref="BB86">_xlfn.IFS(BA86&lt;4,"estandar",BA86&gt;9,"compleja",BA86&lt;9,"avanzada")</f>
        <v>avanzada</v>
      </c>
      <c r="BC86" s="3375">
        <v>1</v>
      </c>
      <c r="BD86" s="1578">
        <v>1</v>
      </c>
      <c r="BE86" s="117">
        <v>0</v>
      </c>
      <c r="BF86" s="64"/>
      <c r="BG86" s="1143">
        <v>13.113713423831101</v>
      </c>
      <c r="BH86" s="1143">
        <v>0</v>
      </c>
      <c r="BI86" s="1143">
        <v>29.000904977375601</v>
      </c>
      <c r="BJ86" s="1143"/>
      <c r="BK86" s="1143">
        <f>SUM(BG86,BH86,BI86)</f>
        <v>42.114618401206698</v>
      </c>
      <c r="BL86" s="1139"/>
      <c r="BM86" s="1143">
        <v>5.9865467946031599</v>
      </c>
      <c r="BN86" s="1143">
        <v>0</v>
      </c>
      <c r="BO86" s="1143">
        <v>82</v>
      </c>
      <c r="BP86" s="1143">
        <v>0.98104170433137505</v>
      </c>
      <c r="BQ86" s="1143">
        <f>SUM(BK86,BM86,BN86,BO86,BP86)</f>
        <v>131.08220690014124</v>
      </c>
      <c r="BR86" s="119"/>
      <c r="BS86" s="182"/>
      <c r="BT86" s="167"/>
      <c r="BU86" s="36"/>
    </row>
    <row r="87" spans="1:73" ht="51.75" customHeight="1" x14ac:dyDescent="0.45">
      <c r="A87" s="107">
        <v>0</v>
      </c>
      <c r="B87" s="108">
        <v>2</v>
      </c>
      <c r="C87" s="107">
        <v>0</v>
      </c>
      <c r="D87" s="108">
        <v>0</v>
      </c>
      <c r="E87" s="107">
        <v>1</v>
      </c>
      <c r="F87" s="108">
        <v>9</v>
      </c>
      <c r="G87" s="107">
        <v>0</v>
      </c>
      <c r="H87" s="108">
        <v>0</v>
      </c>
      <c r="I87" s="1452"/>
      <c r="J87" s="2666" t="str">
        <f t="shared" si="40"/>
        <v>02001900</v>
      </c>
      <c r="K87" s="552"/>
      <c r="L87" s="2689"/>
      <c r="M87" s="2690"/>
      <c r="N87" s="2690"/>
      <c r="O87" s="2690"/>
      <c r="P87" s="2690"/>
      <c r="Q87" s="2690"/>
      <c r="R87" s="2690"/>
      <c r="S87" s="553" t="s">
        <v>119</v>
      </c>
      <c r="T87" s="2663" t="s">
        <v>848</v>
      </c>
      <c r="U87" s="2713"/>
      <c r="V87" s="556"/>
      <c r="W87" s="2713"/>
      <c r="X87" s="113"/>
      <c r="Y87" s="565"/>
      <c r="Z87" s="199"/>
      <c r="AA87" s="3738"/>
      <c r="AB87" s="3822"/>
      <c r="AC87" s="3822"/>
      <c r="AD87" s="3822"/>
      <c r="AE87" s="3811"/>
      <c r="AF87" s="3391"/>
      <c r="AG87" s="3370"/>
      <c r="AH87" s="3370"/>
      <c r="AI87" s="3370"/>
      <c r="AJ87" s="3370"/>
      <c r="AK87" s="3370"/>
      <c r="AL87" s="3370"/>
      <c r="AM87" s="3370"/>
      <c r="AN87" s="3370"/>
      <c r="AO87" s="3391"/>
      <c r="AP87" s="3391"/>
      <c r="AQ87" s="3772"/>
      <c r="AR87" s="3389"/>
      <c r="AS87" s="3389"/>
      <c r="AT87" s="3389"/>
      <c r="AU87" s="3389"/>
      <c r="AV87" s="3389"/>
      <c r="AW87" s="3389"/>
      <c r="AX87" s="3389" t="s">
        <v>218</v>
      </c>
      <c r="AY87" s="3389"/>
      <c r="AZ87" s="3373">
        <f t="shared" si="44"/>
        <v>0</v>
      </c>
      <c r="BA87" s="3374">
        <f>AZ87/'Radiología simple.'!AO$8</f>
        <v>0</v>
      </c>
      <c r="BB87" s="3404"/>
      <c r="BC87" s="3375"/>
      <c r="BD87" s="1578"/>
      <c r="BE87" s="117"/>
      <c r="BF87" s="64"/>
      <c r="BG87" s="1143"/>
      <c r="BH87" s="1143"/>
      <c r="BI87" s="1143"/>
      <c r="BJ87" s="1143"/>
      <c r="BK87" s="1143"/>
      <c r="BL87" s="1139"/>
      <c r="BM87" s="1143"/>
      <c r="BN87" s="1143"/>
      <c r="BO87" s="1143"/>
      <c r="BP87" s="1143"/>
      <c r="BQ87" s="1143"/>
      <c r="BR87" s="119"/>
      <c r="BS87" s="182"/>
      <c r="BT87" s="167"/>
      <c r="BU87" s="36"/>
    </row>
    <row r="88" spans="1:73" ht="51.75" hidden="1" customHeight="1" x14ac:dyDescent="0.45">
      <c r="A88" s="200">
        <v>0</v>
      </c>
      <c r="B88" s="201">
        <v>2</v>
      </c>
      <c r="C88" s="200">
        <v>0</v>
      </c>
      <c r="D88" s="201">
        <v>0</v>
      </c>
      <c r="E88" s="200">
        <v>1</v>
      </c>
      <c r="F88" s="201">
        <v>9</v>
      </c>
      <c r="G88" s="200">
        <v>0</v>
      </c>
      <c r="H88" s="201">
        <v>1</v>
      </c>
      <c r="I88" s="2742" t="str">
        <f>CONCATENATE(A88,B88,C88,D88,E88,F88,G88,H88)</f>
        <v>02001901</v>
      </c>
      <c r="J88" s="2666" t="str">
        <f t="shared" si="40"/>
        <v>02001901</v>
      </c>
      <c r="K88" s="552"/>
      <c r="L88" s="2689">
        <v>72368</v>
      </c>
      <c r="M88" s="2690"/>
      <c r="N88" s="2690"/>
      <c r="O88" s="2690"/>
      <c r="P88" s="2690"/>
      <c r="Q88" s="2690"/>
      <c r="R88" s="2690"/>
      <c r="S88" s="553" t="s">
        <v>119</v>
      </c>
      <c r="T88" s="2663"/>
      <c r="U88" s="2663" t="s">
        <v>849</v>
      </c>
      <c r="V88" s="556" t="s">
        <v>240</v>
      </c>
      <c r="W88" s="2713"/>
      <c r="X88" s="2268" t="s">
        <v>849</v>
      </c>
      <c r="Y88" s="565" t="s">
        <v>649</v>
      </c>
      <c r="Z88" s="199"/>
      <c r="AA88" s="3738"/>
      <c r="AB88" s="3822"/>
      <c r="AC88" s="3418">
        <f t="shared" ref="AC88:AC92" si="45">BA88</f>
        <v>0</v>
      </c>
      <c r="AD88" s="3822"/>
      <c r="AE88" s="3811"/>
      <c r="AF88" s="3391">
        <v>90</v>
      </c>
      <c r="AG88" s="3370">
        <f t="shared" ref="AG88:AG98" si="46">SUM(AH88:AM88)</f>
        <v>90</v>
      </c>
      <c r="AH88" s="3370">
        <v>12</v>
      </c>
      <c r="AI88" s="3370">
        <v>10</v>
      </c>
      <c r="AJ88" s="3370">
        <v>40</v>
      </c>
      <c r="AK88" s="3370">
        <v>10</v>
      </c>
      <c r="AL88" s="3370">
        <v>10</v>
      </c>
      <c r="AM88" s="3370">
        <v>8</v>
      </c>
      <c r="AN88" s="3370"/>
      <c r="AO88" s="3391">
        <v>90</v>
      </c>
      <c r="AP88" s="3370">
        <f t="shared" ref="AP88:AP98" si="47">SUM(AQ88:AX88)</f>
        <v>90</v>
      </c>
      <c r="AQ88" s="3772">
        <v>12</v>
      </c>
      <c r="AR88" s="3389">
        <v>10</v>
      </c>
      <c r="AS88" s="3389">
        <v>40</v>
      </c>
      <c r="AT88" s="3389">
        <v>0</v>
      </c>
      <c r="AU88" s="3389">
        <v>10</v>
      </c>
      <c r="AV88" s="3389">
        <v>4</v>
      </c>
      <c r="AW88" s="3389">
        <v>10</v>
      </c>
      <c r="AX88" s="3389">
        <v>4</v>
      </c>
      <c r="AY88" s="3389"/>
      <c r="AZ88" s="3373">
        <f t="shared" si="44"/>
        <v>0</v>
      </c>
      <c r="BA88" s="3374">
        <f>AZ88/'Radiología simple.'!AO$8</f>
        <v>0</v>
      </c>
      <c r="BB88" s="3373" t="str" cm="1">
        <f t="array" ref="BB88">_xlfn.IFS(BA88&lt;4,"estandar",BA88&gt;9,"compleja",BA88&lt;9,"avanzada")</f>
        <v>estandar</v>
      </c>
      <c r="BC88" s="3377"/>
      <c r="BD88" s="1576"/>
      <c r="BE88" s="64"/>
      <c r="BF88" s="64"/>
      <c r="BG88" s="1143"/>
      <c r="BH88" s="1143"/>
      <c r="BI88" s="1143">
        <v>0</v>
      </c>
      <c r="BJ88" s="1143"/>
      <c r="BK88" s="1143">
        <f>SUM(BG88,BH88,BI88)</f>
        <v>0</v>
      </c>
      <c r="BL88" s="1139"/>
      <c r="BM88" s="1143">
        <v>0</v>
      </c>
      <c r="BN88" s="1143">
        <v>0</v>
      </c>
      <c r="BO88" s="1143">
        <v>855.4</v>
      </c>
      <c r="BP88" s="1143">
        <v>0.98104170433137505</v>
      </c>
      <c r="BQ88" s="1143">
        <f>SUM(BK88,BM88,BN88,BO88,BP88)</f>
        <v>856.38104170433132</v>
      </c>
      <c r="BR88" s="119"/>
      <c r="BS88" s="182"/>
      <c r="BT88" s="167"/>
      <c r="BU88" s="36"/>
    </row>
    <row r="89" spans="1:73" ht="51.75" customHeight="1" x14ac:dyDescent="0.45">
      <c r="A89" s="200">
        <v>0</v>
      </c>
      <c r="B89" s="201">
        <v>2</v>
      </c>
      <c r="C89" s="200">
        <v>0</v>
      </c>
      <c r="D89" s="201">
        <v>0</v>
      </c>
      <c r="E89" s="200">
        <v>1</v>
      </c>
      <c r="F89" s="201">
        <v>9</v>
      </c>
      <c r="G89" s="200">
        <v>0</v>
      </c>
      <c r="H89" s="201">
        <v>2</v>
      </c>
      <c r="I89" s="2742" t="str">
        <f>CONCATENATE(A89,B89,C89,D89,E89,F89,G89,H89)</f>
        <v>02001902</v>
      </c>
      <c r="J89" s="2666" t="str">
        <f t="shared" si="40"/>
        <v>02001902</v>
      </c>
      <c r="K89" s="2714"/>
      <c r="L89" s="2715"/>
      <c r="M89" s="2715"/>
      <c r="N89" s="2715"/>
      <c r="O89" s="2715"/>
      <c r="P89" s="2715"/>
      <c r="Q89" s="2715"/>
      <c r="R89" s="2715"/>
      <c r="S89" s="2716" t="s">
        <v>741</v>
      </c>
      <c r="T89" s="2717"/>
      <c r="U89" s="2947" t="s">
        <v>850</v>
      </c>
      <c r="V89" s="2947" t="s">
        <v>240</v>
      </c>
      <c r="W89" s="3170" t="s">
        <v>851</v>
      </c>
      <c r="X89" s="2531" t="s">
        <v>850</v>
      </c>
      <c r="Y89" s="2532" t="s">
        <v>721</v>
      </c>
      <c r="Z89" s="2533"/>
      <c r="AA89" s="3764"/>
      <c r="AB89" s="3823">
        <v>16.899999999999999</v>
      </c>
      <c r="AC89" s="3418">
        <f t="shared" si="45"/>
        <v>22.5</v>
      </c>
      <c r="AD89" s="3823">
        <v>113</v>
      </c>
      <c r="AE89" s="3824"/>
      <c r="AF89" s="3391">
        <v>90</v>
      </c>
      <c r="AG89" s="3370">
        <f t="shared" si="46"/>
        <v>90</v>
      </c>
      <c r="AH89" s="3370">
        <v>12</v>
      </c>
      <c r="AI89" s="3370">
        <v>10</v>
      </c>
      <c r="AJ89" s="3370">
        <v>40</v>
      </c>
      <c r="AK89" s="3370">
        <v>10</v>
      </c>
      <c r="AL89" s="3370">
        <v>10</v>
      </c>
      <c r="AM89" s="3370">
        <v>8</v>
      </c>
      <c r="AN89" s="3370">
        <v>8</v>
      </c>
      <c r="AO89" s="3391">
        <v>90</v>
      </c>
      <c r="AP89" s="3370">
        <f t="shared" si="47"/>
        <v>90</v>
      </c>
      <c r="AQ89" s="3772">
        <v>12</v>
      </c>
      <c r="AR89" s="3389">
        <v>10</v>
      </c>
      <c r="AS89" s="3389">
        <v>40</v>
      </c>
      <c r="AT89" s="3389">
        <v>0</v>
      </c>
      <c r="AU89" s="3389">
        <v>10</v>
      </c>
      <c r="AV89" s="3389">
        <v>4</v>
      </c>
      <c r="AW89" s="3389">
        <v>10</v>
      </c>
      <c r="AX89" s="3389">
        <v>4</v>
      </c>
      <c r="AY89" s="3389"/>
      <c r="AZ89" s="3373">
        <f t="shared" si="44"/>
        <v>270</v>
      </c>
      <c r="BA89" s="3374">
        <f>AZ89/'Radiología simple.'!AO$8</f>
        <v>22.5</v>
      </c>
      <c r="BB89" s="3373" t="str" cm="1">
        <f t="array" ref="BB89">_xlfn.IFS(BA89&lt;4,"estandar",BA89&gt;9,"compleja",BA89&lt;9,"avanzada")</f>
        <v>compleja</v>
      </c>
      <c r="BC89" s="3375">
        <v>1</v>
      </c>
      <c r="BD89" s="1578">
        <v>1</v>
      </c>
      <c r="BE89" s="117">
        <v>1</v>
      </c>
      <c r="BF89" s="64"/>
      <c r="BG89" s="1143">
        <v>29.505855203619902</v>
      </c>
      <c r="BH89" s="1143">
        <v>0</v>
      </c>
      <c r="BI89" s="1143"/>
      <c r="BJ89" s="1143"/>
      <c r="BK89" s="1143"/>
      <c r="BL89" s="1139"/>
      <c r="BM89" s="1143"/>
      <c r="BN89" s="1143"/>
      <c r="BO89" s="1143"/>
      <c r="BP89" s="1143"/>
      <c r="BQ89" s="1143"/>
      <c r="BR89" s="119"/>
      <c r="BS89" s="182"/>
      <c r="BT89" s="167"/>
      <c r="BU89" s="36"/>
    </row>
    <row r="90" spans="1:73" ht="51.75" customHeight="1" x14ac:dyDescent="0.45">
      <c r="A90" s="200">
        <v>0</v>
      </c>
      <c r="B90" s="201">
        <v>2</v>
      </c>
      <c r="C90" s="200">
        <v>0</v>
      </c>
      <c r="D90" s="201">
        <v>0</v>
      </c>
      <c r="E90" s="200">
        <v>1</v>
      </c>
      <c r="F90" s="201">
        <v>9</v>
      </c>
      <c r="G90" s="200">
        <v>0</v>
      </c>
      <c r="H90" s="201">
        <v>3</v>
      </c>
      <c r="I90" s="2742" t="str">
        <f>CONCATENATE(A90,B90,C90,D90,E90,F90,G90,H90)</f>
        <v>02001903</v>
      </c>
      <c r="J90" s="2666" t="str">
        <f t="shared" si="40"/>
        <v>02001903</v>
      </c>
      <c r="K90" s="2718"/>
      <c r="L90" s="2719"/>
      <c r="M90" s="2719"/>
      <c r="N90" s="2719"/>
      <c r="O90" s="2719"/>
      <c r="P90" s="2719"/>
      <c r="Q90" s="2719"/>
      <c r="R90" s="2719"/>
      <c r="S90" s="553" t="s">
        <v>741</v>
      </c>
      <c r="T90" s="2663"/>
      <c r="U90" s="2947" t="s">
        <v>852</v>
      </c>
      <c r="V90" s="2935" t="s">
        <v>291</v>
      </c>
      <c r="W90" s="2699" t="s">
        <v>853</v>
      </c>
      <c r="X90" s="2285" t="s">
        <v>854</v>
      </c>
      <c r="Y90" s="579" t="s">
        <v>721</v>
      </c>
      <c r="Z90" s="254"/>
      <c r="AA90" s="3762"/>
      <c r="AB90" s="3422"/>
      <c r="AC90" s="3418">
        <f t="shared" si="45"/>
        <v>22.5</v>
      </c>
      <c r="AD90" s="3422"/>
      <c r="AE90" s="3824"/>
      <c r="AF90" s="3391">
        <v>90</v>
      </c>
      <c r="AG90" s="3370">
        <f t="shared" si="46"/>
        <v>90</v>
      </c>
      <c r="AH90" s="3370">
        <v>12</v>
      </c>
      <c r="AI90" s="3370">
        <v>10</v>
      </c>
      <c r="AJ90" s="3370">
        <v>40</v>
      </c>
      <c r="AK90" s="3370">
        <v>10</v>
      </c>
      <c r="AL90" s="3370">
        <v>10</v>
      </c>
      <c r="AM90" s="3370">
        <v>8</v>
      </c>
      <c r="AN90" s="3370">
        <v>8</v>
      </c>
      <c r="AO90" s="3391">
        <v>90</v>
      </c>
      <c r="AP90" s="3370">
        <f t="shared" si="47"/>
        <v>90</v>
      </c>
      <c r="AQ90" s="3772">
        <v>12</v>
      </c>
      <c r="AR90" s="3389">
        <v>10</v>
      </c>
      <c r="AS90" s="3389">
        <v>40</v>
      </c>
      <c r="AT90" s="3389">
        <v>0</v>
      </c>
      <c r="AU90" s="3389">
        <v>10</v>
      </c>
      <c r="AV90" s="3389">
        <v>4</v>
      </c>
      <c r="AW90" s="3389">
        <v>10</v>
      </c>
      <c r="AX90" s="3389">
        <v>4</v>
      </c>
      <c r="AY90" s="3389"/>
      <c r="AZ90" s="3373">
        <f t="shared" si="44"/>
        <v>270</v>
      </c>
      <c r="BA90" s="3374">
        <f>AZ90/'Radiología simple.'!AO$8</f>
        <v>22.5</v>
      </c>
      <c r="BB90" s="3373" t="str" cm="1">
        <f t="array" ref="BB90">_xlfn.IFS(BA90&lt;4,"estandar",BA90&gt;9,"compleja",BA90&lt;9,"avanzada")</f>
        <v>compleja</v>
      </c>
      <c r="BC90" s="3375">
        <v>1</v>
      </c>
      <c r="BD90" s="1578">
        <v>1</v>
      </c>
      <c r="BE90" s="117">
        <v>1</v>
      </c>
      <c r="BF90" s="64"/>
      <c r="BG90" s="1143">
        <v>29.505855203619902</v>
      </c>
      <c r="BH90" s="1143">
        <v>0</v>
      </c>
      <c r="BI90" s="1143"/>
      <c r="BJ90" s="1143"/>
      <c r="BK90" s="1143"/>
      <c r="BL90" s="1139"/>
      <c r="BM90" s="1143"/>
      <c r="BN90" s="1143"/>
      <c r="BO90" s="1143"/>
      <c r="BP90" s="1143"/>
      <c r="BQ90" s="1143"/>
      <c r="BR90" s="119"/>
      <c r="BS90" s="182"/>
      <c r="BT90" s="167"/>
      <c r="BU90" s="36"/>
    </row>
    <row r="91" spans="1:73" ht="51.75" customHeight="1" x14ac:dyDescent="0.45">
      <c r="A91" s="200">
        <v>0</v>
      </c>
      <c r="B91" s="201">
        <v>2</v>
      </c>
      <c r="C91" s="200">
        <v>0</v>
      </c>
      <c r="D91" s="201">
        <v>0</v>
      </c>
      <c r="E91" s="200">
        <v>1</v>
      </c>
      <c r="F91" s="201">
        <v>9</v>
      </c>
      <c r="G91" s="200">
        <v>0</v>
      </c>
      <c r="H91" s="201">
        <v>4</v>
      </c>
      <c r="I91" s="2742" t="str">
        <f>CONCATENATE(A91,B91,C91,D91,E91,F91,G91,H91)</f>
        <v>02001904</v>
      </c>
      <c r="J91" s="2666" t="str">
        <f t="shared" si="40"/>
        <v>02001904</v>
      </c>
      <c r="K91" s="2718"/>
      <c r="L91" s="2719"/>
      <c r="M91" s="2719"/>
      <c r="N91" s="2719"/>
      <c r="O91" s="2719"/>
      <c r="P91" s="2719"/>
      <c r="Q91" s="2719"/>
      <c r="R91" s="2719"/>
      <c r="S91" s="553" t="s">
        <v>741</v>
      </c>
      <c r="T91" s="2663"/>
      <c r="U91" s="2947" t="s">
        <v>855</v>
      </c>
      <c r="V91" s="2935" t="s">
        <v>291</v>
      </c>
      <c r="W91" s="2699" t="s">
        <v>856</v>
      </c>
      <c r="X91" s="2285" t="s">
        <v>857</v>
      </c>
      <c r="Y91" s="579" t="s">
        <v>744</v>
      </c>
      <c r="Z91" s="254" t="s">
        <v>160</v>
      </c>
      <c r="AA91" s="3751" t="s">
        <v>745</v>
      </c>
      <c r="AB91" s="3422"/>
      <c r="AC91" s="3418">
        <f t="shared" si="45"/>
        <v>22.5</v>
      </c>
      <c r="AD91" s="3422"/>
      <c r="AE91" s="3824"/>
      <c r="AF91" s="3391">
        <v>90</v>
      </c>
      <c r="AG91" s="3370">
        <f t="shared" si="46"/>
        <v>90</v>
      </c>
      <c r="AH91" s="3370">
        <v>12</v>
      </c>
      <c r="AI91" s="3370">
        <v>10</v>
      </c>
      <c r="AJ91" s="3370">
        <v>40</v>
      </c>
      <c r="AK91" s="3370">
        <v>10</v>
      </c>
      <c r="AL91" s="3370">
        <v>10</v>
      </c>
      <c r="AM91" s="3370">
        <v>8</v>
      </c>
      <c r="AN91" s="3370">
        <v>8</v>
      </c>
      <c r="AO91" s="3391">
        <v>90</v>
      </c>
      <c r="AP91" s="3370">
        <f t="shared" si="47"/>
        <v>90</v>
      </c>
      <c r="AQ91" s="3772">
        <v>12</v>
      </c>
      <c r="AR91" s="3389">
        <v>10</v>
      </c>
      <c r="AS91" s="3389">
        <v>40</v>
      </c>
      <c r="AT91" s="3389">
        <v>0</v>
      </c>
      <c r="AU91" s="3389">
        <v>10</v>
      </c>
      <c r="AV91" s="3389">
        <v>4</v>
      </c>
      <c r="AW91" s="3389">
        <v>10</v>
      </c>
      <c r="AX91" s="3389">
        <v>4</v>
      </c>
      <c r="AY91" s="3389"/>
      <c r="AZ91" s="3373">
        <f t="shared" si="44"/>
        <v>270</v>
      </c>
      <c r="BA91" s="3374">
        <f>AZ91/'Radiología simple.'!AO$8</f>
        <v>22.5</v>
      </c>
      <c r="BB91" s="3373" t="str" cm="1">
        <f t="array" ref="BB91">_xlfn.IFS(BA91&lt;4,"estandar",BA91&gt;9,"compleja",BA91&lt;9,"avanzada")</f>
        <v>compleja</v>
      </c>
      <c r="BC91" s="3375">
        <v>1</v>
      </c>
      <c r="BD91" s="1578">
        <v>1</v>
      </c>
      <c r="BE91" s="117">
        <v>1</v>
      </c>
      <c r="BF91" s="64"/>
      <c r="BG91" s="1143">
        <v>29.505855203619902</v>
      </c>
      <c r="BH91" s="1143">
        <v>0</v>
      </c>
      <c r="BI91" s="1143"/>
      <c r="BJ91" s="1143"/>
      <c r="BK91" s="1143"/>
      <c r="BL91" s="1139"/>
      <c r="BM91" s="1143"/>
      <c r="BN91" s="1143"/>
      <c r="BO91" s="1143"/>
      <c r="BP91" s="1143"/>
      <c r="BQ91" s="1143"/>
      <c r="BR91" s="119"/>
      <c r="BS91" s="182"/>
      <c r="BT91" s="167"/>
      <c r="BU91" s="36"/>
    </row>
    <row r="92" spans="1:73" ht="51.75" customHeight="1" thickBot="1" x14ac:dyDescent="0.5">
      <c r="A92" s="200">
        <v>0</v>
      </c>
      <c r="B92" s="201">
        <v>2</v>
      </c>
      <c r="C92" s="200">
        <v>0</v>
      </c>
      <c r="D92" s="201">
        <v>0</v>
      </c>
      <c r="E92" s="200">
        <v>1</v>
      </c>
      <c r="F92" s="201">
        <v>9</v>
      </c>
      <c r="G92" s="200">
        <v>0</v>
      </c>
      <c r="H92" s="201">
        <v>5</v>
      </c>
      <c r="I92" s="2742" t="str">
        <f>CONCATENATE(A92,B92,C92,D92,E92,F92,G92,H92)</f>
        <v>02001905</v>
      </c>
      <c r="J92" s="2666" t="str">
        <f t="shared" si="40"/>
        <v>02001905</v>
      </c>
      <c r="K92" s="2720"/>
      <c r="L92" s="2721"/>
      <c r="M92" s="2719"/>
      <c r="N92" s="2719"/>
      <c r="O92" s="2719"/>
      <c r="P92" s="2719"/>
      <c r="Q92" s="2719"/>
      <c r="R92" s="2719"/>
      <c r="S92" s="553" t="s">
        <v>741</v>
      </c>
      <c r="T92" s="2663"/>
      <c r="U92" s="2947" t="s">
        <v>858</v>
      </c>
      <c r="V92" s="2935" t="s">
        <v>291</v>
      </c>
      <c r="W92" s="2722" t="s">
        <v>859</v>
      </c>
      <c r="X92" s="2286" t="s">
        <v>860</v>
      </c>
      <c r="Y92" s="579" t="s">
        <v>721</v>
      </c>
      <c r="Z92" s="254"/>
      <c r="AA92" s="3762"/>
      <c r="AB92" s="3422"/>
      <c r="AC92" s="3418">
        <f t="shared" si="45"/>
        <v>22.5</v>
      </c>
      <c r="AD92" s="3422"/>
      <c r="AE92" s="3824"/>
      <c r="AF92" s="3391">
        <v>90</v>
      </c>
      <c r="AG92" s="3370">
        <f t="shared" si="46"/>
        <v>90</v>
      </c>
      <c r="AH92" s="3370">
        <v>12</v>
      </c>
      <c r="AI92" s="3370">
        <v>10</v>
      </c>
      <c r="AJ92" s="3370">
        <v>40</v>
      </c>
      <c r="AK92" s="3370">
        <v>10</v>
      </c>
      <c r="AL92" s="3370">
        <v>10</v>
      </c>
      <c r="AM92" s="3370">
        <v>8</v>
      </c>
      <c r="AN92" s="3370">
        <v>8</v>
      </c>
      <c r="AO92" s="3391">
        <v>90</v>
      </c>
      <c r="AP92" s="3370">
        <f t="shared" si="47"/>
        <v>90</v>
      </c>
      <c r="AQ92" s="3772">
        <v>12</v>
      </c>
      <c r="AR92" s="3389">
        <v>10</v>
      </c>
      <c r="AS92" s="3389">
        <v>40</v>
      </c>
      <c r="AT92" s="3389">
        <v>0</v>
      </c>
      <c r="AU92" s="3389">
        <v>10</v>
      </c>
      <c r="AV92" s="3389">
        <v>4</v>
      </c>
      <c r="AW92" s="3389">
        <v>10</v>
      </c>
      <c r="AX92" s="3389">
        <v>4</v>
      </c>
      <c r="AY92" s="3389"/>
      <c r="AZ92" s="3373">
        <f t="shared" si="44"/>
        <v>270</v>
      </c>
      <c r="BA92" s="3374">
        <f>AZ92/'Radiología simple.'!AO$8</f>
        <v>22.5</v>
      </c>
      <c r="BB92" s="3373" t="str" cm="1">
        <f t="array" ref="BB92">_xlfn.IFS(BA92&lt;4,"estandar",BA92&gt;9,"compleja",BA92&lt;9,"avanzada")</f>
        <v>compleja</v>
      </c>
      <c r="BC92" s="3375">
        <v>1</v>
      </c>
      <c r="BD92" s="1578">
        <v>1</v>
      </c>
      <c r="BE92" s="117">
        <v>1</v>
      </c>
      <c r="BF92" s="64"/>
      <c r="BG92" s="1143">
        <v>29.505855203619902</v>
      </c>
      <c r="BH92" s="1143">
        <v>0</v>
      </c>
      <c r="BI92" s="1143"/>
      <c r="BJ92" s="1143"/>
      <c r="BK92" s="1143"/>
      <c r="BL92" s="1139"/>
      <c r="BM92" s="1143"/>
      <c r="BN92" s="1143"/>
      <c r="BO92" s="1143"/>
      <c r="BP92" s="1143"/>
      <c r="BQ92" s="1143"/>
      <c r="BR92" s="119"/>
      <c r="BS92" s="182"/>
      <c r="BT92" s="167"/>
      <c r="BU92" s="36"/>
    </row>
    <row r="93" spans="1:73" ht="40.5" hidden="1" customHeight="1" x14ac:dyDescent="0.45">
      <c r="A93" s="107"/>
      <c r="B93" s="108"/>
      <c r="C93" s="107"/>
      <c r="D93" s="108"/>
      <c r="E93" s="107"/>
      <c r="F93" s="108"/>
      <c r="G93" s="107"/>
      <c r="H93" s="108"/>
      <c r="I93" s="3734"/>
      <c r="J93" s="1341"/>
      <c r="K93" s="259"/>
      <c r="L93" s="259"/>
      <c r="M93" s="179"/>
      <c r="N93" s="179"/>
      <c r="O93" s="179"/>
      <c r="P93" s="179"/>
      <c r="Q93" s="179"/>
      <c r="R93" s="179"/>
      <c r="S93" s="134" t="s">
        <v>821</v>
      </c>
      <c r="T93" s="745"/>
      <c r="U93" s="2330" t="s">
        <v>861</v>
      </c>
      <c r="V93" s="2331" t="s">
        <v>268</v>
      </c>
      <c r="W93" s="744"/>
      <c r="X93" s="744" t="s">
        <v>861</v>
      </c>
      <c r="Y93" s="577"/>
      <c r="Z93" s="254"/>
      <c r="AA93" s="3762"/>
      <c r="AB93" s="3422"/>
      <c r="AC93" s="3422"/>
      <c r="AD93" s="3422"/>
      <c r="AE93" s="3824"/>
      <c r="AF93" s="3370">
        <v>6</v>
      </c>
      <c r="AG93" s="3370">
        <f t="shared" si="46"/>
        <v>0</v>
      </c>
      <c r="AH93" s="3370"/>
      <c r="AI93" s="3370"/>
      <c r="AJ93" s="3370"/>
      <c r="AK93" s="3370"/>
      <c r="AL93" s="3370"/>
      <c r="AM93" s="3370"/>
      <c r="AN93" s="3370"/>
      <c r="AO93" s="3389">
        <v>5</v>
      </c>
      <c r="AP93" s="3370">
        <f t="shared" si="47"/>
        <v>0</v>
      </c>
      <c r="AQ93" s="3786"/>
      <c r="AR93" s="3364"/>
      <c r="AS93" s="3364"/>
      <c r="AT93" s="3364"/>
      <c r="AU93" s="3364"/>
      <c r="AV93" s="3364"/>
      <c r="AW93" s="3365"/>
      <c r="AX93" s="3366"/>
      <c r="AY93" s="2555"/>
      <c r="AZ93" s="3367"/>
      <c r="BA93" s="3368"/>
      <c r="BB93" s="3369"/>
      <c r="BC93" s="1575"/>
      <c r="BD93" s="64"/>
      <c r="BE93" s="64"/>
      <c r="BF93" s="64"/>
      <c r="BG93" s="61"/>
      <c r="BH93" s="66"/>
      <c r="BI93" s="66"/>
      <c r="BJ93" s="66"/>
      <c r="BK93" s="66"/>
      <c r="BL93" s="115"/>
      <c r="BM93" s="66"/>
      <c r="BN93" s="66"/>
      <c r="BO93" s="66"/>
      <c r="BP93" s="66"/>
      <c r="BQ93" s="66"/>
      <c r="BR93" s="119"/>
      <c r="BS93" s="182"/>
      <c r="BT93" s="167"/>
      <c r="BU93" s="36"/>
    </row>
    <row r="94" spans="1:73" ht="40.5" hidden="1" customHeight="1" x14ac:dyDescent="0.45">
      <c r="A94" s="107"/>
      <c r="B94" s="108"/>
      <c r="C94" s="107"/>
      <c r="D94" s="108"/>
      <c r="E94" s="107"/>
      <c r="F94" s="108"/>
      <c r="G94" s="107"/>
      <c r="H94" s="108"/>
      <c r="I94" s="3734"/>
      <c r="J94" s="1341"/>
      <c r="K94" s="260"/>
      <c r="L94" s="260"/>
      <c r="M94" s="179"/>
      <c r="N94" s="179"/>
      <c r="O94" s="179"/>
      <c r="P94" s="179"/>
      <c r="Q94" s="179"/>
      <c r="R94" s="179"/>
      <c r="S94" s="742" t="s">
        <v>821</v>
      </c>
      <c r="T94" s="1399"/>
      <c r="U94" s="2332" t="s">
        <v>862</v>
      </c>
      <c r="V94" s="2333" t="s">
        <v>268</v>
      </c>
      <c r="W94" s="747"/>
      <c r="X94" s="746" t="s">
        <v>862</v>
      </c>
      <c r="Y94" s="743"/>
      <c r="Z94" s="254"/>
      <c r="AA94" s="3762"/>
      <c r="AB94" s="3422"/>
      <c r="AC94" s="3422"/>
      <c r="AD94" s="3422"/>
      <c r="AE94" s="3824"/>
      <c r="AF94" s="3370">
        <v>6</v>
      </c>
      <c r="AG94" s="3370">
        <f t="shared" si="46"/>
        <v>0</v>
      </c>
      <c r="AH94" s="3370"/>
      <c r="AI94" s="3370"/>
      <c r="AJ94" s="3370"/>
      <c r="AK94" s="3370"/>
      <c r="AL94" s="3370"/>
      <c r="AM94" s="3370"/>
      <c r="AN94" s="3370"/>
      <c r="AO94" s="3389">
        <v>5</v>
      </c>
      <c r="AP94" s="3370">
        <f t="shared" si="47"/>
        <v>0</v>
      </c>
      <c r="AQ94" s="2130"/>
      <c r="AR94" s="1785"/>
      <c r="AS94" s="1785"/>
      <c r="AT94" s="1785"/>
      <c r="AU94" s="1785"/>
      <c r="AV94" s="1785"/>
      <c r="AW94" s="2203"/>
      <c r="AX94" s="1800"/>
      <c r="AY94" s="1729"/>
      <c r="AZ94" s="1809"/>
      <c r="BA94" s="1574"/>
      <c r="BB94" s="1810"/>
      <c r="BC94" s="1576"/>
      <c r="BD94" s="64"/>
      <c r="BE94" s="64"/>
      <c r="BF94" s="64"/>
      <c r="BG94" s="61"/>
      <c r="BH94" s="66"/>
      <c r="BI94" s="66"/>
      <c r="BJ94" s="66"/>
      <c r="BK94" s="66"/>
      <c r="BL94" s="115"/>
      <c r="BM94" s="66"/>
      <c r="BN94" s="66"/>
      <c r="BO94" s="66"/>
      <c r="BP94" s="66"/>
      <c r="BQ94" s="66"/>
      <c r="BR94" s="119"/>
      <c r="BS94" s="182"/>
      <c r="BT94" s="167"/>
      <c r="BU94" s="36"/>
    </row>
    <row r="95" spans="1:73" ht="40.5" hidden="1" customHeight="1" x14ac:dyDescent="0.45">
      <c r="A95" s="107"/>
      <c r="B95" s="108"/>
      <c r="C95" s="107"/>
      <c r="D95" s="108"/>
      <c r="E95" s="107"/>
      <c r="F95" s="108"/>
      <c r="G95" s="107"/>
      <c r="H95" s="108"/>
      <c r="I95" s="3734"/>
      <c r="J95" s="1341"/>
      <c r="K95" s="260"/>
      <c r="L95" s="260"/>
      <c r="M95" s="258"/>
      <c r="N95" s="258"/>
      <c r="O95" s="258"/>
      <c r="P95" s="258"/>
      <c r="Q95" s="258"/>
      <c r="R95" s="258"/>
      <c r="S95" s="134" t="s">
        <v>456</v>
      </c>
      <c r="T95" s="134"/>
      <c r="U95" s="2310" t="s">
        <v>863</v>
      </c>
      <c r="V95" s="306" t="s">
        <v>268</v>
      </c>
      <c r="W95" s="155" t="s">
        <v>864</v>
      </c>
      <c r="X95" s="155" t="s">
        <v>864</v>
      </c>
      <c r="Y95" s="580"/>
      <c r="Z95" s="263"/>
      <c r="AA95" s="3765"/>
      <c r="AB95" s="3422"/>
      <c r="AC95" s="3422"/>
      <c r="AD95" s="3422"/>
      <c r="AE95" s="3824"/>
      <c r="AF95" s="3370">
        <v>6</v>
      </c>
      <c r="AG95" s="3370">
        <f t="shared" si="46"/>
        <v>0</v>
      </c>
      <c r="AH95" s="3370"/>
      <c r="AI95" s="3370"/>
      <c r="AJ95" s="3370"/>
      <c r="AK95" s="3370"/>
      <c r="AL95" s="3370"/>
      <c r="AM95" s="3370"/>
      <c r="AN95" s="3370"/>
      <c r="AO95" s="3389">
        <v>5</v>
      </c>
      <c r="AP95" s="3370">
        <f t="shared" si="47"/>
        <v>0</v>
      </c>
      <c r="AQ95" s="2130"/>
      <c r="AR95" s="1785"/>
      <c r="AS95" s="1785"/>
      <c r="AT95" s="1785"/>
      <c r="AU95" s="1785"/>
      <c r="AV95" s="1785"/>
      <c r="AW95" s="2203"/>
      <c r="AX95" s="1800"/>
      <c r="AY95" s="1729"/>
      <c r="AZ95" s="1809"/>
      <c r="BA95" s="1574"/>
      <c r="BB95" s="1810"/>
      <c r="BC95" s="1576"/>
      <c r="BD95" s="64"/>
      <c r="BE95" s="64"/>
      <c r="BF95" s="64"/>
      <c r="BG95" s="94" t="s">
        <v>864</v>
      </c>
      <c r="BH95" s="66"/>
      <c r="BI95" s="66"/>
      <c r="BJ95" s="66"/>
      <c r="BK95" s="66"/>
      <c r="BL95" s="115"/>
      <c r="BM95" s="66"/>
      <c r="BN95" s="66"/>
      <c r="BO95" s="66"/>
      <c r="BP95" s="66"/>
      <c r="BQ95" s="66"/>
      <c r="BR95" s="119"/>
      <c r="BS95" s="182"/>
      <c r="BT95" s="167"/>
      <c r="BU95" s="36"/>
    </row>
    <row r="96" spans="1:73" ht="40.5" hidden="1" customHeight="1" x14ac:dyDescent="0.45">
      <c r="A96" s="107"/>
      <c r="B96" s="108"/>
      <c r="C96" s="107"/>
      <c r="D96" s="108"/>
      <c r="E96" s="107"/>
      <c r="F96" s="108"/>
      <c r="G96" s="107"/>
      <c r="H96" s="108"/>
      <c r="I96" s="3734"/>
      <c r="J96" s="1341"/>
      <c r="K96" s="260"/>
      <c r="L96" s="260"/>
      <c r="M96" s="179"/>
      <c r="N96" s="179"/>
      <c r="O96" s="179"/>
      <c r="P96" s="179"/>
      <c r="Q96" s="179"/>
      <c r="R96" s="179"/>
      <c r="S96" s="134" t="s">
        <v>456</v>
      </c>
      <c r="T96" s="134"/>
      <c r="U96" s="2310" t="s">
        <v>865</v>
      </c>
      <c r="V96" s="306" t="s">
        <v>268</v>
      </c>
      <c r="W96" s="154"/>
      <c r="X96" s="136" t="s">
        <v>865</v>
      </c>
      <c r="Y96" s="569"/>
      <c r="Z96" s="265"/>
      <c r="AA96" s="3766"/>
      <c r="AB96" s="3422"/>
      <c r="AC96" s="3422"/>
      <c r="AD96" s="3422"/>
      <c r="AE96" s="3824"/>
      <c r="AF96" s="3370">
        <v>8</v>
      </c>
      <c r="AG96" s="3370">
        <f t="shared" si="46"/>
        <v>0</v>
      </c>
      <c r="AH96" s="3370"/>
      <c r="AI96" s="3370"/>
      <c r="AJ96" s="3370"/>
      <c r="AK96" s="3370"/>
      <c r="AL96" s="3370"/>
      <c r="AM96" s="3370"/>
      <c r="AN96" s="3370"/>
      <c r="AO96" s="3389">
        <v>5</v>
      </c>
      <c r="AP96" s="3370">
        <f t="shared" si="47"/>
        <v>0</v>
      </c>
      <c r="AQ96" s="2130"/>
      <c r="AR96" s="1785"/>
      <c r="AS96" s="1785"/>
      <c r="AT96" s="1785"/>
      <c r="AU96" s="1785"/>
      <c r="AV96" s="1785"/>
      <c r="AW96" s="2203"/>
      <c r="AX96" s="1800"/>
      <c r="AY96" s="1729"/>
      <c r="AZ96" s="1809"/>
      <c r="BA96" s="1574"/>
      <c r="BB96" s="1810"/>
      <c r="BC96" s="1576"/>
      <c r="BD96" s="64"/>
      <c r="BE96" s="64"/>
      <c r="BF96" s="64"/>
      <c r="BG96" s="94" t="s">
        <v>864</v>
      </c>
      <c r="BH96" s="66"/>
      <c r="BI96" s="66"/>
      <c r="BJ96" s="66"/>
      <c r="BK96" s="66"/>
      <c r="BL96" s="115"/>
      <c r="BM96" s="66"/>
      <c r="BN96" s="66"/>
      <c r="BO96" s="66"/>
      <c r="BP96" s="66"/>
      <c r="BQ96" s="66"/>
      <c r="BR96" s="119"/>
      <c r="BS96" s="182"/>
      <c r="BT96" s="167"/>
      <c r="BU96" s="36"/>
    </row>
    <row r="97" spans="1:73" ht="40.5" hidden="1" customHeight="1" x14ac:dyDescent="0.45">
      <c r="A97" s="107"/>
      <c r="B97" s="108"/>
      <c r="C97" s="107"/>
      <c r="D97" s="108"/>
      <c r="E97" s="107"/>
      <c r="F97" s="108"/>
      <c r="G97" s="107"/>
      <c r="H97" s="108"/>
      <c r="I97" s="3734"/>
      <c r="J97" s="1341"/>
      <c r="K97" s="260"/>
      <c r="L97" s="260"/>
      <c r="M97" s="179"/>
      <c r="N97" s="179"/>
      <c r="O97" s="179"/>
      <c r="P97" s="179"/>
      <c r="Q97" s="179"/>
      <c r="R97" s="179"/>
      <c r="S97" s="134" t="s">
        <v>456</v>
      </c>
      <c r="T97" s="134"/>
      <c r="U97" s="2310" t="s">
        <v>866</v>
      </c>
      <c r="V97" s="306" t="s">
        <v>268</v>
      </c>
      <c r="W97" s="154"/>
      <c r="X97" s="136" t="s">
        <v>866</v>
      </c>
      <c r="Y97" s="569"/>
      <c r="Z97" s="265"/>
      <c r="AA97" s="3766"/>
      <c r="AB97" s="3422"/>
      <c r="AC97" s="3422"/>
      <c r="AD97" s="3422"/>
      <c r="AE97" s="3824"/>
      <c r="AF97" s="3370">
        <v>8</v>
      </c>
      <c r="AG97" s="3370">
        <f t="shared" si="46"/>
        <v>0</v>
      </c>
      <c r="AH97" s="3370"/>
      <c r="AI97" s="3370"/>
      <c r="AJ97" s="3370"/>
      <c r="AK97" s="3370"/>
      <c r="AL97" s="3370"/>
      <c r="AM97" s="3370"/>
      <c r="AN97" s="3370"/>
      <c r="AO97" s="3389">
        <v>5</v>
      </c>
      <c r="AP97" s="3370">
        <f t="shared" si="47"/>
        <v>0</v>
      </c>
      <c r="AQ97" s="2130"/>
      <c r="AR97" s="1785"/>
      <c r="AS97" s="1785"/>
      <c r="AT97" s="1785"/>
      <c r="AU97" s="1785"/>
      <c r="AV97" s="1785"/>
      <c r="AW97" s="2203"/>
      <c r="AX97" s="1800"/>
      <c r="AY97" s="1729"/>
      <c r="AZ97" s="1809"/>
      <c r="BA97" s="1574"/>
      <c r="BB97" s="1810"/>
      <c r="BC97" s="1576"/>
      <c r="BD97" s="64"/>
      <c r="BE97" s="64"/>
      <c r="BF97" s="64"/>
      <c r="BG97" s="94" t="s">
        <v>864</v>
      </c>
      <c r="BH97" s="66"/>
      <c r="BI97" s="66"/>
      <c r="BJ97" s="66"/>
      <c r="BK97" s="66"/>
      <c r="BL97" s="115"/>
      <c r="BM97" s="66"/>
      <c r="BN97" s="66"/>
      <c r="BO97" s="66"/>
      <c r="BP97" s="66"/>
      <c r="BQ97" s="66"/>
      <c r="BR97" s="119"/>
      <c r="BS97" s="182"/>
      <c r="BT97" s="167"/>
      <c r="BU97" s="36"/>
    </row>
    <row r="98" spans="1:73" ht="40.5" hidden="1" customHeight="1" x14ac:dyDescent="0.45">
      <c r="A98" s="107"/>
      <c r="B98" s="108"/>
      <c r="C98" s="107"/>
      <c r="D98" s="108"/>
      <c r="E98" s="107"/>
      <c r="F98" s="108"/>
      <c r="G98" s="107"/>
      <c r="H98" s="108"/>
      <c r="I98" s="3734"/>
      <c r="J98" s="1341"/>
      <c r="K98" s="260"/>
      <c r="L98" s="260"/>
      <c r="M98" s="258"/>
      <c r="N98" s="258"/>
      <c r="O98" s="258"/>
      <c r="P98" s="258"/>
      <c r="Q98" s="258"/>
      <c r="R98" s="258"/>
      <c r="S98" s="134" t="s">
        <v>456</v>
      </c>
      <c r="T98" s="134"/>
      <c r="U98" s="2310" t="s">
        <v>867</v>
      </c>
      <c r="V98" s="306" t="s">
        <v>268</v>
      </c>
      <c r="W98" s="154"/>
      <c r="X98" s="136" t="s">
        <v>867</v>
      </c>
      <c r="Y98" s="569"/>
      <c r="Z98" s="265"/>
      <c r="AA98" s="3766"/>
      <c r="AB98" s="3422"/>
      <c r="AC98" s="3422"/>
      <c r="AD98" s="3422"/>
      <c r="AE98" s="3824"/>
      <c r="AF98" s="3370">
        <v>6</v>
      </c>
      <c r="AG98" s="3370">
        <f t="shared" si="46"/>
        <v>0</v>
      </c>
      <c r="AH98" s="3370"/>
      <c r="AI98" s="3370"/>
      <c r="AJ98" s="3370"/>
      <c r="AK98" s="3370"/>
      <c r="AL98" s="3370"/>
      <c r="AM98" s="3370"/>
      <c r="AN98" s="3370"/>
      <c r="AO98" s="3389">
        <v>5</v>
      </c>
      <c r="AP98" s="3370">
        <f t="shared" si="47"/>
        <v>0</v>
      </c>
      <c r="AQ98" s="2130"/>
      <c r="AR98" s="1785"/>
      <c r="AS98" s="1785"/>
      <c r="AT98" s="1785"/>
      <c r="AU98" s="1785"/>
      <c r="AV98" s="1785"/>
      <c r="AW98" s="2203"/>
      <c r="AX98" s="1800"/>
      <c r="AY98" s="1729"/>
      <c r="AZ98" s="1809"/>
      <c r="BA98" s="1574"/>
      <c r="BB98" s="1810"/>
      <c r="BC98" s="1576"/>
      <c r="BD98" s="64"/>
      <c r="BE98" s="64"/>
      <c r="BF98" s="64"/>
      <c r="BG98" s="94" t="s">
        <v>864</v>
      </c>
      <c r="BH98" s="66"/>
      <c r="BI98" s="66"/>
      <c r="BJ98" s="66"/>
      <c r="BK98" s="66"/>
      <c r="BL98" s="115"/>
      <c r="BM98" s="66"/>
      <c r="BN98" s="66"/>
      <c r="BO98" s="66"/>
      <c r="BP98" s="66"/>
      <c r="BQ98" s="66"/>
      <c r="BR98" s="119"/>
      <c r="BS98" s="182"/>
      <c r="BT98" s="167"/>
      <c r="BU98" s="36"/>
    </row>
    <row r="99" spans="1:73" ht="40.5" customHeight="1" thickBot="1" x14ac:dyDescent="0.6">
      <c r="A99" s="90"/>
      <c r="B99" s="89"/>
      <c r="C99" s="90"/>
      <c r="D99" s="89"/>
      <c r="E99" s="90"/>
      <c r="F99" s="89"/>
      <c r="G99" s="90"/>
      <c r="H99" s="89"/>
      <c r="I99" s="438"/>
      <c r="J99" s="1342"/>
      <c r="K99" s="261"/>
      <c r="L99" s="261"/>
      <c r="M99" s="262"/>
      <c r="N99" s="262"/>
      <c r="O99" s="262"/>
      <c r="P99" s="262"/>
      <c r="Q99" s="266"/>
      <c r="R99" s="266"/>
      <c r="S99" s="267" t="s">
        <v>864</v>
      </c>
      <c r="T99" s="267"/>
      <c r="U99" s="249" t="s">
        <v>864</v>
      </c>
      <c r="V99" s="268"/>
      <c r="W99" s="249" t="s">
        <v>864</v>
      </c>
      <c r="X99" s="249" t="s">
        <v>864</v>
      </c>
      <c r="Y99" s="249" t="s">
        <v>864</v>
      </c>
      <c r="Z99" s="249" t="s">
        <v>864</v>
      </c>
      <c r="AA99" s="1433" t="s">
        <v>864</v>
      </c>
      <c r="AB99" s="3422"/>
      <c r="AC99" s="3422"/>
      <c r="AD99" s="3422"/>
      <c r="AE99" s="3422"/>
      <c r="AF99" s="3370"/>
      <c r="AG99" s="3370"/>
      <c r="AH99" s="3370"/>
      <c r="AI99" s="3370"/>
      <c r="AJ99" s="3370"/>
      <c r="AK99" s="3370"/>
      <c r="AL99" s="3370"/>
      <c r="AM99" s="3370"/>
      <c r="AN99" s="3370"/>
      <c r="AO99" s="3389"/>
      <c r="AP99" s="3389"/>
      <c r="AQ99" s="2134"/>
      <c r="AR99" s="1801"/>
      <c r="AS99" s="1801"/>
      <c r="AT99" s="1801"/>
      <c r="AU99" s="1801"/>
      <c r="AV99" s="1801"/>
      <c r="AW99" s="2233"/>
      <c r="AX99" s="1802"/>
      <c r="AY99" s="1798"/>
      <c r="AZ99" s="1811"/>
      <c r="BA99" s="1812"/>
      <c r="BB99" s="1813"/>
      <c r="BC99" s="1576"/>
      <c r="BD99" s="64"/>
      <c r="BE99" s="64"/>
      <c r="BF99" s="64"/>
      <c r="BG99" s="94" t="s">
        <v>864</v>
      </c>
      <c r="BH99" s="66"/>
      <c r="BI99" s="66"/>
      <c r="BJ99" s="66"/>
      <c r="BK99" s="65"/>
      <c r="BL99" s="67"/>
      <c r="BM99" s="65"/>
      <c r="BN99" s="65"/>
      <c r="BO99" s="65"/>
      <c r="BP99" s="65"/>
      <c r="BQ99" s="65"/>
      <c r="BR99" s="68"/>
      <c r="BS99" s="62"/>
      <c r="BT99" s="167"/>
      <c r="BU99" s="36"/>
    </row>
    <row r="100" spans="1:73" ht="15.75" customHeight="1" x14ac:dyDescent="0.35">
      <c r="AB100" s="611"/>
      <c r="AC100" s="611"/>
      <c r="AD100" s="611"/>
      <c r="AE100" s="611"/>
      <c r="AF100" s="1797"/>
      <c r="AG100" s="1797"/>
      <c r="AH100" s="1797"/>
      <c r="AI100" s="1797"/>
      <c r="AJ100" s="1797"/>
      <c r="AK100" s="1797"/>
      <c r="AL100" s="1797"/>
      <c r="AM100" s="1797"/>
      <c r="AN100" s="1797"/>
      <c r="AO100" s="1797"/>
      <c r="AP100" s="1797"/>
      <c r="AQ100" s="1797"/>
      <c r="AR100" s="1797"/>
      <c r="AS100" s="1797"/>
      <c r="AT100" s="1797"/>
      <c r="AU100" s="1797"/>
      <c r="AV100" s="1797"/>
      <c r="AW100" s="1797"/>
      <c r="AX100" s="1797"/>
      <c r="AY100" s="1797"/>
      <c r="AZ100" s="611"/>
      <c r="BA100" s="611"/>
      <c r="BB100" s="611"/>
    </row>
    <row r="101" spans="1:73" ht="15.75" customHeight="1" x14ac:dyDescent="0.35">
      <c r="AB101" s="611"/>
      <c r="AC101" s="611"/>
      <c r="AD101" s="611"/>
      <c r="AE101" s="611"/>
      <c r="AF101" s="1797"/>
      <c r="AG101" s="1797"/>
      <c r="AH101" s="1797"/>
      <c r="AI101" s="1797"/>
      <c r="AJ101" s="1797"/>
      <c r="AK101" s="1797"/>
      <c r="AL101" s="1797"/>
      <c r="AM101" s="1797"/>
      <c r="AN101" s="1797"/>
      <c r="AO101" s="1797"/>
      <c r="AP101" s="1797"/>
      <c r="AQ101" s="1797"/>
      <c r="AR101" s="1797"/>
      <c r="AS101" s="1797"/>
      <c r="AT101" s="1797"/>
      <c r="AU101" s="1797"/>
      <c r="AV101" s="1797"/>
      <c r="AW101" s="1797"/>
      <c r="AX101" s="1797"/>
      <c r="AY101" s="1797"/>
      <c r="AZ101" s="611"/>
      <c r="BA101" s="611"/>
    </row>
    <row r="102" spans="1:73" ht="15.75" customHeight="1" x14ac:dyDescent="0.35">
      <c r="AB102" s="611"/>
      <c r="AC102" s="611"/>
      <c r="AD102" s="611"/>
      <c r="AE102" s="611"/>
      <c r="AF102" s="1797"/>
      <c r="AG102" s="1797"/>
      <c r="AH102" s="1797"/>
      <c r="AI102" s="1797"/>
      <c r="AJ102" s="1797"/>
      <c r="AK102" s="1797"/>
      <c r="AL102" s="1797"/>
      <c r="AM102" s="1797"/>
      <c r="AN102" s="1797"/>
      <c r="AO102" s="1797"/>
      <c r="AP102" s="1797"/>
      <c r="AQ102" s="1797"/>
      <c r="AR102" s="1797"/>
      <c r="AS102" s="1797"/>
      <c r="AT102" s="1797"/>
      <c r="AU102" s="1797"/>
      <c r="AV102" s="1797"/>
      <c r="AW102" s="1797"/>
      <c r="AX102" s="1797"/>
      <c r="AY102" s="1797"/>
      <c r="AZ102" s="611"/>
      <c r="BA102" s="611"/>
    </row>
    <row r="103" spans="1:73" ht="15.75" customHeight="1" x14ac:dyDescent="0.35">
      <c r="AB103" s="611"/>
      <c r="AC103" s="611"/>
      <c r="AD103" s="611"/>
      <c r="AE103" s="611"/>
      <c r="AF103" s="1797"/>
      <c r="AG103" s="1797"/>
      <c r="AH103" s="1797"/>
      <c r="AI103" s="1797"/>
      <c r="AJ103" s="1797"/>
      <c r="AK103" s="1797"/>
      <c r="AL103" s="1797"/>
      <c r="AM103" s="1797"/>
      <c r="AN103" s="1797"/>
      <c r="AO103" s="1797"/>
      <c r="AP103" s="1797"/>
      <c r="AQ103" s="1797"/>
      <c r="AR103" s="1797"/>
      <c r="AS103" s="1797"/>
      <c r="AT103" s="1797"/>
      <c r="AU103" s="1797"/>
      <c r="AV103" s="1797"/>
      <c r="AW103" s="1797"/>
      <c r="AX103" s="1797"/>
      <c r="AY103" s="1797"/>
      <c r="AZ103" s="611"/>
      <c r="BA103" s="611"/>
    </row>
    <row r="104" spans="1:73" ht="15.75" customHeight="1" x14ac:dyDescent="0.35">
      <c r="AB104" s="611"/>
      <c r="AC104" s="611"/>
      <c r="AD104" s="611"/>
      <c r="AE104" s="611"/>
      <c r="AF104" s="1797"/>
      <c r="AG104" s="1797"/>
      <c r="AH104" s="1797"/>
      <c r="AI104" s="1797"/>
      <c r="AJ104" s="1797"/>
      <c r="AK104" s="1797"/>
      <c r="AL104" s="1797"/>
      <c r="AM104" s="1797"/>
      <c r="AN104" s="1797"/>
      <c r="AO104" s="1797"/>
      <c r="AP104" s="1797"/>
      <c r="AQ104" s="1797"/>
      <c r="AR104" s="1797"/>
      <c r="AS104" s="1797"/>
      <c r="AT104" s="1797"/>
      <c r="AU104" s="1797"/>
      <c r="AV104" s="1797"/>
      <c r="AW104" s="1797"/>
      <c r="AX104" s="1797"/>
      <c r="AY104" s="1797"/>
      <c r="AZ104" s="611"/>
      <c r="BA104" s="611"/>
    </row>
    <row r="105" spans="1:73" ht="15.75" customHeight="1" x14ac:dyDescent="0.35">
      <c r="AB105" s="611"/>
      <c r="AC105" s="611"/>
      <c r="AD105" s="611"/>
      <c r="AE105" s="611"/>
      <c r="AF105" s="1797"/>
      <c r="AG105" s="1797"/>
      <c r="AH105" s="1797"/>
      <c r="AI105" s="1797"/>
      <c r="AJ105" s="1797"/>
      <c r="AK105" s="1797"/>
      <c r="AL105" s="1797"/>
      <c r="AM105" s="1797"/>
      <c r="AN105" s="1797"/>
      <c r="AO105" s="1797"/>
      <c r="AP105" s="1797"/>
      <c r="AQ105" s="1797"/>
      <c r="AR105" s="1797"/>
      <c r="AS105" s="1797"/>
      <c r="AT105" s="1797"/>
      <c r="AU105" s="1797"/>
      <c r="AV105" s="1797"/>
      <c r="AW105" s="1797"/>
      <c r="AX105" s="1797"/>
      <c r="AY105" s="1797"/>
      <c r="AZ105" s="611"/>
      <c r="BA105" s="611"/>
    </row>
    <row r="106" spans="1:73" ht="15.75" customHeight="1" x14ac:dyDescent="0.35">
      <c r="AB106" s="611"/>
      <c r="AC106" s="611"/>
      <c r="AD106" s="611"/>
      <c r="AE106" s="611"/>
      <c r="AF106" s="1797"/>
      <c r="AG106" s="1797"/>
      <c r="AH106" s="1797"/>
      <c r="AI106" s="1797"/>
      <c r="AJ106" s="1797"/>
      <c r="AK106" s="1797"/>
      <c r="AL106" s="1797"/>
      <c r="AM106" s="1797"/>
      <c r="AN106" s="1797"/>
      <c r="AO106" s="1797"/>
      <c r="AP106" s="1797"/>
      <c r="AQ106" s="1797"/>
      <c r="AR106" s="1797"/>
      <c r="AS106" s="1797"/>
      <c r="AT106" s="1797"/>
      <c r="AU106" s="1797"/>
      <c r="AV106" s="1797"/>
      <c r="AW106" s="1797"/>
      <c r="AX106" s="1797"/>
      <c r="AY106" s="1797"/>
      <c r="AZ106" s="611"/>
      <c r="BA106" s="611"/>
    </row>
    <row r="107" spans="1:73" ht="15.75" customHeight="1" x14ac:dyDescent="0.35">
      <c r="AB107" s="611"/>
      <c r="AC107" s="611"/>
      <c r="AD107" s="611"/>
      <c r="AE107" s="611"/>
      <c r="AF107" s="1797"/>
      <c r="AG107" s="1797"/>
      <c r="AH107" s="1797"/>
      <c r="AI107" s="1797"/>
      <c r="AJ107" s="1797"/>
      <c r="AK107" s="1797"/>
      <c r="AL107" s="1797"/>
      <c r="AM107" s="1797"/>
      <c r="AN107" s="1797"/>
      <c r="AO107" s="1797"/>
      <c r="AP107" s="1797"/>
      <c r="AQ107" s="1797"/>
      <c r="AR107" s="1797"/>
      <c r="AS107" s="1797"/>
      <c r="AT107" s="1797"/>
      <c r="AU107" s="1797"/>
      <c r="AV107" s="1797"/>
      <c r="AW107" s="1797"/>
      <c r="AX107" s="1797"/>
      <c r="AY107" s="1797"/>
      <c r="AZ107" s="611"/>
      <c r="BA107" s="611"/>
    </row>
    <row r="108" spans="1:73" ht="15.75" customHeight="1" x14ac:dyDescent="0.35">
      <c r="AB108" s="611"/>
      <c r="AC108" s="611"/>
      <c r="AD108" s="611"/>
      <c r="AE108" s="611"/>
      <c r="AF108" s="1797"/>
      <c r="AG108" s="1797"/>
      <c r="AH108" s="1797"/>
      <c r="AI108" s="1797"/>
      <c r="AJ108" s="1797"/>
      <c r="AK108" s="1797"/>
      <c r="AL108" s="1797"/>
      <c r="AM108" s="1797"/>
      <c r="AN108" s="1797"/>
      <c r="AO108" s="1797"/>
      <c r="AP108" s="1797"/>
      <c r="AQ108" s="1797"/>
      <c r="AR108" s="1797"/>
      <c r="AS108" s="1797"/>
      <c r="AT108" s="1797"/>
      <c r="AU108" s="1797"/>
      <c r="AV108" s="1797"/>
      <c r="AW108" s="1797"/>
      <c r="AX108" s="1797"/>
      <c r="AY108" s="1797"/>
      <c r="AZ108" s="611"/>
      <c r="BA108" s="611"/>
    </row>
    <row r="109" spans="1:73" ht="15.75" customHeight="1" x14ac:dyDescent="0.35">
      <c r="AB109" s="611"/>
      <c r="AC109" s="611"/>
      <c r="AD109" s="611"/>
      <c r="AE109" s="611"/>
      <c r="AF109" s="1797"/>
      <c r="AG109" s="1797"/>
      <c r="AH109" s="1797"/>
      <c r="AI109" s="1797"/>
      <c r="AJ109" s="1797"/>
      <c r="AK109" s="1797"/>
      <c r="AL109" s="1797"/>
      <c r="AM109" s="1797"/>
      <c r="AN109" s="1797"/>
      <c r="AO109" s="1797"/>
      <c r="AP109" s="1797"/>
      <c r="AQ109" s="1797"/>
      <c r="AR109" s="1797"/>
      <c r="AS109" s="1797"/>
      <c r="AT109" s="1797"/>
      <c r="AU109" s="1797"/>
      <c r="AV109" s="1797"/>
      <c r="AW109" s="1797"/>
      <c r="AX109" s="1797"/>
      <c r="AY109" s="1797"/>
      <c r="AZ109" s="611"/>
      <c r="BA109" s="611"/>
    </row>
    <row r="110" spans="1:73" ht="15.75" customHeight="1" x14ac:dyDescent="0.35">
      <c r="AB110" s="611"/>
      <c r="AC110" s="611"/>
      <c r="AD110" s="611"/>
      <c r="AE110" s="611"/>
      <c r="AF110" s="1797"/>
      <c r="AG110" s="1797"/>
      <c r="AH110" s="1797"/>
      <c r="AI110" s="1797"/>
      <c r="AJ110" s="1797"/>
      <c r="AK110" s="1797"/>
      <c r="AL110" s="1797"/>
      <c r="AM110" s="1797"/>
      <c r="AN110" s="1797"/>
      <c r="AO110" s="1797"/>
      <c r="AP110" s="1797"/>
      <c r="AQ110" s="1797"/>
      <c r="AR110" s="1797"/>
      <c r="AS110" s="1797"/>
      <c r="AT110" s="1797"/>
      <c r="AU110" s="1797"/>
      <c r="AV110" s="1797"/>
      <c r="AW110" s="1797"/>
      <c r="AX110" s="1797"/>
      <c r="AY110" s="1797"/>
      <c r="AZ110" s="611"/>
      <c r="BA110" s="611"/>
    </row>
    <row r="111" spans="1:73" ht="15.75" customHeight="1" x14ac:dyDescent="0.35">
      <c r="AB111" s="611"/>
      <c r="AC111" s="611"/>
      <c r="AD111" s="611"/>
      <c r="AE111" s="611"/>
      <c r="AF111" s="1797"/>
      <c r="AG111" s="1797"/>
      <c r="AH111" s="1797"/>
      <c r="AI111" s="1797"/>
      <c r="AJ111" s="1797"/>
      <c r="AK111" s="1797"/>
      <c r="AL111" s="1797"/>
      <c r="AM111" s="1797"/>
      <c r="AN111" s="1797"/>
      <c r="AO111" s="1797"/>
      <c r="AP111" s="1797"/>
      <c r="AQ111" s="1797"/>
      <c r="AR111" s="1797"/>
      <c r="AS111" s="1797"/>
      <c r="AT111" s="1797"/>
      <c r="AU111" s="1797"/>
      <c r="AV111" s="1797"/>
      <c r="AW111" s="1797"/>
      <c r="AX111" s="1797"/>
      <c r="AY111" s="1797"/>
      <c r="AZ111" s="611"/>
      <c r="BA111" s="611"/>
    </row>
    <row r="112" spans="1:73" ht="15.75" customHeight="1" x14ac:dyDescent="0.35">
      <c r="AB112" s="611"/>
      <c r="AC112" s="611"/>
      <c r="AD112" s="611"/>
      <c r="AE112" s="611"/>
      <c r="AF112" s="1797"/>
      <c r="AG112" s="1797"/>
      <c r="AH112" s="1797"/>
      <c r="AI112" s="1797"/>
      <c r="AJ112" s="1797"/>
      <c r="AK112" s="1797"/>
      <c r="AL112" s="1797"/>
      <c r="AM112" s="1797"/>
      <c r="AN112" s="1797"/>
      <c r="AO112" s="1797"/>
      <c r="AP112" s="1797"/>
      <c r="AQ112" s="1797"/>
      <c r="AR112" s="1797"/>
      <c r="AS112" s="1797"/>
      <c r="AT112" s="1797"/>
      <c r="AU112" s="1797"/>
      <c r="AV112" s="1797"/>
      <c r="AW112" s="1797"/>
      <c r="AX112" s="1797"/>
      <c r="AY112" s="1797"/>
      <c r="AZ112" s="611"/>
      <c r="BA112" s="611"/>
    </row>
    <row r="113" spans="28:53" ht="15.75" customHeight="1" x14ac:dyDescent="0.35">
      <c r="AB113" s="611"/>
      <c r="AC113" s="611"/>
      <c r="AD113" s="611"/>
      <c r="AE113" s="611"/>
      <c r="AF113" s="1797"/>
      <c r="AG113" s="1797"/>
      <c r="AH113" s="1797"/>
      <c r="AI113" s="1797"/>
      <c r="AJ113" s="1797"/>
      <c r="AK113" s="1797"/>
      <c r="AL113" s="1797"/>
      <c r="AM113" s="1797"/>
      <c r="AN113" s="1797"/>
      <c r="AO113" s="1797"/>
      <c r="AP113" s="1797"/>
      <c r="AQ113" s="1797"/>
      <c r="AR113" s="1797"/>
      <c r="AS113" s="1797"/>
      <c r="AT113" s="1797"/>
      <c r="AU113" s="1797"/>
      <c r="AV113" s="1797"/>
      <c r="AW113" s="1797"/>
      <c r="AX113" s="1797"/>
      <c r="AY113" s="1797"/>
      <c r="AZ113" s="611"/>
      <c r="BA113" s="611"/>
    </row>
    <row r="114" spans="28:53" ht="15.75" customHeight="1" x14ac:dyDescent="0.35">
      <c r="AB114" s="611"/>
      <c r="AC114" s="611"/>
      <c r="AD114" s="611"/>
      <c r="AE114" s="611"/>
      <c r="AF114" s="1797"/>
      <c r="AG114" s="1797"/>
      <c r="AH114" s="1797"/>
      <c r="AI114" s="1797"/>
      <c r="AJ114" s="1797"/>
      <c r="AK114" s="1797"/>
      <c r="AL114" s="1797"/>
      <c r="AM114" s="1797"/>
      <c r="AN114" s="1797"/>
      <c r="AO114" s="1797"/>
      <c r="AP114" s="1797"/>
      <c r="AQ114" s="1797"/>
      <c r="AR114" s="1797"/>
      <c r="AS114" s="1797"/>
      <c r="AT114" s="1797"/>
      <c r="AU114" s="1797"/>
      <c r="AV114" s="1797"/>
      <c r="AW114" s="1797"/>
      <c r="AX114" s="1797"/>
      <c r="AY114" s="1797"/>
      <c r="AZ114" s="611"/>
      <c r="BA114" s="611"/>
    </row>
    <row r="115" spans="28:53" ht="15.75" customHeight="1" x14ac:dyDescent="0.35">
      <c r="AB115" s="611"/>
      <c r="AC115" s="611"/>
      <c r="AD115" s="611"/>
      <c r="AE115" s="611"/>
      <c r="AF115" s="1797"/>
      <c r="AG115" s="1797"/>
      <c r="AH115" s="1797"/>
      <c r="AI115" s="1797"/>
      <c r="AJ115" s="1797"/>
      <c r="AK115" s="1797"/>
      <c r="AL115" s="1797"/>
      <c r="AM115" s="1797"/>
      <c r="AN115" s="1797"/>
      <c r="AO115" s="1797"/>
      <c r="AP115" s="1797"/>
      <c r="AQ115" s="1797"/>
      <c r="AR115" s="1797"/>
      <c r="AS115" s="1797"/>
      <c r="AT115" s="1797"/>
      <c r="AU115" s="1797"/>
      <c r="AV115" s="1797"/>
      <c r="AW115" s="1797"/>
      <c r="AX115" s="1797"/>
      <c r="AY115" s="1797"/>
      <c r="AZ115" s="611"/>
      <c r="BA115" s="611"/>
    </row>
    <row r="116" spans="28:53" ht="15.75" customHeight="1" x14ac:dyDescent="0.35">
      <c r="AB116" s="611"/>
      <c r="AC116" s="611"/>
      <c r="AD116" s="611"/>
      <c r="AE116" s="611"/>
      <c r="AF116" s="1797"/>
      <c r="AG116" s="1797"/>
      <c r="AH116" s="1797"/>
      <c r="AI116" s="1797"/>
      <c r="AJ116" s="1797"/>
      <c r="AK116" s="1797"/>
      <c r="AL116" s="1797"/>
      <c r="AM116" s="1797"/>
      <c r="AN116" s="1797"/>
      <c r="AO116" s="1797"/>
      <c r="AP116" s="1797"/>
      <c r="AQ116" s="1797"/>
      <c r="AR116" s="1797"/>
      <c r="AS116" s="1797"/>
      <c r="AT116" s="1797"/>
      <c r="AU116" s="1797"/>
      <c r="AV116" s="1797"/>
      <c r="AW116" s="1797"/>
      <c r="AX116" s="1797"/>
      <c r="AY116" s="1797"/>
      <c r="AZ116" s="611"/>
      <c r="BA116" s="611"/>
    </row>
    <row r="117" spans="28:53" ht="15.75" customHeight="1" x14ac:dyDescent="0.35">
      <c r="AB117" s="611"/>
      <c r="AC117" s="611"/>
      <c r="AD117" s="611"/>
      <c r="AE117" s="611"/>
      <c r="AF117" s="1797"/>
      <c r="AG117" s="1797"/>
      <c r="AH117" s="1797"/>
      <c r="AI117" s="1797"/>
      <c r="AJ117" s="1797"/>
      <c r="AK117" s="1797"/>
      <c r="AL117" s="1797"/>
      <c r="AM117" s="1797"/>
      <c r="AN117" s="1797"/>
      <c r="AO117" s="1797"/>
      <c r="AP117" s="1797"/>
      <c r="AQ117" s="1797"/>
      <c r="AR117" s="1797"/>
      <c r="AS117" s="1797"/>
      <c r="AT117" s="1797"/>
      <c r="AU117" s="1797"/>
      <c r="AV117" s="1797"/>
      <c r="AW117" s="1797"/>
      <c r="AX117" s="1797"/>
      <c r="AY117" s="1797"/>
      <c r="AZ117" s="611"/>
      <c r="BA117" s="611"/>
    </row>
    <row r="118" spans="28:53" ht="15.75" customHeight="1" x14ac:dyDescent="0.35">
      <c r="AB118" s="611"/>
      <c r="AC118" s="611"/>
      <c r="AD118" s="611"/>
      <c r="AE118" s="611"/>
      <c r="AF118" s="1797"/>
      <c r="AG118" s="1797"/>
      <c r="AH118" s="1797"/>
      <c r="AI118" s="1797"/>
      <c r="AJ118" s="1797"/>
      <c r="AK118" s="1797"/>
      <c r="AL118" s="1797"/>
      <c r="AM118" s="1797"/>
      <c r="AN118" s="1797"/>
      <c r="AO118" s="1797"/>
      <c r="AP118" s="1797"/>
      <c r="AQ118" s="1797"/>
      <c r="AR118" s="1797"/>
      <c r="AS118" s="1797"/>
      <c r="AT118" s="1797"/>
      <c r="AU118" s="1797"/>
      <c r="AV118" s="1797"/>
      <c r="AW118" s="1797"/>
      <c r="AX118" s="1797"/>
      <c r="AY118" s="1797"/>
      <c r="AZ118" s="611"/>
      <c r="BA118" s="611"/>
    </row>
    <row r="119" spans="28:53" ht="15.75" customHeight="1" x14ac:dyDescent="0.35">
      <c r="AB119" s="611"/>
      <c r="AC119" s="611"/>
      <c r="AD119" s="611"/>
      <c r="AE119" s="611"/>
      <c r="AF119" s="1797"/>
      <c r="AG119" s="1797"/>
      <c r="AH119" s="1797"/>
      <c r="AI119" s="1797"/>
      <c r="AJ119" s="1797"/>
      <c r="AK119" s="1797"/>
      <c r="AL119" s="1797"/>
      <c r="AM119" s="1797"/>
      <c r="AN119" s="1797"/>
      <c r="AO119" s="1797"/>
      <c r="AP119" s="1797"/>
      <c r="AQ119" s="1797"/>
      <c r="AR119" s="1797"/>
      <c r="AS119" s="1797"/>
      <c r="AT119" s="1797"/>
      <c r="AU119" s="1797"/>
      <c r="AV119" s="1797"/>
      <c r="AW119" s="1797"/>
      <c r="AX119" s="1797"/>
      <c r="AY119" s="1797"/>
      <c r="AZ119" s="611"/>
      <c r="BA119" s="611"/>
    </row>
    <row r="120" spans="28:53" ht="15.75" customHeight="1" x14ac:dyDescent="0.35">
      <c r="AB120" s="611"/>
      <c r="AC120" s="611"/>
      <c r="AD120" s="611"/>
      <c r="AE120" s="611"/>
      <c r="AF120" s="1797"/>
      <c r="AG120" s="1797"/>
      <c r="AH120" s="1797"/>
      <c r="AI120" s="1797"/>
      <c r="AJ120" s="1797"/>
      <c r="AK120" s="1797"/>
      <c r="AL120" s="1797"/>
      <c r="AM120" s="1797"/>
      <c r="AN120" s="1797"/>
      <c r="AO120" s="1797"/>
      <c r="AP120" s="1797"/>
      <c r="AQ120" s="1797"/>
      <c r="AR120" s="1797"/>
      <c r="AS120" s="1797"/>
      <c r="AT120" s="1797"/>
      <c r="AU120" s="1797"/>
      <c r="AV120" s="1797"/>
      <c r="AW120" s="1797"/>
      <c r="AX120" s="1797"/>
      <c r="AY120" s="1797"/>
      <c r="AZ120" s="611"/>
      <c r="BA120" s="611"/>
    </row>
    <row r="121" spans="28:53" ht="15.75" customHeight="1" x14ac:dyDescent="0.35">
      <c r="AB121" s="611"/>
      <c r="AC121" s="611"/>
      <c r="AD121" s="611"/>
      <c r="AE121" s="611"/>
      <c r="AF121" s="1797"/>
      <c r="AG121" s="1797"/>
      <c r="AH121" s="1797"/>
      <c r="AI121" s="1797"/>
      <c r="AJ121" s="1797"/>
      <c r="AK121" s="1797"/>
      <c r="AL121" s="1797"/>
      <c r="AM121" s="1797"/>
      <c r="AN121" s="1797"/>
      <c r="AO121" s="1797"/>
      <c r="AP121" s="1797"/>
      <c r="AQ121" s="1797"/>
      <c r="AR121" s="1797"/>
      <c r="AS121" s="1797"/>
      <c r="AT121" s="1797"/>
      <c r="AU121" s="1797"/>
      <c r="AV121" s="1797"/>
      <c r="AW121" s="1797"/>
      <c r="AX121" s="1797"/>
      <c r="AY121" s="1797"/>
      <c r="AZ121" s="611"/>
      <c r="BA121" s="611"/>
    </row>
    <row r="122" spans="28:53" ht="15.75" customHeight="1" x14ac:dyDescent="0.35">
      <c r="AB122" s="611"/>
      <c r="AC122" s="611"/>
      <c r="AD122" s="611"/>
      <c r="AE122" s="611"/>
      <c r="AF122" s="1797"/>
      <c r="AG122" s="1797"/>
      <c r="AH122" s="1797"/>
      <c r="AI122" s="1797"/>
      <c r="AJ122" s="1797"/>
      <c r="AK122" s="1797"/>
      <c r="AL122" s="1797"/>
      <c r="AM122" s="1797"/>
      <c r="AN122" s="1797"/>
      <c r="AO122" s="1797"/>
      <c r="AP122" s="1797"/>
      <c r="AQ122" s="1797"/>
      <c r="AR122" s="1797"/>
      <c r="AS122" s="1797"/>
      <c r="AT122" s="1797"/>
      <c r="AU122" s="1797"/>
      <c r="AV122" s="1797"/>
      <c r="AW122" s="1797"/>
      <c r="AX122" s="1797"/>
      <c r="AY122" s="1797"/>
      <c r="AZ122" s="611"/>
      <c r="BA122" s="611"/>
    </row>
    <row r="123" spans="28:53" ht="15.75" customHeight="1" x14ac:dyDescent="0.35">
      <c r="AB123" s="611"/>
      <c r="AC123" s="611"/>
      <c r="AD123" s="611"/>
      <c r="AE123" s="611"/>
      <c r="AF123" s="1797"/>
      <c r="AG123" s="1797"/>
      <c r="AH123" s="1797"/>
      <c r="AI123" s="1797"/>
      <c r="AJ123" s="1797"/>
      <c r="AK123" s="1797"/>
      <c r="AL123" s="1797"/>
      <c r="AM123" s="1797"/>
      <c r="AN123" s="1797"/>
      <c r="AO123" s="1797"/>
      <c r="AP123" s="1797"/>
      <c r="AQ123" s="1797"/>
      <c r="AR123" s="1797"/>
      <c r="AS123" s="1797"/>
      <c r="AT123" s="1797"/>
      <c r="AU123" s="1797"/>
      <c r="AV123" s="1797"/>
      <c r="AW123" s="1797"/>
      <c r="AX123" s="1797"/>
      <c r="AY123" s="1797"/>
      <c r="AZ123" s="611"/>
      <c r="BA123" s="611"/>
    </row>
    <row r="124" spans="28:53" ht="15.75" customHeight="1" x14ac:dyDescent="0.35">
      <c r="AB124" s="611"/>
      <c r="AC124" s="611"/>
      <c r="AD124" s="611"/>
      <c r="AE124" s="611"/>
      <c r="AF124" s="1797"/>
      <c r="AG124" s="1797"/>
      <c r="AH124" s="1797"/>
      <c r="AI124" s="1797"/>
      <c r="AJ124" s="1797"/>
      <c r="AK124" s="1797"/>
      <c r="AL124" s="1797"/>
      <c r="AM124" s="1797"/>
      <c r="AN124" s="1797"/>
      <c r="AO124" s="1797"/>
      <c r="AP124" s="1797"/>
      <c r="AQ124" s="1797"/>
      <c r="AR124" s="1797"/>
      <c r="AS124" s="1797"/>
      <c r="AT124" s="1797"/>
      <c r="AU124" s="1797"/>
      <c r="AV124" s="1797"/>
      <c r="AW124" s="1797"/>
      <c r="AX124" s="1797"/>
      <c r="AY124" s="1797"/>
      <c r="AZ124" s="611"/>
      <c r="BA124" s="611"/>
    </row>
    <row r="125" spans="28:53" ht="15.75" customHeight="1" x14ac:dyDescent="0.35">
      <c r="AB125" s="611"/>
      <c r="AC125" s="611"/>
      <c r="AD125" s="611"/>
      <c r="AE125" s="611"/>
      <c r="AF125" s="1797"/>
      <c r="AG125" s="1797"/>
      <c r="AH125" s="1797"/>
      <c r="AI125" s="1797"/>
      <c r="AJ125" s="1797"/>
      <c r="AK125" s="1797"/>
      <c r="AL125" s="1797"/>
      <c r="AM125" s="1797"/>
      <c r="AN125" s="1797"/>
      <c r="AO125" s="1797"/>
      <c r="AP125" s="1797"/>
      <c r="AQ125" s="1797"/>
      <c r="AR125" s="1797"/>
      <c r="AS125" s="1797"/>
      <c r="AT125" s="1797"/>
      <c r="AU125" s="1797"/>
      <c r="AV125" s="1797"/>
      <c r="AW125" s="1797"/>
      <c r="AX125" s="1797"/>
      <c r="AY125" s="1797"/>
      <c r="AZ125" s="611"/>
      <c r="BA125" s="611"/>
    </row>
    <row r="126" spans="28:53" ht="15.75" customHeight="1" x14ac:dyDescent="0.35">
      <c r="AB126" s="611"/>
      <c r="AC126" s="611"/>
      <c r="AD126" s="611"/>
      <c r="AE126" s="611"/>
      <c r="AF126" s="1797"/>
      <c r="AG126" s="1797"/>
      <c r="AH126" s="1797"/>
      <c r="AI126" s="1797"/>
      <c r="AJ126" s="1797"/>
      <c r="AK126" s="1797"/>
      <c r="AL126" s="1797"/>
      <c r="AM126" s="1797"/>
      <c r="AN126" s="1797"/>
      <c r="AO126" s="1797"/>
      <c r="AP126" s="1797"/>
      <c r="AQ126" s="1797"/>
      <c r="AR126" s="1797"/>
      <c r="AS126" s="1797"/>
      <c r="AT126" s="1797"/>
      <c r="AU126" s="1797"/>
      <c r="AV126" s="1797"/>
      <c r="AW126" s="1797"/>
      <c r="AX126" s="1797"/>
      <c r="AY126" s="1797"/>
      <c r="AZ126" s="611"/>
      <c r="BA126" s="611"/>
    </row>
    <row r="127" spans="28:53" ht="15.75" customHeight="1" x14ac:dyDescent="0.35">
      <c r="AB127" s="611"/>
      <c r="AC127" s="611"/>
      <c r="AD127" s="611"/>
      <c r="AE127" s="611"/>
      <c r="AF127" s="1797"/>
      <c r="AG127" s="1797"/>
      <c r="AH127" s="1797"/>
      <c r="AI127" s="1797"/>
      <c r="AJ127" s="1797"/>
      <c r="AK127" s="1797"/>
      <c r="AL127" s="1797"/>
      <c r="AM127" s="1797"/>
      <c r="AN127" s="1797"/>
      <c r="AO127" s="1797"/>
      <c r="AP127" s="1797"/>
      <c r="AQ127" s="1797"/>
      <c r="AR127" s="1797"/>
      <c r="AS127" s="1797"/>
      <c r="AT127" s="1797"/>
      <c r="AU127" s="1797"/>
      <c r="AV127" s="1797"/>
      <c r="AW127" s="1797"/>
      <c r="AX127" s="1797"/>
      <c r="AY127" s="1797"/>
      <c r="AZ127" s="611"/>
      <c r="BA127" s="611"/>
    </row>
    <row r="128" spans="28:53" ht="15.75" customHeight="1" x14ac:dyDescent="0.35">
      <c r="AB128" s="611"/>
      <c r="AC128" s="611"/>
      <c r="AD128" s="611"/>
      <c r="AE128" s="611"/>
      <c r="AF128" s="1797"/>
      <c r="AG128" s="1797"/>
      <c r="AH128" s="1797"/>
      <c r="AI128" s="1797"/>
      <c r="AJ128" s="1797"/>
      <c r="AK128" s="1797"/>
      <c r="AL128" s="1797"/>
      <c r="AM128" s="1797"/>
      <c r="AN128" s="1797"/>
      <c r="AO128" s="1797"/>
      <c r="AP128" s="1797"/>
      <c r="AQ128" s="1797"/>
      <c r="AR128" s="1797"/>
      <c r="AS128" s="1797"/>
      <c r="AT128" s="1797"/>
      <c r="AU128" s="1797"/>
      <c r="AV128" s="1797"/>
      <c r="AW128" s="1797"/>
      <c r="AX128" s="1797"/>
      <c r="AY128" s="1797"/>
      <c r="AZ128" s="611"/>
      <c r="BA128" s="611"/>
    </row>
    <row r="129" spans="28:53" ht="15.75" customHeight="1" x14ac:dyDescent="0.35">
      <c r="AB129" s="611"/>
      <c r="AC129" s="611"/>
      <c r="AD129" s="611"/>
      <c r="AE129" s="611"/>
      <c r="AF129" s="1797"/>
      <c r="AG129" s="1797"/>
      <c r="AH129" s="1797"/>
      <c r="AI129" s="1797"/>
      <c r="AJ129" s="1797"/>
      <c r="AK129" s="1797"/>
      <c r="AL129" s="1797"/>
      <c r="AM129" s="1797"/>
      <c r="AN129" s="1797"/>
      <c r="AO129" s="1797"/>
      <c r="AP129" s="1797"/>
      <c r="AQ129" s="1797"/>
      <c r="AR129" s="1797"/>
      <c r="AS129" s="1797"/>
      <c r="AT129" s="1797"/>
      <c r="AU129" s="1797"/>
      <c r="AV129" s="1797"/>
      <c r="AW129" s="1797"/>
      <c r="AX129" s="1797"/>
      <c r="AY129" s="1797"/>
      <c r="AZ129" s="611"/>
      <c r="BA129" s="611"/>
    </row>
    <row r="130" spans="28:53" ht="15.75" customHeight="1" x14ac:dyDescent="0.35">
      <c r="AB130" s="611"/>
      <c r="AC130" s="611"/>
      <c r="AD130" s="611"/>
      <c r="AE130" s="611"/>
      <c r="AF130" s="1797"/>
      <c r="AG130" s="1797"/>
      <c r="AH130" s="1797"/>
      <c r="AI130" s="1797"/>
      <c r="AJ130" s="1797"/>
      <c r="AK130" s="1797"/>
      <c r="AL130" s="1797"/>
      <c r="AM130" s="1797"/>
      <c r="AN130" s="1797"/>
      <c r="AO130" s="1797"/>
      <c r="AP130" s="1797"/>
      <c r="AQ130" s="1797"/>
      <c r="AR130" s="1797"/>
      <c r="AS130" s="1797"/>
      <c r="AT130" s="1797"/>
      <c r="AU130" s="1797"/>
      <c r="AV130" s="1797"/>
      <c r="AW130" s="1797"/>
      <c r="AX130" s="1797"/>
      <c r="AY130" s="1797"/>
      <c r="AZ130" s="611"/>
      <c r="BA130" s="611"/>
    </row>
    <row r="131" spans="28:53" ht="15.75" customHeight="1" x14ac:dyDescent="0.35">
      <c r="AB131" s="611"/>
      <c r="AC131" s="611"/>
      <c r="AD131" s="611"/>
      <c r="AE131" s="611"/>
      <c r="AF131" s="1797"/>
      <c r="AG131" s="1797"/>
      <c r="AH131" s="1797"/>
      <c r="AI131" s="1797"/>
      <c r="AJ131" s="1797"/>
      <c r="AK131" s="1797"/>
      <c r="AL131" s="1797"/>
      <c r="AM131" s="1797"/>
      <c r="AN131" s="1797"/>
      <c r="AO131" s="1797"/>
      <c r="AP131" s="1797"/>
      <c r="AQ131" s="1797"/>
      <c r="AR131" s="1797"/>
      <c r="AS131" s="1797"/>
      <c r="AT131" s="1797"/>
      <c r="AU131" s="1797"/>
      <c r="AV131" s="1797"/>
      <c r="AW131" s="1797"/>
      <c r="AX131" s="1797"/>
      <c r="AY131" s="1797"/>
      <c r="AZ131" s="611"/>
      <c r="BA131" s="611"/>
    </row>
    <row r="132" spans="28:53" ht="15.75" customHeight="1" x14ac:dyDescent="0.35">
      <c r="AB132" s="611"/>
      <c r="AC132" s="611"/>
      <c r="AD132" s="611"/>
      <c r="AE132" s="611"/>
      <c r="AF132" s="1797"/>
      <c r="AG132" s="1797"/>
      <c r="AH132" s="1797"/>
      <c r="AI132" s="1797"/>
      <c r="AJ132" s="1797"/>
      <c r="AK132" s="1797"/>
      <c r="AL132" s="1797"/>
      <c r="AM132" s="1797"/>
      <c r="AN132" s="1797"/>
      <c r="AO132" s="1797"/>
      <c r="AP132" s="1797"/>
      <c r="AQ132" s="1797"/>
      <c r="AR132" s="1797"/>
      <c r="AS132" s="1797"/>
      <c r="AT132" s="1797"/>
      <c r="AU132" s="1797"/>
      <c r="AV132" s="1797"/>
      <c r="AW132" s="1797"/>
      <c r="AX132" s="1797"/>
      <c r="AY132" s="1797"/>
      <c r="AZ132" s="611"/>
      <c r="BA132" s="611"/>
    </row>
    <row r="133" spans="28:53" ht="15.75" customHeight="1" x14ac:dyDescent="0.35">
      <c r="AB133" s="611"/>
      <c r="AC133" s="611"/>
      <c r="AD133" s="611"/>
      <c r="AE133" s="611"/>
      <c r="AF133" s="1797"/>
      <c r="AG133" s="1797"/>
      <c r="AH133" s="1797"/>
      <c r="AI133" s="1797"/>
      <c r="AJ133" s="1797"/>
      <c r="AK133" s="1797"/>
      <c r="AL133" s="1797"/>
      <c r="AM133" s="1797"/>
      <c r="AN133" s="1797"/>
      <c r="AO133" s="1797"/>
      <c r="AP133" s="1797"/>
      <c r="AQ133" s="1797"/>
      <c r="AR133" s="1797"/>
      <c r="AS133" s="1797"/>
      <c r="AT133" s="1797"/>
      <c r="AU133" s="1797"/>
      <c r="AV133" s="1797"/>
      <c r="AW133" s="1797"/>
      <c r="AX133" s="1797"/>
      <c r="AY133" s="1797"/>
      <c r="AZ133" s="611"/>
      <c r="BA133" s="611"/>
    </row>
    <row r="134" spans="28:53" ht="15.75" customHeight="1" x14ac:dyDescent="0.35">
      <c r="AB134" s="611"/>
      <c r="AC134" s="611"/>
      <c r="AD134" s="611"/>
      <c r="AE134" s="611"/>
      <c r="AF134" s="1797"/>
      <c r="AG134" s="1797"/>
      <c r="AH134" s="1797"/>
      <c r="AI134" s="1797"/>
      <c r="AJ134" s="1797"/>
      <c r="AK134" s="1797"/>
      <c r="AL134" s="1797"/>
      <c r="AM134" s="1797"/>
      <c r="AN134" s="1797"/>
      <c r="AO134" s="1797"/>
      <c r="AP134" s="1797"/>
      <c r="AQ134" s="1797"/>
      <c r="AR134" s="1797"/>
      <c r="AS134" s="1797"/>
      <c r="AT134" s="1797"/>
      <c r="AU134" s="1797"/>
      <c r="AV134" s="1797"/>
      <c r="AW134" s="1797"/>
      <c r="AX134" s="1797"/>
      <c r="AY134" s="1797"/>
      <c r="AZ134" s="611"/>
      <c r="BA134" s="611"/>
    </row>
    <row r="135" spans="28:53" ht="15.75" customHeight="1" x14ac:dyDescent="0.35">
      <c r="AB135" s="611"/>
      <c r="AC135" s="611"/>
      <c r="AD135" s="611"/>
      <c r="AE135" s="611"/>
      <c r="AF135" s="1797"/>
      <c r="AG135" s="1797"/>
      <c r="AH135" s="1797"/>
      <c r="AI135" s="1797"/>
      <c r="AJ135" s="1797"/>
      <c r="AK135" s="1797"/>
      <c r="AL135" s="1797"/>
      <c r="AM135" s="1797"/>
      <c r="AN135" s="1797"/>
      <c r="AO135" s="1797"/>
      <c r="AP135" s="1797"/>
      <c r="AQ135" s="1797"/>
      <c r="AR135" s="1797"/>
      <c r="AS135" s="1797"/>
      <c r="AT135" s="1797"/>
      <c r="AU135" s="1797"/>
      <c r="AV135" s="1797"/>
      <c r="AW135" s="1797"/>
      <c r="AX135" s="1797"/>
      <c r="AY135" s="1797"/>
      <c r="AZ135" s="611"/>
      <c r="BA135" s="611"/>
    </row>
    <row r="136" spans="28:53" ht="15.75" customHeight="1" x14ac:dyDescent="0.35">
      <c r="AB136" s="611"/>
      <c r="AC136" s="611"/>
      <c r="AD136" s="611"/>
      <c r="AE136" s="611"/>
      <c r="AF136" s="1797"/>
      <c r="AG136" s="1797"/>
      <c r="AH136" s="1797"/>
      <c r="AI136" s="1797"/>
      <c r="AJ136" s="1797"/>
      <c r="AK136" s="1797"/>
      <c r="AL136" s="1797"/>
      <c r="AM136" s="1797"/>
      <c r="AN136" s="1797"/>
      <c r="AO136" s="1797"/>
      <c r="AP136" s="1797"/>
      <c r="AQ136" s="1797"/>
      <c r="AR136" s="1797"/>
      <c r="AS136" s="1797"/>
      <c r="AT136" s="1797"/>
      <c r="AU136" s="1797"/>
      <c r="AV136" s="1797"/>
      <c r="AW136" s="1797"/>
      <c r="AX136" s="1797"/>
      <c r="AY136" s="1797"/>
      <c r="AZ136" s="611"/>
      <c r="BA136" s="611"/>
    </row>
    <row r="137" spans="28:53" ht="15.75" customHeight="1" x14ac:dyDescent="0.35">
      <c r="AB137" s="611"/>
      <c r="AC137" s="611"/>
      <c r="AD137" s="611"/>
      <c r="AE137" s="611"/>
      <c r="AF137" s="1797"/>
      <c r="AG137" s="1797"/>
      <c r="AH137" s="1797"/>
      <c r="AI137" s="1797"/>
      <c r="AJ137" s="1797"/>
      <c r="AK137" s="1797"/>
      <c r="AL137" s="1797"/>
      <c r="AM137" s="1797"/>
      <c r="AN137" s="1797"/>
      <c r="AO137" s="1797"/>
      <c r="AP137" s="1797"/>
      <c r="AQ137" s="1797"/>
      <c r="AR137" s="1797"/>
      <c r="AS137" s="1797"/>
      <c r="AT137" s="1797"/>
      <c r="AU137" s="1797"/>
      <c r="AV137" s="1797"/>
      <c r="AW137" s="1797"/>
      <c r="AX137" s="1797"/>
      <c r="AY137" s="1797"/>
      <c r="AZ137" s="611"/>
      <c r="BA137" s="611"/>
    </row>
    <row r="138" spans="28:53" ht="15.75" customHeight="1" x14ac:dyDescent="0.35">
      <c r="AB138" s="611"/>
      <c r="AC138" s="611"/>
      <c r="AD138" s="611"/>
      <c r="AE138" s="611"/>
      <c r="AF138" s="1797"/>
      <c r="AG138" s="1797"/>
      <c r="AH138" s="1797"/>
      <c r="AI138" s="1797"/>
      <c r="AJ138" s="1797"/>
      <c r="AK138" s="1797"/>
      <c r="AL138" s="1797"/>
      <c r="AM138" s="1797"/>
      <c r="AN138" s="1797"/>
      <c r="AO138" s="1797"/>
      <c r="AP138" s="1797"/>
      <c r="AQ138" s="1797"/>
      <c r="AR138" s="1797"/>
      <c r="AS138" s="1797"/>
      <c r="AT138" s="1797"/>
      <c r="AU138" s="1797"/>
      <c r="AV138" s="1797"/>
      <c r="AW138" s="1797"/>
      <c r="AX138" s="1797"/>
      <c r="AY138" s="1797"/>
      <c r="AZ138" s="611"/>
      <c r="BA138" s="611"/>
    </row>
    <row r="139" spans="28:53" ht="15.75" customHeight="1" x14ac:dyDescent="0.35">
      <c r="AB139" s="611"/>
      <c r="AC139" s="611"/>
      <c r="AD139" s="611"/>
      <c r="AE139" s="611"/>
      <c r="AF139" s="1797"/>
      <c r="AG139" s="1797"/>
      <c r="AH139" s="1797"/>
      <c r="AI139" s="1797"/>
      <c r="AJ139" s="1797"/>
      <c r="AK139" s="1797"/>
      <c r="AL139" s="1797"/>
      <c r="AM139" s="1797"/>
      <c r="AN139" s="1797"/>
      <c r="AO139" s="1797"/>
      <c r="AP139" s="1797"/>
      <c r="AQ139" s="1797"/>
      <c r="AR139" s="1797"/>
      <c r="AS139" s="1797"/>
      <c r="AT139" s="1797"/>
      <c r="AU139" s="1797"/>
      <c r="AV139" s="1797"/>
      <c r="AW139" s="1797"/>
      <c r="AX139" s="1797"/>
      <c r="AY139" s="1797"/>
      <c r="AZ139" s="611"/>
      <c r="BA139" s="611"/>
    </row>
    <row r="140" spans="28:53" ht="15.75" customHeight="1" x14ac:dyDescent="0.35">
      <c r="AB140" s="611"/>
      <c r="AC140" s="611"/>
      <c r="AD140" s="611"/>
      <c r="AE140" s="611"/>
      <c r="AF140" s="1797"/>
      <c r="AG140" s="1797"/>
      <c r="AH140" s="1797"/>
      <c r="AI140" s="1797"/>
      <c r="AJ140" s="1797"/>
      <c r="AK140" s="1797"/>
      <c r="AL140" s="1797"/>
      <c r="AM140" s="1797"/>
      <c r="AN140" s="1797"/>
      <c r="AO140" s="1797"/>
      <c r="AP140" s="1797"/>
      <c r="AQ140" s="1797"/>
      <c r="AR140" s="1797"/>
      <c r="AS140" s="1797"/>
      <c r="AT140" s="1797"/>
      <c r="AU140" s="1797"/>
      <c r="AV140" s="1797"/>
      <c r="AW140" s="1797"/>
      <c r="AX140" s="1797"/>
      <c r="AY140" s="1797"/>
      <c r="AZ140" s="611"/>
      <c r="BA140" s="611"/>
    </row>
    <row r="141" spans="28:53" ht="15.75" customHeight="1" x14ac:dyDescent="0.35">
      <c r="AB141" s="611"/>
      <c r="AC141" s="611"/>
      <c r="AD141" s="611"/>
      <c r="AE141" s="611"/>
      <c r="AF141" s="1797"/>
      <c r="AG141" s="1797"/>
      <c r="AH141" s="1797"/>
      <c r="AI141" s="1797"/>
      <c r="AJ141" s="1797"/>
      <c r="AK141" s="1797"/>
      <c r="AL141" s="1797"/>
      <c r="AM141" s="1797"/>
      <c r="AN141" s="1797"/>
      <c r="AO141" s="1797"/>
      <c r="AP141" s="1797"/>
      <c r="AQ141" s="1797"/>
      <c r="AR141" s="1797"/>
      <c r="AS141" s="1797"/>
      <c r="AT141" s="1797"/>
      <c r="AU141" s="1797"/>
      <c r="AV141" s="1797"/>
      <c r="AW141" s="1797"/>
      <c r="AX141" s="1797"/>
      <c r="AY141" s="1797"/>
      <c r="AZ141" s="611"/>
      <c r="BA141" s="611"/>
    </row>
    <row r="142" spans="28:53" ht="15.75" customHeight="1" x14ac:dyDescent="0.35">
      <c r="AB142" s="611"/>
      <c r="AC142" s="611"/>
      <c r="AD142" s="611"/>
      <c r="AE142" s="611"/>
      <c r="AF142" s="1797"/>
      <c r="AG142" s="1797"/>
      <c r="AH142" s="1797"/>
      <c r="AI142" s="1797"/>
      <c r="AJ142" s="1797"/>
      <c r="AK142" s="1797"/>
      <c r="AL142" s="1797"/>
      <c r="AM142" s="1797"/>
      <c r="AN142" s="1797"/>
      <c r="AO142" s="1797"/>
      <c r="AP142" s="1797"/>
      <c r="AQ142" s="1797"/>
      <c r="AR142" s="1797"/>
      <c r="AS142" s="1797"/>
      <c r="AT142" s="1797"/>
      <c r="AU142" s="1797"/>
      <c r="AV142" s="1797"/>
      <c r="AW142" s="1797"/>
      <c r="AX142" s="1797"/>
      <c r="AY142" s="1797"/>
      <c r="AZ142" s="611"/>
      <c r="BA142" s="611"/>
    </row>
    <row r="143" spans="28:53" ht="15.75" customHeight="1" x14ac:dyDescent="0.35">
      <c r="AB143" s="611"/>
      <c r="AC143" s="611"/>
      <c r="AD143" s="611"/>
      <c r="AE143" s="611"/>
      <c r="AF143" s="1797"/>
      <c r="AG143" s="1797"/>
      <c r="AH143" s="1797"/>
      <c r="AI143" s="1797"/>
      <c r="AJ143" s="1797"/>
      <c r="AK143" s="1797"/>
      <c r="AL143" s="1797"/>
      <c r="AM143" s="1797"/>
      <c r="AN143" s="1797"/>
      <c r="AO143" s="1797"/>
      <c r="AP143" s="1797"/>
      <c r="AQ143" s="1797"/>
      <c r="AR143" s="1797"/>
      <c r="AS143" s="1797"/>
      <c r="AT143" s="1797"/>
      <c r="AU143" s="1797"/>
      <c r="AV143" s="1797"/>
      <c r="AW143" s="1797"/>
      <c r="AX143" s="1797"/>
      <c r="AY143" s="1797"/>
      <c r="AZ143" s="611"/>
      <c r="BA143" s="611"/>
    </row>
    <row r="144" spans="28:53" ht="15.75" customHeight="1" x14ac:dyDescent="0.35">
      <c r="AB144" s="611"/>
      <c r="AC144" s="611"/>
      <c r="AD144" s="611"/>
      <c r="AE144" s="611"/>
      <c r="AF144" s="1797"/>
      <c r="AG144" s="1797"/>
      <c r="AH144" s="1797"/>
      <c r="AI144" s="1797"/>
      <c r="AJ144" s="1797"/>
      <c r="AK144" s="1797"/>
      <c r="AL144" s="1797"/>
      <c r="AM144" s="1797"/>
      <c r="AN144" s="1797"/>
      <c r="AO144" s="1797"/>
      <c r="AP144" s="1797"/>
      <c r="AQ144" s="1797"/>
      <c r="AR144" s="1797"/>
      <c r="AS144" s="1797"/>
      <c r="AT144" s="1797"/>
      <c r="AU144" s="1797"/>
      <c r="AV144" s="1797"/>
      <c r="AW144" s="1797"/>
      <c r="AX144" s="1797"/>
      <c r="AY144" s="1797"/>
      <c r="AZ144" s="611"/>
      <c r="BA144" s="611"/>
    </row>
    <row r="145" spans="28:53" ht="15.75" customHeight="1" x14ac:dyDescent="0.35">
      <c r="AB145" s="611"/>
      <c r="AC145" s="611"/>
      <c r="AD145" s="611"/>
      <c r="AE145" s="611"/>
      <c r="AF145" s="1797"/>
      <c r="AG145" s="1797"/>
      <c r="AH145" s="1797"/>
      <c r="AI145" s="1797"/>
      <c r="AJ145" s="1797"/>
      <c r="AK145" s="1797"/>
      <c r="AL145" s="1797"/>
      <c r="AM145" s="1797"/>
      <c r="AN145" s="1797"/>
      <c r="AO145" s="1797"/>
      <c r="AP145" s="1797"/>
      <c r="AQ145" s="1797"/>
      <c r="AR145" s="1797"/>
      <c r="AS145" s="1797"/>
      <c r="AT145" s="1797"/>
      <c r="AU145" s="1797"/>
      <c r="AV145" s="1797"/>
      <c r="AW145" s="1797"/>
      <c r="AX145" s="1797"/>
      <c r="AY145" s="1797"/>
      <c r="AZ145" s="611"/>
      <c r="BA145" s="611"/>
    </row>
    <row r="146" spans="28:53" ht="15.75" customHeight="1" x14ac:dyDescent="0.35">
      <c r="AB146" s="611"/>
      <c r="AC146" s="611"/>
      <c r="AD146" s="611"/>
      <c r="AE146" s="611"/>
      <c r="AF146" s="1797"/>
      <c r="AG146" s="1797"/>
      <c r="AH146" s="1797"/>
      <c r="AI146" s="1797"/>
      <c r="AJ146" s="1797"/>
      <c r="AK146" s="1797"/>
      <c r="AL146" s="1797"/>
      <c r="AM146" s="1797"/>
      <c r="AN146" s="1797"/>
      <c r="AO146" s="1797"/>
      <c r="AP146" s="1797"/>
      <c r="AQ146" s="1797"/>
      <c r="AR146" s="1797"/>
      <c r="AS146" s="1797"/>
      <c r="AT146" s="1797"/>
      <c r="AU146" s="1797"/>
      <c r="AV146" s="1797"/>
      <c r="AW146" s="1797"/>
      <c r="AX146" s="1797"/>
      <c r="AY146" s="1797"/>
      <c r="AZ146" s="611"/>
      <c r="BA146" s="611"/>
    </row>
    <row r="147" spans="28:53" ht="15.75" customHeight="1" x14ac:dyDescent="0.35">
      <c r="AB147" s="611"/>
      <c r="AC147" s="611"/>
      <c r="AD147" s="611"/>
      <c r="AE147" s="611"/>
      <c r="AF147" s="1797"/>
      <c r="AG147" s="1797"/>
      <c r="AH147" s="1797"/>
      <c r="AI147" s="1797"/>
      <c r="AJ147" s="1797"/>
      <c r="AK147" s="1797"/>
      <c r="AL147" s="1797"/>
      <c r="AM147" s="1797"/>
      <c r="AN147" s="1797"/>
      <c r="AO147" s="1797"/>
      <c r="AP147" s="1797"/>
      <c r="AQ147" s="1797"/>
      <c r="AR147" s="1797"/>
      <c r="AS147" s="1797"/>
      <c r="AT147" s="1797"/>
      <c r="AU147" s="1797"/>
      <c r="AV147" s="1797"/>
      <c r="AW147" s="1797"/>
      <c r="AX147" s="1797"/>
      <c r="AY147" s="1797"/>
      <c r="AZ147" s="611"/>
      <c r="BA147" s="611"/>
    </row>
    <row r="148" spans="28:53" ht="15.75" customHeight="1" x14ac:dyDescent="0.35">
      <c r="AB148" s="611"/>
      <c r="AC148" s="611"/>
      <c r="AD148" s="611"/>
      <c r="AE148" s="611"/>
      <c r="AF148" s="1797"/>
      <c r="AG148" s="1797"/>
      <c r="AH148" s="1797"/>
      <c r="AI148" s="1797"/>
      <c r="AJ148" s="1797"/>
      <c r="AK148" s="1797"/>
      <c r="AL148" s="1797"/>
      <c r="AM148" s="1797"/>
      <c r="AN148" s="1797"/>
      <c r="AO148" s="1797"/>
      <c r="AP148" s="1797"/>
      <c r="AQ148" s="1797"/>
      <c r="AR148" s="1797"/>
      <c r="AS148" s="1797"/>
      <c r="AT148" s="1797"/>
      <c r="AU148" s="1797"/>
      <c r="AV148" s="1797"/>
      <c r="AW148" s="1797"/>
      <c r="AX148" s="1797"/>
      <c r="AY148" s="1797"/>
      <c r="AZ148" s="611"/>
      <c r="BA148" s="611"/>
    </row>
    <row r="149" spans="28:53" ht="15.75" customHeight="1" x14ac:dyDescent="0.35">
      <c r="AB149" s="611"/>
      <c r="AC149" s="611"/>
      <c r="AD149" s="611"/>
      <c r="AE149" s="611"/>
      <c r="AF149" s="1797"/>
      <c r="AG149" s="1797"/>
      <c r="AH149" s="1797"/>
      <c r="AI149" s="1797"/>
      <c r="AJ149" s="1797"/>
      <c r="AK149" s="1797"/>
      <c r="AL149" s="1797"/>
      <c r="AM149" s="1797"/>
      <c r="AN149" s="1797"/>
      <c r="AO149" s="1797"/>
      <c r="AP149" s="1797"/>
      <c r="AQ149" s="1797"/>
      <c r="AR149" s="1797"/>
      <c r="AS149" s="1797"/>
      <c r="AT149" s="1797"/>
      <c r="AU149" s="1797"/>
      <c r="AV149" s="1797"/>
      <c r="AW149" s="1797"/>
      <c r="AX149" s="1797"/>
      <c r="AY149" s="1797"/>
      <c r="AZ149" s="611"/>
      <c r="BA149" s="611"/>
    </row>
    <row r="150" spans="28:53" ht="15.75" customHeight="1" x14ac:dyDescent="0.35">
      <c r="AB150" s="611"/>
      <c r="AC150" s="611"/>
      <c r="AD150" s="611"/>
      <c r="AE150" s="611"/>
      <c r="AF150" s="1797"/>
      <c r="AG150" s="1797"/>
      <c r="AH150" s="1797"/>
      <c r="AI150" s="1797"/>
      <c r="AJ150" s="1797"/>
      <c r="AK150" s="1797"/>
      <c r="AL150" s="1797"/>
      <c r="AM150" s="1797"/>
      <c r="AN150" s="1797"/>
      <c r="AO150" s="1797"/>
      <c r="AP150" s="1797"/>
      <c r="AQ150" s="1797"/>
      <c r="AR150" s="1797"/>
      <c r="AS150" s="1797"/>
      <c r="AT150" s="1797"/>
      <c r="AU150" s="1797"/>
      <c r="AV150" s="1797"/>
      <c r="AW150" s="1797"/>
      <c r="AX150" s="1797"/>
      <c r="AY150" s="1797"/>
      <c r="AZ150" s="611"/>
      <c r="BA150" s="611"/>
    </row>
    <row r="151" spans="28:53" ht="15.75" customHeight="1" x14ac:dyDescent="0.35">
      <c r="AB151" s="611"/>
      <c r="AC151" s="611"/>
      <c r="AD151" s="611"/>
      <c r="AE151" s="611"/>
      <c r="AF151" s="1797"/>
      <c r="AG151" s="1797"/>
      <c r="AH151" s="1797"/>
      <c r="AI151" s="1797"/>
      <c r="AJ151" s="1797"/>
      <c r="AK151" s="1797"/>
      <c r="AL151" s="1797"/>
      <c r="AM151" s="1797"/>
      <c r="AN151" s="1797"/>
      <c r="AO151" s="1797"/>
      <c r="AP151" s="1797"/>
      <c r="AQ151" s="1797"/>
      <c r="AR151" s="1797"/>
      <c r="AS151" s="1797"/>
      <c r="AT151" s="1797"/>
      <c r="AU151" s="1797"/>
      <c r="AV151" s="1797"/>
      <c r="AW151" s="1797"/>
      <c r="AX151" s="1797"/>
      <c r="AY151" s="1797"/>
      <c r="AZ151" s="611"/>
      <c r="BA151" s="611"/>
    </row>
    <row r="152" spans="28:53" ht="15.75" customHeight="1" x14ac:dyDescent="0.35">
      <c r="AB152" s="611"/>
      <c r="AC152" s="611"/>
      <c r="AD152" s="611"/>
      <c r="AE152" s="611"/>
      <c r="AF152" s="1797"/>
      <c r="AG152" s="1797"/>
      <c r="AH152" s="1797"/>
      <c r="AI152" s="1797"/>
      <c r="AJ152" s="1797"/>
      <c r="AK152" s="1797"/>
      <c r="AL152" s="1797"/>
      <c r="AM152" s="1797"/>
      <c r="AN152" s="1797"/>
      <c r="AO152" s="1797"/>
      <c r="AP152" s="1797"/>
      <c r="AQ152" s="1797"/>
      <c r="AR152" s="1797"/>
      <c r="AS152" s="1797"/>
      <c r="AT152" s="1797"/>
      <c r="AU152" s="1797"/>
      <c r="AV152" s="1797"/>
      <c r="AW152" s="1797"/>
      <c r="AX152" s="1797"/>
      <c r="AY152" s="1797"/>
      <c r="AZ152" s="611"/>
      <c r="BA152" s="611"/>
    </row>
    <row r="153" spans="28:53" ht="15.75" customHeight="1" x14ac:dyDescent="0.35">
      <c r="AB153" s="611"/>
      <c r="AC153" s="611"/>
      <c r="AD153" s="611"/>
      <c r="AE153" s="611"/>
      <c r="AF153" s="1797"/>
      <c r="AG153" s="1797"/>
      <c r="AH153" s="1797"/>
      <c r="AI153" s="1797"/>
      <c r="AJ153" s="1797"/>
      <c r="AK153" s="1797"/>
      <c r="AL153" s="1797"/>
      <c r="AM153" s="1797"/>
      <c r="AN153" s="1797"/>
      <c r="AO153" s="1797"/>
      <c r="AP153" s="1797"/>
      <c r="AQ153" s="1797"/>
      <c r="AR153" s="1797"/>
      <c r="AS153" s="1797"/>
      <c r="AT153" s="1797"/>
      <c r="AU153" s="1797"/>
      <c r="AV153" s="1797"/>
      <c r="AW153" s="1797"/>
      <c r="AX153" s="1797"/>
      <c r="AY153" s="1797"/>
      <c r="AZ153" s="611"/>
      <c r="BA153" s="611"/>
    </row>
    <row r="154" spans="28:53" ht="15.75" customHeight="1" x14ac:dyDescent="0.35">
      <c r="AB154" s="611"/>
      <c r="AC154" s="611"/>
      <c r="AD154" s="611"/>
      <c r="AE154" s="611"/>
      <c r="AF154" s="1797"/>
      <c r="AG154" s="1797"/>
      <c r="AH154" s="1797"/>
      <c r="AI154" s="1797"/>
      <c r="AJ154" s="1797"/>
      <c r="AK154" s="1797"/>
      <c r="AL154" s="1797"/>
      <c r="AM154" s="1797"/>
      <c r="AN154" s="1797"/>
      <c r="AO154" s="1797"/>
      <c r="AP154" s="1797"/>
      <c r="AQ154" s="1797"/>
      <c r="AR154" s="1797"/>
      <c r="AS154" s="1797"/>
      <c r="AT154" s="1797"/>
      <c r="AU154" s="1797"/>
      <c r="AV154" s="1797"/>
      <c r="AW154" s="1797"/>
      <c r="AX154" s="1797"/>
      <c r="AY154" s="1797"/>
      <c r="AZ154" s="611"/>
      <c r="BA154" s="611"/>
    </row>
    <row r="155" spans="28:53" ht="15.75" customHeight="1" x14ac:dyDescent="0.35">
      <c r="AB155" s="611"/>
      <c r="AC155" s="611"/>
      <c r="AD155" s="611"/>
      <c r="AE155" s="611"/>
      <c r="AF155" s="1797"/>
      <c r="AG155" s="1797"/>
      <c r="AH155" s="1797"/>
      <c r="AI155" s="1797"/>
      <c r="AJ155" s="1797"/>
      <c r="AK155" s="1797"/>
      <c r="AL155" s="1797"/>
      <c r="AM155" s="1797"/>
      <c r="AN155" s="1797"/>
      <c r="AO155" s="1797"/>
      <c r="AP155" s="1797"/>
      <c r="AQ155" s="1797"/>
      <c r="AR155" s="1797"/>
      <c r="AS155" s="1797"/>
      <c r="AT155" s="1797"/>
      <c r="AU155" s="1797"/>
      <c r="AV155" s="1797"/>
      <c r="AW155" s="1797"/>
      <c r="AX155" s="1797"/>
      <c r="AY155" s="1797"/>
      <c r="AZ155" s="611"/>
      <c r="BA155" s="611"/>
    </row>
    <row r="156" spans="28:53" ht="15.75" customHeight="1" x14ac:dyDescent="0.35">
      <c r="AB156" s="611"/>
      <c r="AC156" s="611"/>
      <c r="AD156" s="611"/>
      <c r="AE156" s="611"/>
      <c r="AF156" s="1797"/>
      <c r="AG156" s="1797"/>
      <c r="AH156" s="1797"/>
      <c r="AI156" s="1797"/>
      <c r="AJ156" s="1797"/>
      <c r="AK156" s="1797"/>
      <c r="AL156" s="1797"/>
      <c r="AM156" s="1797"/>
      <c r="AN156" s="1797"/>
      <c r="AO156" s="1797"/>
      <c r="AP156" s="1797"/>
      <c r="AQ156" s="1797"/>
      <c r="AR156" s="1797"/>
      <c r="AS156" s="1797"/>
      <c r="AT156" s="1797"/>
      <c r="AU156" s="1797"/>
      <c r="AV156" s="1797"/>
      <c r="AW156" s="1797"/>
      <c r="AX156" s="1797"/>
      <c r="AY156" s="1797"/>
      <c r="AZ156" s="611"/>
      <c r="BA156" s="611"/>
    </row>
    <row r="157" spans="28:53" ht="15.75" customHeight="1" x14ac:dyDescent="0.35">
      <c r="AB157" s="611"/>
      <c r="AC157" s="611"/>
      <c r="AD157" s="611"/>
      <c r="AE157" s="611"/>
      <c r="AF157" s="1797"/>
      <c r="AG157" s="1797"/>
      <c r="AH157" s="1797"/>
      <c r="AI157" s="1797"/>
      <c r="AJ157" s="1797"/>
      <c r="AK157" s="1797"/>
      <c r="AL157" s="1797"/>
      <c r="AM157" s="1797"/>
      <c r="AN157" s="1797"/>
      <c r="AO157" s="1797"/>
      <c r="AP157" s="1797"/>
      <c r="AQ157" s="1797"/>
      <c r="AR157" s="1797"/>
      <c r="AS157" s="1797"/>
      <c r="AT157" s="1797"/>
      <c r="AU157" s="1797"/>
      <c r="AV157" s="1797"/>
      <c r="AW157" s="1797"/>
      <c r="AX157" s="1797"/>
      <c r="AY157" s="1797"/>
      <c r="AZ157" s="611"/>
      <c r="BA157" s="611"/>
    </row>
    <row r="158" spans="28:53" ht="15.75" customHeight="1" x14ac:dyDescent="0.35">
      <c r="AB158" s="611"/>
      <c r="AC158" s="611"/>
      <c r="AD158" s="611"/>
      <c r="AE158" s="611"/>
      <c r="AF158" s="1797"/>
      <c r="AG158" s="1797"/>
      <c r="AH158" s="1797"/>
      <c r="AI158" s="1797"/>
      <c r="AJ158" s="1797"/>
      <c r="AK158" s="1797"/>
      <c r="AL158" s="1797"/>
      <c r="AM158" s="1797"/>
      <c r="AN158" s="1797"/>
      <c r="AO158" s="1797"/>
      <c r="AP158" s="1797"/>
      <c r="AQ158" s="1797"/>
      <c r="AR158" s="1797"/>
      <c r="AS158" s="1797"/>
      <c r="AT158" s="1797"/>
      <c r="AU158" s="1797"/>
      <c r="AV158" s="1797"/>
      <c r="AW158" s="1797"/>
      <c r="AX158" s="1797"/>
      <c r="AY158" s="1797"/>
      <c r="AZ158" s="611"/>
      <c r="BA158" s="611"/>
    </row>
    <row r="159" spans="28:53" ht="15.75" customHeight="1" x14ac:dyDescent="0.35">
      <c r="AB159" s="611"/>
      <c r="AC159" s="611"/>
      <c r="AD159" s="611"/>
      <c r="AE159" s="611"/>
      <c r="AF159" s="1797"/>
      <c r="AG159" s="1797"/>
      <c r="AH159" s="1797"/>
      <c r="AI159" s="1797"/>
      <c r="AJ159" s="1797"/>
      <c r="AK159" s="1797"/>
      <c r="AL159" s="1797"/>
      <c r="AM159" s="1797"/>
      <c r="AN159" s="1797"/>
      <c r="AO159" s="1797"/>
      <c r="AP159" s="1797"/>
      <c r="AQ159" s="1797"/>
      <c r="AR159" s="1797"/>
      <c r="AS159" s="1797"/>
      <c r="AT159" s="1797"/>
      <c r="AU159" s="1797"/>
      <c r="AV159" s="1797"/>
      <c r="AW159" s="1797"/>
      <c r="AX159" s="1797"/>
      <c r="AY159" s="1797"/>
      <c r="AZ159" s="611"/>
      <c r="BA159" s="611"/>
    </row>
    <row r="160" spans="28:53" ht="15.75" customHeight="1" x14ac:dyDescent="0.35">
      <c r="AB160" s="611"/>
      <c r="AC160" s="611"/>
      <c r="AD160" s="611"/>
      <c r="AE160" s="611"/>
      <c r="AF160" s="1797"/>
      <c r="AG160" s="1797"/>
      <c r="AH160" s="1797"/>
      <c r="AI160" s="1797"/>
      <c r="AJ160" s="1797"/>
      <c r="AK160" s="1797"/>
      <c r="AL160" s="1797"/>
      <c r="AM160" s="1797"/>
      <c r="AN160" s="1797"/>
      <c r="AO160" s="1797"/>
      <c r="AP160" s="1797"/>
      <c r="AQ160" s="1797"/>
      <c r="AR160" s="1797"/>
      <c r="AS160" s="1797"/>
      <c r="AT160" s="1797"/>
      <c r="AU160" s="1797"/>
      <c r="AV160" s="1797"/>
      <c r="AW160" s="1797"/>
      <c r="AX160" s="1797"/>
      <c r="AY160" s="1797"/>
      <c r="AZ160" s="611"/>
      <c r="BA160" s="611"/>
    </row>
    <row r="161" spans="28:53" ht="15.75" customHeight="1" x14ac:dyDescent="0.35">
      <c r="AB161" s="611"/>
      <c r="AC161" s="611"/>
      <c r="AD161" s="611"/>
      <c r="AE161" s="611"/>
      <c r="AF161" s="1797"/>
      <c r="AG161" s="1797"/>
      <c r="AH161" s="1797"/>
      <c r="AI161" s="1797"/>
      <c r="AJ161" s="1797"/>
      <c r="AK161" s="1797"/>
      <c r="AL161" s="1797"/>
      <c r="AM161" s="1797"/>
      <c r="AN161" s="1797"/>
      <c r="AO161" s="1797"/>
      <c r="AP161" s="1797"/>
      <c r="AQ161" s="1797"/>
      <c r="AR161" s="1797"/>
      <c r="AS161" s="1797"/>
      <c r="AT161" s="1797"/>
      <c r="AU161" s="1797"/>
      <c r="AV161" s="1797"/>
      <c r="AW161" s="1797"/>
      <c r="AX161" s="1797"/>
      <c r="AY161" s="1797"/>
      <c r="AZ161" s="611"/>
      <c r="BA161" s="611"/>
    </row>
    <row r="162" spans="28:53" ht="15.75" customHeight="1" x14ac:dyDescent="0.35">
      <c r="AB162" s="611"/>
      <c r="AC162" s="611"/>
      <c r="AD162" s="611"/>
      <c r="AE162" s="611"/>
      <c r="AF162" s="1797"/>
      <c r="AG162" s="1797"/>
      <c r="AH162" s="1797"/>
      <c r="AI162" s="1797"/>
      <c r="AJ162" s="1797"/>
      <c r="AK162" s="1797"/>
      <c r="AL162" s="1797"/>
      <c r="AM162" s="1797"/>
      <c r="AN162" s="1797"/>
      <c r="AO162" s="1797"/>
      <c r="AP162" s="1797"/>
      <c r="AQ162" s="1797"/>
      <c r="AR162" s="1797"/>
      <c r="AS162" s="1797"/>
      <c r="AT162" s="1797"/>
      <c r="AU162" s="1797"/>
      <c r="AV162" s="1797"/>
      <c r="AW162" s="1797"/>
      <c r="AX162" s="1797"/>
      <c r="AY162" s="1797"/>
      <c r="AZ162" s="611"/>
      <c r="BA162" s="611"/>
    </row>
    <row r="163" spans="28:53" ht="15.75" customHeight="1" x14ac:dyDescent="0.35">
      <c r="AB163" s="611"/>
      <c r="AC163" s="611"/>
      <c r="AD163" s="611"/>
      <c r="AE163" s="611"/>
      <c r="AF163" s="1797"/>
      <c r="AG163" s="1797"/>
      <c r="AH163" s="1797"/>
      <c r="AI163" s="1797"/>
      <c r="AJ163" s="1797"/>
      <c r="AK163" s="1797"/>
      <c r="AL163" s="1797"/>
      <c r="AM163" s="1797"/>
      <c r="AN163" s="1797"/>
      <c r="AO163" s="1797"/>
      <c r="AP163" s="1797"/>
      <c r="AQ163" s="1797"/>
      <c r="AR163" s="1797"/>
      <c r="AS163" s="1797"/>
      <c r="AT163" s="1797"/>
      <c r="AU163" s="1797"/>
      <c r="AV163" s="1797"/>
      <c r="AW163" s="1797"/>
      <c r="AX163" s="1797"/>
      <c r="AY163" s="1797"/>
      <c r="AZ163" s="611"/>
      <c r="BA163" s="611"/>
    </row>
    <row r="164" spans="28:53" ht="15.75" customHeight="1" x14ac:dyDescent="0.35">
      <c r="AB164" s="611"/>
      <c r="AC164" s="611"/>
      <c r="AD164" s="611"/>
      <c r="AE164" s="611"/>
      <c r="AF164" s="1797"/>
      <c r="AG164" s="1797"/>
      <c r="AH164" s="1797"/>
      <c r="AI164" s="1797"/>
      <c r="AJ164" s="1797"/>
      <c r="AK164" s="1797"/>
      <c r="AL164" s="1797"/>
      <c r="AM164" s="1797"/>
      <c r="AN164" s="1797"/>
      <c r="AO164" s="1797"/>
      <c r="AP164" s="1797"/>
      <c r="AQ164" s="1797"/>
      <c r="AR164" s="1797"/>
      <c r="AS164" s="1797"/>
      <c r="AT164" s="1797"/>
      <c r="AU164" s="1797"/>
      <c r="AV164" s="1797"/>
      <c r="AW164" s="1797"/>
      <c r="AX164" s="1797"/>
      <c r="AY164" s="1797"/>
      <c r="AZ164" s="611"/>
      <c r="BA164" s="611"/>
    </row>
    <row r="165" spans="28:53" ht="15.75" customHeight="1" x14ac:dyDescent="0.35">
      <c r="AB165" s="611"/>
      <c r="AC165" s="611"/>
      <c r="AD165" s="611"/>
      <c r="AE165" s="611"/>
      <c r="AF165" s="1797"/>
      <c r="AG165" s="1797"/>
      <c r="AH165" s="1797"/>
      <c r="AI165" s="1797"/>
      <c r="AJ165" s="1797"/>
      <c r="AK165" s="1797"/>
      <c r="AL165" s="1797"/>
      <c r="AM165" s="1797"/>
      <c r="AN165" s="1797"/>
      <c r="AO165" s="1797"/>
      <c r="AP165" s="1797"/>
      <c r="AQ165" s="1797"/>
      <c r="AR165" s="1797"/>
      <c r="AS165" s="1797"/>
      <c r="AT165" s="1797"/>
      <c r="AU165" s="1797"/>
      <c r="AV165" s="1797"/>
      <c r="AW165" s="1797"/>
      <c r="AX165" s="1797"/>
      <c r="AY165" s="1797"/>
      <c r="AZ165" s="611"/>
      <c r="BA165" s="611"/>
    </row>
    <row r="166" spans="28:53" ht="15.75" customHeight="1" x14ac:dyDescent="0.35">
      <c r="AB166" s="611"/>
      <c r="AC166" s="611"/>
      <c r="AD166" s="611"/>
      <c r="AE166" s="611"/>
      <c r="AF166" s="1797"/>
      <c r="AG166" s="1797"/>
      <c r="AH166" s="1797"/>
      <c r="AI166" s="1797"/>
      <c r="AJ166" s="1797"/>
      <c r="AK166" s="1797"/>
      <c r="AL166" s="1797"/>
      <c r="AM166" s="1797"/>
      <c r="AN166" s="1797"/>
      <c r="AO166" s="1797"/>
      <c r="AP166" s="1797"/>
      <c r="AQ166" s="1797"/>
      <c r="AR166" s="1797"/>
      <c r="AS166" s="1797"/>
      <c r="AT166" s="1797"/>
      <c r="AU166" s="1797"/>
      <c r="AV166" s="1797"/>
      <c r="AW166" s="1797"/>
      <c r="AX166" s="1797"/>
      <c r="AY166" s="1797"/>
      <c r="AZ166" s="611"/>
      <c r="BA166" s="611"/>
    </row>
    <row r="167" spans="28:53" ht="15.75" customHeight="1" x14ac:dyDescent="0.35">
      <c r="AB167" s="611"/>
      <c r="AC167" s="611"/>
      <c r="AD167" s="611"/>
      <c r="AE167" s="611"/>
      <c r="AF167" s="1797"/>
      <c r="AG167" s="1797"/>
      <c r="AH167" s="1797"/>
      <c r="AI167" s="1797"/>
      <c r="AJ167" s="1797"/>
      <c r="AK167" s="1797"/>
      <c r="AL167" s="1797"/>
      <c r="AM167" s="1797"/>
      <c r="AN167" s="1797"/>
      <c r="AO167" s="1797"/>
      <c r="AP167" s="1797"/>
      <c r="AQ167" s="1797"/>
      <c r="AR167" s="1797"/>
      <c r="AS167" s="1797"/>
      <c r="AT167" s="1797"/>
      <c r="AU167" s="1797"/>
      <c r="AV167" s="1797"/>
      <c r="AW167" s="1797"/>
      <c r="AX167" s="1797"/>
      <c r="AY167" s="1797"/>
      <c r="AZ167" s="611"/>
      <c r="BA167" s="611"/>
    </row>
    <row r="168" spans="28:53" ht="15.75" customHeight="1" x14ac:dyDescent="0.35">
      <c r="AB168" s="611"/>
      <c r="AC168" s="611"/>
      <c r="AD168" s="611"/>
      <c r="AE168" s="611"/>
      <c r="AF168" s="1797"/>
      <c r="AG168" s="1797"/>
      <c r="AH168" s="1797"/>
      <c r="AI168" s="1797"/>
      <c r="AJ168" s="1797"/>
      <c r="AK168" s="1797"/>
      <c r="AL168" s="1797"/>
      <c r="AM168" s="1797"/>
      <c r="AN168" s="1797"/>
      <c r="AO168" s="1797"/>
      <c r="AP168" s="1797"/>
      <c r="AQ168" s="1797"/>
      <c r="AR168" s="1797"/>
      <c r="AS168" s="1797"/>
      <c r="AT168" s="1797"/>
      <c r="AU168" s="1797"/>
      <c r="AV168" s="1797"/>
      <c r="AW168" s="1797"/>
      <c r="AX168" s="1797"/>
      <c r="AY168" s="1797"/>
      <c r="AZ168" s="611"/>
      <c r="BA168" s="611"/>
    </row>
    <row r="169" spans="28:53" ht="15.75" customHeight="1" x14ac:dyDescent="0.35">
      <c r="AB169" s="611"/>
      <c r="AC169" s="611"/>
      <c r="AD169" s="611"/>
      <c r="AE169" s="611"/>
      <c r="AF169" s="1797"/>
      <c r="AG169" s="1797"/>
      <c r="AH169" s="1797"/>
      <c r="AI169" s="1797"/>
      <c r="AJ169" s="1797"/>
      <c r="AK169" s="1797"/>
      <c r="AL169" s="1797"/>
      <c r="AM169" s="1797"/>
      <c r="AN169" s="1797"/>
      <c r="AO169" s="1797"/>
      <c r="AP169" s="1797"/>
      <c r="AQ169" s="1797"/>
      <c r="AR169" s="1797"/>
      <c r="AS169" s="1797"/>
      <c r="AT169" s="1797"/>
      <c r="AU169" s="1797"/>
      <c r="AV169" s="1797"/>
      <c r="AW169" s="1797"/>
      <c r="AX169" s="1797"/>
      <c r="AY169" s="1797"/>
      <c r="AZ169" s="611"/>
      <c r="BA169" s="611"/>
    </row>
    <row r="170" spans="28:53" ht="15.75" customHeight="1" x14ac:dyDescent="0.35">
      <c r="AB170" s="611"/>
      <c r="AC170" s="611"/>
      <c r="AD170" s="611"/>
      <c r="AE170" s="611"/>
      <c r="AF170" s="1797"/>
      <c r="AG170" s="1797"/>
      <c r="AH170" s="1797"/>
      <c r="AI170" s="1797"/>
      <c r="AJ170" s="1797"/>
      <c r="AK170" s="1797"/>
      <c r="AL170" s="1797"/>
      <c r="AM170" s="1797"/>
      <c r="AN170" s="1797"/>
      <c r="AO170" s="1797"/>
      <c r="AP170" s="1797"/>
      <c r="AQ170" s="1797"/>
      <c r="AR170" s="1797"/>
      <c r="AS170" s="1797"/>
      <c r="AT170" s="1797"/>
      <c r="AU170" s="1797"/>
      <c r="AV170" s="1797"/>
      <c r="AW170" s="1797"/>
      <c r="AX170" s="1797"/>
      <c r="AY170" s="1797"/>
      <c r="AZ170" s="611"/>
      <c r="BA170" s="611"/>
    </row>
    <row r="171" spans="28:53" ht="15.75" customHeight="1" x14ac:dyDescent="0.35">
      <c r="AB171" s="611"/>
      <c r="AC171" s="611"/>
      <c r="AD171" s="611"/>
      <c r="AE171" s="611"/>
      <c r="AF171" s="1797"/>
      <c r="AG171" s="1797"/>
      <c r="AH171" s="1797"/>
      <c r="AI171" s="1797"/>
      <c r="AJ171" s="1797"/>
      <c r="AK171" s="1797"/>
      <c r="AL171" s="1797"/>
      <c r="AM171" s="1797"/>
      <c r="AN171" s="1797"/>
      <c r="AO171" s="1797"/>
      <c r="AP171" s="1797"/>
      <c r="AQ171" s="1797"/>
      <c r="AR171" s="1797"/>
      <c r="AS171" s="1797"/>
      <c r="AT171" s="1797"/>
      <c r="AU171" s="1797"/>
      <c r="AV171" s="1797"/>
      <c r="AW171" s="1797"/>
      <c r="AX171" s="1797"/>
      <c r="AY171" s="1797"/>
      <c r="AZ171" s="611"/>
      <c r="BA171" s="611"/>
    </row>
    <row r="172" spans="28:53" ht="15.75" customHeight="1" x14ac:dyDescent="0.35">
      <c r="AB172" s="611"/>
      <c r="AC172" s="611"/>
      <c r="AD172" s="611"/>
      <c r="AE172" s="611"/>
      <c r="AF172" s="1797"/>
      <c r="AG172" s="1797"/>
      <c r="AH172" s="1797"/>
      <c r="AI172" s="1797"/>
      <c r="AJ172" s="1797"/>
      <c r="AK172" s="1797"/>
      <c r="AL172" s="1797"/>
      <c r="AM172" s="1797"/>
      <c r="AN172" s="1797"/>
      <c r="AO172" s="1797"/>
      <c r="AP172" s="1797"/>
      <c r="AQ172" s="1797"/>
      <c r="AR172" s="1797"/>
      <c r="AS172" s="1797"/>
      <c r="AT172" s="1797"/>
      <c r="AU172" s="1797"/>
      <c r="AV172" s="1797"/>
      <c r="AW172" s="1797"/>
      <c r="AX172" s="1797"/>
      <c r="AY172" s="1797"/>
      <c r="AZ172" s="611"/>
      <c r="BA172" s="611"/>
    </row>
    <row r="173" spans="28:53" ht="15.75" customHeight="1" x14ac:dyDescent="0.35">
      <c r="AB173" s="611"/>
      <c r="AC173" s="611"/>
      <c r="AD173" s="611"/>
      <c r="AE173" s="611"/>
      <c r="AF173" s="1797"/>
      <c r="AG173" s="1797"/>
      <c r="AH173" s="1797"/>
      <c r="AI173" s="1797"/>
      <c r="AJ173" s="1797"/>
      <c r="AK173" s="1797"/>
      <c r="AL173" s="1797"/>
      <c r="AM173" s="1797"/>
      <c r="AN173" s="1797"/>
      <c r="AO173" s="1797"/>
      <c r="AP173" s="1797"/>
      <c r="AQ173" s="1797"/>
      <c r="AR173" s="1797"/>
      <c r="AS173" s="1797"/>
      <c r="AT173" s="1797"/>
      <c r="AU173" s="1797"/>
      <c r="AV173" s="1797"/>
      <c r="AW173" s="1797"/>
      <c r="AX173" s="1797"/>
      <c r="AY173" s="1797"/>
      <c r="AZ173" s="611"/>
      <c r="BA173" s="611"/>
    </row>
    <row r="174" spans="28:53" ht="15.75" customHeight="1" x14ac:dyDescent="0.35">
      <c r="AB174" s="611"/>
      <c r="AC174" s="611"/>
      <c r="AD174" s="611"/>
      <c r="AE174" s="611"/>
      <c r="AF174" s="1797"/>
      <c r="AG174" s="1797"/>
      <c r="AH174" s="1797"/>
      <c r="AI174" s="1797"/>
      <c r="AJ174" s="1797"/>
      <c r="AK174" s="1797"/>
      <c r="AL174" s="1797"/>
      <c r="AM174" s="1797"/>
      <c r="AN174" s="1797"/>
      <c r="AO174" s="1797"/>
      <c r="AP174" s="1797"/>
      <c r="AQ174" s="1797"/>
      <c r="AR174" s="1797"/>
      <c r="AS174" s="1797"/>
      <c r="AT174" s="1797"/>
      <c r="AU174" s="1797"/>
      <c r="AV174" s="1797"/>
      <c r="AW174" s="1797"/>
      <c r="AX174" s="1797"/>
      <c r="AY174" s="1797"/>
      <c r="AZ174" s="611"/>
      <c r="BA174" s="611"/>
    </row>
    <row r="175" spans="28:53" ht="15.75" customHeight="1" x14ac:dyDescent="0.35">
      <c r="AB175" s="611"/>
      <c r="AC175" s="611"/>
      <c r="AD175" s="611"/>
      <c r="AE175" s="611"/>
      <c r="AF175" s="1797"/>
      <c r="AG175" s="1797"/>
      <c r="AH175" s="1797"/>
      <c r="AI175" s="1797"/>
      <c r="AJ175" s="1797"/>
      <c r="AK175" s="1797"/>
      <c r="AL175" s="1797"/>
      <c r="AM175" s="1797"/>
      <c r="AN175" s="1797"/>
      <c r="AO175" s="1797"/>
      <c r="AP175" s="1797"/>
      <c r="AQ175" s="1797"/>
      <c r="AR175" s="1797"/>
      <c r="AS175" s="1797"/>
      <c r="AT175" s="1797"/>
      <c r="AU175" s="1797"/>
      <c r="AV175" s="1797"/>
      <c r="AW175" s="1797"/>
      <c r="AX175" s="1797"/>
      <c r="AY175" s="1797"/>
      <c r="AZ175" s="611"/>
      <c r="BA175" s="611"/>
    </row>
    <row r="176" spans="28:53" ht="15.75" customHeight="1" x14ac:dyDescent="0.35">
      <c r="AB176" s="611"/>
      <c r="AC176" s="611"/>
      <c r="AD176" s="611"/>
      <c r="AE176" s="611"/>
      <c r="AF176" s="1797"/>
      <c r="AG176" s="1797"/>
      <c r="AH176" s="1797"/>
      <c r="AI176" s="1797"/>
      <c r="AJ176" s="1797"/>
      <c r="AK176" s="1797"/>
      <c r="AL176" s="1797"/>
      <c r="AM176" s="1797"/>
      <c r="AN176" s="1797"/>
      <c r="AO176" s="1797"/>
      <c r="AP176" s="1797"/>
      <c r="AQ176" s="1797"/>
      <c r="AR176" s="1797"/>
      <c r="AS176" s="1797"/>
      <c r="AT176" s="1797"/>
      <c r="AU176" s="1797"/>
      <c r="AV176" s="1797"/>
      <c r="AW176" s="1797"/>
      <c r="AX176" s="1797"/>
      <c r="AY176" s="1797"/>
      <c r="AZ176" s="611"/>
      <c r="BA176" s="611"/>
    </row>
    <row r="177" spans="28:53" ht="15.75" customHeight="1" x14ac:dyDescent="0.35">
      <c r="AB177" s="611"/>
      <c r="AC177" s="611"/>
      <c r="AD177" s="611"/>
      <c r="AE177" s="611"/>
      <c r="AF177" s="1797"/>
      <c r="AG177" s="1797"/>
      <c r="AH177" s="1797"/>
      <c r="AI177" s="1797"/>
      <c r="AJ177" s="1797"/>
      <c r="AK177" s="1797"/>
      <c r="AL177" s="1797"/>
      <c r="AM177" s="1797"/>
      <c r="AN177" s="1797"/>
      <c r="AO177" s="1797"/>
      <c r="AP177" s="1797"/>
      <c r="AQ177" s="1797"/>
      <c r="AR177" s="1797"/>
      <c r="AS177" s="1797"/>
      <c r="AT177" s="1797"/>
      <c r="AU177" s="1797"/>
      <c r="AV177" s="1797"/>
      <c r="AW177" s="1797"/>
      <c r="AX177" s="1797"/>
      <c r="AY177" s="1797"/>
      <c r="AZ177" s="611"/>
      <c r="BA177" s="611"/>
    </row>
    <row r="178" spans="28:53" ht="15.75" customHeight="1" x14ac:dyDescent="0.35">
      <c r="AB178" s="611"/>
      <c r="AC178" s="611"/>
      <c r="AD178" s="611"/>
      <c r="AE178" s="611"/>
      <c r="AF178" s="1797"/>
      <c r="AG178" s="1797"/>
      <c r="AH178" s="1797"/>
      <c r="AI178" s="1797"/>
      <c r="AJ178" s="1797"/>
      <c r="AK178" s="1797"/>
      <c r="AL178" s="1797"/>
      <c r="AM178" s="1797"/>
      <c r="AN178" s="1797"/>
      <c r="AO178" s="1797"/>
      <c r="AP178" s="1797"/>
      <c r="AQ178" s="1797"/>
      <c r="AR178" s="1797"/>
      <c r="AS178" s="1797"/>
      <c r="AT178" s="1797"/>
      <c r="AU178" s="1797"/>
      <c r="AV178" s="1797"/>
      <c r="AW178" s="1797"/>
      <c r="AX178" s="1797"/>
      <c r="AY178" s="1797"/>
      <c r="AZ178" s="611"/>
      <c r="BA178" s="611"/>
    </row>
    <row r="179" spans="28:53" ht="15.75" customHeight="1" x14ac:dyDescent="0.35">
      <c r="AB179" s="611"/>
      <c r="AC179" s="611"/>
      <c r="AD179" s="611"/>
      <c r="AE179" s="611"/>
      <c r="AF179" s="1797"/>
      <c r="AG179" s="1797"/>
      <c r="AH179" s="1797"/>
      <c r="AI179" s="1797"/>
      <c r="AJ179" s="1797"/>
      <c r="AK179" s="1797"/>
      <c r="AL179" s="1797"/>
      <c r="AM179" s="1797"/>
      <c r="AN179" s="1797"/>
      <c r="AO179" s="1797"/>
      <c r="AP179" s="1797"/>
      <c r="AQ179" s="1797"/>
      <c r="AR179" s="1797"/>
      <c r="AS179" s="1797"/>
      <c r="AT179" s="1797"/>
      <c r="AU179" s="1797"/>
      <c r="AV179" s="1797"/>
      <c r="AW179" s="1797"/>
      <c r="AX179" s="1797"/>
      <c r="AY179" s="1797"/>
      <c r="AZ179" s="611"/>
      <c r="BA179" s="611"/>
    </row>
    <row r="180" spans="28:53" ht="15.75" customHeight="1" x14ac:dyDescent="0.35">
      <c r="AB180" s="611"/>
      <c r="AC180" s="611"/>
      <c r="AD180" s="611"/>
      <c r="AE180" s="611"/>
      <c r="AF180" s="1797"/>
      <c r="AG180" s="1797"/>
      <c r="AH180" s="1797"/>
      <c r="AI180" s="1797"/>
      <c r="AJ180" s="1797"/>
      <c r="AK180" s="1797"/>
      <c r="AL180" s="1797"/>
      <c r="AM180" s="1797"/>
      <c r="AN180" s="1797"/>
      <c r="AO180" s="1797"/>
      <c r="AP180" s="1797"/>
      <c r="AQ180" s="1797"/>
      <c r="AR180" s="1797"/>
      <c r="AS180" s="1797"/>
      <c r="AT180" s="1797"/>
      <c r="AU180" s="1797"/>
      <c r="AV180" s="1797"/>
      <c r="AW180" s="1797"/>
      <c r="AX180" s="1797"/>
      <c r="AY180" s="1797"/>
      <c r="AZ180" s="611"/>
      <c r="BA180" s="611"/>
    </row>
    <row r="181" spans="28:53" ht="15.75" customHeight="1" x14ac:dyDescent="0.35">
      <c r="AB181" s="611"/>
      <c r="AC181" s="611"/>
      <c r="AD181" s="611"/>
      <c r="AE181" s="611"/>
      <c r="AF181" s="1797"/>
      <c r="AG181" s="1797"/>
      <c r="AH181" s="1797"/>
      <c r="AI181" s="1797"/>
      <c r="AJ181" s="1797"/>
      <c r="AK181" s="1797"/>
      <c r="AL181" s="1797"/>
      <c r="AM181" s="1797"/>
      <c r="AN181" s="1797"/>
      <c r="AO181" s="1797"/>
      <c r="AP181" s="1797"/>
      <c r="AQ181" s="1797"/>
      <c r="AR181" s="1797"/>
      <c r="AS181" s="1797"/>
      <c r="AT181" s="1797"/>
      <c r="AU181" s="1797"/>
      <c r="AV181" s="1797"/>
      <c r="AW181" s="1797"/>
      <c r="AX181" s="1797"/>
      <c r="AY181" s="1797"/>
      <c r="AZ181" s="611"/>
      <c r="BA181" s="611"/>
    </row>
    <row r="182" spans="28:53" ht="15.75" customHeight="1" x14ac:dyDescent="0.35">
      <c r="AB182" s="611"/>
      <c r="AC182" s="611"/>
      <c r="AD182" s="611"/>
      <c r="AE182" s="611"/>
      <c r="AF182" s="1797"/>
      <c r="AG182" s="1797"/>
      <c r="AH182" s="1797"/>
      <c r="AI182" s="1797"/>
      <c r="AJ182" s="1797"/>
      <c r="AK182" s="1797"/>
      <c r="AL182" s="1797"/>
      <c r="AM182" s="1797"/>
      <c r="AN182" s="1797"/>
      <c r="AO182" s="1797"/>
      <c r="AP182" s="1797"/>
      <c r="AQ182" s="1797"/>
      <c r="AR182" s="1797"/>
      <c r="AS182" s="1797"/>
      <c r="AT182" s="1797"/>
      <c r="AU182" s="1797"/>
      <c r="AV182" s="1797"/>
      <c r="AW182" s="1797"/>
      <c r="AX182" s="1797"/>
      <c r="AY182" s="1797"/>
      <c r="AZ182" s="611"/>
      <c r="BA182" s="611"/>
    </row>
    <row r="183" spans="28:53" ht="15.75" customHeight="1" x14ac:dyDescent="0.35">
      <c r="AB183" s="611"/>
      <c r="AC183" s="611"/>
      <c r="AD183" s="611"/>
      <c r="AE183" s="611"/>
      <c r="AF183" s="1797"/>
      <c r="AG183" s="1797"/>
      <c r="AH183" s="1797"/>
      <c r="AI183" s="1797"/>
      <c r="AJ183" s="1797"/>
      <c r="AK183" s="1797"/>
      <c r="AL183" s="1797"/>
      <c r="AM183" s="1797"/>
      <c r="AN183" s="1797"/>
      <c r="AO183" s="1797"/>
      <c r="AP183" s="1797"/>
      <c r="AQ183" s="1797"/>
      <c r="AR183" s="1797"/>
      <c r="AS183" s="1797"/>
      <c r="AT183" s="1797"/>
      <c r="AU183" s="1797"/>
      <c r="AV183" s="1797"/>
      <c r="AW183" s="1797"/>
      <c r="AX183" s="1797"/>
      <c r="AY183" s="1797"/>
      <c r="AZ183" s="611"/>
      <c r="BA183" s="611"/>
    </row>
    <row r="184" spans="28:53" ht="15.75" customHeight="1" x14ac:dyDescent="0.35">
      <c r="AB184" s="611"/>
      <c r="AC184" s="611"/>
      <c r="AD184" s="611"/>
      <c r="AE184" s="611"/>
      <c r="AF184" s="1797"/>
      <c r="AG184" s="1797"/>
      <c r="AH184" s="1797"/>
      <c r="AI184" s="1797"/>
      <c r="AJ184" s="1797"/>
      <c r="AK184" s="1797"/>
      <c r="AL184" s="1797"/>
      <c r="AM184" s="1797"/>
      <c r="AN184" s="1797"/>
      <c r="AO184" s="1797"/>
      <c r="AP184" s="1797"/>
      <c r="AQ184" s="1797"/>
      <c r="AR184" s="1797"/>
      <c r="AS184" s="1797"/>
      <c r="AT184" s="1797"/>
      <c r="AU184" s="1797"/>
      <c r="AV184" s="1797"/>
      <c r="AW184" s="1797"/>
      <c r="AX184" s="1797"/>
      <c r="AY184" s="1797"/>
      <c r="AZ184" s="611"/>
      <c r="BA184" s="611"/>
    </row>
    <row r="185" spans="28:53" ht="15.75" customHeight="1" x14ac:dyDescent="0.35">
      <c r="AB185" s="611"/>
      <c r="AC185" s="611"/>
      <c r="AD185" s="611"/>
      <c r="AE185" s="611"/>
      <c r="AF185" s="1797"/>
      <c r="AG185" s="1797"/>
      <c r="AH185" s="1797"/>
      <c r="AI185" s="1797"/>
      <c r="AJ185" s="1797"/>
      <c r="AK185" s="1797"/>
      <c r="AL185" s="1797"/>
      <c r="AM185" s="1797"/>
      <c r="AN185" s="1797"/>
      <c r="AO185" s="1797"/>
      <c r="AP185" s="1797"/>
      <c r="AQ185" s="1797"/>
      <c r="AR185" s="1797"/>
      <c r="AS185" s="1797"/>
      <c r="AT185" s="1797"/>
      <c r="AU185" s="1797"/>
      <c r="AV185" s="1797"/>
      <c r="AW185" s="1797"/>
      <c r="AX185" s="1797"/>
      <c r="AY185" s="1797"/>
      <c r="AZ185" s="611"/>
      <c r="BA185" s="611"/>
    </row>
    <row r="186" spans="28:53" ht="15.75" customHeight="1" x14ac:dyDescent="0.35">
      <c r="AB186" s="611"/>
      <c r="AC186" s="611"/>
      <c r="AD186" s="611"/>
      <c r="AE186" s="611"/>
      <c r="AF186" s="1797"/>
      <c r="AG186" s="1797"/>
      <c r="AH186" s="1797"/>
      <c r="AI186" s="1797"/>
      <c r="AJ186" s="1797"/>
      <c r="AK186" s="1797"/>
      <c r="AL186" s="1797"/>
      <c r="AM186" s="1797"/>
      <c r="AN186" s="1797"/>
      <c r="AO186" s="1797"/>
      <c r="AP186" s="1797"/>
      <c r="AQ186" s="1797"/>
      <c r="AR186" s="1797"/>
      <c r="AS186" s="1797"/>
      <c r="AT186" s="1797"/>
      <c r="AU186" s="1797"/>
      <c r="AV186" s="1797"/>
      <c r="AW186" s="1797"/>
      <c r="AX186" s="1797"/>
      <c r="AY186" s="1797"/>
      <c r="AZ186" s="611"/>
      <c r="BA186" s="611"/>
    </row>
    <row r="187" spans="28:53" ht="15.75" customHeight="1" x14ac:dyDescent="0.35">
      <c r="AB187" s="611"/>
      <c r="AC187" s="611"/>
      <c r="AD187" s="611"/>
      <c r="AE187" s="611"/>
      <c r="AF187" s="1797"/>
      <c r="AG187" s="1797"/>
      <c r="AH187" s="1797"/>
      <c r="AI187" s="1797"/>
      <c r="AJ187" s="1797"/>
      <c r="AK187" s="1797"/>
      <c r="AL187" s="1797"/>
      <c r="AM187" s="1797"/>
      <c r="AN187" s="1797"/>
      <c r="AO187" s="1797"/>
      <c r="AP187" s="1797"/>
      <c r="AQ187" s="1797"/>
      <c r="AR187" s="1797"/>
      <c r="AS187" s="1797"/>
      <c r="AT187" s="1797"/>
      <c r="AU187" s="1797"/>
      <c r="AV187" s="1797"/>
      <c r="AW187" s="1797"/>
      <c r="AX187" s="1797"/>
      <c r="AY187" s="1797"/>
      <c r="AZ187" s="611"/>
      <c r="BA187" s="611"/>
    </row>
    <row r="188" spans="28:53" ht="15.75" customHeight="1" x14ac:dyDescent="0.35">
      <c r="AB188" s="611"/>
      <c r="AC188" s="611"/>
      <c r="AD188" s="611"/>
      <c r="AE188" s="611"/>
      <c r="AF188" s="1797"/>
      <c r="AG188" s="1797"/>
      <c r="AH188" s="1797"/>
      <c r="AI188" s="1797"/>
      <c r="AJ188" s="1797"/>
      <c r="AK188" s="1797"/>
      <c r="AL188" s="1797"/>
      <c r="AM188" s="1797"/>
      <c r="AN188" s="1797"/>
      <c r="AO188" s="1797"/>
      <c r="AP188" s="1797"/>
      <c r="AQ188" s="1797"/>
      <c r="AR188" s="1797"/>
      <c r="AS188" s="1797"/>
      <c r="AT188" s="1797"/>
      <c r="AU188" s="1797"/>
      <c r="AV188" s="1797"/>
      <c r="AW188" s="1797"/>
      <c r="AX188" s="1797"/>
      <c r="AY188" s="1797"/>
      <c r="AZ188" s="611"/>
      <c r="BA188" s="611"/>
    </row>
    <row r="189" spans="28:53" ht="15.75" customHeight="1" x14ac:dyDescent="0.35">
      <c r="AB189" s="611"/>
      <c r="AC189" s="611"/>
      <c r="AD189" s="611"/>
      <c r="AE189" s="611"/>
      <c r="AF189" s="1797"/>
      <c r="AG189" s="1797"/>
      <c r="AH189" s="1797"/>
      <c r="AI189" s="1797"/>
      <c r="AJ189" s="1797"/>
      <c r="AK189" s="1797"/>
      <c r="AL189" s="1797"/>
      <c r="AM189" s="1797"/>
      <c r="AN189" s="1797"/>
      <c r="AO189" s="1797"/>
      <c r="AP189" s="1797"/>
      <c r="AQ189" s="1797"/>
      <c r="AR189" s="1797"/>
      <c r="AS189" s="1797"/>
      <c r="AT189" s="1797"/>
      <c r="AU189" s="1797"/>
      <c r="AV189" s="1797"/>
      <c r="AW189" s="1797"/>
      <c r="AX189" s="1797"/>
      <c r="AY189" s="1797"/>
      <c r="AZ189" s="611"/>
      <c r="BA189" s="611"/>
    </row>
    <row r="190" spans="28:53" ht="15.75" customHeight="1" x14ac:dyDescent="0.35">
      <c r="AB190" s="611"/>
      <c r="AC190" s="611"/>
      <c r="AD190" s="611"/>
      <c r="AE190" s="611"/>
      <c r="AF190" s="1797"/>
      <c r="AG190" s="1797"/>
      <c r="AH190" s="1797"/>
      <c r="AI190" s="1797"/>
      <c r="AJ190" s="1797"/>
      <c r="AK190" s="1797"/>
      <c r="AL190" s="1797"/>
      <c r="AM190" s="1797"/>
      <c r="AN190" s="1797"/>
      <c r="AO190" s="1797"/>
      <c r="AP190" s="1797"/>
      <c r="AQ190" s="1797"/>
      <c r="AR190" s="1797"/>
      <c r="AS190" s="1797"/>
      <c r="AT190" s="1797"/>
      <c r="AU190" s="1797"/>
      <c r="AV190" s="1797"/>
      <c r="AW190" s="1797"/>
      <c r="AX190" s="1797"/>
      <c r="AY190" s="1797"/>
      <c r="AZ190" s="611"/>
      <c r="BA190" s="611"/>
    </row>
    <row r="191" spans="28:53" ht="15.75" customHeight="1" x14ac:dyDescent="0.35">
      <c r="AB191" s="611"/>
      <c r="AC191" s="611"/>
      <c r="AD191" s="611"/>
      <c r="AE191" s="611"/>
      <c r="AF191" s="1797"/>
      <c r="AG191" s="1797"/>
      <c r="AH191" s="1797"/>
      <c r="AI191" s="1797"/>
      <c r="AJ191" s="1797"/>
      <c r="AK191" s="1797"/>
      <c r="AL191" s="1797"/>
      <c r="AM191" s="1797"/>
      <c r="AN191" s="1797"/>
      <c r="AO191" s="1797"/>
      <c r="AP191" s="1797"/>
      <c r="AQ191" s="1797"/>
      <c r="AR191" s="1797"/>
      <c r="AS191" s="1797"/>
      <c r="AT191" s="1797"/>
      <c r="AU191" s="1797"/>
      <c r="AV191" s="1797"/>
      <c r="AW191" s="1797"/>
      <c r="AX191" s="1797"/>
      <c r="AY191" s="1797"/>
      <c r="AZ191" s="611"/>
      <c r="BA191" s="611"/>
    </row>
    <row r="192" spans="28:53" ht="15.75" customHeight="1" x14ac:dyDescent="0.35">
      <c r="AB192" s="611"/>
      <c r="AC192" s="611"/>
      <c r="AD192" s="611"/>
      <c r="AE192" s="611"/>
      <c r="AF192" s="1797"/>
      <c r="AG192" s="1797"/>
      <c r="AH192" s="1797"/>
      <c r="AI192" s="1797"/>
      <c r="AJ192" s="1797"/>
      <c r="AK192" s="1797"/>
      <c r="AL192" s="1797"/>
      <c r="AM192" s="1797"/>
      <c r="AN192" s="1797"/>
      <c r="AO192" s="1797"/>
      <c r="AP192" s="1797"/>
      <c r="AQ192" s="1797"/>
      <c r="AR192" s="1797"/>
      <c r="AS192" s="1797"/>
      <c r="AT192" s="1797"/>
      <c r="AU192" s="1797"/>
      <c r="AV192" s="1797"/>
      <c r="AW192" s="1797"/>
      <c r="AX192" s="1797"/>
      <c r="AY192" s="1797"/>
      <c r="AZ192" s="611"/>
      <c r="BA192" s="611"/>
    </row>
    <row r="193" spans="28:53" ht="15.75" customHeight="1" x14ac:dyDescent="0.35">
      <c r="AB193" s="611"/>
      <c r="AC193" s="611"/>
      <c r="AD193" s="611"/>
      <c r="AE193" s="611"/>
      <c r="AF193" s="1797"/>
      <c r="AG193" s="1797"/>
      <c r="AH193" s="1797"/>
      <c r="AI193" s="1797"/>
      <c r="AJ193" s="1797"/>
      <c r="AK193" s="1797"/>
      <c r="AL193" s="1797"/>
      <c r="AM193" s="1797"/>
      <c r="AN193" s="1797"/>
      <c r="AO193" s="1797"/>
      <c r="AP193" s="1797"/>
      <c r="AQ193" s="1797"/>
      <c r="AR193" s="1797"/>
      <c r="AS193" s="1797"/>
      <c r="AT193" s="1797"/>
      <c r="AU193" s="1797"/>
      <c r="AV193" s="1797"/>
      <c r="AW193" s="1797"/>
      <c r="AX193" s="1797"/>
      <c r="AY193" s="1797"/>
      <c r="AZ193" s="611"/>
      <c r="BA193" s="611"/>
    </row>
    <row r="194" spans="28:53" ht="15.75" customHeight="1" x14ac:dyDescent="0.35">
      <c r="AB194" s="611"/>
      <c r="AC194" s="611"/>
      <c r="AD194" s="611"/>
      <c r="AE194" s="611"/>
      <c r="AF194" s="1797"/>
      <c r="AG194" s="1797"/>
      <c r="AH194" s="1797"/>
      <c r="AI194" s="1797"/>
      <c r="AJ194" s="1797"/>
      <c r="AK194" s="1797"/>
      <c r="AL194" s="1797"/>
      <c r="AM194" s="1797"/>
      <c r="AN194" s="1797"/>
      <c r="AO194" s="1797"/>
      <c r="AP194" s="1797"/>
      <c r="AQ194" s="1797"/>
      <c r="AR194" s="1797"/>
      <c r="AS194" s="1797"/>
      <c r="AT194" s="1797"/>
      <c r="AU194" s="1797"/>
      <c r="AV194" s="1797"/>
      <c r="AW194" s="1797"/>
      <c r="AX194" s="1797"/>
      <c r="AY194" s="1797"/>
      <c r="AZ194" s="611"/>
      <c r="BA194" s="611"/>
    </row>
    <row r="195" spans="28:53" ht="15.75" customHeight="1" x14ac:dyDescent="0.35">
      <c r="AB195" s="611"/>
      <c r="AC195" s="611"/>
      <c r="AD195" s="611"/>
      <c r="AE195" s="611"/>
      <c r="AF195" s="1797"/>
      <c r="AG195" s="1797"/>
      <c r="AH195" s="1797"/>
      <c r="AI195" s="1797"/>
      <c r="AJ195" s="1797"/>
      <c r="AK195" s="1797"/>
      <c r="AL195" s="1797"/>
      <c r="AM195" s="1797"/>
      <c r="AN195" s="1797"/>
      <c r="AO195" s="1797"/>
      <c r="AP195" s="1797"/>
      <c r="AQ195" s="1797"/>
      <c r="AR195" s="1797"/>
      <c r="AS195" s="1797"/>
      <c r="AT195" s="1797"/>
      <c r="AU195" s="1797"/>
      <c r="AV195" s="1797"/>
      <c r="AW195" s="1797"/>
      <c r="AX195" s="1797"/>
      <c r="AY195" s="1797"/>
      <c r="AZ195" s="611"/>
      <c r="BA195" s="611"/>
    </row>
    <row r="196" spans="28:53" ht="15.75" customHeight="1" x14ac:dyDescent="0.35">
      <c r="AB196" s="611"/>
      <c r="AC196" s="611"/>
      <c r="AD196" s="611"/>
      <c r="AE196" s="611"/>
      <c r="AF196" s="1797"/>
      <c r="AG196" s="1797"/>
      <c r="AH196" s="1797"/>
      <c r="AI196" s="1797"/>
      <c r="AJ196" s="1797"/>
      <c r="AK196" s="1797"/>
      <c r="AL196" s="1797"/>
      <c r="AM196" s="1797"/>
      <c r="AN196" s="1797"/>
      <c r="AO196" s="1797"/>
      <c r="AP196" s="1797"/>
      <c r="AQ196" s="1797"/>
      <c r="AR196" s="1797"/>
      <c r="AS196" s="1797"/>
      <c r="AT196" s="1797"/>
      <c r="AU196" s="1797"/>
      <c r="AV196" s="1797"/>
      <c r="AW196" s="1797"/>
      <c r="AX196" s="1797"/>
      <c r="AY196" s="1797"/>
      <c r="AZ196" s="611"/>
      <c r="BA196" s="611"/>
    </row>
    <row r="197" spans="28:53" ht="15.75" customHeight="1" x14ac:dyDescent="0.35">
      <c r="AB197" s="611"/>
      <c r="AC197" s="611"/>
      <c r="AD197" s="611"/>
      <c r="AE197" s="611"/>
      <c r="AF197" s="1797"/>
      <c r="AG197" s="1797"/>
      <c r="AH197" s="1797"/>
      <c r="AI197" s="1797"/>
      <c r="AJ197" s="1797"/>
      <c r="AK197" s="1797"/>
      <c r="AL197" s="1797"/>
      <c r="AM197" s="1797"/>
      <c r="AN197" s="1797"/>
      <c r="AO197" s="1797"/>
      <c r="AP197" s="1797"/>
      <c r="AQ197" s="1797"/>
      <c r="AR197" s="1797"/>
      <c r="AS197" s="1797"/>
      <c r="AT197" s="1797"/>
      <c r="AU197" s="1797"/>
      <c r="AV197" s="1797"/>
      <c r="AW197" s="1797"/>
      <c r="AX197" s="1797"/>
      <c r="AY197" s="1797"/>
      <c r="AZ197" s="611"/>
      <c r="BA197" s="611"/>
    </row>
    <row r="198" spans="28:53" ht="15.75" customHeight="1" x14ac:dyDescent="0.35">
      <c r="AB198" s="611"/>
      <c r="AC198" s="611"/>
      <c r="AD198" s="611"/>
      <c r="AE198" s="611"/>
      <c r="AF198" s="1797"/>
      <c r="AG198" s="1797"/>
      <c r="AH198" s="1797"/>
      <c r="AI198" s="1797"/>
      <c r="AJ198" s="1797"/>
      <c r="AK198" s="1797"/>
      <c r="AL198" s="1797"/>
      <c r="AM198" s="1797"/>
      <c r="AN198" s="1797"/>
      <c r="AO198" s="1797"/>
      <c r="AP198" s="1797"/>
      <c r="AQ198" s="1797"/>
      <c r="AR198" s="1797"/>
      <c r="AS198" s="1797"/>
      <c r="AT198" s="1797"/>
      <c r="AU198" s="1797"/>
      <c r="AV198" s="1797"/>
      <c r="AW198" s="1797"/>
      <c r="AX198" s="1797"/>
      <c r="AY198" s="1797"/>
      <c r="AZ198" s="611"/>
      <c r="BA198" s="611"/>
    </row>
    <row r="199" spans="28:53" ht="15.75" customHeight="1" x14ac:dyDescent="0.35">
      <c r="AB199" s="611"/>
      <c r="AC199" s="611"/>
      <c r="AD199" s="611"/>
      <c r="AE199" s="611"/>
      <c r="AF199" s="1797"/>
      <c r="AG199" s="1797"/>
      <c r="AH199" s="1797"/>
      <c r="AI199" s="1797"/>
      <c r="AJ199" s="1797"/>
      <c r="AK199" s="1797"/>
      <c r="AL199" s="1797"/>
      <c r="AM199" s="1797"/>
      <c r="AN199" s="1797"/>
      <c r="AO199" s="1797"/>
      <c r="AP199" s="1797"/>
      <c r="AQ199" s="1797"/>
      <c r="AR199" s="1797"/>
      <c r="AS199" s="1797"/>
      <c r="AT199" s="1797"/>
      <c r="AU199" s="1797"/>
      <c r="AV199" s="1797"/>
      <c r="AW199" s="1797"/>
      <c r="AX199" s="1797"/>
      <c r="AY199" s="1797"/>
      <c r="AZ199" s="611"/>
      <c r="BA199" s="611"/>
    </row>
    <row r="200" spans="28:53" ht="15.75" customHeight="1" x14ac:dyDescent="0.35">
      <c r="AB200" s="611"/>
      <c r="AC200" s="611"/>
      <c r="AD200" s="611"/>
      <c r="AE200" s="611"/>
      <c r="AF200" s="1797"/>
      <c r="AG200" s="1797"/>
      <c r="AH200" s="1797"/>
      <c r="AI200" s="1797"/>
      <c r="AJ200" s="1797"/>
      <c r="AK200" s="1797"/>
      <c r="AL200" s="1797"/>
      <c r="AM200" s="1797"/>
      <c r="AN200" s="1797"/>
      <c r="AO200" s="1797"/>
      <c r="AP200" s="1797"/>
      <c r="AQ200" s="1797"/>
      <c r="AR200" s="1797"/>
      <c r="AS200" s="1797"/>
      <c r="AT200" s="1797"/>
      <c r="AU200" s="1797"/>
      <c r="AV200" s="1797"/>
      <c r="AW200" s="1797"/>
      <c r="AX200" s="1797"/>
      <c r="AY200" s="1797"/>
      <c r="AZ200" s="611"/>
      <c r="BA200" s="611"/>
    </row>
    <row r="201" spans="28:53" ht="15.75" customHeight="1" x14ac:dyDescent="0.35">
      <c r="AB201" s="611"/>
      <c r="AC201" s="611"/>
      <c r="AD201" s="611"/>
      <c r="AE201" s="611"/>
      <c r="AF201" s="1797"/>
      <c r="AG201" s="1797"/>
      <c r="AH201" s="1797"/>
      <c r="AI201" s="1797"/>
      <c r="AJ201" s="1797"/>
      <c r="AK201" s="1797"/>
      <c r="AL201" s="1797"/>
      <c r="AM201" s="1797"/>
      <c r="AN201" s="1797"/>
      <c r="AO201" s="1797"/>
      <c r="AP201" s="1797"/>
      <c r="AQ201" s="1797"/>
      <c r="AR201" s="1797"/>
      <c r="AS201" s="1797"/>
      <c r="AT201" s="1797"/>
      <c r="AU201" s="1797"/>
      <c r="AV201" s="1797"/>
      <c r="AW201" s="1797"/>
      <c r="AX201" s="1797"/>
      <c r="AY201" s="1797"/>
      <c r="AZ201" s="611"/>
      <c r="BA201" s="611"/>
    </row>
    <row r="202" spans="28:53" ht="15.75" customHeight="1" x14ac:dyDescent="0.35">
      <c r="AB202" s="611"/>
      <c r="AC202" s="611"/>
      <c r="AD202" s="611"/>
      <c r="AE202" s="611"/>
      <c r="AF202" s="1797"/>
      <c r="AG202" s="1797"/>
      <c r="AH202" s="1797"/>
      <c r="AI202" s="1797"/>
      <c r="AJ202" s="1797"/>
      <c r="AK202" s="1797"/>
      <c r="AL202" s="1797"/>
      <c r="AM202" s="1797"/>
      <c r="AN202" s="1797"/>
      <c r="AO202" s="1797"/>
      <c r="AP202" s="1797"/>
      <c r="AQ202" s="1797"/>
      <c r="AR202" s="1797"/>
      <c r="AS202" s="1797"/>
      <c r="AT202" s="1797"/>
      <c r="AU202" s="1797"/>
      <c r="AV202" s="1797"/>
      <c r="AW202" s="1797"/>
      <c r="AX202" s="1797"/>
      <c r="AY202" s="1797"/>
      <c r="AZ202" s="611"/>
      <c r="BA202" s="611"/>
    </row>
    <row r="203" spans="28:53" ht="15.75" customHeight="1" x14ac:dyDescent="0.35">
      <c r="AB203" s="611"/>
      <c r="AC203" s="611"/>
      <c r="AD203" s="611"/>
      <c r="AE203" s="611"/>
      <c r="AF203" s="1797"/>
      <c r="AG203" s="1797"/>
      <c r="AH203" s="1797"/>
      <c r="AI203" s="1797"/>
      <c r="AJ203" s="1797"/>
      <c r="AK203" s="1797"/>
      <c r="AL203" s="1797"/>
      <c r="AM203" s="1797"/>
      <c r="AN203" s="1797"/>
      <c r="AO203" s="1797"/>
      <c r="AP203" s="1797"/>
      <c r="AQ203" s="1797"/>
      <c r="AR203" s="1797"/>
      <c r="AS203" s="1797"/>
      <c r="AT203" s="1797"/>
      <c r="AU203" s="1797"/>
      <c r="AV203" s="1797"/>
      <c r="AW203" s="1797"/>
      <c r="AX203" s="1797"/>
      <c r="AY203" s="1797"/>
      <c r="AZ203" s="611"/>
      <c r="BA203" s="611"/>
    </row>
    <row r="204" spans="28:53" ht="15.75" customHeight="1" x14ac:dyDescent="0.35">
      <c r="AB204" s="611"/>
      <c r="AC204" s="611"/>
      <c r="AD204" s="611"/>
      <c r="AE204" s="611"/>
      <c r="AF204" s="1797"/>
      <c r="AG204" s="1797"/>
      <c r="AH204" s="1797"/>
      <c r="AI204" s="1797"/>
      <c r="AJ204" s="1797"/>
      <c r="AK204" s="1797"/>
      <c r="AL204" s="1797"/>
      <c r="AM204" s="1797"/>
      <c r="AN204" s="1797"/>
      <c r="AO204" s="1797"/>
      <c r="AP204" s="1797"/>
      <c r="AQ204" s="1797"/>
      <c r="AR204" s="1797"/>
      <c r="AS204" s="1797"/>
      <c r="AT204" s="1797"/>
      <c r="AU204" s="1797"/>
      <c r="AV204" s="1797"/>
      <c r="AW204" s="1797"/>
      <c r="AX204" s="1797"/>
      <c r="AY204" s="1797"/>
      <c r="AZ204" s="611"/>
      <c r="BA204" s="611"/>
    </row>
    <row r="205" spans="28:53" ht="15.75" customHeight="1" x14ac:dyDescent="0.35">
      <c r="AB205" s="611"/>
      <c r="AC205" s="611"/>
      <c r="AD205" s="611"/>
      <c r="AE205" s="611"/>
      <c r="AF205" s="1797"/>
      <c r="AG205" s="1797"/>
      <c r="AH205" s="1797"/>
      <c r="AI205" s="1797"/>
      <c r="AJ205" s="1797"/>
      <c r="AK205" s="1797"/>
      <c r="AL205" s="1797"/>
      <c r="AM205" s="1797"/>
      <c r="AN205" s="1797"/>
      <c r="AO205" s="1797"/>
      <c r="AP205" s="1797"/>
      <c r="AQ205" s="1797"/>
      <c r="AR205" s="1797"/>
      <c r="AS205" s="1797"/>
      <c r="AT205" s="1797"/>
      <c r="AU205" s="1797"/>
      <c r="AV205" s="1797"/>
      <c r="AW205" s="1797"/>
      <c r="AX205" s="1797"/>
      <c r="AY205" s="1797"/>
      <c r="AZ205" s="611"/>
      <c r="BA205" s="611"/>
    </row>
    <row r="206" spans="28:53" ht="15.75" customHeight="1" x14ac:dyDescent="0.35">
      <c r="AB206" s="611"/>
      <c r="AC206" s="611"/>
      <c r="AD206" s="611"/>
      <c r="AE206" s="611"/>
      <c r="AF206" s="1797"/>
      <c r="AG206" s="1797"/>
      <c r="AH206" s="1797"/>
      <c r="AI206" s="1797"/>
      <c r="AJ206" s="1797"/>
      <c r="AK206" s="1797"/>
      <c r="AL206" s="1797"/>
      <c r="AM206" s="1797"/>
      <c r="AN206" s="1797"/>
      <c r="AO206" s="1797"/>
      <c r="AP206" s="1797"/>
      <c r="AQ206" s="1797"/>
      <c r="AR206" s="1797"/>
      <c r="AS206" s="1797"/>
      <c r="AT206" s="1797"/>
      <c r="AU206" s="1797"/>
      <c r="AV206" s="1797"/>
      <c r="AW206" s="1797"/>
      <c r="AX206" s="1797"/>
      <c r="AY206" s="1797"/>
      <c r="AZ206" s="611"/>
      <c r="BA206" s="611"/>
    </row>
    <row r="207" spans="28:53" ht="15.75" customHeight="1" x14ac:dyDescent="0.35">
      <c r="AB207" s="611"/>
      <c r="AC207" s="611"/>
      <c r="AD207" s="611"/>
      <c r="AE207" s="611"/>
      <c r="AF207" s="1797"/>
      <c r="AG207" s="1797"/>
      <c r="AH207" s="1797"/>
      <c r="AI207" s="1797"/>
      <c r="AJ207" s="1797"/>
      <c r="AK207" s="1797"/>
      <c r="AL207" s="1797"/>
      <c r="AM207" s="1797"/>
      <c r="AN207" s="1797"/>
      <c r="AO207" s="1797"/>
      <c r="AP207" s="1797"/>
      <c r="AQ207" s="1797"/>
      <c r="AR207" s="1797"/>
      <c r="AS207" s="1797"/>
      <c r="AT207" s="1797"/>
      <c r="AU207" s="1797"/>
      <c r="AV207" s="1797"/>
      <c r="AW207" s="1797"/>
      <c r="AX207" s="1797"/>
      <c r="AY207" s="1797"/>
      <c r="AZ207" s="611"/>
      <c r="BA207" s="611"/>
    </row>
    <row r="208" spans="28:53" ht="15.75" customHeight="1" x14ac:dyDescent="0.35">
      <c r="AB208" s="611"/>
      <c r="AC208" s="611"/>
      <c r="AD208" s="611"/>
      <c r="AE208" s="611"/>
      <c r="AF208" s="1797"/>
      <c r="AG208" s="1797"/>
      <c r="AH208" s="1797"/>
      <c r="AI208" s="1797"/>
      <c r="AJ208" s="1797"/>
      <c r="AK208" s="1797"/>
      <c r="AL208" s="1797"/>
      <c r="AM208" s="1797"/>
      <c r="AN208" s="1797"/>
      <c r="AO208" s="1797"/>
      <c r="AP208" s="1797"/>
      <c r="AQ208" s="1797"/>
      <c r="AR208" s="1797"/>
      <c r="AS208" s="1797"/>
      <c r="AT208" s="1797"/>
      <c r="AU208" s="1797"/>
      <c r="AV208" s="1797"/>
      <c r="AW208" s="1797"/>
      <c r="AX208" s="1797"/>
      <c r="AY208" s="1797"/>
      <c r="AZ208" s="611"/>
      <c r="BA208" s="611"/>
    </row>
    <row r="209" spans="28:53" ht="15.75" customHeight="1" x14ac:dyDescent="0.35">
      <c r="AB209" s="611"/>
      <c r="AC209" s="611"/>
      <c r="AD209" s="611"/>
      <c r="AE209" s="611"/>
      <c r="AF209" s="1797"/>
      <c r="AG209" s="1797"/>
      <c r="AH209" s="1797"/>
      <c r="AI209" s="1797"/>
      <c r="AJ209" s="1797"/>
      <c r="AK209" s="1797"/>
      <c r="AL209" s="1797"/>
      <c r="AM209" s="1797"/>
      <c r="AN209" s="1797"/>
      <c r="AO209" s="1797"/>
      <c r="AP209" s="1797"/>
      <c r="AQ209" s="1797"/>
      <c r="AR209" s="1797"/>
      <c r="AS209" s="1797"/>
      <c r="AT209" s="1797"/>
      <c r="AU209" s="1797"/>
      <c r="AV209" s="1797"/>
      <c r="AW209" s="1797"/>
      <c r="AX209" s="1797"/>
      <c r="AY209" s="1797"/>
      <c r="AZ209" s="611"/>
      <c r="BA209" s="611"/>
    </row>
    <row r="210" spans="28:53" ht="15.75" customHeight="1" x14ac:dyDescent="0.35">
      <c r="AB210" s="611"/>
      <c r="AC210" s="611"/>
      <c r="AD210" s="611"/>
      <c r="AE210" s="611"/>
      <c r="AF210" s="1797"/>
      <c r="AG210" s="1797"/>
      <c r="AH210" s="1797"/>
      <c r="AI210" s="1797"/>
      <c r="AJ210" s="1797"/>
      <c r="AK210" s="1797"/>
      <c r="AL210" s="1797"/>
      <c r="AM210" s="1797"/>
      <c r="AN210" s="1797"/>
      <c r="AO210" s="1797"/>
      <c r="AP210" s="1797"/>
      <c r="AQ210" s="1797"/>
      <c r="AR210" s="1797"/>
      <c r="AS210" s="1797"/>
      <c r="AT210" s="1797"/>
      <c r="AU210" s="1797"/>
      <c r="AV210" s="1797"/>
      <c r="AW210" s="1797"/>
      <c r="AX210" s="1797"/>
      <c r="AY210" s="1797"/>
      <c r="AZ210" s="611"/>
      <c r="BA210" s="611"/>
    </row>
    <row r="211" spans="28:53" ht="15.75" customHeight="1" x14ac:dyDescent="0.35">
      <c r="AB211" s="611"/>
      <c r="AC211" s="611"/>
      <c r="AD211" s="611"/>
      <c r="AE211" s="611"/>
      <c r="AF211" s="1797"/>
      <c r="AG211" s="1797"/>
      <c r="AH211" s="1797"/>
      <c r="AI211" s="1797"/>
      <c r="AJ211" s="1797"/>
      <c r="AK211" s="1797"/>
      <c r="AL211" s="1797"/>
      <c r="AM211" s="1797"/>
      <c r="AN211" s="1797"/>
      <c r="AO211" s="1797"/>
      <c r="AP211" s="1797"/>
      <c r="AQ211" s="1797"/>
      <c r="AR211" s="1797"/>
      <c r="AS211" s="1797"/>
      <c r="AT211" s="1797"/>
      <c r="AU211" s="1797"/>
      <c r="AV211" s="1797"/>
      <c r="AW211" s="1797"/>
      <c r="AX211" s="1797"/>
      <c r="AY211" s="1797"/>
      <c r="AZ211" s="611"/>
      <c r="BA211" s="611"/>
    </row>
    <row r="212" spans="28:53" ht="15.75" customHeight="1" x14ac:dyDescent="0.35">
      <c r="AB212" s="611"/>
      <c r="AC212" s="611"/>
      <c r="AD212" s="611"/>
      <c r="AE212" s="611"/>
      <c r="AF212" s="1797"/>
      <c r="AG212" s="1797"/>
      <c r="AH212" s="1797"/>
      <c r="AI212" s="1797"/>
      <c r="AJ212" s="1797"/>
      <c r="AK212" s="1797"/>
      <c r="AL212" s="1797"/>
      <c r="AM212" s="1797"/>
      <c r="AN212" s="1797"/>
      <c r="AO212" s="1797"/>
      <c r="AP212" s="1797"/>
      <c r="AQ212" s="1797"/>
      <c r="AR212" s="1797"/>
      <c r="AS212" s="1797"/>
      <c r="AT212" s="1797"/>
      <c r="AU212" s="1797"/>
      <c r="AV212" s="1797"/>
      <c r="AW212" s="1797"/>
      <c r="AX212" s="1797"/>
      <c r="AY212" s="1797"/>
      <c r="AZ212" s="611"/>
      <c r="BA212" s="611"/>
    </row>
    <row r="213" spans="28:53" ht="15.75" customHeight="1" x14ac:dyDescent="0.35">
      <c r="AB213" s="611"/>
      <c r="AC213" s="611"/>
      <c r="AD213" s="611"/>
      <c r="AE213" s="611"/>
      <c r="AF213" s="1797"/>
      <c r="AG213" s="1797"/>
      <c r="AH213" s="1797"/>
      <c r="AI213" s="1797"/>
      <c r="AJ213" s="1797"/>
      <c r="AK213" s="1797"/>
      <c r="AL213" s="1797"/>
      <c r="AM213" s="1797"/>
      <c r="AN213" s="1797"/>
      <c r="AO213" s="1797"/>
      <c r="AP213" s="1797"/>
      <c r="AQ213" s="1797"/>
      <c r="AR213" s="1797"/>
      <c r="AS213" s="1797"/>
      <c r="AT213" s="1797"/>
      <c r="AU213" s="1797"/>
      <c r="AV213" s="1797"/>
      <c r="AW213" s="1797"/>
      <c r="AX213" s="1797"/>
      <c r="AY213" s="1797"/>
      <c r="AZ213" s="611"/>
      <c r="BA213" s="611"/>
    </row>
    <row r="214" spans="28:53" ht="15.75" customHeight="1" x14ac:dyDescent="0.35">
      <c r="AB214" s="611"/>
      <c r="AC214" s="611"/>
      <c r="AD214" s="611"/>
      <c r="AE214" s="611"/>
      <c r="AF214" s="1797"/>
      <c r="AG214" s="1797"/>
      <c r="AH214" s="1797"/>
      <c r="AI214" s="1797"/>
      <c r="AJ214" s="1797"/>
      <c r="AK214" s="1797"/>
      <c r="AL214" s="1797"/>
      <c r="AM214" s="1797"/>
      <c r="AN214" s="1797"/>
      <c r="AO214" s="1797"/>
      <c r="AP214" s="1797"/>
      <c r="AQ214" s="1797"/>
      <c r="AR214" s="1797"/>
      <c r="AS214" s="1797"/>
      <c r="AT214" s="1797"/>
      <c r="AU214" s="1797"/>
      <c r="AV214" s="1797"/>
      <c r="AW214" s="1797"/>
      <c r="AX214" s="1797"/>
      <c r="AY214" s="1797"/>
      <c r="AZ214" s="611"/>
      <c r="BA214" s="611"/>
    </row>
    <row r="215" spans="28:53" ht="15.75" customHeight="1" x14ac:dyDescent="0.35">
      <c r="AB215" s="611"/>
      <c r="AC215" s="611"/>
      <c r="AD215" s="611"/>
      <c r="AE215" s="611"/>
      <c r="AF215" s="1797"/>
      <c r="AG215" s="1797"/>
      <c r="AH215" s="1797"/>
      <c r="AI215" s="1797"/>
      <c r="AJ215" s="1797"/>
      <c r="AK215" s="1797"/>
      <c r="AL215" s="1797"/>
      <c r="AM215" s="1797"/>
      <c r="AN215" s="1797"/>
      <c r="AO215" s="1797"/>
      <c r="AP215" s="1797"/>
      <c r="AQ215" s="1797"/>
      <c r="AR215" s="1797"/>
      <c r="AS215" s="1797"/>
      <c r="AT215" s="1797"/>
      <c r="AU215" s="1797"/>
      <c r="AV215" s="1797"/>
      <c r="AW215" s="1797"/>
      <c r="AX215" s="1797"/>
      <c r="AY215" s="1797"/>
      <c r="AZ215" s="611"/>
      <c r="BA215" s="611"/>
    </row>
    <row r="216" spans="28:53" ht="15.75" customHeight="1" x14ac:dyDescent="0.35">
      <c r="AB216" s="611"/>
      <c r="AC216" s="611"/>
      <c r="AD216" s="611"/>
      <c r="AE216" s="611"/>
      <c r="AF216" s="1797"/>
      <c r="AG216" s="1797"/>
      <c r="AH216" s="1797"/>
      <c r="AI216" s="1797"/>
      <c r="AJ216" s="1797"/>
      <c r="AK216" s="1797"/>
      <c r="AL216" s="1797"/>
      <c r="AM216" s="1797"/>
      <c r="AN216" s="1797"/>
      <c r="AO216" s="1797"/>
      <c r="AP216" s="1797"/>
      <c r="AQ216" s="1797"/>
      <c r="AR216" s="1797"/>
      <c r="AS216" s="1797"/>
      <c r="AT216" s="1797"/>
      <c r="AU216" s="1797"/>
      <c r="AV216" s="1797"/>
      <c r="AW216" s="1797"/>
      <c r="AX216" s="1797"/>
      <c r="AY216" s="1797"/>
      <c r="AZ216" s="611"/>
      <c r="BA216" s="611"/>
    </row>
    <row r="217" spans="28:53" ht="15.75" customHeight="1" x14ac:dyDescent="0.35">
      <c r="AB217" s="611"/>
      <c r="AC217" s="611"/>
      <c r="AD217" s="611"/>
      <c r="AE217" s="611"/>
      <c r="AF217" s="1797"/>
      <c r="AG217" s="1797"/>
      <c r="AH217" s="1797"/>
      <c r="AI217" s="1797"/>
      <c r="AJ217" s="1797"/>
      <c r="AK217" s="1797"/>
      <c r="AL217" s="1797"/>
      <c r="AM217" s="1797"/>
      <c r="AN217" s="1797"/>
      <c r="AO217" s="1797"/>
      <c r="AP217" s="1797"/>
      <c r="AQ217" s="1797"/>
      <c r="AR217" s="1797"/>
      <c r="AS217" s="1797"/>
      <c r="AT217" s="1797"/>
      <c r="AU217" s="1797"/>
      <c r="AV217" s="1797"/>
      <c r="AW217" s="1797"/>
      <c r="AX217" s="1797"/>
      <c r="AY217" s="1797"/>
      <c r="AZ217" s="611"/>
      <c r="BA217" s="611"/>
    </row>
    <row r="218" spans="28:53" ht="15.75" customHeight="1" x14ac:dyDescent="0.35">
      <c r="AB218" s="611"/>
      <c r="AC218" s="611"/>
      <c r="AD218" s="611"/>
      <c r="AE218" s="611"/>
      <c r="AF218" s="1797"/>
      <c r="AG218" s="1797"/>
      <c r="AH218" s="1797"/>
      <c r="AI218" s="1797"/>
      <c r="AJ218" s="1797"/>
      <c r="AK218" s="1797"/>
      <c r="AL218" s="1797"/>
      <c r="AM218" s="1797"/>
      <c r="AN218" s="1797"/>
      <c r="AO218" s="1797"/>
      <c r="AP218" s="1797"/>
      <c r="AQ218" s="1797"/>
      <c r="AR218" s="1797"/>
      <c r="AS218" s="1797"/>
      <c r="AT218" s="1797"/>
      <c r="AU218" s="1797"/>
      <c r="AV218" s="1797"/>
      <c r="AW218" s="1797"/>
      <c r="AX218" s="1797"/>
      <c r="AY218" s="1797"/>
      <c r="AZ218" s="611"/>
      <c r="BA218" s="611"/>
    </row>
    <row r="219" spans="28:53" ht="15.75" customHeight="1" x14ac:dyDescent="0.35">
      <c r="AB219" s="611"/>
      <c r="AC219" s="611"/>
      <c r="AD219" s="611"/>
      <c r="AE219" s="611"/>
      <c r="AF219" s="1797"/>
      <c r="AG219" s="1797"/>
      <c r="AH219" s="1797"/>
      <c r="AI219" s="1797"/>
      <c r="AJ219" s="1797"/>
      <c r="AK219" s="1797"/>
      <c r="AL219" s="1797"/>
      <c r="AM219" s="1797"/>
      <c r="AN219" s="1797"/>
      <c r="AO219" s="1797"/>
      <c r="AP219" s="1797"/>
      <c r="AQ219" s="1797"/>
      <c r="AR219" s="1797"/>
      <c r="AS219" s="1797"/>
      <c r="AT219" s="1797"/>
      <c r="AU219" s="1797"/>
      <c r="AV219" s="1797"/>
      <c r="AW219" s="1797"/>
      <c r="AX219" s="1797"/>
      <c r="AY219" s="1797"/>
      <c r="AZ219" s="611"/>
      <c r="BA219" s="611"/>
    </row>
    <row r="220" spans="28:53" ht="15.75" customHeight="1" x14ac:dyDescent="0.35">
      <c r="AB220" s="611"/>
      <c r="AC220" s="611"/>
      <c r="AD220" s="611"/>
      <c r="AE220" s="611"/>
      <c r="AF220" s="1797"/>
      <c r="AG220" s="1797"/>
      <c r="AH220" s="1797"/>
      <c r="AI220" s="1797"/>
      <c r="AJ220" s="1797"/>
      <c r="AK220" s="1797"/>
      <c r="AL220" s="1797"/>
      <c r="AM220" s="1797"/>
      <c r="AN220" s="1797"/>
      <c r="AO220" s="1797"/>
      <c r="AP220" s="1797"/>
      <c r="AQ220" s="1797"/>
      <c r="AR220" s="1797"/>
      <c r="AS220" s="1797"/>
      <c r="AT220" s="1797"/>
      <c r="AU220" s="1797"/>
      <c r="AV220" s="1797"/>
      <c r="AW220" s="1797"/>
      <c r="AX220" s="1797"/>
      <c r="AY220" s="1797"/>
      <c r="AZ220" s="611"/>
      <c r="BA220" s="611"/>
    </row>
    <row r="221" spans="28:53" ht="15.75" customHeight="1" x14ac:dyDescent="0.35">
      <c r="AB221" s="611"/>
      <c r="AC221" s="611"/>
      <c r="AD221" s="611"/>
      <c r="AE221" s="611"/>
      <c r="AF221" s="1797"/>
      <c r="AG221" s="1797"/>
      <c r="AH221" s="1797"/>
      <c r="AI221" s="1797"/>
      <c r="AJ221" s="1797"/>
      <c r="AK221" s="1797"/>
      <c r="AL221" s="1797"/>
      <c r="AM221" s="1797"/>
      <c r="AN221" s="1797"/>
      <c r="AO221" s="1797"/>
      <c r="AP221" s="1797"/>
      <c r="AQ221" s="1797"/>
      <c r="AR221" s="1797"/>
      <c r="AS221" s="1797"/>
      <c r="AT221" s="1797"/>
      <c r="AU221" s="1797"/>
      <c r="AV221" s="1797"/>
      <c r="AW221" s="1797"/>
      <c r="AX221" s="1797"/>
      <c r="AY221" s="1797"/>
      <c r="AZ221" s="611"/>
      <c r="BA221" s="611"/>
    </row>
    <row r="222" spans="28:53" ht="15.75" customHeight="1" x14ac:dyDescent="0.35">
      <c r="AB222" s="611"/>
      <c r="AC222" s="611"/>
      <c r="AD222" s="611"/>
      <c r="AE222" s="611"/>
      <c r="AF222" s="1797"/>
      <c r="AG222" s="1797"/>
      <c r="AH222" s="1797"/>
      <c r="AI222" s="1797"/>
      <c r="AJ222" s="1797"/>
      <c r="AK222" s="1797"/>
      <c r="AL222" s="1797"/>
      <c r="AM222" s="1797"/>
      <c r="AN222" s="1797"/>
      <c r="AO222" s="1797"/>
      <c r="AP222" s="1797"/>
      <c r="AQ222" s="1797"/>
      <c r="AR222" s="1797"/>
      <c r="AS222" s="1797"/>
      <c r="AT222" s="1797"/>
      <c r="AU222" s="1797"/>
      <c r="AV222" s="1797"/>
      <c r="AW222" s="1797"/>
      <c r="AX222" s="1797"/>
      <c r="AY222" s="1797"/>
      <c r="AZ222" s="611"/>
      <c r="BA222" s="611"/>
    </row>
    <row r="223" spans="28:53" ht="15.75" customHeight="1" x14ac:dyDescent="0.35">
      <c r="AB223" s="611"/>
      <c r="AC223" s="611"/>
      <c r="AD223" s="611"/>
      <c r="AE223" s="611"/>
      <c r="AF223" s="1797"/>
      <c r="AG223" s="1797"/>
      <c r="AH223" s="1797"/>
      <c r="AI223" s="1797"/>
      <c r="AJ223" s="1797"/>
      <c r="AK223" s="1797"/>
      <c r="AL223" s="1797"/>
      <c r="AM223" s="1797"/>
      <c r="AN223" s="1797"/>
      <c r="AO223" s="1797"/>
      <c r="AP223" s="1797"/>
      <c r="AQ223" s="1797"/>
      <c r="AR223" s="1797"/>
      <c r="AS223" s="1797"/>
      <c r="AT223" s="1797"/>
      <c r="AU223" s="1797"/>
      <c r="AV223" s="1797"/>
      <c r="AW223" s="1797"/>
      <c r="AX223" s="1797"/>
      <c r="AY223" s="1797"/>
      <c r="AZ223" s="611"/>
      <c r="BA223" s="611"/>
    </row>
    <row r="224" spans="28:53" ht="15.75" customHeight="1" x14ac:dyDescent="0.35">
      <c r="AB224" s="611"/>
      <c r="AC224" s="611"/>
      <c r="AD224" s="611"/>
      <c r="AE224" s="611"/>
      <c r="AF224" s="1797"/>
      <c r="AG224" s="1797"/>
      <c r="AH224" s="1797"/>
      <c r="AI224" s="1797"/>
      <c r="AJ224" s="1797"/>
      <c r="AK224" s="1797"/>
      <c r="AL224" s="1797"/>
      <c r="AM224" s="1797"/>
      <c r="AN224" s="1797"/>
      <c r="AO224" s="1797"/>
      <c r="AP224" s="1797"/>
      <c r="AQ224" s="1797"/>
      <c r="AR224" s="1797"/>
      <c r="AS224" s="1797"/>
      <c r="AT224" s="1797"/>
      <c r="AU224" s="1797"/>
      <c r="AV224" s="1797"/>
      <c r="AW224" s="1797"/>
      <c r="AX224" s="1797"/>
      <c r="AY224" s="1797"/>
      <c r="AZ224" s="611"/>
      <c r="BA224" s="611"/>
    </row>
    <row r="225" spans="28:53" ht="15.75" customHeight="1" x14ac:dyDescent="0.35">
      <c r="AB225" s="611"/>
      <c r="AC225" s="611"/>
      <c r="AD225" s="611"/>
      <c r="AE225" s="611"/>
      <c r="AF225" s="1797"/>
      <c r="AG225" s="1797"/>
      <c r="AH225" s="1797"/>
      <c r="AI225" s="1797"/>
      <c r="AJ225" s="1797"/>
      <c r="AK225" s="1797"/>
      <c r="AL225" s="1797"/>
      <c r="AM225" s="1797"/>
      <c r="AN225" s="1797"/>
      <c r="AO225" s="1797"/>
      <c r="AP225" s="1797"/>
      <c r="AQ225" s="1797"/>
      <c r="AR225" s="1797"/>
      <c r="AS225" s="1797"/>
      <c r="AT225" s="1797"/>
      <c r="AU225" s="1797"/>
      <c r="AV225" s="1797"/>
      <c r="AW225" s="1797"/>
      <c r="AX225" s="1797"/>
      <c r="AY225" s="1797"/>
      <c r="AZ225" s="611"/>
      <c r="BA225" s="611"/>
    </row>
    <row r="226" spans="28:53" ht="15.75" customHeight="1" x14ac:dyDescent="0.35">
      <c r="AB226" s="611"/>
      <c r="AC226" s="611"/>
      <c r="AD226" s="611"/>
      <c r="AE226" s="611"/>
      <c r="AF226" s="1797"/>
      <c r="AG226" s="1797"/>
      <c r="AH226" s="1797"/>
      <c r="AI226" s="1797"/>
      <c r="AJ226" s="1797"/>
      <c r="AK226" s="1797"/>
      <c r="AL226" s="1797"/>
      <c r="AM226" s="1797"/>
      <c r="AN226" s="1797"/>
      <c r="AO226" s="1797"/>
      <c r="AP226" s="1797"/>
      <c r="AQ226" s="1797"/>
      <c r="AR226" s="1797"/>
      <c r="AS226" s="1797"/>
      <c r="AT226" s="1797"/>
      <c r="AU226" s="1797"/>
      <c r="AV226" s="1797"/>
      <c r="AW226" s="1797"/>
      <c r="AX226" s="1797"/>
      <c r="AY226" s="1797"/>
      <c r="AZ226" s="611"/>
      <c r="BA226" s="611"/>
    </row>
    <row r="227" spans="28:53" ht="15.75" customHeight="1" x14ac:dyDescent="0.35">
      <c r="AB227" s="611"/>
      <c r="AC227" s="611"/>
      <c r="AD227" s="611"/>
      <c r="AE227" s="611"/>
      <c r="AF227" s="1797"/>
      <c r="AG227" s="1797"/>
      <c r="AH227" s="1797"/>
      <c r="AI227" s="1797"/>
      <c r="AJ227" s="1797"/>
      <c r="AK227" s="1797"/>
      <c r="AL227" s="1797"/>
      <c r="AM227" s="1797"/>
      <c r="AN227" s="1797"/>
      <c r="AO227" s="1797"/>
      <c r="AP227" s="1797"/>
      <c r="AQ227" s="1797"/>
      <c r="AR227" s="1797"/>
      <c r="AS227" s="1797"/>
      <c r="AT227" s="1797"/>
      <c r="AU227" s="1797"/>
      <c r="AV227" s="1797"/>
      <c r="AW227" s="1797"/>
      <c r="AX227" s="1797"/>
      <c r="AY227" s="1797"/>
      <c r="AZ227" s="611"/>
      <c r="BA227" s="611"/>
    </row>
    <row r="228" spans="28:53" ht="15.75" customHeight="1" x14ac:dyDescent="0.35">
      <c r="AB228" s="611"/>
      <c r="AC228" s="611"/>
      <c r="AD228" s="611"/>
      <c r="AE228" s="611"/>
      <c r="AF228" s="1797"/>
      <c r="AG228" s="1797"/>
      <c r="AH228" s="1797"/>
      <c r="AI228" s="1797"/>
      <c r="AJ228" s="1797"/>
      <c r="AK228" s="1797"/>
      <c r="AL228" s="1797"/>
      <c r="AM228" s="1797"/>
      <c r="AN228" s="1797"/>
      <c r="AO228" s="1797"/>
      <c r="AP228" s="1797"/>
      <c r="AQ228" s="1797"/>
      <c r="AR228" s="1797"/>
      <c r="AS228" s="1797"/>
      <c r="AT228" s="1797"/>
      <c r="AU228" s="1797"/>
      <c r="AV228" s="1797"/>
      <c r="AW228" s="1797"/>
      <c r="AX228" s="1797"/>
      <c r="AY228" s="1797"/>
      <c r="AZ228" s="611"/>
      <c r="BA228" s="611"/>
    </row>
    <row r="229" spans="28:53" ht="15.75" customHeight="1" x14ac:dyDescent="0.35">
      <c r="AB229" s="611"/>
      <c r="AC229" s="611"/>
      <c r="AD229" s="611"/>
      <c r="AE229" s="611"/>
      <c r="AF229" s="1797"/>
      <c r="AG229" s="1797"/>
      <c r="AH229" s="1797"/>
      <c r="AI229" s="1797"/>
      <c r="AJ229" s="1797"/>
      <c r="AK229" s="1797"/>
      <c r="AL229" s="1797"/>
      <c r="AM229" s="1797"/>
      <c r="AN229" s="1797"/>
      <c r="AO229" s="1797"/>
      <c r="AP229" s="1797"/>
      <c r="AQ229" s="1797"/>
      <c r="AR229" s="1797"/>
      <c r="AS229" s="1797"/>
      <c r="AT229" s="1797"/>
      <c r="AU229" s="1797"/>
      <c r="AV229" s="1797"/>
      <c r="AW229" s="1797"/>
      <c r="AX229" s="1797"/>
      <c r="AY229" s="1797"/>
      <c r="AZ229" s="611"/>
      <c r="BA229" s="611"/>
    </row>
    <row r="230" spans="28:53" ht="15.75" customHeight="1" x14ac:dyDescent="0.35">
      <c r="AB230" s="611"/>
      <c r="AC230" s="611"/>
      <c r="AD230" s="611"/>
      <c r="AE230" s="611"/>
      <c r="AF230" s="1797"/>
      <c r="AG230" s="1797"/>
      <c r="AH230" s="1797"/>
      <c r="AI230" s="1797"/>
      <c r="AJ230" s="1797"/>
      <c r="AK230" s="1797"/>
      <c r="AL230" s="1797"/>
      <c r="AM230" s="1797"/>
      <c r="AN230" s="1797"/>
      <c r="AO230" s="1797"/>
      <c r="AP230" s="1797"/>
      <c r="AQ230" s="1797"/>
      <c r="AR230" s="1797"/>
      <c r="AS230" s="1797"/>
      <c r="AT230" s="1797"/>
      <c r="AU230" s="1797"/>
      <c r="AV230" s="1797"/>
      <c r="AW230" s="1797"/>
      <c r="AX230" s="1797"/>
      <c r="AY230" s="1797"/>
      <c r="AZ230" s="611"/>
      <c r="BA230" s="611"/>
    </row>
    <row r="231" spans="28:53" ht="15.75" customHeight="1" x14ac:dyDescent="0.35">
      <c r="AB231" s="611"/>
      <c r="AC231" s="611"/>
      <c r="AD231" s="611"/>
      <c r="AE231" s="611"/>
      <c r="AF231" s="1797"/>
      <c r="AG231" s="1797"/>
      <c r="AH231" s="1797"/>
      <c r="AI231" s="1797"/>
      <c r="AJ231" s="1797"/>
      <c r="AK231" s="1797"/>
      <c r="AL231" s="1797"/>
      <c r="AM231" s="1797"/>
      <c r="AN231" s="1797"/>
      <c r="AO231" s="1797"/>
      <c r="AP231" s="1797"/>
      <c r="AQ231" s="1797"/>
      <c r="AR231" s="1797"/>
      <c r="AS231" s="1797"/>
      <c r="AT231" s="1797"/>
      <c r="AU231" s="1797"/>
      <c r="AV231" s="1797"/>
      <c r="AW231" s="1797"/>
      <c r="AX231" s="1797"/>
      <c r="AY231" s="1797"/>
      <c r="AZ231" s="611"/>
      <c r="BA231" s="611"/>
    </row>
    <row r="232" spans="28:53" ht="15.75" customHeight="1" x14ac:dyDescent="0.35">
      <c r="AB232" s="611"/>
      <c r="AC232" s="611"/>
      <c r="AD232" s="611"/>
      <c r="AE232" s="611"/>
      <c r="AF232" s="1797"/>
      <c r="AG232" s="1797"/>
      <c r="AH232" s="1797"/>
      <c r="AI232" s="1797"/>
      <c r="AJ232" s="1797"/>
      <c r="AK232" s="1797"/>
      <c r="AL232" s="1797"/>
      <c r="AM232" s="1797"/>
      <c r="AN232" s="1797"/>
      <c r="AO232" s="1797"/>
      <c r="AP232" s="1797"/>
      <c r="AQ232" s="1797"/>
      <c r="AR232" s="1797"/>
      <c r="AS232" s="1797"/>
      <c r="AT232" s="1797"/>
      <c r="AU232" s="1797"/>
      <c r="AV232" s="1797"/>
      <c r="AW232" s="1797"/>
      <c r="AX232" s="1797"/>
      <c r="AY232" s="1797"/>
      <c r="AZ232" s="611"/>
      <c r="BA232" s="611"/>
    </row>
    <row r="233" spans="28:53" ht="15.75" customHeight="1" x14ac:dyDescent="0.35">
      <c r="AB233" s="611"/>
      <c r="AC233" s="611"/>
      <c r="AD233" s="611"/>
      <c r="AE233" s="611"/>
      <c r="AF233" s="1797"/>
      <c r="AG233" s="1797"/>
      <c r="AH233" s="1797"/>
      <c r="AI233" s="1797"/>
      <c r="AJ233" s="1797"/>
      <c r="AK233" s="1797"/>
      <c r="AL233" s="1797"/>
      <c r="AM233" s="1797"/>
      <c r="AN233" s="1797"/>
      <c r="AO233" s="1797"/>
      <c r="AP233" s="1797"/>
      <c r="AQ233" s="1797"/>
      <c r="AR233" s="1797"/>
      <c r="AS233" s="1797"/>
      <c r="AT233" s="1797"/>
      <c r="AU233" s="1797"/>
      <c r="AV233" s="1797"/>
      <c r="AW233" s="1797"/>
      <c r="AX233" s="1797"/>
      <c r="AY233" s="1797"/>
      <c r="AZ233" s="611"/>
      <c r="BA233" s="611"/>
    </row>
    <row r="234" spans="28:53" ht="15.75" customHeight="1" x14ac:dyDescent="0.35">
      <c r="AB234" s="611"/>
      <c r="AC234" s="611"/>
      <c r="AD234" s="611"/>
      <c r="AE234" s="611"/>
      <c r="AF234" s="1797"/>
      <c r="AG234" s="1797"/>
      <c r="AH234" s="1797"/>
      <c r="AI234" s="1797"/>
      <c r="AJ234" s="1797"/>
      <c r="AK234" s="1797"/>
      <c r="AL234" s="1797"/>
      <c r="AM234" s="1797"/>
      <c r="AN234" s="1797"/>
      <c r="AO234" s="1797"/>
      <c r="AP234" s="1797"/>
      <c r="AQ234" s="1797"/>
      <c r="AR234" s="1797"/>
      <c r="AS234" s="1797"/>
      <c r="AT234" s="1797"/>
      <c r="AU234" s="1797"/>
      <c r="AV234" s="1797"/>
      <c r="AW234" s="1797"/>
      <c r="AX234" s="1797"/>
      <c r="AY234" s="1797"/>
      <c r="AZ234" s="611"/>
      <c r="BA234" s="611"/>
    </row>
    <row r="235" spans="28:53" ht="15.75" customHeight="1" x14ac:dyDescent="0.35">
      <c r="AB235" s="611"/>
      <c r="AC235" s="611"/>
      <c r="AD235" s="611"/>
      <c r="AE235" s="611"/>
      <c r="AF235" s="1797"/>
      <c r="AG235" s="1797"/>
      <c r="AH235" s="1797"/>
      <c r="AI235" s="1797"/>
      <c r="AJ235" s="1797"/>
      <c r="AK235" s="1797"/>
      <c r="AL235" s="1797"/>
      <c r="AM235" s="1797"/>
      <c r="AN235" s="1797"/>
      <c r="AO235" s="1797"/>
      <c r="AP235" s="1797"/>
      <c r="AQ235" s="1797"/>
      <c r="AR235" s="1797"/>
      <c r="AS235" s="1797"/>
      <c r="AT235" s="1797"/>
      <c r="AU235" s="1797"/>
      <c r="AV235" s="1797"/>
      <c r="AW235" s="1797"/>
      <c r="AX235" s="1797"/>
      <c r="AY235" s="1797"/>
      <c r="AZ235" s="611"/>
      <c r="BA235" s="611"/>
    </row>
    <row r="236" spans="28:53" ht="15.75" customHeight="1" x14ac:dyDescent="0.35">
      <c r="AB236" s="611"/>
      <c r="AC236" s="611"/>
      <c r="AD236" s="611"/>
      <c r="AE236" s="611"/>
      <c r="AF236" s="1797"/>
      <c r="AG236" s="1797"/>
      <c r="AH236" s="1797"/>
      <c r="AI236" s="1797"/>
      <c r="AJ236" s="1797"/>
      <c r="AK236" s="1797"/>
      <c r="AL236" s="1797"/>
      <c r="AM236" s="1797"/>
      <c r="AN236" s="1797"/>
      <c r="AO236" s="1797"/>
      <c r="AP236" s="1797"/>
      <c r="AQ236" s="1797"/>
      <c r="AR236" s="1797"/>
      <c r="AS236" s="1797"/>
      <c r="AT236" s="1797"/>
      <c r="AU236" s="1797"/>
      <c r="AV236" s="1797"/>
      <c r="AW236" s="1797"/>
      <c r="AX236" s="1797"/>
      <c r="AY236" s="1797"/>
      <c r="AZ236" s="611"/>
      <c r="BA236" s="611"/>
    </row>
    <row r="237" spans="28:53" ht="15.75" customHeight="1" x14ac:dyDescent="0.35">
      <c r="AB237" s="611"/>
      <c r="AC237" s="611"/>
      <c r="AD237" s="611"/>
      <c r="AE237" s="611"/>
      <c r="AF237" s="1797"/>
      <c r="AG237" s="1797"/>
      <c r="AH237" s="1797"/>
      <c r="AI237" s="1797"/>
      <c r="AJ237" s="1797"/>
      <c r="AK237" s="1797"/>
      <c r="AL237" s="1797"/>
      <c r="AM237" s="1797"/>
      <c r="AN237" s="1797"/>
      <c r="AO237" s="1797"/>
      <c r="AP237" s="1797"/>
      <c r="AQ237" s="1797"/>
      <c r="AR237" s="1797"/>
      <c r="AS237" s="1797"/>
      <c r="AT237" s="1797"/>
      <c r="AU237" s="1797"/>
      <c r="AV237" s="1797"/>
      <c r="AW237" s="1797"/>
      <c r="AX237" s="1797"/>
      <c r="AY237" s="1797"/>
      <c r="AZ237" s="611"/>
      <c r="BA237" s="611"/>
    </row>
    <row r="238" spans="28:53" ht="15.75" customHeight="1" x14ac:dyDescent="0.35">
      <c r="AB238" s="611"/>
      <c r="AC238" s="611"/>
      <c r="AD238" s="611"/>
      <c r="AE238" s="611"/>
      <c r="AF238" s="1797"/>
      <c r="AG238" s="1797"/>
      <c r="AH238" s="1797"/>
      <c r="AI238" s="1797"/>
      <c r="AJ238" s="1797"/>
      <c r="AK238" s="1797"/>
      <c r="AL238" s="1797"/>
      <c r="AM238" s="1797"/>
      <c r="AN238" s="1797"/>
      <c r="AO238" s="1797"/>
      <c r="AP238" s="1797"/>
      <c r="AQ238" s="1797"/>
      <c r="AR238" s="1797"/>
      <c r="AS238" s="1797"/>
      <c r="AT238" s="1797"/>
      <c r="AU238" s="1797"/>
      <c r="AV238" s="1797"/>
      <c r="AW238" s="1797"/>
      <c r="AX238" s="1797"/>
      <c r="AY238" s="1797"/>
      <c r="AZ238" s="611"/>
      <c r="BA238" s="611"/>
    </row>
    <row r="239" spans="28:53" ht="15.75" customHeight="1" x14ac:dyDescent="0.35">
      <c r="AB239" s="611"/>
      <c r="AC239" s="611"/>
      <c r="AD239" s="611"/>
      <c r="AE239" s="611"/>
      <c r="AF239" s="1797"/>
      <c r="AG239" s="1797"/>
      <c r="AH239" s="1797"/>
      <c r="AI239" s="1797"/>
      <c r="AJ239" s="1797"/>
      <c r="AK239" s="1797"/>
      <c r="AL239" s="1797"/>
      <c r="AM239" s="1797"/>
      <c r="AN239" s="1797"/>
      <c r="AO239" s="1797"/>
      <c r="AP239" s="1797"/>
      <c r="AQ239" s="1797"/>
      <c r="AR239" s="1797"/>
      <c r="AS239" s="1797"/>
      <c r="AT239" s="1797"/>
      <c r="AU239" s="1797"/>
      <c r="AV239" s="1797"/>
      <c r="AW239" s="1797"/>
      <c r="AX239" s="1797"/>
      <c r="AY239" s="1797"/>
      <c r="AZ239" s="611"/>
      <c r="BA239" s="611"/>
    </row>
    <row r="240" spans="28:53" ht="15.75" customHeight="1" x14ac:dyDescent="0.35">
      <c r="AB240" s="611"/>
      <c r="AC240" s="611"/>
      <c r="AD240" s="611"/>
      <c r="AE240" s="611"/>
      <c r="AF240" s="1797"/>
      <c r="AG240" s="1797"/>
      <c r="AH240" s="1797"/>
      <c r="AI240" s="1797"/>
      <c r="AJ240" s="1797"/>
      <c r="AK240" s="1797"/>
      <c r="AL240" s="1797"/>
      <c r="AM240" s="1797"/>
      <c r="AN240" s="1797"/>
      <c r="AO240" s="1797"/>
      <c r="AP240" s="1797"/>
      <c r="AQ240" s="1797"/>
      <c r="AR240" s="1797"/>
      <c r="AS240" s="1797"/>
      <c r="AT240" s="1797"/>
      <c r="AU240" s="1797"/>
      <c r="AV240" s="1797"/>
      <c r="AW240" s="1797"/>
      <c r="AX240" s="1797"/>
      <c r="AY240" s="1797"/>
      <c r="AZ240" s="611"/>
      <c r="BA240" s="611"/>
    </row>
    <row r="241" spans="28:53" ht="15.75" customHeight="1" x14ac:dyDescent="0.35">
      <c r="AB241" s="611"/>
      <c r="AC241" s="611"/>
      <c r="AD241" s="611"/>
      <c r="AE241" s="611"/>
      <c r="AF241" s="1797"/>
      <c r="AG241" s="1797"/>
      <c r="AH241" s="1797"/>
      <c r="AI241" s="1797"/>
      <c r="AJ241" s="1797"/>
      <c r="AK241" s="1797"/>
      <c r="AL241" s="1797"/>
      <c r="AM241" s="1797"/>
      <c r="AN241" s="1797"/>
      <c r="AO241" s="1797"/>
      <c r="AP241" s="1797"/>
      <c r="AQ241" s="1797"/>
      <c r="AR241" s="1797"/>
      <c r="AS241" s="1797"/>
      <c r="AT241" s="1797"/>
      <c r="AU241" s="1797"/>
      <c r="AV241" s="1797"/>
      <c r="AW241" s="1797"/>
      <c r="AX241" s="1797"/>
      <c r="AY241" s="1797"/>
      <c r="AZ241" s="611"/>
      <c r="BA241" s="611"/>
    </row>
    <row r="242" spans="28:53" ht="15.75" customHeight="1" x14ac:dyDescent="0.35">
      <c r="AB242" s="611"/>
      <c r="AC242" s="611"/>
      <c r="AD242" s="611"/>
      <c r="AE242" s="611"/>
      <c r="AF242" s="1797"/>
      <c r="AG242" s="1797"/>
      <c r="AH242" s="1797"/>
      <c r="AI242" s="1797"/>
      <c r="AJ242" s="1797"/>
      <c r="AK242" s="1797"/>
      <c r="AL242" s="1797"/>
      <c r="AM242" s="1797"/>
      <c r="AN242" s="1797"/>
      <c r="AO242" s="1797"/>
      <c r="AP242" s="1797"/>
      <c r="AQ242" s="1797"/>
      <c r="AR242" s="1797"/>
      <c r="AS242" s="1797"/>
      <c r="AT242" s="1797"/>
      <c r="AU242" s="1797"/>
      <c r="AV242" s="1797"/>
      <c r="AW242" s="1797"/>
      <c r="AX242" s="1797"/>
      <c r="AY242" s="1797"/>
      <c r="AZ242" s="611"/>
      <c r="BA242" s="611"/>
    </row>
    <row r="243" spans="28:53" ht="15.75" customHeight="1" x14ac:dyDescent="0.35">
      <c r="AB243" s="611"/>
      <c r="AC243" s="611"/>
      <c r="AD243" s="611"/>
      <c r="AE243" s="611"/>
      <c r="AF243" s="1797"/>
      <c r="AG243" s="1797"/>
      <c r="AH243" s="1797"/>
      <c r="AI243" s="1797"/>
      <c r="AJ243" s="1797"/>
      <c r="AK243" s="1797"/>
      <c r="AL243" s="1797"/>
      <c r="AM243" s="1797"/>
      <c r="AN243" s="1797"/>
      <c r="AO243" s="1797"/>
      <c r="AP243" s="1797"/>
      <c r="AQ243" s="1797"/>
      <c r="AR243" s="1797"/>
      <c r="AS243" s="1797"/>
      <c r="AT243" s="1797"/>
      <c r="AU243" s="1797"/>
      <c r="AV243" s="1797"/>
      <c r="AW243" s="1797"/>
      <c r="AX243" s="1797"/>
      <c r="AY243" s="1797"/>
      <c r="AZ243" s="611"/>
      <c r="BA243" s="611"/>
    </row>
    <row r="244" spans="28:53" ht="15.75" customHeight="1" x14ac:dyDescent="0.35">
      <c r="AB244" s="611"/>
      <c r="AC244" s="611"/>
      <c r="AD244" s="611"/>
      <c r="AE244" s="611"/>
      <c r="AF244" s="1797"/>
      <c r="AG244" s="1797"/>
      <c r="AH244" s="1797"/>
      <c r="AI244" s="1797"/>
      <c r="AJ244" s="1797"/>
      <c r="AK244" s="1797"/>
      <c r="AL244" s="1797"/>
      <c r="AM244" s="1797"/>
      <c r="AN244" s="1797"/>
      <c r="AO244" s="1797"/>
      <c r="AP244" s="1797"/>
      <c r="AQ244" s="1797"/>
      <c r="AR244" s="1797"/>
      <c r="AS244" s="1797"/>
      <c r="AT244" s="1797"/>
      <c r="AU244" s="1797"/>
      <c r="AV244" s="1797"/>
      <c r="AW244" s="1797"/>
      <c r="AX244" s="1797"/>
      <c r="AY244" s="1797"/>
      <c r="AZ244" s="611"/>
      <c r="BA244" s="611"/>
    </row>
    <row r="245" spans="28:53" ht="15.75" customHeight="1" x14ac:dyDescent="0.35">
      <c r="AB245" s="611"/>
      <c r="AC245" s="611"/>
      <c r="AD245" s="611"/>
      <c r="AE245" s="611"/>
      <c r="AF245" s="1797"/>
      <c r="AG245" s="1797"/>
      <c r="AH245" s="1797"/>
      <c r="AI245" s="1797"/>
      <c r="AJ245" s="1797"/>
      <c r="AK245" s="1797"/>
      <c r="AL245" s="1797"/>
      <c r="AM245" s="1797"/>
      <c r="AN245" s="1797"/>
      <c r="AO245" s="1797"/>
      <c r="AP245" s="1797"/>
      <c r="AQ245" s="1797"/>
      <c r="AR245" s="1797"/>
      <c r="AS245" s="1797"/>
      <c r="AT245" s="1797"/>
      <c r="AU245" s="1797"/>
      <c r="AV245" s="1797"/>
      <c r="AW245" s="1797"/>
      <c r="AX245" s="1797"/>
      <c r="AY245" s="1797"/>
      <c r="AZ245" s="611"/>
      <c r="BA245" s="611"/>
    </row>
    <row r="246" spans="28:53" ht="15.75" customHeight="1" x14ac:dyDescent="0.35">
      <c r="AB246" s="611"/>
      <c r="AC246" s="611"/>
      <c r="AD246" s="611"/>
      <c r="AE246" s="611"/>
      <c r="AF246" s="1797"/>
      <c r="AG246" s="1797"/>
      <c r="AH246" s="1797"/>
      <c r="AI246" s="1797"/>
      <c r="AJ246" s="1797"/>
      <c r="AK246" s="1797"/>
      <c r="AL246" s="1797"/>
      <c r="AM246" s="1797"/>
      <c r="AN246" s="1797"/>
      <c r="AO246" s="1797"/>
      <c r="AP246" s="1797"/>
      <c r="AQ246" s="1797"/>
      <c r="AR246" s="1797"/>
      <c r="AS246" s="1797"/>
      <c r="AT246" s="1797"/>
      <c r="AU246" s="1797"/>
      <c r="AV246" s="1797"/>
      <c r="AW246" s="1797"/>
      <c r="AX246" s="1797"/>
      <c r="AY246" s="1797"/>
      <c r="AZ246" s="611"/>
      <c r="BA246" s="611"/>
    </row>
    <row r="247" spans="28:53" ht="15.75" customHeight="1" x14ac:dyDescent="0.35">
      <c r="AB247" s="611"/>
      <c r="AC247" s="611"/>
      <c r="AD247" s="611"/>
      <c r="AE247" s="611"/>
      <c r="AF247" s="1797"/>
      <c r="AG247" s="1797"/>
      <c r="AH247" s="1797"/>
      <c r="AI247" s="1797"/>
      <c r="AJ247" s="1797"/>
      <c r="AK247" s="1797"/>
      <c r="AL247" s="1797"/>
      <c r="AM247" s="1797"/>
      <c r="AN247" s="1797"/>
      <c r="AO247" s="1797"/>
      <c r="AP247" s="1797"/>
      <c r="AQ247" s="1797"/>
      <c r="AR247" s="1797"/>
      <c r="AS247" s="1797"/>
      <c r="AT247" s="1797"/>
      <c r="AU247" s="1797"/>
      <c r="AV247" s="1797"/>
      <c r="AW247" s="1797"/>
      <c r="AX247" s="1797"/>
      <c r="AY247" s="1797"/>
      <c r="AZ247" s="611"/>
      <c r="BA247" s="611"/>
    </row>
    <row r="248" spans="28:53" ht="15.75" customHeight="1" x14ac:dyDescent="0.35">
      <c r="AB248" s="611"/>
      <c r="AC248" s="611"/>
      <c r="AD248" s="611"/>
      <c r="AE248" s="611"/>
      <c r="AF248" s="1797"/>
      <c r="AG248" s="1797"/>
      <c r="AH248" s="1797"/>
      <c r="AI248" s="1797"/>
      <c r="AJ248" s="1797"/>
      <c r="AK248" s="1797"/>
      <c r="AL248" s="1797"/>
      <c r="AM248" s="1797"/>
      <c r="AN248" s="1797"/>
      <c r="AO248" s="1797"/>
      <c r="AP248" s="1797"/>
      <c r="AQ248" s="1797"/>
      <c r="AR248" s="1797"/>
      <c r="AS248" s="1797"/>
      <c r="AT248" s="1797"/>
      <c r="AU248" s="1797"/>
      <c r="AV248" s="1797"/>
      <c r="AW248" s="1797"/>
      <c r="AX248" s="1797"/>
      <c r="AY248" s="1797"/>
      <c r="AZ248" s="611"/>
      <c r="BA248" s="611"/>
    </row>
    <row r="249" spans="28:53" ht="15.75" customHeight="1" x14ac:dyDescent="0.35">
      <c r="AB249" s="611"/>
      <c r="AC249" s="611"/>
      <c r="AD249" s="611"/>
      <c r="AE249" s="611"/>
      <c r="AF249" s="1797"/>
      <c r="AG249" s="1797"/>
      <c r="AH249" s="1797"/>
      <c r="AI249" s="1797"/>
      <c r="AJ249" s="1797"/>
      <c r="AK249" s="1797"/>
      <c r="AL249" s="1797"/>
      <c r="AM249" s="1797"/>
      <c r="AN249" s="1797"/>
      <c r="AO249" s="1797"/>
      <c r="AP249" s="1797"/>
      <c r="AQ249" s="1797"/>
      <c r="AR249" s="1797"/>
      <c r="AS249" s="1797"/>
      <c r="AT249" s="1797"/>
      <c r="AU249" s="1797"/>
      <c r="AV249" s="1797"/>
      <c r="AW249" s="1797"/>
      <c r="AX249" s="1797"/>
      <c r="AY249" s="1797"/>
      <c r="AZ249" s="611"/>
      <c r="BA249" s="611"/>
    </row>
    <row r="250" spans="28:53" ht="15.75" customHeight="1" x14ac:dyDescent="0.35">
      <c r="AB250" s="611"/>
      <c r="AC250" s="611"/>
      <c r="AD250" s="611"/>
      <c r="AE250" s="611"/>
      <c r="AF250" s="1797"/>
      <c r="AG250" s="1797"/>
      <c r="AH250" s="1797"/>
      <c r="AI250" s="1797"/>
      <c r="AJ250" s="1797"/>
      <c r="AK250" s="1797"/>
      <c r="AL250" s="1797"/>
      <c r="AM250" s="1797"/>
      <c r="AN250" s="1797"/>
      <c r="AO250" s="1797"/>
      <c r="AP250" s="1797"/>
      <c r="AQ250" s="1797"/>
      <c r="AR250" s="1797"/>
      <c r="AS250" s="1797"/>
      <c r="AT250" s="1797"/>
      <c r="AU250" s="1797"/>
      <c r="AV250" s="1797"/>
      <c r="AW250" s="1797"/>
      <c r="AX250" s="1797"/>
      <c r="AY250" s="1797"/>
      <c r="AZ250" s="611"/>
      <c r="BA250" s="611"/>
    </row>
    <row r="251" spans="28:53" ht="15.75" customHeight="1" x14ac:dyDescent="0.35">
      <c r="AB251" s="611"/>
      <c r="AC251" s="611"/>
      <c r="AD251" s="611"/>
      <c r="AE251" s="611"/>
      <c r="AF251" s="1797"/>
      <c r="AG251" s="1797"/>
      <c r="AH251" s="1797"/>
      <c r="AI251" s="1797"/>
      <c r="AJ251" s="1797"/>
      <c r="AK251" s="1797"/>
      <c r="AL251" s="1797"/>
      <c r="AM251" s="1797"/>
      <c r="AN251" s="1797"/>
      <c r="AO251" s="1797"/>
      <c r="AP251" s="1797"/>
      <c r="AQ251" s="1797"/>
      <c r="AR251" s="1797"/>
      <c r="AS251" s="1797"/>
      <c r="AT251" s="1797"/>
      <c r="AU251" s="1797"/>
      <c r="AV251" s="1797"/>
      <c r="AW251" s="1797"/>
      <c r="AX251" s="1797"/>
      <c r="AY251" s="1797"/>
      <c r="AZ251" s="611"/>
      <c r="BA251" s="611"/>
    </row>
    <row r="252" spans="28:53" ht="15.75" customHeight="1" x14ac:dyDescent="0.35">
      <c r="AB252" s="611"/>
      <c r="AC252" s="611"/>
      <c r="AD252" s="611"/>
      <c r="AE252" s="611"/>
      <c r="AF252" s="1797"/>
      <c r="AG252" s="1797"/>
      <c r="AH252" s="1797"/>
      <c r="AI252" s="1797"/>
      <c r="AJ252" s="1797"/>
      <c r="AK252" s="1797"/>
      <c r="AL252" s="1797"/>
      <c r="AM252" s="1797"/>
      <c r="AN252" s="1797"/>
      <c r="AO252" s="1797"/>
      <c r="AP252" s="1797"/>
      <c r="AQ252" s="1797"/>
      <c r="AR252" s="1797"/>
      <c r="AS252" s="1797"/>
      <c r="AT252" s="1797"/>
      <c r="AU252" s="1797"/>
      <c r="AV252" s="1797"/>
      <c r="AW252" s="1797"/>
      <c r="AX252" s="1797"/>
      <c r="AY252" s="1797"/>
      <c r="AZ252" s="611"/>
      <c r="BA252" s="611"/>
    </row>
    <row r="253" spans="28:53" ht="15.75" customHeight="1" x14ac:dyDescent="0.35">
      <c r="AB253" s="611"/>
      <c r="AC253" s="611"/>
      <c r="AD253" s="611"/>
      <c r="AE253" s="611"/>
      <c r="AF253" s="1797"/>
      <c r="AG253" s="1797"/>
      <c r="AH253" s="1797"/>
      <c r="AI253" s="1797"/>
      <c r="AJ253" s="1797"/>
      <c r="AK253" s="1797"/>
      <c r="AL253" s="1797"/>
      <c r="AM253" s="1797"/>
      <c r="AN253" s="1797"/>
      <c r="AO253" s="1797"/>
      <c r="AP253" s="1797"/>
      <c r="AQ253" s="1797"/>
      <c r="AR253" s="1797"/>
      <c r="AS253" s="1797"/>
      <c r="AT253" s="1797"/>
      <c r="AU253" s="1797"/>
      <c r="AV253" s="1797"/>
      <c r="AW253" s="1797"/>
      <c r="AX253" s="1797"/>
      <c r="AY253" s="1797"/>
      <c r="AZ253" s="611"/>
      <c r="BA253" s="611"/>
    </row>
    <row r="254" spans="28:53" ht="15.75" customHeight="1" x14ac:dyDescent="0.35">
      <c r="AB254" s="611"/>
      <c r="AC254" s="611"/>
      <c r="AD254" s="611"/>
      <c r="AE254" s="611"/>
      <c r="AF254" s="1797"/>
      <c r="AG254" s="1797"/>
      <c r="AH254" s="1797"/>
      <c r="AI254" s="1797"/>
      <c r="AJ254" s="1797"/>
      <c r="AK254" s="1797"/>
      <c r="AL254" s="1797"/>
      <c r="AM254" s="1797"/>
      <c r="AN254" s="1797"/>
      <c r="AO254" s="1797"/>
      <c r="AP254" s="1797"/>
      <c r="AQ254" s="1797"/>
      <c r="AR254" s="1797"/>
      <c r="AS254" s="1797"/>
      <c r="AT254" s="1797"/>
      <c r="AU254" s="1797"/>
      <c r="AV254" s="1797"/>
      <c r="AW254" s="1797"/>
      <c r="AX254" s="1797"/>
      <c r="AY254" s="1797"/>
      <c r="AZ254" s="611"/>
      <c r="BA254" s="611"/>
    </row>
    <row r="255" spans="28:53" ht="15.75" customHeight="1" x14ac:dyDescent="0.35">
      <c r="AB255" s="611"/>
      <c r="AC255" s="611"/>
      <c r="AD255" s="611"/>
      <c r="AE255" s="611"/>
      <c r="AF255" s="1797"/>
      <c r="AG255" s="1797"/>
      <c r="AH255" s="1797"/>
      <c r="AI255" s="1797"/>
      <c r="AJ255" s="1797"/>
      <c r="AK255" s="1797"/>
      <c r="AL255" s="1797"/>
      <c r="AM255" s="1797"/>
      <c r="AN255" s="1797"/>
      <c r="AO255" s="1797"/>
      <c r="AP255" s="1797"/>
      <c r="AQ255" s="1797"/>
      <c r="AR255" s="1797"/>
      <c r="AS255" s="1797"/>
      <c r="AT255" s="1797"/>
      <c r="AU255" s="1797"/>
      <c r="AV255" s="1797"/>
      <c r="AW255" s="1797"/>
      <c r="AX255" s="1797"/>
      <c r="AY255" s="1797"/>
      <c r="AZ255" s="611"/>
      <c r="BA255" s="611"/>
    </row>
    <row r="256" spans="28:53" ht="15.75" customHeight="1" x14ac:dyDescent="0.35">
      <c r="AB256" s="611"/>
      <c r="AC256" s="611"/>
      <c r="AD256" s="611"/>
      <c r="AE256" s="611"/>
      <c r="AF256" s="1797"/>
      <c r="AG256" s="1797"/>
      <c r="AH256" s="1797"/>
      <c r="AI256" s="1797"/>
      <c r="AJ256" s="1797"/>
      <c r="AK256" s="1797"/>
      <c r="AL256" s="1797"/>
      <c r="AM256" s="1797"/>
      <c r="AN256" s="1797"/>
      <c r="AO256" s="1797"/>
      <c r="AP256" s="1797"/>
      <c r="AQ256" s="1797"/>
      <c r="AR256" s="1797"/>
      <c r="AS256" s="1797"/>
      <c r="AT256" s="1797"/>
      <c r="AU256" s="1797"/>
      <c r="AV256" s="1797"/>
      <c r="AW256" s="1797"/>
      <c r="AX256" s="1797"/>
      <c r="AY256" s="1797"/>
      <c r="AZ256" s="611"/>
      <c r="BA256" s="611"/>
    </row>
    <row r="257" spans="30:52" ht="15.75" customHeight="1" x14ac:dyDescent="0.35">
      <c r="AD257" s="611"/>
      <c r="AE257" s="611"/>
      <c r="AF257" s="1514"/>
      <c r="AG257" s="1514"/>
      <c r="AH257" s="1514"/>
      <c r="AI257" s="1514"/>
      <c r="AJ257" s="1514"/>
      <c r="AK257" s="1514"/>
      <c r="AL257" s="1514"/>
      <c r="AM257" s="1514"/>
      <c r="AN257" s="1514"/>
      <c r="AO257" s="1514"/>
      <c r="AP257" s="1566"/>
      <c r="AQ257" s="1566"/>
      <c r="AR257" s="1566"/>
      <c r="AS257" s="1566"/>
      <c r="AT257" s="1566"/>
      <c r="AU257" s="1566"/>
      <c r="AV257" s="1566"/>
      <c r="AW257" s="1566"/>
      <c r="AX257" s="1566"/>
      <c r="AY257" s="1566"/>
      <c r="AZ257" s="611"/>
    </row>
  </sheetData>
  <sheetProtection algorithmName="SHA-512" hashValue="XjLc4yY0/Df1Wa4yWwFcuVEol/Y6PzRWvL5HzcuuV7oYNelxnkxEE7hGGFagrCItHQEzyUuNWHKOSDaDqrEFOg==" saltValue="p1QfI1idtFWLFfBIRVi4jQ==" spinCount="100000" sheet="1" formatCells="0" formatColumns="0" formatRows="0" insertColumns="0" insertRows="0" insertHyperlinks="0" deleteColumns="0" deleteRows="0" sort="0" autoFilter="0" pivotTables="0"/>
  <mergeCells count="6">
    <mergeCell ref="T2:U2"/>
    <mergeCell ref="A1:H1"/>
    <mergeCell ref="A4:B4"/>
    <mergeCell ref="C4:D4"/>
    <mergeCell ref="E4:F4"/>
    <mergeCell ref="G4:H4"/>
  </mergeCells>
  <conditionalFormatting sqref="AC8:AC13">
    <cfRule type="cellIs" dxfId="861" priority="416" operator="lessThan">
      <formula>AB8</formula>
    </cfRule>
    <cfRule type="cellIs" dxfId="860" priority="417" operator="greaterThan">
      <formula>AB8</formula>
    </cfRule>
  </conditionalFormatting>
  <conditionalFormatting sqref="AC9">
    <cfRule type="cellIs" dxfId="859" priority="415" stopIfTrue="1" operator="equal">
      <formula>AB10</formula>
    </cfRule>
  </conditionalFormatting>
  <conditionalFormatting sqref="AC16:AC21">
    <cfRule type="cellIs" dxfId="858" priority="413" operator="lessThan">
      <formula>AB16</formula>
    </cfRule>
    <cfRule type="cellIs" dxfId="857" priority="414" operator="greaterThan">
      <formula>AB16</formula>
    </cfRule>
    <cfRule type="cellIs" dxfId="856" priority="412" stopIfTrue="1" operator="equal">
      <formula>AB17</formula>
    </cfRule>
  </conditionalFormatting>
  <conditionalFormatting sqref="AC27:AC30">
    <cfRule type="cellIs" dxfId="855" priority="411" operator="greaterThan">
      <formula>AB27</formula>
    </cfRule>
    <cfRule type="cellIs" dxfId="854" priority="410" operator="lessThan">
      <formula>AB27</formula>
    </cfRule>
    <cfRule type="cellIs" dxfId="853" priority="409" stopIfTrue="1" operator="equal">
      <formula>AB28</formula>
    </cfRule>
  </conditionalFormatting>
  <conditionalFormatting sqref="AC31:AC32">
    <cfRule type="cellIs" dxfId="852" priority="400" stopIfTrue="1" operator="equal">
      <formula>AB31</formula>
    </cfRule>
    <cfRule type="cellIs" dxfId="851" priority="402" operator="greaterThan">
      <formula>AB31</formula>
    </cfRule>
    <cfRule type="cellIs" dxfId="850" priority="401" operator="lessThan">
      <formula>AB31</formula>
    </cfRule>
  </conditionalFormatting>
  <conditionalFormatting sqref="AC37:AC40">
    <cfRule type="cellIs" dxfId="849" priority="396" operator="greaterThan">
      <formula>AB37</formula>
    </cfRule>
    <cfRule type="cellIs" dxfId="848" priority="395" operator="lessThan">
      <formula>AB37</formula>
    </cfRule>
    <cfRule type="cellIs" dxfId="847" priority="394" stopIfTrue="1" operator="equal">
      <formula>AB37</formula>
    </cfRule>
  </conditionalFormatting>
  <conditionalFormatting sqref="AC43:AC44">
    <cfRule type="cellIs" dxfId="846" priority="390" operator="greaterThan">
      <formula>AB43</formula>
    </cfRule>
    <cfRule type="cellIs" dxfId="845" priority="389" operator="lessThan">
      <formula>AB43</formula>
    </cfRule>
    <cfRule type="cellIs" dxfId="844" priority="388" stopIfTrue="1" operator="equal">
      <formula>AB43</formula>
    </cfRule>
  </conditionalFormatting>
  <conditionalFormatting sqref="AC45:AC46">
    <cfRule type="cellIs" dxfId="843" priority="406" stopIfTrue="1" operator="equal">
      <formula>AB46</formula>
    </cfRule>
    <cfRule type="cellIs" dxfId="842" priority="408" operator="greaterThan">
      <formula>AB45</formula>
    </cfRule>
    <cfRule type="cellIs" dxfId="841" priority="407" operator="lessThan">
      <formula>AB45</formula>
    </cfRule>
  </conditionalFormatting>
  <conditionalFormatting sqref="AC47:AC49">
    <cfRule type="cellIs" dxfId="840" priority="384" operator="greaterThan">
      <formula>AB47</formula>
    </cfRule>
    <cfRule type="cellIs" dxfId="839" priority="383" operator="lessThan">
      <formula>AB47</formula>
    </cfRule>
    <cfRule type="cellIs" dxfId="838" priority="382" stopIfTrue="1" operator="equal">
      <formula>AB47</formula>
    </cfRule>
  </conditionalFormatting>
  <conditionalFormatting sqref="AC53:AC54">
    <cfRule type="cellIs" dxfId="837" priority="405" operator="greaterThan">
      <formula>AB53</formula>
    </cfRule>
    <cfRule type="cellIs" dxfId="836" priority="403" stopIfTrue="1" operator="equal">
      <formula>AB54</formula>
    </cfRule>
    <cfRule type="cellIs" dxfId="835" priority="404" operator="lessThan">
      <formula>AB53</formula>
    </cfRule>
  </conditionalFormatting>
  <conditionalFormatting sqref="AC55:AC57">
    <cfRule type="cellIs" dxfId="834" priority="375" operator="greaterThan">
      <formula>AB55</formula>
    </cfRule>
    <cfRule type="cellIs" dxfId="833" priority="374" operator="lessThan">
      <formula>AB55</formula>
    </cfRule>
    <cfRule type="cellIs" dxfId="832" priority="373" stopIfTrue="1" operator="equal">
      <formula>AB55</formula>
    </cfRule>
  </conditionalFormatting>
  <conditionalFormatting sqref="AC59">
    <cfRule type="cellIs" dxfId="831" priority="372" operator="greaterThan">
      <formula>AB59</formula>
    </cfRule>
    <cfRule type="cellIs" dxfId="830" priority="371" operator="lessThan">
      <formula>AB59</formula>
    </cfRule>
    <cfRule type="cellIs" dxfId="829" priority="370" stopIfTrue="1" operator="equal">
      <formula>AB59</formula>
    </cfRule>
  </conditionalFormatting>
  <conditionalFormatting sqref="AC63:AC69">
    <cfRule type="cellIs" dxfId="828" priority="351" operator="greaterThan">
      <formula>AB63</formula>
    </cfRule>
    <cfRule type="cellIs" dxfId="827" priority="350" operator="lessThan">
      <formula>AB63</formula>
    </cfRule>
    <cfRule type="cellIs" dxfId="826" priority="349" stopIfTrue="1" operator="equal">
      <formula>AB63</formula>
    </cfRule>
  </conditionalFormatting>
  <conditionalFormatting sqref="AC73:AC76">
    <cfRule type="cellIs" dxfId="825" priority="339" operator="greaterThan">
      <formula>AB73</formula>
    </cfRule>
    <cfRule type="cellIs" dxfId="824" priority="338" operator="lessThan">
      <formula>AB73</formula>
    </cfRule>
    <cfRule type="cellIs" dxfId="823" priority="337" stopIfTrue="1" operator="equal">
      <formula>AB73</formula>
    </cfRule>
  </conditionalFormatting>
  <conditionalFormatting sqref="AC80:AC82">
    <cfRule type="cellIs" dxfId="822" priority="330" operator="greaterThan">
      <formula>AB80</formula>
    </cfRule>
    <cfRule type="cellIs" dxfId="821" priority="329" operator="lessThan">
      <formula>AB80</formula>
    </cfRule>
    <cfRule type="cellIs" dxfId="820" priority="328" stopIfTrue="1" operator="equal">
      <formula>AB80</formula>
    </cfRule>
  </conditionalFormatting>
  <conditionalFormatting sqref="AC86">
    <cfRule type="cellIs" dxfId="819" priority="325" stopIfTrue="1" operator="equal">
      <formula>AB86</formula>
    </cfRule>
    <cfRule type="cellIs" dxfId="818" priority="327" operator="greaterThan">
      <formula>AB86</formula>
    </cfRule>
    <cfRule type="cellIs" dxfId="817" priority="326" operator="lessThan">
      <formula>AB86</formula>
    </cfRule>
  </conditionalFormatting>
  <conditionalFormatting sqref="AC88:AC92">
    <cfRule type="cellIs" dxfId="816" priority="315" operator="greaterThan">
      <formula>AB88</formula>
    </cfRule>
    <cfRule type="cellIs" dxfId="815" priority="313" stopIfTrue="1" operator="equal">
      <formula>AB88</formula>
    </cfRule>
    <cfRule type="cellIs" dxfId="814" priority="314" operator="lessThan">
      <formula>AB88</formula>
    </cfRule>
  </conditionalFormatting>
  <conditionalFormatting sqref="AG8:AG13">
    <cfRule type="cellIs" dxfId="813" priority="312" operator="greaterThan">
      <formula>AF8</formula>
    </cfRule>
    <cfRule type="cellIs" dxfId="812" priority="311" operator="lessThan">
      <formula>AF8</formula>
    </cfRule>
  </conditionalFormatting>
  <conditionalFormatting sqref="AG16:AG21">
    <cfRule type="cellIs" dxfId="811" priority="130" operator="greaterThan">
      <formula>AF16</formula>
    </cfRule>
    <cfRule type="cellIs" dxfId="810" priority="129" operator="lessThan">
      <formula>AF16</formula>
    </cfRule>
  </conditionalFormatting>
  <conditionalFormatting sqref="AG27:AG34">
    <cfRule type="cellIs" dxfId="809" priority="114" operator="greaterThan">
      <formula>AF27</formula>
    </cfRule>
    <cfRule type="cellIs" dxfId="808" priority="113" operator="lessThan">
      <formula>AF27</formula>
    </cfRule>
  </conditionalFormatting>
  <conditionalFormatting sqref="AG37:AG41">
    <cfRule type="cellIs" dxfId="807" priority="107" operator="lessThan">
      <formula>AF37</formula>
    </cfRule>
    <cfRule type="cellIs" dxfId="806" priority="108" operator="greaterThan">
      <formula>AF37</formula>
    </cfRule>
  </conditionalFormatting>
  <conditionalFormatting sqref="AG44:AG49">
    <cfRule type="cellIs" dxfId="805" priority="98" operator="greaterThan">
      <formula>AF44</formula>
    </cfRule>
    <cfRule type="cellIs" dxfId="804" priority="97" operator="lessThan">
      <formula>AF44</formula>
    </cfRule>
  </conditionalFormatting>
  <conditionalFormatting sqref="AG53:AG57">
    <cfRule type="cellIs" dxfId="803" priority="86" operator="greaterThan">
      <formula>AF53</formula>
    </cfRule>
    <cfRule type="cellIs" dxfId="802" priority="85" operator="lessThan">
      <formula>AF53</formula>
    </cfRule>
  </conditionalFormatting>
  <conditionalFormatting sqref="AG59">
    <cfRule type="cellIs" dxfId="801" priority="84" operator="greaterThan">
      <formula>AF59</formula>
    </cfRule>
    <cfRule type="cellIs" dxfId="800" priority="83" operator="lessThan">
      <formula>AF59</formula>
    </cfRule>
  </conditionalFormatting>
  <conditionalFormatting sqref="AG63:AG69">
    <cfRule type="cellIs" dxfId="799" priority="70" operator="greaterThan">
      <formula>AF63</formula>
    </cfRule>
    <cfRule type="cellIs" dxfId="798" priority="69" operator="lessThan">
      <formula>AF63</formula>
    </cfRule>
  </conditionalFormatting>
  <conditionalFormatting sqref="AG73:AG76">
    <cfRule type="cellIs" dxfId="797" priority="62" operator="greaterThan">
      <formula>AF73</formula>
    </cfRule>
    <cfRule type="cellIs" dxfId="796" priority="61" operator="lessThan">
      <formula>AF73</formula>
    </cfRule>
  </conditionalFormatting>
  <conditionalFormatting sqref="AG80:AG82">
    <cfRule type="cellIs" dxfId="795" priority="55" operator="lessThan">
      <formula>AF80</formula>
    </cfRule>
    <cfRule type="cellIs" dxfId="794" priority="56" operator="greaterThan">
      <formula>AF80</formula>
    </cfRule>
  </conditionalFormatting>
  <conditionalFormatting sqref="AG86:AG99">
    <cfRule type="cellIs" dxfId="793" priority="6" operator="greaterThan">
      <formula>AF86</formula>
    </cfRule>
    <cfRule type="cellIs" dxfId="792" priority="5" operator="lessThan">
      <formula>AF86</formula>
    </cfRule>
  </conditionalFormatting>
  <conditionalFormatting sqref="AP8:AP13">
    <cfRule type="cellIs" dxfId="791" priority="226" operator="greaterThan">
      <formula>AO8</formula>
    </cfRule>
    <cfRule type="cellIs" dxfId="790" priority="225" operator="lessThan">
      <formula>AO8</formula>
    </cfRule>
  </conditionalFormatting>
  <conditionalFormatting sqref="AP16:AP18">
    <cfRule type="cellIs" dxfId="789" priority="27" operator="lessThan">
      <formula>AO16</formula>
    </cfRule>
    <cfRule type="cellIs" dxfId="788" priority="28" operator="greaterThan">
      <formula>AO16</formula>
    </cfRule>
  </conditionalFormatting>
  <conditionalFormatting sqref="AP20:AP21">
    <cfRule type="cellIs" dxfId="787" priority="25" operator="lessThan">
      <formula>AO20</formula>
    </cfRule>
    <cfRule type="cellIs" dxfId="786" priority="26" operator="greaterThan">
      <formula>AO20</formula>
    </cfRule>
  </conditionalFormatting>
  <conditionalFormatting sqref="AP27:AP32">
    <cfRule type="cellIs" dxfId="785" priority="24" operator="greaterThan">
      <formula>AO27</formula>
    </cfRule>
    <cfRule type="cellIs" dxfId="784" priority="23" operator="lessThan">
      <formula>AO27</formula>
    </cfRule>
  </conditionalFormatting>
  <conditionalFormatting sqref="AP37:AP40">
    <cfRule type="cellIs" dxfId="783" priority="22" operator="greaterThan">
      <formula>AO37</formula>
    </cfRule>
    <cfRule type="cellIs" dxfId="782" priority="21" operator="lessThan">
      <formula>AO37</formula>
    </cfRule>
  </conditionalFormatting>
  <conditionalFormatting sqref="AP44:AP49">
    <cfRule type="cellIs" dxfId="781" priority="20" operator="greaterThan">
      <formula>AO44</formula>
    </cfRule>
    <cfRule type="cellIs" dxfId="780" priority="19" operator="lessThan">
      <formula>AO44</formula>
    </cfRule>
  </conditionalFormatting>
  <conditionalFormatting sqref="AP53:AP59">
    <cfRule type="cellIs" dxfId="779" priority="18" operator="greaterThan">
      <formula>AO53</formula>
    </cfRule>
    <cfRule type="cellIs" dxfId="778" priority="17" operator="lessThan">
      <formula>AO53</formula>
    </cfRule>
  </conditionalFormatting>
  <conditionalFormatting sqref="AP63:AP69">
    <cfRule type="cellIs" dxfId="777" priority="16" operator="greaterThan">
      <formula>AO63</formula>
    </cfRule>
    <cfRule type="cellIs" dxfId="776" priority="15" operator="lessThan">
      <formula>AO63</formula>
    </cfRule>
  </conditionalFormatting>
  <conditionalFormatting sqref="AP73:AP76">
    <cfRule type="cellIs" dxfId="775" priority="2" operator="greaterThan">
      <formula>AO73</formula>
    </cfRule>
    <cfRule type="cellIs" dxfId="774" priority="1" operator="lessThan">
      <formula>AO73</formula>
    </cfRule>
  </conditionalFormatting>
  <conditionalFormatting sqref="AP80:AP82">
    <cfRule type="cellIs" dxfId="773" priority="12" operator="greaterThan">
      <formula>AO80</formula>
    </cfRule>
    <cfRule type="cellIs" dxfId="772" priority="11" operator="lessThan">
      <formula>AO80</formula>
    </cfRule>
  </conditionalFormatting>
  <conditionalFormatting sqref="AP86">
    <cfRule type="cellIs" dxfId="771" priority="10" operator="greaterThan">
      <formula>AO86</formula>
    </cfRule>
    <cfRule type="cellIs" dxfId="770" priority="9" operator="lessThan">
      <formula>AO86</formula>
    </cfRule>
  </conditionalFormatting>
  <conditionalFormatting sqref="AP88:AP98">
    <cfRule type="cellIs" dxfId="769" priority="8" operator="greaterThan">
      <formula>AO88</formula>
    </cfRule>
    <cfRule type="cellIs" dxfId="768" priority="7" operator="lessThan">
      <formula>AO88</formula>
    </cfRule>
  </conditionalFormatting>
  <dataValidations count="5">
    <dataValidation type="list" allowBlank="1" showInputMessage="1" showErrorMessage="1" sqref="V4" xr:uid="{00000000-0002-0000-0900-000000000000}">
      <formula1>"Mantener,DECISION"</formula1>
    </dataValidation>
    <dataValidation type="list" allowBlank="1" showInputMessage="1" showErrorMessage="1" sqref="V99 V35:V37 V41:V44 V86:V89 V58:V66 V70:V72 V51:V55 V8:V18 V23:V31 V77:V81 V83:V84" xr:uid="{00000000-0002-0000-0900-000001000000}">
      <formula1>"Mantener"</formula1>
    </dataValidation>
    <dataValidation type="list" allowBlank="1" showInputMessage="1" showErrorMessage="1" sqref="Y93:Y98" xr:uid="{00000000-0002-0000-0900-000002000000}">
      <formula1>"Existe,No existe"</formula1>
    </dataValidation>
    <dataValidation type="list" allowBlank="1" showInputMessage="1" showErrorMessage="1" sqref="V19 V22 V33:V34 V45:V46 V85 V93:V98 V82" xr:uid="{00000000-0002-0000-0900-000003000000}">
      <formula1>"Mantener,Eliminar"</formula1>
    </dataValidation>
    <dataValidation type="list" allowBlank="1" showInputMessage="1" showErrorMessage="1" sqref="V20:V21 V32 V38:V40 V47:V49 V56:V57 V67:V69 V73:V76 V90:V92" xr:uid="{00000000-0002-0000-0900-000004000000}">
      <formula1>"Mantener,Incluir"</formula1>
    </dataValidation>
  </dataValidations>
  <printOptions horizontalCentered="1"/>
  <pageMargins left="0.11811023622047245" right="0.19685039370078741" top="0.15748031496062992" bottom="0.15748031496062992" header="0.31496062992125984" footer="0.31496062992125984"/>
  <pageSetup scale="42" fitToHeight="0" orientation="portrait" r:id="rId1"/>
  <ignoredErrors>
    <ignoredError sqref="J49"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5000000}">
          <x14:formula1>
            <xm:f>'datos lista validación'!$B$1:$B$4</xm:f>
          </x14:formula1>
          <xm:sqref>Y8:Y57 Y59:Y60 Y62:Y76 Y78:Y92</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BW141"/>
  <sheetViews>
    <sheetView showGridLines="0" topLeftCell="I1" zoomScale="40" zoomScaleNormal="40" workbookViewId="0">
      <pane ySplit="4" topLeftCell="A5" activePane="bottomLeft" state="frozen"/>
      <selection activeCell="A4" sqref="A4"/>
      <selection pane="bottomLeft" activeCell="U6" sqref="U6"/>
    </sheetView>
  </sheetViews>
  <sheetFormatPr baseColWidth="10" defaultColWidth="10.875" defaultRowHeight="15.75" customHeight="1" x14ac:dyDescent="0.35"/>
  <cols>
    <col min="1" max="1" width="3.375" style="5" hidden="1" customWidth="1"/>
    <col min="2" max="2" width="3.875" style="5" hidden="1" customWidth="1"/>
    <col min="3" max="8" width="3.375" style="5" hidden="1" customWidth="1"/>
    <col min="9" max="10" width="14.875" style="980" customWidth="1"/>
    <col min="11" max="18" width="10.875" style="5" hidden="1" customWidth="1"/>
    <col min="19" max="19" width="23.875" style="5" hidden="1" customWidth="1"/>
    <col min="20" max="20" width="40.625" style="5" customWidth="1"/>
    <col min="21" max="21" width="66.75" style="5" customWidth="1"/>
    <col min="22" max="22" width="14.5" style="5" hidden="1" customWidth="1"/>
    <col min="23" max="23" width="111.625" style="5" hidden="1" customWidth="1"/>
    <col min="24" max="24" width="1.75" style="5" hidden="1" customWidth="1"/>
    <col min="25" max="25" width="43.125" style="5" hidden="1" customWidth="1"/>
    <col min="26" max="28" width="6.875" style="5" hidden="1" customWidth="1"/>
    <col min="29" max="30" width="10.625" style="5" customWidth="1"/>
    <col min="31" max="32" width="10.5" style="5" hidden="1" customWidth="1"/>
    <col min="33" max="34" width="10.625" style="5" customWidth="1"/>
    <col min="35" max="40" width="9.25" style="5" hidden="1" customWidth="1"/>
    <col min="41" max="41" width="5.125" style="5" hidden="1" customWidth="1"/>
    <col min="42" max="43" width="10.625" style="5" customWidth="1"/>
    <col min="44" max="51" width="11" style="5" hidden="1" customWidth="1"/>
    <col min="52" max="52" width="4.5" style="5" hidden="1" customWidth="1"/>
    <col min="53" max="54" width="13.625" style="5" hidden="1" customWidth="1"/>
    <col min="55" max="55" width="19.5" style="5" hidden="1" customWidth="1"/>
    <col min="56" max="72" width="10.875" style="5" hidden="1" customWidth="1"/>
    <col min="73" max="75" width="10.875" style="5" customWidth="1"/>
    <col min="76" max="16384" width="10.875" style="5"/>
  </cols>
  <sheetData>
    <row r="1" spans="1:75" s="611" customFormat="1" ht="128.25" customHeight="1" x14ac:dyDescent="0.55000000000000004">
      <c r="A1" s="4412" t="s">
        <v>203</v>
      </c>
      <c r="B1" s="4412"/>
      <c r="C1" s="4412"/>
      <c r="D1" s="4412"/>
      <c r="E1" s="4412"/>
      <c r="F1" s="4412"/>
      <c r="G1" s="4412"/>
      <c r="H1" s="4412"/>
      <c r="I1" s="701"/>
      <c r="J1" s="701"/>
      <c r="K1" s="687"/>
      <c r="L1" s="687"/>
      <c r="M1" s="688"/>
      <c r="N1" s="688"/>
      <c r="O1" s="688"/>
      <c r="P1" s="688"/>
      <c r="Q1" s="688"/>
      <c r="R1" s="688"/>
      <c r="S1" s="687"/>
      <c r="T1" s="687"/>
      <c r="U1" s="689"/>
      <c r="V1" s="690"/>
      <c r="W1" s="2372"/>
      <c r="X1" s="690"/>
      <c r="Y1" s="690"/>
      <c r="Z1" s="690"/>
      <c r="AA1" s="690"/>
      <c r="AB1" s="690"/>
      <c r="AC1" s="690"/>
      <c r="AD1" s="690"/>
      <c r="AE1" s="690"/>
      <c r="AF1" s="690"/>
      <c r="AG1" s="692"/>
      <c r="AH1" s="692"/>
      <c r="AI1" s="692"/>
      <c r="AJ1" s="692"/>
      <c r="AK1" s="692"/>
      <c r="AL1" s="692"/>
      <c r="AM1" s="692"/>
      <c r="AN1" s="692"/>
      <c r="AO1" s="692"/>
      <c r="AP1" s="692"/>
      <c r="AQ1" s="692"/>
      <c r="AR1" s="692"/>
      <c r="AS1" s="692"/>
      <c r="AT1" s="692"/>
      <c r="AU1" s="692"/>
      <c r="AV1" s="692"/>
      <c r="AW1" s="692"/>
      <c r="AX1" s="692"/>
      <c r="AY1" s="692"/>
      <c r="AZ1" s="692"/>
      <c r="BA1" s="692"/>
      <c r="BB1" s="692"/>
      <c r="BC1" s="692"/>
      <c r="BD1" s="692"/>
      <c r="BE1" s="692"/>
      <c r="BF1" s="692"/>
      <c r="BG1" s="692"/>
      <c r="BH1" s="693"/>
      <c r="BI1" s="693"/>
      <c r="BJ1" s="694"/>
      <c r="BK1" s="694"/>
      <c r="BL1" s="693"/>
      <c r="BM1" s="695"/>
      <c r="BN1" s="693"/>
      <c r="BO1" s="693"/>
      <c r="BP1" s="693"/>
      <c r="BQ1" s="693"/>
      <c r="BR1" s="693"/>
      <c r="BS1" s="696"/>
      <c r="BT1" s="692"/>
      <c r="BU1" s="48"/>
      <c r="BV1" s="48"/>
    </row>
    <row r="2" spans="1:75" s="611" customFormat="1" ht="42" customHeight="1" x14ac:dyDescent="0.55000000000000004">
      <c r="A2" s="701"/>
      <c r="B2" s="701"/>
      <c r="C2" s="701"/>
      <c r="D2" s="701"/>
      <c r="E2" s="701"/>
      <c r="F2" s="701"/>
      <c r="G2" s="701"/>
      <c r="H2" s="701"/>
      <c r="I2" s="701"/>
      <c r="J2" s="701"/>
      <c r="K2" s="687"/>
      <c r="L2" s="687"/>
      <c r="M2" s="702"/>
      <c r="N2" s="702"/>
      <c r="O2" s="703" t="s">
        <v>204</v>
      </c>
      <c r="P2" s="702"/>
      <c r="Q2" s="702"/>
      <c r="R2" s="702"/>
      <c r="S2" s="704"/>
      <c r="T2" s="4411" t="s">
        <v>205</v>
      </c>
      <c r="U2" s="4411"/>
      <c r="V2" s="4411"/>
      <c r="W2" s="4411"/>
      <c r="X2" s="4411"/>
      <c r="Y2" s="4411"/>
      <c r="Z2" s="4411"/>
      <c r="AA2" s="4411"/>
      <c r="AB2" s="4411"/>
      <c r="AC2" s="4411"/>
      <c r="AD2" s="4411"/>
      <c r="AE2" s="706"/>
      <c r="AF2" s="706"/>
      <c r="AG2" s="692"/>
      <c r="AH2" s="692"/>
      <c r="AI2" s="692"/>
      <c r="AJ2" s="692"/>
      <c r="AK2" s="692"/>
      <c r="AL2" s="692"/>
      <c r="AM2" s="692"/>
      <c r="AN2" s="692"/>
      <c r="AO2" s="692"/>
      <c r="AP2" s="692"/>
      <c r="AQ2" s="692"/>
      <c r="AR2" s="692"/>
      <c r="AS2" s="692"/>
      <c r="AT2" s="692"/>
      <c r="AU2" s="692"/>
      <c r="AV2" s="692"/>
      <c r="AW2" s="692"/>
      <c r="AX2" s="692"/>
      <c r="AY2" s="692"/>
      <c r="AZ2" s="692"/>
      <c r="BA2" s="692"/>
      <c r="BB2" s="692"/>
      <c r="BC2" s="692"/>
      <c r="BD2" s="692"/>
      <c r="BE2" s="692"/>
      <c r="BF2" s="692"/>
      <c r="BG2" s="692"/>
      <c r="BH2" s="693"/>
      <c r="BI2" s="693"/>
      <c r="BJ2" s="694"/>
      <c r="BK2" s="694"/>
      <c r="BL2" s="693"/>
      <c r="BM2" s="695"/>
      <c r="BN2" s="693"/>
      <c r="BO2" s="693"/>
      <c r="BP2" s="693"/>
      <c r="BQ2" s="693"/>
      <c r="BR2" s="693"/>
      <c r="BS2" s="696"/>
      <c r="BT2" s="692"/>
      <c r="BU2" s="48"/>
      <c r="BV2" s="48"/>
    </row>
    <row r="3" spans="1:75" s="611" customFormat="1" ht="42" customHeight="1" x14ac:dyDescent="0.35">
      <c r="A3" s="751"/>
      <c r="B3" s="751"/>
      <c r="C3" s="751"/>
      <c r="D3" s="751"/>
      <c r="E3" s="751"/>
      <c r="F3" s="751"/>
      <c r="G3" s="751"/>
      <c r="H3" s="751"/>
      <c r="I3" s="2463"/>
      <c r="J3" s="2463"/>
      <c r="K3" s="751"/>
      <c r="L3" s="751"/>
      <c r="M3" s="751"/>
      <c r="N3" s="751"/>
      <c r="O3" s="751"/>
      <c r="P3" s="751"/>
      <c r="Q3" s="751"/>
      <c r="R3" s="751"/>
      <c r="S3" s="751"/>
      <c r="T3" s="751"/>
      <c r="U3" s="752" t="s">
        <v>9</v>
      </c>
      <c r="V3" s="752"/>
      <c r="W3" s="751"/>
      <c r="X3" s="753" t="s">
        <v>9</v>
      </c>
      <c r="Y3" s="753"/>
      <c r="Z3" s="753"/>
      <c r="AA3" s="753"/>
      <c r="AB3" s="753"/>
      <c r="AC3" s="753"/>
      <c r="AD3" s="753"/>
      <c r="AE3" s="753"/>
      <c r="AF3" s="753"/>
      <c r="AG3" s="753"/>
      <c r="AH3" s="753"/>
      <c r="AI3" s="753"/>
      <c r="AJ3" s="753"/>
      <c r="AK3" s="753"/>
      <c r="AL3" s="753"/>
      <c r="AM3" s="753"/>
      <c r="AN3" s="753"/>
      <c r="AO3" s="753"/>
      <c r="AP3" s="753"/>
      <c r="AQ3" s="753"/>
      <c r="AR3" s="753"/>
      <c r="AS3" s="753"/>
      <c r="AT3" s="753"/>
      <c r="AU3" s="753"/>
      <c r="AV3" s="753"/>
      <c r="AW3" s="753"/>
      <c r="AX3" s="753"/>
      <c r="AY3" s="753"/>
      <c r="AZ3" s="753"/>
      <c r="BA3" s="753"/>
      <c r="BB3" s="753"/>
      <c r="BC3" s="753"/>
      <c r="BD3" s="753"/>
      <c r="BE3" s="753"/>
      <c r="BF3" s="753"/>
      <c r="BG3" s="753"/>
      <c r="BH3" s="753"/>
      <c r="BI3" s="753"/>
      <c r="BJ3" s="753"/>
      <c r="BK3" s="753"/>
      <c r="BL3" s="753"/>
      <c r="BM3" s="753"/>
      <c r="BN3" s="753"/>
      <c r="BO3" s="753"/>
      <c r="BP3" s="753"/>
      <c r="BQ3" s="753"/>
      <c r="BR3" s="753"/>
      <c r="BS3" s="753"/>
      <c r="BT3" s="753"/>
      <c r="BU3" s="48"/>
      <c r="BV3" s="48"/>
    </row>
    <row r="4" spans="1:75" s="611" customFormat="1" ht="61.5" customHeight="1" thickBot="1" x14ac:dyDescent="0.4">
      <c r="A4" s="4413" t="s">
        <v>0</v>
      </c>
      <c r="B4" s="4414"/>
      <c r="C4" s="4413" t="s">
        <v>1</v>
      </c>
      <c r="D4" s="4414"/>
      <c r="E4" s="4413" t="s">
        <v>2</v>
      </c>
      <c r="F4" s="4414"/>
      <c r="G4" s="4413" t="s">
        <v>3</v>
      </c>
      <c r="H4" s="4414"/>
      <c r="I4" s="2948" t="s">
        <v>1285</v>
      </c>
      <c r="J4" s="2948" t="s">
        <v>630</v>
      </c>
      <c r="K4" s="730" t="s">
        <v>208</v>
      </c>
      <c r="L4" s="730" t="s">
        <v>208</v>
      </c>
      <c r="M4" s="731" t="s">
        <v>209</v>
      </c>
      <c r="N4" s="731" t="s">
        <v>210</v>
      </c>
      <c r="O4" s="731" t="s">
        <v>211</v>
      </c>
      <c r="P4" s="731" t="s">
        <v>212</v>
      </c>
      <c r="Q4" s="731" t="s">
        <v>213</v>
      </c>
      <c r="R4" s="731" t="s">
        <v>214</v>
      </c>
      <c r="S4" s="4318" t="s">
        <v>215</v>
      </c>
      <c r="T4" s="2949" t="s">
        <v>48</v>
      </c>
      <c r="U4" s="4319" t="s">
        <v>50</v>
      </c>
      <c r="V4" s="730" t="s">
        <v>632</v>
      </c>
      <c r="W4" s="730" t="s">
        <v>54</v>
      </c>
      <c r="X4" s="730" t="s">
        <v>494</v>
      </c>
      <c r="Y4" s="730" t="s">
        <v>869</v>
      </c>
      <c r="Z4" s="740" t="s">
        <v>634</v>
      </c>
      <c r="AA4" s="740" t="s">
        <v>635</v>
      </c>
      <c r="AB4" s="3841" t="s">
        <v>636</v>
      </c>
      <c r="AC4" s="3868" t="s">
        <v>495</v>
      </c>
      <c r="AD4" s="3868" t="s">
        <v>496</v>
      </c>
      <c r="AE4" s="3868" t="s">
        <v>497</v>
      </c>
      <c r="AF4" s="3868" t="s">
        <v>498</v>
      </c>
      <c r="AG4" s="3868" t="s">
        <v>499</v>
      </c>
      <c r="AH4" s="3868" t="s">
        <v>500</v>
      </c>
      <c r="AI4" s="3868" t="s">
        <v>501</v>
      </c>
      <c r="AJ4" s="3868" t="s">
        <v>502</v>
      </c>
      <c r="AK4" s="3868" t="s">
        <v>503</v>
      </c>
      <c r="AL4" s="3868" t="s">
        <v>504</v>
      </c>
      <c r="AM4" s="3868" t="s">
        <v>505</v>
      </c>
      <c r="AN4" s="3868" t="s">
        <v>506</v>
      </c>
      <c r="AO4" s="3868"/>
      <c r="AP4" s="3868" t="s">
        <v>1286</v>
      </c>
      <c r="AQ4" s="3868" t="s">
        <v>1287</v>
      </c>
      <c r="AR4" s="4316" t="s">
        <v>501</v>
      </c>
      <c r="AS4" s="730" t="s">
        <v>509</v>
      </c>
      <c r="AT4" s="730" t="s">
        <v>510</v>
      </c>
      <c r="AU4" s="730" t="s">
        <v>511</v>
      </c>
      <c r="AV4" s="730" t="s">
        <v>641</v>
      </c>
      <c r="AW4" s="730" t="s">
        <v>506</v>
      </c>
      <c r="AX4" s="730" t="s">
        <v>513</v>
      </c>
      <c r="AY4" s="730" t="s">
        <v>514</v>
      </c>
      <c r="AZ4" s="730"/>
      <c r="BA4" s="730" t="s">
        <v>515</v>
      </c>
      <c r="BB4" s="730" t="s">
        <v>496</v>
      </c>
      <c r="BC4" s="730" t="s">
        <v>516</v>
      </c>
      <c r="BD4" s="730" t="s">
        <v>642</v>
      </c>
      <c r="BE4" s="730" t="s">
        <v>68</v>
      </c>
      <c r="BF4" s="730" t="s">
        <v>70</v>
      </c>
      <c r="BG4" s="730" t="s">
        <v>72</v>
      </c>
      <c r="BH4" s="741" t="s">
        <v>223</v>
      </c>
      <c r="BI4" s="741" t="s">
        <v>224</v>
      </c>
      <c r="BJ4" s="741" t="s">
        <v>225</v>
      </c>
      <c r="BK4" s="741" t="s">
        <v>226</v>
      </c>
      <c r="BL4" s="741" t="s">
        <v>227</v>
      </c>
      <c r="BM4" s="754" t="s">
        <v>219</v>
      </c>
      <c r="BN4" s="754" t="s">
        <v>228</v>
      </c>
      <c r="BO4" s="754" t="s">
        <v>229</v>
      </c>
      <c r="BP4" s="754" t="s">
        <v>230</v>
      </c>
      <c r="BQ4" s="754" t="s">
        <v>231</v>
      </c>
      <c r="BR4" s="754" t="s">
        <v>232</v>
      </c>
      <c r="BS4" s="754" t="s">
        <v>220</v>
      </c>
      <c r="BT4" s="754" t="s">
        <v>643</v>
      </c>
      <c r="BU4" s="177"/>
      <c r="BV4" s="46"/>
    </row>
    <row r="5" spans="1:75" ht="21" customHeight="1" thickBot="1" x14ac:dyDescent="0.6">
      <c r="A5" s="668"/>
      <c r="B5" s="669"/>
      <c r="C5" s="668"/>
      <c r="D5" s="669"/>
      <c r="E5" s="668"/>
      <c r="F5" s="669"/>
      <c r="G5" s="668"/>
      <c r="H5" s="669"/>
      <c r="I5" s="2741" t="str">
        <f t="shared" ref="I5:J12" si="0">CONCATENATE(A5,B5,C5,D5,E5,F5,G5,H5)</f>
        <v/>
      </c>
      <c r="J5" s="2741" t="str">
        <f t="shared" si="0"/>
        <v/>
      </c>
      <c r="K5" s="670"/>
      <c r="L5" s="670"/>
      <c r="M5" s="671"/>
      <c r="N5" s="671"/>
      <c r="O5" s="671"/>
      <c r="P5" s="671"/>
      <c r="Q5" s="671"/>
      <c r="R5" s="671"/>
      <c r="S5" s="411"/>
      <c r="T5" s="411"/>
      <c r="U5" s="411"/>
      <c r="V5" s="411"/>
      <c r="W5" s="411"/>
      <c r="X5" s="411"/>
      <c r="Y5" s="411"/>
      <c r="Z5" s="58"/>
      <c r="AA5" s="63"/>
      <c r="AB5" s="3842"/>
      <c r="AC5" s="3869"/>
      <c r="AD5" s="3869"/>
      <c r="AE5" s="3378"/>
      <c r="AF5" s="3378"/>
      <c r="AG5" s="3378"/>
      <c r="AH5" s="3378"/>
      <c r="AI5" s="3378"/>
      <c r="AJ5" s="3378"/>
      <c r="AK5" s="3378"/>
      <c r="AL5" s="3378"/>
      <c r="AM5" s="3378"/>
      <c r="AN5" s="3378"/>
      <c r="AO5" s="3378"/>
      <c r="AP5" s="3426"/>
      <c r="AQ5" s="3426"/>
      <c r="AR5" s="3858"/>
      <c r="AS5" s="3426"/>
      <c r="AT5" s="3426"/>
      <c r="AU5" s="3426"/>
      <c r="AV5" s="3426"/>
      <c r="AW5" s="3426"/>
      <c r="AX5" s="3426"/>
      <c r="AY5" s="3426"/>
      <c r="AZ5" s="3426"/>
      <c r="BA5" s="3426"/>
      <c r="BB5" s="3426"/>
      <c r="BC5" s="3426"/>
      <c r="BD5" s="3377"/>
      <c r="BE5" s="3430"/>
      <c r="BF5" s="682"/>
      <c r="BG5" s="682"/>
      <c r="BH5" s="624"/>
      <c r="BI5" s="411"/>
      <c r="BJ5" s="624"/>
      <c r="BK5" s="624"/>
      <c r="BL5" s="624"/>
      <c r="BM5" s="628"/>
      <c r="BN5" s="624"/>
      <c r="BO5" s="624"/>
      <c r="BP5" s="624"/>
      <c r="BQ5" s="624"/>
      <c r="BR5" s="624"/>
      <c r="BS5" s="629"/>
      <c r="BT5" s="621"/>
      <c r="BU5" s="177"/>
      <c r="BV5" s="48"/>
      <c r="BW5" s="611"/>
    </row>
    <row r="6" spans="1:75" ht="20.25" customHeight="1" x14ac:dyDescent="0.6">
      <c r="A6" s="90"/>
      <c r="B6" s="89"/>
      <c r="C6" s="90"/>
      <c r="D6" s="89"/>
      <c r="E6" s="90"/>
      <c r="F6" s="89"/>
      <c r="G6" s="90"/>
      <c r="H6" s="89"/>
      <c r="AB6" s="611"/>
      <c r="AC6" s="3645"/>
      <c r="AD6" s="3645"/>
      <c r="AE6" s="3869"/>
      <c r="AF6" s="3869"/>
      <c r="AG6" s="3427"/>
      <c r="AH6" s="3427"/>
      <c r="AI6" s="3427"/>
      <c r="AJ6" s="3427"/>
      <c r="AK6" s="3427"/>
      <c r="AL6" s="3427"/>
      <c r="AM6" s="3427"/>
      <c r="AN6" s="3427"/>
      <c r="AO6" s="3427"/>
      <c r="AP6" s="3427"/>
      <c r="AQ6" s="3427"/>
      <c r="AR6" s="3859"/>
      <c r="AS6" s="3427"/>
      <c r="AT6" s="3427"/>
      <c r="AU6" s="3427"/>
      <c r="AV6" s="3427"/>
      <c r="AW6" s="3427"/>
      <c r="AX6" s="3427"/>
      <c r="AY6" s="3427"/>
      <c r="AZ6" s="3427"/>
      <c r="BA6" s="3427"/>
      <c r="BB6" s="3427"/>
      <c r="BC6" s="3427"/>
      <c r="BD6" s="3427"/>
      <c r="BE6" s="3427"/>
      <c r="BF6" s="3427"/>
      <c r="BG6" s="3427"/>
      <c r="BI6" s="61"/>
      <c r="BJ6" s="65"/>
      <c r="BK6" s="65"/>
      <c r="BL6" s="65"/>
      <c r="BM6" s="67"/>
      <c r="BN6" s="65"/>
      <c r="BO6" s="65"/>
      <c r="BP6" s="65"/>
      <c r="BQ6" s="65"/>
      <c r="BR6" s="65"/>
      <c r="BS6" s="68"/>
      <c r="BT6" s="62"/>
      <c r="BU6" s="177"/>
      <c r="BV6" s="46"/>
      <c r="BW6" s="611"/>
    </row>
    <row r="7" spans="1:75" ht="20.25" customHeight="1" x14ac:dyDescent="0.6">
      <c r="A7" s="90"/>
      <c r="B7" s="89"/>
      <c r="C7" s="90"/>
      <c r="D7" s="89"/>
      <c r="E7" s="90"/>
      <c r="F7" s="89"/>
      <c r="G7" s="90"/>
      <c r="H7" s="89"/>
      <c r="I7" s="1339" t="str">
        <f t="shared" si="0"/>
        <v/>
      </c>
      <c r="J7" s="1339"/>
      <c r="K7" s="58"/>
      <c r="L7" s="58"/>
      <c r="M7" s="59"/>
      <c r="N7" s="59"/>
      <c r="O7" s="59"/>
      <c r="P7" s="59"/>
      <c r="Q7" s="59"/>
      <c r="R7" s="59"/>
      <c r="S7" s="93" t="s">
        <v>119</v>
      </c>
      <c r="T7" s="93"/>
      <c r="U7" s="103" t="s">
        <v>644</v>
      </c>
      <c r="V7" s="148"/>
      <c r="W7" s="144"/>
      <c r="X7" s="103" t="s">
        <v>645</v>
      </c>
      <c r="Y7" s="103"/>
      <c r="Z7" s="750"/>
      <c r="AA7" s="750"/>
      <c r="AB7" s="3143"/>
      <c r="AC7" s="3870"/>
      <c r="AD7" s="3870"/>
      <c r="AE7" s="3645"/>
      <c r="AF7" s="3645"/>
      <c r="AG7" s="3428"/>
      <c r="AH7" s="3428"/>
      <c r="AI7" s="3428"/>
      <c r="AJ7" s="3428"/>
      <c r="AK7" s="3428"/>
      <c r="AL7" s="3428"/>
      <c r="AM7" s="3428"/>
      <c r="AN7" s="3428"/>
      <c r="AO7" s="3428"/>
      <c r="AP7" s="3378"/>
      <c r="AQ7" s="3378"/>
      <c r="AR7" s="3860"/>
      <c r="AS7" s="3378"/>
      <c r="AT7" s="3378"/>
      <c r="AU7" s="3378"/>
      <c r="AV7" s="3378"/>
      <c r="AW7" s="3378"/>
      <c r="AX7" s="3378"/>
      <c r="AY7" s="3378"/>
      <c r="AZ7" s="3378"/>
      <c r="BA7" s="3378"/>
      <c r="BB7" s="3378"/>
      <c r="BC7" s="3378"/>
      <c r="BD7" s="3429"/>
      <c r="BE7" s="1596"/>
      <c r="BF7" s="625"/>
      <c r="BG7" s="625"/>
      <c r="BH7" s="65"/>
      <c r="BI7" s="61"/>
      <c r="BJ7" s="65"/>
      <c r="BK7" s="65"/>
      <c r="BL7" s="65"/>
      <c r="BM7" s="67"/>
      <c r="BN7" s="65"/>
      <c r="BO7" s="65"/>
      <c r="BP7" s="65"/>
      <c r="BQ7" s="65"/>
      <c r="BR7" s="65"/>
      <c r="BS7" s="68"/>
      <c r="BT7" s="62"/>
      <c r="BU7" s="177"/>
      <c r="BV7" s="48"/>
      <c r="BW7" s="611"/>
    </row>
    <row r="8" spans="1:75" ht="20.25" customHeight="1" x14ac:dyDescent="0.55000000000000004">
      <c r="A8" s="90"/>
      <c r="B8" s="89"/>
      <c r="C8" s="90"/>
      <c r="D8" s="89"/>
      <c r="E8" s="90"/>
      <c r="F8" s="89"/>
      <c r="G8" s="90"/>
      <c r="H8" s="89"/>
      <c r="I8" s="1339" t="str">
        <f t="shared" si="0"/>
        <v/>
      </c>
      <c r="J8" s="1339"/>
      <c r="K8" s="127"/>
      <c r="L8" s="137"/>
      <c r="M8" s="122"/>
      <c r="N8" s="122"/>
      <c r="O8" s="122"/>
      <c r="P8" s="122"/>
      <c r="Q8" s="122"/>
      <c r="R8" s="122"/>
      <c r="S8" s="137"/>
      <c r="T8" s="137"/>
      <c r="U8" s="186"/>
      <c r="V8" s="186"/>
      <c r="W8" s="186"/>
      <c r="X8" s="186"/>
      <c r="Y8" s="186"/>
      <c r="Z8" s="755"/>
      <c r="AA8" s="755"/>
      <c r="AB8" s="3843"/>
      <c r="AC8" s="3870"/>
      <c r="AD8" s="3870"/>
      <c r="AE8" s="3870"/>
      <c r="AF8" s="3870"/>
      <c r="AG8" s="3378"/>
      <c r="AH8" s="3378"/>
      <c r="AI8" s="3378"/>
      <c r="AJ8" s="3378"/>
      <c r="AK8" s="3378"/>
      <c r="AL8" s="3378"/>
      <c r="AM8" s="3378"/>
      <c r="AN8" s="3378"/>
      <c r="AO8" s="3378"/>
      <c r="AP8" s="3378"/>
      <c r="AQ8" s="3378"/>
      <c r="AR8" s="3860"/>
      <c r="AS8" s="3378"/>
      <c r="AT8" s="3378"/>
      <c r="AU8" s="3378"/>
      <c r="AV8" s="3378"/>
      <c r="AW8" s="3378"/>
      <c r="AX8" s="3378"/>
      <c r="AY8" s="3378"/>
      <c r="AZ8" s="3378"/>
      <c r="BA8" s="3378"/>
      <c r="BB8" s="3378"/>
      <c r="BC8" s="3378"/>
      <c r="BD8" s="3377"/>
      <c r="BE8" s="1597"/>
      <c r="BF8" s="63"/>
      <c r="BG8" s="63"/>
      <c r="BH8" s="1164"/>
      <c r="BI8" s="1164"/>
      <c r="BJ8" s="1143"/>
      <c r="BK8" s="1143"/>
      <c r="BL8" s="1164"/>
      <c r="BM8" s="1282"/>
      <c r="BN8" s="1283"/>
      <c r="BO8" s="1283"/>
      <c r="BP8" s="1283"/>
      <c r="BQ8" s="1283"/>
      <c r="BR8" s="1283"/>
      <c r="BS8" s="189"/>
      <c r="BT8" s="62"/>
      <c r="BU8" s="340"/>
      <c r="BV8" s="46"/>
      <c r="BW8" s="611"/>
    </row>
    <row r="9" spans="1:75" ht="27" customHeight="1" x14ac:dyDescent="0.35">
      <c r="A9" s="190"/>
      <c r="B9" s="191"/>
      <c r="C9" s="190"/>
      <c r="D9" s="191"/>
      <c r="E9" s="190"/>
      <c r="F9" s="191"/>
      <c r="G9" s="190"/>
      <c r="H9" s="191"/>
      <c r="I9" s="3827"/>
      <c r="J9" s="3833"/>
      <c r="K9" s="3834"/>
      <c r="L9" s="3835"/>
      <c r="M9" s="3835"/>
      <c r="N9" s="3835"/>
      <c r="O9" s="3835"/>
      <c r="P9" s="3835"/>
      <c r="Q9" s="3835"/>
      <c r="R9" s="3835"/>
      <c r="S9" s="3836" t="s">
        <v>119</v>
      </c>
      <c r="T9" s="3837" t="s">
        <v>1288</v>
      </c>
      <c r="U9" s="3837"/>
      <c r="V9" s="3838"/>
      <c r="W9" s="3839"/>
      <c r="X9" s="3837" t="s">
        <v>1289</v>
      </c>
      <c r="Y9" s="3837"/>
      <c r="Z9" s="3837"/>
      <c r="AA9" s="3837"/>
      <c r="AB9" s="3840"/>
      <c r="AC9" s="3871"/>
      <c r="AD9" s="3464"/>
      <c r="AE9" s="3464"/>
      <c r="AF9" s="3464"/>
      <c r="AG9" s="3448"/>
      <c r="AH9" s="3448"/>
      <c r="AI9" s="3448"/>
      <c r="AJ9" s="3448"/>
      <c r="AK9" s="3448"/>
      <c r="AL9" s="3448"/>
      <c r="AM9" s="3448"/>
      <c r="AN9" s="3448"/>
      <c r="AO9" s="3448"/>
      <c r="AP9" s="3448"/>
      <c r="AQ9" s="3448"/>
      <c r="AR9" s="3436"/>
      <c r="AS9" s="3437"/>
      <c r="AT9" s="3437"/>
      <c r="AU9" s="3437"/>
      <c r="AV9" s="3437"/>
      <c r="AW9" s="3438"/>
      <c r="AX9" s="3438"/>
      <c r="AY9" s="3439"/>
      <c r="AZ9" s="3440"/>
      <c r="BA9" s="3441"/>
      <c r="BB9" s="3442"/>
      <c r="BC9" s="3443"/>
      <c r="BD9" s="3444"/>
      <c r="BE9" s="196"/>
      <c r="BF9" s="196"/>
      <c r="BG9" s="196"/>
      <c r="BH9" s="1284"/>
      <c r="BI9" s="1284"/>
      <c r="BJ9" s="1284"/>
      <c r="BK9" s="1284"/>
      <c r="BL9" s="1284"/>
      <c r="BM9" s="1285"/>
      <c r="BN9" s="1286"/>
      <c r="BO9" s="1286"/>
      <c r="BP9" s="1286"/>
      <c r="BQ9" s="1286"/>
      <c r="BR9" s="1286"/>
      <c r="BS9" s="341"/>
      <c r="BT9" s="192"/>
      <c r="BU9" s="177"/>
      <c r="BV9" s="48"/>
      <c r="BW9" s="611"/>
    </row>
    <row r="10" spans="1:75" ht="50.25" customHeight="1" x14ac:dyDescent="0.5">
      <c r="A10" s="107">
        <v>0</v>
      </c>
      <c r="B10" s="108">
        <v>4</v>
      </c>
      <c r="C10" s="107">
        <v>0</v>
      </c>
      <c r="D10" s="108">
        <v>0</v>
      </c>
      <c r="E10" s="107">
        <v>0</v>
      </c>
      <c r="F10" s="108">
        <v>1</v>
      </c>
      <c r="G10" s="107">
        <v>0</v>
      </c>
      <c r="H10" s="108">
        <v>1</v>
      </c>
      <c r="I10" s="1452" t="str">
        <f t="shared" si="0"/>
        <v>04000101</v>
      </c>
      <c r="J10" s="1452" t="str">
        <f t="shared" ref="J10:J20" si="1">CONCATENATE(A10,B10,C10,D10,E10,F10,G10,H10)</f>
        <v>04000101</v>
      </c>
      <c r="K10" s="2678"/>
      <c r="L10" s="2689">
        <v>71344</v>
      </c>
      <c r="M10" s="2690"/>
      <c r="N10" s="2690"/>
      <c r="O10" s="2690"/>
      <c r="P10" s="2690"/>
      <c r="Q10" s="2690"/>
      <c r="R10" s="2690"/>
      <c r="S10" s="553" t="s">
        <v>119</v>
      </c>
      <c r="T10" s="556"/>
      <c r="U10" s="2663" t="s">
        <v>1290</v>
      </c>
      <c r="V10" s="556" t="s">
        <v>240</v>
      </c>
      <c r="W10" s="2725" t="s">
        <v>1291</v>
      </c>
      <c r="X10" s="2558" t="s">
        <v>1290</v>
      </c>
      <c r="Y10" s="2559"/>
      <c r="Z10" s="2951" t="s">
        <v>1292</v>
      </c>
      <c r="AA10" s="181"/>
      <c r="AB10" s="3736"/>
      <c r="AC10" s="3377" t="s">
        <v>1293</v>
      </c>
      <c r="AD10" s="3507">
        <f>BB10</f>
        <v>3.3333333333333335</v>
      </c>
      <c r="AE10" s="3377" t="s">
        <v>1294</v>
      </c>
      <c r="AF10" s="3377"/>
      <c r="AG10" s="3391">
        <v>20</v>
      </c>
      <c r="AH10" s="3370">
        <f>SUM(AI10:AN10)</f>
        <v>20</v>
      </c>
      <c r="AI10" s="3391">
        <v>6</v>
      </c>
      <c r="AJ10" s="3391">
        <v>0</v>
      </c>
      <c r="AK10" s="3391">
        <v>0</v>
      </c>
      <c r="AL10" s="3391">
        <v>14</v>
      </c>
      <c r="AM10" s="3391">
        <v>0</v>
      </c>
      <c r="AN10" s="3391">
        <v>0</v>
      </c>
      <c r="AO10" s="3391"/>
      <c r="AP10" s="3391">
        <v>20</v>
      </c>
      <c r="AQ10" s="3370">
        <f>SUM(AR10:AY10)</f>
        <v>20</v>
      </c>
      <c r="AR10" s="3861">
        <v>2</v>
      </c>
      <c r="AS10" s="3391">
        <v>0</v>
      </c>
      <c r="AT10" s="3391">
        <v>12</v>
      </c>
      <c r="AU10" s="3427">
        <v>0</v>
      </c>
      <c r="AV10" s="3391"/>
      <c r="AW10" s="3391"/>
      <c r="AX10" s="3391"/>
      <c r="AY10" s="3391">
        <v>6</v>
      </c>
      <c r="AZ10" s="3391"/>
      <c r="BA10" s="3373">
        <f t="shared" ref="BA10:BA20" si="2">(BD10*AQ10)+(BE10*AH10)+(BF10*AH10)+(BG10*AH10)</f>
        <v>40</v>
      </c>
      <c r="BB10" s="3374">
        <f>BA10/'Radiología simple.'!AO$8</f>
        <v>3.3333333333333335</v>
      </c>
      <c r="BC10" s="3373" t="str" cm="1">
        <f t="array" ref="BC10">_xlfn.IFS(BB10&lt;4,"estandar",BB10&gt;9,"compleja",BB10&gt;4,"avanzada")</f>
        <v>estandar</v>
      </c>
      <c r="BD10" s="3445" t="s">
        <v>522</v>
      </c>
      <c r="BE10" s="2952">
        <v>0</v>
      </c>
      <c r="BF10" s="2953">
        <v>1</v>
      </c>
      <c r="BG10" s="2953">
        <v>0</v>
      </c>
      <c r="BH10" s="1143">
        <v>6.5568567119155396</v>
      </c>
      <c r="BI10" s="1143">
        <v>0</v>
      </c>
      <c r="BJ10" s="1143">
        <v>14.500452488687801</v>
      </c>
      <c r="BK10" s="1143"/>
      <c r="BL10" s="1143">
        <f t="shared" ref="BL10:BL15" si="3">SUM(BH10,BI10,BJ10)</f>
        <v>21.057309200603342</v>
      </c>
      <c r="BM10" s="1139"/>
      <c r="BN10" s="1143">
        <v>2.9932733973015799</v>
      </c>
      <c r="BO10" s="1143">
        <v>0</v>
      </c>
      <c r="BP10" s="1143">
        <v>0</v>
      </c>
      <c r="BQ10" s="1143">
        <v>0.98104170433137505</v>
      </c>
      <c r="BR10" s="1143">
        <f t="shared" ref="BR10:BR15" si="4">SUM(BL10,BN10,BO10,BP10,BQ10)</f>
        <v>25.031624302236295</v>
      </c>
      <c r="BS10" s="119"/>
      <c r="BT10" s="182"/>
      <c r="BU10" s="177"/>
      <c r="BV10" s="46"/>
      <c r="BW10" s="611"/>
    </row>
    <row r="11" spans="1:75" ht="50.25" customHeight="1" x14ac:dyDescent="0.5">
      <c r="A11" s="107">
        <v>0</v>
      </c>
      <c r="B11" s="108">
        <v>4</v>
      </c>
      <c r="C11" s="107">
        <v>0</v>
      </c>
      <c r="D11" s="108">
        <v>0</v>
      </c>
      <c r="E11" s="107">
        <v>0</v>
      </c>
      <c r="F11" s="108">
        <v>1</v>
      </c>
      <c r="G11" s="107">
        <v>0</v>
      </c>
      <c r="H11" s="108">
        <v>2</v>
      </c>
      <c r="I11" s="1452" t="str">
        <f t="shared" si="0"/>
        <v>04000102</v>
      </c>
      <c r="J11" s="1452" t="str">
        <f t="shared" si="1"/>
        <v>04000102</v>
      </c>
      <c r="K11" s="2678"/>
      <c r="L11" s="2690"/>
      <c r="M11" s="2690"/>
      <c r="N11" s="2690"/>
      <c r="O11" s="2690"/>
      <c r="P11" s="2690"/>
      <c r="Q11" s="2690"/>
      <c r="R11" s="2690"/>
      <c r="S11" s="896" t="s">
        <v>160</v>
      </c>
      <c r="T11" s="2686"/>
      <c r="U11" s="2685" t="s">
        <v>1295</v>
      </c>
      <c r="V11" s="2935" t="s">
        <v>291</v>
      </c>
      <c r="W11" s="2725" t="s">
        <v>1296</v>
      </c>
      <c r="X11" s="2560" t="s">
        <v>1297</v>
      </c>
      <c r="Y11" s="2351"/>
      <c r="Z11" s="2951" t="s">
        <v>1292</v>
      </c>
      <c r="AA11" s="181"/>
      <c r="AB11" s="3736"/>
      <c r="AC11" s="3377"/>
      <c r="AD11" s="3507">
        <f t="shared" ref="AD11:AD20" si="5">BB11</f>
        <v>3.3333333333333335</v>
      </c>
      <c r="AE11" s="3377"/>
      <c r="AF11" s="3377"/>
      <c r="AG11" s="3391"/>
      <c r="AH11" s="3370">
        <f>SUM(AI11:AN11)</f>
        <v>20</v>
      </c>
      <c r="AI11" s="3391">
        <v>6</v>
      </c>
      <c r="AJ11" s="3391">
        <v>0</v>
      </c>
      <c r="AK11" s="3391">
        <v>0</v>
      </c>
      <c r="AL11" s="3391">
        <v>14</v>
      </c>
      <c r="AM11" s="3391">
        <v>0</v>
      </c>
      <c r="AN11" s="3391">
        <v>0</v>
      </c>
      <c r="AO11" s="3391"/>
      <c r="AP11" s="3391"/>
      <c r="AQ11" s="3370">
        <f>SUM(AR11:AY11)</f>
        <v>20</v>
      </c>
      <c r="AR11" s="3861">
        <v>2</v>
      </c>
      <c r="AS11" s="3391">
        <v>0</v>
      </c>
      <c r="AT11" s="3391">
        <v>12</v>
      </c>
      <c r="AU11" s="3427">
        <v>0</v>
      </c>
      <c r="AV11" s="3391">
        <v>0</v>
      </c>
      <c r="AW11" s="3391">
        <v>0</v>
      </c>
      <c r="AX11" s="3391">
        <v>0</v>
      </c>
      <c r="AY11" s="3391">
        <v>6</v>
      </c>
      <c r="AZ11" s="3391"/>
      <c r="BA11" s="3373">
        <f t="shared" si="2"/>
        <v>40</v>
      </c>
      <c r="BB11" s="3374">
        <f>BA11/'Radiología simple.'!AO$8</f>
        <v>3.3333333333333335</v>
      </c>
      <c r="BC11" s="3373" t="str" cm="1">
        <f t="array" ref="BC11">_xlfn.IFS(BB11&lt;4,"estandar",BB11&gt;9,"compleja",BB11&gt;4,"avanzada")</f>
        <v>estandar</v>
      </c>
      <c r="BD11" s="3445">
        <v>1</v>
      </c>
      <c r="BE11" s="2952">
        <v>0</v>
      </c>
      <c r="BF11" s="2953">
        <v>1</v>
      </c>
      <c r="BG11" s="2953">
        <v>0</v>
      </c>
      <c r="BH11" s="1143"/>
      <c r="BI11" s="1143"/>
      <c r="BJ11" s="1143"/>
      <c r="BK11" s="1143"/>
      <c r="BL11" s="1143">
        <f t="shared" si="3"/>
        <v>0</v>
      </c>
      <c r="BM11" s="1139"/>
      <c r="BN11" s="1143"/>
      <c r="BO11" s="1143"/>
      <c r="BP11" s="1143"/>
      <c r="BQ11" s="1143"/>
      <c r="BR11" s="1143">
        <f t="shared" si="4"/>
        <v>0</v>
      </c>
      <c r="BS11" s="119"/>
      <c r="BT11" s="182"/>
      <c r="BU11" s="177"/>
      <c r="BV11" s="48"/>
      <c r="BW11" s="611"/>
    </row>
    <row r="12" spans="1:75" ht="50.25" customHeight="1" x14ac:dyDescent="0.5">
      <c r="A12" s="107">
        <v>0</v>
      </c>
      <c r="B12" s="108">
        <v>4</v>
      </c>
      <c r="C12" s="107">
        <v>0</v>
      </c>
      <c r="D12" s="108">
        <v>0</v>
      </c>
      <c r="E12" s="107">
        <v>0</v>
      </c>
      <c r="F12" s="108">
        <v>2</v>
      </c>
      <c r="G12" s="107">
        <v>0</v>
      </c>
      <c r="H12" s="108">
        <v>1</v>
      </c>
      <c r="I12" s="1452" t="str">
        <f t="shared" si="0"/>
        <v>04000201</v>
      </c>
      <c r="J12" s="1452" t="str">
        <f t="shared" si="1"/>
        <v>04000201</v>
      </c>
      <c r="K12" s="2678"/>
      <c r="L12" s="2689">
        <v>71362</v>
      </c>
      <c r="M12" s="2690"/>
      <c r="N12" s="2690"/>
      <c r="O12" s="2690"/>
      <c r="P12" s="2690"/>
      <c r="Q12" s="2690"/>
      <c r="R12" s="2690"/>
      <c r="S12" s="553" t="s">
        <v>1298</v>
      </c>
      <c r="T12" s="2954"/>
      <c r="U12" s="2685" t="s">
        <v>1299</v>
      </c>
      <c r="V12" s="2935" t="s">
        <v>291</v>
      </c>
      <c r="W12" s="2725" t="s">
        <v>1300</v>
      </c>
      <c r="X12" s="2560" t="s">
        <v>1299</v>
      </c>
      <c r="Y12" s="2561"/>
      <c r="Z12" s="2951" t="s">
        <v>1292</v>
      </c>
      <c r="AA12" s="181"/>
      <c r="AB12" s="3736"/>
      <c r="AC12" s="3377"/>
      <c r="AD12" s="3507">
        <f t="shared" si="5"/>
        <v>3.75</v>
      </c>
      <c r="AE12" s="3377"/>
      <c r="AF12" s="3377"/>
      <c r="AG12" s="3391">
        <v>20</v>
      </c>
      <c r="AH12" s="3370">
        <f>SUM(AI12:AN12)</f>
        <v>25</v>
      </c>
      <c r="AI12" s="3391">
        <v>6</v>
      </c>
      <c r="AJ12" s="3391">
        <v>0</v>
      </c>
      <c r="AK12" s="3391">
        <v>0</v>
      </c>
      <c r="AL12" s="3391">
        <v>14</v>
      </c>
      <c r="AM12" s="3391">
        <v>5</v>
      </c>
      <c r="AN12" s="3391">
        <v>0</v>
      </c>
      <c r="AO12" s="3391"/>
      <c r="AP12" s="3391">
        <v>20</v>
      </c>
      <c r="AQ12" s="3370">
        <f>SUM(AR12:AY12)</f>
        <v>20</v>
      </c>
      <c r="AR12" s="3861">
        <v>2</v>
      </c>
      <c r="AS12" s="3391">
        <v>0</v>
      </c>
      <c r="AT12" s="3391">
        <v>12</v>
      </c>
      <c r="AU12" s="3391">
        <v>0</v>
      </c>
      <c r="AV12" s="3391">
        <v>0</v>
      </c>
      <c r="AW12" s="3391">
        <v>0</v>
      </c>
      <c r="AX12" s="3391">
        <v>0</v>
      </c>
      <c r="AY12" s="3391">
        <v>6</v>
      </c>
      <c r="AZ12" s="3391"/>
      <c r="BA12" s="3373">
        <f t="shared" si="2"/>
        <v>45</v>
      </c>
      <c r="BB12" s="3374">
        <f>BA12/'Radiología simple.'!AO$8</f>
        <v>3.75</v>
      </c>
      <c r="BC12" s="3373" t="str" cm="1">
        <f t="array" ref="BC12">_xlfn.IFS(BB12&lt;4,"estandar",BB12&gt;9,"compleja",BB12&gt;4,"avanzada")</f>
        <v>estandar</v>
      </c>
      <c r="BD12" s="3445">
        <v>1</v>
      </c>
      <c r="BE12" s="2955">
        <v>0</v>
      </c>
      <c r="BF12" s="2953">
        <v>1</v>
      </c>
      <c r="BG12" s="2953">
        <v>0</v>
      </c>
      <c r="BH12" s="1143">
        <v>6.5568567119155396</v>
      </c>
      <c r="BI12" s="1143">
        <v>0</v>
      </c>
      <c r="BJ12" s="1143">
        <v>14.500452488687801</v>
      </c>
      <c r="BK12" s="1143"/>
      <c r="BL12" s="1143">
        <f t="shared" si="3"/>
        <v>21.057309200603342</v>
      </c>
      <c r="BM12" s="1139"/>
      <c r="BN12" s="1143">
        <v>2.9932733973015799</v>
      </c>
      <c r="BO12" s="1143">
        <v>0</v>
      </c>
      <c r="BP12" s="1143">
        <v>0</v>
      </c>
      <c r="BQ12" s="1143">
        <v>0.98104170433137505</v>
      </c>
      <c r="BR12" s="1143">
        <f t="shared" si="4"/>
        <v>25.031624302236295</v>
      </c>
      <c r="BS12" s="119"/>
      <c r="BT12" s="182"/>
      <c r="BU12" s="177"/>
      <c r="BV12" s="46"/>
      <c r="BW12" s="611"/>
    </row>
    <row r="13" spans="1:75" ht="50.25" hidden="1" customHeight="1" x14ac:dyDescent="0.5">
      <c r="A13" s="107"/>
      <c r="B13" s="108"/>
      <c r="C13" s="107"/>
      <c r="D13" s="108"/>
      <c r="E13" s="107"/>
      <c r="F13" s="108"/>
      <c r="G13" s="107"/>
      <c r="H13" s="108"/>
      <c r="I13" s="1452"/>
      <c r="J13" s="1452" t="str">
        <f t="shared" si="1"/>
        <v/>
      </c>
      <c r="K13" s="2678"/>
      <c r="L13" s="2690"/>
      <c r="M13" s="2690"/>
      <c r="N13" s="2690"/>
      <c r="O13" s="2690"/>
      <c r="P13" s="2690"/>
      <c r="Q13" s="2690"/>
      <c r="R13" s="2690"/>
      <c r="S13" s="2665" t="s">
        <v>160</v>
      </c>
      <c r="T13" s="1453"/>
      <c r="U13" s="1454" t="s">
        <v>1301</v>
      </c>
      <c r="V13" s="1148" t="s">
        <v>268</v>
      </c>
      <c r="W13" s="2956"/>
      <c r="X13" s="2562" t="s">
        <v>1301</v>
      </c>
      <c r="Y13" s="2563" t="s">
        <v>1302</v>
      </c>
      <c r="Z13" s="2951" t="s">
        <v>1292</v>
      </c>
      <c r="AA13" s="181"/>
      <c r="AB13" s="3736"/>
      <c r="AC13" s="3377"/>
      <c r="AD13" s="3507" t="e">
        <f t="shared" si="5"/>
        <v>#VALUE!</v>
      </c>
      <c r="AE13" s="3377"/>
      <c r="AF13" s="3377"/>
      <c r="AG13" s="3391"/>
      <c r="AH13" s="3391"/>
      <c r="AI13" s="3391"/>
      <c r="AJ13" s="3391"/>
      <c r="AK13" s="3391"/>
      <c r="AL13" s="3391"/>
      <c r="AM13" s="3391"/>
      <c r="AN13" s="3391"/>
      <c r="AO13" s="3391"/>
      <c r="AP13" s="3391"/>
      <c r="AQ13" s="3391" t="s">
        <v>218</v>
      </c>
      <c r="AR13" s="3861" t="s">
        <v>218</v>
      </c>
      <c r="AS13" s="3391" t="s">
        <v>218</v>
      </c>
      <c r="AT13" s="3391"/>
      <c r="AU13" s="3427"/>
      <c r="AV13" s="3391" t="s">
        <v>218</v>
      </c>
      <c r="AW13" s="3391"/>
      <c r="AX13" s="3391"/>
      <c r="AY13" s="3391" t="s">
        <v>218</v>
      </c>
      <c r="AZ13" s="3391"/>
      <c r="BA13" s="3373" t="e">
        <f t="shared" si="2"/>
        <v>#VALUE!</v>
      </c>
      <c r="BB13" s="3374" t="e">
        <f>BA13/'Radiología simple.'!AO$8</f>
        <v>#VALUE!</v>
      </c>
      <c r="BC13" s="3404"/>
      <c r="BD13" s="3445">
        <v>1</v>
      </c>
      <c r="BE13" s="2957">
        <v>0</v>
      </c>
      <c r="BF13" s="2953">
        <v>1</v>
      </c>
      <c r="BG13" s="2953">
        <v>0</v>
      </c>
      <c r="BH13" s="1143"/>
      <c r="BI13" s="1143"/>
      <c r="BJ13" s="1143"/>
      <c r="BK13" s="1143"/>
      <c r="BL13" s="1143">
        <f t="shared" si="3"/>
        <v>0</v>
      </c>
      <c r="BM13" s="1139"/>
      <c r="BN13" s="1143"/>
      <c r="BO13" s="1143"/>
      <c r="BP13" s="1143"/>
      <c r="BQ13" s="1143"/>
      <c r="BR13" s="1143">
        <f t="shared" si="4"/>
        <v>0</v>
      </c>
      <c r="BS13" s="119"/>
      <c r="BT13" s="182"/>
      <c r="BU13" s="177"/>
      <c r="BV13" s="48"/>
      <c r="BW13" s="611"/>
    </row>
    <row r="14" spans="1:75" ht="50.25" hidden="1" customHeight="1" x14ac:dyDescent="0.5">
      <c r="A14" s="107"/>
      <c r="B14" s="108"/>
      <c r="C14" s="107"/>
      <c r="D14" s="108"/>
      <c r="E14" s="107"/>
      <c r="F14" s="108"/>
      <c r="G14" s="107"/>
      <c r="H14" s="108"/>
      <c r="I14" s="1452"/>
      <c r="J14" s="1452" t="str">
        <f t="shared" si="1"/>
        <v/>
      </c>
      <c r="K14" s="2678"/>
      <c r="L14" s="2690"/>
      <c r="M14" s="2690"/>
      <c r="N14" s="2690"/>
      <c r="O14" s="2690"/>
      <c r="P14" s="2690"/>
      <c r="Q14" s="2690"/>
      <c r="R14" s="2690"/>
      <c r="S14" s="2665" t="s">
        <v>160</v>
      </c>
      <c r="T14" s="1453"/>
      <c r="U14" s="1454" t="s">
        <v>1303</v>
      </c>
      <c r="V14" s="1148" t="s">
        <v>268</v>
      </c>
      <c r="W14" s="2725"/>
      <c r="X14" s="2562" t="s">
        <v>1303</v>
      </c>
      <c r="Y14" s="2561"/>
      <c r="Z14" s="2951" t="s">
        <v>1292</v>
      </c>
      <c r="AA14" s="181"/>
      <c r="AB14" s="3736"/>
      <c r="AC14" s="3377"/>
      <c r="AD14" s="3507" t="e">
        <f t="shared" si="5"/>
        <v>#VALUE!</v>
      </c>
      <c r="AE14" s="3377"/>
      <c r="AF14" s="3377"/>
      <c r="AG14" s="3391"/>
      <c r="AH14" s="3391"/>
      <c r="AI14" s="3391"/>
      <c r="AJ14" s="3391"/>
      <c r="AK14" s="3391"/>
      <c r="AL14" s="3391"/>
      <c r="AM14" s="3391"/>
      <c r="AN14" s="3391"/>
      <c r="AO14" s="3391"/>
      <c r="AP14" s="3391"/>
      <c r="AQ14" s="3391" t="s">
        <v>218</v>
      </c>
      <c r="AR14" s="3861" t="s">
        <v>218</v>
      </c>
      <c r="AS14" s="3391" t="s">
        <v>218</v>
      </c>
      <c r="AT14" s="3391"/>
      <c r="AU14" s="3427"/>
      <c r="AV14" s="3391" t="s">
        <v>218</v>
      </c>
      <c r="AW14" s="3391"/>
      <c r="AX14" s="3391"/>
      <c r="AY14" s="3391" t="s">
        <v>218</v>
      </c>
      <c r="AZ14" s="3391"/>
      <c r="BA14" s="3373" t="e">
        <f t="shared" si="2"/>
        <v>#VALUE!</v>
      </c>
      <c r="BB14" s="3374" t="e">
        <f>BA14/'Radiología simple.'!AO$8</f>
        <v>#VALUE!</v>
      </c>
      <c r="BC14" s="3404"/>
      <c r="BD14" s="3445">
        <v>1</v>
      </c>
      <c r="BE14" s="2957">
        <v>0</v>
      </c>
      <c r="BF14" s="2953">
        <v>1</v>
      </c>
      <c r="BG14" s="2953">
        <v>0</v>
      </c>
      <c r="BH14" s="1143"/>
      <c r="BI14" s="1143"/>
      <c r="BJ14" s="1143"/>
      <c r="BK14" s="1143"/>
      <c r="BL14" s="1143">
        <f t="shared" si="3"/>
        <v>0</v>
      </c>
      <c r="BM14" s="1139"/>
      <c r="BN14" s="1143"/>
      <c r="BO14" s="1143"/>
      <c r="BP14" s="1143"/>
      <c r="BQ14" s="1143"/>
      <c r="BR14" s="1143">
        <f t="shared" si="4"/>
        <v>0</v>
      </c>
      <c r="BS14" s="119"/>
      <c r="BT14" s="182"/>
      <c r="BU14" s="177"/>
      <c r="BV14" s="46"/>
      <c r="BW14" s="611"/>
    </row>
    <row r="15" spans="1:75" ht="50.25" customHeight="1" x14ac:dyDescent="0.5">
      <c r="A15" s="107">
        <v>0</v>
      </c>
      <c r="B15" s="108">
        <v>4</v>
      </c>
      <c r="C15" s="107">
        <v>0</v>
      </c>
      <c r="D15" s="108">
        <v>0</v>
      </c>
      <c r="E15" s="107">
        <v>0</v>
      </c>
      <c r="F15" s="108">
        <v>3</v>
      </c>
      <c r="G15" s="107">
        <v>0</v>
      </c>
      <c r="H15" s="108">
        <v>1</v>
      </c>
      <c r="I15" s="1452" t="str">
        <f t="shared" ref="I15" si="6">CONCATENATE(A15,B15,C15,D15,E15,F15,G15,H15)</f>
        <v>04000301</v>
      </c>
      <c r="J15" s="1452" t="str">
        <f t="shared" si="1"/>
        <v>04000301</v>
      </c>
      <c r="K15" s="2678"/>
      <c r="L15" s="553" t="s">
        <v>309</v>
      </c>
      <c r="M15" s="553"/>
      <c r="N15" s="553"/>
      <c r="O15" s="553"/>
      <c r="P15" s="553"/>
      <c r="Q15" s="553"/>
      <c r="R15" s="553"/>
      <c r="S15" s="896" t="s">
        <v>160</v>
      </c>
      <c r="T15" s="2686"/>
      <c r="U15" s="2685" t="s">
        <v>1304</v>
      </c>
      <c r="V15" s="2935" t="s">
        <v>653</v>
      </c>
      <c r="W15" s="2725" t="s">
        <v>1305</v>
      </c>
      <c r="X15" s="2560" t="s">
        <v>1304</v>
      </c>
      <c r="Y15" s="2561"/>
      <c r="Z15" s="2951" t="s">
        <v>1292</v>
      </c>
      <c r="AA15" s="181"/>
      <c r="AB15" s="3736"/>
      <c r="AC15" s="3377" t="s">
        <v>1306</v>
      </c>
      <c r="AD15" s="3507">
        <f t="shared" si="5"/>
        <v>3.3333333333333335</v>
      </c>
      <c r="AE15" s="3377" t="s">
        <v>1307</v>
      </c>
      <c r="AF15" s="3377"/>
      <c r="AG15" s="3391">
        <v>25</v>
      </c>
      <c r="AH15" s="3370">
        <f>SUM(AI15:AN15)</f>
        <v>20</v>
      </c>
      <c r="AI15" s="3391">
        <v>6</v>
      </c>
      <c r="AJ15" s="3391">
        <v>0</v>
      </c>
      <c r="AK15" s="3391">
        <v>0</v>
      </c>
      <c r="AL15" s="3391">
        <v>14</v>
      </c>
      <c r="AM15" s="3391">
        <v>0</v>
      </c>
      <c r="AN15" s="3391">
        <v>0</v>
      </c>
      <c r="AO15" s="3391"/>
      <c r="AP15" s="3391">
        <v>25</v>
      </c>
      <c r="AQ15" s="3370">
        <f t="shared" ref="AQ15:AQ20" si="7">SUM(AR15:AY15)</f>
        <v>20</v>
      </c>
      <c r="AR15" s="3861">
        <v>2</v>
      </c>
      <c r="AS15" s="3391">
        <v>0</v>
      </c>
      <c r="AT15" s="3391">
        <v>12</v>
      </c>
      <c r="AU15" s="3391">
        <v>0</v>
      </c>
      <c r="AV15" s="3391">
        <v>0</v>
      </c>
      <c r="AW15" s="3391">
        <v>0</v>
      </c>
      <c r="AX15" s="3391">
        <v>0</v>
      </c>
      <c r="AY15" s="3391">
        <v>6</v>
      </c>
      <c r="AZ15" s="3391"/>
      <c r="BA15" s="3373">
        <f t="shared" si="2"/>
        <v>40</v>
      </c>
      <c r="BB15" s="3374">
        <f>BA15/'Radiología simple.'!AO$8</f>
        <v>3.3333333333333335</v>
      </c>
      <c r="BC15" s="3373" t="str" cm="1">
        <f t="array" ref="BC15">_xlfn.IFS(BB15&lt;4,"estandar",BB15&gt;9,"compleja",BB15&gt;4,"avanzada")</f>
        <v>estandar</v>
      </c>
      <c r="BD15" s="3445">
        <v>1</v>
      </c>
      <c r="BE15" s="2957">
        <v>0</v>
      </c>
      <c r="BF15" s="2953">
        <v>1</v>
      </c>
      <c r="BG15" s="2953">
        <v>0</v>
      </c>
      <c r="BH15" s="1143">
        <v>8.1960708898944201</v>
      </c>
      <c r="BI15" s="1143">
        <v>0</v>
      </c>
      <c r="BJ15" s="1143">
        <v>18.125565610859699</v>
      </c>
      <c r="BK15" s="1143"/>
      <c r="BL15" s="1143">
        <f t="shared" si="3"/>
        <v>26.321636500754117</v>
      </c>
      <c r="BM15" s="1139"/>
      <c r="BN15" s="1143">
        <v>3.7415917466269799</v>
      </c>
      <c r="BO15" s="1143">
        <v>0</v>
      </c>
      <c r="BP15" s="1143">
        <v>0</v>
      </c>
      <c r="BQ15" s="1143">
        <v>0.98104170433137505</v>
      </c>
      <c r="BR15" s="1143">
        <f t="shared" si="4"/>
        <v>31.044269951712472</v>
      </c>
      <c r="BS15" s="119"/>
      <c r="BT15" s="182"/>
      <c r="BU15" s="177"/>
      <c r="BV15" s="48"/>
      <c r="BW15" s="611"/>
    </row>
    <row r="16" spans="1:75" ht="50.25" customHeight="1" x14ac:dyDescent="0.5">
      <c r="A16" s="200">
        <v>0</v>
      </c>
      <c r="B16" s="201">
        <v>4</v>
      </c>
      <c r="C16" s="200">
        <v>0</v>
      </c>
      <c r="D16" s="201">
        <v>0</v>
      </c>
      <c r="E16" s="200">
        <v>0</v>
      </c>
      <c r="F16" s="201">
        <v>3</v>
      </c>
      <c r="G16" s="200">
        <v>0</v>
      </c>
      <c r="H16" s="201">
        <v>2</v>
      </c>
      <c r="I16" s="2742"/>
      <c r="J16" s="2742" t="str">
        <f t="shared" si="1"/>
        <v>04000302</v>
      </c>
      <c r="K16" s="2678"/>
      <c r="L16" s="553"/>
      <c r="M16" s="553"/>
      <c r="N16" s="553"/>
      <c r="O16" s="553"/>
      <c r="P16" s="553"/>
      <c r="Q16" s="553"/>
      <c r="R16" s="553"/>
      <c r="S16" s="896" t="s">
        <v>456</v>
      </c>
      <c r="T16" s="2686"/>
      <c r="U16" s="2685" t="s">
        <v>1308</v>
      </c>
      <c r="V16" s="2935" t="s">
        <v>291</v>
      </c>
      <c r="W16" s="2725" t="s">
        <v>1309</v>
      </c>
      <c r="X16" s="2560" t="s">
        <v>1308</v>
      </c>
      <c r="Y16" s="2561"/>
      <c r="Z16" s="2951" t="s">
        <v>1292</v>
      </c>
      <c r="AA16" s="181"/>
      <c r="AB16" s="3736"/>
      <c r="AC16" s="3377"/>
      <c r="AD16" s="3507">
        <f t="shared" si="5"/>
        <v>4.166666666666667</v>
      </c>
      <c r="AE16" s="3377"/>
      <c r="AF16" s="3377"/>
      <c r="AG16" s="3391"/>
      <c r="AH16" s="3370">
        <f>SUM(AI16:AN16)</f>
        <v>25</v>
      </c>
      <c r="AI16" s="3391">
        <v>6</v>
      </c>
      <c r="AJ16" s="3391">
        <v>0</v>
      </c>
      <c r="AK16" s="3391">
        <v>0</v>
      </c>
      <c r="AL16" s="3391">
        <v>14</v>
      </c>
      <c r="AM16" s="3391">
        <v>5</v>
      </c>
      <c r="AN16" s="3391">
        <v>0</v>
      </c>
      <c r="AO16" s="3391"/>
      <c r="AP16" s="3391"/>
      <c r="AQ16" s="3370">
        <f t="shared" si="7"/>
        <v>25</v>
      </c>
      <c r="AR16" s="3861">
        <v>2</v>
      </c>
      <c r="AS16" s="3391">
        <v>0</v>
      </c>
      <c r="AT16" s="3391">
        <v>17</v>
      </c>
      <c r="AU16" s="3391">
        <v>0</v>
      </c>
      <c r="AV16" s="3391">
        <v>0</v>
      </c>
      <c r="AW16" s="3391">
        <v>0</v>
      </c>
      <c r="AX16" s="3391">
        <v>0</v>
      </c>
      <c r="AY16" s="3391">
        <v>6</v>
      </c>
      <c r="AZ16" s="3391"/>
      <c r="BA16" s="3373">
        <f t="shared" si="2"/>
        <v>50</v>
      </c>
      <c r="BB16" s="3374">
        <f>BA16/'Radiología simple.'!AO$8</f>
        <v>4.166666666666667</v>
      </c>
      <c r="BC16" s="3373" t="str" cm="1">
        <f t="array" ref="BC16">_xlfn.IFS(BB16&lt;4,"estandar",BB16&gt;9,"compleja",BB16&gt;4,"avanzada")</f>
        <v>avanzada</v>
      </c>
      <c r="BD16" s="3445">
        <v>1</v>
      </c>
      <c r="BE16" s="2957">
        <v>0</v>
      </c>
      <c r="BF16" s="2953">
        <v>1</v>
      </c>
      <c r="BG16" s="2953">
        <v>0</v>
      </c>
      <c r="BH16" s="1143"/>
      <c r="BI16" s="1143"/>
      <c r="BJ16" s="1143"/>
      <c r="BK16" s="1143"/>
      <c r="BL16" s="1143"/>
      <c r="BM16" s="1139"/>
      <c r="BN16" s="1143"/>
      <c r="BO16" s="1143"/>
      <c r="BP16" s="1143"/>
      <c r="BQ16" s="1143"/>
      <c r="BR16" s="1143"/>
      <c r="BS16" s="119"/>
      <c r="BT16" s="182"/>
      <c r="BU16" s="177"/>
      <c r="BV16" s="46"/>
      <c r="BW16" s="611"/>
    </row>
    <row r="17" spans="1:75" ht="50.25" customHeight="1" x14ac:dyDescent="0.5">
      <c r="A17" s="200">
        <v>0</v>
      </c>
      <c r="B17" s="201">
        <v>4</v>
      </c>
      <c r="C17" s="200">
        <v>0</v>
      </c>
      <c r="D17" s="201">
        <v>0</v>
      </c>
      <c r="E17" s="200">
        <v>0</v>
      </c>
      <c r="F17" s="201">
        <v>4</v>
      </c>
      <c r="G17" s="200">
        <v>0</v>
      </c>
      <c r="H17" s="201">
        <v>1</v>
      </c>
      <c r="I17" s="2742"/>
      <c r="J17" s="2742" t="str">
        <f t="shared" si="1"/>
        <v>04000401</v>
      </c>
      <c r="K17" s="2726"/>
      <c r="L17" s="2696"/>
      <c r="M17" s="2696"/>
      <c r="N17" s="2696"/>
      <c r="O17" s="2696"/>
      <c r="P17" s="2696"/>
      <c r="Q17" s="2696"/>
      <c r="R17" s="2696"/>
      <c r="S17" s="553" t="s">
        <v>741</v>
      </c>
      <c r="T17" s="556"/>
      <c r="U17" s="2663" t="s">
        <v>1310</v>
      </c>
      <c r="V17" s="556" t="s">
        <v>240</v>
      </c>
      <c r="W17" s="2725" t="s">
        <v>1311</v>
      </c>
      <c r="X17" s="2558" t="s">
        <v>1310</v>
      </c>
      <c r="Y17" s="2561"/>
      <c r="Z17" s="2951" t="s">
        <v>1292</v>
      </c>
      <c r="AA17" s="185"/>
      <c r="AB17" s="3844"/>
      <c r="AC17" s="3377"/>
      <c r="AD17" s="3507">
        <f t="shared" si="5"/>
        <v>3.3333333333333335</v>
      </c>
      <c r="AE17" s="3377"/>
      <c r="AF17" s="3377"/>
      <c r="AG17" s="3391">
        <v>20</v>
      </c>
      <c r="AH17" s="3370">
        <f>SUM(AI17:AN17)</f>
        <v>20</v>
      </c>
      <c r="AI17" s="3391">
        <v>6</v>
      </c>
      <c r="AJ17" s="3391">
        <v>0</v>
      </c>
      <c r="AK17" s="3391">
        <v>0</v>
      </c>
      <c r="AL17" s="3391">
        <v>14</v>
      </c>
      <c r="AM17" s="3391">
        <v>0</v>
      </c>
      <c r="AN17" s="3391">
        <v>0</v>
      </c>
      <c r="AO17" s="3388"/>
      <c r="AP17" s="3391">
        <v>25</v>
      </c>
      <c r="AQ17" s="3370">
        <f t="shared" si="7"/>
        <v>20</v>
      </c>
      <c r="AR17" s="3861">
        <v>2</v>
      </c>
      <c r="AS17" s="3391">
        <v>0</v>
      </c>
      <c r="AT17" s="3391">
        <v>12</v>
      </c>
      <c r="AU17" s="3391">
        <v>0</v>
      </c>
      <c r="AV17" s="3391">
        <v>0</v>
      </c>
      <c r="AW17" s="3391">
        <v>0</v>
      </c>
      <c r="AX17" s="3391">
        <v>0</v>
      </c>
      <c r="AY17" s="3391">
        <v>6</v>
      </c>
      <c r="AZ17" s="3388"/>
      <c r="BA17" s="3373">
        <f t="shared" si="2"/>
        <v>40</v>
      </c>
      <c r="BB17" s="3374">
        <f>BA17/'Radiología simple.'!AO$8</f>
        <v>3.3333333333333335</v>
      </c>
      <c r="BC17" s="3373" t="str" cm="1">
        <f t="array" ref="BC17">_xlfn.IFS(BB17&lt;4,"estandar",BB17&gt;9,"compleja",BB17&gt;4,"avanzada")</f>
        <v>estandar</v>
      </c>
      <c r="BD17" s="3445">
        <v>1</v>
      </c>
      <c r="BE17" s="2957">
        <v>0</v>
      </c>
      <c r="BF17" s="2953">
        <v>1</v>
      </c>
      <c r="BG17" s="2953">
        <v>0</v>
      </c>
      <c r="BH17" s="1143"/>
      <c r="BI17" s="1143"/>
      <c r="BJ17" s="1143"/>
      <c r="BK17" s="1143"/>
      <c r="BL17" s="1143"/>
      <c r="BM17" s="1139"/>
      <c r="BN17" s="1143"/>
      <c r="BO17" s="1143"/>
      <c r="BP17" s="1143"/>
      <c r="BQ17" s="1143"/>
      <c r="BR17" s="1143"/>
      <c r="BS17" s="206"/>
      <c r="BT17" s="207"/>
      <c r="BU17" s="177"/>
      <c r="BV17" s="48"/>
      <c r="BW17" s="611"/>
    </row>
    <row r="18" spans="1:75" ht="50.25" hidden="1" customHeight="1" x14ac:dyDescent="0.5">
      <c r="A18" s="107"/>
      <c r="B18" s="108"/>
      <c r="C18" s="107"/>
      <c r="D18" s="108"/>
      <c r="E18" s="107"/>
      <c r="F18" s="108"/>
      <c r="G18" s="107"/>
      <c r="H18" s="108"/>
      <c r="I18" s="1452"/>
      <c r="J18" s="1452" t="str">
        <f t="shared" si="1"/>
        <v/>
      </c>
      <c r="K18" s="2678"/>
      <c r="L18" s="2678"/>
      <c r="M18" s="2678"/>
      <c r="N18" s="2678"/>
      <c r="O18" s="2678"/>
      <c r="P18" s="2678"/>
      <c r="Q18" s="2678"/>
      <c r="R18" s="2678"/>
      <c r="S18" s="2665" t="s">
        <v>160</v>
      </c>
      <c r="T18" s="1453"/>
      <c r="U18" s="1454" t="s">
        <v>1312</v>
      </c>
      <c r="V18" s="1148" t="s">
        <v>268</v>
      </c>
      <c r="W18" s="2956"/>
      <c r="X18" s="2562" t="s">
        <v>1312</v>
      </c>
      <c r="Y18" s="2564" t="s">
        <v>1313</v>
      </c>
      <c r="Z18" s="2951" t="s">
        <v>1292</v>
      </c>
      <c r="AA18" s="292"/>
      <c r="AB18" s="3845"/>
      <c r="AC18" s="3377"/>
      <c r="AD18" s="3507">
        <f t="shared" si="5"/>
        <v>0</v>
      </c>
      <c r="AE18" s="3377"/>
      <c r="AF18" s="3377"/>
      <c r="AG18" s="3390"/>
      <c r="AH18" s="3370"/>
      <c r="AI18" s="3390"/>
      <c r="AJ18" s="3390"/>
      <c r="AK18" s="3390"/>
      <c r="AL18" s="3390"/>
      <c r="AM18" s="3390"/>
      <c r="AN18" s="3390"/>
      <c r="AO18" s="3390"/>
      <c r="AP18" s="3391">
        <v>25</v>
      </c>
      <c r="AQ18" s="3370">
        <f t="shared" si="7"/>
        <v>0</v>
      </c>
      <c r="AR18" s="3861" t="s">
        <v>218</v>
      </c>
      <c r="AS18" s="3391" t="s">
        <v>218</v>
      </c>
      <c r="AT18" s="3391"/>
      <c r="AU18" s="3427"/>
      <c r="AV18" s="3391"/>
      <c r="AW18" s="3391"/>
      <c r="AX18" s="3391"/>
      <c r="AY18" s="3391" t="s">
        <v>218</v>
      </c>
      <c r="AZ18" s="3391"/>
      <c r="BA18" s="3373">
        <f t="shared" si="2"/>
        <v>0</v>
      </c>
      <c r="BB18" s="3374">
        <f>BA18/'Radiología simple.'!AO$8</f>
        <v>0</v>
      </c>
      <c r="BC18" s="3404"/>
      <c r="BD18" s="3445">
        <v>1</v>
      </c>
      <c r="BE18" s="2957">
        <v>0</v>
      </c>
      <c r="BF18" s="2953">
        <v>1</v>
      </c>
      <c r="BG18" s="2953">
        <v>0</v>
      </c>
      <c r="BH18" s="1143"/>
      <c r="BI18" s="1143"/>
      <c r="BJ18" s="1143"/>
      <c r="BK18" s="1143"/>
      <c r="BL18" s="1143"/>
      <c r="BM18" s="1139"/>
      <c r="BN18" s="1143"/>
      <c r="BO18" s="1143"/>
      <c r="BP18" s="1143"/>
      <c r="BQ18" s="1143"/>
      <c r="BR18" s="1143"/>
      <c r="BS18" s="119"/>
      <c r="BT18" s="182"/>
      <c r="BU18" s="177"/>
      <c r="BV18" s="46"/>
      <c r="BW18" s="611"/>
    </row>
    <row r="19" spans="1:75" ht="50.25" customHeight="1" x14ac:dyDescent="0.5">
      <c r="A19" s="200">
        <v>0</v>
      </c>
      <c r="B19" s="201">
        <v>4</v>
      </c>
      <c r="C19" s="200">
        <v>0</v>
      </c>
      <c r="D19" s="201">
        <v>0</v>
      </c>
      <c r="E19" s="200">
        <v>0</v>
      </c>
      <c r="F19" s="201">
        <v>5</v>
      </c>
      <c r="G19" s="200">
        <v>0</v>
      </c>
      <c r="H19" s="201">
        <v>1</v>
      </c>
      <c r="I19" s="3825"/>
      <c r="J19" s="2666" t="str">
        <f t="shared" si="1"/>
        <v>04000501</v>
      </c>
      <c r="K19" s="2678"/>
      <c r="L19" s="2678"/>
      <c r="M19" s="2678"/>
      <c r="N19" s="2678"/>
      <c r="O19" s="2678"/>
      <c r="P19" s="2678"/>
      <c r="Q19" s="2678"/>
      <c r="R19" s="2678"/>
      <c r="S19" s="896" t="s">
        <v>775</v>
      </c>
      <c r="T19" s="2686"/>
      <c r="U19" s="2685" t="s">
        <v>1314</v>
      </c>
      <c r="V19" s="2935" t="s">
        <v>291</v>
      </c>
      <c r="W19" s="2958" t="s">
        <v>1315</v>
      </c>
      <c r="X19" s="2560" t="s">
        <v>1314</v>
      </c>
      <c r="Y19" s="2351"/>
      <c r="Z19" s="2951" t="s">
        <v>1292</v>
      </c>
      <c r="AA19" s="290"/>
      <c r="AB19" s="3846"/>
      <c r="AC19" s="3377"/>
      <c r="AD19" s="3507">
        <f t="shared" si="5"/>
        <v>2.5</v>
      </c>
      <c r="AE19" s="3377"/>
      <c r="AF19" s="3377"/>
      <c r="AG19" s="3872"/>
      <c r="AH19" s="3370">
        <f>SUM(AI19:AN19)</f>
        <v>15</v>
      </c>
      <c r="AI19" s="3390">
        <v>3</v>
      </c>
      <c r="AJ19" s="3390">
        <v>0</v>
      </c>
      <c r="AK19" s="3390">
        <v>0</v>
      </c>
      <c r="AL19" s="3390">
        <v>10</v>
      </c>
      <c r="AM19" s="3390">
        <v>0</v>
      </c>
      <c r="AN19" s="3390">
        <v>2</v>
      </c>
      <c r="AO19" s="3390"/>
      <c r="AP19" s="3455"/>
      <c r="AQ19" s="3370">
        <f t="shared" si="7"/>
        <v>15</v>
      </c>
      <c r="AR19" s="3861">
        <v>2</v>
      </c>
      <c r="AS19" s="3391">
        <v>0</v>
      </c>
      <c r="AT19" s="3391">
        <v>7</v>
      </c>
      <c r="AU19" s="3391">
        <v>0</v>
      </c>
      <c r="AV19" s="3391">
        <v>0</v>
      </c>
      <c r="AW19" s="3391">
        <v>0</v>
      </c>
      <c r="AX19" s="3391">
        <v>0</v>
      </c>
      <c r="AY19" s="3391">
        <v>6</v>
      </c>
      <c r="AZ19" s="3391"/>
      <c r="BA19" s="3373">
        <f t="shared" si="2"/>
        <v>30</v>
      </c>
      <c r="BB19" s="3374">
        <f>BA19/'Radiología simple.'!AO$8</f>
        <v>2.5</v>
      </c>
      <c r="BC19" s="3373" t="str" cm="1">
        <f t="array" ref="BC19">_xlfn.IFS(BB19&lt;4,"estandar",BB19&gt;9,"compleja",BB19&gt;4,"avanzada")</f>
        <v>estandar</v>
      </c>
      <c r="BD19" s="3445">
        <v>1</v>
      </c>
      <c r="BE19" s="2957">
        <v>0</v>
      </c>
      <c r="BF19" s="2953">
        <v>1</v>
      </c>
      <c r="BG19" s="2953">
        <v>0</v>
      </c>
      <c r="BH19" s="1143"/>
      <c r="BI19" s="1143"/>
      <c r="BJ19" s="1143"/>
      <c r="BK19" s="1143"/>
      <c r="BL19" s="1143"/>
      <c r="BM19" s="1139"/>
      <c r="BN19" s="1143"/>
      <c r="BO19" s="1143"/>
      <c r="BP19" s="1143"/>
      <c r="BQ19" s="1143"/>
      <c r="BR19" s="1143"/>
      <c r="BS19" s="119"/>
      <c r="BT19" s="182"/>
      <c r="BU19" s="177"/>
      <c r="BV19" s="48"/>
      <c r="BW19" s="611"/>
    </row>
    <row r="20" spans="1:75" ht="50.25" customHeight="1" x14ac:dyDescent="0.5">
      <c r="A20" s="200">
        <v>0</v>
      </c>
      <c r="B20" s="201">
        <v>4</v>
      </c>
      <c r="C20" s="200">
        <v>0</v>
      </c>
      <c r="D20" s="201">
        <v>0</v>
      </c>
      <c r="E20" s="200">
        <v>0</v>
      </c>
      <c r="F20" s="201">
        <v>6</v>
      </c>
      <c r="G20" s="200">
        <v>0</v>
      </c>
      <c r="H20" s="201">
        <v>2</v>
      </c>
      <c r="I20" s="3825"/>
      <c r="J20" s="2666" t="str">
        <f t="shared" si="1"/>
        <v>04000602</v>
      </c>
      <c r="K20" s="2678"/>
      <c r="L20" s="2678"/>
      <c r="M20" s="2678"/>
      <c r="N20" s="2678"/>
      <c r="O20" s="2678"/>
      <c r="P20" s="2678"/>
      <c r="Q20" s="2678"/>
      <c r="R20" s="2678"/>
      <c r="S20" s="896" t="s">
        <v>456</v>
      </c>
      <c r="T20" s="2686"/>
      <c r="U20" s="2685" t="s">
        <v>1316</v>
      </c>
      <c r="V20" s="2935" t="s">
        <v>291</v>
      </c>
      <c r="W20" s="2725" t="s">
        <v>1317</v>
      </c>
      <c r="X20" s="2560" t="s">
        <v>1316</v>
      </c>
      <c r="Y20" s="2351"/>
      <c r="Z20" s="2951" t="s">
        <v>1292</v>
      </c>
      <c r="AA20" s="290"/>
      <c r="AB20" s="3846"/>
      <c r="AC20" s="3873"/>
      <c r="AD20" s="3507">
        <f t="shared" si="5"/>
        <v>2.5</v>
      </c>
      <c r="AE20" s="3377"/>
      <c r="AF20" s="3377"/>
      <c r="AG20" s="3872"/>
      <c r="AH20" s="3370">
        <f>SUM(AI20:AN20)</f>
        <v>15</v>
      </c>
      <c r="AI20" s="3390">
        <v>3</v>
      </c>
      <c r="AJ20" s="3390">
        <v>0</v>
      </c>
      <c r="AK20" s="3390">
        <v>0</v>
      </c>
      <c r="AL20" s="3390">
        <v>10</v>
      </c>
      <c r="AM20" s="3390">
        <v>0</v>
      </c>
      <c r="AN20" s="3390">
        <v>2</v>
      </c>
      <c r="AO20" s="3390"/>
      <c r="AP20" s="3455"/>
      <c r="AQ20" s="3370">
        <f t="shared" si="7"/>
        <v>15</v>
      </c>
      <c r="AR20" s="3861">
        <v>2</v>
      </c>
      <c r="AS20" s="3391">
        <v>0</v>
      </c>
      <c r="AT20" s="3391">
        <v>7</v>
      </c>
      <c r="AU20" s="3391">
        <v>0</v>
      </c>
      <c r="AV20" s="3391">
        <v>0</v>
      </c>
      <c r="AW20" s="3391">
        <v>0</v>
      </c>
      <c r="AX20" s="3391">
        <v>0</v>
      </c>
      <c r="AY20" s="3391">
        <v>6</v>
      </c>
      <c r="AZ20" s="3391"/>
      <c r="BA20" s="3373">
        <f t="shared" si="2"/>
        <v>30</v>
      </c>
      <c r="BB20" s="3374">
        <f>BA20/'Radiología simple.'!AO$8</f>
        <v>2.5</v>
      </c>
      <c r="BC20" s="3373" t="str" cm="1">
        <f t="array" ref="BC20">_xlfn.IFS(BB20&lt;4,"estandar",BB20&gt;9,"compleja",BB20&gt;4,"avanzada")</f>
        <v>estandar</v>
      </c>
      <c r="BD20" s="3445">
        <v>1</v>
      </c>
      <c r="BE20" s="2957">
        <v>0</v>
      </c>
      <c r="BF20" s="2953">
        <v>1</v>
      </c>
      <c r="BG20" s="2953">
        <v>0</v>
      </c>
      <c r="BH20" s="1143"/>
      <c r="BI20" s="1143"/>
      <c r="BJ20" s="1143"/>
      <c r="BK20" s="1143"/>
      <c r="BL20" s="1143"/>
      <c r="BM20" s="1139"/>
      <c r="BN20" s="1143"/>
      <c r="BO20" s="1143"/>
      <c r="BP20" s="1143"/>
      <c r="BQ20" s="1143"/>
      <c r="BR20" s="1143"/>
      <c r="BS20" s="119"/>
      <c r="BT20" s="182"/>
      <c r="BU20" s="177"/>
      <c r="BV20" s="46"/>
      <c r="BW20" s="611"/>
    </row>
    <row r="21" spans="1:75" ht="20.25" customHeight="1" x14ac:dyDescent="0.5">
      <c r="A21" s="105"/>
      <c r="B21" s="106"/>
      <c r="C21" s="105"/>
      <c r="D21" s="106"/>
      <c r="E21" s="105"/>
      <c r="F21" s="106"/>
      <c r="G21" s="105"/>
      <c r="H21" s="106"/>
      <c r="I21" s="392"/>
      <c r="J21" s="392"/>
      <c r="K21" s="217"/>
      <c r="L21" s="217"/>
      <c r="M21" s="139"/>
      <c r="N21" s="139"/>
      <c r="O21" s="139"/>
      <c r="P21" s="139"/>
      <c r="Q21" s="139"/>
      <c r="R21" s="139"/>
      <c r="S21" s="360"/>
      <c r="T21" s="360"/>
      <c r="U21" s="228"/>
      <c r="V21" s="147"/>
      <c r="W21" s="2348"/>
      <c r="X21" s="291"/>
      <c r="Y21" s="2366"/>
      <c r="Z21" s="291"/>
      <c r="AA21" s="291"/>
      <c r="AB21" s="1594"/>
      <c r="AC21" s="3446"/>
      <c r="AD21" s="3446"/>
      <c r="AE21" s="3446"/>
      <c r="AF21" s="3446"/>
      <c r="AG21" s="3446"/>
      <c r="AH21" s="3446"/>
      <c r="AI21" s="3446"/>
      <c r="AJ21" s="3446"/>
      <c r="AK21" s="3446"/>
      <c r="AL21" s="3446"/>
      <c r="AM21" s="3446"/>
      <c r="AN21" s="3446"/>
      <c r="AO21" s="3446"/>
      <c r="AP21" s="3446"/>
      <c r="AQ21" s="3446"/>
      <c r="AR21" s="3861"/>
      <c r="AS21" s="3391"/>
      <c r="AT21" s="3446"/>
      <c r="AU21" s="3427"/>
      <c r="AV21" s="3446"/>
      <c r="AW21" s="3446"/>
      <c r="AX21" s="3446"/>
      <c r="AY21" s="3391"/>
      <c r="AZ21" s="3446"/>
      <c r="BA21" s="3373"/>
      <c r="BB21" s="3374"/>
      <c r="BC21" s="3446"/>
      <c r="BD21" s="3447"/>
      <c r="BE21" s="2959"/>
      <c r="BF21" s="2960"/>
      <c r="BG21" s="2960"/>
      <c r="BH21" s="1143"/>
      <c r="BI21" s="1143"/>
      <c r="BJ21" s="1143"/>
      <c r="BK21" s="1143"/>
      <c r="BL21" s="1143"/>
      <c r="BM21" s="1139"/>
      <c r="BN21" s="1143"/>
      <c r="BO21" s="1143"/>
      <c r="BP21" s="1143"/>
      <c r="BQ21" s="1143"/>
      <c r="BR21" s="1143"/>
      <c r="BS21" s="119"/>
      <c r="BT21" s="182"/>
      <c r="BU21" s="177"/>
      <c r="BV21" s="48"/>
      <c r="BW21" s="611"/>
    </row>
    <row r="22" spans="1:75" ht="25.5" customHeight="1" x14ac:dyDescent="0.35">
      <c r="A22" s="190"/>
      <c r="B22" s="191"/>
      <c r="C22" s="190"/>
      <c r="D22" s="191"/>
      <c r="E22" s="190"/>
      <c r="F22" s="191"/>
      <c r="G22" s="190"/>
      <c r="H22" s="191"/>
      <c r="I22" s="3827"/>
      <c r="J22" s="2961"/>
      <c r="K22" s="192"/>
      <c r="L22" s="192"/>
      <c r="M22" s="192"/>
      <c r="N22" s="192"/>
      <c r="O22" s="192"/>
      <c r="P22" s="192"/>
      <c r="Q22" s="192"/>
      <c r="R22" s="192"/>
      <c r="S22" s="193" t="s">
        <v>119</v>
      </c>
      <c r="T22" s="194" t="s">
        <v>1318</v>
      </c>
      <c r="U22" s="194"/>
      <c r="V22" s="412"/>
      <c r="W22" s="2349"/>
      <c r="X22" s="194" t="s">
        <v>1318</v>
      </c>
      <c r="Y22" s="2363"/>
      <c r="Z22" s="194"/>
      <c r="AA22" s="194"/>
      <c r="AB22" s="1883"/>
      <c r="AC22" s="3465"/>
      <c r="AD22" s="3465"/>
      <c r="AE22" s="3465"/>
      <c r="AF22" s="3465"/>
      <c r="AG22" s="3448"/>
      <c r="AH22" s="3448"/>
      <c r="AI22" s="3448"/>
      <c r="AJ22" s="3448"/>
      <c r="AK22" s="3448"/>
      <c r="AL22" s="3448"/>
      <c r="AM22" s="3448"/>
      <c r="AN22" s="3448"/>
      <c r="AO22" s="3448"/>
      <c r="AP22" s="3448"/>
      <c r="AQ22" s="3448"/>
      <c r="AR22" s="3862"/>
      <c r="AS22" s="3448"/>
      <c r="AT22" s="3448"/>
      <c r="AU22" s="3448"/>
      <c r="AV22" s="3448"/>
      <c r="AW22" s="3448"/>
      <c r="AX22" s="3448"/>
      <c r="AY22" s="3449"/>
      <c r="AZ22" s="3448"/>
      <c r="BA22" s="3448"/>
      <c r="BB22" s="3448"/>
      <c r="BC22" s="3448"/>
      <c r="BD22" s="3450"/>
      <c r="BE22" s="2962"/>
      <c r="BF22" s="2962"/>
      <c r="BG22" s="2962"/>
      <c r="BH22" s="1284"/>
      <c r="BI22" s="1284"/>
      <c r="BJ22" s="1284"/>
      <c r="BK22" s="1284"/>
      <c r="BL22" s="1284"/>
      <c r="BM22" s="1287"/>
      <c r="BN22" s="1284"/>
      <c r="BO22" s="1284"/>
      <c r="BP22" s="1284"/>
      <c r="BQ22" s="1284"/>
      <c r="BR22" s="1284"/>
      <c r="BS22" s="213"/>
      <c r="BT22" s="192"/>
      <c r="BU22" s="177"/>
      <c r="BV22" s="46"/>
      <c r="BW22" s="611"/>
    </row>
    <row r="23" spans="1:75" ht="39" customHeight="1" x14ac:dyDescent="0.45">
      <c r="A23" s="107">
        <v>0</v>
      </c>
      <c r="B23" s="108">
        <v>4</v>
      </c>
      <c r="C23" s="107">
        <v>0</v>
      </c>
      <c r="D23" s="108">
        <v>1</v>
      </c>
      <c r="E23" s="107">
        <v>0</v>
      </c>
      <c r="F23" s="108">
        <v>1</v>
      </c>
      <c r="G23" s="107">
        <v>0</v>
      </c>
      <c r="H23" s="108">
        <v>1</v>
      </c>
      <c r="I23" s="1452" t="str">
        <f>CONCATENATE(A23,B23,C23,D23,E23,F23,G23,H23)</f>
        <v>04010101</v>
      </c>
      <c r="J23" s="1452" t="str">
        <f>CONCATENATE(A23,B23,C23,D23,E23,F23,G23,H23)</f>
        <v>04010101</v>
      </c>
      <c r="K23" s="552"/>
      <c r="L23" s="552">
        <v>71343</v>
      </c>
      <c r="M23" s="552"/>
      <c r="N23" s="552"/>
      <c r="O23" s="552"/>
      <c r="P23" s="552"/>
      <c r="Q23" s="552"/>
      <c r="R23" s="552"/>
      <c r="S23" s="553" t="s">
        <v>119</v>
      </c>
      <c r="T23" s="2663" t="s">
        <v>1318</v>
      </c>
      <c r="U23" s="2663" t="s">
        <v>1318</v>
      </c>
      <c r="V23" s="2663" t="s">
        <v>240</v>
      </c>
      <c r="W23" s="2728" t="s">
        <v>1319</v>
      </c>
      <c r="X23" s="128" t="s">
        <v>1318</v>
      </c>
      <c r="Y23" s="2367"/>
      <c r="Z23" s="2951" t="s">
        <v>1292</v>
      </c>
      <c r="AA23" s="181"/>
      <c r="AB23" s="3736"/>
      <c r="AC23" s="3377" t="s">
        <v>1293</v>
      </c>
      <c r="AD23" s="3507">
        <f t="shared" ref="AD23" si="8">BB23</f>
        <v>3.3333333333333335</v>
      </c>
      <c r="AE23" s="3377" t="s">
        <v>1294</v>
      </c>
      <c r="AF23" s="3506"/>
      <c r="AG23" s="3391">
        <v>20</v>
      </c>
      <c r="AH23" s="3370">
        <f>SUM(AI23:AN23)</f>
        <v>20</v>
      </c>
      <c r="AI23" s="3391">
        <v>6</v>
      </c>
      <c r="AJ23" s="3391">
        <v>0</v>
      </c>
      <c r="AK23" s="3391">
        <v>0</v>
      </c>
      <c r="AL23" s="3391">
        <v>14</v>
      </c>
      <c r="AM23" s="3391">
        <v>0</v>
      </c>
      <c r="AN23" s="3391">
        <v>0</v>
      </c>
      <c r="AO23" s="3391"/>
      <c r="AP23" s="3391">
        <v>20</v>
      </c>
      <c r="AQ23" s="3370">
        <f>SUM(AR23:AY23)</f>
        <v>20</v>
      </c>
      <c r="AR23" s="3861">
        <v>2</v>
      </c>
      <c r="AS23" s="3391">
        <v>0</v>
      </c>
      <c r="AT23" s="3391">
        <v>12</v>
      </c>
      <c r="AU23" s="3391">
        <v>0</v>
      </c>
      <c r="AV23" s="3391">
        <v>0</v>
      </c>
      <c r="AW23" s="3391">
        <v>0</v>
      </c>
      <c r="AX23" s="3391">
        <v>0</v>
      </c>
      <c r="AY23" s="3391">
        <v>6</v>
      </c>
      <c r="AZ23" s="3391"/>
      <c r="BA23" s="3373">
        <f>(AH23*BF23)+(AQ23*BD23)+(AH23*BE23)+(AH23*BG23)</f>
        <v>40</v>
      </c>
      <c r="BB23" s="3374">
        <f>BA23/'Radiología simple.'!AO$8</f>
        <v>3.3333333333333335</v>
      </c>
      <c r="BC23" s="3373" t="str" cm="1">
        <f t="array" ref="BC23">_xlfn.IFS(BB23&lt;4,"estandar",BB23&gt;9,"compleja",BB23&gt;4,"avanzada")</f>
        <v>estandar</v>
      </c>
      <c r="BD23" s="3445">
        <v>1</v>
      </c>
      <c r="BE23" s="2957">
        <v>0</v>
      </c>
      <c r="BF23" s="2953">
        <v>1</v>
      </c>
      <c r="BG23" s="2953">
        <v>0</v>
      </c>
      <c r="BH23" s="1143">
        <v>6.5568567119155396</v>
      </c>
      <c r="BI23" s="1143">
        <v>0</v>
      </c>
      <c r="BJ23" s="1143">
        <v>14.500452488687801</v>
      </c>
      <c r="BK23" s="1143"/>
      <c r="BL23" s="1143">
        <f>SUM(BH23,BI23,BJ23)</f>
        <v>21.057309200603342</v>
      </c>
      <c r="BM23" s="1139"/>
      <c r="BN23" s="1143">
        <v>2.9932733973015799</v>
      </c>
      <c r="BO23" s="1143">
        <v>0</v>
      </c>
      <c r="BP23" s="1143">
        <v>0</v>
      </c>
      <c r="BQ23" s="1143">
        <v>0.98104170433137505</v>
      </c>
      <c r="BR23" s="1143">
        <f>SUM(BL23,BN23,BO23,BP23,BQ23)</f>
        <v>25.031624302236295</v>
      </c>
      <c r="BS23" s="119"/>
      <c r="BT23" s="182"/>
      <c r="BU23" s="177"/>
      <c r="BV23" s="48"/>
      <c r="BW23" s="611"/>
    </row>
    <row r="24" spans="1:75" ht="20.25" customHeight="1" x14ac:dyDescent="0.45">
      <c r="A24" s="105"/>
      <c r="B24" s="106"/>
      <c r="C24" s="105"/>
      <c r="D24" s="106"/>
      <c r="E24" s="105"/>
      <c r="F24" s="106"/>
      <c r="G24" s="105"/>
      <c r="H24" s="106"/>
      <c r="I24" s="392"/>
      <c r="J24" s="392"/>
      <c r="K24" s="145"/>
      <c r="L24" s="145"/>
      <c r="M24" s="111"/>
      <c r="N24" s="111"/>
      <c r="O24" s="111"/>
      <c r="P24" s="111"/>
      <c r="Q24" s="111"/>
      <c r="R24" s="111"/>
      <c r="S24" s="145"/>
      <c r="T24" s="145"/>
      <c r="U24" s="143"/>
      <c r="V24" s="147"/>
      <c r="W24" s="2340"/>
      <c r="X24" s="94"/>
      <c r="Y24" s="271"/>
      <c r="Z24" s="94"/>
      <c r="AA24" s="94"/>
      <c r="AB24" s="1884"/>
      <c r="AC24" s="3506"/>
      <c r="AD24" s="3506"/>
      <c r="AE24" s="3506"/>
      <c r="AF24" s="3506"/>
      <c r="AG24" s="3391"/>
      <c r="AH24" s="3391"/>
      <c r="AI24" s="3391"/>
      <c r="AJ24" s="3391"/>
      <c r="AK24" s="3391"/>
      <c r="AL24" s="3391"/>
      <c r="AM24" s="3391"/>
      <c r="AN24" s="3391"/>
      <c r="AO24" s="3391"/>
      <c r="AP24" s="3391"/>
      <c r="AQ24" s="3391"/>
      <c r="AR24" s="3861" t="s">
        <v>218</v>
      </c>
      <c r="AS24" s="3391" t="s">
        <v>218</v>
      </c>
      <c r="AT24" s="3391"/>
      <c r="AU24" s="3427"/>
      <c r="AV24" s="3391"/>
      <c r="AW24" s="3391"/>
      <c r="AX24" s="3391"/>
      <c r="AY24" s="3391"/>
      <c r="AZ24" s="3391"/>
      <c r="BA24" s="3391"/>
      <c r="BB24" s="3391"/>
      <c r="BC24" s="3391"/>
      <c r="BD24" s="3451"/>
      <c r="BE24" s="2957"/>
      <c r="BF24" s="2953"/>
      <c r="BG24" s="2953"/>
      <c r="BH24" s="1143"/>
      <c r="BI24" s="1143"/>
      <c r="BJ24" s="1143"/>
      <c r="BK24" s="1143"/>
      <c r="BL24" s="1143"/>
      <c r="BM24" s="1139"/>
      <c r="BN24" s="1143"/>
      <c r="BO24" s="1143"/>
      <c r="BP24" s="1143"/>
      <c r="BQ24" s="1143"/>
      <c r="BR24" s="1143"/>
      <c r="BS24" s="119"/>
      <c r="BT24" s="182"/>
      <c r="BU24" s="177"/>
      <c r="BV24" s="46"/>
      <c r="BW24" s="611"/>
    </row>
    <row r="25" spans="1:75" ht="28.5" customHeight="1" x14ac:dyDescent="0.35">
      <c r="A25" s="190"/>
      <c r="B25" s="191"/>
      <c r="C25" s="190"/>
      <c r="D25" s="191"/>
      <c r="E25" s="190"/>
      <c r="F25" s="191"/>
      <c r="G25" s="190"/>
      <c r="H25" s="191"/>
      <c r="I25" s="3827"/>
      <c r="J25" s="2961"/>
      <c r="K25" s="192"/>
      <c r="L25" s="192"/>
      <c r="M25" s="192"/>
      <c r="N25" s="192"/>
      <c r="O25" s="192"/>
      <c r="P25" s="192"/>
      <c r="Q25" s="192"/>
      <c r="R25" s="192"/>
      <c r="S25" s="192"/>
      <c r="T25" s="194" t="s">
        <v>1320</v>
      </c>
      <c r="U25" s="194"/>
      <c r="V25" s="195"/>
      <c r="W25" s="2339"/>
      <c r="X25" s="194" t="s">
        <v>1320</v>
      </c>
      <c r="Y25" s="2363"/>
      <c r="Z25" s="194"/>
      <c r="AA25" s="194"/>
      <c r="AB25" s="1883"/>
      <c r="AC25" s="3464"/>
      <c r="AD25" s="3464"/>
      <c r="AE25" s="3464"/>
      <c r="AF25" s="3464"/>
      <c r="AG25" s="3448"/>
      <c r="AH25" s="3448"/>
      <c r="AI25" s="3448"/>
      <c r="AJ25" s="3448"/>
      <c r="AK25" s="3448"/>
      <c r="AL25" s="3448"/>
      <c r="AM25" s="3448"/>
      <c r="AN25" s="3448"/>
      <c r="AO25" s="3448"/>
      <c r="AP25" s="3448"/>
      <c r="AQ25" s="3448"/>
      <c r="AR25" s="3863"/>
      <c r="AS25" s="3449"/>
      <c r="AT25" s="3452"/>
      <c r="AU25" s="3453"/>
      <c r="AV25" s="3448"/>
      <c r="AW25" s="3448"/>
      <c r="AX25" s="3448"/>
      <c r="AY25" s="3449"/>
      <c r="AZ25" s="3448"/>
      <c r="BA25" s="3448"/>
      <c r="BB25" s="3448"/>
      <c r="BC25" s="3448"/>
      <c r="BD25" s="3454"/>
      <c r="BE25" s="2963"/>
      <c r="BF25" s="2963"/>
      <c r="BG25" s="2963"/>
      <c r="BH25" s="1284"/>
      <c r="BI25" s="1284"/>
      <c r="BJ25" s="1284"/>
      <c r="BK25" s="1284"/>
      <c r="BL25" s="1284"/>
      <c r="BM25" s="1287"/>
      <c r="BN25" s="1284"/>
      <c r="BO25" s="1284"/>
      <c r="BP25" s="1284"/>
      <c r="BQ25" s="1284"/>
      <c r="BR25" s="1284"/>
      <c r="BS25" s="213"/>
      <c r="BT25" s="192"/>
      <c r="BU25" s="177"/>
      <c r="BV25" s="48"/>
      <c r="BW25" s="611"/>
    </row>
    <row r="26" spans="1:75" ht="60" customHeight="1" x14ac:dyDescent="0.45">
      <c r="A26" s="107">
        <v>0</v>
      </c>
      <c r="B26" s="108">
        <v>4</v>
      </c>
      <c r="C26" s="107">
        <v>0</v>
      </c>
      <c r="D26" s="108">
        <v>3</v>
      </c>
      <c r="E26" s="107">
        <v>0</v>
      </c>
      <c r="F26" s="108">
        <v>1</v>
      </c>
      <c r="G26" s="107">
        <v>0</v>
      </c>
      <c r="H26" s="108">
        <v>1</v>
      </c>
      <c r="I26" s="1452" t="str">
        <f t="shared" ref="I26:I33" si="9">CONCATENATE(A26,B26,C26,D26,E26,F26,G26,H26)</f>
        <v>04030101</v>
      </c>
      <c r="J26" s="1452" t="str">
        <f t="shared" ref="J26:J39" si="10">CONCATENATE(A26,B26,C26,D26,E26,F26,G26,H26)</f>
        <v>04030101</v>
      </c>
      <c r="K26" s="552"/>
      <c r="L26" s="552">
        <v>71345</v>
      </c>
      <c r="M26" s="552"/>
      <c r="N26" s="552"/>
      <c r="O26" s="552"/>
      <c r="P26" s="552"/>
      <c r="Q26" s="552"/>
      <c r="R26" s="552"/>
      <c r="S26" s="896" t="s">
        <v>167</v>
      </c>
      <c r="T26" s="2685" t="s">
        <v>1321</v>
      </c>
      <c r="U26" s="2685" t="s">
        <v>1321</v>
      </c>
      <c r="V26" s="2935" t="s">
        <v>291</v>
      </c>
      <c r="W26" s="2728" t="s">
        <v>1322</v>
      </c>
      <c r="X26" s="208" t="s">
        <v>1321</v>
      </c>
      <c r="Y26" s="2350"/>
      <c r="Z26" s="2951" t="s">
        <v>1292</v>
      </c>
      <c r="AA26" s="181"/>
      <c r="AB26" s="3736"/>
      <c r="AC26" s="3506"/>
      <c r="AD26" s="3507">
        <f t="shared" ref="AD26:AD42" si="11">BB26</f>
        <v>2.5</v>
      </c>
      <c r="AE26" s="3506"/>
      <c r="AF26" s="3506"/>
      <c r="AG26" s="3391">
        <v>20</v>
      </c>
      <c r="AH26" s="3370">
        <v>15</v>
      </c>
      <c r="AI26" s="3391">
        <v>6</v>
      </c>
      <c r="AJ26" s="3391">
        <v>0</v>
      </c>
      <c r="AK26" s="3391">
        <v>0</v>
      </c>
      <c r="AL26" s="3391">
        <v>14</v>
      </c>
      <c r="AM26" s="3391">
        <v>0</v>
      </c>
      <c r="AN26" s="3391">
        <v>0</v>
      </c>
      <c r="AO26" s="3391"/>
      <c r="AP26" s="3455">
        <v>20</v>
      </c>
      <c r="AQ26" s="3370">
        <v>15</v>
      </c>
      <c r="AR26" s="3861">
        <v>2</v>
      </c>
      <c r="AS26" s="3391"/>
      <c r="AT26" s="3455">
        <v>12</v>
      </c>
      <c r="AU26" s="3391">
        <v>0</v>
      </c>
      <c r="AV26" s="3455">
        <v>0</v>
      </c>
      <c r="AW26" s="3455">
        <v>0</v>
      </c>
      <c r="AX26" s="3455">
        <v>0</v>
      </c>
      <c r="AY26" s="3391">
        <v>6</v>
      </c>
      <c r="AZ26" s="3455"/>
      <c r="BA26" s="3373">
        <f>(AH26*BF26)+(AQ26*BD26)+(AH26*BE26)+(AH26*BG26)</f>
        <v>30</v>
      </c>
      <c r="BB26" s="3374">
        <f>BA26/'Radiología simple.'!AO$8</f>
        <v>2.5</v>
      </c>
      <c r="BC26" s="3373" t="str" cm="1">
        <f t="array" ref="BC26">_xlfn.IFS(BB26&lt;4,"estandar",BB26&gt;9,"compleja",BB26&gt;4,"avanzada")</f>
        <v>estandar</v>
      </c>
      <c r="BD26" s="3445">
        <v>1</v>
      </c>
      <c r="BE26" s="2957">
        <v>0</v>
      </c>
      <c r="BF26" s="2953">
        <v>1</v>
      </c>
      <c r="BG26" s="2953">
        <v>0</v>
      </c>
      <c r="BH26" s="1143">
        <v>6.5568567119155396</v>
      </c>
      <c r="BI26" s="1143">
        <v>0</v>
      </c>
      <c r="BJ26" s="1143">
        <v>14.500452488687801</v>
      </c>
      <c r="BK26" s="1143"/>
      <c r="BL26" s="1143">
        <f>SUM(BH26,BI26,BJ26)</f>
        <v>21.057309200603342</v>
      </c>
      <c r="BM26" s="1139"/>
      <c r="BN26" s="1143">
        <v>2.9932733973015799</v>
      </c>
      <c r="BO26" s="1143">
        <v>0</v>
      </c>
      <c r="BP26" s="1143">
        <v>0</v>
      </c>
      <c r="BQ26" s="1143">
        <v>0.98104170433137505</v>
      </c>
      <c r="BR26" s="1143">
        <f>SUM(BL26,BN26,BO26,BP26,BQ26)</f>
        <v>25.031624302236295</v>
      </c>
      <c r="BS26" s="119"/>
      <c r="BT26" s="182"/>
      <c r="BU26" s="177"/>
      <c r="BV26" s="46"/>
      <c r="BW26" s="611"/>
    </row>
    <row r="27" spans="1:75" ht="24.75" hidden="1" customHeight="1" x14ac:dyDescent="0.45">
      <c r="A27" s="1137">
        <v>0</v>
      </c>
      <c r="B27" s="1138">
        <v>4</v>
      </c>
      <c r="C27" s="1137">
        <v>0</v>
      </c>
      <c r="D27" s="1138">
        <v>3</v>
      </c>
      <c r="E27" s="1137">
        <v>1</v>
      </c>
      <c r="F27" s="1138">
        <v>0</v>
      </c>
      <c r="G27" s="1137">
        <v>0</v>
      </c>
      <c r="H27" s="1138">
        <v>1</v>
      </c>
      <c r="I27" s="3825"/>
      <c r="J27" s="2666" t="str">
        <f t="shared" si="10"/>
        <v>04031001</v>
      </c>
      <c r="K27" s="552"/>
      <c r="L27" s="552"/>
      <c r="M27" s="552"/>
      <c r="N27" s="552"/>
      <c r="O27" s="552"/>
      <c r="P27" s="552"/>
      <c r="Q27" s="552"/>
      <c r="R27" s="552"/>
      <c r="S27" s="896" t="s">
        <v>456</v>
      </c>
      <c r="T27" s="2737"/>
      <c r="U27" s="2964" t="s">
        <v>1323</v>
      </c>
      <c r="V27" s="1148" t="s">
        <v>268</v>
      </c>
      <c r="W27" s="2728" t="s">
        <v>1324</v>
      </c>
      <c r="X27" s="415" t="s">
        <v>1325</v>
      </c>
      <c r="Y27" s="2351" t="s">
        <v>1326</v>
      </c>
      <c r="Z27" s="2951" t="s">
        <v>1292</v>
      </c>
      <c r="AA27" s="181"/>
      <c r="AB27" s="3736"/>
      <c r="AC27" s="3377"/>
      <c r="AD27" s="3507">
        <f t="shared" si="11"/>
        <v>0</v>
      </c>
      <c r="AE27" s="3377"/>
      <c r="AF27" s="3377"/>
      <c r="AG27" s="3391">
        <v>20</v>
      </c>
      <c r="AH27" s="3370"/>
      <c r="AI27" s="3455">
        <v>6</v>
      </c>
      <c r="AJ27" s="3455">
        <v>0</v>
      </c>
      <c r="AK27" s="3455">
        <v>0</v>
      </c>
      <c r="AL27" s="3455">
        <v>14</v>
      </c>
      <c r="AM27" s="3455">
        <v>0</v>
      </c>
      <c r="AN27" s="3455">
        <v>0</v>
      </c>
      <c r="AO27" s="3874"/>
      <c r="AP27" s="3370">
        <v>20</v>
      </c>
      <c r="AQ27" s="3370"/>
      <c r="AR27" s="3861">
        <v>2</v>
      </c>
      <c r="AS27" s="3391"/>
      <c r="AT27" s="3370">
        <v>12</v>
      </c>
      <c r="AU27" s="3391">
        <v>0</v>
      </c>
      <c r="AV27" s="3370">
        <v>0</v>
      </c>
      <c r="AW27" s="3370">
        <v>0</v>
      </c>
      <c r="AX27" s="3370">
        <v>0</v>
      </c>
      <c r="AY27" s="3391">
        <v>6</v>
      </c>
      <c r="AZ27" s="3370"/>
      <c r="BA27" s="3373">
        <f>(AH27*BF27)+(AQ27*BD27)+(AH27*BE27)+(AH27*BG27)</f>
        <v>0</v>
      </c>
      <c r="BB27" s="3374">
        <f>BA27/'Radiología simple.'!AO$8</f>
        <v>0</v>
      </c>
      <c r="BC27" s="3373" t="str" cm="1">
        <f t="array" ref="BC27">_xlfn.IFS(BB27&lt;4,"estandar",BB27&gt;9,"compleja",BB27&gt;4,"avanzada")</f>
        <v>estandar</v>
      </c>
      <c r="BD27" s="3445">
        <v>1</v>
      </c>
      <c r="BE27" s="2957">
        <v>0</v>
      </c>
      <c r="BF27" s="2953">
        <v>1</v>
      </c>
      <c r="BG27" s="2953">
        <v>0</v>
      </c>
      <c r="BH27" s="1143"/>
      <c r="BI27" s="1143"/>
      <c r="BJ27" s="1143"/>
      <c r="BK27" s="1143"/>
      <c r="BL27" s="1143"/>
      <c r="BM27" s="1139"/>
      <c r="BN27" s="1143"/>
      <c r="BO27" s="1143"/>
      <c r="BP27" s="1143"/>
      <c r="BQ27" s="1143"/>
      <c r="BR27" s="1143"/>
      <c r="BS27" s="119"/>
      <c r="BT27" s="182"/>
      <c r="BU27" s="177"/>
      <c r="BV27" s="48"/>
      <c r="BW27" s="611"/>
    </row>
    <row r="28" spans="1:75" ht="64.5" customHeight="1" x14ac:dyDescent="0.45">
      <c r="A28" s="107">
        <v>0</v>
      </c>
      <c r="B28" s="108">
        <v>4</v>
      </c>
      <c r="C28" s="107">
        <v>0</v>
      </c>
      <c r="D28" s="108">
        <v>3</v>
      </c>
      <c r="E28" s="107">
        <v>0</v>
      </c>
      <c r="F28" s="108">
        <v>2</v>
      </c>
      <c r="G28" s="107">
        <v>0</v>
      </c>
      <c r="H28" s="108">
        <v>1</v>
      </c>
      <c r="I28" s="1452" t="str">
        <f t="shared" si="9"/>
        <v>04030201</v>
      </c>
      <c r="J28" s="1452" t="str">
        <f t="shared" si="10"/>
        <v>04030201</v>
      </c>
      <c r="K28" s="552"/>
      <c r="L28" s="552">
        <v>71346</v>
      </c>
      <c r="M28" s="552"/>
      <c r="N28" s="552"/>
      <c r="O28" s="552"/>
      <c r="P28" s="552"/>
      <c r="Q28" s="552"/>
      <c r="R28" s="552"/>
      <c r="S28" s="2733" t="s">
        <v>119</v>
      </c>
      <c r="T28" s="3881" t="s">
        <v>1327</v>
      </c>
      <c r="U28" s="2735" t="s">
        <v>1327</v>
      </c>
      <c r="V28" s="556" t="s">
        <v>240</v>
      </c>
      <c r="W28" s="2728" t="s">
        <v>1328</v>
      </c>
      <c r="X28" s="113" t="s">
        <v>1327</v>
      </c>
      <c r="Y28" s="2285"/>
      <c r="Z28" s="2951" t="s">
        <v>1292</v>
      </c>
      <c r="AA28" s="181"/>
      <c r="AB28" s="3736"/>
      <c r="AC28" s="3377" t="s">
        <v>1293</v>
      </c>
      <c r="AD28" s="3507">
        <f t="shared" si="11"/>
        <v>2.5</v>
      </c>
      <c r="AE28" s="3377" t="s">
        <v>1294</v>
      </c>
      <c r="AF28" s="3377"/>
      <c r="AG28" s="3391">
        <v>20</v>
      </c>
      <c r="AH28" s="3370">
        <v>15</v>
      </c>
      <c r="AI28" s="3455">
        <v>6</v>
      </c>
      <c r="AJ28" s="3455">
        <v>0</v>
      </c>
      <c r="AK28" s="3455">
        <v>0</v>
      </c>
      <c r="AL28" s="3455">
        <v>14</v>
      </c>
      <c r="AM28" s="3455">
        <v>0</v>
      </c>
      <c r="AN28" s="3455">
        <v>0</v>
      </c>
      <c r="AO28" s="3874"/>
      <c r="AP28" s="3455">
        <v>20</v>
      </c>
      <c r="AQ28" s="3370">
        <v>15</v>
      </c>
      <c r="AR28" s="3861">
        <v>2</v>
      </c>
      <c r="AS28" s="3391"/>
      <c r="AT28" s="3455">
        <v>12</v>
      </c>
      <c r="AU28" s="3391">
        <v>0</v>
      </c>
      <c r="AV28" s="3455">
        <v>0</v>
      </c>
      <c r="AW28" s="3455">
        <v>0</v>
      </c>
      <c r="AX28" s="3455">
        <v>0</v>
      </c>
      <c r="AY28" s="3391">
        <v>6</v>
      </c>
      <c r="AZ28" s="3455"/>
      <c r="BA28" s="3373">
        <f>(AH28*BF28)+(AQ28*BD28)+(AH28*BE28)+(AH28*BG28)</f>
        <v>30</v>
      </c>
      <c r="BB28" s="3374">
        <f>BA28/'Radiología simple.'!AO$8</f>
        <v>2.5</v>
      </c>
      <c r="BC28" s="3373" t="str" cm="1">
        <f t="array" ref="BC28">_xlfn.IFS(BB28&lt;4,"estandar",BB28&gt;9,"compleja",BB28&gt;4,"avanzada")</f>
        <v>estandar</v>
      </c>
      <c r="BD28" s="3445">
        <v>1</v>
      </c>
      <c r="BE28" s="2957">
        <v>0</v>
      </c>
      <c r="BF28" s="2953">
        <v>1</v>
      </c>
      <c r="BG28" s="2953">
        <v>0</v>
      </c>
      <c r="BH28" s="1143">
        <v>6.5568567119155396</v>
      </c>
      <c r="BI28" s="1143">
        <v>0</v>
      </c>
      <c r="BJ28" s="1143">
        <v>14.500452488687801</v>
      </c>
      <c r="BK28" s="1143"/>
      <c r="BL28" s="1143">
        <f>SUM(BH28,BI28,BJ28)</f>
        <v>21.057309200603342</v>
      </c>
      <c r="BM28" s="1139"/>
      <c r="BN28" s="1143">
        <v>2.9932733973015799</v>
      </c>
      <c r="BO28" s="1143">
        <v>0</v>
      </c>
      <c r="BP28" s="1143">
        <v>0</v>
      </c>
      <c r="BQ28" s="1143">
        <v>0.98104170433137505</v>
      </c>
      <c r="BR28" s="1143">
        <f>SUM(BL28,BN28,BO28,BP28,BQ28)</f>
        <v>25.031624302236295</v>
      </c>
      <c r="BS28" s="119"/>
      <c r="BT28" s="182"/>
      <c r="BU28" s="177"/>
      <c r="BV28" s="46"/>
      <c r="BW28" s="611"/>
    </row>
    <row r="29" spans="1:75" ht="50.25" customHeight="1" x14ac:dyDescent="0.45">
      <c r="A29" s="1137">
        <v>0</v>
      </c>
      <c r="B29" s="1138">
        <v>4</v>
      </c>
      <c r="C29" s="1137">
        <v>0</v>
      </c>
      <c r="D29" s="1138">
        <v>3</v>
      </c>
      <c r="E29" s="1137">
        <v>1</v>
      </c>
      <c r="F29" s="1138">
        <v>1</v>
      </c>
      <c r="G29" s="1137">
        <v>0</v>
      </c>
      <c r="H29" s="1138">
        <v>1</v>
      </c>
      <c r="I29" s="3825"/>
      <c r="J29" s="2666" t="str">
        <f t="shared" si="10"/>
        <v>04031101</v>
      </c>
      <c r="K29" s="552"/>
      <c r="L29" s="552"/>
      <c r="M29" s="552"/>
      <c r="N29" s="552"/>
      <c r="O29" s="552"/>
      <c r="P29" s="552"/>
      <c r="Q29" s="552"/>
      <c r="R29" s="552"/>
      <c r="S29" s="2734" t="s">
        <v>456</v>
      </c>
      <c r="T29" s="3881" t="s">
        <v>1329</v>
      </c>
      <c r="U29" s="2736" t="s">
        <v>1329</v>
      </c>
      <c r="V29" s="2935" t="s">
        <v>291</v>
      </c>
      <c r="W29" s="2729"/>
      <c r="X29" s="208" t="s">
        <v>1330</v>
      </c>
      <c r="Y29" s="2350"/>
      <c r="Z29" s="2951" t="s">
        <v>1292</v>
      </c>
      <c r="AA29" s="181"/>
      <c r="AB29" s="3736"/>
      <c r="AC29" s="3377"/>
      <c r="AD29" s="3507">
        <f t="shared" si="11"/>
        <v>3.3333333333333335</v>
      </c>
      <c r="AE29" s="3377"/>
      <c r="AF29" s="3377"/>
      <c r="AG29" s="3391">
        <v>5</v>
      </c>
      <c r="AH29" s="3370">
        <v>20</v>
      </c>
      <c r="AI29" s="3455">
        <v>0</v>
      </c>
      <c r="AJ29" s="3455">
        <v>0</v>
      </c>
      <c r="AK29" s="3455">
        <v>0</v>
      </c>
      <c r="AL29" s="3455">
        <v>5</v>
      </c>
      <c r="AM29" s="3455">
        <v>0</v>
      </c>
      <c r="AN29" s="3455">
        <v>0</v>
      </c>
      <c r="AO29" s="3875"/>
      <c r="AP29" s="3391">
        <v>5</v>
      </c>
      <c r="AQ29" s="3370">
        <v>20</v>
      </c>
      <c r="AR29" s="3861">
        <v>0</v>
      </c>
      <c r="AS29" s="3391"/>
      <c r="AT29" s="3455">
        <v>5</v>
      </c>
      <c r="AU29" s="3391">
        <v>0</v>
      </c>
      <c r="AV29" s="3455">
        <v>0</v>
      </c>
      <c r="AW29" s="3455">
        <v>0</v>
      </c>
      <c r="AX29" s="3455">
        <v>0</v>
      </c>
      <c r="AY29" s="3391">
        <v>0</v>
      </c>
      <c r="AZ29" s="3455"/>
      <c r="BA29" s="3373">
        <f>(AH29*BF29)+(AQ29*BD29)+(AH29*BE29)+(AH29*BG29)</f>
        <v>40</v>
      </c>
      <c r="BB29" s="3374">
        <f>BA29/'Radiología simple.'!AO$8</f>
        <v>3.3333333333333335</v>
      </c>
      <c r="BC29" s="3373" t="str" cm="1">
        <f t="array" ref="BC29">_xlfn.IFS(BB29&lt;4,"estandar",BB29&gt;9,"compleja",BB29&gt;4,"avanzada")</f>
        <v>estandar</v>
      </c>
      <c r="BD29" s="3445">
        <v>1</v>
      </c>
      <c r="BE29" s="2957">
        <v>0</v>
      </c>
      <c r="BF29" s="2953">
        <v>1</v>
      </c>
      <c r="BG29" s="2953"/>
      <c r="BH29" s="1143"/>
      <c r="BI29" s="1143"/>
      <c r="BJ29" s="1143"/>
      <c r="BK29" s="1143"/>
      <c r="BL29" s="1143"/>
      <c r="BM29" s="1139"/>
      <c r="BN29" s="1143"/>
      <c r="BO29" s="1143"/>
      <c r="BP29" s="1143"/>
      <c r="BQ29" s="1143"/>
      <c r="BR29" s="1143"/>
      <c r="BS29" s="119"/>
      <c r="BT29" s="182"/>
      <c r="BU29" s="177"/>
      <c r="BV29" s="48"/>
      <c r="BW29" s="611"/>
    </row>
    <row r="30" spans="1:75" ht="50.25" customHeight="1" x14ac:dyDescent="0.45">
      <c r="A30" s="107">
        <v>0</v>
      </c>
      <c r="B30" s="108">
        <v>4</v>
      </c>
      <c r="C30" s="107">
        <v>0</v>
      </c>
      <c r="D30" s="108">
        <v>3</v>
      </c>
      <c r="E30" s="107">
        <v>0</v>
      </c>
      <c r="F30" s="108">
        <v>3</v>
      </c>
      <c r="G30" s="107">
        <v>0</v>
      </c>
      <c r="H30" s="108">
        <v>1</v>
      </c>
      <c r="I30" s="1452" t="str">
        <f t="shared" si="9"/>
        <v>04030301</v>
      </c>
      <c r="J30" s="1452" t="str">
        <f t="shared" si="10"/>
        <v>04030301</v>
      </c>
      <c r="K30" s="552"/>
      <c r="L30" s="552">
        <v>71347</v>
      </c>
      <c r="M30" s="552"/>
      <c r="N30" s="552"/>
      <c r="O30" s="552"/>
      <c r="P30" s="552"/>
      <c r="Q30" s="552"/>
      <c r="R30" s="552"/>
      <c r="S30" s="2734" t="s">
        <v>167</v>
      </c>
      <c r="T30" s="3881" t="s">
        <v>1331</v>
      </c>
      <c r="U30" s="2736" t="s">
        <v>1331</v>
      </c>
      <c r="V30" s="2935" t="s">
        <v>291</v>
      </c>
      <c r="W30" s="2965" t="s">
        <v>1332</v>
      </c>
      <c r="X30" s="208" t="s">
        <v>1331</v>
      </c>
      <c r="Y30" s="2350" t="s">
        <v>218</v>
      </c>
      <c r="Z30" s="2951" t="s">
        <v>1292</v>
      </c>
      <c r="AA30" s="181"/>
      <c r="AB30" s="3736"/>
      <c r="AC30" s="3451" t="s">
        <v>1333</v>
      </c>
      <c r="AD30" s="3507">
        <f t="shared" si="11"/>
        <v>3.3333333333333335</v>
      </c>
      <c r="AE30" s="3377" t="s">
        <v>1334</v>
      </c>
      <c r="AF30" s="3377"/>
      <c r="AG30" s="3370">
        <v>20</v>
      </c>
      <c r="AH30" s="3370">
        <v>20</v>
      </c>
      <c r="AI30" s="3400">
        <v>6</v>
      </c>
      <c r="AJ30" s="3400">
        <v>0</v>
      </c>
      <c r="AK30" s="3400">
        <v>0</v>
      </c>
      <c r="AL30" s="3400">
        <v>14</v>
      </c>
      <c r="AM30" s="3400">
        <v>10</v>
      </c>
      <c r="AN30" s="3400">
        <v>0</v>
      </c>
      <c r="AO30" s="3874"/>
      <c r="AP30" s="3370">
        <v>20</v>
      </c>
      <c r="AQ30" s="3370">
        <v>20</v>
      </c>
      <c r="AR30" s="3861">
        <v>2</v>
      </c>
      <c r="AS30" s="3391"/>
      <c r="AT30" s="3370">
        <v>12</v>
      </c>
      <c r="AU30" s="3389">
        <v>0</v>
      </c>
      <c r="AV30" s="3370">
        <v>0</v>
      </c>
      <c r="AW30" s="3370">
        <v>0</v>
      </c>
      <c r="AX30" s="3370">
        <v>0</v>
      </c>
      <c r="AY30" s="3391">
        <v>6</v>
      </c>
      <c r="AZ30" s="3400"/>
      <c r="BA30" s="3373">
        <f>(AH30*BF30)+(AQ30*BD30)+(AH30*BE30)+(AH30*BG30)</f>
        <v>40</v>
      </c>
      <c r="BB30" s="3374">
        <f>BA30/'Radiología simple.'!AO$8</f>
        <v>3.3333333333333335</v>
      </c>
      <c r="BC30" s="3373" t="str" cm="1">
        <f t="array" ref="BC30">_xlfn.IFS(BB30&lt;4,"estandar",BB30&gt;9,"compleja",BB30&gt;4,"avanzada")</f>
        <v>estandar</v>
      </c>
      <c r="BD30" s="3445">
        <v>1</v>
      </c>
      <c r="BE30" s="2957">
        <v>0</v>
      </c>
      <c r="BF30" s="2953">
        <v>1</v>
      </c>
      <c r="BG30" s="2953">
        <v>0</v>
      </c>
      <c r="BH30" s="1143">
        <v>9.8352850678733006</v>
      </c>
      <c r="BI30" s="1143">
        <v>0</v>
      </c>
      <c r="BJ30" s="1143">
        <v>21.750678733031702</v>
      </c>
      <c r="BK30" s="1143"/>
      <c r="BL30" s="1143">
        <f>SUM(BH30,BI30,BJ30)</f>
        <v>31.585963800905002</v>
      </c>
      <c r="BM30" s="1139"/>
      <c r="BN30" s="1143">
        <v>4.4899100959523697</v>
      </c>
      <c r="BO30" s="1143">
        <v>0</v>
      </c>
      <c r="BP30" s="1143">
        <v>0</v>
      </c>
      <c r="BQ30" s="1143">
        <v>0.98104170433137505</v>
      </c>
      <c r="BR30" s="1143">
        <f>SUM(BL30,BN30,BO30,BP30,BQ30)</f>
        <v>37.056915601188749</v>
      </c>
      <c r="BS30" s="119"/>
      <c r="BT30" s="182"/>
      <c r="BU30" s="177"/>
      <c r="BV30" s="46"/>
      <c r="BW30" s="611"/>
    </row>
    <row r="31" spans="1:75" ht="50.25" customHeight="1" x14ac:dyDescent="0.45">
      <c r="A31" s="107"/>
      <c r="B31" s="108"/>
      <c r="C31" s="107"/>
      <c r="D31" s="108"/>
      <c r="E31" s="107"/>
      <c r="F31" s="108"/>
      <c r="G31" s="107"/>
      <c r="H31" s="108"/>
      <c r="I31" s="1452"/>
      <c r="J31" s="1452"/>
      <c r="K31" s="552"/>
      <c r="L31" s="552"/>
      <c r="M31" s="552"/>
      <c r="N31" s="552"/>
      <c r="O31" s="552"/>
      <c r="P31" s="552"/>
      <c r="Q31" s="552"/>
      <c r="R31" s="552"/>
      <c r="S31" s="896"/>
      <c r="T31" s="2966"/>
      <c r="U31" s="2685" t="s">
        <v>1335</v>
      </c>
      <c r="V31" s="2935" t="s">
        <v>291</v>
      </c>
      <c r="W31" s="2965"/>
      <c r="X31" s="208"/>
      <c r="Y31" s="2350"/>
      <c r="Z31" s="2951"/>
      <c r="AA31" s="181"/>
      <c r="AB31" s="3736"/>
      <c r="AC31" s="3451"/>
      <c r="AD31" s="3507"/>
      <c r="AE31" s="3377"/>
      <c r="AF31" s="3377"/>
      <c r="AG31" s="3370"/>
      <c r="AH31" s="3370">
        <v>25</v>
      </c>
      <c r="AI31" s="3400"/>
      <c r="AJ31" s="3400"/>
      <c r="AK31" s="3400"/>
      <c r="AL31" s="3400"/>
      <c r="AM31" s="3400"/>
      <c r="AN31" s="3400"/>
      <c r="AO31" s="3874"/>
      <c r="AP31" s="3370"/>
      <c r="AQ31" s="3370">
        <v>25</v>
      </c>
      <c r="AR31" s="3861"/>
      <c r="AS31" s="3391"/>
      <c r="AT31" s="3370"/>
      <c r="AU31" s="3389"/>
      <c r="AV31" s="3370"/>
      <c r="AW31" s="3370"/>
      <c r="AX31" s="3370"/>
      <c r="AY31" s="3391"/>
      <c r="AZ31" s="3400"/>
      <c r="BA31" s="3373"/>
      <c r="BB31" s="3374"/>
      <c r="BC31" s="3373"/>
      <c r="BD31" s="3445"/>
      <c r="BE31" s="2957"/>
      <c r="BF31" s="2953"/>
      <c r="BG31" s="2953"/>
      <c r="BH31" s="1143"/>
      <c r="BI31" s="1143"/>
      <c r="BJ31" s="1143"/>
      <c r="BK31" s="1143"/>
      <c r="BL31" s="1143"/>
      <c r="BM31" s="1139"/>
      <c r="BN31" s="1143"/>
      <c r="BO31" s="1143"/>
      <c r="BP31" s="1143"/>
      <c r="BQ31" s="1143"/>
      <c r="BR31" s="1143"/>
      <c r="BS31" s="119"/>
      <c r="BT31" s="182"/>
      <c r="BU31" s="177"/>
      <c r="BV31" s="48"/>
      <c r="BW31" s="611"/>
    </row>
    <row r="32" spans="1:75" s="1461" customFormat="1" ht="50.25" hidden="1" customHeight="1" x14ac:dyDescent="0.45">
      <c r="A32" s="1446">
        <v>0</v>
      </c>
      <c r="B32" s="1447">
        <v>4</v>
      </c>
      <c r="C32" s="1446">
        <v>0</v>
      </c>
      <c r="D32" s="1447">
        <v>3</v>
      </c>
      <c r="E32" s="1446">
        <v>0</v>
      </c>
      <c r="F32" s="1447">
        <v>4</v>
      </c>
      <c r="G32" s="1446">
        <v>0</v>
      </c>
      <c r="H32" s="1447">
        <v>1</v>
      </c>
      <c r="I32" s="2666" t="str">
        <f t="shared" si="9"/>
        <v>04030401</v>
      </c>
      <c r="J32" s="2666" t="str">
        <f t="shared" si="10"/>
        <v>04030401</v>
      </c>
      <c r="K32" s="2967"/>
      <c r="L32" s="2967">
        <v>71350</v>
      </c>
      <c r="M32" s="2967"/>
      <c r="N32" s="2967"/>
      <c r="O32" s="2967"/>
      <c r="P32" s="2967"/>
      <c r="Q32" s="2967"/>
      <c r="R32" s="2967"/>
      <c r="S32" s="2968" t="s">
        <v>1336</v>
      </c>
      <c r="T32" s="2968"/>
      <c r="U32" s="2969" t="s">
        <v>1337</v>
      </c>
      <c r="V32" s="2970" t="s">
        <v>268</v>
      </c>
      <c r="W32" s="2965" t="s">
        <v>1338</v>
      </c>
      <c r="X32" s="2971" t="s">
        <v>1337</v>
      </c>
      <c r="Y32" s="2972" t="s">
        <v>1339</v>
      </c>
      <c r="Z32" s="1458" t="s">
        <v>1292</v>
      </c>
      <c r="AA32" s="2973"/>
      <c r="AB32" s="3847"/>
      <c r="AC32" s="3451" t="s">
        <v>1293</v>
      </c>
      <c r="AD32" s="3507">
        <f t="shared" si="11"/>
        <v>3.3333333333333335</v>
      </c>
      <c r="AE32" s="3451" t="s">
        <v>1294</v>
      </c>
      <c r="AF32" s="3876"/>
      <c r="AG32" s="3389">
        <v>20</v>
      </c>
      <c r="AH32" s="3370">
        <f>SUM(AI32:AN32)</f>
        <v>20</v>
      </c>
      <c r="AI32" s="3370">
        <v>6</v>
      </c>
      <c r="AJ32" s="3370">
        <v>0</v>
      </c>
      <c r="AK32" s="3370">
        <v>0</v>
      </c>
      <c r="AL32" s="3370">
        <v>14</v>
      </c>
      <c r="AM32" s="3370">
        <v>0</v>
      </c>
      <c r="AN32" s="3370">
        <v>0</v>
      </c>
      <c r="AO32" s="3874"/>
      <c r="AP32" s="3389">
        <v>20</v>
      </c>
      <c r="AQ32" s="3370">
        <f>SUM(AR32:AY32)</f>
        <v>20</v>
      </c>
      <c r="AR32" s="3861">
        <v>2</v>
      </c>
      <c r="AS32" s="3391"/>
      <c r="AT32" s="3370">
        <v>12</v>
      </c>
      <c r="AU32" s="3370">
        <v>0</v>
      </c>
      <c r="AV32" s="3370">
        <v>0</v>
      </c>
      <c r="AW32" s="3370">
        <v>0</v>
      </c>
      <c r="AX32" s="3370">
        <v>0</v>
      </c>
      <c r="AY32" s="3391">
        <v>6</v>
      </c>
      <c r="AZ32" s="3370"/>
      <c r="BA32" s="3373">
        <f t="shared" ref="BA32:BA42" si="12">(AH32*BF32)+(AQ32*BD32)+(AH32*BE32)+(AH32*BG32)</f>
        <v>40</v>
      </c>
      <c r="BB32" s="3374">
        <f>BA32/'Radiología simple.'!AO$8</f>
        <v>3.3333333333333335</v>
      </c>
      <c r="BC32" s="3373" t="str" cm="1">
        <f t="array" ref="BC32">_xlfn.IFS(BB32&lt;4,"estandar",BB32&gt;9,"compleja",BB32&gt;4,"avanzada")</f>
        <v>estandar</v>
      </c>
      <c r="BD32" s="3445">
        <v>1</v>
      </c>
      <c r="BE32" s="2957">
        <v>0</v>
      </c>
      <c r="BF32" s="2953">
        <v>1</v>
      </c>
      <c r="BG32" s="2953">
        <v>0</v>
      </c>
      <c r="BH32" s="1459">
        <v>6.5568567119155396</v>
      </c>
      <c r="BI32" s="1459">
        <v>0</v>
      </c>
      <c r="BJ32" s="1459">
        <v>14.500452488687801</v>
      </c>
      <c r="BK32" s="1459"/>
      <c r="BL32" s="1459">
        <f>SUM(BH32,BI32,BJ32)</f>
        <v>21.057309200603342</v>
      </c>
      <c r="BM32" s="1460"/>
      <c r="BN32" s="1459">
        <v>2.9932733973015799</v>
      </c>
      <c r="BO32" s="1459">
        <v>0</v>
      </c>
      <c r="BP32" s="1459">
        <v>0</v>
      </c>
      <c r="BQ32" s="1459">
        <v>0.98104170433137505</v>
      </c>
      <c r="BR32" s="1459">
        <f>SUM(BL32,BN32,BO32,BP32,BQ32)</f>
        <v>25.031624302236295</v>
      </c>
      <c r="BS32" s="2974"/>
      <c r="BT32" s="2975"/>
      <c r="BU32" s="2976"/>
      <c r="BV32" s="2977"/>
      <c r="BW32" s="2978"/>
    </row>
    <row r="33" spans="1:75" ht="50.25" customHeight="1" x14ac:dyDescent="0.45">
      <c r="A33" s="107">
        <v>0</v>
      </c>
      <c r="B33" s="108">
        <v>4</v>
      </c>
      <c r="C33" s="107">
        <v>0</v>
      </c>
      <c r="D33" s="108">
        <v>3</v>
      </c>
      <c r="E33" s="107">
        <v>0</v>
      </c>
      <c r="F33" s="108">
        <v>5</v>
      </c>
      <c r="G33" s="107">
        <v>0</v>
      </c>
      <c r="H33" s="108">
        <v>1</v>
      </c>
      <c r="I33" s="1452" t="str">
        <f t="shared" si="9"/>
        <v>04030501</v>
      </c>
      <c r="J33" s="1452" t="str">
        <f t="shared" si="10"/>
        <v>04030501</v>
      </c>
      <c r="K33" s="552"/>
      <c r="L33" s="552">
        <v>71355</v>
      </c>
      <c r="M33" s="552"/>
      <c r="N33" s="552"/>
      <c r="O33" s="552"/>
      <c r="P33" s="552"/>
      <c r="Q33" s="552"/>
      <c r="R33" s="552"/>
      <c r="S33" s="553" t="s">
        <v>119</v>
      </c>
      <c r="T33" s="553"/>
      <c r="U33" s="2663" t="s">
        <v>1340</v>
      </c>
      <c r="V33" s="556" t="s">
        <v>240</v>
      </c>
      <c r="W33" s="2867" t="s">
        <v>1341</v>
      </c>
      <c r="X33" s="113" t="s">
        <v>1340</v>
      </c>
      <c r="Y33" s="2346"/>
      <c r="Z33" s="2951" t="s">
        <v>1292</v>
      </c>
      <c r="AA33" s="181"/>
      <c r="AB33" s="3736"/>
      <c r="AC33" s="3451" t="s">
        <v>1333</v>
      </c>
      <c r="AD33" s="3507">
        <f t="shared" si="11"/>
        <v>5</v>
      </c>
      <c r="AE33" s="3377" t="s">
        <v>1334</v>
      </c>
      <c r="AF33" s="3377"/>
      <c r="AG33" s="3391">
        <v>30</v>
      </c>
      <c r="AH33" s="3370">
        <f t="shared" ref="AH33:AH41" si="13">SUM(AI33:AN33)</f>
        <v>30</v>
      </c>
      <c r="AI33" s="3455">
        <v>16</v>
      </c>
      <c r="AJ33" s="3455">
        <v>0</v>
      </c>
      <c r="AK33" s="3455">
        <v>0</v>
      </c>
      <c r="AL33" s="3455">
        <v>14</v>
      </c>
      <c r="AM33" s="3455">
        <v>0</v>
      </c>
      <c r="AN33" s="3455">
        <v>0</v>
      </c>
      <c r="AO33" s="3874"/>
      <c r="AP33" s="3391">
        <v>30</v>
      </c>
      <c r="AQ33" s="3370">
        <f>SUM(AR33:AY33)</f>
        <v>30</v>
      </c>
      <c r="AR33" s="3861">
        <v>2</v>
      </c>
      <c r="AS33" s="3391"/>
      <c r="AT33" s="3455">
        <v>12</v>
      </c>
      <c r="AU33" s="3455">
        <v>0</v>
      </c>
      <c r="AV33" s="3455">
        <v>10</v>
      </c>
      <c r="AW33" s="3455">
        <v>0</v>
      </c>
      <c r="AX33" s="3455">
        <v>0</v>
      </c>
      <c r="AY33" s="3391">
        <v>6</v>
      </c>
      <c r="AZ33" s="3455"/>
      <c r="BA33" s="3373">
        <f t="shared" si="12"/>
        <v>60</v>
      </c>
      <c r="BB33" s="3374">
        <f>BA33/'Radiología simple.'!AO$8</f>
        <v>5</v>
      </c>
      <c r="BC33" s="3373" t="str" cm="1">
        <f t="array" ref="BC33">_xlfn.IFS(BB33&lt;4,"estandar",BB33&gt;9,"compleja",BB33&gt;4,"avanzada")</f>
        <v>avanzada</v>
      </c>
      <c r="BD33" s="3445">
        <v>1</v>
      </c>
      <c r="BE33" s="2957">
        <v>0</v>
      </c>
      <c r="BF33" s="2953">
        <v>1</v>
      </c>
      <c r="BG33" s="2953">
        <v>0</v>
      </c>
      <c r="BH33" s="1143">
        <v>9.8352850678733006</v>
      </c>
      <c r="BI33" s="1143">
        <v>0</v>
      </c>
      <c r="BJ33" s="1143">
        <v>21.750678733031702</v>
      </c>
      <c r="BK33" s="1143"/>
      <c r="BL33" s="1143">
        <f>SUM(BH33,BI33,BJ33)</f>
        <v>31.585963800905002</v>
      </c>
      <c r="BM33" s="1139"/>
      <c r="BN33" s="1143">
        <v>4.4899100959523697</v>
      </c>
      <c r="BO33" s="1143">
        <v>0</v>
      </c>
      <c r="BP33" s="1143">
        <v>0</v>
      </c>
      <c r="BQ33" s="1143">
        <v>0.98104170433137505</v>
      </c>
      <c r="BR33" s="1143">
        <f>SUM(BL33,BN33,BO33,BP33,BQ33)</f>
        <v>37.056915601188749</v>
      </c>
      <c r="BS33" s="119"/>
      <c r="BT33" s="182"/>
      <c r="BU33" s="177"/>
      <c r="BV33" s="46"/>
      <c r="BW33" s="611"/>
    </row>
    <row r="34" spans="1:75" ht="50.25" hidden="1" customHeight="1" x14ac:dyDescent="0.45">
      <c r="A34" s="107"/>
      <c r="B34" s="108"/>
      <c r="C34" s="107"/>
      <c r="D34" s="108"/>
      <c r="E34" s="107"/>
      <c r="F34" s="108"/>
      <c r="G34" s="107"/>
      <c r="H34" s="108"/>
      <c r="I34" s="1452"/>
      <c r="J34" s="1452" t="str">
        <f t="shared" si="10"/>
        <v/>
      </c>
      <c r="K34" s="552"/>
      <c r="L34" s="552"/>
      <c r="M34" s="552"/>
      <c r="N34" s="552"/>
      <c r="O34" s="552"/>
      <c r="P34" s="552"/>
      <c r="Q34" s="552"/>
      <c r="R34" s="552"/>
      <c r="S34" s="2672" t="s">
        <v>456</v>
      </c>
      <c r="T34" s="2672"/>
      <c r="U34" s="2673" t="s">
        <v>1342</v>
      </c>
      <c r="V34" s="1148" t="s">
        <v>268</v>
      </c>
      <c r="W34" s="2956"/>
      <c r="X34" s="136" t="s">
        <v>1342</v>
      </c>
      <c r="Y34" s="2337" t="s">
        <v>1343</v>
      </c>
      <c r="Z34" s="2951" t="s">
        <v>1292</v>
      </c>
      <c r="AA34" s="181"/>
      <c r="AB34" s="3736"/>
      <c r="AC34" s="3451"/>
      <c r="AD34" s="3507">
        <f t="shared" si="11"/>
        <v>0.5</v>
      </c>
      <c r="AE34" s="3377"/>
      <c r="AF34" s="3377"/>
      <c r="AG34" s="3391"/>
      <c r="AH34" s="3370">
        <f t="shared" ref="AH34:AH39" si="14">SUM(AI34:AN34)</f>
        <v>6</v>
      </c>
      <c r="AI34" s="3455">
        <v>6</v>
      </c>
      <c r="AJ34" s="3455"/>
      <c r="AK34" s="3455"/>
      <c r="AL34" s="3455"/>
      <c r="AM34" s="3455"/>
      <c r="AN34" s="3455"/>
      <c r="AO34" s="3874"/>
      <c r="AP34" s="3391"/>
      <c r="AQ34" s="3455"/>
      <c r="AR34" s="3861"/>
      <c r="AS34" s="3391"/>
      <c r="AT34" s="3455"/>
      <c r="AU34" s="3455"/>
      <c r="AV34" s="3455"/>
      <c r="AW34" s="3455"/>
      <c r="AX34" s="3455"/>
      <c r="AY34" s="3391"/>
      <c r="AZ34" s="3455"/>
      <c r="BA34" s="3373">
        <f t="shared" si="12"/>
        <v>6</v>
      </c>
      <c r="BB34" s="3374">
        <f>BA34/'Radiología simple.'!AO$8</f>
        <v>0.5</v>
      </c>
      <c r="BC34" s="3373" t="str" cm="1">
        <f t="array" ref="BC34">_xlfn.IFS(BB34&lt;4,"estandar",BB34&gt;9,"compleja",BB34&gt;4,"avanzada")</f>
        <v>estandar</v>
      </c>
      <c r="BD34" s="3445">
        <v>1</v>
      </c>
      <c r="BE34" s="2957">
        <v>0</v>
      </c>
      <c r="BF34" s="2953">
        <v>1</v>
      </c>
      <c r="BG34" s="2953"/>
      <c r="BH34" s="1143"/>
      <c r="BI34" s="1143"/>
      <c r="BJ34" s="1143"/>
      <c r="BK34" s="1143"/>
      <c r="BL34" s="1143"/>
      <c r="BM34" s="1139"/>
      <c r="BN34" s="1143"/>
      <c r="BO34" s="1143"/>
      <c r="BP34" s="1143"/>
      <c r="BQ34" s="1143"/>
      <c r="BR34" s="1143"/>
      <c r="BS34" s="119"/>
      <c r="BT34" s="182"/>
      <c r="BU34" s="177"/>
      <c r="BV34" s="48"/>
      <c r="BW34" s="611"/>
    </row>
    <row r="35" spans="1:75" ht="90.75" hidden="1" customHeight="1" x14ac:dyDescent="0.45">
      <c r="A35" s="107"/>
      <c r="B35" s="108"/>
      <c r="C35" s="107"/>
      <c r="D35" s="108"/>
      <c r="E35" s="107"/>
      <c r="F35" s="108"/>
      <c r="G35" s="107"/>
      <c r="H35" s="108"/>
      <c r="I35" s="1452"/>
      <c r="J35" s="1452" t="str">
        <f t="shared" si="10"/>
        <v/>
      </c>
      <c r="K35" s="552"/>
      <c r="L35" s="552"/>
      <c r="M35" s="552"/>
      <c r="N35" s="552"/>
      <c r="O35" s="552"/>
      <c r="P35" s="552"/>
      <c r="Q35" s="552"/>
      <c r="R35" s="552"/>
      <c r="S35" s="2672" t="s">
        <v>456</v>
      </c>
      <c r="T35" s="2672"/>
      <c r="U35" s="2673" t="s">
        <v>1344</v>
      </c>
      <c r="V35" s="1148" t="s">
        <v>268</v>
      </c>
      <c r="W35" s="2965"/>
      <c r="X35" s="136" t="s">
        <v>1344</v>
      </c>
      <c r="Y35" s="2337" t="s">
        <v>1343</v>
      </c>
      <c r="Z35" s="2951" t="s">
        <v>1292</v>
      </c>
      <c r="AA35" s="181"/>
      <c r="AB35" s="3736"/>
      <c r="AC35" s="3451"/>
      <c r="AD35" s="3507">
        <f t="shared" si="11"/>
        <v>0.5</v>
      </c>
      <c r="AE35" s="3377"/>
      <c r="AF35" s="3377"/>
      <c r="AG35" s="3391"/>
      <c r="AH35" s="3370">
        <f t="shared" si="14"/>
        <v>6</v>
      </c>
      <c r="AI35" s="3455">
        <v>6</v>
      </c>
      <c r="AJ35" s="3455"/>
      <c r="AK35" s="3455"/>
      <c r="AL35" s="3455"/>
      <c r="AM35" s="3455"/>
      <c r="AN35" s="3455"/>
      <c r="AO35" s="3874"/>
      <c r="AP35" s="3391"/>
      <c r="AQ35" s="3455"/>
      <c r="AR35" s="3861"/>
      <c r="AS35" s="3391"/>
      <c r="AT35" s="3455"/>
      <c r="AU35" s="3455"/>
      <c r="AV35" s="3455"/>
      <c r="AW35" s="3455"/>
      <c r="AX35" s="3455"/>
      <c r="AY35" s="3391">
        <v>6</v>
      </c>
      <c r="AZ35" s="3455"/>
      <c r="BA35" s="3373">
        <f t="shared" si="12"/>
        <v>6</v>
      </c>
      <c r="BB35" s="3374">
        <f>BA35/'Radiología simple.'!AO$8</f>
        <v>0.5</v>
      </c>
      <c r="BC35" s="3373" t="str" cm="1">
        <f t="array" ref="BC35">_xlfn.IFS(BB35&lt;4,"estandar",BB35&gt;9,"compleja",BB35&gt;4,"avanzada")</f>
        <v>estandar</v>
      </c>
      <c r="BD35" s="3445">
        <v>1</v>
      </c>
      <c r="BE35" s="2957">
        <v>0</v>
      </c>
      <c r="BF35" s="2953">
        <v>1</v>
      </c>
      <c r="BG35" s="2953">
        <v>0</v>
      </c>
      <c r="BH35" s="1143"/>
      <c r="BI35" s="1143"/>
      <c r="BJ35" s="1143"/>
      <c r="BK35" s="1143"/>
      <c r="BL35" s="1143"/>
      <c r="BM35" s="1139"/>
      <c r="BN35" s="1143"/>
      <c r="BO35" s="1143"/>
      <c r="BP35" s="1143"/>
      <c r="BQ35" s="1143"/>
      <c r="BR35" s="1143"/>
      <c r="BS35" s="119"/>
      <c r="BT35" s="182"/>
      <c r="BU35" s="177"/>
      <c r="BV35" s="46"/>
      <c r="BW35" s="611"/>
    </row>
    <row r="36" spans="1:75" ht="58.5" customHeight="1" x14ac:dyDescent="0.45">
      <c r="A36" s="200">
        <v>0</v>
      </c>
      <c r="B36" s="201">
        <v>4</v>
      </c>
      <c r="C36" s="200">
        <v>0</v>
      </c>
      <c r="D36" s="201">
        <v>3</v>
      </c>
      <c r="E36" s="200">
        <v>0</v>
      </c>
      <c r="F36" s="201">
        <v>6</v>
      </c>
      <c r="G36" s="200">
        <v>0</v>
      </c>
      <c r="H36" s="201">
        <v>1</v>
      </c>
      <c r="I36" s="2742"/>
      <c r="J36" s="2742" t="str">
        <f t="shared" si="10"/>
        <v>04030601</v>
      </c>
      <c r="K36" s="1351"/>
      <c r="L36" s="1351"/>
      <c r="M36" s="1351"/>
      <c r="N36" s="1351"/>
      <c r="O36" s="1351"/>
      <c r="P36" s="1351"/>
      <c r="Q36" s="1351"/>
      <c r="R36" s="1351"/>
      <c r="S36" s="896" t="s">
        <v>456</v>
      </c>
      <c r="T36" s="896"/>
      <c r="U36" s="2708" t="s">
        <v>1345</v>
      </c>
      <c r="V36" s="2935" t="s">
        <v>291</v>
      </c>
      <c r="W36" s="2965" t="s">
        <v>1346</v>
      </c>
      <c r="X36" s="246" t="s">
        <v>1345</v>
      </c>
      <c r="Y36" s="2341" t="s">
        <v>864</v>
      </c>
      <c r="Z36" s="2951" t="s">
        <v>1292</v>
      </c>
      <c r="AA36" s="181"/>
      <c r="AB36" s="3736"/>
      <c r="AC36" s="3451"/>
      <c r="AD36" s="3507">
        <f t="shared" si="11"/>
        <v>4.166666666666667</v>
      </c>
      <c r="AE36" s="3377"/>
      <c r="AF36" s="3377"/>
      <c r="AG36" s="3391">
        <v>25</v>
      </c>
      <c r="AH36" s="3370">
        <f t="shared" si="14"/>
        <v>25</v>
      </c>
      <c r="AI36" s="3455">
        <v>6</v>
      </c>
      <c r="AJ36" s="3455">
        <v>0</v>
      </c>
      <c r="AK36" s="3455">
        <v>0</v>
      </c>
      <c r="AL36" s="3455">
        <v>14</v>
      </c>
      <c r="AM36" s="3455">
        <v>0</v>
      </c>
      <c r="AN36" s="3455">
        <v>5</v>
      </c>
      <c r="AO36" s="3874"/>
      <c r="AP36" s="3391"/>
      <c r="AQ36" s="3370">
        <f>SUM(AR36:AY36)</f>
        <v>25</v>
      </c>
      <c r="AR36" s="3861">
        <v>2</v>
      </c>
      <c r="AS36" s="3391"/>
      <c r="AT36" s="3455">
        <v>12</v>
      </c>
      <c r="AU36" s="3455">
        <v>0</v>
      </c>
      <c r="AV36" s="3455">
        <v>5</v>
      </c>
      <c r="AW36" s="3455">
        <v>0</v>
      </c>
      <c r="AX36" s="3455">
        <v>0</v>
      </c>
      <c r="AY36" s="3391">
        <v>6</v>
      </c>
      <c r="AZ36" s="3455"/>
      <c r="BA36" s="3373">
        <f t="shared" si="12"/>
        <v>50</v>
      </c>
      <c r="BB36" s="3374">
        <f>BA36/'Radiología simple.'!AO$8</f>
        <v>4.166666666666667</v>
      </c>
      <c r="BC36" s="3373" t="str" cm="1">
        <f t="array" ref="BC36">_xlfn.IFS(BB36&lt;4,"estandar",BB36&gt;9,"compleja",BB36&gt;4,"avanzada")</f>
        <v>avanzada</v>
      </c>
      <c r="BD36" s="3445">
        <v>1</v>
      </c>
      <c r="BE36" s="2957">
        <v>0</v>
      </c>
      <c r="BF36" s="2953">
        <v>1</v>
      </c>
      <c r="BG36" s="2953">
        <v>0</v>
      </c>
      <c r="BH36" s="1143"/>
      <c r="BI36" s="1143"/>
      <c r="BJ36" s="1143"/>
      <c r="BK36" s="1143"/>
      <c r="BL36" s="1143"/>
      <c r="BM36" s="1139"/>
      <c r="BN36" s="1143"/>
      <c r="BO36" s="1143"/>
      <c r="BP36" s="1143"/>
      <c r="BQ36" s="1143"/>
      <c r="BR36" s="1143"/>
      <c r="BS36" s="206"/>
      <c r="BT36" s="207"/>
      <c r="BU36" s="177"/>
      <c r="BV36" s="48"/>
      <c r="BW36" s="611"/>
    </row>
    <row r="37" spans="1:75" ht="50.25" hidden="1" customHeight="1" x14ac:dyDescent="0.45">
      <c r="A37" s="1446">
        <v>0</v>
      </c>
      <c r="B37" s="1447">
        <v>4</v>
      </c>
      <c r="C37" s="1446">
        <v>0</v>
      </c>
      <c r="D37" s="1447">
        <v>3</v>
      </c>
      <c r="E37" s="1446">
        <v>1</v>
      </c>
      <c r="F37" s="1447">
        <v>2</v>
      </c>
      <c r="G37" s="1446">
        <v>0</v>
      </c>
      <c r="H37" s="1447">
        <v>1</v>
      </c>
      <c r="I37" s="3733"/>
      <c r="J37" s="2742" t="str">
        <f t="shared" si="10"/>
        <v>04031201</v>
      </c>
      <c r="K37" s="552"/>
      <c r="L37" s="552"/>
      <c r="M37" s="552"/>
      <c r="N37" s="552"/>
      <c r="O37" s="552"/>
      <c r="P37" s="552"/>
      <c r="Q37" s="552"/>
      <c r="R37" s="552"/>
      <c r="S37" s="896" t="s">
        <v>456</v>
      </c>
      <c r="T37" s="896"/>
      <c r="U37" s="2979" t="s">
        <v>1347</v>
      </c>
      <c r="V37" s="2970" t="s">
        <v>268</v>
      </c>
      <c r="W37" s="2730"/>
      <c r="X37" s="246" t="s">
        <v>1347</v>
      </c>
      <c r="Y37" s="2350" t="s">
        <v>1348</v>
      </c>
      <c r="Z37" s="2951" t="s">
        <v>1292</v>
      </c>
      <c r="AA37" s="181"/>
      <c r="AB37" s="3736"/>
      <c r="AC37" s="3451"/>
      <c r="AD37" s="3507">
        <f t="shared" si="11"/>
        <v>5</v>
      </c>
      <c r="AE37" s="3377"/>
      <c r="AF37" s="3377"/>
      <c r="AG37" s="3391">
        <v>30</v>
      </c>
      <c r="AH37" s="3370">
        <f t="shared" si="14"/>
        <v>30</v>
      </c>
      <c r="AI37" s="3455">
        <v>6</v>
      </c>
      <c r="AJ37" s="3455">
        <v>0</v>
      </c>
      <c r="AK37" s="3455">
        <v>0</v>
      </c>
      <c r="AL37" s="3455">
        <v>14</v>
      </c>
      <c r="AM37" s="3455">
        <v>10</v>
      </c>
      <c r="AN37" s="3455">
        <v>0</v>
      </c>
      <c r="AO37" s="3874"/>
      <c r="AP37" s="3455"/>
      <c r="AQ37" s="3370">
        <f>SUM(AR37:AY37)</f>
        <v>30</v>
      </c>
      <c r="AR37" s="3861">
        <v>2</v>
      </c>
      <c r="AS37" s="3391"/>
      <c r="AT37" s="3455">
        <v>12</v>
      </c>
      <c r="AU37" s="3455">
        <v>5</v>
      </c>
      <c r="AV37" s="3455">
        <v>5</v>
      </c>
      <c r="AW37" s="3455">
        <v>0</v>
      </c>
      <c r="AX37" s="3455">
        <v>0</v>
      </c>
      <c r="AY37" s="3391">
        <v>6</v>
      </c>
      <c r="AZ37" s="3455"/>
      <c r="BA37" s="3373">
        <f t="shared" si="12"/>
        <v>60</v>
      </c>
      <c r="BB37" s="3374">
        <f>BA37/'Radiología simple.'!AO$8</f>
        <v>5</v>
      </c>
      <c r="BC37" s="3373" t="str" cm="1">
        <f t="array" ref="BC37">_xlfn.IFS(BB37&lt;4,"estandar",BB37&gt;9,"compleja",BB37&gt;4,"avanzada")</f>
        <v>avanzada</v>
      </c>
      <c r="BD37" s="3445">
        <v>1</v>
      </c>
      <c r="BE37" s="2957">
        <v>0</v>
      </c>
      <c r="BF37" s="2953">
        <v>1</v>
      </c>
      <c r="BG37" s="2953">
        <v>0</v>
      </c>
      <c r="BH37" s="1143"/>
      <c r="BI37" s="1143"/>
      <c r="BJ37" s="1143"/>
      <c r="BK37" s="1143"/>
      <c r="BL37" s="1143"/>
      <c r="BM37" s="1139"/>
      <c r="BN37" s="1143"/>
      <c r="BO37" s="1143"/>
      <c r="BP37" s="1143"/>
      <c r="BQ37" s="1143"/>
      <c r="BR37" s="1143"/>
      <c r="BS37" s="119"/>
      <c r="BT37" s="182"/>
      <c r="BU37" s="177"/>
      <c r="BV37" s="46"/>
      <c r="BW37" s="611"/>
    </row>
    <row r="38" spans="1:75" ht="50.25" customHeight="1" x14ac:dyDescent="0.45">
      <c r="A38" s="1446">
        <v>0</v>
      </c>
      <c r="B38" s="1447">
        <v>4</v>
      </c>
      <c r="C38" s="1446">
        <v>0</v>
      </c>
      <c r="D38" s="1447">
        <v>3</v>
      </c>
      <c r="E38" s="1446">
        <v>1</v>
      </c>
      <c r="F38" s="1447">
        <v>3</v>
      </c>
      <c r="G38" s="1446">
        <v>0</v>
      </c>
      <c r="H38" s="1447">
        <v>1</v>
      </c>
      <c r="I38" s="2742"/>
      <c r="J38" s="2742" t="str">
        <f t="shared" si="10"/>
        <v>04031301</v>
      </c>
      <c r="K38" s="552"/>
      <c r="L38" s="552"/>
      <c r="M38" s="552"/>
      <c r="N38" s="552"/>
      <c r="O38" s="552"/>
      <c r="P38" s="552"/>
      <c r="Q38" s="552"/>
      <c r="R38" s="552"/>
      <c r="S38" s="2968" t="s">
        <v>84</v>
      </c>
      <c r="T38" s="2731"/>
      <c r="U38" s="2732" t="s">
        <v>1349</v>
      </c>
      <c r="V38" s="2680" t="s">
        <v>291</v>
      </c>
      <c r="W38" s="2965" t="s">
        <v>1350</v>
      </c>
      <c r="X38" s="246"/>
      <c r="Y38" s="2342"/>
      <c r="Z38" s="2951" t="s">
        <v>1292</v>
      </c>
      <c r="AA38" s="181"/>
      <c r="AB38" s="3736"/>
      <c r="AC38" s="3451"/>
      <c r="AD38" s="3507">
        <f t="shared" si="11"/>
        <v>5</v>
      </c>
      <c r="AE38" s="3377"/>
      <c r="AF38" s="3377"/>
      <c r="AG38" s="3400"/>
      <c r="AH38" s="3370">
        <f t="shared" si="14"/>
        <v>30</v>
      </c>
      <c r="AI38" s="3400">
        <v>6</v>
      </c>
      <c r="AJ38" s="3400">
        <v>0</v>
      </c>
      <c r="AK38" s="3400">
        <v>0</v>
      </c>
      <c r="AL38" s="3400">
        <v>19</v>
      </c>
      <c r="AM38" s="3400">
        <v>5</v>
      </c>
      <c r="AN38" s="3400">
        <v>0</v>
      </c>
      <c r="AO38" s="3874"/>
      <c r="AP38" s="3400"/>
      <c r="AQ38" s="3370">
        <f>SUM(AR38:AY38)</f>
        <v>30</v>
      </c>
      <c r="AR38" s="3861">
        <v>2</v>
      </c>
      <c r="AS38" s="3391"/>
      <c r="AT38" s="3400">
        <v>12</v>
      </c>
      <c r="AU38" s="3400">
        <v>5</v>
      </c>
      <c r="AV38" s="3400">
        <v>5</v>
      </c>
      <c r="AW38" s="3400">
        <v>0</v>
      </c>
      <c r="AX38" s="3400">
        <v>0</v>
      </c>
      <c r="AY38" s="3391">
        <v>6</v>
      </c>
      <c r="AZ38" s="3400"/>
      <c r="BA38" s="3373">
        <f t="shared" si="12"/>
        <v>60</v>
      </c>
      <c r="BB38" s="3374">
        <f>BA38/'Radiología simple.'!AO$8</f>
        <v>5</v>
      </c>
      <c r="BC38" s="3373" t="str" cm="1">
        <f t="array" ref="BC38">_xlfn.IFS(BB38&lt;4,"estandar",BB38&gt;9,"compleja",BB38&gt;4,"avanzada")</f>
        <v>avanzada</v>
      </c>
      <c r="BD38" s="3445">
        <v>1</v>
      </c>
      <c r="BE38" s="2957">
        <v>0</v>
      </c>
      <c r="BF38" s="2953">
        <v>1</v>
      </c>
      <c r="BG38" s="2953"/>
      <c r="BH38" s="1143"/>
      <c r="BI38" s="1143"/>
      <c r="BJ38" s="1143"/>
      <c r="BK38" s="1143"/>
      <c r="BL38" s="1143"/>
      <c r="BM38" s="1139"/>
      <c r="BN38" s="1143"/>
      <c r="BO38" s="1143"/>
      <c r="BP38" s="1143"/>
      <c r="BQ38" s="1143"/>
      <c r="BR38" s="1143"/>
      <c r="BS38" s="119"/>
      <c r="BT38" s="182"/>
      <c r="BU38" s="177"/>
      <c r="BV38" s="48"/>
      <c r="BW38" s="611"/>
    </row>
    <row r="39" spans="1:75" ht="50.25" hidden="1" customHeight="1" x14ac:dyDescent="0.45">
      <c r="A39" s="1446">
        <v>0</v>
      </c>
      <c r="B39" s="1447">
        <v>4</v>
      </c>
      <c r="C39" s="1446">
        <v>0</v>
      </c>
      <c r="D39" s="1447">
        <v>3</v>
      </c>
      <c r="E39" s="1446">
        <v>1</v>
      </c>
      <c r="F39" s="1447">
        <v>3</v>
      </c>
      <c r="G39" s="1446">
        <v>0</v>
      </c>
      <c r="H39" s="1447">
        <v>2</v>
      </c>
      <c r="I39" s="3733"/>
      <c r="J39" s="2980" t="str">
        <f t="shared" si="10"/>
        <v>04031302</v>
      </c>
      <c r="K39" s="2981"/>
      <c r="L39" s="2981"/>
      <c r="M39" s="2981"/>
      <c r="N39" s="2981"/>
      <c r="O39" s="2981"/>
      <c r="P39" s="2981"/>
      <c r="Q39" s="2981"/>
      <c r="R39" s="2981"/>
      <c r="S39" s="2982" t="s">
        <v>84</v>
      </c>
      <c r="T39" s="2983"/>
      <c r="U39" s="2565" t="s">
        <v>1351</v>
      </c>
      <c r="V39" s="2984" t="s">
        <v>268</v>
      </c>
      <c r="W39" s="2985" t="s">
        <v>1352</v>
      </c>
      <c r="X39" s="2986"/>
      <c r="Y39" s="2987" t="s">
        <v>1353</v>
      </c>
      <c r="Z39" s="2951" t="s">
        <v>1292</v>
      </c>
      <c r="AA39" s="181"/>
      <c r="AB39" s="3736"/>
      <c r="AC39" s="3451"/>
      <c r="AD39" s="3507">
        <f t="shared" si="11"/>
        <v>4.166666666666667</v>
      </c>
      <c r="AE39" s="3377"/>
      <c r="AF39" s="3377"/>
      <c r="AG39" s="3391">
        <v>25</v>
      </c>
      <c r="AH39" s="3370">
        <f t="shared" si="14"/>
        <v>25</v>
      </c>
      <c r="AI39" s="3455">
        <v>6</v>
      </c>
      <c r="AJ39" s="3455">
        <v>0</v>
      </c>
      <c r="AK39" s="3455">
        <v>0</v>
      </c>
      <c r="AL39" s="3455">
        <v>19</v>
      </c>
      <c r="AM39" s="3455">
        <v>0</v>
      </c>
      <c r="AN39" s="3455">
        <v>0</v>
      </c>
      <c r="AO39" s="3874"/>
      <c r="AP39" s="3455"/>
      <c r="AQ39" s="3370">
        <f>SUM(AR39:AY39)</f>
        <v>25</v>
      </c>
      <c r="AR39" s="3861">
        <v>2</v>
      </c>
      <c r="AS39" s="3391"/>
      <c r="AT39" s="3455">
        <v>12</v>
      </c>
      <c r="AU39" s="3455">
        <v>0</v>
      </c>
      <c r="AV39" s="3455">
        <v>5</v>
      </c>
      <c r="AW39" s="3455">
        <v>0</v>
      </c>
      <c r="AX39" s="3455"/>
      <c r="AY39" s="3391">
        <v>6</v>
      </c>
      <c r="AZ39" s="3455"/>
      <c r="BA39" s="3373">
        <f t="shared" si="12"/>
        <v>50</v>
      </c>
      <c r="BB39" s="3374">
        <f>BA39/'Radiología simple.'!AO$8</f>
        <v>4.166666666666667</v>
      </c>
      <c r="BC39" s="3373" t="str" cm="1">
        <f t="array" ref="BC39">_xlfn.IFS(BB39&lt;4,"estandar",BB39&gt;9,"compleja",BB39&gt;4,"avanzada")</f>
        <v>avanzada</v>
      </c>
      <c r="BD39" s="3445">
        <v>1</v>
      </c>
      <c r="BE39" s="2957">
        <v>0</v>
      </c>
      <c r="BF39" s="2953">
        <v>1</v>
      </c>
      <c r="BG39" s="2953">
        <v>0</v>
      </c>
      <c r="BH39" s="1143"/>
      <c r="BI39" s="1143"/>
      <c r="BJ39" s="1143"/>
      <c r="BK39" s="1143"/>
      <c r="BL39" s="1143"/>
      <c r="BM39" s="1139"/>
      <c r="BN39" s="1143"/>
      <c r="BO39" s="1143"/>
      <c r="BP39" s="1143"/>
      <c r="BQ39" s="1143"/>
      <c r="BR39" s="1143"/>
      <c r="BS39" s="119"/>
      <c r="BT39" s="182"/>
      <c r="BU39" s="177"/>
      <c r="BV39" s="48"/>
      <c r="BW39" s="611"/>
    </row>
    <row r="40" spans="1:75" ht="50.25" hidden="1" customHeight="1" x14ac:dyDescent="0.45">
      <c r="A40" s="1446"/>
      <c r="B40" s="1447"/>
      <c r="C40" s="1446"/>
      <c r="D40" s="1447"/>
      <c r="E40" s="1446"/>
      <c r="F40" s="1447"/>
      <c r="G40" s="1446"/>
      <c r="H40" s="1447"/>
      <c r="I40" s="1302"/>
      <c r="J40" s="1302"/>
      <c r="K40" s="111"/>
      <c r="L40" s="111"/>
      <c r="M40" s="111"/>
      <c r="N40" s="111"/>
      <c r="O40" s="111"/>
      <c r="P40" s="111"/>
      <c r="Q40" s="111"/>
      <c r="R40" s="111"/>
      <c r="S40" s="153" t="s">
        <v>1354</v>
      </c>
      <c r="T40" s="153"/>
      <c r="U40" s="2310" t="s">
        <v>1355</v>
      </c>
      <c r="V40" s="306" t="s">
        <v>268</v>
      </c>
      <c r="W40" s="2335"/>
      <c r="X40" s="298" t="s">
        <v>1356</v>
      </c>
      <c r="Y40" s="2337" t="s">
        <v>1357</v>
      </c>
      <c r="Z40" s="292"/>
      <c r="AA40" s="292"/>
      <c r="AB40" s="3845"/>
      <c r="AC40" s="3451"/>
      <c r="AD40" s="3507">
        <f t="shared" si="11"/>
        <v>0</v>
      </c>
      <c r="AE40" s="3377"/>
      <c r="AF40" s="3799"/>
      <c r="AG40" s="3391"/>
      <c r="AH40" s="3370">
        <f t="shared" si="13"/>
        <v>0</v>
      </c>
      <c r="AI40" s="3391"/>
      <c r="AJ40" s="3391"/>
      <c r="AK40" s="3391"/>
      <c r="AL40" s="3391"/>
      <c r="AM40" s="3391"/>
      <c r="AN40" s="3391"/>
      <c r="AO40" s="3391"/>
      <c r="AP40" s="3391"/>
      <c r="AQ40" s="3391"/>
      <c r="AR40" s="3861"/>
      <c r="AS40" s="3391"/>
      <c r="AT40" s="3391"/>
      <c r="AU40" s="3391"/>
      <c r="AV40" s="3391"/>
      <c r="AW40" s="3391"/>
      <c r="AX40" s="3391"/>
      <c r="AY40" s="3391"/>
      <c r="AZ40" s="3391"/>
      <c r="BA40" s="3373">
        <f t="shared" si="12"/>
        <v>0</v>
      </c>
      <c r="BB40" s="3374">
        <f>BA40/'Radiología simple.'!AO$8</f>
        <v>0</v>
      </c>
      <c r="BC40" s="3404"/>
      <c r="BD40" s="3445">
        <v>1</v>
      </c>
      <c r="BE40" s="2957">
        <v>0</v>
      </c>
      <c r="BF40" s="2953">
        <v>1</v>
      </c>
      <c r="BG40" s="2953">
        <v>0</v>
      </c>
      <c r="BH40" s="1143"/>
      <c r="BI40" s="1143"/>
      <c r="BJ40" s="1143"/>
      <c r="BK40" s="1143"/>
      <c r="BL40" s="1143"/>
      <c r="BM40" s="1139"/>
      <c r="BN40" s="1143"/>
      <c r="BO40" s="1143"/>
      <c r="BP40" s="1143"/>
      <c r="BQ40" s="1143"/>
      <c r="BR40" s="1143"/>
      <c r="BS40" s="119"/>
      <c r="BT40" s="182"/>
      <c r="BU40" s="177"/>
      <c r="BV40" s="48"/>
      <c r="BW40" s="611"/>
    </row>
    <row r="41" spans="1:75" ht="50.25" hidden="1" customHeight="1" x14ac:dyDescent="0.45">
      <c r="A41" s="1446"/>
      <c r="B41" s="1447"/>
      <c r="C41" s="1446"/>
      <c r="D41" s="1447"/>
      <c r="E41" s="1446"/>
      <c r="F41" s="1447"/>
      <c r="G41" s="1446"/>
      <c r="H41" s="1447"/>
      <c r="I41" s="1302" t="str">
        <f>CONCATENATE(A41,B41,C41,D41,E41,F41,G41,H41)</f>
        <v/>
      </c>
      <c r="J41" s="1302"/>
      <c r="K41" s="111"/>
      <c r="L41" s="111"/>
      <c r="M41" s="111"/>
      <c r="N41" s="111"/>
      <c r="O41" s="111"/>
      <c r="P41" s="111"/>
      <c r="Q41" s="111"/>
      <c r="R41" s="111"/>
      <c r="S41" s="153" t="s">
        <v>84</v>
      </c>
      <c r="T41" s="153"/>
      <c r="U41" s="2310" t="s">
        <v>1358</v>
      </c>
      <c r="V41" s="306" t="s">
        <v>268</v>
      </c>
      <c r="W41" s="2335"/>
      <c r="X41" s="298" t="s">
        <v>1358</v>
      </c>
      <c r="Y41" s="2337" t="s">
        <v>1359</v>
      </c>
      <c r="Z41" s="292"/>
      <c r="AA41" s="292"/>
      <c r="AB41" s="3845"/>
      <c r="AC41" s="3451"/>
      <c r="AD41" s="3507">
        <f t="shared" si="11"/>
        <v>0</v>
      </c>
      <c r="AE41" s="3377"/>
      <c r="AF41" s="3799"/>
      <c r="AG41" s="3391"/>
      <c r="AH41" s="3370">
        <f t="shared" si="13"/>
        <v>0</v>
      </c>
      <c r="AI41" s="3391"/>
      <c r="AJ41" s="3391"/>
      <c r="AK41" s="3391"/>
      <c r="AL41" s="3391"/>
      <c r="AM41" s="3391"/>
      <c r="AN41" s="3391"/>
      <c r="AO41" s="3391"/>
      <c r="AP41" s="3391"/>
      <c r="AQ41" s="3391"/>
      <c r="AR41" s="3861"/>
      <c r="AS41" s="3391"/>
      <c r="AT41" s="3391"/>
      <c r="AU41" s="3391"/>
      <c r="AV41" s="3391"/>
      <c r="AW41" s="3391"/>
      <c r="AX41" s="3391"/>
      <c r="AY41" s="3391"/>
      <c r="AZ41" s="3391"/>
      <c r="BA41" s="3373">
        <f t="shared" si="12"/>
        <v>0</v>
      </c>
      <c r="BB41" s="3374">
        <f>BA41/'Radiología simple.'!AO$8</f>
        <v>0</v>
      </c>
      <c r="BC41" s="3404"/>
      <c r="BD41" s="3445">
        <v>1</v>
      </c>
      <c r="BE41" s="2957">
        <v>0</v>
      </c>
      <c r="BF41" s="2953">
        <v>1</v>
      </c>
      <c r="BG41" s="2953">
        <v>0</v>
      </c>
      <c r="BH41" s="1143"/>
      <c r="BI41" s="1143"/>
      <c r="BJ41" s="1143"/>
      <c r="BK41" s="1143"/>
      <c r="BL41" s="1143"/>
      <c r="BM41" s="1139"/>
      <c r="BN41" s="1143"/>
      <c r="BO41" s="1143"/>
      <c r="BP41" s="1143"/>
      <c r="BQ41" s="1143"/>
      <c r="BR41" s="1143"/>
      <c r="BS41" s="119"/>
      <c r="BT41" s="182"/>
      <c r="BU41" s="340"/>
      <c r="BV41" s="46"/>
      <c r="BW41" s="611"/>
    </row>
    <row r="42" spans="1:75" ht="50.25" hidden="1" customHeight="1" x14ac:dyDescent="0.45">
      <c r="A42" s="1446">
        <v>0</v>
      </c>
      <c r="B42" s="1447">
        <v>4</v>
      </c>
      <c r="C42" s="1446">
        <v>0</v>
      </c>
      <c r="D42" s="1447">
        <v>3</v>
      </c>
      <c r="E42" s="1446">
        <v>0</v>
      </c>
      <c r="F42" s="1447">
        <v>4</v>
      </c>
      <c r="G42" s="1446">
        <v>0</v>
      </c>
      <c r="H42" s="1447">
        <v>2</v>
      </c>
      <c r="I42" s="1302"/>
      <c r="J42" s="2988" t="str">
        <f t="shared" ref="J42" si="15">CONCATENATE(A42,B42,C42,D42,E42,F42,G42,H42)</f>
        <v>04030402</v>
      </c>
      <c r="K42" s="111"/>
      <c r="L42" s="111"/>
      <c r="M42" s="111"/>
      <c r="N42" s="111"/>
      <c r="O42" s="111"/>
      <c r="P42" s="111"/>
      <c r="Q42" s="111"/>
      <c r="R42" s="111"/>
      <c r="S42" s="2983" t="s">
        <v>84</v>
      </c>
      <c r="T42" s="153"/>
      <c r="U42" s="2989" t="s">
        <v>1360</v>
      </c>
      <c r="V42" s="2908"/>
      <c r="W42" s="2417" t="s">
        <v>1361</v>
      </c>
      <c r="X42" s="298"/>
      <c r="Y42" s="2335" t="s">
        <v>1362</v>
      </c>
      <c r="Z42" s="292" t="s">
        <v>1292</v>
      </c>
      <c r="AA42" s="292"/>
      <c r="AB42" s="3845"/>
      <c r="AC42" s="3799"/>
      <c r="AD42" s="3507">
        <f t="shared" si="11"/>
        <v>3.3333333333333335</v>
      </c>
      <c r="AE42" s="3377"/>
      <c r="AF42" s="3799"/>
      <c r="AG42" s="3389">
        <v>20</v>
      </c>
      <c r="AH42" s="3370">
        <f>SUM(AI42:AN42)</f>
        <v>20</v>
      </c>
      <c r="AI42" s="3389">
        <v>6</v>
      </c>
      <c r="AJ42" s="3389">
        <v>0</v>
      </c>
      <c r="AK42" s="3389">
        <v>0</v>
      </c>
      <c r="AL42" s="3389">
        <v>14</v>
      </c>
      <c r="AM42" s="3389">
        <v>0</v>
      </c>
      <c r="AN42" s="3389">
        <v>0</v>
      </c>
      <c r="AO42" s="3389"/>
      <c r="AP42" s="3389"/>
      <c r="AQ42" s="3370">
        <f>SUM(AR42:AY42)</f>
        <v>20</v>
      </c>
      <c r="AR42" s="3861">
        <v>2</v>
      </c>
      <c r="AS42" s="3391"/>
      <c r="AT42" s="3389">
        <v>12</v>
      </c>
      <c r="AU42" s="3389">
        <v>0</v>
      </c>
      <c r="AV42" s="3389"/>
      <c r="AW42" s="3389"/>
      <c r="AX42" s="3389"/>
      <c r="AY42" s="3391">
        <v>6</v>
      </c>
      <c r="AZ42" s="3389"/>
      <c r="BA42" s="3373">
        <f t="shared" si="12"/>
        <v>40</v>
      </c>
      <c r="BB42" s="3374">
        <f>BA42/'Radiología simple.'!AO$8</f>
        <v>3.3333333333333335</v>
      </c>
      <c r="BC42" s="3373" t="str" cm="1">
        <f t="array" ref="BC42">_xlfn.IFS(BB42&lt;4,"estandar",BB42&gt;9,"compleja",BB42&gt;4,"avanzada")</f>
        <v>estandar</v>
      </c>
      <c r="BD42" s="3445">
        <v>1</v>
      </c>
      <c r="BE42" s="2957">
        <v>0</v>
      </c>
      <c r="BF42" s="2953">
        <v>1</v>
      </c>
      <c r="BG42" s="2953"/>
      <c r="BH42" s="1143"/>
      <c r="BI42" s="1143"/>
      <c r="BJ42" s="1143"/>
      <c r="BK42" s="1143"/>
      <c r="BL42" s="1143"/>
      <c r="BM42" s="1139"/>
      <c r="BN42" s="1143"/>
      <c r="BO42" s="1143"/>
      <c r="BP42" s="1143"/>
      <c r="BQ42" s="1143"/>
      <c r="BR42" s="1143"/>
      <c r="BS42" s="119"/>
      <c r="BT42" s="182"/>
      <c r="BU42" s="177"/>
      <c r="BV42" s="48"/>
      <c r="BW42" s="611"/>
    </row>
    <row r="43" spans="1:75" ht="20.25" customHeight="1" x14ac:dyDescent="0.45">
      <c r="A43" s="105"/>
      <c r="B43" s="106"/>
      <c r="C43" s="105"/>
      <c r="D43" s="106"/>
      <c r="E43" s="105"/>
      <c r="F43" s="106"/>
      <c r="G43" s="105"/>
      <c r="H43" s="106"/>
      <c r="I43" s="392"/>
      <c r="J43" s="392"/>
      <c r="K43" s="145"/>
      <c r="L43" s="145"/>
      <c r="M43" s="111"/>
      <c r="N43" s="111"/>
      <c r="O43" s="111"/>
      <c r="P43" s="111"/>
      <c r="Q43" s="111"/>
      <c r="R43" s="111"/>
      <c r="S43" s="360"/>
      <c r="T43" s="360"/>
      <c r="U43" s="360"/>
      <c r="V43" s="360"/>
      <c r="W43" s="2352"/>
      <c r="X43" s="61"/>
      <c r="Y43" s="2343"/>
      <c r="Z43" s="61"/>
      <c r="AA43" s="61"/>
      <c r="AB43" s="1885"/>
      <c r="AC43" s="3528"/>
      <c r="AD43" s="3528"/>
      <c r="AE43" s="3528"/>
      <c r="AF43" s="3528"/>
      <c r="AG43" s="3456"/>
      <c r="AH43" s="3456"/>
      <c r="AI43" s="3456"/>
      <c r="AJ43" s="3456"/>
      <c r="AK43" s="3456"/>
      <c r="AL43" s="3456"/>
      <c r="AM43" s="3456"/>
      <c r="AN43" s="3456"/>
      <c r="AO43" s="3456"/>
      <c r="AP43" s="3456"/>
      <c r="AQ43" s="3456"/>
      <c r="AR43" s="3861"/>
      <c r="AS43" s="3391"/>
      <c r="AT43" s="3456"/>
      <c r="AU43" s="3456"/>
      <c r="AV43" s="3456"/>
      <c r="AW43" s="3456"/>
      <c r="AX43" s="3456"/>
      <c r="AY43" s="3391"/>
      <c r="AZ43" s="3456"/>
      <c r="BA43" s="3456"/>
      <c r="BB43" s="3456"/>
      <c r="BC43" s="3456"/>
      <c r="BD43" s="3447"/>
      <c r="BE43" s="2959"/>
      <c r="BF43" s="2960"/>
      <c r="BG43" s="2960"/>
      <c r="BH43" s="1143"/>
      <c r="BI43" s="1143"/>
      <c r="BJ43" s="1143"/>
      <c r="BK43" s="1143"/>
      <c r="BL43" s="1143"/>
      <c r="BM43" s="1139"/>
      <c r="BN43" s="1143"/>
      <c r="BO43" s="1143"/>
      <c r="BP43" s="1143"/>
      <c r="BQ43" s="1143"/>
      <c r="BR43" s="1143"/>
      <c r="BS43" s="119"/>
      <c r="BT43" s="182"/>
      <c r="BU43" s="177"/>
      <c r="BV43" s="48"/>
      <c r="BW43" s="611"/>
    </row>
    <row r="44" spans="1:75" ht="31.5" customHeight="1" x14ac:dyDescent="0.35">
      <c r="A44" s="190"/>
      <c r="B44" s="191"/>
      <c r="C44" s="190"/>
      <c r="D44" s="191"/>
      <c r="E44" s="190"/>
      <c r="F44" s="191"/>
      <c r="G44" s="190"/>
      <c r="H44" s="191"/>
      <c r="I44" s="3827"/>
      <c r="J44" s="2961"/>
      <c r="K44" s="192"/>
      <c r="L44" s="192"/>
      <c r="M44" s="192"/>
      <c r="N44" s="192"/>
      <c r="O44" s="192"/>
      <c r="P44" s="192"/>
      <c r="Q44" s="192"/>
      <c r="R44" s="192"/>
      <c r="S44" s="193" t="s">
        <v>119</v>
      </c>
      <c r="T44" s="194" t="s">
        <v>1363</v>
      </c>
      <c r="U44" s="194"/>
      <c r="V44" s="195"/>
      <c r="W44" s="2353"/>
      <c r="X44" s="194" t="s">
        <v>1364</v>
      </c>
      <c r="Y44" s="2363"/>
      <c r="Z44" s="194"/>
      <c r="AA44" s="194"/>
      <c r="AB44" s="1883"/>
      <c r="AC44" s="3464"/>
      <c r="AD44" s="3464"/>
      <c r="AE44" s="3464"/>
      <c r="AF44" s="3464"/>
      <c r="AG44" s="3448"/>
      <c r="AH44" s="3448"/>
      <c r="AI44" s="3448"/>
      <c r="AJ44" s="3448"/>
      <c r="AK44" s="3448"/>
      <c r="AL44" s="3448"/>
      <c r="AM44" s="3448"/>
      <c r="AN44" s="3448"/>
      <c r="AO44" s="3448"/>
      <c r="AP44" s="3448"/>
      <c r="AQ44" s="3448"/>
      <c r="AR44" s="3863"/>
      <c r="AS44" s="3449"/>
      <c r="AT44" s="3448"/>
      <c r="AU44" s="3448"/>
      <c r="AV44" s="3448"/>
      <c r="AW44" s="3448"/>
      <c r="AX44" s="3448"/>
      <c r="AY44" s="3449"/>
      <c r="AZ44" s="3448"/>
      <c r="BA44" s="3448"/>
      <c r="BB44" s="3448"/>
      <c r="BC44" s="3448"/>
      <c r="BD44" s="3450"/>
      <c r="BE44" s="2990"/>
      <c r="BF44" s="2991"/>
      <c r="BG44" s="2991"/>
      <c r="BH44" s="1284"/>
      <c r="BI44" s="1284"/>
      <c r="BJ44" s="1284"/>
      <c r="BK44" s="1284"/>
      <c r="BL44" s="1284"/>
      <c r="BM44" s="1287"/>
      <c r="BN44" s="1284"/>
      <c r="BO44" s="1284"/>
      <c r="BP44" s="1284"/>
      <c r="BQ44" s="1284"/>
      <c r="BR44" s="1284"/>
      <c r="BS44" s="213"/>
      <c r="BT44" s="192"/>
      <c r="BU44" s="177"/>
      <c r="BV44" s="46"/>
      <c r="BW44" s="611"/>
    </row>
    <row r="45" spans="1:75" ht="56.25" customHeight="1" x14ac:dyDescent="0.5">
      <c r="A45" s="107">
        <v>0</v>
      </c>
      <c r="B45" s="108">
        <v>4</v>
      </c>
      <c r="C45" s="107">
        <v>0</v>
      </c>
      <c r="D45" s="108">
        <v>3</v>
      </c>
      <c r="E45" s="107">
        <v>0</v>
      </c>
      <c r="F45" s="108">
        <v>6</v>
      </c>
      <c r="G45" s="107">
        <v>0</v>
      </c>
      <c r="H45" s="108">
        <v>0</v>
      </c>
      <c r="I45" s="1452" t="str">
        <f t="shared" ref="I45:I70" si="16">CONCATENATE(A45,B45,C45,D45,E45,F45,G45,H45)</f>
        <v>04030600</v>
      </c>
      <c r="J45" s="1452" t="str">
        <f t="shared" ref="J45:J49" si="17">CONCATENATE(A45,B45,C45,D45,E45,F45,G45,H45)</f>
        <v>04030600</v>
      </c>
      <c r="K45" s="2678"/>
      <c r="L45" s="552"/>
      <c r="M45" s="552"/>
      <c r="N45" s="552"/>
      <c r="O45" s="552"/>
      <c r="P45" s="552"/>
      <c r="Q45" s="552"/>
      <c r="R45" s="552"/>
      <c r="S45" s="553" t="s">
        <v>119</v>
      </c>
      <c r="T45" s="2663" t="s">
        <v>1365</v>
      </c>
      <c r="U45" s="2663"/>
      <c r="V45" s="556" t="s">
        <v>240</v>
      </c>
      <c r="W45" s="2712"/>
      <c r="X45" s="162"/>
      <c r="Y45" s="2368"/>
      <c r="Z45" s="2951" t="s">
        <v>1292</v>
      </c>
      <c r="AA45" s="290"/>
      <c r="AB45" s="3846"/>
      <c r="AC45" s="3506"/>
      <c r="AD45" s="3507"/>
      <c r="AE45" s="2693"/>
      <c r="AF45" s="3877"/>
      <c r="AG45" s="3370"/>
      <c r="AH45" s="3370"/>
      <c r="AI45" s="3370"/>
      <c r="AJ45" s="3370"/>
      <c r="AK45" s="3370"/>
      <c r="AL45" s="3370"/>
      <c r="AM45" s="3370"/>
      <c r="AN45" s="3370"/>
      <c r="AO45" s="3370"/>
      <c r="AP45" s="3370"/>
      <c r="AQ45" s="3370"/>
      <c r="AR45" s="3864"/>
      <c r="AS45" s="3455"/>
      <c r="AT45" s="3370"/>
      <c r="AU45" s="3370"/>
      <c r="AV45" s="3370"/>
      <c r="AW45" s="3370"/>
      <c r="AX45" s="3370"/>
      <c r="AY45" s="3455"/>
      <c r="AZ45" s="3389"/>
      <c r="BA45" s="3373">
        <f>(AH45*BF45)+(AQ45*BD45)+(AH45*BE45)+(AH45*BG45)</f>
        <v>0</v>
      </c>
      <c r="BB45" s="3374">
        <f>BA45/'Radiología simple.'!AO$8</f>
        <v>0</v>
      </c>
      <c r="BC45" s="3373" t="str" cm="1">
        <f t="array" ref="BC45">_xlfn.IFS(BB45&lt;4,"estandar",BB45&gt;9,"compleja",BB45&gt;4,"avanzada")</f>
        <v>estandar</v>
      </c>
      <c r="BD45" s="3451" t="s">
        <v>522</v>
      </c>
      <c r="BE45" s="2957">
        <v>0</v>
      </c>
      <c r="BF45" s="2953">
        <v>1</v>
      </c>
      <c r="BG45" s="2953">
        <v>0</v>
      </c>
      <c r="BH45" s="1143"/>
      <c r="BI45" s="1143"/>
      <c r="BJ45" s="1143"/>
      <c r="BK45" s="1143"/>
      <c r="BL45" s="1143"/>
      <c r="BM45" s="1139"/>
      <c r="BN45" s="1143"/>
      <c r="BO45" s="1143"/>
      <c r="BP45" s="1143"/>
      <c r="BQ45" s="1143"/>
      <c r="BR45" s="1143"/>
      <c r="BS45" s="119"/>
      <c r="BT45" s="182"/>
      <c r="BU45" s="177"/>
      <c r="BV45" s="48"/>
      <c r="BW45" s="611"/>
    </row>
    <row r="46" spans="1:75" ht="56.25" customHeight="1" x14ac:dyDescent="0.5">
      <c r="A46" s="107">
        <v>0</v>
      </c>
      <c r="B46" s="108">
        <v>4</v>
      </c>
      <c r="C46" s="107">
        <v>0</v>
      </c>
      <c r="D46" s="108">
        <v>3</v>
      </c>
      <c r="E46" s="107">
        <v>0</v>
      </c>
      <c r="F46" s="108">
        <v>6</v>
      </c>
      <c r="G46" s="107">
        <v>0</v>
      </c>
      <c r="H46" s="108">
        <v>1</v>
      </c>
      <c r="I46" s="1452" t="str">
        <f t="shared" si="16"/>
        <v>04030601</v>
      </c>
      <c r="J46" s="1452" t="str">
        <f t="shared" si="17"/>
        <v>04030601</v>
      </c>
      <c r="K46" s="2678"/>
      <c r="L46" s="552">
        <v>71348</v>
      </c>
      <c r="M46" s="552"/>
      <c r="N46" s="552"/>
      <c r="O46" s="552"/>
      <c r="P46" s="552"/>
      <c r="Q46" s="552"/>
      <c r="R46" s="552"/>
      <c r="S46" s="553" t="s">
        <v>119</v>
      </c>
      <c r="T46" s="556"/>
      <c r="U46" s="2663" t="s">
        <v>1366</v>
      </c>
      <c r="V46" s="556" t="s">
        <v>240</v>
      </c>
      <c r="W46" s="2722" t="s">
        <v>1367</v>
      </c>
      <c r="X46" s="128" t="s">
        <v>1366</v>
      </c>
      <c r="Y46" s="2367"/>
      <c r="Z46" s="2951" t="s">
        <v>1292</v>
      </c>
      <c r="AA46" s="181"/>
      <c r="AB46" s="3736"/>
      <c r="AC46" s="3451" t="s">
        <v>1293</v>
      </c>
      <c r="AD46" s="3507">
        <f t="shared" ref="AD46:AD49" si="18">BB46</f>
        <v>3.3333333333333335</v>
      </c>
      <c r="AE46" s="3377" t="s">
        <v>1294</v>
      </c>
      <c r="AF46" s="3506"/>
      <c r="AG46" s="3391">
        <v>20</v>
      </c>
      <c r="AH46" s="3370">
        <f>SUM(AI46:AN46)</f>
        <v>20</v>
      </c>
      <c r="AI46" s="3391">
        <v>6</v>
      </c>
      <c r="AJ46" s="3391">
        <v>0</v>
      </c>
      <c r="AK46" s="3391">
        <v>0</v>
      </c>
      <c r="AL46" s="3391">
        <v>14</v>
      </c>
      <c r="AM46" s="3391">
        <v>0</v>
      </c>
      <c r="AN46" s="3391">
        <v>0</v>
      </c>
      <c r="AO46" s="3391"/>
      <c r="AP46" s="3391">
        <v>20</v>
      </c>
      <c r="AQ46" s="3370">
        <f>SUM(AR46:AY46)</f>
        <v>20</v>
      </c>
      <c r="AR46" s="3861">
        <v>2</v>
      </c>
      <c r="AS46" s="3391"/>
      <c r="AT46" s="3391">
        <v>12</v>
      </c>
      <c r="AU46" s="3391"/>
      <c r="AV46" s="3391"/>
      <c r="AW46" s="3391"/>
      <c r="AX46" s="3391"/>
      <c r="AY46" s="3391">
        <v>6</v>
      </c>
      <c r="AZ46" s="3391"/>
      <c r="BA46" s="3373">
        <f>(AH46*BF46)+(AQ46*BD46)+(AH46*BE46)+(AH46*BG46)</f>
        <v>40</v>
      </c>
      <c r="BB46" s="3374">
        <f>BA46/'Radiología simple.'!AO$8</f>
        <v>3.3333333333333335</v>
      </c>
      <c r="BC46" s="3373" t="str" cm="1">
        <f t="array" ref="BC46">_xlfn.IFS(BB46&lt;4,"estandar",BB46&gt;9,"compleja",BB46&gt;4,"avanzada")</f>
        <v>estandar</v>
      </c>
      <c r="BD46" s="3451" t="s">
        <v>522</v>
      </c>
      <c r="BE46" s="2957">
        <v>0</v>
      </c>
      <c r="BF46" s="2953">
        <v>1</v>
      </c>
      <c r="BG46" s="2953">
        <v>0</v>
      </c>
      <c r="BH46" s="1143">
        <v>6.5568567119155396</v>
      </c>
      <c r="BI46" s="1143">
        <v>0</v>
      </c>
      <c r="BJ46" s="1143">
        <v>14.500452488687801</v>
      </c>
      <c r="BK46" s="1143"/>
      <c r="BL46" s="1143">
        <f>SUM(BH46,BI46,BJ46)</f>
        <v>21.057309200603342</v>
      </c>
      <c r="BM46" s="1139"/>
      <c r="BN46" s="1143">
        <v>2.9932733973015799</v>
      </c>
      <c r="BO46" s="1143">
        <v>0</v>
      </c>
      <c r="BP46" s="1143">
        <v>0</v>
      </c>
      <c r="BQ46" s="1143">
        <v>0.98104170433137505</v>
      </c>
      <c r="BR46" s="1143">
        <f>SUM(BL46,BN46,BO46,BP46,BQ46)</f>
        <v>25.031624302236295</v>
      </c>
      <c r="BS46" s="119"/>
      <c r="BT46" s="182"/>
      <c r="BU46" s="177"/>
      <c r="BV46" s="46"/>
      <c r="BW46" s="611"/>
    </row>
    <row r="47" spans="1:75" ht="56.25" customHeight="1" x14ac:dyDescent="0.5">
      <c r="A47" s="107">
        <v>0</v>
      </c>
      <c r="B47" s="108">
        <v>4</v>
      </c>
      <c r="C47" s="107">
        <v>0</v>
      </c>
      <c r="D47" s="108">
        <v>3</v>
      </c>
      <c r="E47" s="107">
        <v>0</v>
      </c>
      <c r="F47" s="108">
        <v>6</v>
      </c>
      <c r="G47" s="107">
        <v>0</v>
      </c>
      <c r="H47" s="108">
        <v>2</v>
      </c>
      <c r="I47" s="1452" t="str">
        <f t="shared" si="16"/>
        <v>04030602</v>
      </c>
      <c r="J47" s="1452" t="str">
        <f t="shared" si="17"/>
        <v>04030602</v>
      </c>
      <c r="K47" s="2678"/>
      <c r="L47" s="552">
        <v>71349</v>
      </c>
      <c r="M47" s="552"/>
      <c r="N47" s="552"/>
      <c r="O47" s="552"/>
      <c r="P47" s="552"/>
      <c r="Q47" s="552"/>
      <c r="R47" s="552"/>
      <c r="S47" s="553" t="s">
        <v>119</v>
      </c>
      <c r="T47" s="556"/>
      <c r="U47" s="2663" t="s">
        <v>1368</v>
      </c>
      <c r="V47" s="556" t="s">
        <v>240</v>
      </c>
      <c r="W47" s="2699" t="s">
        <v>1369</v>
      </c>
      <c r="X47" s="128" t="s">
        <v>1368</v>
      </c>
      <c r="Y47" s="2367"/>
      <c r="Z47" s="2951" t="s">
        <v>1292</v>
      </c>
      <c r="AA47" s="181"/>
      <c r="AB47" s="3736"/>
      <c r="AC47" s="3451" t="s">
        <v>1333</v>
      </c>
      <c r="AD47" s="3507">
        <f t="shared" si="18"/>
        <v>5</v>
      </c>
      <c r="AE47" s="3377" t="s">
        <v>1334</v>
      </c>
      <c r="AF47" s="3506"/>
      <c r="AG47" s="3391">
        <v>30</v>
      </c>
      <c r="AH47" s="3370">
        <f>SUM(AI47:AN47)</f>
        <v>30</v>
      </c>
      <c r="AI47" s="3391">
        <v>6</v>
      </c>
      <c r="AJ47" s="3391">
        <v>0</v>
      </c>
      <c r="AK47" s="3391">
        <v>0</v>
      </c>
      <c r="AL47" s="3391">
        <v>14</v>
      </c>
      <c r="AM47" s="3391">
        <v>10</v>
      </c>
      <c r="AN47" s="3391">
        <v>0</v>
      </c>
      <c r="AO47" s="3391"/>
      <c r="AP47" s="3391">
        <v>30</v>
      </c>
      <c r="AQ47" s="3370">
        <f>SUM(AR47:AY47)</f>
        <v>30</v>
      </c>
      <c r="AR47" s="3861">
        <v>2</v>
      </c>
      <c r="AS47" s="3391"/>
      <c r="AT47" s="3391">
        <v>12</v>
      </c>
      <c r="AU47" s="3391"/>
      <c r="AV47" s="3391">
        <v>10</v>
      </c>
      <c r="AW47" s="3391"/>
      <c r="AX47" s="3391"/>
      <c r="AY47" s="3391">
        <v>6</v>
      </c>
      <c r="AZ47" s="3391"/>
      <c r="BA47" s="3373">
        <f>(AH47*BF47)+(AQ47*BD47)+(AH47*BE47)+(AH47*BG47)</f>
        <v>60</v>
      </c>
      <c r="BB47" s="3374">
        <f>BA47/'Radiología simple.'!AO$8</f>
        <v>5</v>
      </c>
      <c r="BC47" s="3373" t="str" cm="1">
        <f t="array" ref="BC47">_xlfn.IFS(BB47&lt;4,"estandar",BB47&gt;9,"compleja",BB47&gt;4,"avanzada")</f>
        <v>avanzada</v>
      </c>
      <c r="BD47" s="3451" t="s">
        <v>522</v>
      </c>
      <c r="BE47" s="2957">
        <v>0</v>
      </c>
      <c r="BF47" s="2953">
        <v>1</v>
      </c>
      <c r="BG47" s="2953">
        <v>0</v>
      </c>
      <c r="BH47" s="1143">
        <v>9.8352850678733006</v>
      </c>
      <c r="BI47" s="1143">
        <v>0</v>
      </c>
      <c r="BJ47" s="1143">
        <v>21.750678733031702</v>
      </c>
      <c r="BK47" s="1143"/>
      <c r="BL47" s="1143">
        <f>SUM(BH47,BI47,BJ47)</f>
        <v>31.585963800905002</v>
      </c>
      <c r="BM47" s="1139"/>
      <c r="BN47" s="1143">
        <v>4.4899100959523697</v>
      </c>
      <c r="BO47" s="1143">
        <v>0</v>
      </c>
      <c r="BP47" s="1143">
        <v>0</v>
      </c>
      <c r="BQ47" s="1143">
        <v>0.98104170433137505</v>
      </c>
      <c r="BR47" s="1143">
        <f>SUM(BL47,BN47,BO47,BP47,BQ47)</f>
        <v>37.056915601188749</v>
      </c>
      <c r="BS47" s="119"/>
      <c r="BT47" s="182"/>
      <c r="BU47" s="177"/>
      <c r="BV47" s="48"/>
      <c r="BW47" s="611"/>
    </row>
    <row r="48" spans="1:75" ht="56.25" customHeight="1" x14ac:dyDescent="0.5">
      <c r="A48" s="107">
        <v>0</v>
      </c>
      <c r="B48" s="108">
        <v>4</v>
      </c>
      <c r="C48" s="107">
        <v>0</v>
      </c>
      <c r="D48" s="108">
        <v>3</v>
      </c>
      <c r="E48" s="107">
        <v>0</v>
      </c>
      <c r="F48" s="108">
        <v>7</v>
      </c>
      <c r="G48" s="107">
        <v>0</v>
      </c>
      <c r="H48" s="108">
        <v>0</v>
      </c>
      <c r="I48" s="1452" t="str">
        <f t="shared" si="16"/>
        <v>04030700</v>
      </c>
      <c r="J48" s="1452" t="str">
        <f t="shared" si="17"/>
        <v>04030700</v>
      </c>
      <c r="K48" s="2678"/>
      <c r="L48" s="552">
        <v>71354</v>
      </c>
      <c r="M48" s="552"/>
      <c r="N48" s="552"/>
      <c r="O48" s="552"/>
      <c r="P48" s="552"/>
      <c r="Q48" s="552"/>
      <c r="R48" s="552"/>
      <c r="S48" s="553" t="s">
        <v>119</v>
      </c>
      <c r="T48" s="2663" t="s">
        <v>1370</v>
      </c>
      <c r="U48" s="2663"/>
      <c r="V48" s="556" t="s">
        <v>240</v>
      </c>
      <c r="W48" s="2699" t="s">
        <v>1371</v>
      </c>
      <c r="X48" s="128" t="s">
        <v>1370</v>
      </c>
      <c r="Y48" s="2367"/>
      <c r="Z48" s="2951" t="s">
        <v>1292</v>
      </c>
      <c r="AA48" s="181"/>
      <c r="AB48" s="3736"/>
      <c r="AC48" s="3451" t="s">
        <v>1333</v>
      </c>
      <c r="AD48" s="3507">
        <f t="shared" si="18"/>
        <v>3.3333333333333335</v>
      </c>
      <c r="AE48" s="3377" t="s">
        <v>1334</v>
      </c>
      <c r="AF48" s="3506"/>
      <c r="AG48" s="3391">
        <v>30</v>
      </c>
      <c r="AH48" s="3370">
        <f>SUM(AI48:AN48)</f>
        <v>20</v>
      </c>
      <c r="AI48" s="3391">
        <v>6</v>
      </c>
      <c r="AJ48" s="3391">
        <v>0</v>
      </c>
      <c r="AK48" s="3391">
        <v>0</v>
      </c>
      <c r="AL48" s="3391">
        <v>14</v>
      </c>
      <c r="AM48" s="3391">
        <v>0</v>
      </c>
      <c r="AN48" s="3391">
        <v>0</v>
      </c>
      <c r="AO48" s="3391"/>
      <c r="AP48" s="3455">
        <v>30</v>
      </c>
      <c r="AQ48" s="3370">
        <f>SUM(AR48:AY48)</f>
        <v>20</v>
      </c>
      <c r="AR48" s="3861">
        <v>2</v>
      </c>
      <c r="AS48" s="3391"/>
      <c r="AT48" s="3391">
        <v>12</v>
      </c>
      <c r="AU48" s="3391"/>
      <c r="AV48" s="3391"/>
      <c r="AW48" s="3391"/>
      <c r="AX48" s="3391"/>
      <c r="AY48" s="3391">
        <v>6</v>
      </c>
      <c r="AZ48" s="3391"/>
      <c r="BA48" s="3373">
        <f>(AH48*BF48)+(AQ48*BD48)+(AH48*BE48)+(AH48*BG48)</f>
        <v>40</v>
      </c>
      <c r="BB48" s="3374">
        <f>BA48/'Radiología simple.'!AO$8</f>
        <v>3.3333333333333335</v>
      </c>
      <c r="BC48" s="3373" t="str" cm="1">
        <f t="array" ref="BC48">_xlfn.IFS(BB48&lt;4,"estandar",BB48&gt;9,"compleja",BB48&gt;4,"avanzada")</f>
        <v>estandar</v>
      </c>
      <c r="BD48" s="3451" t="s">
        <v>522</v>
      </c>
      <c r="BE48" s="2957">
        <v>0</v>
      </c>
      <c r="BF48" s="2953">
        <v>1</v>
      </c>
      <c r="BG48" s="2953">
        <v>0</v>
      </c>
      <c r="BH48" s="1143">
        <v>9.8352850678733006</v>
      </c>
      <c r="BI48" s="1143">
        <v>0</v>
      </c>
      <c r="BJ48" s="1143">
        <v>21.750678733031702</v>
      </c>
      <c r="BK48" s="1143"/>
      <c r="BL48" s="1143">
        <f>SUM(BH48,BI48,BJ48)</f>
        <v>31.585963800905002</v>
      </c>
      <c r="BM48" s="1139"/>
      <c r="BN48" s="1143">
        <v>4.4899100959523697</v>
      </c>
      <c r="BO48" s="1143">
        <v>0</v>
      </c>
      <c r="BP48" s="1143">
        <v>0</v>
      </c>
      <c r="BQ48" s="1143">
        <v>0.98104170433137505</v>
      </c>
      <c r="BR48" s="1143">
        <f>SUM(BL48,BN48,BO48,BP48,BQ48)</f>
        <v>37.056915601188749</v>
      </c>
      <c r="BS48" s="119"/>
      <c r="BT48" s="182"/>
      <c r="BU48" s="177"/>
      <c r="BV48" s="46"/>
      <c r="BW48" s="611"/>
    </row>
    <row r="49" spans="1:75" ht="56.25" customHeight="1" x14ac:dyDescent="0.5">
      <c r="A49" s="1446">
        <v>0</v>
      </c>
      <c r="B49" s="1447">
        <v>4</v>
      </c>
      <c r="C49" s="1446">
        <v>0</v>
      </c>
      <c r="D49" s="1447">
        <v>3</v>
      </c>
      <c r="E49" s="1446">
        <v>0</v>
      </c>
      <c r="F49" s="1447">
        <v>8</v>
      </c>
      <c r="G49" s="1446">
        <v>0</v>
      </c>
      <c r="H49" s="1447">
        <v>0</v>
      </c>
      <c r="I49" s="1452"/>
      <c r="J49" s="2666" t="str">
        <f t="shared" si="17"/>
        <v>04030800</v>
      </c>
      <c r="K49" s="2678"/>
      <c r="L49" s="552"/>
      <c r="M49" s="552"/>
      <c r="N49" s="552"/>
      <c r="O49" s="552"/>
      <c r="P49" s="552"/>
      <c r="Q49" s="552"/>
      <c r="R49" s="552"/>
      <c r="S49" s="2968" t="s">
        <v>84</v>
      </c>
      <c r="T49" s="2947" t="s">
        <v>1372</v>
      </c>
      <c r="U49" s="2663"/>
      <c r="V49" s="2935" t="s">
        <v>291</v>
      </c>
      <c r="W49" s="2965" t="s">
        <v>1373</v>
      </c>
      <c r="X49" s="128"/>
      <c r="Y49" s="2367"/>
      <c r="Z49" s="2951" t="s">
        <v>1292</v>
      </c>
      <c r="AA49" s="181"/>
      <c r="AB49" s="3736"/>
      <c r="AC49" s="3451"/>
      <c r="AD49" s="3507">
        <f t="shared" si="18"/>
        <v>3.3333333333333335</v>
      </c>
      <c r="AE49" s="3377"/>
      <c r="AF49" s="3506"/>
      <c r="AG49" s="3391">
        <v>20</v>
      </c>
      <c r="AH49" s="3370">
        <f>SUM(AI49:AN49)</f>
        <v>20</v>
      </c>
      <c r="AI49" s="3391">
        <v>6</v>
      </c>
      <c r="AJ49" s="3391">
        <v>0</v>
      </c>
      <c r="AK49" s="3391">
        <v>0</v>
      </c>
      <c r="AL49" s="3391">
        <v>14</v>
      </c>
      <c r="AM49" s="3391">
        <v>0</v>
      </c>
      <c r="AN49" s="3391">
        <v>0</v>
      </c>
      <c r="AO49" s="3391"/>
      <c r="AP49" s="3391"/>
      <c r="AQ49" s="3370">
        <f>SUM(AR49:AY49)</f>
        <v>20</v>
      </c>
      <c r="AR49" s="3861">
        <v>2</v>
      </c>
      <c r="AS49" s="3391"/>
      <c r="AT49" s="3391">
        <v>12</v>
      </c>
      <c r="AU49" s="3391"/>
      <c r="AV49" s="3391"/>
      <c r="AW49" s="3391"/>
      <c r="AX49" s="3391"/>
      <c r="AY49" s="3391">
        <v>6</v>
      </c>
      <c r="AZ49" s="3391"/>
      <c r="BA49" s="3373">
        <f>(AH49*BF49)+(AQ49*BD49)+(AH49*BE49)+(AH49*BG49)</f>
        <v>40</v>
      </c>
      <c r="BB49" s="3374">
        <f>BA49/'Radiología simple.'!AO$8</f>
        <v>3.3333333333333335</v>
      </c>
      <c r="BC49" s="3373" t="str" cm="1">
        <f t="array" ref="BC49">_xlfn.IFS(BB49&lt;4,"estandar",BB49&gt;9,"compleja",BB49&gt;4,"avanzada")</f>
        <v>estandar</v>
      </c>
      <c r="BD49" s="3451" t="s">
        <v>522</v>
      </c>
      <c r="BE49" s="2957">
        <v>0</v>
      </c>
      <c r="BF49" s="2953">
        <v>1</v>
      </c>
      <c r="BG49" s="2953">
        <v>0</v>
      </c>
      <c r="BH49" s="1143"/>
      <c r="BI49" s="1143"/>
      <c r="BJ49" s="1143"/>
      <c r="BK49" s="1143"/>
      <c r="BL49" s="1143"/>
      <c r="BM49" s="1139"/>
      <c r="BN49" s="1143"/>
      <c r="BO49" s="1143"/>
      <c r="BP49" s="1143"/>
      <c r="BQ49" s="1143"/>
      <c r="BR49" s="1143"/>
      <c r="BS49" s="119"/>
      <c r="BT49" s="182"/>
      <c r="BU49" s="177"/>
      <c r="BV49" s="48"/>
      <c r="BW49" s="611"/>
    </row>
    <row r="50" spans="1:75" ht="20.25" customHeight="1" x14ac:dyDescent="0.5">
      <c r="A50" s="372"/>
      <c r="B50" s="373"/>
      <c r="C50" s="105"/>
      <c r="D50" s="106"/>
      <c r="E50" s="105"/>
      <c r="F50" s="106"/>
      <c r="G50" s="105"/>
      <c r="H50" s="106"/>
      <c r="I50" s="392" t="str">
        <f t="shared" si="16"/>
        <v/>
      </c>
      <c r="J50" s="392"/>
      <c r="K50" s="217"/>
      <c r="L50" s="58"/>
      <c r="M50" s="59"/>
      <c r="N50" s="59"/>
      <c r="O50" s="59"/>
      <c r="P50" s="59"/>
      <c r="Q50" s="59"/>
      <c r="R50" s="59"/>
      <c r="S50" s="125" t="s">
        <v>119</v>
      </c>
      <c r="T50" s="125"/>
      <c r="U50" s="146"/>
      <c r="V50" s="147"/>
      <c r="W50" s="2354"/>
      <c r="X50" s="61"/>
      <c r="Y50" s="2343"/>
      <c r="Z50" s="61"/>
      <c r="AA50" s="61"/>
      <c r="AB50" s="1885"/>
      <c r="AC50" s="3528"/>
      <c r="AD50" s="3528"/>
      <c r="AE50" s="3377"/>
      <c r="AF50" s="3528"/>
      <c r="AG50" s="3391"/>
      <c r="AH50" s="3391"/>
      <c r="AI50" s="3391"/>
      <c r="AJ50" s="3391"/>
      <c r="AK50" s="3391"/>
      <c r="AL50" s="3391"/>
      <c r="AM50" s="3391"/>
      <c r="AN50" s="3391"/>
      <c r="AO50" s="3391"/>
      <c r="AP50" s="3391"/>
      <c r="AQ50" s="3391"/>
      <c r="AR50" s="3861"/>
      <c r="AS50" s="3391"/>
      <c r="AT50" s="3391"/>
      <c r="AU50" s="3391"/>
      <c r="AV50" s="3391"/>
      <c r="AW50" s="3391"/>
      <c r="AX50" s="3391"/>
      <c r="AY50" s="3391">
        <v>6</v>
      </c>
      <c r="AZ50" s="3391"/>
      <c r="BA50" s="3391"/>
      <c r="BB50" s="3391"/>
      <c r="BC50" s="3391"/>
      <c r="BD50" s="3447"/>
      <c r="BE50" s="2959"/>
      <c r="BF50" s="2960"/>
      <c r="BG50" s="2960"/>
      <c r="BH50" s="1143"/>
      <c r="BI50" s="1061"/>
      <c r="BJ50" s="1143"/>
      <c r="BK50" s="1143"/>
      <c r="BL50" s="1143"/>
      <c r="BM50" s="1282"/>
      <c r="BN50" s="1143"/>
      <c r="BO50" s="1143"/>
      <c r="BP50" s="1143"/>
      <c r="BQ50" s="1143"/>
      <c r="BR50" s="1143"/>
      <c r="BS50" s="119"/>
      <c r="BT50" s="182"/>
      <c r="BU50" s="177"/>
      <c r="BV50" s="48"/>
      <c r="BW50" s="611"/>
    </row>
    <row r="51" spans="1:75" ht="28.5" customHeight="1" x14ac:dyDescent="0.35">
      <c r="A51" s="190"/>
      <c r="B51" s="191"/>
      <c r="C51" s="190"/>
      <c r="D51" s="191"/>
      <c r="E51" s="190"/>
      <c r="F51" s="191"/>
      <c r="G51" s="190"/>
      <c r="H51" s="191"/>
      <c r="I51" s="3827"/>
      <c r="J51" s="2961" t="str">
        <f>CONCATENATE(A51,B51,C51,D51,E51,F51,G51,H51)</f>
        <v/>
      </c>
      <c r="K51" s="192"/>
      <c r="L51" s="192"/>
      <c r="M51" s="192"/>
      <c r="N51" s="192"/>
      <c r="O51" s="192"/>
      <c r="P51" s="192"/>
      <c r="Q51" s="192"/>
      <c r="R51" s="192"/>
      <c r="S51" s="193" t="s">
        <v>119</v>
      </c>
      <c r="T51" s="194" t="s">
        <v>1374</v>
      </c>
      <c r="U51" s="194"/>
      <c r="V51" s="195"/>
      <c r="W51" s="2353"/>
      <c r="X51" s="194" t="s">
        <v>1374</v>
      </c>
      <c r="Y51" s="2363"/>
      <c r="Z51" s="194"/>
      <c r="AA51" s="194"/>
      <c r="AB51" s="1883"/>
      <c r="AC51" s="3464"/>
      <c r="AD51" s="3464"/>
      <c r="AE51" s="3464"/>
      <c r="AF51" s="3464"/>
      <c r="AG51" s="3448"/>
      <c r="AH51" s="3448"/>
      <c r="AI51" s="3448"/>
      <c r="AJ51" s="3448"/>
      <c r="AK51" s="3448"/>
      <c r="AL51" s="3448"/>
      <c r="AM51" s="3448"/>
      <c r="AN51" s="3448"/>
      <c r="AO51" s="3448"/>
      <c r="AP51" s="3448"/>
      <c r="AQ51" s="3448"/>
      <c r="AR51" s="3863"/>
      <c r="AS51" s="3449"/>
      <c r="AT51" s="3448"/>
      <c r="AU51" s="3448"/>
      <c r="AV51" s="3448"/>
      <c r="AW51" s="3448"/>
      <c r="AX51" s="3448"/>
      <c r="AY51" s="3449"/>
      <c r="AZ51" s="3448"/>
      <c r="BA51" s="3448"/>
      <c r="BB51" s="3448"/>
      <c r="BC51" s="3448"/>
      <c r="BD51" s="3450"/>
      <c r="BE51" s="2990"/>
      <c r="BF51" s="2991"/>
      <c r="BG51" s="2991"/>
      <c r="BH51" s="1284"/>
      <c r="BI51" s="1284"/>
      <c r="BJ51" s="1284"/>
      <c r="BK51" s="1284"/>
      <c r="BL51" s="1284"/>
      <c r="BM51" s="1287"/>
      <c r="BN51" s="1284"/>
      <c r="BO51" s="1284"/>
      <c r="BP51" s="1284"/>
      <c r="BQ51" s="1284"/>
      <c r="BR51" s="1284"/>
      <c r="BS51" s="213"/>
      <c r="BT51" s="192"/>
      <c r="BU51" s="177"/>
      <c r="BV51" s="46"/>
      <c r="BW51" s="611"/>
    </row>
    <row r="52" spans="1:75" ht="54.75" customHeight="1" x14ac:dyDescent="0.5">
      <c r="A52" s="107">
        <v>0</v>
      </c>
      <c r="B52" s="108">
        <v>4</v>
      </c>
      <c r="C52" s="107">
        <v>0</v>
      </c>
      <c r="D52" s="108">
        <v>3</v>
      </c>
      <c r="E52" s="107">
        <v>0</v>
      </c>
      <c r="F52" s="108">
        <v>8</v>
      </c>
      <c r="G52" s="107">
        <v>0</v>
      </c>
      <c r="H52" s="108">
        <v>1</v>
      </c>
      <c r="I52" s="1452" t="str">
        <f t="shared" si="16"/>
        <v>04030801</v>
      </c>
      <c r="J52" s="1452" t="str">
        <f t="shared" ref="J52:J54" si="19">CONCATENATE(A52,B52,C52,D52,E52,F52,G52,H52)</f>
        <v>04030801</v>
      </c>
      <c r="K52" s="2678"/>
      <c r="L52" s="552">
        <v>71351</v>
      </c>
      <c r="M52" s="552"/>
      <c r="N52" s="552"/>
      <c r="O52" s="552"/>
      <c r="P52" s="552"/>
      <c r="Q52" s="552"/>
      <c r="R52" s="552"/>
      <c r="S52" s="896" t="s">
        <v>456</v>
      </c>
      <c r="T52" s="896"/>
      <c r="U52" s="2663" t="s">
        <v>1375</v>
      </c>
      <c r="V52" s="556" t="s">
        <v>240</v>
      </c>
      <c r="W52" s="2965" t="s">
        <v>1376</v>
      </c>
      <c r="X52" s="128" t="s">
        <v>1377</v>
      </c>
      <c r="Y52" s="2337" t="s">
        <v>1378</v>
      </c>
      <c r="Z52" s="2951" t="s">
        <v>1292</v>
      </c>
      <c r="AA52" s="247"/>
      <c r="AB52" s="3848"/>
      <c r="AC52" s="3451">
        <v>3.8</v>
      </c>
      <c r="AD52" s="3507">
        <f t="shared" ref="AD52:AD54" si="20">BB52</f>
        <v>3.3333333333333335</v>
      </c>
      <c r="AE52" s="3377">
        <v>2.9</v>
      </c>
      <c r="AF52" s="3878"/>
      <c r="AG52" s="3391">
        <v>20</v>
      </c>
      <c r="AH52" s="3370">
        <f>SUM(AI52:AN52)</f>
        <v>20</v>
      </c>
      <c r="AI52" s="3391">
        <v>6</v>
      </c>
      <c r="AJ52" s="3391">
        <v>0</v>
      </c>
      <c r="AK52" s="3391">
        <v>0</v>
      </c>
      <c r="AL52" s="3391">
        <v>14</v>
      </c>
      <c r="AM52" s="3391">
        <v>0</v>
      </c>
      <c r="AN52" s="3391">
        <v>0</v>
      </c>
      <c r="AO52" s="3391"/>
      <c r="AP52" s="3391">
        <v>20</v>
      </c>
      <c r="AQ52" s="3370">
        <f>SUM(AR52:AY52)</f>
        <v>20</v>
      </c>
      <c r="AR52" s="3861">
        <v>2</v>
      </c>
      <c r="AS52" s="3391">
        <v>0</v>
      </c>
      <c r="AT52" s="3391">
        <v>12</v>
      </c>
      <c r="AU52" s="3391">
        <v>0</v>
      </c>
      <c r="AV52" s="3391">
        <v>0</v>
      </c>
      <c r="AW52" s="3391">
        <v>0</v>
      </c>
      <c r="AX52" s="3391">
        <v>0</v>
      </c>
      <c r="AY52" s="3391">
        <v>6</v>
      </c>
      <c r="AZ52" s="3391"/>
      <c r="BA52" s="3373">
        <f>(AH52*BF52)+(AQ52*BD52)+(AH52*BE52)+(AH52*BG52)</f>
        <v>40</v>
      </c>
      <c r="BB52" s="3374">
        <f>BA52/'Radiología simple.'!AO$8</f>
        <v>3.3333333333333335</v>
      </c>
      <c r="BC52" s="3373" t="str" cm="1">
        <f t="array" ref="BC52">_xlfn.IFS(BB52&lt;4,"estandar",BB52&gt;9,"compleja",BB52&gt;4,"avanzada")</f>
        <v>estandar</v>
      </c>
      <c r="BD52" s="3451" t="s">
        <v>522</v>
      </c>
      <c r="BE52" s="2957">
        <v>0</v>
      </c>
      <c r="BF52" s="2953">
        <v>1</v>
      </c>
      <c r="BG52" s="2953">
        <v>0</v>
      </c>
      <c r="BH52" s="1143">
        <v>6.5568567119155396</v>
      </c>
      <c r="BI52" s="1143">
        <v>0</v>
      </c>
      <c r="BJ52" s="1143">
        <v>14.500452488687801</v>
      </c>
      <c r="BK52" s="1143"/>
      <c r="BL52" s="1143">
        <f>SUM(BH52,BI52,BJ52)</f>
        <v>21.057309200603342</v>
      </c>
      <c r="BM52" s="1139"/>
      <c r="BN52" s="1143">
        <v>2.9932733973015799</v>
      </c>
      <c r="BO52" s="1143">
        <v>0</v>
      </c>
      <c r="BP52" s="1143">
        <v>0</v>
      </c>
      <c r="BQ52" s="1143">
        <v>0.98104170433137505</v>
      </c>
      <c r="BR52" s="1143">
        <f>SUM(BL52,BN52,BO52,BP52,BQ52)</f>
        <v>25.031624302236295</v>
      </c>
      <c r="BS52" s="119"/>
      <c r="BT52" s="182"/>
      <c r="BU52" s="177"/>
      <c r="BV52" s="48"/>
      <c r="BW52" s="611"/>
    </row>
    <row r="53" spans="1:75" ht="54.75" customHeight="1" x14ac:dyDescent="0.45">
      <c r="A53" s="107">
        <v>0</v>
      </c>
      <c r="B53" s="108">
        <v>4</v>
      </c>
      <c r="C53" s="107">
        <v>0</v>
      </c>
      <c r="D53" s="108">
        <v>3</v>
      </c>
      <c r="E53" s="107">
        <v>0</v>
      </c>
      <c r="F53" s="108">
        <v>9</v>
      </c>
      <c r="G53" s="107">
        <v>0</v>
      </c>
      <c r="H53" s="108">
        <v>1</v>
      </c>
      <c r="I53" s="1452" t="str">
        <f t="shared" si="16"/>
        <v>04030901</v>
      </c>
      <c r="J53" s="1452" t="str">
        <f t="shared" si="19"/>
        <v>04030901</v>
      </c>
      <c r="K53" s="552"/>
      <c r="L53" s="552">
        <v>71352</v>
      </c>
      <c r="M53" s="552"/>
      <c r="N53" s="552"/>
      <c r="O53" s="552"/>
      <c r="P53" s="552"/>
      <c r="Q53" s="552"/>
      <c r="R53" s="552"/>
      <c r="S53" s="896" t="s">
        <v>456</v>
      </c>
      <c r="T53" s="896"/>
      <c r="U53" s="2663" t="s">
        <v>1379</v>
      </c>
      <c r="V53" s="556" t="s">
        <v>240</v>
      </c>
      <c r="W53" s="2965" t="s">
        <v>1380</v>
      </c>
      <c r="X53" s="128" t="s">
        <v>1381</v>
      </c>
      <c r="Y53" s="2337" t="s">
        <v>1382</v>
      </c>
      <c r="Z53" s="2951" t="s">
        <v>1292</v>
      </c>
      <c r="AA53" s="247"/>
      <c r="AB53" s="3848"/>
      <c r="AC53" s="3451">
        <v>3.8</v>
      </c>
      <c r="AD53" s="3507">
        <f t="shared" si="20"/>
        <v>3.3333333333333335</v>
      </c>
      <c r="AE53" s="3377">
        <v>2.9</v>
      </c>
      <c r="AF53" s="3878"/>
      <c r="AG53" s="3391">
        <v>20</v>
      </c>
      <c r="AH53" s="3370">
        <f>SUM(AI53:AN53)</f>
        <v>20</v>
      </c>
      <c r="AI53" s="3391">
        <v>6</v>
      </c>
      <c r="AJ53" s="3391">
        <v>0</v>
      </c>
      <c r="AK53" s="3391">
        <v>0</v>
      </c>
      <c r="AL53" s="3391">
        <v>14</v>
      </c>
      <c r="AM53" s="3391">
        <v>0</v>
      </c>
      <c r="AN53" s="3391">
        <v>0</v>
      </c>
      <c r="AO53" s="3391"/>
      <c r="AP53" s="3391">
        <v>20</v>
      </c>
      <c r="AQ53" s="3370">
        <f>SUM(AR53:AY53)</f>
        <v>20</v>
      </c>
      <c r="AR53" s="3861">
        <v>2</v>
      </c>
      <c r="AS53" s="3391">
        <v>0</v>
      </c>
      <c r="AT53" s="3391">
        <v>12</v>
      </c>
      <c r="AU53" s="3391">
        <v>0</v>
      </c>
      <c r="AV53" s="3391">
        <v>0</v>
      </c>
      <c r="AW53" s="3391">
        <v>0</v>
      </c>
      <c r="AX53" s="3391">
        <v>0</v>
      </c>
      <c r="AY53" s="3391">
        <v>6</v>
      </c>
      <c r="AZ53" s="3391"/>
      <c r="BA53" s="3373">
        <f>(AH53*BF53)+(AQ53*BD53)+(AH53*BE53)+(AH53*BG53)</f>
        <v>40</v>
      </c>
      <c r="BB53" s="3374">
        <f>BA53/'Radiología simple.'!AO$8</f>
        <v>3.3333333333333335</v>
      </c>
      <c r="BC53" s="3373" t="str" cm="1">
        <f t="array" ref="BC53">_xlfn.IFS(BB53&lt;4,"estandar",BB53&gt;9,"compleja",BB53&gt;4,"avanzada")</f>
        <v>estandar</v>
      </c>
      <c r="BD53" s="3451" t="s">
        <v>522</v>
      </c>
      <c r="BE53" s="2957">
        <v>0</v>
      </c>
      <c r="BF53" s="2953">
        <v>1</v>
      </c>
      <c r="BG53" s="2953">
        <v>0</v>
      </c>
      <c r="BH53" s="1143">
        <v>6.5568567119155396</v>
      </c>
      <c r="BI53" s="1143">
        <v>0</v>
      </c>
      <c r="BJ53" s="1143">
        <v>14.500452488687801</v>
      </c>
      <c r="BK53" s="1143"/>
      <c r="BL53" s="1143">
        <f>SUM(BH53,BI53,BJ53)</f>
        <v>21.057309200603342</v>
      </c>
      <c r="BM53" s="1139"/>
      <c r="BN53" s="1143">
        <v>2.9932733973015799</v>
      </c>
      <c r="BO53" s="1143">
        <v>0</v>
      </c>
      <c r="BP53" s="1143">
        <v>0</v>
      </c>
      <c r="BQ53" s="1143">
        <v>0.98104170433137505</v>
      </c>
      <c r="BR53" s="1143">
        <f>SUM(BL53,BN53,BO53,BP53,BQ53)</f>
        <v>25.031624302236295</v>
      </c>
      <c r="BS53" s="119"/>
      <c r="BT53" s="182"/>
      <c r="BU53" s="177"/>
      <c r="BV53" s="46"/>
      <c r="BW53" s="611"/>
    </row>
    <row r="54" spans="1:75" ht="54.75" customHeight="1" x14ac:dyDescent="0.45">
      <c r="A54" s="1446">
        <v>0</v>
      </c>
      <c r="B54" s="1447">
        <v>4</v>
      </c>
      <c r="C54" s="1446">
        <v>0</v>
      </c>
      <c r="D54" s="1447">
        <v>3</v>
      </c>
      <c r="E54" s="1446">
        <v>0</v>
      </c>
      <c r="F54" s="1447">
        <v>4</v>
      </c>
      <c r="G54" s="1446">
        <v>0</v>
      </c>
      <c r="H54" s="1447">
        <v>2</v>
      </c>
      <c r="I54" s="1452"/>
      <c r="J54" s="2666" t="str">
        <f t="shared" si="19"/>
        <v>04030402</v>
      </c>
      <c r="K54" s="552"/>
      <c r="L54" s="552"/>
      <c r="M54" s="552"/>
      <c r="N54" s="552"/>
      <c r="O54" s="552"/>
      <c r="P54" s="552"/>
      <c r="Q54" s="552"/>
      <c r="R54" s="552"/>
      <c r="S54" s="2968" t="s">
        <v>84</v>
      </c>
      <c r="T54" s="2672"/>
      <c r="U54" s="2732" t="s">
        <v>1360</v>
      </c>
      <c r="V54" s="1453"/>
      <c r="W54" s="2965" t="s">
        <v>1361</v>
      </c>
      <c r="X54" s="298"/>
      <c r="Y54" s="2335"/>
      <c r="Z54" s="292" t="s">
        <v>1292</v>
      </c>
      <c r="AA54" s="292"/>
      <c r="AB54" s="3845"/>
      <c r="AC54" s="3799"/>
      <c r="AD54" s="3507">
        <f t="shared" si="20"/>
        <v>3.3333333333333335</v>
      </c>
      <c r="AE54" s="3377"/>
      <c r="AF54" s="3799"/>
      <c r="AG54" s="3389">
        <v>20</v>
      </c>
      <c r="AH54" s="3370">
        <f>SUM(AI54:AN54)</f>
        <v>20</v>
      </c>
      <c r="AI54" s="3389">
        <v>6</v>
      </c>
      <c r="AJ54" s="3389">
        <v>0</v>
      </c>
      <c r="AK54" s="3389">
        <v>0</v>
      </c>
      <c r="AL54" s="3389">
        <v>14</v>
      </c>
      <c r="AM54" s="3389">
        <v>0</v>
      </c>
      <c r="AN54" s="3389">
        <v>0</v>
      </c>
      <c r="AO54" s="3389"/>
      <c r="AP54" s="3389"/>
      <c r="AQ54" s="3370">
        <f>SUM(AR54:AY54)</f>
        <v>20</v>
      </c>
      <c r="AR54" s="3861">
        <v>2</v>
      </c>
      <c r="AS54" s="3391"/>
      <c r="AT54" s="3389">
        <v>12</v>
      </c>
      <c r="AU54" s="3389">
        <v>0</v>
      </c>
      <c r="AV54" s="3389"/>
      <c r="AW54" s="3389"/>
      <c r="AX54" s="3389"/>
      <c r="AY54" s="3391">
        <v>6</v>
      </c>
      <c r="AZ54" s="3389"/>
      <c r="BA54" s="3373">
        <f>(AH54*BF54)+(AQ54*BD54)+(AH54*BE54)+(AH54*BG54)</f>
        <v>40</v>
      </c>
      <c r="BB54" s="3374">
        <f>BA54/'Radiología simple.'!AO$8</f>
        <v>3.3333333333333335</v>
      </c>
      <c r="BC54" s="3373" t="str" cm="1">
        <f t="array" ref="BC54">_xlfn.IFS(BB54&lt;4,"estandar",BB54&gt;9,"compleja",BB54&gt;4,"avanzada")</f>
        <v>estandar</v>
      </c>
      <c r="BD54" s="3445">
        <v>1</v>
      </c>
      <c r="BE54" s="2957">
        <v>0</v>
      </c>
      <c r="BF54" s="2953">
        <v>1</v>
      </c>
      <c r="BG54" s="2953"/>
      <c r="BH54" s="1143"/>
      <c r="BI54" s="1143"/>
      <c r="BJ54" s="1143"/>
      <c r="BK54" s="1143"/>
      <c r="BL54" s="1143"/>
      <c r="BM54" s="1139"/>
      <c r="BN54" s="1143"/>
      <c r="BO54" s="1143"/>
      <c r="BP54" s="1143"/>
      <c r="BQ54" s="1143"/>
      <c r="BR54" s="1143"/>
      <c r="BS54" s="119"/>
      <c r="BT54" s="182"/>
      <c r="BU54" s="177"/>
      <c r="BV54" s="48"/>
      <c r="BW54" s="611"/>
    </row>
    <row r="55" spans="1:75" ht="20.25" customHeight="1" x14ac:dyDescent="0.45">
      <c r="A55" s="372"/>
      <c r="B55" s="373"/>
      <c r="C55" s="105"/>
      <c r="D55" s="106"/>
      <c r="E55" s="105"/>
      <c r="F55" s="106"/>
      <c r="G55" s="105"/>
      <c r="H55" s="106"/>
      <c r="I55" s="392" t="str">
        <f t="shared" si="16"/>
        <v/>
      </c>
      <c r="J55" s="392"/>
      <c r="K55" s="145"/>
      <c r="L55" s="145"/>
      <c r="M55" s="111"/>
      <c r="N55" s="111"/>
      <c r="O55" s="111"/>
      <c r="P55" s="111"/>
      <c r="Q55" s="111"/>
      <c r="R55" s="111"/>
      <c r="S55" s="145"/>
      <c r="T55" s="145"/>
      <c r="U55" s="146"/>
      <c r="V55" s="147"/>
      <c r="W55" s="2354"/>
      <c r="X55" s="61"/>
      <c r="Y55" s="2343"/>
      <c r="Z55" s="61"/>
      <c r="AA55" s="61"/>
      <c r="AB55" s="1885"/>
      <c r="AC55" s="3528"/>
      <c r="AD55" s="3528"/>
      <c r="AE55" s="3528"/>
      <c r="AF55" s="3528"/>
      <c r="AG55" s="3391"/>
      <c r="AH55" s="3391"/>
      <c r="AI55" s="3391"/>
      <c r="AJ55" s="3391"/>
      <c r="AK55" s="3391"/>
      <c r="AL55" s="3391"/>
      <c r="AM55" s="3391"/>
      <c r="AN55" s="3391"/>
      <c r="AO55" s="3391"/>
      <c r="AP55" s="3391"/>
      <c r="AQ55" s="3391"/>
      <c r="AR55" s="3861"/>
      <c r="AS55" s="3391"/>
      <c r="AT55" s="3391"/>
      <c r="AU55" s="3391"/>
      <c r="AV55" s="3391"/>
      <c r="AW55" s="3391"/>
      <c r="AX55" s="3391"/>
      <c r="AY55" s="3391"/>
      <c r="AZ55" s="3391"/>
      <c r="BA55" s="3391"/>
      <c r="BB55" s="3391"/>
      <c r="BC55" s="3391"/>
      <c r="BD55" s="3447"/>
      <c r="BE55" s="2959"/>
      <c r="BF55" s="2960"/>
      <c r="BG55" s="2960"/>
      <c r="BH55" s="1143"/>
      <c r="BI55" s="1143"/>
      <c r="BJ55" s="1143"/>
      <c r="BK55" s="1143"/>
      <c r="BL55" s="1143"/>
      <c r="BM55" s="1139"/>
      <c r="BN55" s="1143"/>
      <c r="BO55" s="1143"/>
      <c r="BP55" s="1143"/>
      <c r="BQ55" s="1143"/>
      <c r="BR55" s="1143"/>
      <c r="BS55" s="119"/>
      <c r="BT55" s="182"/>
      <c r="BU55" s="177"/>
      <c r="BV55" s="48"/>
      <c r="BW55" s="611"/>
    </row>
    <row r="56" spans="1:75" ht="28.5" customHeight="1" x14ac:dyDescent="0.35">
      <c r="A56" s="190"/>
      <c r="B56" s="191"/>
      <c r="C56" s="190"/>
      <c r="D56" s="191"/>
      <c r="E56" s="190"/>
      <c r="F56" s="191"/>
      <c r="G56" s="190"/>
      <c r="H56" s="191"/>
      <c r="I56" s="3827"/>
      <c r="J56" s="2961"/>
      <c r="K56" s="192"/>
      <c r="L56" s="192"/>
      <c r="M56" s="192"/>
      <c r="N56" s="192"/>
      <c r="O56" s="192"/>
      <c r="P56" s="192"/>
      <c r="Q56" s="192"/>
      <c r="R56" s="192"/>
      <c r="S56" s="193" t="s">
        <v>119</v>
      </c>
      <c r="T56" s="193"/>
      <c r="U56" s="194" t="s">
        <v>1383</v>
      </c>
      <c r="V56" s="195"/>
      <c r="W56" s="2353"/>
      <c r="X56" s="194" t="s">
        <v>1383</v>
      </c>
      <c r="Y56" s="2363"/>
      <c r="Z56" s="194"/>
      <c r="AA56" s="194"/>
      <c r="AB56" s="1883"/>
      <c r="AC56" s="3464"/>
      <c r="AD56" s="3464"/>
      <c r="AE56" s="3464"/>
      <c r="AF56" s="3464"/>
      <c r="AG56" s="3448"/>
      <c r="AH56" s="3448"/>
      <c r="AI56" s="3448"/>
      <c r="AJ56" s="3448"/>
      <c r="AK56" s="3448"/>
      <c r="AL56" s="3448"/>
      <c r="AM56" s="3448"/>
      <c r="AN56" s="3448"/>
      <c r="AO56" s="3448"/>
      <c r="AP56" s="3448"/>
      <c r="AQ56" s="3448"/>
      <c r="AR56" s="3863"/>
      <c r="AS56" s="3449"/>
      <c r="AT56" s="3448"/>
      <c r="AU56" s="3448"/>
      <c r="AV56" s="3448"/>
      <c r="AW56" s="3448"/>
      <c r="AX56" s="3448"/>
      <c r="AY56" s="3449">
        <v>6</v>
      </c>
      <c r="AZ56" s="3448"/>
      <c r="BA56" s="3448"/>
      <c r="BB56" s="3448"/>
      <c r="BC56" s="3448"/>
      <c r="BD56" s="3450"/>
      <c r="BE56" s="2990"/>
      <c r="BF56" s="2991"/>
      <c r="BG56" s="2991"/>
      <c r="BH56" s="1284"/>
      <c r="BI56" s="1284"/>
      <c r="BJ56" s="1284"/>
      <c r="BK56" s="1284"/>
      <c r="BL56" s="1284"/>
      <c r="BM56" s="1287"/>
      <c r="BN56" s="1284"/>
      <c r="BO56" s="1284"/>
      <c r="BP56" s="1284"/>
      <c r="BQ56" s="1284"/>
      <c r="BR56" s="1284"/>
      <c r="BS56" s="213"/>
      <c r="BT56" s="192"/>
      <c r="BU56" s="177"/>
      <c r="BV56" s="46"/>
      <c r="BW56" s="611"/>
    </row>
    <row r="57" spans="1:75" ht="55.5" customHeight="1" x14ac:dyDescent="0.45">
      <c r="A57" s="107">
        <v>0</v>
      </c>
      <c r="B57" s="108">
        <v>4</v>
      </c>
      <c r="C57" s="107">
        <v>0</v>
      </c>
      <c r="D57" s="108">
        <v>4</v>
      </c>
      <c r="E57" s="107">
        <v>0</v>
      </c>
      <c r="F57" s="108">
        <v>1</v>
      </c>
      <c r="G57" s="107">
        <v>0</v>
      </c>
      <c r="H57" s="108">
        <v>1</v>
      </c>
      <c r="I57" s="1452" t="str">
        <f t="shared" si="16"/>
        <v>04040101</v>
      </c>
      <c r="J57" s="1452" t="str">
        <f t="shared" ref="J57:J59" si="21">CONCATENATE(A57,B57,C57,D57,E57,F57,G57,H57)</f>
        <v>04040101</v>
      </c>
      <c r="K57" s="552"/>
      <c r="L57" s="552">
        <v>71341</v>
      </c>
      <c r="M57" s="552"/>
      <c r="N57" s="552"/>
      <c r="O57" s="552"/>
      <c r="P57" s="552"/>
      <c r="Q57" s="552"/>
      <c r="R57" s="552"/>
      <c r="S57" s="553" t="s">
        <v>119</v>
      </c>
      <c r="T57" s="553"/>
      <c r="U57" s="2663" t="s">
        <v>1384</v>
      </c>
      <c r="V57" s="556" t="s">
        <v>240</v>
      </c>
      <c r="W57" s="2965" t="s">
        <v>1385</v>
      </c>
      <c r="X57" s="128" t="s">
        <v>1384</v>
      </c>
      <c r="Y57" s="2367"/>
      <c r="Z57" s="2951" t="s">
        <v>1292</v>
      </c>
      <c r="AA57" s="181"/>
      <c r="AB57" s="3736"/>
      <c r="AC57" s="3451">
        <v>3.8</v>
      </c>
      <c r="AD57" s="3507">
        <f t="shared" ref="AD57:AD59" si="22">BB57</f>
        <v>3.3333333333333335</v>
      </c>
      <c r="AE57" s="3377">
        <v>2.9</v>
      </c>
      <c r="AF57" s="3506"/>
      <c r="AG57" s="3391">
        <v>20</v>
      </c>
      <c r="AH57" s="3370">
        <f>SUM(AI57:AN57)</f>
        <v>20</v>
      </c>
      <c r="AI57" s="3391">
        <v>5</v>
      </c>
      <c r="AJ57" s="3391">
        <v>0</v>
      </c>
      <c r="AK57" s="3391">
        <v>0</v>
      </c>
      <c r="AL57" s="3391">
        <v>15</v>
      </c>
      <c r="AM57" s="3391">
        <v>0</v>
      </c>
      <c r="AN57" s="3391">
        <v>0</v>
      </c>
      <c r="AO57" s="3391"/>
      <c r="AP57" s="3391">
        <v>20</v>
      </c>
      <c r="AQ57" s="3370">
        <f>SUM(AR57:AY57)</f>
        <v>20</v>
      </c>
      <c r="AR57" s="3861">
        <v>2</v>
      </c>
      <c r="AS57" s="3391">
        <v>0</v>
      </c>
      <c r="AT57" s="3391">
        <v>12</v>
      </c>
      <c r="AU57" s="3391">
        <v>0</v>
      </c>
      <c r="AV57" s="3391">
        <v>0</v>
      </c>
      <c r="AW57" s="3391">
        <v>0</v>
      </c>
      <c r="AX57" s="3391">
        <v>0</v>
      </c>
      <c r="AY57" s="3391">
        <v>6</v>
      </c>
      <c r="AZ57" s="3391"/>
      <c r="BA57" s="3373">
        <f>(AH57*BF57)+(AQ57*BD57)+(AH57*BE57)+(AH57*BG57)</f>
        <v>40</v>
      </c>
      <c r="BB57" s="3374">
        <f>BA57/'Radiología simple.'!AO$8</f>
        <v>3.3333333333333335</v>
      </c>
      <c r="BC57" s="3373" t="str" cm="1">
        <f t="array" ref="BC57">_xlfn.IFS(BB57&lt;4,"estandar",BB57&gt;9,"compleja",BB57&gt;4,"avanzada")</f>
        <v>estandar</v>
      </c>
      <c r="BD57" s="3451" t="s">
        <v>522</v>
      </c>
      <c r="BE57" s="2957">
        <v>0</v>
      </c>
      <c r="BF57" s="2953">
        <v>1</v>
      </c>
      <c r="BG57" s="2953">
        <v>0</v>
      </c>
      <c r="BH57" s="1143">
        <v>6.5568567119155396</v>
      </c>
      <c r="BI57" s="1143">
        <v>0</v>
      </c>
      <c r="BJ57" s="1143">
        <v>14.500452488687801</v>
      </c>
      <c r="BK57" s="1143"/>
      <c r="BL57" s="1143">
        <f>SUM(BH57,BI57,BJ57)</f>
        <v>21.057309200603342</v>
      </c>
      <c r="BM57" s="1139"/>
      <c r="BN57" s="1143">
        <v>2.9932733973015799</v>
      </c>
      <c r="BO57" s="1143">
        <v>0</v>
      </c>
      <c r="BP57" s="1143">
        <v>0</v>
      </c>
      <c r="BQ57" s="1143">
        <v>0.98104170433137505</v>
      </c>
      <c r="BR57" s="1143">
        <f>SUM(BL57,BN57,BO57,BP57,BQ57)</f>
        <v>25.031624302236295</v>
      </c>
      <c r="BS57" s="119"/>
      <c r="BT57" s="182"/>
      <c r="BU57" s="177"/>
      <c r="BV57" s="48"/>
      <c r="BW57" s="611"/>
    </row>
    <row r="58" spans="1:75" ht="55.5" customHeight="1" x14ac:dyDescent="0.45">
      <c r="A58" s="107">
        <v>0</v>
      </c>
      <c r="B58" s="108">
        <v>4</v>
      </c>
      <c r="C58" s="107">
        <v>0</v>
      </c>
      <c r="D58" s="108">
        <v>4</v>
      </c>
      <c r="E58" s="107">
        <v>0</v>
      </c>
      <c r="F58" s="108">
        <v>2</v>
      </c>
      <c r="G58" s="107">
        <v>0</v>
      </c>
      <c r="H58" s="108">
        <v>1</v>
      </c>
      <c r="I58" s="1452" t="str">
        <f t="shared" si="16"/>
        <v>04040201</v>
      </c>
      <c r="J58" s="1452" t="str">
        <f t="shared" si="21"/>
        <v>04040201</v>
      </c>
      <c r="K58" s="552"/>
      <c r="L58" s="552">
        <v>71342</v>
      </c>
      <c r="M58" s="552"/>
      <c r="N58" s="552"/>
      <c r="O58" s="552"/>
      <c r="P58" s="552"/>
      <c r="Q58" s="552"/>
      <c r="R58" s="552"/>
      <c r="S58" s="553" t="s">
        <v>119</v>
      </c>
      <c r="T58" s="553"/>
      <c r="U58" s="2670" t="s">
        <v>1386</v>
      </c>
      <c r="V58" s="556" t="s">
        <v>653</v>
      </c>
      <c r="W58" s="2965"/>
      <c r="X58" s="128" t="s">
        <v>1387</v>
      </c>
      <c r="Y58" s="2367"/>
      <c r="Z58" s="2951" t="s">
        <v>1292</v>
      </c>
      <c r="AA58" s="181"/>
      <c r="AB58" s="3736"/>
      <c r="AC58" s="3451">
        <v>3.8</v>
      </c>
      <c r="AD58" s="3507">
        <f t="shared" si="22"/>
        <v>3.3333333333333335</v>
      </c>
      <c r="AE58" s="3377">
        <v>2.9</v>
      </c>
      <c r="AF58" s="3506"/>
      <c r="AG58" s="3391">
        <v>20</v>
      </c>
      <c r="AH58" s="3370">
        <f>SUM(AI58:AN58)</f>
        <v>20</v>
      </c>
      <c r="AI58" s="3391">
        <v>5</v>
      </c>
      <c r="AJ58" s="3391">
        <v>0</v>
      </c>
      <c r="AK58" s="3391">
        <v>0</v>
      </c>
      <c r="AL58" s="3391">
        <v>15</v>
      </c>
      <c r="AM58" s="3391">
        <v>0</v>
      </c>
      <c r="AN58" s="3391">
        <v>0</v>
      </c>
      <c r="AO58" s="3391"/>
      <c r="AP58" s="3391">
        <v>20</v>
      </c>
      <c r="AQ58" s="3370">
        <f>SUM(AR58:AY58)</f>
        <v>20</v>
      </c>
      <c r="AR58" s="3861">
        <v>2</v>
      </c>
      <c r="AS58" s="3391">
        <v>0</v>
      </c>
      <c r="AT58" s="3391">
        <v>12</v>
      </c>
      <c r="AU58" s="3391">
        <v>0</v>
      </c>
      <c r="AV58" s="3391">
        <v>0</v>
      </c>
      <c r="AW58" s="3391">
        <v>0</v>
      </c>
      <c r="AX58" s="3391">
        <v>0</v>
      </c>
      <c r="AY58" s="3391">
        <v>6</v>
      </c>
      <c r="AZ58" s="3391"/>
      <c r="BA58" s="3373">
        <f>(AH58*BF58)+(AQ58*BD58)+(AH58*BE58)+(AH58*BG58)</f>
        <v>40</v>
      </c>
      <c r="BB58" s="3374">
        <f>BA58/'Radiología simple.'!AO$8</f>
        <v>3.3333333333333335</v>
      </c>
      <c r="BC58" s="3373" t="str" cm="1">
        <f t="array" ref="BC58">_xlfn.IFS(BB58&lt;4,"estandar",BB58&gt;9,"compleja",BB58&gt;4,"avanzada")</f>
        <v>estandar</v>
      </c>
      <c r="BD58" s="3451" t="s">
        <v>522</v>
      </c>
      <c r="BE58" s="2957">
        <v>0</v>
      </c>
      <c r="BF58" s="2953">
        <v>1</v>
      </c>
      <c r="BG58" s="2953">
        <v>0</v>
      </c>
      <c r="BH58" s="1143">
        <v>6.5568567119155396</v>
      </c>
      <c r="BI58" s="1143">
        <v>0</v>
      </c>
      <c r="BJ58" s="1143">
        <v>14.500452488687801</v>
      </c>
      <c r="BK58" s="1143"/>
      <c r="BL58" s="1143">
        <f>SUM(BH58,BI58,BJ58)</f>
        <v>21.057309200603342</v>
      </c>
      <c r="BM58" s="1139"/>
      <c r="BN58" s="1143">
        <v>2.9932733973015799</v>
      </c>
      <c r="BO58" s="1143">
        <v>0</v>
      </c>
      <c r="BP58" s="1143">
        <v>0</v>
      </c>
      <c r="BQ58" s="1143">
        <v>0.98104170433137505</v>
      </c>
      <c r="BR58" s="1143">
        <f>SUM(BL58,BN58,BO58,BP58,BQ58)</f>
        <v>25.031624302236295</v>
      </c>
      <c r="BS58" s="119"/>
      <c r="BT58" s="182"/>
      <c r="BU58" s="177"/>
      <c r="BV58" s="46"/>
      <c r="BW58" s="611"/>
    </row>
    <row r="59" spans="1:75" ht="55.5" customHeight="1" x14ac:dyDescent="0.55000000000000004">
      <c r="A59" s="1446">
        <v>0</v>
      </c>
      <c r="B59" s="1447">
        <v>4</v>
      </c>
      <c r="C59" s="1446">
        <v>0</v>
      </c>
      <c r="D59" s="1447">
        <v>4</v>
      </c>
      <c r="E59" s="1446">
        <v>0</v>
      </c>
      <c r="F59" s="1447">
        <v>3</v>
      </c>
      <c r="G59" s="1446">
        <v>0</v>
      </c>
      <c r="H59" s="1447">
        <v>1</v>
      </c>
      <c r="I59" s="2666"/>
      <c r="J59" s="2666" t="str">
        <f t="shared" si="21"/>
        <v>04040301</v>
      </c>
      <c r="K59" s="830"/>
      <c r="L59" s="830"/>
      <c r="M59" s="830"/>
      <c r="N59" s="830"/>
      <c r="O59" s="830"/>
      <c r="P59" s="830"/>
      <c r="Q59" s="830"/>
      <c r="R59" s="830"/>
      <c r="S59" s="896" t="s">
        <v>456</v>
      </c>
      <c r="T59" s="896"/>
      <c r="U59" s="2947" t="s">
        <v>1388</v>
      </c>
      <c r="V59" s="556" t="s">
        <v>291</v>
      </c>
      <c r="W59" s="2965"/>
      <c r="X59" s="1288" t="s">
        <v>1388</v>
      </c>
      <c r="Y59" s="2369"/>
      <c r="Z59" s="2951" t="s">
        <v>1292</v>
      </c>
      <c r="AA59" s="181"/>
      <c r="AB59" s="3736"/>
      <c r="AC59" s="3655"/>
      <c r="AD59" s="3507">
        <f t="shared" si="22"/>
        <v>3.3333333333333335</v>
      </c>
      <c r="AE59" s="3377"/>
      <c r="AF59" s="3528"/>
      <c r="AG59" s="3389">
        <v>20</v>
      </c>
      <c r="AH59" s="3370">
        <f>SUM(AI59:AN59)</f>
        <v>20</v>
      </c>
      <c r="AI59" s="3389">
        <v>5</v>
      </c>
      <c r="AJ59" s="3389">
        <v>0</v>
      </c>
      <c r="AK59" s="3389">
        <v>0</v>
      </c>
      <c r="AL59" s="3389">
        <v>15</v>
      </c>
      <c r="AM59" s="3389">
        <v>0</v>
      </c>
      <c r="AN59" s="3389">
        <v>0</v>
      </c>
      <c r="AO59" s="3389"/>
      <c r="AP59" s="3389">
        <v>20</v>
      </c>
      <c r="AQ59" s="3370">
        <f>SUM(AR59:AY59)</f>
        <v>20</v>
      </c>
      <c r="AR59" s="3861">
        <v>2</v>
      </c>
      <c r="AS59" s="3391">
        <v>0</v>
      </c>
      <c r="AT59" s="3389">
        <v>12</v>
      </c>
      <c r="AU59" s="3389">
        <v>0</v>
      </c>
      <c r="AV59" s="3389">
        <v>0</v>
      </c>
      <c r="AW59" s="3389">
        <v>0</v>
      </c>
      <c r="AX59" s="3389">
        <v>0</v>
      </c>
      <c r="AY59" s="3391">
        <v>6</v>
      </c>
      <c r="AZ59" s="3389"/>
      <c r="BA59" s="3373">
        <f>(AH59*BF59)+(AQ59*BD59)+(AH59*BE59)+(AH59*BG59)</f>
        <v>40</v>
      </c>
      <c r="BB59" s="3374">
        <f>BA59/'Radiología simple.'!AO$8</f>
        <v>3.3333333333333335</v>
      </c>
      <c r="BC59" s="3373" t="str" cm="1">
        <f t="array" ref="BC59">_xlfn.IFS(BB59&lt;4,"estandar",BB59&gt;9,"compleja",BB59&gt;4,"avanzada")</f>
        <v>estandar</v>
      </c>
      <c r="BD59" s="3451" t="s">
        <v>522</v>
      </c>
      <c r="BE59" s="2957">
        <v>0</v>
      </c>
      <c r="BF59" s="2953">
        <v>1</v>
      </c>
      <c r="BG59" s="2953"/>
      <c r="BH59" s="1164"/>
      <c r="BI59" s="1164"/>
      <c r="BJ59" s="1164"/>
      <c r="BK59" s="1164"/>
      <c r="BL59" s="1164"/>
      <c r="BM59" s="1162"/>
      <c r="BN59" s="1164"/>
      <c r="BO59" s="1164"/>
      <c r="BP59" s="1164"/>
      <c r="BQ59" s="1164"/>
      <c r="BR59" s="1164"/>
      <c r="BS59" s="68"/>
      <c r="BT59" s="62"/>
      <c r="BU59" s="177"/>
      <c r="BV59" s="48"/>
      <c r="BW59" s="611"/>
    </row>
    <row r="60" spans="1:75" s="564" customFormat="1" ht="20.25" customHeight="1" x14ac:dyDescent="0.55000000000000004">
      <c r="A60" s="894"/>
      <c r="B60" s="895"/>
      <c r="C60" s="824"/>
      <c r="D60" s="825"/>
      <c r="E60" s="824"/>
      <c r="F60" s="825"/>
      <c r="G60" s="824"/>
      <c r="H60" s="825"/>
      <c r="I60" s="1375"/>
      <c r="J60" s="1375"/>
      <c r="K60" s="830"/>
      <c r="L60" s="830"/>
      <c r="M60" s="830"/>
      <c r="N60" s="830"/>
      <c r="O60" s="830"/>
      <c r="P60" s="830"/>
      <c r="Q60" s="830"/>
      <c r="R60" s="830"/>
      <c r="S60" s="896"/>
      <c r="T60" s="896"/>
      <c r="U60" s="897"/>
      <c r="V60" s="553"/>
      <c r="W60" s="2355"/>
      <c r="X60" s="555"/>
      <c r="Y60" s="2344"/>
      <c r="Z60" s="555"/>
      <c r="AA60" s="555"/>
      <c r="AB60" s="1886"/>
      <c r="AC60" s="3655"/>
      <c r="AD60" s="3655"/>
      <c r="AE60" s="3655"/>
      <c r="AF60" s="3655"/>
      <c r="AG60" s="3401"/>
      <c r="AH60" s="3401"/>
      <c r="AI60" s="3401"/>
      <c r="AJ60" s="3401"/>
      <c r="AK60" s="3401"/>
      <c r="AL60" s="3401"/>
      <c r="AM60" s="3401"/>
      <c r="AN60" s="3401"/>
      <c r="AO60" s="3401"/>
      <c r="AP60" s="3401"/>
      <c r="AQ60" s="3401"/>
      <c r="AR60" s="3861"/>
      <c r="AS60" s="3391"/>
      <c r="AT60" s="3401"/>
      <c r="AU60" s="3401"/>
      <c r="AV60" s="3401"/>
      <c r="AW60" s="3401"/>
      <c r="AX60" s="3401"/>
      <c r="AY60" s="3391" t="s">
        <v>218</v>
      </c>
      <c r="AZ60" s="3401"/>
      <c r="BA60" s="3401"/>
      <c r="BB60" s="3401"/>
      <c r="BC60" s="3401"/>
      <c r="BD60" s="3457"/>
      <c r="BE60" s="2959"/>
      <c r="BF60" s="2960"/>
      <c r="BG60" s="2960"/>
      <c r="BH60" s="1149"/>
      <c r="BI60" s="1149"/>
      <c r="BJ60" s="1149"/>
      <c r="BK60" s="1149"/>
      <c r="BL60" s="1149"/>
      <c r="BM60" s="1151"/>
      <c r="BN60" s="1149"/>
      <c r="BO60" s="1149"/>
      <c r="BP60" s="1149"/>
      <c r="BQ60" s="1149"/>
      <c r="BR60" s="1149"/>
      <c r="BS60" s="834"/>
      <c r="BT60" s="835"/>
      <c r="BU60" s="836"/>
      <c r="BV60" s="898"/>
      <c r="BW60" s="899"/>
    </row>
    <row r="61" spans="1:75" ht="28.5" customHeight="1" x14ac:dyDescent="0.35">
      <c r="A61" s="190"/>
      <c r="B61" s="191"/>
      <c r="C61" s="190"/>
      <c r="D61" s="191"/>
      <c r="E61" s="190"/>
      <c r="F61" s="191"/>
      <c r="G61" s="190"/>
      <c r="H61" s="191"/>
      <c r="I61" s="3827" t="str">
        <f t="shared" si="16"/>
        <v/>
      </c>
      <c r="J61" s="2961"/>
      <c r="K61" s="192"/>
      <c r="L61" s="192"/>
      <c r="M61" s="192"/>
      <c r="N61" s="192"/>
      <c r="O61" s="192"/>
      <c r="P61" s="192"/>
      <c r="Q61" s="192"/>
      <c r="R61" s="192"/>
      <c r="S61" s="193" t="s">
        <v>119</v>
      </c>
      <c r="T61" s="194" t="s">
        <v>1389</v>
      </c>
      <c r="U61" s="194"/>
      <c r="V61" s="195"/>
      <c r="W61" s="2353"/>
      <c r="X61" s="194" t="s">
        <v>1389</v>
      </c>
      <c r="Y61" s="2363"/>
      <c r="Z61" s="194"/>
      <c r="AA61" s="194"/>
      <c r="AB61" s="1883"/>
      <c r="AC61" s="3464"/>
      <c r="AD61" s="3464"/>
      <c r="AE61" s="3464"/>
      <c r="AF61" s="3464"/>
      <c r="AG61" s="3448"/>
      <c r="AH61" s="3448"/>
      <c r="AI61" s="3448"/>
      <c r="AJ61" s="3448"/>
      <c r="AK61" s="3448"/>
      <c r="AL61" s="3448"/>
      <c r="AM61" s="3448"/>
      <c r="AN61" s="3448"/>
      <c r="AO61" s="3448"/>
      <c r="AP61" s="3448"/>
      <c r="AQ61" s="3448"/>
      <c r="AR61" s="3863"/>
      <c r="AS61" s="3449"/>
      <c r="AT61" s="3448"/>
      <c r="AU61" s="3448"/>
      <c r="AV61" s="3448"/>
      <c r="AW61" s="3448"/>
      <c r="AX61" s="3448"/>
      <c r="AY61" s="3449"/>
      <c r="AZ61" s="3448"/>
      <c r="BA61" s="3448"/>
      <c r="BB61" s="3448"/>
      <c r="BC61" s="3448"/>
      <c r="BD61" s="3450"/>
      <c r="BE61" s="2990"/>
      <c r="BF61" s="2991"/>
      <c r="BG61" s="2991"/>
      <c r="BH61" s="1284"/>
      <c r="BI61" s="1284"/>
      <c r="BJ61" s="1284"/>
      <c r="BK61" s="1284"/>
      <c r="BL61" s="1284"/>
      <c r="BM61" s="1287"/>
      <c r="BN61" s="1284"/>
      <c r="BO61" s="1284"/>
      <c r="BP61" s="1284"/>
      <c r="BQ61" s="1284"/>
      <c r="BR61" s="1284"/>
      <c r="BS61" s="213"/>
      <c r="BT61" s="192"/>
      <c r="BU61" s="177"/>
      <c r="BV61" s="46"/>
      <c r="BW61" s="611"/>
    </row>
    <row r="62" spans="1:75" ht="51.75" customHeight="1" x14ac:dyDescent="0.45">
      <c r="A62" s="107">
        <v>0</v>
      </c>
      <c r="B62" s="108">
        <v>4</v>
      </c>
      <c r="C62" s="107">
        <v>0</v>
      </c>
      <c r="D62" s="108">
        <v>6</v>
      </c>
      <c r="E62" s="107">
        <v>0</v>
      </c>
      <c r="F62" s="108">
        <v>1</v>
      </c>
      <c r="G62" s="107">
        <v>0</v>
      </c>
      <c r="H62" s="108">
        <v>0</v>
      </c>
      <c r="I62" s="1452" t="str">
        <f t="shared" si="16"/>
        <v>04060100</v>
      </c>
      <c r="J62" s="1452" t="str">
        <f t="shared" ref="J62:J71" si="23">CONCATENATE(A62,B62,C62,D62,E62,F62,G62,H62)</f>
        <v>04060100</v>
      </c>
      <c r="K62" s="552"/>
      <c r="L62" s="2710"/>
      <c r="M62" s="2710"/>
      <c r="N62" s="2710"/>
      <c r="O62" s="2710"/>
      <c r="P62" s="2710"/>
      <c r="Q62" s="2710"/>
      <c r="R62" s="2710"/>
      <c r="S62" s="553" t="s">
        <v>119</v>
      </c>
      <c r="T62" s="2663" t="s">
        <v>1390</v>
      </c>
      <c r="U62" s="2663"/>
      <c r="V62" s="556" t="s">
        <v>240</v>
      </c>
      <c r="W62" s="2738"/>
      <c r="X62" s="151"/>
      <c r="Y62" s="2367" t="s">
        <v>218</v>
      </c>
      <c r="Z62" s="185"/>
      <c r="AA62" s="185"/>
      <c r="AB62" s="3844"/>
      <c r="AC62" s="3506"/>
      <c r="AD62" s="3507"/>
      <c r="AE62" s="3673"/>
      <c r="AF62" s="3673"/>
      <c r="AG62" s="3391"/>
      <c r="AH62" s="3391"/>
      <c r="AI62" s="3391"/>
      <c r="AJ62" s="3391"/>
      <c r="AK62" s="3391"/>
      <c r="AL62" s="3391"/>
      <c r="AM62" s="3391"/>
      <c r="AN62" s="3391"/>
      <c r="AO62" s="3391"/>
      <c r="AP62" s="3391"/>
      <c r="AQ62" s="3391"/>
      <c r="AR62" s="3861"/>
      <c r="AS62" s="3391"/>
      <c r="AT62" s="3391"/>
      <c r="AU62" s="3391"/>
      <c r="AV62" s="3391"/>
      <c r="AW62" s="3391"/>
      <c r="AX62" s="3391"/>
      <c r="AY62" s="3391"/>
      <c r="AZ62" s="3391"/>
      <c r="BA62" s="3373"/>
      <c r="BB62" s="3374"/>
      <c r="BC62" s="3391"/>
      <c r="BD62" s="3451"/>
      <c r="BE62" s="2957">
        <v>0</v>
      </c>
      <c r="BF62" s="2953">
        <v>1</v>
      </c>
      <c r="BG62" s="2953">
        <v>0</v>
      </c>
      <c r="BH62" s="1143"/>
      <c r="BI62" s="1061"/>
      <c r="BJ62" s="1143"/>
      <c r="BK62" s="1143"/>
      <c r="BL62" s="1143"/>
      <c r="BM62" s="1282"/>
      <c r="BN62" s="1143"/>
      <c r="BO62" s="1143"/>
      <c r="BP62" s="1143"/>
      <c r="BQ62" s="1143"/>
      <c r="BR62" s="1143"/>
      <c r="BS62" s="119"/>
      <c r="BT62" s="182"/>
      <c r="BU62" s="177"/>
      <c r="BV62" s="48"/>
      <c r="BW62" s="611"/>
    </row>
    <row r="63" spans="1:75" ht="69.75" customHeight="1" x14ac:dyDescent="0.45">
      <c r="A63" s="107">
        <v>0</v>
      </c>
      <c r="B63" s="108">
        <v>4</v>
      </c>
      <c r="C63" s="107">
        <v>0</v>
      </c>
      <c r="D63" s="108">
        <v>6</v>
      </c>
      <c r="E63" s="107">
        <v>0</v>
      </c>
      <c r="F63" s="108">
        <v>1</v>
      </c>
      <c r="G63" s="107">
        <v>0</v>
      </c>
      <c r="H63" s="108">
        <v>1</v>
      </c>
      <c r="I63" s="1452" t="str">
        <f t="shared" si="16"/>
        <v>04060101</v>
      </c>
      <c r="J63" s="1452" t="str">
        <f t="shared" si="23"/>
        <v>04060101</v>
      </c>
      <c r="K63" s="552"/>
      <c r="L63" s="552">
        <v>71360</v>
      </c>
      <c r="M63" s="552"/>
      <c r="N63" s="552"/>
      <c r="O63" s="552"/>
      <c r="P63" s="552"/>
      <c r="Q63" s="552"/>
      <c r="R63" s="552"/>
      <c r="S63" s="553" t="s">
        <v>119</v>
      </c>
      <c r="T63" s="556"/>
      <c r="U63" s="2663" t="s">
        <v>1391</v>
      </c>
      <c r="V63" s="2739" t="s">
        <v>240</v>
      </c>
      <c r="W63" s="2728" t="s">
        <v>1392</v>
      </c>
      <c r="X63" s="1721" t="s">
        <v>1391</v>
      </c>
      <c r="Y63" s="2367"/>
      <c r="Z63" s="2951" t="s">
        <v>1292</v>
      </c>
      <c r="AA63" s="181"/>
      <c r="AB63" s="3736"/>
      <c r="AC63" s="3451">
        <v>3.8</v>
      </c>
      <c r="AD63" s="3507">
        <f t="shared" ref="AD63:AD71" si="24">BB63</f>
        <v>3.3333333333333335</v>
      </c>
      <c r="AE63" s="3377">
        <v>2.9</v>
      </c>
      <c r="AF63" s="3506"/>
      <c r="AG63" s="3391">
        <v>20</v>
      </c>
      <c r="AH63" s="3370">
        <f t="shared" ref="AH63:AH69" si="25">SUM(AI63:AN63)</f>
        <v>20</v>
      </c>
      <c r="AI63" s="3391">
        <v>6</v>
      </c>
      <c r="AJ63" s="3391">
        <v>0</v>
      </c>
      <c r="AK63" s="3391">
        <v>0</v>
      </c>
      <c r="AL63" s="3391">
        <v>14</v>
      </c>
      <c r="AM63" s="3391">
        <v>0</v>
      </c>
      <c r="AN63" s="3391">
        <v>0</v>
      </c>
      <c r="AO63" s="3391"/>
      <c r="AP63" s="3391">
        <v>20</v>
      </c>
      <c r="AQ63" s="3370">
        <f t="shared" ref="AQ63:AQ71" si="26">SUM(AR63:AY63)</f>
        <v>20</v>
      </c>
      <c r="AR63" s="3861">
        <v>2</v>
      </c>
      <c r="AS63" s="3391">
        <v>0</v>
      </c>
      <c r="AT63" s="3391">
        <v>12</v>
      </c>
      <c r="AU63" s="3391">
        <v>0</v>
      </c>
      <c r="AV63" s="3391">
        <v>0</v>
      </c>
      <c r="AW63" s="3391">
        <v>0</v>
      </c>
      <c r="AX63" s="3391">
        <v>0</v>
      </c>
      <c r="AY63" s="3391">
        <v>6</v>
      </c>
      <c r="AZ63" s="3391"/>
      <c r="BA63" s="3373">
        <f t="shared" ref="BA63:BA71" si="27">(AH63*BF63)+(AQ63*BD63)+(AH63*BE63)+(AH63*BG63)</f>
        <v>40</v>
      </c>
      <c r="BB63" s="3374">
        <f>BA63/'Radiología simple.'!AO$8</f>
        <v>3.3333333333333335</v>
      </c>
      <c r="BC63" s="3373" t="str" cm="1">
        <f t="array" ref="BC63">_xlfn.IFS(BB63&lt;4,"estandar",BB63&gt;9,"compleja",BB63&gt;4,"avanzada")</f>
        <v>estandar</v>
      </c>
      <c r="BD63" s="3451" t="s">
        <v>522</v>
      </c>
      <c r="BE63" s="2957">
        <v>0</v>
      </c>
      <c r="BF63" s="2953">
        <v>1</v>
      </c>
      <c r="BG63" s="2953">
        <v>0</v>
      </c>
      <c r="BH63" s="1143">
        <v>6.5568567119155396</v>
      </c>
      <c r="BI63" s="1143">
        <v>0</v>
      </c>
      <c r="BJ63" s="1143">
        <v>14.500452488687801</v>
      </c>
      <c r="BK63" s="1143"/>
      <c r="BL63" s="1143">
        <f t="shared" ref="BL63:BL70" si="28">SUM(BH63,BI63,BJ63)</f>
        <v>21.057309200603342</v>
      </c>
      <c r="BM63" s="1139"/>
      <c r="BN63" s="1143">
        <v>2.9932733973015799</v>
      </c>
      <c r="BO63" s="1143">
        <v>0</v>
      </c>
      <c r="BP63" s="1143">
        <v>0</v>
      </c>
      <c r="BQ63" s="1143">
        <v>0.98104170433137505</v>
      </c>
      <c r="BR63" s="1143">
        <f t="shared" ref="BR63:BR70" si="29">SUM(BL63,BN63,BO63,BP63,BQ63)</f>
        <v>25.031624302236295</v>
      </c>
      <c r="BS63" s="119"/>
      <c r="BT63" s="182"/>
      <c r="BU63" s="177"/>
      <c r="BV63" s="46"/>
      <c r="BW63" s="611"/>
    </row>
    <row r="64" spans="1:75" ht="69.75" customHeight="1" x14ac:dyDescent="0.45">
      <c r="A64" s="107">
        <v>0</v>
      </c>
      <c r="B64" s="108">
        <v>4</v>
      </c>
      <c r="C64" s="107">
        <v>0</v>
      </c>
      <c r="D64" s="108">
        <v>6</v>
      </c>
      <c r="E64" s="107">
        <v>0</v>
      </c>
      <c r="F64" s="108">
        <v>1</v>
      </c>
      <c r="G64" s="107">
        <v>0</v>
      </c>
      <c r="H64" s="108">
        <v>2</v>
      </c>
      <c r="I64" s="1452" t="str">
        <f t="shared" si="16"/>
        <v>04060102</v>
      </c>
      <c r="J64" s="1452" t="str">
        <f t="shared" si="23"/>
        <v>04060102</v>
      </c>
      <c r="K64" s="552"/>
      <c r="L64" s="552">
        <v>71361</v>
      </c>
      <c r="M64" s="552"/>
      <c r="N64" s="552"/>
      <c r="O64" s="552"/>
      <c r="P64" s="552"/>
      <c r="Q64" s="552"/>
      <c r="R64" s="552"/>
      <c r="S64" s="553" t="s">
        <v>119</v>
      </c>
      <c r="T64" s="556"/>
      <c r="U64" s="2663" t="s">
        <v>1393</v>
      </c>
      <c r="V64" s="2739" t="s">
        <v>240</v>
      </c>
      <c r="W64" s="2728" t="s">
        <v>1394</v>
      </c>
      <c r="X64" s="1721" t="s">
        <v>1393</v>
      </c>
      <c r="Y64" s="2367"/>
      <c r="Z64" s="2951" t="s">
        <v>1292</v>
      </c>
      <c r="AA64" s="181"/>
      <c r="AB64" s="3736"/>
      <c r="AC64" s="3451">
        <v>3.8</v>
      </c>
      <c r="AD64" s="3507">
        <f t="shared" si="24"/>
        <v>3.3333333333333335</v>
      </c>
      <c r="AE64" s="3377">
        <v>2.9</v>
      </c>
      <c r="AF64" s="3506"/>
      <c r="AG64" s="3391">
        <v>20</v>
      </c>
      <c r="AH64" s="3370">
        <f t="shared" si="25"/>
        <v>20</v>
      </c>
      <c r="AI64" s="3391">
        <v>5</v>
      </c>
      <c r="AJ64" s="3391">
        <v>0</v>
      </c>
      <c r="AK64" s="3391">
        <v>0</v>
      </c>
      <c r="AL64" s="3391">
        <v>15</v>
      </c>
      <c r="AM64" s="3391">
        <v>0</v>
      </c>
      <c r="AN64" s="3391">
        <v>0</v>
      </c>
      <c r="AO64" s="3391"/>
      <c r="AP64" s="3391">
        <v>20</v>
      </c>
      <c r="AQ64" s="3370">
        <f t="shared" si="26"/>
        <v>20</v>
      </c>
      <c r="AR64" s="3861">
        <v>2</v>
      </c>
      <c r="AS64" s="3391">
        <v>0</v>
      </c>
      <c r="AT64" s="3391">
        <v>12</v>
      </c>
      <c r="AU64" s="3391">
        <v>0</v>
      </c>
      <c r="AV64" s="3391">
        <v>0</v>
      </c>
      <c r="AW64" s="3391">
        <v>0</v>
      </c>
      <c r="AX64" s="3391">
        <v>0</v>
      </c>
      <c r="AY64" s="3391">
        <v>6</v>
      </c>
      <c r="AZ64" s="3391"/>
      <c r="BA64" s="3373">
        <f t="shared" si="27"/>
        <v>40</v>
      </c>
      <c r="BB64" s="3374">
        <f>BA64/'Radiología simple.'!AO$8</f>
        <v>3.3333333333333335</v>
      </c>
      <c r="BC64" s="3373" t="str" cm="1">
        <f t="array" ref="BC64">_xlfn.IFS(BB64&lt;4,"estandar",BB64&gt;9,"compleja",BB64&gt;4,"avanzada")</f>
        <v>estandar</v>
      </c>
      <c r="BD64" s="3451" t="s">
        <v>522</v>
      </c>
      <c r="BE64" s="2957">
        <v>0</v>
      </c>
      <c r="BF64" s="2953">
        <v>1</v>
      </c>
      <c r="BG64" s="2953">
        <v>0</v>
      </c>
      <c r="BH64" s="1143">
        <v>6.5568567119155396</v>
      </c>
      <c r="BI64" s="1143">
        <v>0</v>
      </c>
      <c r="BJ64" s="1143">
        <v>14.500452488687801</v>
      </c>
      <c r="BK64" s="1143"/>
      <c r="BL64" s="1143">
        <f t="shared" si="28"/>
        <v>21.057309200603342</v>
      </c>
      <c r="BM64" s="1139"/>
      <c r="BN64" s="1143">
        <v>2.9932733973015799</v>
      </c>
      <c r="BO64" s="1143">
        <v>0</v>
      </c>
      <c r="BP64" s="1143">
        <v>0</v>
      </c>
      <c r="BQ64" s="1143">
        <v>0.98104170433137505</v>
      </c>
      <c r="BR64" s="1143">
        <f t="shared" si="29"/>
        <v>25.031624302236295</v>
      </c>
      <c r="BS64" s="119"/>
      <c r="BT64" s="182"/>
      <c r="BU64" s="177"/>
      <c r="BV64" s="48"/>
      <c r="BW64" s="611"/>
    </row>
    <row r="65" spans="1:75" ht="69.75" customHeight="1" x14ac:dyDescent="0.45">
      <c r="A65" s="107">
        <v>0</v>
      </c>
      <c r="B65" s="108">
        <v>4</v>
      </c>
      <c r="C65" s="107">
        <v>0</v>
      </c>
      <c r="D65" s="108">
        <v>6</v>
      </c>
      <c r="E65" s="107">
        <v>0</v>
      </c>
      <c r="F65" s="108">
        <v>1</v>
      </c>
      <c r="G65" s="107">
        <v>0</v>
      </c>
      <c r="H65" s="108">
        <v>3</v>
      </c>
      <c r="I65" s="1452" t="str">
        <f t="shared" si="16"/>
        <v>04060103</v>
      </c>
      <c r="J65" s="1452" t="str">
        <f t="shared" si="23"/>
        <v>04060103</v>
      </c>
      <c r="K65" s="552"/>
      <c r="L65" s="552">
        <v>71362</v>
      </c>
      <c r="M65" s="552"/>
      <c r="N65" s="552"/>
      <c r="O65" s="552"/>
      <c r="P65" s="552"/>
      <c r="Q65" s="552"/>
      <c r="R65" s="552"/>
      <c r="S65" s="553" t="s">
        <v>119</v>
      </c>
      <c r="T65" s="556"/>
      <c r="U65" s="2663" t="s">
        <v>1395</v>
      </c>
      <c r="V65" s="2739" t="s">
        <v>240</v>
      </c>
      <c r="W65" s="2728" t="s">
        <v>1396</v>
      </c>
      <c r="X65" s="1721" t="s">
        <v>1397</v>
      </c>
      <c r="Y65" s="2367"/>
      <c r="Z65" s="2951" t="s">
        <v>1292</v>
      </c>
      <c r="AA65" s="181"/>
      <c r="AB65" s="3736"/>
      <c r="AC65" s="3451">
        <v>3.8</v>
      </c>
      <c r="AD65" s="3507">
        <f t="shared" si="24"/>
        <v>3.3333333333333335</v>
      </c>
      <c r="AE65" s="3377">
        <v>2.9</v>
      </c>
      <c r="AF65" s="3506"/>
      <c r="AG65" s="3391">
        <v>20</v>
      </c>
      <c r="AH65" s="3370">
        <f t="shared" si="25"/>
        <v>20</v>
      </c>
      <c r="AI65" s="3391">
        <v>5</v>
      </c>
      <c r="AJ65" s="3391">
        <v>0</v>
      </c>
      <c r="AK65" s="3391">
        <v>0</v>
      </c>
      <c r="AL65" s="3391">
        <v>15</v>
      </c>
      <c r="AM65" s="3391">
        <v>0</v>
      </c>
      <c r="AN65" s="3391">
        <v>0</v>
      </c>
      <c r="AO65" s="3391"/>
      <c r="AP65" s="3391">
        <v>20</v>
      </c>
      <c r="AQ65" s="3370">
        <f t="shared" si="26"/>
        <v>20</v>
      </c>
      <c r="AR65" s="3861">
        <v>2</v>
      </c>
      <c r="AS65" s="3391">
        <v>0</v>
      </c>
      <c r="AT65" s="3391">
        <v>12</v>
      </c>
      <c r="AU65" s="3391">
        <v>0</v>
      </c>
      <c r="AV65" s="3391">
        <v>0</v>
      </c>
      <c r="AW65" s="3391">
        <v>0</v>
      </c>
      <c r="AX65" s="3391">
        <v>0</v>
      </c>
      <c r="AY65" s="3391">
        <v>6</v>
      </c>
      <c r="AZ65" s="3391"/>
      <c r="BA65" s="3373">
        <f t="shared" si="27"/>
        <v>40</v>
      </c>
      <c r="BB65" s="3374">
        <f>BA65/'Radiología simple.'!AO$8</f>
        <v>3.3333333333333335</v>
      </c>
      <c r="BC65" s="3373" t="str" cm="1">
        <f t="array" ref="BC65">_xlfn.IFS(BB65&lt;4,"estandar",BB65&gt;9,"compleja",BB65&gt;4,"avanzada")</f>
        <v>estandar</v>
      </c>
      <c r="BD65" s="3451" t="s">
        <v>522</v>
      </c>
      <c r="BE65" s="2957">
        <v>0</v>
      </c>
      <c r="BF65" s="2953">
        <v>1</v>
      </c>
      <c r="BG65" s="2953">
        <v>0</v>
      </c>
      <c r="BH65" s="1143">
        <v>6.5568567119155396</v>
      </c>
      <c r="BI65" s="1143">
        <v>0</v>
      </c>
      <c r="BJ65" s="1143">
        <v>14.500452488687801</v>
      </c>
      <c r="BK65" s="1143"/>
      <c r="BL65" s="1143">
        <f t="shared" si="28"/>
        <v>21.057309200603342</v>
      </c>
      <c r="BM65" s="1139"/>
      <c r="BN65" s="1143">
        <v>2.9932733973015799</v>
      </c>
      <c r="BO65" s="1143">
        <v>0</v>
      </c>
      <c r="BP65" s="1143">
        <v>0</v>
      </c>
      <c r="BQ65" s="1143">
        <v>0.98104170433137505</v>
      </c>
      <c r="BR65" s="1143">
        <f t="shared" si="29"/>
        <v>25.031624302236295</v>
      </c>
      <c r="BS65" s="119"/>
      <c r="BT65" s="182"/>
      <c r="BU65" s="177"/>
      <c r="BV65" s="46"/>
      <c r="BW65" s="611"/>
    </row>
    <row r="66" spans="1:75" ht="69.75" customHeight="1" x14ac:dyDescent="0.45">
      <c r="A66" s="107">
        <v>0</v>
      </c>
      <c r="B66" s="108">
        <v>4</v>
      </c>
      <c r="C66" s="107">
        <v>0</v>
      </c>
      <c r="D66" s="108">
        <v>6</v>
      </c>
      <c r="E66" s="107">
        <v>0</v>
      </c>
      <c r="F66" s="108">
        <v>1</v>
      </c>
      <c r="G66" s="107">
        <v>0</v>
      </c>
      <c r="H66" s="108">
        <v>4</v>
      </c>
      <c r="I66" s="1452" t="str">
        <f t="shared" si="16"/>
        <v>04060104</v>
      </c>
      <c r="J66" s="1452" t="str">
        <f t="shared" si="23"/>
        <v>04060104</v>
      </c>
      <c r="K66" s="552"/>
      <c r="L66" s="552">
        <v>71363</v>
      </c>
      <c r="M66" s="552"/>
      <c r="N66" s="552"/>
      <c r="O66" s="552"/>
      <c r="P66" s="552"/>
      <c r="Q66" s="552"/>
      <c r="R66" s="552"/>
      <c r="S66" s="553" t="s">
        <v>119</v>
      </c>
      <c r="T66" s="556"/>
      <c r="U66" s="2663" t="s">
        <v>1398</v>
      </c>
      <c r="V66" s="2739" t="s">
        <v>240</v>
      </c>
      <c r="W66" s="2728" t="s">
        <v>1399</v>
      </c>
      <c r="X66" s="1721" t="s">
        <v>1400</v>
      </c>
      <c r="Y66" s="2367"/>
      <c r="Z66" s="2951" t="s">
        <v>1292</v>
      </c>
      <c r="AA66" s="181"/>
      <c r="AB66" s="3736"/>
      <c r="AC66" s="3451">
        <v>3.8</v>
      </c>
      <c r="AD66" s="3507">
        <f t="shared" si="24"/>
        <v>3.3333333333333335</v>
      </c>
      <c r="AE66" s="3377">
        <v>2.9</v>
      </c>
      <c r="AF66" s="3506"/>
      <c r="AG66" s="3391">
        <v>20</v>
      </c>
      <c r="AH66" s="3370">
        <f t="shared" si="25"/>
        <v>20</v>
      </c>
      <c r="AI66" s="3391">
        <v>5</v>
      </c>
      <c r="AJ66" s="3391">
        <v>0</v>
      </c>
      <c r="AK66" s="3391">
        <v>0</v>
      </c>
      <c r="AL66" s="3391">
        <v>15</v>
      </c>
      <c r="AM66" s="3391">
        <v>0</v>
      </c>
      <c r="AN66" s="3391">
        <v>0</v>
      </c>
      <c r="AO66" s="3391"/>
      <c r="AP66" s="3391">
        <v>20</v>
      </c>
      <c r="AQ66" s="3370">
        <f t="shared" si="26"/>
        <v>20</v>
      </c>
      <c r="AR66" s="3861">
        <v>2</v>
      </c>
      <c r="AS66" s="3391">
        <v>0</v>
      </c>
      <c r="AT66" s="3391">
        <v>12</v>
      </c>
      <c r="AU66" s="3391">
        <v>0</v>
      </c>
      <c r="AV66" s="3391">
        <v>0</v>
      </c>
      <c r="AW66" s="3391">
        <v>0</v>
      </c>
      <c r="AX66" s="3391">
        <v>0</v>
      </c>
      <c r="AY66" s="3391">
        <v>6</v>
      </c>
      <c r="AZ66" s="3391"/>
      <c r="BA66" s="3373">
        <f t="shared" si="27"/>
        <v>40</v>
      </c>
      <c r="BB66" s="3374">
        <f>BA66/'Radiología simple.'!AO$8</f>
        <v>3.3333333333333335</v>
      </c>
      <c r="BC66" s="3373" t="str" cm="1">
        <f t="array" ref="BC66">_xlfn.IFS(BB66&lt;4,"estandar",BB66&gt;9,"compleja",BB66&gt;4,"avanzada")</f>
        <v>estandar</v>
      </c>
      <c r="BD66" s="3451" t="s">
        <v>522</v>
      </c>
      <c r="BE66" s="2957">
        <v>0</v>
      </c>
      <c r="BF66" s="2953">
        <v>1</v>
      </c>
      <c r="BG66" s="2953">
        <v>0</v>
      </c>
      <c r="BH66" s="1143">
        <v>6.5568567119155396</v>
      </c>
      <c r="BI66" s="1143">
        <v>0</v>
      </c>
      <c r="BJ66" s="1143">
        <v>14.500452488687801</v>
      </c>
      <c r="BK66" s="1143"/>
      <c r="BL66" s="1143">
        <f t="shared" si="28"/>
        <v>21.057309200603342</v>
      </c>
      <c r="BM66" s="1139"/>
      <c r="BN66" s="1143">
        <v>2.9932733973015799</v>
      </c>
      <c r="BO66" s="1143">
        <v>0</v>
      </c>
      <c r="BP66" s="1143">
        <v>0</v>
      </c>
      <c r="BQ66" s="1143">
        <v>0.98104170433137505</v>
      </c>
      <c r="BR66" s="1143">
        <f t="shared" si="29"/>
        <v>25.031624302236295</v>
      </c>
      <c r="BS66" s="119"/>
      <c r="BT66" s="182"/>
      <c r="BU66" s="177"/>
      <c r="BV66" s="48"/>
      <c r="BW66" s="611"/>
    </row>
    <row r="67" spans="1:75" ht="69.75" customHeight="1" x14ac:dyDescent="0.45">
      <c r="A67" s="107">
        <v>0</v>
      </c>
      <c r="B67" s="108">
        <v>4</v>
      </c>
      <c r="C67" s="107">
        <v>0</v>
      </c>
      <c r="D67" s="108">
        <v>6</v>
      </c>
      <c r="E67" s="107">
        <v>0</v>
      </c>
      <c r="F67" s="108">
        <v>1</v>
      </c>
      <c r="G67" s="107">
        <v>0</v>
      </c>
      <c r="H67" s="108">
        <v>5</v>
      </c>
      <c r="I67" s="1452" t="str">
        <f t="shared" si="16"/>
        <v>04060105</v>
      </c>
      <c r="J67" s="1452" t="str">
        <f t="shared" si="23"/>
        <v>04060105</v>
      </c>
      <c r="K67" s="552"/>
      <c r="L67" s="552">
        <v>71364</v>
      </c>
      <c r="M67" s="552"/>
      <c r="N67" s="552"/>
      <c r="O67" s="552"/>
      <c r="P67" s="552"/>
      <c r="Q67" s="552"/>
      <c r="R67" s="552"/>
      <c r="S67" s="553" t="s">
        <v>119</v>
      </c>
      <c r="T67" s="556"/>
      <c r="U67" s="2663" t="s">
        <v>1401</v>
      </c>
      <c r="V67" s="2739" t="s">
        <v>240</v>
      </c>
      <c r="W67" s="2728" t="s">
        <v>1402</v>
      </c>
      <c r="X67" s="1721" t="s">
        <v>1401</v>
      </c>
      <c r="Y67" s="2367"/>
      <c r="Z67" s="2951" t="s">
        <v>1292</v>
      </c>
      <c r="AA67" s="181"/>
      <c r="AB67" s="3736"/>
      <c r="AC67" s="3451">
        <v>3.8</v>
      </c>
      <c r="AD67" s="3507">
        <f t="shared" si="24"/>
        <v>3.3333333333333335</v>
      </c>
      <c r="AE67" s="3377">
        <v>2.9</v>
      </c>
      <c r="AF67" s="3506"/>
      <c r="AG67" s="3391">
        <v>20</v>
      </c>
      <c r="AH67" s="3370">
        <f t="shared" si="25"/>
        <v>20</v>
      </c>
      <c r="AI67" s="3391">
        <v>5</v>
      </c>
      <c r="AJ67" s="3391">
        <v>0</v>
      </c>
      <c r="AK67" s="3391">
        <v>0</v>
      </c>
      <c r="AL67" s="3391">
        <v>15</v>
      </c>
      <c r="AM67" s="3391">
        <v>0</v>
      </c>
      <c r="AN67" s="3391">
        <v>0</v>
      </c>
      <c r="AO67" s="3391"/>
      <c r="AP67" s="3391">
        <v>20</v>
      </c>
      <c r="AQ67" s="3370">
        <f t="shared" si="26"/>
        <v>20</v>
      </c>
      <c r="AR67" s="3861">
        <v>2</v>
      </c>
      <c r="AS67" s="3391">
        <v>0</v>
      </c>
      <c r="AT67" s="3391">
        <v>12</v>
      </c>
      <c r="AU67" s="3391">
        <v>0</v>
      </c>
      <c r="AV67" s="3391">
        <v>0</v>
      </c>
      <c r="AW67" s="3391">
        <v>0</v>
      </c>
      <c r="AX67" s="3391">
        <v>0</v>
      </c>
      <c r="AY67" s="3391">
        <v>6</v>
      </c>
      <c r="AZ67" s="3391"/>
      <c r="BA67" s="3373">
        <f t="shared" si="27"/>
        <v>40</v>
      </c>
      <c r="BB67" s="3374">
        <f>BA67/'Radiología simple.'!AO$8</f>
        <v>3.3333333333333335</v>
      </c>
      <c r="BC67" s="3373" t="str" cm="1">
        <f t="array" ref="BC67">_xlfn.IFS(BB67&lt;4,"estandar",BB67&gt;9,"compleja",BB67&gt;4,"avanzada")</f>
        <v>estandar</v>
      </c>
      <c r="BD67" s="3451" t="s">
        <v>522</v>
      </c>
      <c r="BE67" s="2957">
        <v>0</v>
      </c>
      <c r="BF67" s="2953">
        <v>1</v>
      </c>
      <c r="BG67" s="2953">
        <v>0</v>
      </c>
      <c r="BH67" s="1143">
        <v>6.5568567119155396</v>
      </c>
      <c r="BI67" s="1143">
        <v>0</v>
      </c>
      <c r="BJ67" s="1143">
        <v>14.500452488687801</v>
      </c>
      <c r="BK67" s="1143"/>
      <c r="BL67" s="1143">
        <f t="shared" si="28"/>
        <v>21.057309200603342</v>
      </c>
      <c r="BM67" s="1139"/>
      <c r="BN67" s="1143">
        <v>2.9932733973015799</v>
      </c>
      <c r="BO67" s="1143">
        <v>0</v>
      </c>
      <c r="BP67" s="1143">
        <v>0</v>
      </c>
      <c r="BQ67" s="1143">
        <v>0.98104170433137505</v>
      </c>
      <c r="BR67" s="1143">
        <f t="shared" si="29"/>
        <v>25.031624302236295</v>
      </c>
      <c r="BS67" s="119"/>
      <c r="BT67" s="182"/>
      <c r="BU67" s="177"/>
      <c r="BV67" s="46"/>
      <c r="BW67" s="611"/>
    </row>
    <row r="68" spans="1:75" ht="69.75" customHeight="1" x14ac:dyDescent="0.45">
      <c r="A68" s="107">
        <v>0</v>
      </c>
      <c r="B68" s="108">
        <v>4</v>
      </c>
      <c r="C68" s="107">
        <v>0</v>
      </c>
      <c r="D68" s="108">
        <v>6</v>
      </c>
      <c r="E68" s="107">
        <v>0</v>
      </c>
      <c r="F68" s="108">
        <v>1</v>
      </c>
      <c r="G68" s="107">
        <v>0</v>
      </c>
      <c r="H68" s="108">
        <v>6</v>
      </c>
      <c r="I68" s="1452" t="str">
        <f t="shared" si="16"/>
        <v>04060106</v>
      </c>
      <c r="J68" s="1452" t="str">
        <f t="shared" si="23"/>
        <v>04060106</v>
      </c>
      <c r="K68" s="552"/>
      <c r="L68" s="552">
        <v>71366</v>
      </c>
      <c r="M68" s="552"/>
      <c r="N68" s="552"/>
      <c r="O68" s="552"/>
      <c r="P68" s="552"/>
      <c r="Q68" s="552"/>
      <c r="R68" s="552"/>
      <c r="S68" s="553" t="s">
        <v>119</v>
      </c>
      <c r="T68" s="556"/>
      <c r="U68" s="2663" t="s">
        <v>1403</v>
      </c>
      <c r="V68" s="2739" t="s">
        <v>240</v>
      </c>
      <c r="W68" s="2728" t="s">
        <v>1404</v>
      </c>
      <c r="X68" s="1721" t="s">
        <v>1405</v>
      </c>
      <c r="Y68" s="2367"/>
      <c r="Z68" s="2951" t="s">
        <v>1292</v>
      </c>
      <c r="AA68" s="181"/>
      <c r="AB68" s="3736"/>
      <c r="AC68" s="3451">
        <v>3.8</v>
      </c>
      <c r="AD68" s="3507">
        <f t="shared" si="24"/>
        <v>3.3333333333333335</v>
      </c>
      <c r="AE68" s="3377">
        <v>2.9</v>
      </c>
      <c r="AF68" s="3506"/>
      <c r="AG68" s="3391">
        <v>20</v>
      </c>
      <c r="AH68" s="3370">
        <f t="shared" si="25"/>
        <v>20</v>
      </c>
      <c r="AI68" s="3391">
        <v>6</v>
      </c>
      <c r="AJ68" s="3391">
        <v>0</v>
      </c>
      <c r="AK68" s="3391">
        <v>0</v>
      </c>
      <c r="AL68" s="3391">
        <v>14</v>
      </c>
      <c r="AM68" s="3391">
        <v>0</v>
      </c>
      <c r="AN68" s="3391">
        <v>0</v>
      </c>
      <c r="AO68" s="3391"/>
      <c r="AP68" s="3391">
        <v>20</v>
      </c>
      <c r="AQ68" s="3370">
        <f t="shared" si="26"/>
        <v>20</v>
      </c>
      <c r="AR68" s="3861">
        <v>2</v>
      </c>
      <c r="AS68" s="3391">
        <v>0</v>
      </c>
      <c r="AT68" s="3391">
        <v>12</v>
      </c>
      <c r="AU68" s="3391">
        <v>0</v>
      </c>
      <c r="AV68" s="3391">
        <v>0</v>
      </c>
      <c r="AW68" s="3391">
        <v>0</v>
      </c>
      <c r="AX68" s="3391">
        <v>0</v>
      </c>
      <c r="AY68" s="3391">
        <v>6</v>
      </c>
      <c r="AZ68" s="3391"/>
      <c r="BA68" s="3373">
        <f t="shared" si="27"/>
        <v>40</v>
      </c>
      <c r="BB68" s="3374">
        <f>BA68/'Radiología simple.'!AO$8</f>
        <v>3.3333333333333335</v>
      </c>
      <c r="BC68" s="3373" t="str" cm="1">
        <f t="array" ref="BC68">_xlfn.IFS(BB68&lt;4,"estandar",BB68&gt;9,"compleja",BB68&gt;4,"avanzada")</f>
        <v>estandar</v>
      </c>
      <c r="BD68" s="3451" t="s">
        <v>522</v>
      </c>
      <c r="BE68" s="2957">
        <v>0</v>
      </c>
      <c r="BF68" s="2953">
        <v>1</v>
      </c>
      <c r="BG68" s="2953">
        <v>0</v>
      </c>
      <c r="BH68" s="1143">
        <v>6.5568567119155396</v>
      </c>
      <c r="BI68" s="1143">
        <v>0</v>
      </c>
      <c r="BJ68" s="1143">
        <v>14.500452488687801</v>
      </c>
      <c r="BK68" s="1143"/>
      <c r="BL68" s="1143">
        <f t="shared" si="28"/>
        <v>21.057309200603342</v>
      </c>
      <c r="BM68" s="1139"/>
      <c r="BN68" s="1143">
        <v>2.9932733973015799</v>
      </c>
      <c r="BO68" s="1143">
        <v>0</v>
      </c>
      <c r="BP68" s="1143">
        <v>0</v>
      </c>
      <c r="BQ68" s="1143">
        <v>0.98104170433137505</v>
      </c>
      <c r="BR68" s="1143">
        <f t="shared" si="29"/>
        <v>25.031624302236295</v>
      </c>
      <c r="BS68" s="119"/>
      <c r="BT68" s="182"/>
      <c r="BU68" s="177"/>
      <c r="BV68" s="48"/>
      <c r="BW68" s="611"/>
    </row>
    <row r="69" spans="1:75" ht="69.75" customHeight="1" x14ac:dyDescent="0.45">
      <c r="A69" s="107">
        <v>0</v>
      </c>
      <c r="B69" s="108">
        <v>4</v>
      </c>
      <c r="C69" s="107">
        <v>0</v>
      </c>
      <c r="D69" s="108">
        <v>6</v>
      </c>
      <c r="E69" s="107">
        <v>0</v>
      </c>
      <c r="F69" s="108">
        <v>1</v>
      </c>
      <c r="G69" s="107">
        <v>0</v>
      </c>
      <c r="H69" s="108">
        <v>7</v>
      </c>
      <c r="I69" s="1452" t="str">
        <f t="shared" si="16"/>
        <v>04060107</v>
      </c>
      <c r="J69" s="1452" t="str">
        <f t="shared" si="23"/>
        <v>04060107</v>
      </c>
      <c r="K69" s="552"/>
      <c r="L69" s="552">
        <v>71367</v>
      </c>
      <c r="M69" s="552"/>
      <c r="N69" s="552"/>
      <c r="O69" s="552"/>
      <c r="P69" s="552"/>
      <c r="Q69" s="552"/>
      <c r="R69" s="552"/>
      <c r="S69" s="553" t="s">
        <v>119</v>
      </c>
      <c r="T69" s="556"/>
      <c r="U69" s="2663" t="s">
        <v>1406</v>
      </c>
      <c r="V69" s="2739" t="s">
        <v>240</v>
      </c>
      <c r="W69" s="2728" t="s">
        <v>1407</v>
      </c>
      <c r="X69" s="1721" t="s">
        <v>1406</v>
      </c>
      <c r="Y69" s="2367"/>
      <c r="Z69" s="2951" t="s">
        <v>1292</v>
      </c>
      <c r="AA69" s="181"/>
      <c r="AB69" s="3736"/>
      <c r="AC69" s="3451">
        <v>3.8</v>
      </c>
      <c r="AD69" s="3507">
        <f t="shared" si="24"/>
        <v>3.3333333333333335</v>
      </c>
      <c r="AE69" s="3377">
        <v>2.9</v>
      </c>
      <c r="AF69" s="3506"/>
      <c r="AG69" s="3391">
        <v>20</v>
      </c>
      <c r="AH69" s="3370">
        <f t="shared" si="25"/>
        <v>20</v>
      </c>
      <c r="AI69" s="3391">
        <v>6</v>
      </c>
      <c r="AJ69" s="3391">
        <v>0</v>
      </c>
      <c r="AK69" s="3391">
        <v>0</v>
      </c>
      <c r="AL69" s="3391">
        <v>14</v>
      </c>
      <c r="AM69" s="3391">
        <v>0</v>
      </c>
      <c r="AN69" s="3391">
        <v>0</v>
      </c>
      <c r="AO69" s="3391"/>
      <c r="AP69" s="3391">
        <v>20</v>
      </c>
      <c r="AQ69" s="3370">
        <f t="shared" si="26"/>
        <v>20</v>
      </c>
      <c r="AR69" s="3861">
        <v>2</v>
      </c>
      <c r="AS69" s="3391">
        <v>0</v>
      </c>
      <c r="AT69" s="3391">
        <v>12</v>
      </c>
      <c r="AU69" s="3391">
        <v>0</v>
      </c>
      <c r="AV69" s="3391">
        <v>0</v>
      </c>
      <c r="AW69" s="3391">
        <v>0</v>
      </c>
      <c r="AX69" s="3391">
        <v>0</v>
      </c>
      <c r="AY69" s="3391">
        <v>6</v>
      </c>
      <c r="AZ69" s="3391"/>
      <c r="BA69" s="3373">
        <f t="shared" si="27"/>
        <v>40</v>
      </c>
      <c r="BB69" s="3374">
        <f>BA69/'Radiología simple.'!AO$8</f>
        <v>3.3333333333333335</v>
      </c>
      <c r="BC69" s="3373" t="str" cm="1">
        <f t="array" ref="BC69">_xlfn.IFS(BB69&lt;4,"estandar",BB69&gt;9,"compleja",BB69&gt;4,"avanzada")</f>
        <v>estandar</v>
      </c>
      <c r="BD69" s="3451" t="s">
        <v>522</v>
      </c>
      <c r="BE69" s="2957">
        <v>0</v>
      </c>
      <c r="BF69" s="2953">
        <v>1</v>
      </c>
      <c r="BG69" s="2953">
        <v>0</v>
      </c>
      <c r="BH69" s="1143">
        <v>6.5568567119155396</v>
      </c>
      <c r="BI69" s="1143">
        <v>0</v>
      </c>
      <c r="BJ69" s="1143">
        <v>14.500452488687801</v>
      </c>
      <c r="BK69" s="1143"/>
      <c r="BL69" s="1143">
        <f t="shared" si="28"/>
        <v>21.057309200603342</v>
      </c>
      <c r="BM69" s="1139"/>
      <c r="BN69" s="1143">
        <v>2.9932733973015799</v>
      </c>
      <c r="BO69" s="1143">
        <v>0</v>
      </c>
      <c r="BP69" s="1143">
        <v>0</v>
      </c>
      <c r="BQ69" s="1143">
        <v>0.98104170433137505</v>
      </c>
      <c r="BR69" s="1143">
        <f t="shared" si="29"/>
        <v>25.031624302236295</v>
      </c>
      <c r="BS69" s="119"/>
      <c r="BT69" s="182"/>
      <c r="BU69" s="177"/>
      <c r="BV69" s="46"/>
      <c r="BW69" s="611"/>
    </row>
    <row r="70" spans="1:75" ht="69.75" customHeight="1" x14ac:dyDescent="0.45">
      <c r="A70" s="107">
        <v>0</v>
      </c>
      <c r="B70" s="108">
        <v>4</v>
      </c>
      <c r="C70" s="107">
        <v>0</v>
      </c>
      <c r="D70" s="108">
        <v>6</v>
      </c>
      <c r="E70" s="107">
        <v>0</v>
      </c>
      <c r="F70" s="108">
        <v>1</v>
      </c>
      <c r="G70" s="107">
        <v>0</v>
      </c>
      <c r="H70" s="108">
        <v>8</v>
      </c>
      <c r="I70" s="1452" t="str">
        <f t="shared" si="16"/>
        <v>04060108</v>
      </c>
      <c r="J70" s="3466" t="str">
        <f t="shared" si="23"/>
        <v>04060108</v>
      </c>
      <c r="K70" s="3467"/>
      <c r="L70" s="3467">
        <v>71368</v>
      </c>
      <c r="M70" s="3467"/>
      <c r="N70" s="3467"/>
      <c r="O70" s="3467"/>
      <c r="P70" s="3467"/>
      <c r="Q70" s="3467"/>
      <c r="R70" s="3467"/>
      <c r="S70" s="3468" t="s">
        <v>119</v>
      </c>
      <c r="T70" s="3469"/>
      <c r="U70" s="3198" t="s">
        <v>1408</v>
      </c>
      <c r="V70" s="3470" t="s">
        <v>240</v>
      </c>
      <c r="W70" s="3471" t="s">
        <v>1409</v>
      </c>
      <c r="X70" s="3472" t="s">
        <v>1408</v>
      </c>
      <c r="Y70" s="3473"/>
      <c r="Z70" s="3474" t="s">
        <v>1292</v>
      </c>
      <c r="AA70" s="3475"/>
      <c r="AB70" s="3849"/>
      <c r="AC70" s="3451">
        <v>3.8</v>
      </c>
      <c r="AD70" s="3507">
        <f t="shared" si="24"/>
        <v>3.3333333333333335</v>
      </c>
      <c r="AE70" s="3377">
        <v>2.9</v>
      </c>
      <c r="AF70" s="3506"/>
      <c r="AG70" s="3391">
        <v>20</v>
      </c>
      <c r="AH70" s="3370">
        <f t="shared" ref="AH70" si="30">SUM(AI70:AN70)</f>
        <v>20</v>
      </c>
      <c r="AI70" s="3391">
        <v>6</v>
      </c>
      <c r="AJ70" s="3391">
        <v>0</v>
      </c>
      <c r="AK70" s="3391">
        <v>0</v>
      </c>
      <c r="AL70" s="3391">
        <v>14</v>
      </c>
      <c r="AM70" s="3391">
        <v>0</v>
      </c>
      <c r="AN70" s="3391">
        <v>0</v>
      </c>
      <c r="AO70" s="3391"/>
      <c r="AP70" s="3391">
        <v>20</v>
      </c>
      <c r="AQ70" s="3370">
        <f t="shared" si="26"/>
        <v>20</v>
      </c>
      <c r="AR70" s="3865">
        <v>2</v>
      </c>
      <c r="AS70" s="3476">
        <v>0</v>
      </c>
      <c r="AT70" s="3476">
        <v>12</v>
      </c>
      <c r="AU70" s="3476">
        <v>0</v>
      </c>
      <c r="AV70" s="3476">
        <v>0</v>
      </c>
      <c r="AW70" s="3476">
        <v>0</v>
      </c>
      <c r="AX70" s="3476">
        <v>0</v>
      </c>
      <c r="AY70" s="3476">
        <v>6</v>
      </c>
      <c r="AZ70" s="3476"/>
      <c r="BA70" s="3477">
        <f t="shared" si="27"/>
        <v>40</v>
      </c>
      <c r="BB70" s="3478">
        <f>BA70/'Radiología simple.'!AO$8</f>
        <v>3.3333333333333335</v>
      </c>
      <c r="BC70" s="3477" t="str" cm="1">
        <f t="array" ref="BC70">_xlfn.IFS(BB70&lt;4,"estandar",BB70&gt;9,"compleja",BB70&gt;4,"avanzada")</f>
        <v>estandar</v>
      </c>
      <c r="BD70" s="3479" t="s">
        <v>522</v>
      </c>
      <c r="BE70" s="3480">
        <v>0</v>
      </c>
      <c r="BF70" s="3481">
        <v>1</v>
      </c>
      <c r="BG70" s="3481">
        <v>0</v>
      </c>
      <c r="BH70" s="1143">
        <v>6.5568567119155396</v>
      </c>
      <c r="BI70" s="1143">
        <v>0</v>
      </c>
      <c r="BJ70" s="1143">
        <v>14.500452488687801</v>
      </c>
      <c r="BK70" s="1143"/>
      <c r="BL70" s="1143">
        <f t="shared" si="28"/>
        <v>21.057309200603342</v>
      </c>
      <c r="BM70" s="1139"/>
      <c r="BN70" s="1143">
        <v>2.9932733973015799</v>
      </c>
      <c r="BO70" s="1143">
        <v>0</v>
      </c>
      <c r="BP70" s="1143">
        <v>0</v>
      </c>
      <c r="BQ70" s="1143">
        <v>0.98104170433137505</v>
      </c>
      <c r="BR70" s="1143">
        <f t="shared" si="29"/>
        <v>25.031624302236295</v>
      </c>
      <c r="BS70" s="119"/>
      <c r="BT70" s="182"/>
      <c r="BU70" s="177"/>
      <c r="BV70" s="48"/>
      <c r="BW70" s="611"/>
    </row>
    <row r="71" spans="1:75" ht="52.5" customHeight="1" x14ac:dyDescent="0.35">
      <c r="A71" s="1446">
        <v>0</v>
      </c>
      <c r="B71" s="1447">
        <v>4</v>
      </c>
      <c r="C71" s="1446">
        <v>0</v>
      </c>
      <c r="D71" s="1447">
        <v>6</v>
      </c>
      <c r="E71" s="1446">
        <v>0</v>
      </c>
      <c r="F71" s="1447">
        <v>1</v>
      </c>
      <c r="G71" s="1446">
        <v>0</v>
      </c>
      <c r="H71" s="1447">
        <v>9</v>
      </c>
      <c r="I71" s="3832"/>
      <c r="J71" s="3498" t="str">
        <f t="shared" si="23"/>
        <v>04060109</v>
      </c>
      <c r="K71" s="3499"/>
      <c r="L71" s="3499"/>
      <c r="M71" s="3499"/>
      <c r="N71" s="3499"/>
      <c r="O71" s="3499"/>
      <c r="P71" s="3499"/>
      <c r="Q71" s="3499"/>
      <c r="R71" s="3499"/>
      <c r="S71" s="3385" t="s">
        <v>1219</v>
      </c>
      <c r="T71" s="3385"/>
      <c r="U71" s="3500" t="s">
        <v>1410</v>
      </c>
      <c r="V71" s="3385" t="s">
        <v>291</v>
      </c>
      <c r="W71" s="3501" t="s">
        <v>1411</v>
      </c>
      <c r="X71" s="3502" t="s">
        <v>1410</v>
      </c>
      <c r="Y71" s="3503" t="s">
        <v>1412</v>
      </c>
      <c r="Z71" s="3504" t="s">
        <v>1292</v>
      </c>
      <c r="AA71" s="3505"/>
      <c r="AB71" s="3850"/>
      <c r="AC71" s="3506"/>
      <c r="AD71" s="3507">
        <f t="shared" si="24"/>
        <v>2.5</v>
      </c>
      <c r="AE71" s="3377"/>
      <c r="AF71" s="3506"/>
      <c r="AG71" s="3389">
        <v>10</v>
      </c>
      <c r="AH71" s="3370">
        <f>SUM(AI71:AN71)</f>
        <v>10</v>
      </c>
      <c r="AI71" s="3389">
        <v>0</v>
      </c>
      <c r="AJ71" s="3389">
        <v>0</v>
      </c>
      <c r="AK71" s="3389">
        <v>0</v>
      </c>
      <c r="AL71" s="3389">
        <v>10</v>
      </c>
      <c r="AM71" s="3389">
        <v>0</v>
      </c>
      <c r="AN71" s="3389">
        <v>0</v>
      </c>
      <c r="AO71" s="3389"/>
      <c r="AP71" s="3389">
        <v>10</v>
      </c>
      <c r="AQ71" s="3370">
        <f t="shared" si="26"/>
        <v>20</v>
      </c>
      <c r="AR71" s="3861">
        <v>2</v>
      </c>
      <c r="AS71" s="3391">
        <v>0</v>
      </c>
      <c r="AT71" s="3389">
        <v>12</v>
      </c>
      <c r="AU71" s="3389">
        <v>0</v>
      </c>
      <c r="AV71" s="3389">
        <v>0</v>
      </c>
      <c r="AW71" s="3389">
        <v>0</v>
      </c>
      <c r="AX71" s="3389">
        <v>0</v>
      </c>
      <c r="AY71" s="3391">
        <v>6</v>
      </c>
      <c r="AZ71" s="3389"/>
      <c r="BA71" s="3373">
        <f t="shared" si="27"/>
        <v>30</v>
      </c>
      <c r="BB71" s="3374">
        <f>BA71/'Radiología simple.'!AO$8</f>
        <v>2.5</v>
      </c>
      <c r="BC71" s="3373" t="str" cm="1">
        <f t="array" ref="BC71">_xlfn.IFS(BB71&lt;4,"estandar",BB71&gt;9,"compleja",BB71&gt;4,"avanzada")</f>
        <v>estandar</v>
      </c>
      <c r="BD71" s="3458">
        <v>1</v>
      </c>
      <c r="BE71" s="3508">
        <v>0</v>
      </c>
      <c r="BF71" s="3445">
        <v>1</v>
      </c>
      <c r="BG71" s="3445">
        <v>0</v>
      </c>
      <c r="BH71" s="1631"/>
      <c r="BI71" s="1236"/>
      <c r="BJ71" s="1236"/>
      <c r="BK71" s="1236"/>
      <c r="BL71" s="1236"/>
      <c r="BM71" s="1236"/>
      <c r="BN71" s="1236"/>
      <c r="BO71" s="1236"/>
      <c r="BP71" s="1236"/>
      <c r="BQ71" s="1236"/>
      <c r="BR71" s="1236"/>
      <c r="BS71" s="408"/>
      <c r="BT71" s="408"/>
      <c r="BU71" s="39"/>
      <c r="BV71" s="46"/>
      <c r="BW71" s="611"/>
    </row>
    <row r="72" spans="1:75" ht="51.75" hidden="1" customHeight="1" x14ac:dyDescent="0.45">
      <c r="A72" s="413"/>
      <c r="B72" s="414"/>
      <c r="C72" s="107"/>
      <c r="D72" s="108"/>
      <c r="E72" s="107"/>
      <c r="F72" s="108"/>
      <c r="G72" s="107"/>
      <c r="H72" s="108"/>
      <c r="I72" s="1452" t="str">
        <f>CONCATENATE(A72,B72,C72,D72,E72,F72,G72,H72)</f>
        <v/>
      </c>
      <c r="J72" s="3482"/>
      <c r="K72" s="3483"/>
      <c r="L72" s="3483"/>
      <c r="M72" s="3483"/>
      <c r="N72" s="3483"/>
      <c r="O72" s="3483"/>
      <c r="P72" s="3483"/>
      <c r="Q72" s="3483"/>
      <c r="R72" s="3483"/>
      <c r="S72" s="3484" t="s">
        <v>84</v>
      </c>
      <c r="T72" s="3485"/>
      <c r="U72" s="3486" t="s">
        <v>1413</v>
      </c>
      <c r="V72" s="3487" t="s">
        <v>268</v>
      </c>
      <c r="W72" s="3488" t="s">
        <v>1414</v>
      </c>
      <c r="X72" s="3489" t="s">
        <v>1413</v>
      </c>
      <c r="Y72" s="3490"/>
      <c r="Z72" s="3491"/>
      <c r="AA72" s="3491"/>
      <c r="AB72" s="3851"/>
      <c r="AC72" s="3506"/>
      <c r="AD72" s="3506"/>
      <c r="AE72" s="3377"/>
      <c r="AF72" s="3506"/>
      <c r="AG72" s="3456" t="s">
        <v>1415</v>
      </c>
      <c r="AH72" s="3456"/>
      <c r="AI72" s="3456"/>
      <c r="AJ72" s="3456"/>
      <c r="AK72" s="3456"/>
      <c r="AL72" s="3456"/>
      <c r="AM72" s="3456"/>
      <c r="AN72" s="3456"/>
      <c r="AO72" s="3456"/>
      <c r="AP72" s="3456" t="s">
        <v>1415</v>
      </c>
      <c r="AQ72" s="3456"/>
      <c r="AR72" s="3866">
        <v>2</v>
      </c>
      <c r="AS72" s="3494"/>
      <c r="AT72" s="3493"/>
      <c r="AU72" s="3493"/>
      <c r="AV72" s="3493"/>
      <c r="AW72" s="3493"/>
      <c r="AX72" s="3493"/>
      <c r="AY72" s="3494">
        <v>6</v>
      </c>
      <c r="AZ72" s="3493"/>
      <c r="BA72" s="3493"/>
      <c r="BB72" s="3493"/>
      <c r="BC72" s="3493"/>
      <c r="BD72" s="3495" t="s">
        <v>522</v>
      </c>
      <c r="BE72" s="3496" t="s">
        <v>249</v>
      </c>
      <c r="BF72" s="3497">
        <v>1</v>
      </c>
      <c r="BG72" s="3497">
        <v>0</v>
      </c>
      <c r="BH72" s="1143"/>
      <c r="BI72" s="1143"/>
      <c r="BJ72" s="1143"/>
      <c r="BK72" s="1143"/>
      <c r="BL72" s="1143"/>
      <c r="BM72" s="1139"/>
      <c r="BN72" s="1143"/>
      <c r="BO72" s="1143"/>
      <c r="BP72" s="1143"/>
      <c r="BQ72" s="1143"/>
      <c r="BR72" s="1143"/>
      <c r="BS72" s="119"/>
      <c r="BT72" s="182"/>
      <c r="BU72" s="177"/>
      <c r="BV72" s="48"/>
      <c r="BW72" s="611"/>
    </row>
    <row r="73" spans="1:75" ht="27.75" hidden="1" customHeight="1" x14ac:dyDescent="0.45">
      <c r="A73" s="413"/>
      <c r="B73" s="414"/>
      <c r="C73" s="107"/>
      <c r="D73" s="108"/>
      <c r="E73" s="107"/>
      <c r="F73" s="108"/>
      <c r="G73" s="107"/>
      <c r="H73" s="108"/>
      <c r="I73" s="1452"/>
      <c r="J73" s="1452"/>
      <c r="K73" s="552"/>
      <c r="L73" s="552"/>
      <c r="M73" s="552"/>
      <c r="N73" s="552"/>
      <c r="O73" s="552"/>
      <c r="P73" s="552"/>
      <c r="Q73" s="552"/>
      <c r="R73" s="552"/>
      <c r="S73" s="2672" t="s">
        <v>456</v>
      </c>
      <c r="T73" s="2740"/>
      <c r="U73" s="3510" t="s">
        <v>1416</v>
      </c>
      <c r="V73" s="3511" t="s">
        <v>268</v>
      </c>
      <c r="W73" s="3512" t="s">
        <v>1417</v>
      </c>
      <c r="X73" s="3513" t="s">
        <v>1416</v>
      </c>
      <c r="Y73" s="3514"/>
      <c r="Z73" s="3475"/>
      <c r="AA73" s="3475"/>
      <c r="AB73" s="3849"/>
      <c r="AC73" s="3506"/>
      <c r="AD73" s="3506"/>
      <c r="AE73" s="3377"/>
      <c r="AF73" s="3506"/>
      <c r="AG73" s="3456"/>
      <c r="AH73" s="3456"/>
      <c r="AI73" s="3456"/>
      <c r="AJ73" s="3456"/>
      <c r="AK73" s="3456"/>
      <c r="AL73" s="3456"/>
      <c r="AM73" s="3456"/>
      <c r="AN73" s="3456"/>
      <c r="AO73" s="3456"/>
      <c r="AP73" s="3456"/>
      <c r="AQ73" s="3456"/>
      <c r="AR73" s="3865">
        <v>2</v>
      </c>
      <c r="AS73" s="3476"/>
      <c r="AT73" s="3515"/>
      <c r="AU73" s="3515"/>
      <c r="AV73" s="3515"/>
      <c r="AW73" s="3515"/>
      <c r="AX73" s="3515"/>
      <c r="AY73" s="3476">
        <v>6</v>
      </c>
      <c r="AZ73" s="3515"/>
      <c r="BA73" s="3515"/>
      <c r="BB73" s="3515"/>
      <c r="BC73" s="3515"/>
      <c r="BD73" s="3479" t="s">
        <v>522</v>
      </c>
      <c r="BE73" s="3516" t="s">
        <v>249</v>
      </c>
      <c r="BF73" s="3481">
        <v>1</v>
      </c>
      <c r="BG73" s="3481">
        <v>0</v>
      </c>
      <c r="BH73" s="1143"/>
      <c r="BI73" s="1143"/>
      <c r="BJ73" s="1143"/>
      <c r="BK73" s="1143"/>
      <c r="BL73" s="1143"/>
      <c r="BM73" s="1139"/>
      <c r="BN73" s="1143"/>
      <c r="BO73" s="1143"/>
      <c r="BP73" s="1143"/>
      <c r="BQ73" s="1143"/>
      <c r="BR73" s="1143"/>
      <c r="BS73" s="119"/>
      <c r="BT73" s="182"/>
      <c r="BU73" s="177"/>
      <c r="BV73" s="46"/>
      <c r="BW73" s="611"/>
    </row>
    <row r="74" spans="1:75" ht="51.75" customHeight="1" x14ac:dyDescent="0.45">
      <c r="A74" s="413"/>
      <c r="B74" s="414"/>
      <c r="C74" s="107"/>
      <c r="D74" s="108"/>
      <c r="E74" s="107"/>
      <c r="F74" s="108"/>
      <c r="G74" s="107"/>
      <c r="H74" s="108"/>
      <c r="I74" s="1452"/>
      <c r="J74" s="2666" t="s">
        <v>1418</v>
      </c>
      <c r="K74" s="552"/>
      <c r="L74" s="552"/>
      <c r="M74" s="552"/>
      <c r="N74" s="552"/>
      <c r="O74" s="552"/>
      <c r="P74" s="552"/>
      <c r="Q74" s="552"/>
      <c r="R74" s="552"/>
      <c r="S74" s="2686" t="s">
        <v>84</v>
      </c>
      <c r="T74" s="3509"/>
      <c r="U74" s="3524" t="s">
        <v>1419</v>
      </c>
      <c r="V74" s="3385" t="s">
        <v>291</v>
      </c>
      <c r="W74" s="3525"/>
      <c r="X74" s="3526"/>
      <c r="Y74" s="3527" t="s">
        <v>1420</v>
      </c>
      <c r="Z74" s="3505"/>
      <c r="AA74" s="3505"/>
      <c r="AB74" s="3850"/>
      <c r="AC74" s="3528"/>
      <c r="AD74" s="3507">
        <f t="shared" ref="AD74" si="31">BB74</f>
        <v>0</v>
      </c>
      <c r="AE74" s="3377"/>
      <c r="AF74" s="3506"/>
      <c r="AG74" s="3456"/>
      <c r="AH74" s="3370">
        <f>SUM(AI74:AN74)</f>
        <v>0</v>
      </c>
      <c r="AI74" s="3456"/>
      <c r="AJ74" s="3456" t="s">
        <v>218</v>
      </c>
      <c r="AK74" s="3456"/>
      <c r="AL74" s="3456"/>
      <c r="AM74" s="3456"/>
      <c r="AN74" s="3456"/>
      <c r="AO74" s="3456"/>
      <c r="AP74" s="3456"/>
      <c r="AQ74" s="3370">
        <f>SUM(AR74:AY74)</f>
        <v>0</v>
      </c>
      <c r="AR74" s="3861"/>
      <c r="AS74" s="3391"/>
      <c r="AT74" s="3456"/>
      <c r="AU74" s="3456"/>
      <c r="AV74" s="3456"/>
      <c r="AW74" s="3456"/>
      <c r="AX74" s="3456"/>
      <c r="AY74" s="3391"/>
      <c r="AZ74" s="3456"/>
      <c r="BA74" s="3456"/>
      <c r="BB74" s="3456"/>
      <c r="BC74" s="3373" t="str" cm="1">
        <f t="array" ref="BC74">_xlfn.IFS(BB74&lt;4,"estandar",BB74&gt;9,"compleja",BB74&gt;4,"avanzada")</f>
        <v>estandar</v>
      </c>
      <c r="BD74" s="3451" t="s">
        <v>522</v>
      </c>
      <c r="BE74" s="3451" t="s">
        <v>249</v>
      </c>
      <c r="BF74" s="3445">
        <v>1</v>
      </c>
      <c r="BG74" s="3445">
        <v>0</v>
      </c>
      <c r="BH74" s="1469"/>
      <c r="BI74" s="1143"/>
      <c r="BJ74" s="1143"/>
      <c r="BK74" s="1143"/>
      <c r="BL74" s="1143"/>
      <c r="BM74" s="1139"/>
      <c r="BN74" s="1143"/>
      <c r="BO74" s="1143"/>
      <c r="BP74" s="1143"/>
      <c r="BQ74" s="1143"/>
      <c r="BR74" s="1143"/>
      <c r="BS74" s="119"/>
      <c r="BT74" s="182"/>
      <c r="BU74" s="177"/>
      <c r="BV74" s="48"/>
      <c r="BW74" s="611"/>
    </row>
    <row r="75" spans="1:75" ht="20.25" customHeight="1" x14ac:dyDescent="0.45">
      <c r="A75" s="372"/>
      <c r="B75" s="373"/>
      <c r="C75" s="105"/>
      <c r="D75" s="106"/>
      <c r="E75" s="105"/>
      <c r="F75" s="106"/>
      <c r="G75" s="105"/>
      <c r="H75" s="106"/>
      <c r="I75" s="392"/>
      <c r="J75" s="392"/>
      <c r="K75" s="145"/>
      <c r="L75" s="145"/>
      <c r="M75" s="111"/>
      <c r="N75" s="111"/>
      <c r="O75" s="111"/>
      <c r="P75" s="111"/>
      <c r="Q75" s="111"/>
      <c r="R75" s="111"/>
      <c r="S75" s="360"/>
      <c r="T75" s="360"/>
      <c r="U75" s="3517"/>
      <c r="V75" s="3518"/>
      <c r="W75" s="3519"/>
      <c r="X75" s="411"/>
      <c r="Y75" s="3520"/>
      <c r="Z75" s="411"/>
      <c r="AA75" s="411"/>
      <c r="AB75" s="3492"/>
      <c r="AC75" s="3506"/>
      <c r="AD75" s="3506"/>
      <c r="AE75" s="3377"/>
      <c r="AF75" s="3506"/>
      <c r="AG75" s="3456"/>
      <c r="AH75" s="3456"/>
      <c r="AI75" s="3456"/>
      <c r="AJ75" s="3456"/>
      <c r="AK75" s="3456"/>
      <c r="AL75" s="3456"/>
      <c r="AM75" s="3456"/>
      <c r="AN75" s="3456"/>
      <c r="AO75" s="3456"/>
      <c r="AP75" s="3456"/>
      <c r="AQ75" s="3456"/>
      <c r="AR75" s="3866"/>
      <c r="AS75" s="3494"/>
      <c r="AT75" s="3493"/>
      <c r="AU75" s="3493"/>
      <c r="AV75" s="3493"/>
      <c r="AW75" s="3493"/>
      <c r="AX75" s="3493"/>
      <c r="AY75" s="3494"/>
      <c r="AZ75" s="3493"/>
      <c r="BA75" s="3493"/>
      <c r="BB75" s="3493"/>
      <c r="BC75" s="3493"/>
      <c r="BD75" s="3521"/>
      <c r="BE75" s="3522"/>
      <c r="BF75" s="3523">
        <v>1</v>
      </c>
      <c r="BG75" s="3523"/>
      <c r="BH75" s="1143"/>
      <c r="BI75" s="1143"/>
      <c r="BJ75" s="1143"/>
      <c r="BK75" s="1143"/>
      <c r="BL75" s="1143"/>
      <c r="BM75" s="1139"/>
      <c r="BN75" s="1143"/>
      <c r="BO75" s="1143"/>
      <c r="BP75" s="1143"/>
      <c r="BQ75" s="1143"/>
      <c r="BR75" s="1143"/>
      <c r="BS75" s="119"/>
      <c r="BT75" s="182"/>
      <c r="BU75" s="177"/>
      <c r="BV75" s="48"/>
      <c r="BW75" s="611"/>
    </row>
    <row r="76" spans="1:75" ht="25.5" customHeight="1" x14ac:dyDescent="0.35">
      <c r="A76" s="278"/>
      <c r="B76" s="416"/>
      <c r="C76" s="278"/>
      <c r="D76" s="416"/>
      <c r="E76" s="278"/>
      <c r="F76" s="416"/>
      <c r="G76" s="280"/>
      <c r="H76" s="279"/>
      <c r="I76" s="3828" t="str">
        <f t="shared" ref="I76:I84" si="32">CONCATENATE(A76,B76,C76,D76,E76,F76,G76,H76)</f>
        <v/>
      </c>
      <c r="J76" s="2961"/>
      <c r="K76" s="311"/>
      <c r="L76" s="311"/>
      <c r="M76" s="311"/>
      <c r="N76" s="311"/>
      <c r="O76" s="311"/>
      <c r="P76" s="311"/>
      <c r="Q76" s="311"/>
      <c r="R76" s="311"/>
      <c r="S76" s="283" t="s">
        <v>119</v>
      </c>
      <c r="T76" s="284" t="s">
        <v>1421</v>
      </c>
      <c r="U76" s="284"/>
      <c r="V76" s="285"/>
      <c r="W76" s="2356"/>
      <c r="X76" s="284" t="s">
        <v>1422</v>
      </c>
      <c r="Y76" s="2364"/>
      <c r="Z76" s="284"/>
      <c r="AA76" s="284"/>
      <c r="AB76" s="1823"/>
      <c r="AC76" s="3879"/>
      <c r="AD76" s="3879"/>
      <c r="AE76" s="3879"/>
      <c r="AF76" s="3879"/>
      <c r="AG76" s="3459"/>
      <c r="AH76" s="3459"/>
      <c r="AI76" s="3459"/>
      <c r="AJ76" s="3459"/>
      <c r="AK76" s="3459"/>
      <c r="AL76" s="3459"/>
      <c r="AM76" s="3459"/>
      <c r="AN76" s="3459"/>
      <c r="AO76" s="3459"/>
      <c r="AP76" s="3459"/>
      <c r="AQ76" s="3459"/>
      <c r="AR76" s="3867"/>
      <c r="AS76" s="3459"/>
      <c r="AT76" s="3459"/>
      <c r="AU76" s="3459"/>
      <c r="AV76" s="3459"/>
      <c r="AW76" s="3459"/>
      <c r="AX76" s="3459"/>
      <c r="AY76" s="3459"/>
      <c r="AZ76" s="3459"/>
      <c r="BA76" s="3459"/>
      <c r="BB76" s="3459"/>
      <c r="BC76" s="3459"/>
      <c r="BD76" s="3460"/>
      <c r="BE76" s="3431"/>
      <c r="BF76" s="2991"/>
      <c r="BG76" s="2991"/>
      <c r="BH76" s="1205"/>
      <c r="BI76" s="1205"/>
      <c r="BJ76" s="1205"/>
      <c r="BK76" s="1205"/>
      <c r="BL76" s="1205"/>
      <c r="BM76" s="1206"/>
      <c r="BN76" s="1205"/>
      <c r="BO76" s="1205"/>
      <c r="BP76" s="1205"/>
      <c r="BQ76" s="1205"/>
      <c r="BR76" s="1205"/>
      <c r="BS76" s="289"/>
      <c r="BT76" s="311"/>
      <c r="BU76" s="177"/>
      <c r="BV76" s="46"/>
      <c r="BW76" s="611"/>
    </row>
    <row r="77" spans="1:75" ht="45" customHeight="1" x14ac:dyDescent="0.45">
      <c r="A77" s="107">
        <v>0</v>
      </c>
      <c r="B77" s="108">
        <v>4</v>
      </c>
      <c r="C77" s="107">
        <v>0</v>
      </c>
      <c r="D77" s="108">
        <v>6</v>
      </c>
      <c r="E77" s="107">
        <v>0</v>
      </c>
      <c r="F77" s="108">
        <v>2</v>
      </c>
      <c r="G77" s="107">
        <v>0</v>
      </c>
      <c r="H77" s="108">
        <v>0</v>
      </c>
      <c r="I77" s="1452" t="str">
        <f t="shared" si="32"/>
        <v>04060200</v>
      </c>
      <c r="J77" s="1452" t="str">
        <f t="shared" ref="J77:J85" si="33">CONCATENATE(A77,B77,C77,D77,E77,F77,G77,H77)</f>
        <v>04060200</v>
      </c>
      <c r="K77" s="552"/>
      <c r="L77" s="552"/>
      <c r="M77" s="552"/>
      <c r="N77" s="552"/>
      <c r="O77" s="552"/>
      <c r="P77" s="552"/>
      <c r="Q77" s="552"/>
      <c r="R77" s="552"/>
      <c r="S77" s="553" t="s">
        <v>119</v>
      </c>
      <c r="T77" s="2670" t="s">
        <v>1421</v>
      </c>
      <c r="U77" s="2663"/>
      <c r="V77" s="2745"/>
      <c r="W77" s="2738" t="s">
        <v>1423</v>
      </c>
      <c r="X77" s="114"/>
      <c r="Y77" s="2346"/>
      <c r="Z77" s="292"/>
      <c r="AA77" s="292"/>
      <c r="AB77" s="3845"/>
      <c r="AC77" s="3506"/>
      <c r="AD77" s="3507">
        <f t="shared" ref="AD77:AD79" si="34">BB77</f>
        <v>0</v>
      </c>
      <c r="AE77" s="3377"/>
      <c r="AF77" s="3528"/>
      <c r="AG77" s="3391">
        <v>30</v>
      </c>
      <c r="AH77" s="3370">
        <f t="shared" ref="AH77:AH85" si="35">SUM(AI77:AN77)</f>
        <v>30</v>
      </c>
      <c r="AI77" s="3391">
        <v>6</v>
      </c>
      <c r="AJ77" s="3391">
        <v>0</v>
      </c>
      <c r="AK77" s="3391">
        <v>0</v>
      </c>
      <c r="AL77" s="3391">
        <v>24</v>
      </c>
      <c r="AM77" s="3391">
        <v>0</v>
      </c>
      <c r="AN77" s="3391">
        <v>0</v>
      </c>
      <c r="AO77" s="3391"/>
      <c r="AP77" s="3391"/>
      <c r="AQ77" s="3370">
        <f t="shared" ref="AQ77:AQ85" si="36">SUM(AR77:AY77)</f>
        <v>20</v>
      </c>
      <c r="AR77" s="3861">
        <v>2</v>
      </c>
      <c r="AS77" s="3391">
        <v>0</v>
      </c>
      <c r="AT77" s="3391">
        <v>12</v>
      </c>
      <c r="AU77" s="3427">
        <v>0</v>
      </c>
      <c r="AV77" s="3391">
        <v>0</v>
      </c>
      <c r="AW77" s="3391">
        <v>0</v>
      </c>
      <c r="AX77" s="3391">
        <v>0</v>
      </c>
      <c r="AY77" s="3391">
        <v>6</v>
      </c>
      <c r="AZ77" s="3391"/>
      <c r="BA77" s="3391"/>
      <c r="BB77" s="3391"/>
      <c r="BC77" s="3373" t="str" cm="1">
        <f t="array" ref="BC77">_xlfn.IFS(BB77&lt;4,"estandar",BB77&gt;9,"compleja",BB77&gt;4,"avanzada")</f>
        <v>estandar</v>
      </c>
      <c r="BD77" s="3451" t="s">
        <v>522</v>
      </c>
      <c r="BE77" s="1563" t="s">
        <v>249</v>
      </c>
      <c r="BF77" s="2953">
        <v>1</v>
      </c>
      <c r="BG77" s="2953">
        <v>0</v>
      </c>
      <c r="BH77" s="1143"/>
      <c r="BI77" s="1143"/>
      <c r="BJ77" s="1143"/>
      <c r="BK77" s="1143"/>
      <c r="BL77" s="1143"/>
      <c r="BM77" s="1139"/>
      <c r="BN77" s="1143"/>
      <c r="BO77" s="1143"/>
      <c r="BP77" s="1143"/>
      <c r="BQ77" s="1143"/>
      <c r="BR77" s="1143"/>
      <c r="BS77" s="119"/>
      <c r="BT77" s="182"/>
      <c r="BU77" s="177"/>
      <c r="BV77" s="48"/>
      <c r="BW77" s="611"/>
    </row>
    <row r="78" spans="1:75" ht="54.75" customHeight="1" x14ac:dyDescent="0.45">
      <c r="A78" s="107">
        <v>0</v>
      </c>
      <c r="B78" s="108">
        <v>4</v>
      </c>
      <c r="C78" s="107">
        <v>0</v>
      </c>
      <c r="D78" s="108">
        <v>6</v>
      </c>
      <c r="E78" s="107">
        <v>0</v>
      </c>
      <c r="F78" s="108">
        <v>2</v>
      </c>
      <c r="G78" s="107">
        <v>0</v>
      </c>
      <c r="H78" s="108">
        <v>1</v>
      </c>
      <c r="I78" s="1452" t="str">
        <f t="shared" si="32"/>
        <v>04060201</v>
      </c>
      <c r="J78" s="1452" t="str">
        <f t="shared" si="33"/>
        <v>04060201</v>
      </c>
      <c r="K78" s="552"/>
      <c r="L78" s="552">
        <v>71369</v>
      </c>
      <c r="M78" s="552"/>
      <c r="N78" s="552"/>
      <c r="O78" s="552"/>
      <c r="P78" s="552"/>
      <c r="Q78" s="552"/>
      <c r="R78" s="552"/>
      <c r="S78" s="553" t="s">
        <v>119</v>
      </c>
      <c r="T78" s="556"/>
      <c r="U78" s="2663" t="s">
        <v>1424</v>
      </c>
      <c r="V78" s="2739" t="s">
        <v>240</v>
      </c>
      <c r="W78" s="2729" t="s">
        <v>1425</v>
      </c>
      <c r="X78" s="1210" t="s">
        <v>1424</v>
      </c>
      <c r="Y78" s="2285"/>
      <c r="Z78" s="2951" t="s">
        <v>1292</v>
      </c>
      <c r="AA78" s="181"/>
      <c r="AB78" s="3736"/>
      <c r="AC78" s="3451" t="s">
        <v>1333</v>
      </c>
      <c r="AD78" s="3507">
        <f t="shared" si="34"/>
        <v>5</v>
      </c>
      <c r="AE78" s="3377" t="s">
        <v>1334</v>
      </c>
      <c r="AF78" s="3506"/>
      <c r="AG78" s="3391">
        <v>30</v>
      </c>
      <c r="AH78" s="3370">
        <f t="shared" si="35"/>
        <v>30</v>
      </c>
      <c r="AI78" s="3391">
        <v>6</v>
      </c>
      <c r="AJ78" s="3391">
        <v>0</v>
      </c>
      <c r="AK78" s="3391">
        <v>0</v>
      </c>
      <c r="AL78" s="3391">
        <v>24</v>
      </c>
      <c r="AM78" s="3391">
        <v>0</v>
      </c>
      <c r="AN78" s="3391">
        <v>0</v>
      </c>
      <c r="AO78" s="3391"/>
      <c r="AP78" s="3391">
        <v>30</v>
      </c>
      <c r="AQ78" s="3370">
        <f t="shared" si="36"/>
        <v>30</v>
      </c>
      <c r="AR78" s="3861">
        <v>2</v>
      </c>
      <c r="AS78" s="3391">
        <v>0</v>
      </c>
      <c r="AT78" s="3391">
        <v>12</v>
      </c>
      <c r="AU78" s="3427">
        <v>0</v>
      </c>
      <c r="AV78" s="3391">
        <v>10</v>
      </c>
      <c r="AW78" s="3391">
        <v>0</v>
      </c>
      <c r="AX78" s="3391">
        <v>0</v>
      </c>
      <c r="AY78" s="3391">
        <v>6</v>
      </c>
      <c r="AZ78" s="3391"/>
      <c r="BA78" s="3373">
        <f t="shared" ref="BA78:BA85" si="37">(AH78*BF78)+(AQ78*BD78)+(AH78*BE78)+(AH78*BG78)</f>
        <v>60</v>
      </c>
      <c r="BB78" s="3374">
        <f>BA78/'Radiología simple.'!AO$8</f>
        <v>5</v>
      </c>
      <c r="BC78" s="3373" t="str" cm="1">
        <f t="array" ref="BC78">_xlfn.IFS(BB78&lt;4,"estandar",BB78&gt;9,"compleja",BB78&gt;4,"avanzada")</f>
        <v>avanzada</v>
      </c>
      <c r="BD78" s="3451" t="s">
        <v>522</v>
      </c>
      <c r="BE78" s="1563" t="s">
        <v>249</v>
      </c>
      <c r="BF78" s="2953">
        <v>1</v>
      </c>
      <c r="BG78" s="2953">
        <v>0</v>
      </c>
      <c r="BH78" s="1143">
        <v>9.8352850678733006</v>
      </c>
      <c r="BI78" s="1143">
        <v>0</v>
      </c>
      <c r="BJ78" s="1143">
        <v>21.750678733031702</v>
      </c>
      <c r="BK78" s="1143"/>
      <c r="BL78" s="1143">
        <f>SUM(BH78,BI78,BJ78)</f>
        <v>31.585963800905002</v>
      </c>
      <c r="BM78" s="1139"/>
      <c r="BN78" s="1143">
        <v>4.4899100959523697</v>
      </c>
      <c r="BO78" s="1143">
        <v>0</v>
      </c>
      <c r="BP78" s="1143">
        <v>0</v>
      </c>
      <c r="BQ78" s="1143">
        <v>0.98104170433137505</v>
      </c>
      <c r="BR78" s="1143">
        <f>SUM(BL78,BN78,BO78,BP78,BQ78)</f>
        <v>37.056915601188749</v>
      </c>
      <c r="BS78" s="119"/>
      <c r="BT78" s="182"/>
      <c r="BU78" s="177"/>
      <c r="BV78" s="46"/>
      <c r="BW78" s="611"/>
    </row>
    <row r="79" spans="1:75" ht="54.75" customHeight="1" x14ac:dyDescent="0.45">
      <c r="A79" s="107">
        <v>0</v>
      </c>
      <c r="B79" s="108">
        <v>4</v>
      </c>
      <c r="C79" s="107">
        <v>0</v>
      </c>
      <c r="D79" s="108">
        <v>6</v>
      </c>
      <c r="E79" s="107">
        <v>0</v>
      </c>
      <c r="F79" s="108">
        <v>2</v>
      </c>
      <c r="G79" s="107">
        <v>0</v>
      </c>
      <c r="H79" s="108">
        <v>2</v>
      </c>
      <c r="I79" s="1452" t="str">
        <f t="shared" si="32"/>
        <v>04060202</v>
      </c>
      <c r="J79" s="1452" t="str">
        <f t="shared" si="33"/>
        <v>04060202</v>
      </c>
      <c r="K79" s="552"/>
      <c r="L79" s="552">
        <v>71370</v>
      </c>
      <c r="M79" s="552"/>
      <c r="N79" s="552"/>
      <c r="O79" s="552"/>
      <c r="P79" s="552"/>
      <c r="Q79" s="552"/>
      <c r="R79" s="552"/>
      <c r="S79" s="553" t="s">
        <v>119</v>
      </c>
      <c r="T79" s="556"/>
      <c r="U79" s="2663" t="s">
        <v>1426</v>
      </c>
      <c r="V79" s="2739" t="s">
        <v>240</v>
      </c>
      <c r="W79" s="2729" t="s">
        <v>1425</v>
      </c>
      <c r="X79" s="1210" t="s">
        <v>1426</v>
      </c>
      <c r="Y79" s="2285"/>
      <c r="Z79" s="2951" t="s">
        <v>1292</v>
      </c>
      <c r="AA79" s="181"/>
      <c r="AB79" s="3736"/>
      <c r="AC79" s="3451" t="s">
        <v>1333</v>
      </c>
      <c r="AD79" s="3507">
        <f t="shared" si="34"/>
        <v>5</v>
      </c>
      <c r="AE79" s="3377" t="s">
        <v>1334</v>
      </c>
      <c r="AF79" s="3506"/>
      <c r="AG79" s="3391">
        <v>30</v>
      </c>
      <c r="AH79" s="3370">
        <f t="shared" si="35"/>
        <v>30</v>
      </c>
      <c r="AI79" s="3391">
        <v>6</v>
      </c>
      <c r="AJ79" s="3391">
        <v>0</v>
      </c>
      <c r="AK79" s="3391">
        <v>0</v>
      </c>
      <c r="AL79" s="3391">
        <v>24</v>
      </c>
      <c r="AM79" s="3391">
        <v>0</v>
      </c>
      <c r="AN79" s="3391">
        <v>0</v>
      </c>
      <c r="AO79" s="3391"/>
      <c r="AP79" s="3391">
        <v>30</v>
      </c>
      <c r="AQ79" s="3370">
        <f t="shared" si="36"/>
        <v>30</v>
      </c>
      <c r="AR79" s="3861">
        <v>2</v>
      </c>
      <c r="AS79" s="3391">
        <v>0</v>
      </c>
      <c r="AT79" s="3391">
        <v>12</v>
      </c>
      <c r="AU79" s="3427">
        <v>0</v>
      </c>
      <c r="AV79" s="3391">
        <v>10</v>
      </c>
      <c r="AW79" s="3391">
        <v>0</v>
      </c>
      <c r="AX79" s="3391">
        <v>0</v>
      </c>
      <c r="AY79" s="3391">
        <v>6</v>
      </c>
      <c r="AZ79" s="3391"/>
      <c r="BA79" s="3373">
        <f t="shared" si="37"/>
        <v>60</v>
      </c>
      <c r="BB79" s="3374">
        <f>BA79/'Radiología simple.'!AO$8</f>
        <v>5</v>
      </c>
      <c r="BC79" s="3373" t="str" cm="1">
        <f t="array" ref="BC79">_xlfn.IFS(BB79&lt;4,"estandar",BB79&gt;9,"compleja",BB79&gt;4,"avanzada")</f>
        <v>avanzada</v>
      </c>
      <c r="BD79" s="3451" t="s">
        <v>522</v>
      </c>
      <c r="BE79" s="1563" t="s">
        <v>249</v>
      </c>
      <c r="BF79" s="2953">
        <v>1</v>
      </c>
      <c r="BG79" s="2953">
        <v>0</v>
      </c>
      <c r="BH79" s="1143">
        <v>9.8352850678733006</v>
      </c>
      <c r="BI79" s="1143">
        <v>0</v>
      </c>
      <c r="BJ79" s="1143">
        <v>21.750678733031702</v>
      </c>
      <c r="BK79" s="1143"/>
      <c r="BL79" s="1143">
        <f>SUM(BH79,BI79,BJ79)</f>
        <v>31.585963800905002</v>
      </c>
      <c r="BM79" s="1139"/>
      <c r="BN79" s="1143">
        <v>4.4899100959523697</v>
      </c>
      <c r="BO79" s="1143">
        <v>0</v>
      </c>
      <c r="BP79" s="1143">
        <v>0</v>
      </c>
      <c r="BQ79" s="1143">
        <v>0.98104170433137505</v>
      </c>
      <c r="BR79" s="1143">
        <f>SUM(BL79,BN79,BO79,BP79,BQ79)</f>
        <v>37.056915601188749</v>
      </c>
      <c r="BS79" s="119"/>
      <c r="BT79" s="182"/>
      <c r="BU79" s="177"/>
      <c r="BV79" s="48"/>
      <c r="BW79" s="611"/>
    </row>
    <row r="80" spans="1:75" ht="54.75" customHeight="1" x14ac:dyDescent="0.45">
      <c r="A80" s="107">
        <v>0</v>
      </c>
      <c r="B80" s="108">
        <v>4</v>
      </c>
      <c r="C80" s="107">
        <v>0</v>
      </c>
      <c r="D80" s="108">
        <v>6</v>
      </c>
      <c r="E80" s="107">
        <v>0</v>
      </c>
      <c r="F80" s="108">
        <v>2</v>
      </c>
      <c r="G80" s="107">
        <v>0</v>
      </c>
      <c r="H80" s="108">
        <v>3</v>
      </c>
      <c r="I80" s="1452" t="str">
        <f t="shared" si="32"/>
        <v>04060203</v>
      </c>
      <c r="J80" s="1452" t="str">
        <f t="shared" si="33"/>
        <v>04060203</v>
      </c>
      <c r="K80" s="552"/>
      <c r="L80" s="552">
        <v>71371</v>
      </c>
      <c r="M80" s="552"/>
      <c r="N80" s="552"/>
      <c r="O80" s="552"/>
      <c r="P80" s="552"/>
      <c r="Q80" s="552"/>
      <c r="R80" s="552"/>
      <c r="S80" s="553" t="s">
        <v>119</v>
      </c>
      <c r="T80" s="556"/>
      <c r="U80" s="2663" t="s">
        <v>1427</v>
      </c>
      <c r="V80" s="2739" t="s">
        <v>653</v>
      </c>
      <c r="W80" s="2729" t="s">
        <v>1428</v>
      </c>
      <c r="X80" s="1210" t="s">
        <v>1429</v>
      </c>
      <c r="Y80" s="2285"/>
      <c r="Z80" s="2951" t="s">
        <v>1292</v>
      </c>
      <c r="AA80" s="181"/>
      <c r="AB80" s="3736"/>
      <c r="AC80" s="3451" t="s">
        <v>1293</v>
      </c>
      <c r="AD80" s="3507">
        <f t="shared" ref="AD80:AD83" si="38">BB80</f>
        <v>3.3333333333333335</v>
      </c>
      <c r="AE80" s="3377" t="s">
        <v>1294</v>
      </c>
      <c r="AF80" s="3506"/>
      <c r="AG80" s="3391">
        <v>20</v>
      </c>
      <c r="AH80" s="3370">
        <f t="shared" si="35"/>
        <v>20</v>
      </c>
      <c r="AI80" s="3391">
        <v>6</v>
      </c>
      <c r="AJ80" s="3391">
        <v>0</v>
      </c>
      <c r="AK80" s="3391">
        <v>0</v>
      </c>
      <c r="AL80" s="3391">
        <v>14</v>
      </c>
      <c r="AM80" s="3391">
        <v>0</v>
      </c>
      <c r="AN80" s="3391">
        <v>0</v>
      </c>
      <c r="AO80" s="3391"/>
      <c r="AP80" s="3391">
        <v>20</v>
      </c>
      <c r="AQ80" s="3370">
        <f t="shared" si="36"/>
        <v>20</v>
      </c>
      <c r="AR80" s="3861">
        <v>2</v>
      </c>
      <c r="AS80" s="3391">
        <v>0</v>
      </c>
      <c r="AT80" s="3391">
        <v>12</v>
      </c>
      <c r="AU80" s="3427">
        <v>0</v>
      </c>
      <c r="AV80" s="3391">
        <v>0</v>
      </c>
      <c r="AW80" s="3391">
        <v>0</v>
      </c>
      <c r="AX80" s="3391">
        <v>0</v>
      </c>
      <c r="AY80" s="3391">
        <v>6</v>
      </c>
      <c r="AZ80" s="3391"/>
      <c r="BA80" s="3373">
        <f t="shared" si="37"/>
        <v>40</v>
      </c>
      <c r="BB80" s="3374">
        <f>BA80/'Radiología simple.'!AO$8</f>
        <v>3.3333333333333335</v>
      </c>
      <c r="BC80" s="3373" t="str" cm="1">
        <f t="array" ref="BC80">_xlfn.IFS(BB80&lt;4,"estandar",BB80&gt;9,"compleja",BB80&gt;4,"avanzada")</f>
        <v>estandar</v>
      </c>
      <c r="BD80" s="3451" t="s">
        <v>522</v>
      </c>
      <c r="BE80" s="1563">
        <v>0</v>
      </c>
      <c r="BF80" s="2953">
        <v>1</v>
      </c>
      <c r="BG80" s="2953">
        <v>0</v>
      </c>
      <c r="BH80" s="1143">
        <v>6.5568567119155396</v>
      </c>
      <c r="BI80" s="1143">
        <v>0</v>
      </c>
      <c r="BJ80" s="1143">
        <v>14.500452488687801</v>
      </c>
      <c r="BK80" s="1143"/>
      <c r="BL80" s="1143">
        <f>SUM(BH80,BI80,BJ80)</f>
        <v>21.057309200603342</v>
      </c>
      <c r="BM80" s="1139"/>
      <c r="BN80" s="1143">
        <v>2.9932733973015799</v>
      </c>
      <c r="BO80" s="1143">
        <v>0</v>
      </c>
      <c r="BP80" s="1143">
        <v>0</v>
      </c>
      <c r="BQ80" s="1143">
        <v>0.98104170433137505</v>
      </c>
      <c r="BR80" s="1143">
        <f>SUM(BL80,BN80,BO80,BP80,BQ80)</f>
        <v>25.031624302236295</v>
      </c>
      <c r="BS80" s="119"/>
      <c r="BT80" s="182"/>
      <c r="BU80" s="177"/>
      <c r="BV80" s="46"/>
      <c r="BW80" s="611"/>
    </row>
    <row r="81" spans="1:75" ht="54.75" customHeight="1" x14ac:dyDescent="0.45">
      <c r="A81" s="107">
        <v>0</v>
      </c>
      <c r="B81" s="108">
        <v>4</v>
      </c>
      <c r="C81" s="107">
        <v>0</v>
      </c>
      <c r="D81" s="108">
        <v>6</v>
      </c>
      <c r="E81" s="107">
        <v>0</v>
      </c>
      <c r="F81" s="108">
        <v>2</v>
      </c>
      <c r="G81" s="107">
        <v>0</v>
      </c>
      <c r="H81" s="108">
        <v>4</v>
      </c>
      <c r="I81" s="1452" t="str">
        <f t="shared" si="32"/>
        <v>04060204</v>
      </c>
      <c r="J81" s="1452" t="str">
        <f t="shared" si="33"/>
        <v>04060204</v>
      </c>
      <c r="K81" s="552"/>
      <c r="L81" s="552">
        <v>71372</v>
      </c>
      <c r="M81" s="552"/>
      <c r="N81" s="552"/>
      <c r="O81" s="552"/>
      <c r="P81" s="552"/>
      <c r="Q81" s="552"/>
      <c r="R81" s="552"/>
      <c r="S81" s="553" t="s">
        <v>119</v>
      </c>
      <c r="T81" s="556"/>
      <c r="U81" s="2663" t="s">
        <v>1430</v>
      </c>
      <c r="V81" s="2739" t="s">
        <v>240</v>
      </c>
      <c r="W81" s="2729" t="s">
        <v>1425</v>
      </c>
      <c r="X81" s="1210" t="s">
        <v>1430</v>
      </c>
      <c r="Y81" s="2285"/>
      <c r="Z81" s="2951" t="s">
        <v>1292</v>
      </c>
      <c r="AA81" s="181"/>
      <c r="AB81" s="3736"/>
      <c r="AC81" s="3451" t="s">
        <v>1293</v>
      </c>
      <c r="AD81" s="3507">
        <f t="shared" si="38"/>
        <v>3.3333333333333335</v>
      </c>
      <c r="AE81" s="3377" t="s">
        <v>1294</v>
      </c>
      <c r="AF81" s="3506"/>
      <c r="AG81" s="3391">
        <v>20</v>
      </c>
      <c r="AH81" s="3370">
        <f t="shared" si="35"/>
        <v>20</v>
      </c>
      <c r="AI81" s="3391">
        <v>6</v>
      </c>
      <c r="AJ81" s="3391">
        <v>0</v>
      </c>
      <c r="AK81" s="3391">
        <v>0</v>
      </c>
      <c r="AL81" s="3391">
        <v>14</v>
      </c>
      <c r="AM81" s="3391">
        <v>0</v>
      </c>
      <c r="AN81" s="3391">
        <v>0</v>
      </c>
      <c r="AO81" s="3391"/>
      <c r="AP81" s="3391">
        <v>20</v>
      </c>
      <c r="AQ81" s="3370">
        <f t="shared" si="36"/>
        <v>20</v>
      </c>
      <c r="AR81" s="3861">
        <v>2</v>
      </c>
      <c r="AS81" s="3391">
        <v>0</v>
      </c>
      <c r="AT81" s="3391">
        <v>12</v>
      </c>
      <c r="AU81" s="3427">
        <v>0</v>
      </c>
      <c r="AV81" s="3391">
        <v>0</v>
      </c>
      <c r="AW81" s="3391">
        <v>0</v>
      </c>
      <c r="AX81" s="3391">
        <v>0</v>
      </c>
      <c r="AY81" s="3391">
        <v>6</v>
      </c>
      <c r="AZ81" s="3391"/>
      <c r="BA81" s="3373">
        <f t="shared" si="37"/>
        <v>40</v>
      </c>
      <c r="BB81" s="3374">
        <f>BA81/'Radiología simple.'!AO$8</f>
        <v>3.3333333333333335</v>
      </c>
      <c r="BC81" s="3373" t="str" cm="1">
        <f t="array" ref="BC81">_xlfn.IFS(BB81&lt;4,"estandar",BB81&gt;9,"compleja",BB81&gt;4,"avanzada")</f>
        <v>estandar</v>
      </c>
      <c r="BD81" s="3451" t="s">
        <v>522</v>
      </c>
      <c r="BE81" s="1563">
        <v>0</v>
      </c>
      <c r="BF81" s="2953">
        <v>1</v>
      </c>
      <c r="BG81" s="2953">
        <v>0</v>
      </c>
      <c r="BH81" s="1143">
        <v>6.5568567119155396</v>
      </c>
      <c r="BI81" s="1143">
        <v>0</v>
      </c>
      <c r="BJ81" s="1143">
        <v>14.500452488687801</v>
      </c>
      <c r="BK81" s="1143"/>
      <c r="BL81" s="1143">
        <f>SUM(BH81,BI81,BJ81)</f>
        <v>21.057309200603342</v>
      </c>
      <c r="BM81" s="1139"/>
      <c r="BN81" s="1143">
        <v>2.9932733973015799</v>
      </c>
      <c r="BO81" s="1143">
        <v>0</v>
      </c>
      <c r="BP81" s="1143">
        <v>0</v>
      </c>
      <c r="BQ81" s="1143">
        <v>0.98104170433137505</v>
      </c>
      <c r="BR81" s="1143">
        <f>SUM(BL81,BN81,BO81,BP81,BQ81)</f>
        <v>25.031624302236295</v>
      </c>
      <c r="BS81" s="119"/>
      <c r="BT81" s="182"/>
      <c r="BU81" s="177"/>
      <c r="BV81" s="48"/>
      <c r="BW81" s="611"/>
    </row>
    <row r="82" spans="1:75" ht="47.25" customHeight="1" x14ac:dyDescent="0.45">
      <c r="A82" s="1446">
        <v>0</v>
      </c>
      <c r="B82" s="1447">
        <v>4</v>
      </c>
      <c r="C82" s="1446">
        <v>0</v>
      </c>
      <c r="D82" s="1447">
        <v>6</v>
      </c>
      <c r="E82" s="1446">
        <v>0</v>
      </c>
      <c r="F82" s="1447">
        <v>2</v>
      </c>
      <c r="G82" s="1446">
        <v>0</v>
      </c>
      <c r="H82" s="1447">
        <v>6</v>
      </c>
      <c r="I82" s="2666"/>
      <c r="J82" s="2666" t="str">
        <f t="shared" si="33"/>
        <v>04060206</v>
      </c>
      <c r="K82" s="552"/>
      <c r="L82" s="552"/>
      <c r="M82" s="552"/>
      <c r="N82" s="552"/>
      <c r="O82" s="552"/>
      <c r="P82" s="552"/>
      <c r="Q82" s="552"/>
      <c r="R82" s="552"/>
      <c r="S82" s="2686" t="s">
        <v>456</v>
      </c>
      <c r="T82" s="2686"/>
      <c r="U82" s="2708" t="s">
        <v>1431</v>
      </c>
      <c r="V82" s="2746" t="s">
        <v>291</v>
      </c>
      <c r="W82" s="2728" t="s">
        <v>1432</v>
      </c>
      <c r="X82" s="1722" t="s">
        <v>1431</v>
      </c>
      <c r="Y82" s="2341" t="s">
        <v>1433</v>
      </c>
      <c r="Z82" s="2951" t="s">
        <v>1292</v>
      </c>
      <c r="AA82" s="181"/>
      <c r="AB82" s="3736"/>
      <c r="AC82" s="3451"/>
      <c r="AD82" s="3507">
        <f t="shared" si="38"/>
        <v>3.3333333333333335</v>
      </c>
      <c r="AE82" s="3377"/>
      <c r="AF82" s="3506"/>
      <c r="AG82" s="3389">
        <v>20</v>
      </c>
      <c r="AH82" s="3370">
        <f t="shared" si="35"/>
        <v>20</v>
      </c>
      <c r="AI82" s="3389">
        <v>6</v>
      </c>
      <c r="AJ82" s="3389">
        <v>0</v>
      </c>
      <c r="AK82" s="3389">
        <v>0</v>
      </c>
      <c r="AL82" s="3389">
        <v>14</v>
      </c>
      <c r="AM82" s="3389">
        <v>0</v>
      </c>
      <c r="AN82" s="3389">
        <v>0</v>
      </c>
      <c r="AO82" s="3389"/>
      <c r="AP82" s="3389">
        <v>20</v>
      </c>
      <c r="AQ82" s="3370">
        <f t="shared" si="36"/>
        <v>20</v>
      </c>
      <c r="AR82" s="3861">
        <v>2</v>
      </c>
      <c r="AS82" s="3391">
        <v>0</v>
      </c>
      <c r="AT82" s="3389">
        <v>12</v>
      </c>
      <c r="AU82" s="3427">
        <v>0</v>
      </c>
      <c r="AV82" s="3389">
        <v>0</v>
      </c>
      <c r="AW82" s="3389">
        <v>0</v>
      </c>
      <c r="AX82" s="3389">
        <v>0</v>
      </c>
      <c r="AY82" s="3391">
        <v>6</v>
      </c>
      <c r="AZ82" s="3389"/>
      <c r="BA82" s="3373">
        <f t="shared" si="37"/>
        <v>40</v>
      </c>
      <c r="BB82" s="3374">
        <f>BA82/'Radiología simple.'!AO$8</f>
        <v>3.3333333333333335</v>
      </c>
      <c r="BC82" s="3373" t="str" cm="1">
        <f t="array" ref="BC82">_xlfn.IFS(BB82&lt;4,"estandar",BB82&gt;9,"compleja",BB82&gt;4,"avanzada")</f>
        <v>estandar</v>
      </c>
      <c r="BD82" s="3451" t="s">
        <v>522</v>
      </c>
      <c r="BE82" s="1563">
        <v>0</v>
      </c>
      <c r="BF82" s="2953">
        <v>1</v>
      </c>
      <c r="BG82" s="2953">
        <v>0</v>
      </c>
      <c r="BH82" s="1143"/>
      <c r="BI82" s="1143"/>
      <c r="BJ82" s="1143"/>
      <c r="BK82" s="1143"/>
      <c r="BL82" s="1143"/>
      <c r="BM82" s="1139"/>
      <c r="BN82" s="1143"/>
      <c r="BO82" s="1143"/>
      <c r="BP82" s="1143"/>
      <c r="BQ82" s="1143"/>
      <c r="BR82" s="1143"/>
      <c r="BS82" s="119"/>
      <c r="BT82" s="182"/>
      <c r="BU82" s="177"/>
      <c r="BV82" s="46"/>
      <c r="BW82" s="611"/>
    </row>
    <row r="83" spans="1:75" ht="47.25" customHeight="1" x14ac:dyDescent="0.45">
      <c r="A83" s="1446">
        <v>0</v>
      </c>
      <c r="B83" s="1447">
        <v>4</v>
      </c>
      <c r="C83" s="1446">
        <v>0</v>
      </c>
      <c r="D83" s="1447">
        <v>6</v>
      </c>
      <c r="E83" s="1446">
        <v>0</v>
      </c>
      <c r="F83" s="1447">
        <v>2</v>
      </c>
      <c r="G83" s="1446">
        <v>0</v>
      </c>
      <c r="H83" s="1447">
        <v>7</v>
      </c>
      <c r="I83" s="2666"/>
      <c r="J83" s="2666" t="str">
        <f t="shared" si="33"/>
        <v>04060207</v>
      </c>
      <c r="K83" s="552"/>
      <c r="L83" s="552"/>
      <c r="M83" s="552"/>
      <c r="N83" s="552"/>
      <c r="O83" s="552"/>
      <c r="P83" s="552"/>
      <c r="Q83" s="552"/>
      <c r="R83" s="552"/>
      <c r="S83" s="2686" t="s">
        <v>456</v>
      </c>
      <c r="T83" s="2686"/>
      <c r="U83" s="2708" t="s">
        <v>1434</v>
      </c>
      <c r="V83" s="2686" t="s">
        <v>291</v>
      </c>
      <c r="W83" s="2728" t="s">
        <v>1435</v>
      </c>
      <c r="X83" s="246" t="s">
        <v>1434</v>
      </c>
      <c r="Y83" s="2365"/>
      <c r="Z83" s="2951" t="s">
        <v>1292</v>
      </c>
      <c r="AA83" s="181"/>
      <c r="AB83" s="3736"/>
      <c r="AC83" s="3451"/>
      <c r="AD83" s="3507">
        <f t="shared" si="38"/>
        <v>3.3333333333333335</v>
      </c>
      <c r="AE83" s="3377"/>
      <c r="AF83" s="3506"/>
      <c r="AG83" s="3389">
        <v>20</v>
      </c>
      <c r="AH83" s="3370">
        <f t="shared" si="35"/>
        <v>20</v>
      </c>
      <c r="AI83" s="3389">
        <v>6</v>
      </c>
      <c r="AJ83" s="3389">
        <v>0</v>
      </c>
      <c r="AK83" s="3389">
        <v>0</v>
      </c>
      <c r="AL83" s="3389">
        <v>14</v>
      </c>
      <c r="AM83" s="3389">
        <v>0</v>
      </c>
      <c r="AN83" s="3389">
        <v>0</v>
      </c>
      <c r="AO83" s="3389"/>
      <c r="AP83" s="3389">
        <v>20</v>
      </c>
      <c r="AQ83" s="3370">
        <f t="shared" si="36"/>
        <v>20</v>
      </c>
      <c r="AR83" s="3861">
        <v>2</v>
      </c>
      <c r="AS83" s="3391">
        <v>0</v>
      </c>
      <c r="AT83" s="3389">
        <v>12</v>
      </c>
      <c r="AU83" s="3427">
        <v>0</v>
      </c>
      <c r="AV83" s="3389">
        <v>0</v>
      </c>
      <c r="AW83" s="3389">
        <v>0</v>
      </c>
      <c r="AX83" s="3389">
        <v>0</v>
      </c>
      <c r="AY83" s="3391">
        <v>6</v>
      </c>
      <c r="AZ83" s="3389"/>
      <c r="BA83" s="3373">
        <f t="shared" si="37"/>
        <v>40</v>
      </c>
      <c r="BB83" s="3374">
        <f>BA83/'Radiología simple.'!AO$8</f>
        <v>3.3333333333333335</v>
      </c>
      <c r="BC83" s="3373" t="str" cm="1">
        <f t="array" ref="BC83">_xlfn.IFS(BB83&lt;4,"estandar",BB83&gt;9,"compleja",BB83&gt;4,"avanzada")</f>
        <v>estandar</v>
      </c>
      <c r="BD83" s="3451" t="s">
        <v>522</v>
      </c>
      <c r="BE83" s="1563">
        <v>0</v>
      </c>
      <c r="BF83" s="2953">
        <v>1</v>
      </c>
      <c r="BG83" s="2953">
        <v>0</v>
      </c>
      <c r="BH83" s="1143"/>
      <c r="BI83" s="1143"/>
      <c r="BJ83" s="1143"/>
      <c r="BK83" s="1143"/>
      <c r="BL83" s="1143"/>
      <c r="BM83" s="1139"/>
      <c r="BN83" s="1143"/>
      <c r="BO83" s="1143"/>
      <c r="BP83" s="1143"/>
      <c r="BQ83" s="1143"/>
      <c r="BR83" s="1143"/>
      <c r="BS83" s="119"/>
      <c r="BT83" s="182"/>
      <c r="BU83" s="177"/>
      <c r="BV83" s="48"/>
      <c r="BW83" s="611"/>
    </row>
    <row r="84" spans="1:75" ht="47.25" hidden="1" customHeight="1" x14ac:dyDescent="0.45">
      <c r="A84" s="1462">
        <v>0</v>
      </c>
      <c r="B84" s="1462">
        <v>4</v>
      </c>
      <c r="C84" s="1462">
        <v>0</v>
      </c>
      <c r="D84" s="1462">
        <v>6</v>
      </c>
      <c r="E84" s="1462">
        <v>0</v>
      </c>
      <c r="F84" s="1462">
        <v>2</v>
      </c>
      <c r="G84" s="1462">
        <v>0</v>
      </c>
      <c r="H84" s="1462">
        <v>5</v>
      </c>
      <c r="I84" s="1463" t="str">
        <f t="shared" si="32"/>
        <v>04060205</v>
      </c>
      <c r="J84" s="2666"/>
      <c r="K84" s="552"/>
      <c r="L84" s="552">
        <v>71353</v>
      </c>
      <c r="M84" s="552"/>
      <c r="N84" s="552"/>
      <c r="O84" s="552"/>
      <c r="P84" s="552"/>
      <c r="Q84" s="552"/>
      <c r="R84" s="552"/>
      <c r="S84" s="2672" t="s">
        <v>119</v>
      </c>
      <c r="T84" s="2740"/>
      <c r="U84" s="2673" t="s">
        <v>1436</v>
      </c>
      <c r="V84" s="1453" t="s">
        <v>268</v>
      </c>
      <c r="W84" s="2728"/>
      <c r="X84" s="113" t="s">
        <v>1436</v>
      </c>
      <c r="Y84" s="2370"/>
      <c r="Z84" s="2951" t="s">
        <v>1292</v>
      </c>
      <c r="AA84" s="181"/>
      <c r="AB84" s="3736"/>
      <c r="AC84" s="3451"/>
      <c r="AD84" s="3506"/>
      <c r="AE84" s="3377"/>
      <c r="AF84" s="3506"/>
      <c r="AG84" s="3389">
        <v>20</v>
      </c>
      <c r="AH84" s="3370">
        <f t="shared" si="35"/>
        <v>0</v>
      </c>
      <c r="AI84" s="3389"/>
      <c r="AJ84" s="3389"/>
      <c r="AK84" s="3389"/>
      <c r="AL84" s="3389"/>
      <c r="AM84" s="3389"/>
      <c r="AN84" s="3389"/>
      <c r="AO84" s="3389"/>
      <c r="AP84" s="3389">
        <v>20</v>
      </c>
      <c r="AQ84" s="3370">
        <f t="shared" si="36"/>
        <v>8</v>
      </c>
      <c r="AR84" s="3861">
        <v>2</v>
      </c>
      <c r="AS84" s="3391"/>
      <c r="AT84" s="3389"/>
      <c r="AU84" s="3427"/>
      <c r="AV84" s="3389"/>
      <c r="AW84" s="3389"/>
      <c r="AX84" s="3389"/>
      <c r="AY84" s="3391">
        <v>6</v>
      </c>
      <c r="AZ84" s="3389"/>
      <c r="BA84" s="3373">
        <f t="shared" si="37"/>
        <v>8</v>
      </c>
      <c r="BB84" s="3374">
        <f>BA84/'Radiología simple.'!AO$8</f>
        <v>0.66666666666666663</v>
      </c>
      <c r="BC84" s="3373" t="str" cm="1">
        <f t="array" ref="BC84">_xlfn.IFS(BB84&lt;4,"estandar",BB84&gt;9,"compleja",BB84&gt;4,"avanzada")</f>
        <v>estandar</v>
      </c>
      <c r="BD84" s="3451" t="s">
        <v>522</v>
      </c>
      <c r="BE84" s="1563" t="s">
        <v>249</v>
      </c>
      <c r="BF84" s="2953">
        <v>1</v>
      </c>
      <c r="BG84" s="2953">
        <v>0</v>
      </c>
      <c r="BH84" s="1143">
        <v>6.5568567119155396</v>
      </c>
      <c r="BI84" s="1143">
        <v>0</v>
      </c>
      <c r="BJ84" s="1143">
        <v>14.500452488687801</v>
      </c>
      <c r="BK84" s="1143"/>
      <c r="BL84" s="1143">
        <f>SUM(BH84,BI84,BJ84)</f>
        <v>21.057309200603342</v>
      </c>
      <c r="BM84" s="1139"/>
      <c r="BN84" s="1143">
        <v>2.9932733973015799</v>
      </c>
      <c r="BO84" s="1143">
        <v>0</v>
      </c>
      <c r="BP84" s="1143">
        <v>0</v>
      </c>
      <c r="BQ84" s="1143">
        <v>0.98104170433137505</v>
      </c>
      <c r="BR84" s="1143">
        <f>SUM(BL84,BN84,BO84,BP84,BQ84)</f>
        <v>25.031624302236295</v>
      </c>
      <c r="BS84" s="119"/>
      <c r="BT84" s="182"/>
      <c r="BU84" s="177"/>
      <c r="BV84" s="46"/>
      <c r="BW84" s="611"/>
    </row>
    <row r="85" spans="1:75" ht="47.25" customHeight="1" x14ac:dyDescent="0.55000000000000004">
      <c r="A85" s="1446">
        <v>0</v>
      </c>
      <c r="B85" s="1447">
        <v>4</v>
      </c>
      <c r="C85" s="1446">
        <v>0</v>
      </c>
      <c r="D85" s="1447">
        <v>6</v>
      </c>
      <c r="E85" s="1446">
        <v>0</v>
      </c>
      <c r="F85" s="1447">
        <v>2</v>
      </c>
      <c r="G85" s="1446">
        <v>0</v>
      </c>
      <c r="H85" s="1447">
        <v>5</v>
      </c>
      <c r="I85" s="2666"/>
      <c r="J85" s="2666" t="str">
        <f t="shared" si="33"/>
        <v>04060205</v>
      </c>
      <c r="K85" s="830"/>
      <c r="L85" s="830"/>
      <c r="M85" s="830"/>
      <c r="N85" s="830"/>
      <c r="O85" s="830"/>
      <c r="P85" s="830"/>
      <c r="Q85" s="830"/>
      <c r="R85" s="830"/>
      <c r="S85" s="2686" t="s">
        <v>456</v>
      </c>
      <c r="T85" s="2686"/>
      <c r="U85" s="2708" t="s">
        <v>1355</v>
      </c>
      <c r="V85" s="2686" t="s">
        <v>291</v>
      </c>
      <c r="W85" s="2728" t="s">
        <v>1437</v>
      </c>
      <c r="X85" s="415" t="s">
        <v>1355</v>
      </c>
      <c r="Y85" s="2365" t="s">
        <v>1438</v>
      </c>
      <c r="Z85" s="2951" t="s">
        <v>1292</v>
      </c>
      <c r="AA85" s="292"/>
      <c r="AB85" s="3845"/>
      <c r="AC85" s="3451"/>
      <c r="AD85" s="3507">
        <f t="shared" ref="AD85" si="39">BB85</f>
        <v>3.3333333333333335</v>
      </c>
      <c r="AE85" s="3377"/>
      <c r="AF85" s="3506"/>
      <c r="AG85" s="3389">
        <v>20</v>
      </c>
      <c r="AH85" s="3370">
        <f t="shared" si="35"/>
        <v>20</v>
      </c>
      <c r="AI85" s="3389">
        <v>6</v>
      </c>
      <c r="AJ85" s="3389">
        <v>0</v>
      </c>
      <c r="AK85" s="3389">
        <v>0</v>
      </c>
      <c r="AL85" s="3389">
        <v>14</v>
      </c>
      <c r="AM85" s="3389">
        <v>0</v>
      </c>
      <c r="AN85" s="3389">
        <v>0</v>
      </c>
      <c r="AO85" s="3389"/>
      <c r="AP85" s="3389">
        <v>20</v>
      </c>
      <c r="AQ85" s="3370">
        <f t="shared" si="36"/>
        <v>20</v>
      </c>
      <c r="AR85" s="3861">
        <v>2</v>
      </c>
      <c r="AS85" s="3391">
        <v>0</v>
      </c>
      <c r="AT85" s="3389">
        <v>12</v>
      </c>
      <c r="AU85" s="3427">
        <v>0</v>
      </c>
      <c r="AV85" s="3389">
        <v>0</v>
      </c>
      <c r="AW85" s="3389">
        <v>0</v>
      </c>
      <c r="AX85" s="3389">
        <v>0</v>
      </c>
      <c r="AY85" s="3391">
        <v>6</v>
      </c>
      <c r="AZ85" s="3389"/>
      <c r="BA85" s="3373">
        <f t="shared" si="37"/>
        <v>40</v>
      </c>
      <c r="BB85" s="3374">
        <f>BA85/'Radiología simple.'!AO$8</f>
        <v>3.3333333333333335</v>
      </c>
      <c r="BC85" s="3373" t="str" cm="1">
        <f t="array" ref="BC85">_xlfn.IFS(BB85&lt;4,"estandar",BB85&gt;9,"compleja",BB85&gt;4,"avanzada")</f>
        <v>estandar</v>
      </c>
      <c r="BD85" s="3451" t="s">
        <v>522</v>
      </c>
      <c r="BE85" s="1563">
        <v>0</v>
      </c>
      <c r="BF85" s="2953">
        <v>1</v>
      </c>
      <c r="BG85" s="2953">
        <v>0</v>
      </c>
      <c r="BH85" s="1164"/>
      <c r="BI85" s="1164"/>
      <c r="BJ85" s="1164"/>
      <c r="BK85" s="1164"/>
      <c r="BL85" s="1164"/>
      <c r="BM85" s="1162"/>
      <c r="BN85" s="1164"/>
      <c r="BO85" s="1164"/>
      <c r="BP85" s="1164"/>
      <c r="BQ85" s="1164"/>
      <c r="BR85" s="1164"/>
      <c r="BS85" s="68"/>
      <c r="BT85" s="62"/>
      <c r="BU85" s="177"/>
      <c r="BV85" s="48"/>
      <c r="BW85" s="611"/>
    </row>
    <row r="86" spans="1:75" ht="20.25" customHeight="1" x14ac:dyDescent="0.55000000000000004">
      <c r="A86" s="372"/>
      <c r="B86" s="373"/>
      <c r="C86" s="90"/>
      <c r="D86" s="89"/>
      <c r="E86" s="90"/>
      <c r="F86" s="89"/>
      <c r="G86" s="90"/>
      <c r="H86" s="89"/>
      <c r="I86" s="1339"/>
      <c r="J86" s="1339"/>
      <c r="K86" s="126"/>
      <c r="L86" s="126"/>
      <c r="M86" s="126"/>
      <c r="N86" s="126"/>
      <c r="O86" s="126"/>
      <c r="P86" s="126"/>
      <c r="Q86" s="126"/>
      <c r="R86" s="126"/>
      <c r="S86" s="126"/>
      <c r="T86" s="126"/>
      <c r="U86" s="126"/>
      <c r="V86" s="126"/>
      <c r="W86" s="2357"/>
      <c r="X86" s="61"/>
      <c r="Y86" s="2343"/>
      <c r="Z86" s="555"/>
      <c r="AA86" s="555"/>
      <c r="AB86" s="1886"/>
      <c r="AC86" s="3506"/>
      <c r="AD86" s="3506"/>
      <c r="AE86" s="3377"/>
      <c r="AF86" s="3506"/>
      <c r="AG86" s="3378"/>
      <c r="AH86" s="3378"/>
      <c r="AI86" s="3378"/>
      <c r="AJ86" s="3378"/>
      <c r="AK86" s="3378"/>
      <c r="AL86" s="3378"/>
      <c r="AM86" s="3378"/>
      <c r="AN86" s="3378" t="s">
        <v>218</v>
      </c>
      <c r="AO86" s="3378"/>
      <c r="AP86" s="3378"/>
      <c r="AQ86" s="3378"/>
      <c r="AR86" s="3861"/>
      <c r="AS86" s="3391"/>
      <c r="AT86" s="3378"/>
      <c r="AU86" s="3427"/>
      <c r="AV86" s="3378"/>
      <c r="AW86" s="3378"/>
      <c r="AX86" s="3378"/>
      <c r="AY86" s="3391" t="s">
        <v>218</v>
      </c>
      <c r="AZ86" s="3378"/>
      <c r="BA86" s="3378"/>
      <c r="BB86" s="3378"/>
      <c r="BC86" s="3378"/>
      <c r="BD86" s="3447"/>
      <c r="BE86" s="3432"/>
      <c r="BF86" s="2960" t="s">
        <v>218</v>
      </c>
      <c r="BG86" s="2960" t="s">
        <v>218</v>
      </c>
      <c r="BH86" s="1164"/>
      <c r="BI86" s="1164"/>
      <c r="BJ86" s="1164"/>
      <c r="BK86" s="1164"/>
      <c r="BL86" s="1164"/>
      <c r="BM86" s="1162"/>
      <c r="BN86" s="1164"/>
      <c r="BO86" s="1164"/>
      <c r="BP86" s="1164"/>
      <c r="BQ86" s="1164"/>
      <c r="BR86" s="1164"/>
      <c r="BS86" s="68"/>
      <c r="BT86" s="62"/>
      <c r="BU86" s="177"/>
      <c r="BV86" s="46"/>
      <c r="BW86" s="611"/>
    </row>
    <row r="87" spans="1:75" ht="28.5" customHeight="1" x14ac:dyDescent="0.35">
      <c r="A87" s="190"/>
      <c r="B87" s="191"/>
      <c r="C87" s="190"/>
      <c r="D87" s="191"/>
      <c r="E87" s="190"/>
      <c r="F87" s="191"/>
      <c r="G87" s="190"/>
      <c r="H87" s="191"/>
      <c r="I87" s="3827"/>
      <c r="J87" s="2961"/>
      <c r="K87" s="192">
        <v>138</v>
      </c>
      <c r="L87" s="192"/>
      <c r="M87" s="192"/>
      <c r="N87" s="192"/>
      <c r="O87" s="192"/>
      <c r="P87" s="192"/>
      <c r="Q87" s="192"/>
      <c r="R87" s="192"/>
      <c r="S87" s="193" t="s">
        <v>119</v>
      </c>
      <c r="T87" s="194" t="s">
        <v>1439</v>
      </c>
      <c r="U87" s="194"/>
      <c r="V87" s="195"/>
      <c r="W87" s="2353"/>
      <c r="X87" s="194" t="s">
        <v>1439</v>
      </c>
      <c r="Y87" s="2363"/>
      <c r="Z87" s="194"/>
      <c r="AA87" s="194"/>
      <c r="AB87" s="1883"/>
      <c r="AC87" s="3464"/>
      <c r="AD87" s="3464"/>
      <c r="AE87" s="3464"/>
      <c r="AF87" s="3464"/>
      <c r="AG87" s="3448"/>
      <c r="AH87" s="3448"/>
      <c r="AI87" s="3448"/>
      <c r="AJ87" s="3448"/>
      <c r="AK87" s="3448"/>
      <c r="AL87" s="3448"/>
      <c r="AM87" s="3448"/>
      <c r="AN87" s="3448"/>
      <c r="AO87" s="3448"/>
      <c r="AP87" s="3448"/>
      <c r="AQ87" s="3448"/>
      <c r="AR87" s="3862"/>
      <c r="AS87" s="3448"/>
      <c r="AT87" s="3448"/>
      <c r="AU87" s="3448"/>
      <c r="AV87" s="3448"/>
      <c r="AW87" s="3448"/>
      <c r="AX87" s="3448"/>
      <c r="AY87" s="3449"/>
      <c r="AZ87" s="3448"/>
      <c r="BA87" s="3448"/>
      <c r="BB87" s="3448"/>
      <c r="BC87" s="3448"/>
      <c r="BD87" s="3450"/>
      <c r="BE87" s="3433"/>
      <c r="BF87" s="2991"/>
      <c r="BG87" s="2991"/>
      <c r="BH87" s="1284"/>
      <c r="BI87" s="1284"/>
      <c r="BJ87" s="1284"/>
      <c r="BK87" s="1284"/>
      <c r="BL87" s="1284"/>
      <c r="BM87" s="1287"/>
      <c r="BN87" s="1284"/>
      <c r="BO87" s="1284"/>
      <c r="BP87" s="1284"/>
      <c r="BQ87" s="1284"/>
      <c r="BR87" s="1284"/>
      <c r="BS87" s="213"/>
      <c r="BT87" s="192"/>
      <c r="BU87" s="177"/>
      <c r="BV87" s="48"/>
      <c r="BW87" s="611"/>
    </row>
    <row r="88" spans="1:75" ht="53.25" customHeight="1" x14ac:dyDescent="0.45">
      <c r="A88" s="107">
        <v>0</v>
      </c>
      <c r="B88" s="108">
        <v>4</v>
      </c>
      <c r="C88" s="107">
        <v>0</v>
      </c>
      <c r="D88" s="108">
        <v>7</v>
      </c>
      <c r="E88" s="107">
        <v>0</v>
      </c>
      <c r="F88" s="108">
        <v>1</v>
      </c>
      <c r="G88" s="107">
        <v>0</v>
      </c>
      <c r="H88" s="108">
        <v>1</v>
      </c>
      <c r="I88" s="1452" t="str">
        <f t="shared" ref="I88:I99" si="40">CONCATENATE(A88,B88,C88,D88,E88,F88,G88,H88)</f>
        <v>04070101</v>
      </c>
      <c r="J88" s="1452" t="str">
        <f t="shared" ref="J88:J109" si="41">CONCATENATE(A88,B88,C88,D88,E88,F88,G88,H88)</f>
        <v>04070101</v>
      </c>
      <c r="K88" s="552"/>
      <c r="L88" s="552">
        <v>71381</v>
      </c>
      <c r="M88" s="552"/>
      <c r="N88" s="552"/>
      <c r="O88" s="552"/>
      <c r="P88" s="552"/>
      <c r="Q88" s="552"/>
      <c r="R88" s="552"/>
      <c r="S88" s="553" t="s">
        <v>119</v>
      </c>
      <c r="T88" s="553"/>
      <c r="U88" s="2663" t="s">
        <v>1440</v>
      </c>
      <c r="V88" s="556" t="s">
        <v>240</v>
      </c>
      <c r="W88" s="2747" t="s">
        <v>1441</v>
      </c>
      <c r="X88" s="113" t="s">
        <v>1440</v>
      </c>
      <c r="Y88" s="2285"/>
      <c r="Z88" s="2951" t="s">
        <v>1292</v>
      </c>
      <c r="AA88" s="181"/>
      <c r="AB88" s="3736"/>
      <c r="AC88" s="3451" t="s">
        <v>1333</v>
      </c>
      <c r="AD88" s="3507">
        <f t="shared" ref="AD88:AD91" si="42">BB88</f>
        <v>5</v>
      </c>
      <c r="AE88" s="3377" t="s">
        <v>1334</v>
      </c>
      <c r="AF88" s="3506"/>
      <c r="AG88" s="3391">
        <v>30</v>
      </c>
      <c r="AH88" s="3370">
        <f t="shared" ref="AH88:AH109" si="43">SUM(AI88:AN88)</f>
        <v>30</v>
      </c>
      <c r="AI88" s="3391">
        <v>6</v>
      </c>
      <c r="AJ88" s="3391">
        <v>0</v>
      </c>
      <c r="AK88" s="3391">
        <v>0</v>
      </c>
      <c r="AL88" s="3391">
        <v>24</v>
      </c>
      <c r="AM88" s="3391">
        <v>0</v>
      </c>
      <c r="AN88" s="3391">
        <v>0</v>
      </c>
      <c r="AO88" s="3391"/>
      <c r="AP88" s="3391">
        <v>30</v>
      </c>
      <c r="AQ88" s="3370">
        <f t="shared" ref="AQ88:AQ109" si="44">SUM(AR88:AY88)</f>
        <v>30</v>
      </c>
      <c r="AR88" s="3861">
        <v>2</v>
      </c>
      <c r="AS88" s="3391">
        <v>0</v>
      </c>
      <c r="AT88" s="3391">
        <v>12</v>
      </c>
      <c r="AU88" s="3391">
        <v>10</v>
      </c>
      <c r="AV88" s="3391">
        <v>0</v>
      </c>
      <c r="AW88" s="3391">
        <v>0</v>
      </c>
      <c r="AX88" s="3391">
        <v>0</v>
      </c>
      <c r="AY88" s="3391">
        <v>6</v>
      </c>
      <c r="AZ88" s="3391"/>
      <c r="BA88" s="3373">
        <f t="shared" ref="BA88:BA109" si="45">(AH88*BF88)+(AQ88*BD88)+(AH88*BE88)+(AH88*BG88)</f>
        <v>60</v>
      </c>
      <c r="BB88" s="3374">
        <f>BA88/'Radiología simple.'!AO$8</f>
        <v>5</v>
      </c>
      <c r="BC88" s="3373" t="str" cm="1">
        <f t="array" ref="BC88">_xlfn.IFS(BB88&lt;4,"estandar",BB88&gt;9,"compleja",BB88&gt;4,"avanzada")</f>
        <v>avanzada</v>
      </c>
      <c r="BD88" s="3451" t="s">
        <v>522</v>
      </c>
      <c r="BE88" s="1563">
        <v>0</v>
      </c>
      <c r="BF88" s="2953">
        <v>1</v>
      </c>
      <c r="BG88" s="2953">
        <v>0</v>
      </c>
      <c r="BH88" s="1143">
        <v>9.8352850678733006</v>
      </c>
      <c r="BI88" s="1143">
        <v>0</v>
      </c>
      <c r="BJ88" s="1143">
        <v>21.750678733031702</v>
      </c>
      <c r="BK88" s="1143"/>
      <c r="BL88" s="1143">
        <f t="shared" ref="BL88:BL101" si="46">SUM(BH88,BI88,BJ88)</f>
        <v>31.585963800905002</v>
      </c>
      <c r="BM88" s="1139"/>
      <c r="BN88" s="1143">
        <v>4.4899100959523697</v>
      </c>
      <c r="BO88" s="1143">
        <v>0</v>
      </c>
      <c r="BP88" s="1143">
        <v>0</v>
      </c>
      <c r="BQ88" s="1143">
        <v>0.98104170433137505</v>
      </c>
      <c r="BR88" s="1143">
        <f t="shared" ref="BR88:BR101" si="47">SUM(BL88,BN88,BO88,BP88,BQ88)</f>
        <v>37.056915601188749</v>
      </c>
      <c r="BS88" s="119"/>
      <c r="BT88" s="182"/>
      <c r="BU88" s="177"/>
      <c r="BV88" s="46"/>
      <c r="BW88" s="611"/>
    </row>
    <row r="89" spans="1:75" ht="53.25" customHeight="1" x14ac:dyDescent="0.45">
      <c r="A89" s="107">
        <v>0</v>
      </c>
      <c r="B89" s="108">
        <v>4</v>
      </c>
      <c r="C89" s="107">
        <v>0</v>
      </c>
      <c r="D89" s="108">
        <v>7</v>
      </c>
      <c r="E89" s="107">
        <v>0</v>
      </c>
      <c r="F89" s="108">
        <v>2</v>
      </c>
      <c r="G89" s="107">
        <v>0</v>
      </c>
      <c r="H89" s="108">
        <v>1</v>
      </c>
      <c r="I89" s="1452" t="str">
        <f t="shared" si="40"/>
        <v>04070201</v>
      </c>
      <c r="J89" s="1452" t="str">
        <f t="shared" si="41"/>
        <v>04070201</v>
      </c>
      <c r="K89" s="552"/>
      <c r="L89" s="552">
        <v>71382</v>
      </c>
      <c r="M89" s="552"/>
      <c r="N89" s="552"/>
      <c r="O89" s="552"/>
      <c r="P89" s="552"/>
      <c r="Q89" s="552"/>
      <c r="R89" s="552"/>
      <c r="S89" s="553" t="s">
        <v>119</v>
      </c>
      <c r="T89" s="553"/>
      <c r="U89" s="2670" t="s">
        <v>1442</v>
      </c>
      <c r="V89" s="556" t="s">
        <v>240</v>
      </c>
      <c r="W89" s="2747" t="s">
        <v>1443</v>
      </c>
      <c r="X89" s="113" t="s">
        <v>1442</v>
      </c>
      <c r="Y89" s="2285"/>
      <c r="Z89" s="2951" t="s">
        <v>1292</v>
      </c>
      <c r="AA89" s="181"/>
      <c r="AB89" s="3736"/>
      <c r="AC89" s="3451" t="s">
        <v>1333</v>
      </c>
      <c r="AD89" s="3507">
        <f t="shared" si="42"/>
        <v>5</v>
      </c>
      <c r="AE89" s="3377" t="s">
        <v>1334</v>
      </c>
      <c r="AF89" s="3506"/>
      <c r="AG89" s="3391">
        <v>30</v>
      </c>
      <c r="AH89" s="3370">
        <f t="shared" si="43"/>
        <v>30</v>
      </c>
      <c r="AI89" s="3391">
        <v>6</v>
      </c>
      <c r="AJ89" s="3391">
        <v>0</v>
      </c>
      <c r="AK89" s="3391">
        <v>0</v>
      </c>
      <c r="AL89" s="3391">
        <v>24</v>
      </c>
      <c r="AM89" s="3391">
        <v>0</v>
      </c>
      <c r="AN89" s="3391">
        <v>0</v>
      </c>
      <c r="AO89" s="3391"/>
      <c r="AP89" s="3391">
        <v>30</v>
      </c>
      <c r="AQ89" s="3370">
        <f t="shared" si="44"/>
        <v>30</v>
      </c>
      <c r="AR89" s="3861">
        <v>2</v>
      </c>
      <c r="AS89" s="3391">
        <v>0</v>
      </c>
      <c r="AT89" s="3391">
        <v>12</v>
      </c>
      <c r="AU89" s="3391">
        <v>10</v>
      </c>
      <c r="AV89" s="3391">
        <v>0</v>
      </c>
      <c r="AW89" s="3391">
        <v>0</v>
      </c>
      <c r="AX89" s="3391">
        <v>0</v>
      </c>
      <c r="AY89" s="3391">
        <v>6</v>
      </c>
      <c r="AZ89" s="3391"/>
      <c r="BA89" s="3373">
        <f t="shared" si="45"/>
        <v>60</v>
      </c>
      <c r="BB89" s="3374">
        <f>BA89/'Radiología simple.'!AO$8</f>
        <v>5</v>
      </c>
      <c r="BC89" s="3373" t="str" cm="1">
        <f t="array" ref="BC89">_xlfn.IFS(BB89&lt;4,"estandar",BB89&gt;9,"compleja",BB89&gt;4,"avanzada")</f>
        <v>avanzada</v>
      </c>
      <c r="BD89" s="3451" t="s">
        <v>522</v>
      </c>
      <c r="BE89" s="1563">
        <v>0</v>
      </c>
      <c r="BF89" s="2953">
        <v>1</v>
      </c>
      <c r="BG89" s="2953">
        <v>0</v>
      </c>
      <c r="BH89" s="1143">
        <v>9.8352850678733006</v>
      </c>
      <c r="BI89" s="1143">
        <v>0</v>
      </c>
      <c r="BJ89" s="1143">
        <v>21.750678733031702</v>
      </c>
      <c r="BK89" s="1143"/>
      <c r="BL89" s="1143">
        <f t="shared" si="46"/>
        <v>31.585963800905002</v>
      </c>
      <c r="BM89" s="1139"/>
      <c r="BN89" s="1143">
        <v>4.4899100959523697</v>
      </c>
      <c r="BO89" s="1143">
        <v>0</v>
      </c>
      <c r="BP89" s="1143">
        <v>0</v>
      </c>
      <c r="BQ89" s="1143">
        <v>0.98104170433137505</v>
      </c>
      <c r="BR89" s="1143">
        <f t="shared" si="47"/>
        <v>37.056915601188749</v>
      </c>
      <c r="BS89" s="119"/>
      <c r="BT89" s="182"/>
      <c r="BU89" s="177"/>
      <c r="BV89" s="48"/>
      <c r="BW89" s="611"/>
    </row>
    <row r="90" spans="1:75" ht="53.25" customHeight="1" x14ac:dyDescent="0.45">
      <c r="A90" s="107">
        <v>0</v>
      </c>
      <c r="B90" s="108">
        <v>4</v>
      </c>
      <c r="C90" s="107">
        <v>0</v>
      </c>
      <c r="D90" s="108">
        <v>7</v>
      </c>
      <c r="E90" s="107">
        <v>0</v>
      </c>
      <c r="F90" s="108">
        <v>3</v>
      </c>
      <c r="G90" s="107">
        <v>0</v>
      </c>
      <c r="H90" s="108">
        <v>1</v>
      </c>
      <c r="I90" s="1452" t="str">
        <f t="shared" si="40"/>
        <v>04070301</v>
      </c>
      <c r="J90" s="1452" t="str">
        <f t="shared" si="41"/>
        <v>04070301</v>
      </c>
      <c r="K90" s="552"/>
      <c r="L90" s="552">
        <v>71383</v>
      </c>
      <c r="M90" s="552"/>
      <c r="N90" s="552"/>
      <c r="O90" s="552"/>
      <c r="P90" s="552"/>
      <c r="Q90" s="552"/>
      <c r="R90" s="552"/>
      <c r="S90" s="553" t="s">
        <v>119</v>
      </c>
      <c r="T90" s="553"/>
      <c r="U90" s="2663" t="s">
        <v>1444</v>
      </c>
      <c r="V90" s="556" t="s">
        <v>240</v>
      </c>
      <c r="W90" s="2747" t="s">
        <v>1445</v>
      </c>
      <c r="X90" s="113" t="s">
        <v>1444</v>
      </c>
      <c r="Y90" s="2285"/>
      <c r="Z90" s="2951" t="s">
        <v>1292</v>
      </c>
      <c r="AA90" s="181"/>
      <c r="AB90" s="3736"/>
      <c r="AC90" s="3451" t="s">
        <v>1446</v>
      </c>
      <c r="AD90" s="3507">
        <f t="shared" si="42"/>
        <v>5.833333333333333</v>
      </c>
      <c r="AE90" s="3377" t="s">
        <v>1447</v>
      </c>
      <c r="AF90" s="3506"/>
      <c r="AG90" s="3391">
        <v>40</v>
      </c>
      <c r="AH90" s="3370">
        <f t="shared" si="43"/>
        <v>30</v>
      </c>
      <c r="AI90" s="3391">
        <v>6</v>
      </c>
      <c r="AJ90" s="3391">
        <v>0</v>
      </c>
      <c r="AK90" s="3391">
        <v>0</v>
      </c>
      <c r="AL90" s="3391">
        <v>24</v>
      </c>
      <c r="AM90" s="3391">
        <v>0</v>
      </c>
      <c r="AN90" s="3391">
        <v>0</v>
      </c>
      <c r="AO90" s="3391"/>
      <c r="AP90" s="3391">
        <v>40</v>
      </c>
      <c r="AQ90" s="3370">
        <f t="shared" si="44"/>
        <v>40</v>
      </c>
      <c r="AR90" s="3861">
        <v>2</v>
      </c>
      <c r="AS90" s="3391">
        <v>0</v>
      </c>
      <c r="AT90" s="3391">
        <v>12</v>
      </c>
      <c r="AU90" s="3391">
        <v>20</v>
      </c>
      <c r="AV90" s="3391">
        <v>0</v>
      </c>
      <c r="AW90" s="3391">
        <v>0</v>
      </c>
      <c r="AX90" s="3391">
        <v>0</v>
      </c>
      <c r="AY90" s="3391">
        <v>6</v>
      </c>
      <c r="AZ90" s="3391"/>
      <c r="BA90" s="3373">
        <f t="shared" si="45"/>
        <v>70</v>
      </c>
      <c r="BB90" s="3374">
        <f>BA90/'Radiología simple.'!AO$8</f>
        <v>5.833333333333333</v>
      </c>
      <c r="BC90" s="3373" t="str" cm="1">
        <f t="array" ref="BC90">_xlfn.IFS(BB90&lt;4,"estandar",BB90&gt;9,"compleja",BB90&gt;4,"avanzada")</f>
        <v>avanzada</v>
      </c>
      <c r="BD90" s="3451" t="s">
        <v>522</v>
      </c>
      <c r="BE90" s="1563">
        <v>0</v>
      </c>
      <c r="BF90" s="2953">
        <v>1</v>
      </c>
      <c r="BG90" s="2953">
        <v>0</v>
      </c>
      <c r="BH90" s="1143">
        <v>13.113713423831101</v>
      </c>
      <c r="BI90" s="1143">
        <v>0</v>
      </c>
      <c r="BJ90" s="1143">
        <v>29.000904977375601</v>
      </c>
      <c r="BK90" s="1143"/>
      <c r="BL90" s="1143">
        <f t="shared" si="46"/>
        <v>42.114618401206698</v>
      </c>
      <c r="BM90" s="1139"/>
      <c r="BN90" s="1143">
        <v>5.9865467946031599</v>
      </c>
      <c r="BO90" s="1143">
        <v>0</v>
      </c>
      <c r="BP90" s="1143">
        <v>0</v>
      </c>
      <c r="BQ90" s="1143">
        <v>0.98104170433137505</v>
      </c>
      <c r="BR90" s="1143">
        <f t="shared" si="47"/>
        <v>49.08220690014123</v>
      </c>
      <c r="BS90" s="119"/>
      <c r="BT90" s="182"/>
      <c r="BU90" s="177"/>
      <c r="BV90" s="46"/>
      <c r="BW90" s="611"/>
    </row>
    <row r="91" spans="1:75" ht="53.25" customHeight="1" x14ac:dyDescent="0.45">
      <c r="A91" s="107">
        <v>0</v>
      </c>
      <c r="B91" s="108">
        <v>4</v>
      </c>
      <c r="C91" s="107">
        <v>0</v>
      </c>
      <c r="D91" s="108">
        <v>7</v>
      </c>
      <c r="E91" s="107">
        <v>0</v>
      </c>
      <c r="F91" s="108">
        <v>4</v>
      </c>
      <c r="G91" s="107">
        <v>0</v>
      </c>
      <c r="H91" s="108">
        <v>1</v>
      </c>
      <c r="I91" s="1452" t="str">
        <f t="shared" si="40"/>
        <v>04070401</v>
      </c>
      <c r="J91" s="1452" t="str">
        <f t="shared" si="41"/>
        <v>04070401</v>
      </c>
      <c r="K91" s="552"/>
      <c r="L91" s="552">
        <v>71384</v>
      </c>
      <c r="M91" s="552"/>
      <c r="N91" s="552"/>
      <c r="O91" s="552"/>
      <c r="P91" s="552"/>
      <c r="Q91" s="552"/>
      <c r="R91" s="552"/>
      <c r="S91" s="553" t="s">
        <v>119</v>
      </c>
      <c r="T91" s="553"/>
      <c r="U91" s="2663" t="s">
        <v>1448</v>
      </c>
      <c r="V91" s="556" t="s">
        <v>240</v>
      </c>
      <c r="W91" s="2747" t="s">
        <v>1449</v>
      </c>
      <c r="X91" s="113" t="s">
        <v>1448</v>
      </c>
      <c r="Y91" s="2285"/>
      <c r="Z91" s="2951" t="s">
        <v>1292</v>
      </c>
      <c r="AA91" s="181"/>
      <c r="AB91" s="3736"/>
      <c r="AC91" s="3451" t="s">
        <v>1293</v>
      </c>
      <c r="AD91" s="3507">
        <f t="shared" si="42"/>
        <v>3.3333333333333335</v>
      </c>
      <c r="AE91" s="3377" t="s">
        <v>1294</v>
      </c>
      <c r="AF91" s="3506"/>
      <c r="AG91" s="3391">
        <v>20</v>
      </c>
      <c r="AH91" s="3370">
        <f t="shared" si="43"/>
        <v>20</v>
      </c>
      <c r="AI91" s="3391">
        <v>6</v>
      </c>
      <c r="AJ91" s="3391">
        <v>0</v>
      </c>
      <c r="AK91" s="3391">
        <v>0</v>
      </c>
      <c r="AL91" s="3391">
        <v>14</v>
      </c>
      <c r="AM91" s="3391">
        <v>0</v>
      </c>
      <c r="AN91" s="3391">
        <v>0</v>
      </c>
      <c r="AO91" s="3391"/>
      <c r="AP91" s="3391">
        <v>20</v>
      </c>
      <c r="AQ91" s="3370">
        <f t="shared" si="44"/>
        <v>20</v>
      </c>
      <c r="AR91" s="3861">
        <v>2</v>
      </c>
      <c r="AS91" s="3391">
        <v>0</v>
      </c>
      <c r="AT91" s="3391">
        <v>12</v>
      </c>
      <c r="AU91" s="3391">
        <v>0</v>
      </c>
      <c r="AV91" s="3391">
        <v>0</v>
      </c>
      <c r="AW91" s="3391">
        <v>0</v>
      </c>
      <c r="AX91" s="3391">
        <v>0</v>
      </c>
      <c r="AY91" s="3391">
        <v>6</v>
      </c>
      <c r="AZ91" s="3391"/>
      <c r="BA91" s="3373">
        <f t="shared" si="45"/>
        <v>40</v>
      </c>
      <c r="BB91" s="3374">
        <f>BA91/'Radiología simple.'!AO$8</f>
        <v>3.3333333333333335</v>
      </c>
      <c r="BC91" s="3373" t="str" cm="1">
        <f t="array" ref="BC91">_xlfn.IFS(BB91&lt;4,"estandar",BB91&gt;9,"compleja",BB91&gt;4,"avanzada")</f>
        <v>estandar</v>
      </c>
      <c r="BD91" s="3451" t="s">
        <v>522</v>
      </c>
      <c r="BE91" s="1563">
        <v>0</v>
      </c>
      <c r="BF91" s="2953">
        <v>1</v>
      </c>
      <c r="BG91" s="2953">
        <v>0</v>
      </c>
      <c r="BH91" s="1143">
        <v>6.5568567119155396</v>
      </c>
      <c r="BI91" s="1143">
        <v>0</v>
      </c>
      <c r="BJ91" s="1143">
        <v>14.500452488687801</v>
      </c>
      <c r="BK91" s="1143"/>
      <c r="BL91" s="1143">
        <f t="shared" si="46"/>
        <v>21.057309200603342</v>
      </c>
      <c r="BM91" s="1139"/>
      <c r="BN91" s="1143">
        <v>2.9932733973015799</v>
      </c>
      <c r="BO91" s="1143">
        <v>0</v>
      </c>
      <c r="BP91" s="1143">
        <v>0</v>
      </c>
      <c r="BQ91" s="1143">
        <v>0.98104170433137505</v>
      </c>
      <c r="BR91" s="1143">
        <f t="shared" si="47"/>
        <v>25.031624302236295</v>
      </c>
      <c r="BS91" s="119"/>
      <c r="BT91" s="182"/>
      <c r="BU91" s="177"/>
      <c r="BV91" s="48"/>
      <c r="BW91" s="611"/>
    </row>
    <row r="92" spans="1:75" ht="53.25" customHeight="1" x14ac:dyDescent="0.45">
      <c r="A92" s="107">
        <v>0</v>
      </c>
      <c r="B92" s="108">
        <v>4</v>
      </c>
      <c r="C92" s="107">
        <v>0</v>
      </c>
      <c r="D92" s="108">
        <v>7</v>
      </c>
      <c r="E92" s="107">
        <v>0</v>
      </c>
      <c r="F92" s="108">
        <v>5</v>
      </c>
      <c r="G92" s="107">
        <v>0</v>
      </c>
      <c r="H92" s="108">
        <v>1</v>
      </c>
      <c r="I92" s="1452" t="str">
        <f t="shared" si="40"/>
        <v>04070501</v>
      </c>
      <c r="J92" s="1452" t="str">
        <f t="shared" si="41"/>
        <v>04070501</v>
      </c>
      <c r="K92" s="552"/>
      <c r="L92" s="552">
        <v>71385</v>
      </c>
      <c r="M92" s="552"/>
      <c r="N92" s="552"/>
      <c r="O92" s="552"/>
      <c r="P92" s="552"/>
      <c r="Q92" s="552"/>
      <c r="R92" s="552"/>
      <c r="S92" s="553" t="s">
        <v>119</v>
      </c>
      <c r="T92" s="553"/>
      <c r="U92" s="2663" t="s">
        <v>1450</v>
      </c>
      <c r="V92" s="556" t="s">
        <v>240</v>
      </c>
      <c r="W92" s="2747" t="s">
        <v>1451</v>
      </c>
      <c r="X92" s="113" t="s">
        <v>1450</v>
      </c>
      <c r="Y92" s="2285"/>
      <c r="Z92" s="2951" t="s">
        <v>1292</v>
      </c>
      <c r="AA92" s="181"/>
      <c r="AB92" s="3736"/>
      <c r="AC92" s="3451" t="s">
        <v>1446</v>
      </c>
      <c r="AD92" s="3507">
        <f t="shared" ref="AD92:AD96" si="48">BB92</f>
        <v>6.666666666666667</v>
      </c>
      <c r="AE92" s="3377" t="s">
        <v>1447</v>
      </c>
      <c r="AF92" s="3506"/>
      <c r="AG92" s="3391">
        <v>40</v>
      </c>
      <c r="AH92" s="3370">
        <f t="shared" si="43"/>
        <v>40</v>
      </c>
      <c r="AI92" s="3391">
        <v>6</v>
      </c>
      <c r="AJ92" s="3391">
        <v>0</v>
      </c>
      <c r="AK92" s="3391">
        <v>0</v>
      </c>
      <c r="AL92" s="3391">
        <v>34</v>
      </c>
      <c r="AM92" s="3391">
        <v>0</v>
      </c>
      <c r="AN92" s="3391">
        <v>0</v>
      </c>
      <c r="AO92" s="3391"/>
      <c r="AP92" s="3391">
        <v>40</v>
      </c>
      <c r="AQ92" s="3370">
        <f t="shared" si="44"/>
        <v>40</v>
      </c>
      <c r="AR92" s="3861">
        <v>2</v>
      </c>
      <c r="AS92" s="3391">
        <v>0</v>
      </c>
      <c r="AT92" s="3391">
        <v>12</v>
      </c>
      <c r="AU92" s="3391">
        <v>20</v>
      </c>
      <c r="AV92" s="3391">
        <v>0</v>
      </c>
      <c r="AW92" s="3391">
        <v>0</v>
      </c>
      <c r="AX92" s="3391">
        <v>0</v>
      </c>
      <c r="AY92" s="3391">
        <v>6</v>
      </c>
      <c r="AZ92" s="3391"/>
      <c r="BA92" s="3373">
        <f t="shared" si="45"/>
        <v>80</v>
      </c>
      <c r="BB92" s="3374">
        <f>BA92/'Radiología simple.'!AO$8</f>
        <v>6.666666666666667</v>
      </c>
      <c r="BC92" s="3373" t="str" cm="1">
        <f t="array" ref="BC92">_xlfn.IFS(BB92&lt;4,"estandar",BB92&gt;9,"compleja",BB92&gt;4,"avanzada")</f>
        <v>avanzada</v>
      </c>
      <c r="BD92" s="3451" t="s">
        <v>522</v>
      </c>
      <c r="BE92" s="1563">
        <v>0</v>
      </c>
      <c r="BF92" s="2953">
        <v>1</v>
      </c>
      <c r="BG92" s="2953">
        <v>0</v>
      </c>
      <c r="BH92" s="1143">
        <v>13.113713423831101</v>
      </c>
      <c r="BI92" s="1143">
        <v>0</v>
      </c>
      <c r="BJ92" s="1143">
        <v>29.000904977375601</v>
      </c>
      <c r="BK92" s="1143"/>
      <c r="BL92" s="1143">
        <f t="shared" si="46"/>
        <v>42.114618401206698</v>
      </c>
      <c r="BM92" s="1139"/>
      <c r="BN92" s="1143">
        <v>5.9865467946031599</v>
      </c>
      <c r="BO92" s="1143">
        <v>0</v>
      </c>
      <c r="BP92" s="1143">
        <v>0</v>
      </c>
      <c r="BQ92" s="1143">
        <v>0.98104170433137505</v>
      </c>
      <c r="BR92" s="1143">
        <f t="shared" si="47"/>
        <v>49.08220690014123</v>
      </c>
      <c r="BS92" s="119"/>
      <c r="BT92" s="182"/>
      <c r="BU92" s="177"/>
      <c r="BV92" s="46"/>
      <c r="BW92" s="611"/>
    </row>
    <row r="93" spans="1:75" ht="53.25" customHeight="1" x14ac:dyDescent="0.45">
      <c r="A93" s="107">
        <v>0</v>
      </c>
      <c r="B93" s="108">
        <v>4</v>
      </c>
      <c r="C93" s="107">
        <v>0</v>
      </c>
      <c r="D93" s="108">
        <v>7</v>
      </c>
      <c r="E93" s="107">
        <v>0</v>
      </c>
      <c r="F93" s="108">
        <v>6</v>
      </c>
      <c r="G93" s="107">
        <v>0</v>
      </c>
      <c r="H93" s="108">
        <v>1</v>
      </c>
      <c r="I93" s="1452" t="str">
        <f t="shared" si="40"/>
        <v>04070601</v>
      </c>
      <c r="J93" s="1452" t="str">
        <f t="shared" si="41"/>
        <v>04070601</v>
      </c>
      <c r="K93" s="552"/>
      <c r="L93" s="552">
        <v>71386</v>
      </c>
      <c r="M93" s="552"/>
      <c r="N93" s="552"/>
      <c r="O93" s="552"/>
      <c r="P93" s="552"/>
      <c r="Q93" s="552"/>
      <c r="R93" s="552"/>
      <c r="S93" s="553" t="s">
        <v>119</v>
      </c>
      <c r="T93" s="553"/>
      <c r="U93" s="2663" t="s">
        <v>1452</v>
      </c>
      <c r="V93" s="556" t="s">
        <v>240</v>
      </c>
      <c r="W93" s="2747" t="s">
        <v>1453</v>
      </c>
      <c r="X93" s="113" t="s">
        <v>1452</v>
      </c>
      <c r="Y93" s="2285"/>
      <c r="Z93" s="2951" t="s">
        <v>1292</v>
      </c>
      <c r="AA93" s="181"/>
      <c r="AB93" s="3736"/>
      <c r="AC93" s="3451" t="s">
        <v>1293</v>
      </c>
      <c r="AD93" s="3507">
        <f t="shared" si="48"/>
        <v>3.3333333333333335</v>
      </c>
      <c r="AE93" s="3377" t="s">
        <v>1294</v>
      </c>
      <c r="AF93" s="3506"/>
      <c r="AG93" s="3391">
        <v>20</v>
      </c>
      <c r="AH93" s="3370">
        <f t="shared" si="43"/>
        <v>20</v>
      </c>
      <c r="AI93" s="3391">
        <v>6</v>
      </c>
      <c r="AJ93" s="3391">
        <v>0</v>
      </c>
      <c r="AK93" s="3391">
        <v>0</v>
      </c>
      <c r="AL93" s="3391">
        <v>14</v>
      </c>
      <c r="AM93" s="3391">
        <v>0</v>
      </c>
      <c r="AN93" s="3391">
        <v>0</v>
      </c>
      <c r="AO93" s="3391"/>
      <c r="AP93" s="3391">
        <v>20</v>
      </c>
      <c r="AQ93" s="3370">
        <f t="shared" si="44"/>
        <v>20</v>
      </c>
      <c r="AR93" s="3861">
        <v>2</v>
      </c>
      <c r="AS93" s="3391">
        <v>0</v>
      </c>
      <c r="AT93" s="3391">
        <v>12</v>
      </c>
      <c r="AU93" s="3391">
        <v>0</v>
      </c>
      <c r="AV93" s="3391">
        <v>0</v>
      </c>
      <c r="AW93" s="3391">
        <v>0</v>
      </c>
      <c r="AX93" s="3391">
        <v>0</v>
      </c>
      <c r="AY93" s="3391">
        <v>6</v>
      </c>
      <c r="AZ93" s="3391"/>
      <c r="BA93" s="3373">
        <f t="shared" si="45"/>
        <v>40</v>
      </c>
      <c r="BB93" s="3374">
        <f>BA93/'Radiología simple.'!AO$8</f>
        <v>3.3333333333333335</v>
      </c>
      <c r="BC93" s="3373" t="str" cm="1">
        <f t="array" ref="BC93">_xlfn.IFS(BB93&lt;4,"estandar",BB93&gt;9,"compleja",BB93&gt;4,"avanzada")</f>
        <v>estandar</v>
      </c>
      <c r="BD93" s="3451" t="s">
        <v>522</v>
      </c>
      <c r="BE93" s="1563">
        <v>0</v>
      </c>
      <c r="BF93" s="2953">
        <v>1</v>
      </c>
      <c r="BG93" s="2953">
        <v>0</v>
      </c>
      <c r="BH93" s="1143">
        <v>6.5568567119155396</v>
      </c>
      <c r="BI93" s="1143">
        <v>0</v>
      </c>
      <c r="BJ93" s="1143">
        <v>14.500452488687801</v>
      </c>
      <c r="BK93" s="1143"/>
      <c r="BL93" s="1143">
        <f t="shared" si="46"/>
        <v>21.057309200603342</v>
      </c>
      <c r="BM93" s="1139"/>
      <c r="BN93" s="1143">
        <v>2.9932733973015799</v>
      </c>
      <c r="BO93" s="1143">
        <v>0</v>
      </c>
      <c r="BP93" s="1143">
        <v>0</v>
      </c>
      <c r="BQ93" s="1143">
        <v>0.98104170433137505</v>
      </c>
      <c r="BR93" s="1143">
        <f t="shared" si="47"/>
        <v>25.031624302236295</v>
      </c>
      <c r="BS93" s="119"/>
      <c r="BT93" s="182"/>
      <c r="BU93" s="177"/>
      <c r="BV93" s="48"/>
      <c r="BW93" s="611"/>
    </row>
    <row r="94" spans="1:75" ht="53.25" customHeight="1" x14ac:dyDescent="0.45">
      <c r="A94" s="107">
        <v>0</v>
      </c>
      <c r="B94" s="108">
        <v>4</v>
      </c>
      <c r="C94" s="107">
        <v>0</v>
      </c>
      <c r="D94" s="108">
        <v>7</v>
      </c>
      <c r="E94" s="107">
        <v>0</v>
      </c>
      <c r="F94" s="108">
        <v>7</v>
      </c>
      <c r="G94" s="107">
        <v>0</v>
      </c>
      <c r="H94" s="108">
        <v>1</v>
      </c>
      <c r="I94" s="1452" t="str">
        <f t="shared" si="40"/>
        <v>04070701</v>
      </c>
      <c r="J94" s="1452" t="str">
        <f t="shared" si="41"/>
        <v>04070701</v>
      </c>
      <c r="K94" s="552"/>
      <c r="L94" s="552">
        <v>71387</v>
      </c>
      <c r="M94" s="552"/>
      <c r="N94" s="552"/>
      <c r="O94" s="552"/>
      <c r="P94" s="552"/>
      <c r="Q94" s="552"/>
      <c r="R94" s="552"/>
      <c r="S94" s="553" t="s">
        <v>119</v>
      </c>
      <c r="T94" s="553"/>
      <c r="U94" s="2663" t="s">
        <v>1454</v>
      </c>
      <c r="V94" s="556" t="s">
        <v>240</v>
      </c>
      <c r="W94" s="2747" t="s">
        <v>1455</v>
      </c>
      <c r="X94" s="113" t="s">
        <v>1454</v>
      </c>
      <c r="Y94" s="2285"/>
      <c r="Z94" s="2951" t="s">
        <v>1292</v>
      </c>
      <c r="AA94" s="181"/>
      <c r="AB94" s="3736"/>
      <c r="AC94" s="3451" t="s">
        <v>1456</v>
      </c>
      <c r="AD94" s="3507">
        <f t="shared" si="48"/>
        <v>6.666666666666667</v>
      </c>
      <c r="AE94" s="3377" t="s">
        <v>1447</v>
      </c>
      <c r="AF94" s="3506"/>
      <c r="AG94" s="3391">
        <v>40</v>
      </c>
      <c r="AH94" s="3370">
        <f t="shared" si="43"/>
        <v>40</v>
      </c>
      <c r="AI94" s="3391">
        <v>6</v>
      </c>
      <c r="AJ94" s="3391">
        <v>0</v>
      </c>
      <c r="AK94" s="3391">
        <v>0</v>
      </c>
      <c r="AL94" s="3391">
        <v>34</v>
      </c>
      <c r="AM94" s="3391">
        <v>0</v>
      </c>
      <c r="AN94" s="3391">
        <v>0</v>
      </c>
      <c r="AO94" s="3391"/>
      <c r="AP94" s="3391">
        <v>40</v>
      </c>
      <c r="AQ94" s="3370">
        <f t="shared" si="44"/>
        <v>40</v>
      </c>
      <c r="AR94" s="3861">
        <v>2</v>
      </c>
      <c r="AS94" s="3391">
        <v>0</v>
      </c>
      <c r="AT94" s="3391">
        <v>12</v>
      </c>
      <c r="AU94" s="3391">
        <v>20</v>
      </c>
      <c r="AV94" s="3391">
        <v>0</v>
      </c>
      <c r="AW94" s="3391">
        <v>0</v>
      </c>
      <c r="AX94" s="3391">
        <v>0</v>
      </c>
      <c r="AY94" s="3391">
        <v>6</v>
      </c>
      <c r="AZ94" s="3391"/>
      <c r="BA94" s="3373">
        <f t="shared" si="45"/>
        <v>80</v>
      </c>
      <c r="BB94" s="3374">
        <f>BA94/'Radiología simple.'!AO$8</f>
        <v>6.666666666666667</v>
      </c>
      <c r="BC94" s="3373" t="str" cm="1">
        <f t="array" ref="BC94">_xlfn.IFS(BB94&lt;4,"estandar",BB94&gt;9,"compleja",BB94&gt;4,"avanzada")</f>
        <v>avanzada</v>
      </c>
      <c r="BD94" s="3451" t="s">
        <v>522</v>
      </c>
      <c r="BE94" s="1563">
        <v>0</v>
      </c>
      <c r="BF94" s="2953">
        <v>1</v>
      </c>
      <c r="BG94" s="2953">
        <v>0</v>
      </c>
      <c r="BH94" s="1143">
        <v>13.113713423831101</v>
      </c>
      <c r="BI94" s="1143">
        <v>0</v>
      </c>
      <c r="BJ94" s="1143">
        <v>29.000904977375601</v>
      </c>
      <c r="BK94" s="1143"/>
      <c r="BL94" s="1143">
        <f t="shared" si="46"/>
        <v>42.114618401206698</v>
      </c>
      <c r="BM94" s="1139"/>
      <c r="BN94" s="1143">
        <v>5.9865467946031599</v>
      </c>
      <c r="BO94" s="1143">
        <v>0</v>
      </c>
      <c r="BP94" s="1143">
        <v>0</v>
      </c>
      <c r="BQ94" s="1143">
        <v>0.98104170433137505</v>
      </c>
      <c r="BR94" s="1143">
        <f t="shared" si="47"/>
        <v>49.08220690014123</v>
      </c>
      <c r="BS94" s="119"/>
      <c r="BT94" s="182"/>
      <c r="BU94" s="177"/>
      <c r="BV94" s="46"/>
      <c r="BW94" s="611"/>
    </row>
    <row r="95" spans="1:75" ht="49.5" customHeight="1" x14ac:dyDescent="0.45">
      <c r="A95" s="107">
        <v>0</v>
      </c>
      <c r="B95" s="108">
        <v>4</v>
      </c>
      <c r="C95" s="107">
        <v>0</v>
      </c>
      <c r="D95" s="108">
        <v>7</v>
      </c>
      <c r="E95" s="107">
        <v>0</v>
      </c>
      <c r="F95" s="108">
        <v>8</v>
      </c>
      <c r="G95" s="107">
        <v>0</v>
      </c>
      <c r="H95" s="108">
        <v>1</v>
      </c>
      <c r="I95" s="1452" t="str">
        <f t="shared" si="40"/>
        <v>04070801</v>
      </c>
      <c r="J95" s="1452" t="str">
        <f t="shared" si="41"/>
        <v>04070801</v>
      </c>
      <c r="K95" s="552"/>
      <c r="L95" s="552">
        <v>71388</v>
      </c>
      <c r="M95" s="552"/>
      <c r="N95" s="552"/>
      <c r="O95" s="552"/>
      <c r="P95" s="552"/>
      <c r="Q95" s="552"/>
      <c r="R95" s="552"/>
      <c r="S95" s="553" t="s">
        <v>119</v>
      </c>
      <c r="T95" s="553"/>
      <c r="U95" s="2663" t="s">
        <v>1457</v>
      </c>
      <c r="V95" s="556" t="s">
        <v>240</v>
      </c>
      <c r="W95" s="2747" t="s">
        <v>1458</v>
      </c>
      <c r="X95" s="113" t="s">
        <v>1457</v>
      </c>
      <c r="Y95" s="2285"/>
      <c r="Z95" s="2951" t="s">
        <v>1292</v>
      </c>
      <c r="AA95" s="181"/>
      <c r="AB95" s="3736"/>
      <c r="AC95" s="3451" t="s">
        <v>1293</v>
      </c>
      <c r="AD95" s="3507">
        <f t="shared" si="48"/>
        <v>3.3333333333333335</v>
      </c>
      <c r="AE95" s="3377" t="s">
        <v>1294</v>
      </c>
      <c r="AF95" s="3506"/>
      <c r="AG95" s="3391">
        <v>20</v>
      </c>
      <c r="AH95" s="3370">
        <f t="shared" si="43"/>
        <v>20</v>
      </c>
      <c r="AI95" s="3391">
        <v>6</v>
      </c>
      <c r="AJ95" s="3391">
        <v>0</v>
      </c>
      <c r="AK95" s="3391">
        <v>0</v>
      </c>
      <c r="AL95" s="3391">
        <v>14</v>
      </c>
      <c r="AM95" s="3391">
        <v>0</v>
      </c>
      <c r="AN95" s="3391">
        <v>0</v>
      </c>
      <c r="AO95" s="3391"/>
      <c r="AP95" s="3391">
        <v>20</v>
      </c>
      <c r="AQ95" s="3370">
        <f t="shared" si="44"/>
        <v>20</v>
      </c>
      <c r="AR95" s="3861">
        <v>2</v>
      </c>
      <c r="AS95" s="3391">
        <v>0</v>
      </c>
      <c r="AT95" s="3391">
        <v>12</v>
      </c>
      <c r="AU95" s="3391">
        <v>0</v>
      </c>
      <c r="AV95" s="3391">
        <v>0</v>
      </c>
      <c r="AW95" s="3391">
        <v>0</v>
      </c>
      <c r="AX95" s="3391">
        <v>0</v>
      </c>
      <c r="AY95" s="3391">
        <v>6</v>
      </c>
      <c r="AZ95" s="3391"/>
      <c r="BA95" s="3373">
        <f t="shared" si="45"/>
        <v>40</v>
      </c>
      <c r="BB95" s="3374">
        <f>BA95/'Radiología simple.'!AO$8</f>
        <v>3.3333333333333335</v>
      </c>
      <c r="BC95" s="3373" t="str" cm="1">
        <f t="array" ref="BC95">_xlfn.IFS(BB95&lt;4,"estandar",BB95&gt;9,"compleja",BB95&gt;4,"avanzada")</f>
        <v>estandar</v>
      </c>
      <c r="BD95" s="3451" t="s">
        <v>522</v>
      </c>
      <c r="BE95" s="1563">
        <v>0</v>
      </c>
      <c r="BF95" s="2953">
        <v>1</v>
      </c>
      <c r="BG95" s="2953">
        <v>0</v>
      </c>
      <c r="BH95" s="1143">
        <v>6.5568567119155396</v>
      </c>
      <c r="BI95" s="1143">
        <v>0</v>
      </c>
      <c r="BJ95" s="1143">
        <v>14.500452488687801</v>
      </c>
      <c r="BK95" s="1143"/>
      <c r="BL95" s="1143">
        <f t="shared" si="46"/>
        <v>21.057309200603342</v>
      </c>
      <c r="BM95" s="1139"/>
      <c r="BN95" s="1143">
        <v>2.9932733973015799</v>
      </c>
      <c r="BO95" s="1143">
        <v>0</v>
      </c>
      <c r="BP95" s="1143">
        <v>0</v>
      </c>
      <c r="BQ95" s="1143">
        <v>0.98104170433137505</v>
      </c>
      <c r="BR95" s="1143">
        <f t="shared" si="47"/>
        <v>25.031624302236295</v>
      </c>
      <c r="BS95" s="119"/>
      <c r="BT95" s="182"/>
      <c r="BU95" s="177"/>
      <c r="BV95" s="48"/>
      <c r="BW95" s="611"/>
    </row>
    <row r="96" spans="1:75" ht="49.5" customHeight="1" x14ac:dyDescent="0.45">
      <c r="A96" s="107">
        <v>0</v>
      </c>
      <c r="B96" s="108">
        <v>4</v>
      </c>
      <c r="C96" s="107">
        <v>0</v>
      </c>
      <c r="D96" s="108">
        <v>7</v>
      </c>
      <c r="E96" s="107">
        <v>0</v>
      </c>
      <c r="F96" s="108">
        <v>9</v>
      </c>
      <c r="G96" s="107">
        <v>0</v>
      </c>
      <c r="H96" s="108">
        <v>1</v>
      </c>
      <c r="I96" s="1452" t="str">
        <f t="shared" si="40"/>
        <v>04070901</v>
      </c>
      <c r="J96" s="1452" t="str">
        <f t="shared" si="41"/>
        <v>04070901</v>
      </c>
      <c r="K96" s="552"/>
      <c r="L96" s="552">
        <v>71389</v>
      </c>
      <c r="M96" s="552"/>
      <c r="N96" s="552"/>
      <c r="O96" s="552"/>
      <c r="P96" s="552"/>
      <c r="Q96" s="552"/>
      <c r="R96" s="552"/>
      <c r="S96" s="896" t="s">
        <v>821</v>
      </c>
      <c r="T96" s="896"/>
      <c r="U96" s="2685" t="s">
        <v>1459</v>
      </c>
      <c r="V96" s="2935" t="s">
        <v>653</v>
      </c>
      <c r="W96" s="2747" t="s">
        <v>1460</v>
      </c>
      <c r="X96" s="208" t="s">
        <v>1459</v>
      </c>
      <c r="Y96" s="2371" t="s">
        <v>1461</v>
      </c>
      <c r="Z96" s="2951" t="s">
        <v>1292</v>
      </c>
      <c r="AA96" s="181"/>
      <c r="AB96" s="3736"/>
      <c r="AC96" s="3451" t="s">
        <v>1462</v>
      </c>
      <c r="AD96" s="3507">
        <f t="shared" si="48"/>
        <v>5</v>
      </c>
      <c r="AE96" s="3377" t="s">
        <v>1447</v>
      </c>
      <c r="AF96" s="3506"/>
      <c r="AG96" s="3391">
        <v>40</v>
      </c>
      <c r="AH96" s="3370">
        <f t="shared" si="43"/>
        <v>40</v>
      </c>
      <c r="AI96" s="3391">
        <v>6</v>
      </c>
      <c r="AJ96" s="3391">
        <v>0</v>
      </c>
      <c r="AK96" s="3391">
        <v>0</v>
      </c>
      <c r="AL96" s="3391">
        <v>34</v>
      </c>
      <c r="AM96" s="3391">
        <v>0</v>
      </c>
      <c r="AN96" s="3391">
        <v>0</v>
      </c>
      <c r="AO96" s="3391"/>
      <c r="AP96" s="3391">
        <v>40</v>
      </c>
      <c r="AQ96" s="3370">
        <f t="shared" si="44"/>
        <v>20</v>
      </c>
      <c r="AR96" s="3861">
        <v>2</v>
      </c>
      <c r="AS96" s="3391">
        <v>0</v>
      </c>
      <c r="AT96" s="3391">
        <v>12</v>
      </c>
      <c r="AU96" s="3391">
        <v>0</v>
      </c>
      <c r="AV96" s="3391">
        <v>0</v>
      </c>
      <c r="AW96" s="3391">
        <v>0</v>
      </c>
      <c r="AX96" s="3391">
        <v>0</v>
      </c>
      <c r="AY96" s="3391">
        <v>6</v>
      </c>
      <c r="AZ96" s="3391"/>
      <c r="BA96" s="3373">
        <f t="shared" si="45"/>
        <v>60</v>
      </c>
      <c r="BB96" s="3374">
        <f>BA96/'Radiología simple.'!AO$8</f>
        <v>5</v>
      </c>
      <c r="BC96" s="3373" t="str" cm="1">
        <f t="array" ref="BC96">_xlfn.IFS(BB96&lt;4,"estandar",BB96&gt;9,"compleja",BB96&gt;4,"avanzada")</f>
        <v>avanzada</v>
      </c>
      <c r="BD96" s="3451" t="s">
        <v>522</v>
      </c>
      <c r="BE96" s="1563">
        <v>0</v>
      </c>
      <c r="BF96" s="2953">
        <v>1</v>
      </c>
      <c r="BG96" s="2953">
        <v>0</v>
      </c>
      <c r="BH96" s="1143">
        <v>13.113713423831101</v>
      </c>
      <c r="BI96" s="1143">
        <v>0</v>
      </c>
      <c r="BJ96" s="1143">
        <v>29.000904977375601</v>
      </c>
      <c r="BK96" s="1143"/>
      <c r="BL96" s="1143">
        <f t="shared" si="46"/>
        <v>42.114618401206698</v>
      </c>
      <c r="BM96" s="1139"/>
      <c r="BN96" s="1143">
        <v>5.9865467946031599</v>
      </c>
      <c r="BO96" s="1143">
        <v>0</v>
      </c>
      <c r="BP96" s="1143">
        <v>0</v>
      </c>
      <c r="BQ96" s="1143">
        <v>0.98104170433137505</v>
      </c>
      <c r="BR96" s="1143">
        <f t="shared" si="47"/>
        <v>49.08220690014123</v>
      </c>
      <c r="BS96" s="119"/>
      <c r="BT96" s="182"/>
      <c r="BU96" s="177"/>
      <c r="BV96" s="46"/>
      <c r="BW96" s="611"/>
    </row>
    <row r="97" spans="1:75" ht="49.5" customHeight="1" x14ac:dyDescent="0.45">
      <c r="A97" s="107">
        <v>0</v>
      </c>
      <c r="B97" s="108">
        <v>4</v>
      </c>
      <c r="C97" s="107">
        <v>0</v>
      </c>
      <c r="D97" s="108">
        <v>7</v>
      </c>
      <c r="E97" s="107">
        <v>1</v>
      </c>
      <c r="F97" s="108">
        <v>0</v>
      </c>
      <c r="G97" s="107">
        <v>0</v>
      </c>
      <c r="H97" s="108">
        <v>1</v>
      </c>
      <c r="I97" s="1452" t="str">
        <f t="shared" si="40"/>
        <v>04071001</v>
      </c>
      <c r="J97" s="1452" t="str">
        <f t="shared" si="41"/>
        <v>04071001</v>
      </c>
      <c r="K97" s="552"/>
      <c r="L97" s="552">
        <v>71390</v>
      </c>
      <c r="M97" s="552"/>
      <c r="N97" s="552"/>
      <c r="O97" s="552"/>
      <c r="P97" s="552"/>
      <c r="Q97" s="552"/>
      <c r="R97" s="552"/>
      <c r="S97" s="553" t="s">
        <v>119</v>
      </c>
      <c r="T97" s="553"/>
      <c r="U97" s="2663" t="s">
        <v>1463</v>
      </c>
      <c r="V97" s="556" t="s">
        <v>240</v>
      </c>
      <c r="W97" s="2747"/>
      <c r="X97" s="113" t="s">
        <v>1463</v>
      </c>
      <c r="Y97" s="2285"/>
      <c r="Z97" s="2951" t="s">
        <v>1292</v>
      </c>
      <c r="AA97" s="181"/>
      <c r="AB97" s="3736"/>
      <c r="AC97" s="3451" t="s">
        <v>1293</v>
      </c>
      <c r="AD97" s="3507">
        <f t="shared" ref="AD97:AD100" si="49">BB97</f>
        <v>3.3333333333333335</v>
      </c>
      <c r="AE97" s="3377" t="s">
        <v>1294</v>
      </c>
      <c r="AF97" s="3506"/>
      <c r="AG97" s="3391">
        <v>20</v>
      </c>
      <c r="AH97" s="3370">
        <f t="shared" si="43"/>
        <v>20</v>
      </c>
      <c r="AI97" s="3391">
        <v>6</v>
      </c>
      <c r="AJ97" s="3391">
        <v>0</v>
      </c>
      <c r="AK97" s="3391">
        <v>0</v>
      </c>
      <c r="AL97" s="3391">
        <v>14</v>
      </c>
      <c r="AM97" s="3391">
        <v>0</v>
      </c>
      <c r="AN97" s="3391">
        <v>0</v>
      </c>
      <c r="AO97" s="3391"/>
      <c r="AP97" s="3391">
        <v>20</v>
      </c>
      <c r="AQ97" s="3370">
        <f t="shared" si="44"/>
        <v>20</v>
      </c>
      <c r="AR97" s="3861">
        <v>2</v>
      </c>
      <c r="AS97" s="3391">
        <v>0</v>
      </c>
      <c r="AT97" s="3391">
        <v>12</v>
      </c>
      <c r="AU97" s="3391">
        <v>0</v>
      </c>
      <c r="AV97" s="3391">
        <v>0</v>
      </c>
      <c r="AW97" s="3391">
        <v>0</v>
      </c>
      <c r="AX97" s="3391">
        <v>0</v>
      </c>
      <c r="AY97" s="3391">
        <v>6</v>
      </c>
      <c r="AZ97" s="3391"/>
      <c r="BA97" s="3373">
        <f t="shared" si="45"/>
        <v>40</v>
      </c>
      <c r="BB97" s="3374">
        <f>BA97/'Radiología simple.'!AO$8</f>
        <v>3.3333333333333335</v>
      </c>
      <c r="BC97" s="3373" t="str" cm="1">
        <f t="array" ref="BC97">_xlfn.IFS(BB97&lt;4,"estandar",BB97&gt;9,"compleja",BB97&gt;4,"avanzada")</f>
        <v>estandar</v>
      </c>
      <c r="BD97" s="3451" t="s">
        <v>522</v>
      </c>
      <c r="BE97" s="1563">
        <v>0</v>
      </c>
      <c r="BF97" s="2953">
        <v>1</v>
      </c>
      <c r="BG97" s="2953">
        <v>0</v>
      </c>
      <c r="BH97" s="1143">
        <v>6.5568567119155396</v>
      </c>
      <c r="BI97" s="1143">
        <v>0</v>
      </c>
      <c r="BJ97" s="1143">
        <v>14.500452488687801</v>
      </c>
      <c r="BK97" s="1143"/>
      <c r="BL97" s="1143">
        <f t="shared" si="46"/>
        <v>21.057309200603342</v>
      </c>
      <c r="BM97" s="1139"/>
      <c r="BN97" s="1143">
        <v>2.9932733973015799</v>
      </c>
      <c r="BO97" s="1143">
        <v>0</v>
      </c>
      <c r="BP97" s="1143">
        <v>0</v>
      </c>
      <c r="BQ97" s="1143">
        <v>0.98104170433137505</v>
      </c>
      <c r="BR97" s="1143">
        <f t="shared" si="47"/>
        <v>25.031624302236295</v>
      </c>
      <c r="BS97" s="119"/>
      <c r="BT97" s="182"/>
      <c r="BU97" s="177"/>
      <c r="BV97" s="48"/>
      <c r="BW97" s="611"/>
    </row>
    <row r="98" spans="1:75" ht="49.5" customHeight="1" x14ac:dyDescent="0.45">
      <c r="A98" s="107">
        <v>0</v>
      </c>
      <c r="B98" s="108">
        <v>4</v>
      </c>
      <c r="C98" s="107">
        <v>0</v>
      </c>
      <c r="D98" s="108">
        <v>7</v>
      </c>
      <c r="E98" s="107">
        <v>1</v>
      </c>
      <c r="F98" s="108">
        <v>1</v>
      </c>
      <c r="G98" s="107">
        <v>0</v>
      </c>
      <c r="H98" s="108">
        <v>1</v>
      </c>
      <c r="I98" s="1452" t="str">
        <f t="shared" si="40"/>
        <v>04071101</v>
      </c>
      <c r="J98" s="1452" t="str">
        <f t="shared" si="41"/>
        <v>04071101</v>
      </c>
      <c r="K98" s="552"/>
      <c r="L98" s="552">
        <v>71391</v>
      </c>
      <c r="M98" s="552"/>
      <c r="N98" s="552"/>
      <c r="O98" s="552"/>
      <c r="P98" s="552"/>
      <c r="Q98" s="552"/>
      <c r="R98" s="552"/>
      <c r="S98" s="553" t="s">
        <v>119</v>
      </c>
      <c r="T98" s="553"/>
      <c r="U98" s="2663" t="s">
        <v>1464</v>
      </c>
      <c r="V98" s="556" t="s">
        <v>240</v>
      </c>
      <c r="W98" s="2747"/>
      <c r="X98" s="113" t="s">
        <v>1464</v>
      </c>
      <c r="Y98" s="2285"/>
      <c r="Z98" s="2951" t="s">
        <v>1292</v>
      </c>
      <c r="AA98" s="181"/>
      <c r="AB98" s="3736"/>
      <c r="AC98" s="3451" t="s">
        <v>1293</v>
      </c>
      <c r="AD98" s="3507">
        <f t="shared" si="49"/>
        <v>3.3333333333333335</v>
      </c>
      <c r="AE98" s="3377" t="s">
        <v>1294</v>
      </c>
      <c r="AF98" s="3506"/>
      <c r="AG98" s="3391">
        <v>20</v>
      </c>
      <c r="AH98" s="3370">
        <f t="shared" si="43"/>
        <v>20</v>
      </c>
      <c r="AI98" s="3391">
        <v>6</v>
      </c>
      <c r="AJ98" s="3391">
        <v>0</v>
      </c>
      <c r="AK98" s="3391">
        <v>0</v>
      </c>
      <c r="AL98" s="3391">
        <v>14</v>
      </c>
      <c r="AM98" s="3391">
        <v>0</v>
      </c>
      <c r="AN98" s="3391">
        <v>0</v>
      </c>
      <c r="AO98" s="3391"/>
      <c r="AP98" s="3391">
        <v>20</v>
      </c>
      <c r="AQ98" s="3370">
        <f t="shared" si="44"/>
        <v>20</v>
      </c>
      <c r="AR98" s="3861">
        <v>2</v>
      </c>
      <c r="AS98" s="3391">
        <v>0</v>
      </c>
      <c r="AT98" s="3391">
        <v>12</v>
      </c>
      <c r="AU98" s="3391">
        <v>0</v>
      </c>
      <c r="AV98" s="3391">
        <v>0</v>
      </c>
      <c r="AW98" s="3391">
        <v>0</v>
      </c>
      <c r="AX98" s="3391">
        <v>0</v>
      </c>
      <c r="AY98" s="3391">
        <v>6</v>
      </c>
      <c r="AZ98" s="3391"/>
      <c r="BA98" s="3373">
        <f t="shared" si="45"/>
        <v>40</v>
      </c>
      <c r="BB98" s="3374">
        <f>BA98/'Radiología simple.'!AO$8</f>
        <v>3.3333333333333335</v>
      </c>
      <c r="BC98" s="3373" t="str" cm="1">
        <f t="array" ref="BC98">_xlfn.IFS(BB98&lt;4,"estandar",BB98&gt;9,"compleja",BB98&gt;4,"avanzada")</f>
        <v>estandar</v>
      </c>
      <c r="BD98" s="3451" t="s">
        <v>522</v>
      </c>
      <c r="BE98" s="1563">
        <v>0</v>
      </c>
      <c r="BF98" s="2953">
        <v>1</v>
      </c>
      <c r="BG98" s="2953">
        <v>0</v>
      </c>
      <c r="BH98" s="1143">
        <v>6.5568567119155396</v>
      </c>
      <c r="BI98" s="1143">
        <v>0</v>
      </c>
      <c r="BJ98" s="1143">
        <v>14.500452488687801</v>
      </c>
      <c r="BK98" s="1143"/>
      <c r="BL98" s="1143">
        <f t="shared" si="46"/>
        <v>21.057309200603342</v>
      </c>
      <c r="BM98" s="1139"/>
      <c r="BN98" s="1143">
        <v>2.9932733973015799</v>
      </c>
      <c r="BO98" s="1143">
        <v>0</v>
      </c>
      <c r="BP98" s="1143">
        <v>0</v>
      </c>
      <c r="BQ98" s="1143">
        <v>0.98104170433137505</v>
      </c>
      <c r="BR98" s="1143">
        <f t="shared" si="47"/>
        <v>25.031624302236295</v>
      </c>
      <c r="BS98" s="119"/>
      <c r="BT98" s="182"/>
      <c r="BU98" s="177"/>
      <c r="BV98" s="46"/>
      <c r="BW98" s="611"/>
    </row>
    <row r="99" spans="1:75" ht="49.5" customHeight="1" x14ac:dyDescent="0.45">
      <c r="A99" s="107">
        <v>0</v>
      </c>
      <c r="B99" s="108">
        <v>4</v>
      </c>
      <c r="C99" s="107">
        <v>0</v>
      </c>
      <c r="D99" s="108">
        <v>7</v>
      </c>
      <c r="E99" s="107">
        <v>1</v>
      </c>
      <c r="F99" s="108">
        <v>2</v>
      </c>
      <c r="G99" s="107">
        <v>0</v>
      </c>
      <c r="H99" s="108">
        <v>1</v>
      </c>
      <c r="I99" s="1452" t="str">
        <f t="shared" si="40"/>
        <v>04071201</v>
      </c>
      <c r="J99" s="1452" t="str">
        <f t="shared" si="41"/>
        <v>04071201</v>
      </c>
      <c r="K99" s="552"/>
      <c r="L99" s="552">
        <v>71392</v>
      </c>
      <c r="M99" s="552"/>
      <c r="N99" s="552"/>
      <c r="O99" s="552"/>
      <c r="P99" s="552"/>
      <c r="Q99" s="552"/>
      <c r="R99" s="552"/>
      <c r="S99" s="553" t="s">
        <v>119</v>
      </c>
      <c r="T99" s="553"/>
      <c r="U99" s="2663" t="s">
        <v>1465</v>
      </c>
      <c r="V99" s="556" t="s">
        <v>240</v>
      </c>
      <c r="W99" s="2747" t="s">
        <v>1466</v>
      </c>
      <c r="X99" s="113" t="s">
        <v>1467</v>
      </c>
      <c r="Y99" s="2285"/>
      <c r="Z99" s="2951" t="s">
        <v>1292</v>
      </c>
      <c r="AA99" s="181"/>
      <c r="AB99" s="3736"/>
      <c r="AC99" s="3451" t="s">
        <v>1456</v>
      </c>
      <c r="AD99" s="3507">
        <f t="shared" si="49"/>
        <v>5</v>
      </c>
      <c r="AE99" s="3377" t="s">
        <v>1447</v>
      </c>
      <c r="AF99" s="3506"/>
      <c r="AG99" s="3391">
        <v>40</v>
      </c>
      <c r="AH99" s="3370">
        <f t="shared" si="43"/>
        <v>30</v>
      </c>
      <c r="AI99" s="3391">
        <v>16</v>
      </c>
      <c r="AJ99" s="3391">
        <v>0</v>
      </c>
      <c r="AK99" s="3391">
        <v>0</v>
      </c>
      <c r="AL99" s="3391">
        <v>14</v>
      </c>
      <c r="AM99" s="3391">
        <v>0</v>
      </c>
      <c r="AN99" s="3391">
        <v>0</v>
      </c>
      <c r="AO99" s="3391"/>
      <c r="AP99" s="3391">
        <v>40</v>
      </c>
      <c r="AQ99" s="3370">
        <f t="shared" si="44"/>
        <v>30</v>
      </c>
      <c r="AR99" s="3861">
        <v>2</v>
      </c>
      <c r="AS99" s="3391">
        <v>0</v>
      </c>
      <c r="AT99" s="3391">
        <v>12</v>
      </c>
      <c r="AU99" s="3391">
        <v>0</v>
      </c>
      <c r="AV99" s="3391">
        <v>10</v>
      </c>
      <c r="AW99" s="3391">
        <v>0</v>
      </c>
      <c r="AX99" s="3391">
        <v>0</v>
      </c>
      <c r="AY99" s="3391">
        <v>6</v>
      </c>
      <c r="AZ99" s="3391"/>
      <c r="BA99" s="3373">
        <f t="shared" si="45"/>
        <v>60</v>
      </c>
      <c r="BB99" s="3374">
        <f>BA99/'Radiología simple.'!AO$8</f>
        <v>5</v>
      </c>
      <c r="BC99" s="3373" t="str" cm="1">
        <f t="array" ref="BC99">_xlfn.IFS(BB99&lt;4,"estandar",BB99&gt;9,"compleja",BB99&gt;4,"avanzada")</f>
        <v>avanzada</v>
      </c>
      <c r="BD99" s="3451" t="s">
        <v>522</v>
      </c>
      <c r="BE99" s="1563">
        <v>0</v>
      </c>
      <c r="BF99" s="2953">
        <v>1</v>
      </c>
      <c r="BG99" s="2953">
        <v>0</v>
      </c>
      <c r="BH99" s="1143">
        <v>13.113713423831101</v>
      </c>
      <c r="BI99" s="1143">
        <v>0</v>
      </c>
      <c r="BJ99" s="1143">
        <v>29.000904977375601</v>
      </c>
      <c r="BK99" s="1143"/>
      <c r="BL99" s="1143">
        <f t="shared" si="46"/>
        <v>42.114618401206698</v>
      </c>
      <c r="BM99" s="1139"/>
      <c r="BN99" s="1143">
        <v>5.9865467946031599</v>
      </c>
      <c r="BO99" s="1143">
        <v>0</v>
      </c>
      <c r="BP99" s="1143">
        <v>0</v>
      </c>
      <c r="BQ99" s="1143">
        <v>0.98104170433137505</v>
      </c>
      <c r="BR99" s="1143">
        <f t="shared" si="47"/>
        <v>49.08220690014123</v>
      </c>
      <c r="BS99" s="119"/>
      <c r="BT99" s="182"/>
      <c r="BU99" s="177"/>
      <c r="BV99" s="48"/>
      <c r="BW99" s="611"/>
    </row>
    <row r="100" spans="1:75" ht="49.5" customHeight="1" x14ac:dyDescent="0.45">
      <c r="A100" s="1446">
        <v>0</v>
      </c>
      <c r="B100" s="1447">
        <v>4</v>
      </c>
      <c r="C100" s="1446">
        <v>0</v>
      </c>
      <c r="D100" s="1447">
        <v>7</v>
      </c>
      <c r="E100" s="1446">
        <v>1</v>
      </c>
      <c r="F100" s="1447">
        <v>3</v>
      </c>
      <c r="G100" s="1446">
        <v>0</v>
      </c>
      <c r="H100" s="1447">
        <v>1</v>
      </c>
      <c r="I100" s="2666" t="s">
        <v>1468</v>
      </c>
      <c r="J100" s="2666" t="str">
        <f t="shared" si="41"/>
        <v>04071301</v>
      </c>
      <c r="K100" s="552"/>
      <c r="L100" s="552"/>
      <c r="M100" s="552"/>
      <c r="N100" s="552"/>
      <c r="O100" s="552"/>
      <c r="P100" s="552"/>
      <c r="Q100" s="552"/>
      <c r="R100" s="552"/>
      <c r="S100" s="896" t="s">
        <v>1469</v>
      </c>
      <c r="T100" s="896"/>
      <c r="U100" s="2685" t="s">
        <v>1470</v>
      </c>
      <c r="V100" s="2935" t="s">
        <v>653</v>
      </c>
      <c r="W100" s="2747" t="s">
        <v>1471</v>
      </c>
      <c r="X100" s="208" t="s">
        <v>1470</v>
      </c>
      <c r="Y100" s="2350"/>
      <c r="Z100" s="2951" t="s">
        <v>1292</v>
      </c>
      <c r="AA100" s="181"/>
      <c r="AB100" s="3736"/>
      <c r="AC100" s="3451" t="s">
        <v>1456</v>
      </c>
      <c r="AD100" s="3507">
        <f t="shared" si="49"/>
        <v>6.666666666666667</v>
      </c>
      <c r="AE100" s="3377" t="s">
        <v>1447</v>
      </c>
      <c r="AF100" s="3506"/>
      <c r="AG100" s="3391">
        <v>40</v>
      </c>
      <c r="AH100" s="3370">
        <f t="shared" si="43"/>
        <v>40</v>
      </c>
      <c r="AI100" s="3389">
        <v>16</v>
      </c>
      <c r="AJ100" s="3389">
        <v>0</v>
      </c>
      <c r="AK100" s="3389">
        <v>0</v>
      </c>
      <c r="AL100" s="3389">
        <v>24</v>
      </c>
      <c r="AM100" s="3389">
        <v>0</v>
      </c>
      <c r="AN100" s="3389">
        <v>0</v>
      </c>
      <c r="AO100" s="3389"/>
      <c r="AP100" s="3391">
        <v>40</v>
      </c>
      <c r="AQ100" s="3370">
        <f t="shared" si="44"/>
        <v>40</v>
      </c>
      <c r="AR100" s="3861">
        <v>2</v>
      </c>
      <c r="AS100" s="3391">
        <v>0</v>
      </c>
      <c r="AT100" s="3389">
        <v>12</v>
      </c>
      <c r="AU100" s="3389">
        <v>10</v>
      </c>
      <c r="AV100" s="3389">
        <v>10</v>
      </c>
      <c r="AW100" s="3389">
        <v>0</v>
      </c>
      <c r="AX100" s="3389">
        <v>0</v>
      </c>
      <c r="AY100" s="3391">
        <v>6</v>
      </c>
      <c r="AZ100" s="3389"/>
      <c r="BA100" s="3373">
        <f t="shared" si="45"/>
        <v>80</v>
      </c>
      <c r="BB100" s="3374">
        <f>BA100/'Radiología simple.'!AO$8</f>
        <v>6.666666666666667</v>
      </c>
      <c r="BC100" s="3373" t="str" cm="1">
        <f t="array" ref="BC100">_xlfn.IFS(BB100&lt;4,"estandar",BB100&gt;9,"compleja",BB100&gt;4,"avanzada")</f>
        <v>avanzada</v>
      </c>
      <c r="BD100" s="3451" t="s">
        <v>522</v>
      </c>
      <c r="BE100" s="3434">
        <v>0</v>
      </c>
      <c r="BF100" s="2953">
        <v>1</v>
      </c>
      <c r="BG100" s="2953">
        <v>0</v>
      </c>
      <c r="BH100" s="1143"/>
      <c r="BI100" s="1143"/>
      <c r="BJ100" s="1143"/>
      <c r="BK100" s="1143"/>
      <c r="BL100" s="1143">
        <f t="shared" si="46"/>
        <v>0</v>
      </c>
      <c r="BM100" s="1139"/>
      <c r="BN100" s="1143"/>
      <c r="BO100" s="1143"/>
      <c r="BP100" s="1143"/>
      <c r="BQ100" s="1143"/>
      <c r="BR100" s="1143">
        <f t="shared" si="47"/>
        <v>0</v>
      </c>
      <c r="BS100" s="119"/>
      <c r="BT100" s="182"/>
      <c r="BU100" s="177"/>
      <c r="BV100" s="46"/>
      <c r="BW100" s="611"/>
    </row>
    <row r="101" spans="1:75" ht="49.5" hidden="1" customHeight="1" x14ac:dyDescent="0.45">
      <c r="A101" s="1207">
        <v>0</v>
      </c>
      <c r="B101" s="1208">
        <v>4</v>
      </c>
      <c r="C101" s="1207">
        <v>0</v>
      </c>
      <c r="D101" s="1208">
        <v>7</v>
      </c>
      <c r="E101" s="1207">
        <v>1</v>
      </c>
      <c r="F101" s="1208">
        <v>4</v>
      </c>
      <c r="G101" s="1207">
        <v>0</v>
      </c>
      <c r="H101" s="1208">
        <v>1</v>
      </c>
      <c r="I101" s="1363"/>
      <c r="J101" s="1363" t="str">
        <f t="shared" si="41"/>
        <v>04071401</v>
      </c>
      <c r="K101" s="552"/>
      <c r="L101" s="552">
        <v>71395</v>
      </c>
      <c r="M101" s="552"/>
      <c r="N101" s="552"/>
      <c r="O101" s="552"/>
      <c r="P101" s="552"/>
      <c r="Q101" s="552"/>
      <c r="R101" s="552"/>
      <c r="S101" s="2672" t="s">
        <v>119</v>
      </c>
      <c r="T101" s="2672"/>
      <c r="U101" s="1454" t="s">
        <v>1472</v>
      </c>
      <c r="V101" s="1453" t="s">
        <v>268</v>
      </c>
      <c r="W101" s="2747"/>
      <c r="X101" s="135" t="s">
        <v>1472</v>
      </c>
      <c r="Y101" s="2337" t="s">
        <v>1473</v>
      </c>
      <c r="Z101" s="2951" t="s">
        <v>1292</v>
      </c>
      <c r="AA101" s="181"/>
      <c r="AB101" s="3736"/>
      <c r="AC101" s="3451"/>
      <c r="AD101" s="3506"/>
      <c r="AE101" s="3377"/>
      <c r="AF101" s="3506"/>
      <c r="AG101" s="3461">
        <v>60</v>
      </c>
      <c r="AH101" s="3370">
        <f t="shared" si="43"/>
        <v>0</v>
      </c>
      <c r="AI101" s="3461"/>
      <c r="AJ101" s="3461"/>
      <c r="AK101" s="3461"/>
      <c r="AL101" s="3461"/>
      <c r="AM101" s="3461"/>
      <c r="AN101" s="3461"/>
      <c r="AO101" s="3461"/>
      <c r="AP101" s="3391">
        <v>60</v>
      </c>
      <c r="AQ101" s="3370">
        <f t="shared" si="44"/>
        <v>8</v>
      </c>
      <c r="AR101" s="3861">
        <v>2</v>
      </c>
      <c r="AS101" s="3391"/>
      <c r="AT101" s="3461"/>
      <c r="AU101" s="3461"/>
      <c r="AV101" s="3461"/>
      <c r="AW101" s="3461"/>
      <c r="AX101" s="3461"/>
      <c r="AY101" s="3391">
        <v>6</v>
      </c>
      <c r="AZ101" s="3461"/>
      <c r="BA101" s="3373">
        <f t="shared" si="45"/>
        <v>8</v>
      </c>
      <c r="BB101" s="3374">
        <f>BA101/'Radiología simple.'!AO$8</f>
        <v>0.66666666666666663</v>
      </c>
      <c r="BC101" s="3373" t="str" cm="1">
        <f t="array" ref="BC101">_xlfn.IFS(BB101&lt;4,"estandar",BB101&gt;9,"compleja",BB101&gt;4,"avanzada")</f>
        <v>estandar</v>
      </c>
      <c r="BD101" s="3451" t="s">
        <v>522</v>
      </c>
      <c r="BE101" s="1563">
        <v>0</v>
      </c>
      <c r="BF101" s="2953">
        <v>1</v>
      </c>
      <c r="BG101" s="2953">
        <v>0</v>
      </c>
      <c r="BH101" s="1143">
        <v>19.670570135746601</v>
      </c>
      <c r="BI101" s="1143">
        <v>0</v>
      </c>
      <c r="BJ101" s="1143">
        <v>43.501357466063297</v>
      </c>
      <c r="BK101" s="1143"/>
      <c r="BL101" s="1143">
        <f t="shared" si="46"/>
        <v>63.171927601809898</v>
      </c>
      <c r="BM101" s="1139"/>
      <c r="BN101" s="1143">
        <v>8.97982019190475</v>
      </c>
      <c r="BO101" s="1143">
        <v>0</v>
      </c>
      <c r="BP101" s="1143">
        <v>0</v>
      </c>
      <c r="BQ101" s="1143">
        <v>0.98104170433137505</v>
      </c>
      <c r="BR101" s="1143">
        <f t="shared" si="47"/>
        <v>73.132789498046023</v>
      </c>
      <c r="BS101" s="119"/>
      <c r="BT101" s="182"/>
      <c r="BU101" s="177"/>
      <c r="BV101" s="48"/>
      <c r="BW101" s="611"/>
    </row>
    <row r="102" spans="1:75" ht="49.5" customHeight="1" x14ac:dyDescent="0.45">
      <c r="A102" s="1446">
        <v>0</v>
      </c>
      <c r="B102" s="1447">
        <v>4</v>
      </c>
      <c r="C102" s="1446">
        <v>0</v>
      </c>
      <c r="D102" s="1447">
        <v>7</v>
      </c>
      <c r="E102" s="1446">
        <v>1</v>
      </c>
      <c r="F102" s="1447">
        <v>4</v>
      </c>
      <c r="G102" s="1446">
        <v>0</v>
      </c>
      <c r="H102" s="1447">
        <v>1</v>
      </c>
      <c r="I102" s="2666" t="s">
        <v>1474</v>
      </c>
      <c r="J102" s="2666" t="str">
        <f t="shared" si="41"/>
        <v>04071401</v>
      </c>
      <c r="K102" s="552"/>
      <c r="L102" s="552"/>
      <c r="M102" s="552"/>
      <c r="N102" s="552"/>
      <c r="O102" s="552"/>
      <c r="P102" s="552"/>
      <c r="Q102" s="552"/>
      <c r="R102" s="552"/>
      <c r="S102" s="896" t="s">
        <v>456</v>
      </c>
      <c r="T102" s="896"/>
      <c r="U102" s="2708" t="s">
        <v>1475</v>
      </c>
      <c r="V102" s="2935" t="s">
        <v>653</v>
      </c>
      <c r="W102" s="2747" t="s">
        <v>1476</v>
      </c>
      <c r="X102" s="246" t="s">
        <v>1475</v>
      </c>
      <c r="Y102" s="2341" t="s">
        <v>864</v>
      </c>
      <c r="Z102" s="2951" t="s">
        <v>1292</v>
      </c>
      <c r="AA102" s="181"/>
      <c r="AB102" s="3736"/>
      <c r="AC102" s="3451" t="s">
        <v>1477</v>
      </c>
      <c r="AD102" s="3507">
        <f t="shared" ref="AD102" si="50">BB102</f>
        <v>6.666666666666667</v>
      </c>
      <c r="AE102" s="3377" t="s">
        <v>1478</v>
      </c>
      <c r="AF102" s="3506"/>
      <c r="AG102" s="3389">
        <v>60</v>
      </c>
      <c r="AH102" s="3370">
        <f t="shared" si="43"/>
        <v>40</v>
      </c>
      <c r="AI102" s="3389">
        <v>16</v>
      </c>
      <c r="AJ102" s="3389">
        <v>0</v>
      </c>
      <c r="AK102" s="3389">
        <v>0</v>
      </c>
      <c r="AL102" s="3389">
        <v>24</v>
      </c>
      <c r="AM102" s="3389">
        <v>0</v>
      </c>
      <c r="AN102" s="3389">
        <v>0</v>
      </c>
      <c r="AO102" s="3389"/>
      <c r="AP102" s="3391">
        <v>60</v>
      </c>
      <c r="AQ102" s="3370">
        <f t="shared" si="44"/>
        <v>40</v>
      </c>
      <c r="AR102" s="3861">
        <v>2</v>
      </c>
      <c r="AS102" s="3391">
        <v>0</v>
      </c>
      <c r="AT102" s="3389">
        <v>12</v>
      </c>
      <c r="AU102" s="3389">
        <v>10</v>
      </c>
      <c r="AV102" s="3389">
        <v>10</v>
      </c>
      <c r="AW102" s="3389">
        <v>0</v>
      </c>
      <c r="AX102" s="3389">
        <v>0</v>
      </c>
      <c r="AY102" s="3391">
        <v>6</v>
      </c>
      <c r="AZ102" s="3389"/>
      <c r="BA102" s="3373">
        <f t="shared" si="45"/>
        <v>80</v>
      </c>
      <c r="BB102" s="3374">
        <f>BA102/'Radiología simple.'!AO$8</f>
        <v>6.666666666666667</v>
      </c>
      <c r="BC102" s="3373" t="str" cm="1">
        <f t="array" ref="BC102">_xlfn.IFS(BB102&lt;4,"estandar",BB102&gt;9,"compleja",BB102&gt;4,"avanzada")</f>
        <v>avanzada</v>
      </c>
      <c r="BD102" s="3451" t="s">
        <v>522</v>
      </c>
      <c r="BE102" s="1563">
        <v>0</v>
      </c>
      <c r="BF102" s="2953">
        <v>1</v>
      </c>
      <c r="BG102" s="2953">
        <v>0</v>
      </c>
      <c r="BH102" s="1143"/>
      <c r="BI102" s="1143"/>
      <c r="BJ102" s="1143"/>
      <c r="BK102" s="1143"/>
      <c r="BL102" s="1143"/>
      <c r="BM102" s="1139"/>
      <c r="BN102" s="1143"/>
      <c r="BO102" s="1143"/>
      <c r="BP102" s="1143"/>
      <c r="BQ102" s="1143"/>
      <c r="BR102" s="1143"/>
      <c r="BS102" s="119"/>
      <c r="BT102" s="182"/>
      <c r="BU102" s="177"/>
      <c r="BV102" s="46"/>
      <c r="BW102" s="611"/>
    </row>
    <row r="103" spans="1:75" ht="49.5" hidden="1" customHeight="1" x14ac:dyDescent="0.45">
      <c r="A103" s="1207">
        <v>0</v>
      </c>
      <c r="B103" s="1208">
        <v>4</v>
      </c>
      <c r="C103" s="1207">
        <v>0</v>
      </c>
      <c r="D103" s="1208">
        <v>7</v>
      </c>
      <c r="E103" s="1207">
        <v>1</v>
      </c>
      <c r="F103" s="1208">
        <v>5</v>
      </c>
      <c r="G103" s="1207">
        <v>0</v>
      </c>
      <c r="H103" s="1208">
        <v>1</v>
      </c>
      <c r="I103" s="1363" t="str">
        <f t="shared" ref="I103:I108" si="51">CONCATENATE(A103,B103,C103,D103,E103,F103,G103,H103)</f>
        <v>04071501</v>
      </c>
      <c r="J103" s="1363" t="str">
        <f t="shared" si="41"/>
        <v>04071501</v>
      </c>
      <c r="K103" s="552"/>
      <c r="L103" s="552">
        <v>71396</v>
      </c>
      <c r="M103" s="552"/>
      <c r="N103" s="552"/>
      <c r="O103" s="552"/>
      <c r="P103" s="552"/>
      <c r="Q103" s="552"/>
      <c r="R103" s="552"/>
      <c r="S103" s="2672" t="s">
        <v>119</v>
      </c>
      <c r="T103" s="2672"/>
      <c r="U103" s="1454" t="s">
        <v>1479</v>
      </c>
      <c r="V103" s="1148" t="s">
        <v>268</v>
      </c>
      <c r="W103" s="2956"/>
      <c r="X103" s="135" t="s">
        <v>1479</v>
      </c>
      <c r="Y103" s="2337" t="s">
        <v>1473</v>
      </c>
      <c r="Z103" s="2951" t="s">
        <v>1292</v>
      </c>
      <c r="AA103" s="181"/>
      <c r="AB103" s="3736"/>
      <c r="AC103" s="3451"/>
      <c r="AD103" s="3506"/>
      <c r="AE103" s="3377"/>
      <c r="AF103" s="3506"/>
      <c r="AG103" s="3391">
        <v>20</v>
      </c>
      <c r="AH103" s="3370">
        <f t="shared" si="43"/>
        <v>0</v>
      </c>
      <c r="AI103" s="3391"/>
      <c r="AJ103" s="3391"/>
      <c r="AK103" s="3391"/>
      <c r="AL103" s="3391"/>
      <c r="AM103" s="3391"/>
      <c r="AN103" s="3391"/>
      <c r="AO103" s="3391"/>
      <c r="AP103" s="3391">
        <v>20</v>
      </c>
      <c r="AQ103" s="3370">
        <f t="shared" si="44"/>
        <v>8</v>
      </c>
      <c r="AR103" s="3861">
        <v>2</v>
      </c>
      <c r="AS103" s="3391"/>
      <c r="AT103" s="3391"/>
      <c r="AU103" s="3391"/>
      <c r="AV103" s="3391"/>
      <c r="AW103" s="3391"/>
      <c r="AX103" s="3391"/>
      <c r="AY103" s="3391">
        <v>6</v>
      </c>
      <c r="AZ103" s="3391"/>
      <c r="BA103" s="3373">
        <f t="shared" si="45"/>
        <v>8</v>
      </c>
      <c r="BB103" s="3374">
        <f>BA103/'Radiología simple.'!AO$8</f>
        <v>0.66666666666666663</v>
      </c>
      <c r="BC103" s="3373" t="str" cm="1">
        <f t="array" ref="BC103">_xlfn.IFS(BB103&lt;4,"estandar",BB103&gt;9,"compleja",BB103&gt;4,"avanzada")</f>
        <v>estandar</v>
      </c>
      <c r="BD103" s="3451" t="s">
        <v>522</v>
      </c>
      <c r="BE103" s="1563">
        <v>0</v>
      </c>
      <c r="BF103" s="2953">
        <v>1</v>
      </c>
      <c r="BG103" s="2953">
        <v>0</v>
      </c>
      <c r="BH103" s="1143">
        <v>6.5568567119155396</v>
      </c>
      <c r="BI103" s="1143">
        <v>0</v>
      </c>
      <c r="BJ103" s="1143">
        <v>14.500452488687801</v>
      </c>
      <c r="BK103" s="1143"/>
      <c r="BL103" s="1143">
        <f t="shared" ref="BL103:BL108" si="52">SUM(BH103,BI103,BJ103)</f>
        <v>21.057309200603342</v>
      </c>
      <c r="BM103" s="1139"/>
      <c r="BN103" s="1143">
        <v>2.9932733973015799</v>
      </c>
      <c r="BO103" s="1143">
        <v>0</v>
      </c>
      <c r="BP103" s="1143">
        <v>0</v>
      </c>
      <c r="BQ103" s="1143">
        <v>0.98104170433137505</v>
      </c>
      <c r="BR103" s="1143">
        <f t="shared" ref="BR103:BR108" si="53">SUM(BL103,BN103,BO103,BP103,BQ103)</f>
        <v>25.031624302236295</v>
      </c>
      <c r="BS103" s="119"/>
      <c r="BT103" s="182"/>
      <c r="BU103" s="177"/>
      <c r="BV103" s="48"/>
      <c r="BW103" s="611"/>
    </row>
    <row r="104" spans="1:75" ht="49.5" customHeight="1" x14ac:dyDescent="0.45">
      <c r="A104" s="107">
        <v>0</v>
      </c>
      <c r="B104" s="108">
        <v>4</v>
      </c>
      <c r="C104" s="107">
        <v>0</v>
      </c>
      <c r="D104" s="108">
        <v>7</v>
      </c>
      <c r="E104" s="107">
        <v>1</v>
      </c>
      <c r="F104" s="108">
        <v>6</v>
      </c>
      <c r="G104" s="107">
        <v>0</v>
      </c>
      <c r="H104" s="108">
        <v>1</v>
      </c>
      <c r="I104" s="1452" t="str">
        <f t="shared" si="51"/>
        <v>04071601</v>
      </c>
      <c r="J104" s="1452" t="str">
        <f t="shared" si="41"/>
        <v>04071601</v>
      </c>
      <c r="K104" s="552"/>
      <c r="L104" s="552">
        <v>71398</v>
      </c>
      <c r="M104" s="552"/>
      <c r="N104" s="552"/>
      <c r="O104" s="552"/>
      <c r="P104" s="552"/>
      <c r="Q104" s="552"/>
      <c r="R104" s="552"/>
      <c r="S104" s="2968" t="s">
        <v>84</v>
      </c>
      <c r="T104" s="553"/>
      <c r="U104" s="2663" t="s">
        <v>1480</v>
      </c>
      <c r="V104" s="556" t="s">
        <v>240</v>
      </c>
      <c r="W104" s="2747" t="s">
        <v>1481</v>
      </c>
      <c r="X104" s="113" t="s">
        <v>1482</v>
      </c>
      <c r="Y104" s="2365" t="s">
        <v>1483</v>
      </c>
      <c r="Z104" s="2951" t="s">
        <v>1292</v>
      </c>
      <c r="AA104" s="181"/>
      <c r="AB104" s="3736"/>
      <c r="AC104" s="3451" t="s">
        <v>1477</v>
      </c>
      <c r="AD104" s="3507">
        <f t="shared" ref="AD104" si="54">BB104</f>
        <v>5</v>
      </c>
      <c r="AE104" s="3377" t="s">
        <v>1478</v>
      </c>
      <c r="AF104" s="3506"/>
      <c r="AG104" s="3389">
        <v>60</v>
      </c>
      <c r="AH104" s="3370">
        <f t="shared" si="43"/>
        <v>40</v>
      </c>
      <c r="AI104" s="3391">
        <v>16</v>
      </c>
      <c r="AJ104" s="3391">
        <v>0</v>
      </c>
      <c r="AK104" s="3391">
        <v>0</v>
      </c>
      <c r="AL104" s="3391">
        <v>24</v>
      </c>
      <c r="AM104" s="3391">
        <v>0</v>
      </c>
      <c r="AN104" s="3391">
        <v>0</v>
      </c>
      <c r="AO104" s="3391"/>
      <c r="AP104" s="3391">
        <v>60</v>
      </c>
      <c r="AQ104" s="3370">
        <f t="shared" si="44"/>
        <v>20</v>
      </c>
      <c r="AR104" s="3861">
        <v>2</v>
      </c>
      <c r="AS104" s="3391">
        <v>0</v>
      </c>
      <c r="AT104" s="3391">
        <v>12</v>
      </c>
      <c r="AU104" s="3391">
        <v>0</v>
      </c>
      <c r="AV104" s="3391">
        <v>0</v>
      </c>
      <c r="AW104" s="3391">
        <v>0</v>
      </c>
      <c r="AX104" s="3391">
        <v>0</v>
      </c>
      <c r="AY104" s="3391">
        <v>6</v>
      </c>
      <c r="AZ104" s="3391"/>
      <c r="BA104" s="3373">
        <f t="shared" si="45"/>
        <v>60</v>
      </c>
      <c r="BB104" s="3374">
        <f>BA104/'Radiología simple.'!AO$8</f>
        <v>5</v>
      </c>
      <c r="BC104" s="3373" t="str" cm="1">
        <f t="array" ref="BC104">_xlfn.IFS(BB104&lt;4,"estandar",BB104&gt;9,"compleja",BB104&gt;4,"avanzada")</f>
        <v>avanzada</v>
      </c>
      <c r="BD104" s="3451" t="s">
        <v>522</v>
      </c>
      <c r="BE104" s="1563">
        <v>0</v>
      </c>
      <c r="BF104" s="2953">
        <v>1</v>
      </c>
      <c r="BG104" s="2953">
        <v>0</v>
      </c>
      <c r="BH104" s="1143">
        <v>19.670570135746601</v>
      </c>
      <c r="BI104" s="1143">
        <v>0</v>
      </c>
      <c r="BJ104" s="1143">
        <v>43.501357466063297</v>
      </c>
      <c r="BK104" s="1143"/>
      <c r="BL104" s="1143">
        <f t="shared" si="52"/>
        <v>63.171927601809898</v>
      </c>
      <c r="BM104" s="1139"/>
      <c r="BN104" s="1143">
        <v>8.97982019190475</v>
      </c>
      <c r="BO104" s="1143">
        <v>0</v>
      </c>
      <c r="BP104" s="1143">
        <v>0</v>
      </c>
      <c r="BQ104" s="1143">
        <v>0.98104170433137505</v>
      </c>
      <c r="BR104" s="1143">
        <f t="shared" si="53"/>
        <v>73.132789498046023</v>
      </c>
      <c r="BS104" s="119"/>
      <c r="BT104" s="182"/>
      <c r="BU104" s="177"/>
      <c r="BV104" s="46"/>
      <c r="BW104" s="611"/>
    </row>
    <row r="105" spans="1:75" ht="54.75" hidden="1" customHeight="1" x14ac:dyDescent="0.45">
      <c r="A105" s="1207">
        <v>0</v>
      </c>
      <c r="B105" s="1208">
        <v>4</v>
      </c>
      <c r="C105" s="1207">
        <v>0</v>
      </c>
      <c r="D105" s="1208">
        <v>7</v>
      </c>
      <c r="E105" s="1207">
        <v>1</v>
      </c>
      <c r="F105" s="1208">
        <v>7</v>
      </c>
      <c r="G105" s="1207">
        <v>0</v>
      </c>
      <c r="H105" s="1208">
        <v>1</v>
      </c>
      <c r="I105" s="1363" t="str">
        <f t="shared" si="51"/>
        <v>04071701</v>
      </c>
      <c r="J105" s="1362" t="str">
        <f t="shared" si="41"/>
        <v>04071701</v>
      </c>
      <c r="K105" s="111"/>
      <c r="L105" s="111">
        <v>71399</v>
      </c>
      <c r="M105" s="111"/>
      <c r="N105" s="111"/>
      <c r="O105" s="111"/>
      <c r="P105" s="111"/>
      <c r="Q105" s="111"/>
      <c r="R105" s="111"/>
      <c r="S105" s="153" t="s">
        <v>821</v>
      </c>
      <c r="T105" s="153"/>
      <c r="U105" s="307" t="s">
        <v>1484</v>
      </c>
      <c r="V105" s="306" t="s">
        <v>268</v>
      </c>
      <c r="W105" s="2925"/>
      <c r="X105" s="135" t="s">
        <v>1484</v>
      </c>
      <c r="Y105" s="2337" t="s">
        <v>1485</v>
      </c>
      <c r="Z105" s="2951" t="s">
        <v>1292</v>
      </c>
      <c r="AA105" s="181"/>
      <c r="AB105" s="3736"/>
      <c r="AC105" s="3451"/>
      <c r="AD105" s="3506"/>
      <c r="AE105" s="3377"/>
      <c r="AF105" s="3506"/>
      <c r="AG105" s="3391">
        <v>30</v>
      </c>
      <c r="AH105" s="3370">
        <f t="shared" si="43"/>
        <v>0</v>
      </c>
      <c r="AI105" s="3391"/>
      <c r="AJ105" s="3391"/>
      <c r="AK105" s="3391"/>
      <c r="AL105" s="3391"/>
      <c r="AM105" s="3391"/>
      <c r="AN105" s="3391"/>
      <c r="AO105" s="3391"/>
      <c r="AP105" s="3391">
        <v>30</v>
      </c>
      <c r="AQ105" s="3370">
        <f t="shared" si="44"/>
        <v>8</v>
      </c>
      <c r="AR105" s="3861">
        <v>2</v>
      </c>
      <c r="AS105" s="3391"/>
      <c r="AT105" s="3391"/>
      <c r="AU105" s="3391"/>
      <c r="AV105" s="3391"/>
      <c r="AW105" s="3391"/>
      <c r="AX105" s="3391"/>
      <c r="AY105" s="3391">
        <v>6</v>
      </c>
      <c r="AZ105" s="3391"/>
      <c r="BA105" s="3373">
        <f t="shared" si="45"/>
        <v>8</v>
      </c>
      <c r="BB105" s="3374">
        <f>BA105/'Radiología simple.'!AO$8</f>
        <v>0.66666666666666663</v>
      </c>
      <c r="BC105" s="3373" t="str" cm="1">
        <f t="array" ref="BC105">_xlfn.IFS(BB105&lt;4,"estandar",BB105&gt;9,"compleja",BB105&gt;4,"avanzada")</f>
        <v>estandar</v>
      </c>
      <c r="BD105" s="3451" t="s">
        <v>522</v>
      </c>
      <c r="BE105" s="1563">
        <v>0</v>
      </c>
      <c r="BF105" s="2953">
        <v>1</v>
      </c>
      <c r="BG105" s="2953">
        <v>0</v>
      </c>
      <c r="BH105" s="1143">
        <v>9.8352850678733006</v>
      </c>
      <c r="BI105" s="1143">
        <v>0</v>
      </c>
      <c r="BJ105" s="1143">
        <v>21.750678733031702</v>
      </c>
      <c r="BK105" s="1143"/>
      <c r="BL105" s="1143">
        <f t="shared" si="52"/>
        <v>31.585963800905002</v>
      </c>
      <c r="BM105" s="1139"/>
      <c r="BN105" s="1143">
        <v>4.4899100959523697</v>
      </c>
      <c r="BO105" s="1143">
        <v>0</v>
      </c>
      <c r="BP105" s="1143">
        <v>0</v>
      </c>
      <c r="BQ105" s="1143">
        <v>0.98104170433137505</v>
      </c>
      <c r="BR105" s="1143">
        <f t="shared" si="53"/>
        <v>37.056915601188749</v>
      </c>
      <c r="BS105" s="119"/>
      <c r="BT105" s="182"/>
      <c r="BU105" s="177"/>
      <c r="BV105" s="48"/>
      <c r="BW105" s="611"/>
    </row>
    <row r="106" spans="1:75" ht="48" customHeight="1" x14ac:dyDescent="0.45">
      <c r="A106" s="107">
        <v>0</v>
      </c>
      <c r="B106" s="108">
        <v>4</v>
      </c>
      <c r="C106" s="107">
        <v>0</v>
      </c>
      <c r="D106" s="108">
        <v>7</v>
      </c>
      <c r="E106" s="107">
        <v>1</v>
      </c>
      <c r="F106" s="108">
        <v>8</v>
      </c>
      <c r="G106" s="107">
        <v>0</v>
      </c>
      <c r="H106" s="108">
        <v>1</v>
      </c>
      <c r="I106" s="1452" t="str">
        <f t="shared" si="51"/>
        <v>04071801</v>
      </c>
      <c r="J106" s="1452" t="str">
        <f t="shared" si="41"/>
        <v>04071801</v>
      </c>
      <c r="K106" s="552"/>
      <c r="L106" s="552">
        <v>713921</v>
      </c>
      <c r="M106" s="552"/>
      <c r="N106" s="552"/>
      <c r="O106" s="552"/>
      <c r="P106" s="552"/>
      <c r="Q106" s="552"/>
      <c r="R106" s="552"/>
      <c r="S106" s="553" t="s">
        <v>119</v>
      </c>
      <c r="T106" s="553"/>
      <c r="U106" s="2663" t="s">
        <v>1486</v>
      </c>
      <c r="V106" s="556" t="s">
        <v>240</v>
      </c>
      <c r="W106" s="2747" t="s">
        <v>1487</v>
      </c>
      <c r="X106" s="113" t="s">
        <v>1486</v>
      </c>
      <c r="Y106" s="2285"/>
      <c r="Z106" s="2951" t="s">
        <v>1292</v>
      </c>
      <c r="AA106" s="181"/>
      <c r="AB106" s="3736"/>
      <c r="AC106" s="3451" t="s">
        <v>1456</v>
      </c>
      <c r="AD106" s="3507">
        <f t="shared" ref="AD106:AD109" si="55">BB106</f>
        <v>6.666666666666667</v>
      </c>
      <c r="AE106" s="3377" t="s">
        <v>1447</v>
      </c>
      <c r="AF106" s="3506"/>
      <c r="AG106" s="3391">
        <v>40</v>
      </c>
      <c r="AH106" s="3370">
        <f t="shared" si="43"/>
        <v>40</v>
      </c>
      <c r="AI106" s="3391">
        <v>16</v>
      </c>
      <c r="AJ106" s="3391">
        <v>0</v>
      </c>
      <c r="AK106" s="3391">
        <v>0</v>
      </c>
      <c r="AL106" s="3391">
        <v>24</v>
      </c>
      <c r="AM106" s="3391">
        <v>0</v>
      </c>
      <c r="AN106" s="3391">
        <v>0</v>
      </c>
      <c r="AO106" s="3391"/>
      <c r="AP106" s="3391">
        <v>40</v>
      </c>
      <c r="AQ106" s="3370">
        <f t="shared" si="44"/>
        <v>40</v>
      </c>
      <c r="AR106" s="3861">
        <v>2</v>
      </c>
      <c r="AS106" s="3391">
        <v>0</v>
      </c>
      <c r="AT106" s="3391">
        <v>12</v>
      </c>
      <c r="AU106" s="3391">
        <v>10</v>
      </c>
      <c r="AV106" s="3391">
        <v>10</v>
      </c>
      <c r="AW106" s="3391">
        <v>0</v>
      </c>
      <c r="AX106" s="3391">
        <v>0</v>
      </c>
      <c r="AY106" s="3391">
        <v>6</v>
      </c>
      <c r="AZ106" s="3391"/>
      <c r="BA106" s="3373">
        <f t="shared" si="45"/>
        <v>80</v>
      </c>
      <c r="BB106" s="3374">
        <f>BA106/'Radiología simple.'!AO$8</f>
        <v>6.666666666666667</v>
      </c>
      <c r="BC106" s="3373" t="str" cm="1">
        <f t="array" ref="BC106">_xlfn.IFS(BB106&lt;4,"estandar",BB106&gt;9,"compleja",BB106&gt;4,"avanzada")</f>
        <v>avanzada</v>
      </c>
      <c r="BD106" s="3451" t="s">
        <v>522</v>
      </c>
      <c r="BE106" s="1563">
        <v>0</v>
      </c>
      <c r="BF106" s="2953">
        <v>1</v>
      </c>
      <c r="BG106" s="2953">
        <v>0</v>
      </c>
      <c r="BH106" s="1143">
        <v>13.113713423831101</v>
      </c>
      <c r="BI106" s="1143">
        <v>0</v>
      </c>
      <c r="BJ106" s="1143">
        <v>29.000904977375601</v>
      </c>
      <c r="BK106" s="1143"/>
      <c r="BL106" s="1143">
        <f t="shared" si="52"/>
        <v>42.114618401206698</v>
      </c>
      <c r="BM106" s="1139"/>
      <c r="BN106" s="1143">
        <v>5.9865467946031599</v>
      </c>
      <c r="BO106" s="1143">
        <v>0</v>
      </c>
      <c r="BP106" s="1143">
        <v>0</v>
      </c>
      <c r="BQ106" s="1143">
        <v>0.98104170433137505</v>
      </c>
      <c r="BR106" s="1143">
        <f t="shared" si="53"/>
        <v>49.08220690014123</v>
      </c>
      <c r="BS106" s="119"/>
      <c r="BT106" s="182"/>
      <c r="BU106" s="177"/>
      <c r="BV106" s="46"/>
      <c r="BW106" s="611"/>
    </row>
    <row r="107" spans="1:75" ht="48" customHeight="1" x14ac:dyDescent="0.45">
      <c r="A107" s="107">
        <v>0</v>
      </c>
      <c r="B107" s="108">
        <v>4</v>
      </c>
      <c r="C107" s="107">
        <v>0</v>
      </c>
      <c r="D107" s="108">
        <v>7</v>
      </c>
      <c r="E107" s="107">
        <v>1</v>
      </c>
      <c r="F107" s="108">
        <v>9</v>
      </c>
      <c r="G107" s="107">
        <v>0</v>
      </c>
      <c r="H107" s="108">
        <v>1</v>
      </c>
      <c r="I107" s="1452" t="str">
        <f t="shared" si="51"/>
        <v>04071901</v>
      </c>
      <c r="J107" s="1452" t="str">
        <f t="shared" si="41"/>
        <v>04071901</v>
      </c>
      <c r="K107" s="552"/>
      <c r="L107" s="552">
        <v>713931</v>
      </c>
      <c r="M107" s="552"/>
      <c r="N107" s="552"/>
      <c r="O107" s="552"/>
      <c r="P107" s="552"/>
      <c r="Q107" s="552"/>
      <c r="R107" s="552"/>
      <c r="S107" s="553" t="s">
        <v>119</v>
      </c>
      <c r="T107" s="553"/>
      <c r="U107" s="2663" t="s">
        <v>1488</v>
      </c>
      <c r="V107" s="556" t="s">
        <v>240</v>
      </c>
      <c r="W107" s="2747" t="s">
        <v>1489</v>
      </c>
      <c r="X107" s="113" t="s">
        <v>1488</v>
      </c>
      <c r="Y107" s="2285"/>
      <c r="Z107" s="2951" t="s">
        <v>1292</v>
      </c>
      <c r="AA107" s="181"/>
      <c r="AB107" s="3736"/>
      <c r="AC107" s="3451" t="s">
        <v>1456</v>
      </c>
      <c r="AD107" s="3507">
        <f t="shared" si="55"/>
        <v>4.166666666666667</v>
      </c>
      <c r="AE107" s="3377" t="s">
        <v>1447</v>
      </c>
      <c r="AF107" s="3506"/>
      <c r="AG107" s="3389">
        <v>40</v>
      </c>
      <c r="AH107" s="3370">
        <f t="shared" si="43"/>
        <v>20</v>
      </c>
      <c r="AI107" s="3389">
        <v>6</v>
      </c>
      <c r="AJ107" s="3389">
        <v>0</v>
      </c>
      <c r="AK107" s="3389">
        <v>0</v>
      </c>
      <c r="AL107" s="3389">
        <v>14</v>
      </c>
      <c r="AM107" s="3389">
        <v>0</v>
      </c>
      <c r="AN107" s="3389">
        <v>0</v>
      </c>
      <c r="AO107" s="3389"/>
      <c r="AP107" s="3389">
        <v>40</v>
      </c>
      <c r="AQ107" s="3370">
        <f t="shared" si="44"/>
        <v>30</v>
      </c>
      <c r="AR107" s="3861">
        <v>2</v>
      </c>
      <c r="AS107" s="3391">
        <v>0</v>
      </c>
      <c r="AT107" s="3389">
        <v>12</v>
      </c>
      <c r="AU107" s="3389"/>
      <c r="AV107" s="3389">
        <v>10</v>
      </c>
      <c r="AW107" s="3389">
        <v>0</v>
      </c>
      <c r="AX107" s="3389">
        <v>0</v>
      </c>
      <c r="AY107" s="3391">
        <v>6</v>
      </c>
      <c r="AZ107" s="3389"/>
      <c r="BA107" s="3373">
        <f t="shared" si="45"/>
        <v>50</v>
      </c>
      <c r="BB107" s="3374">
        <f>BA107/'Radiología simple.'!AO$8</f>
        <v>4.166666666666667</v>
      </c>
      <c r="BC107" s="3373" t="str" cm="1">
        <f t="array" ref="BC107">_xlfn.IFS(BB107&lt;4,"estandar",BB107&gt;9,"compleja",BB107&gt;4,"avanzada")</f>
        <v>avanzada</v>
      </c>
      <c r="BD107" s="3451" t="s">
        <v>522</v>
      </c>
      <c r="BE107" s="1563">
        <v>0</v>
      </c>
      <c r="BF107" s="2953">
        <v>1</v>
      </c>
      <c r="BG107" s="2953">
        <v>0</v>
      </c>
      <c r="BH107" s="1143">
        <v>13.113713423831101</v>
      </c>
      <c r="BI107" s="1143">
        <v>0</v>
      </c>
      <c r="BJ107" s="1143">
        <v>29.000904977375601</v>
      </c>
      <c r="BK107" s="1143"/>
      <c r="BL107" s="1143">
        <f t="shared" si="52"/>
        <v>42.114618401206698</v>
      </c>
      <c r="BM107" s="1139"/>
      <c r="BN107" s="1143">
        <v>5.9865467946031599</v>
      </c>
      <c r="BO107" s="1143">
        <v>0</v>
      </c>
      <c r="BP107" s="1143">
        <v>0</v>
      </c>
      <c r="BQ107" s="1143">
        <v>0.98104170433137505</v>
      </c>
      <c r="BR107" s="1143">
        <f t="shared" si="53"/>
        <v>49.08220690014123</v>
      </c>
      <c r="BS107" s="119"/>
      <c r="BT107" s="182"/>
      <c r="BU107" s="177"/>
      <c r="BV107" s="48"/>
      <c r="BW107" s="611"/>
    </row>
    <row r="108" spans="1:75" ht="48" customHeight="1" x14ac:dyDescent="0.45">
      <c r="A108" s="107">
        <v>0</v>
      </c>
      <c r="B108" s="108">
        <v>4</v>
      </c>
      <c r="C108" s="107">
        <v>0</v>
      </c>
      <c r="D108" s="108">
        <v>7</v>
      </c>
      <c r="E108" s="107">
        <v>2</v>
      </c>
      <c r="F108" s="108">
        <v>0</v>
      </c>
      <c r="G108" s="107">
        <v>0</v>
      </c>
      <c r="H108" s="108">
        <v>1</v>
      </c>
      <c r="I108" s="1452" t="str">
        <f t="shared" si="51"/>
        <v>04072001</v>
      </c>
      <c r="J108" s="1452" t="str">
        <f t="shared" si="41"/>
        <v>04072001</v>
      </c>
      <c r="K108" s="552"/>
      <c r="L108" s="552">
        <v>713942</v>
      </c>
      <c r="M108" s="552"/>
      <c r="N108" s="552"/>
      <c r="O108" s="552"/>
      <c r="P108" s="552"/>
      <c r="Q108" s="552"/>
      <c r="R108" s="552"/>
      <c r="S108" s="553" t="s">
        <v>119</v>
      </c>
      <c r="T108" s="553"/>
      <c r="U108" s="2663" t="s">
        <v>1490</v>
      </c>
      <c r="V108" s="556" t="s">
        <v>240</v>
      </c>
      <c r="W108" s="2747"/>
      <c r="X108" s="113" t="s">
        <v>1490</v>
      </c>
      <c r="Y108" s="2285"/>
      <c r="Z108" s="2951" t="s">
        <v>1292</v>
      </c>
      <c r="AA108" s="181"/>
      <c r="AB108" s="3736"/>
      <c r="AC108" s="3451" t="s">
        <v>1477</v>
      </c>
      <c r="AD108" s="3507">
        <f t="shared" si="55"/>
        <v>6.666666666666667</v>
      </c>
      <c r="AE108" s="3377" t="s">
        <v>1478</v>
      </c>
      <c r="AF108" s="3506"/>
      <c r="AG108" s="3389">
        <v>60</v>
      </c>
      <c r="AH108" s="3370">
        <f t="shared" si="43"/>
        <v>40</v>
      </c>
      <c r="AI108" s="3389">
        <v>16</v>
      </c>
      <c r="AJ108" s="3389">
        <v>0</v>
      </c>
      <c r="AK108" s="3389">
        <v>0</v>
      </c>
      <c r="AL108" s="3389">
        <v>24</v>
      </c>
      <c r="AM108" s="3389">
        <v>0</v>
      </c>
      <c r="AN108" s="3389">
        <v>0</v>
      </c>
      <c r="AO108" s="3389"/>
      <c r="AP108" s="3389">
        <v>60</v>
      </c>
      <c r="AQ108" s="3370">
        <f t="shared" si="44"/>
        <v>40</v>
      </c>
      <c r="AR108" s="3861">
        <v>2</v>
      </c>
      <c r="AS108" s="3391">
        <v>0</v>
      </c>
      <c r="AT108" s="3389">
        <v>12</v>
      </c>
      <c r="AU108" s="3389">
        <v>10</v>
      </c>
      <c r="AV108" s="3389">
        <v>10</v>
      </c>
      <c r="AW108" s="3389">
        <v>0</v>
      </c>
      <c r="AX108" s="3389">
        <v>0</v>
      </c>
      <c r="AY108" s="3391">
        <v>6</v>
      </c>
      <c r="AZ108" s="3389"/>
      <c r="BA108" s="3373">
        <f t="shared" si="45"/>
        <v>80</v>
      </c>
      <c r="BB108" s="3374">
        <f>BA108/'Radiología simple.'!AO$8</f>
        <v>6.666666666666667</v>
      </c>
      <c r="BC108" s="3373" t="str" cm="1">
        <f t="array" ref="BC108">_xlfn.IFS(BB108&lt;4,"estandar",BB108&gt;9,"compleja",BB108&gt;4,"avanzada")</f>
        <v>avanzada</v>
      </c>
      <c r="BD108" s="3451" t="s">
        <v>522</v>
      </c>
      <c r="BE108" s="1563">
        <v>0</v>
      </c>
      <c r="BF108" s="2953">
        <v>1</v>
      </c>
      <c r="BG108" s="2953">
        <v>0</v>
      </c>
      <c r="BH108" s="1143">
        <v>19.670570135746601</v>
      </c>
      <c r="BI108" s="1143">
        <v>0</v>
      </c>
      <c r="BJ108" s="1143">
        <v>43.501357466063297</v>
      </c>
      <c r="BK108" s="1143"/>
      <c r="BL108" s="1143">
        <f t="shared" si="52"/>
        <v>63.171927601809898</v>
      </c>
      <c r="BM108" s="1139"/>
      <c r="BN108" s="1143">
        <v>8.97982019190475</v>
      </c>
      <c r="BO108" s="1143">
        <v>0</v>
      </c>
      <c r="BP108" s="1143">
        <v>0</v>
      </c>
      <c r="BQ108" s="1143">
        <v>0.98104170433137505</v>
      </c>
      <c r="BR108" s="1143">
        <f t="shared" si="53"/>
        <v>73.132789498046023</v>
      </c>
      <c r="BS108" s="119"/>
      <c r="BT108" s="182"/>
      <c r="BU108" s="177"/>
      <c r="BV108" s="46"/>
      <c r="BW108" s="611"/>
    </row>
    <row r="109" spans="1:75" ht="48" customHeight="1" x14ac:dyDescent="0.45">
      <c r="A109" s="1448">
        <v>0</v>
      </c>
      <c r="B109" s="1449">
        <v>4</v>
      </c>
      <c r="C109" s="1446">
        <v>0</v>
      </c>
      <c r="D109" s="1447">
        <v>7</v>
      </c>
      <c r="E109" s="1446">
        <v>2</v>
      </c>
      <c r="F109" s="1447">
        <v>1</v>
      </c>
      <c r="G109" s="1446">
        <v>0</v>
      </c>
      <c r="H109" s="1447">
        <v>1</v>
      </c>
      <c r="I109" s="2666"/>
      <c r="J109" s="2666" t="str">
        <f t="shared" si="41"/>
        <v>04072101</v>
      </c>
      <c r="K109" s="552"/>
      <c r="L109" s="552"/>
      <c r="M109" s="552"/>
      <c r="N109" s="552"/>
      <c r="O109" s="552"/>
      <c r="P109" s="552"/>
      <c r="Q109" s="552"/>
      <c r="R109" s="552"/>
      <c r="S109" s="896" t="s">
        <v>456</v>
      </c>
      <c r="T109" s="896"/>
      <c r="U109" s="2708" t="s">
        <v>1491</v>
      </c>
      <c r="V109" s="2686" t="s">
        <v>291</v>
      </c>
      <c r="W109" s="2747" t="s">
        <v>1492</v>
      </c>
      <c r="X109" s="246" t="s">
        <v>1491</v>
      </c>
      <c r="Y109" s="2341"/>
      <c r="Z109" s="2951" t="s">
        <v>1292</v>
      </c>
      <c r="AA109" s="181"/>
      <c r="AB109" s="3736"/>
      <c r="AC109" s="3451"/>
      <c r="AD109" s="3507">
        <f t="shared" si="55"/>
        <v>6.666666666666667</v>
      </c>
      <c r="AE109" s="3377"/>
      <c r="AF109" s="3506"/>
      <c r="AG109" s="3389"/>
      <c r="AH109" s="3370">
        <f t="shared" si="43"/>
        <v>40</v>
      </c>
      <c r="AI109" s="3389">
        <v>16</v>
      </c>
      <c r="AJ109" s="3389">
        <v>0</v>
      </c>
      <c r="AK109" s="3389">
        <v>0</v>
      </c>
      <c r="AL109" s="3389">
        <v>24</v>
      </c>
      <c r="AM109" s="3389">
        <v>0</v>
      </c>
      <c r="AN109" s="3389">
        <v>0</v>
      </c>
      <c r="AO109" s="3389"/>
      <c r="AP109" s="3389"/>
      <c r="AQ109" s="3370">
        <f t="shared" si="44"/>
        <v>40</v>
      </c>
      <c r="AR109" s="3861">
        <v>2</v>
      </c>
      <c r="AS109" s="3391">
        <v>0</v>
      </c>
      <c r="AT109" s="3389">
        <v>12</v>
      </c>
      <c r="AU109" s="3389">
        <v>10</v>
      </c>
      <c r="AV109" s="3389">
        <v>10</v>
      </c>
      <c r="AW109" s="3389">
        <v>0</v>
      </c>
      <c r="AX109" s="3389">
        <v>0</v>
      </c>
      <c r="AY109" s="3391">
        <v>6</v>
      </c>
      <c r="AZ109" s="3389"/>
      <c r="BA109" s="3373">
        <f t="shared" si="45"/>
        <v>80</v>
      </c>
      <c r="BB109" s="3374">
        <f>BA109/'Radiología simple.'!AO$8</f>
        <v>6.666666666666667</v>
      </c>
      <c r="BC109" s="3373" t="str" cm="1">
        <f t="array" ref="BC109">_xlfn.IFS(BB109&lt;4,"estandar",BB109&gt;9,"compleja",BB109&gt;4,"avanzada")</f>
        <v>avanzada</v>
      </c>
      <c r="BD109" s="3451" t="s">
        <v>522</v>
      </c>
      <c r="BE109" s="1563">
        <v>0</v>
      </c>
      <c r="BF109" s="2953">
        <v>1</v>
      </c>
      <c r="BG109" s="2953">
        <v>0</v>
      </c>
      <c r="BH109" s="1143"/>
      <c r="BI109" s="1143"/>
      <c r="BJ109" s="1143"/>
      <c r="BK109" s="1143"/>
      <c r="BL109" s="1143"/>
      <c r="BM109" s="1139"/>
      <c r="BN109" s="1143"/>
      <c r="BO109" s="1143"/>
      <c r="BP109" s="1143"/>
      <c r="BQ109" s="1143"/>
      <c r="BR109" s="1143"/>
      <c r="BS109" s="119"/>
      <c r="BT109" s="182"/>
      <c r="BU109" s="177"/>
      <c r="BV109" s="48"/>
      <c r="BW109" s="611"/>
    </row>
    <row r="110" spans="1:75" ht="20.25" customHeight="1" x14ac:dyDescent="0.55000000000000004">
      <c r="A110" s="372"/>
      <c r="B110" s="373"/>
      <c r="C110" s="90"/>
      <c r="D110" s="89"/>
      <c r="E110" s="90"/>
      <c r="F110" s="89"/>
      <c r="G110" s="90"/>
      <c r="H110" s="89"/>
      <c r="I110" s="1339" t="str">
        <f t="shared" ref="I110:I119" si="56">CONCATENATE(A110,B110,C110,D110,E110,F110,G110,H110)</f>
        <v/>
      </c>
      <c r="J110" s="1339"/>
      <c r="K110" s="127"/>
      <c r="L110" s="127"/>
      <c r="M110" s="120"/>
      <c r="N110" s="120"/>
      <c r="O110" s="120"/>
      <c r="P110" s="120"/>
      <c r="Q110" s="120"/>
      <c r="R110" s="120"/>
      <c r="S110" s="127"/>
      <c r="T110" s="127"/>
      <c r="U110" s="60"/>
      <c r="V110" s="161"/>
      <c r="W110" s="2354"/>
      <c r="X110" s="61"/>
      <c r="Y110" s="2343"/>
      <c r="Z110" s="756"/>
      <c r="AA110" s="756"/>
      <c r="AB110" s="3852"/>
      <c r="AC110" s="3506"/>
      <c r="AD110" s="3506"/>
      <c r="AE110" s="3506"/>
      <c r="AF110" s="3506"/>
      <c r="AG110" s="3398"/>
      <c r="AH110" s="3398"/>
      <c r="AI110" s="3398"/>
      <c r="AJ110" s="3398"/>
      <c r="AK110" s="3398"/>
      <c r="AL110" s="3398"/>
      <c r="AM110" s="3398"/>
      <c r="AN110" s="3398"/>
      <c r="AO110" s="3398"/>
      <c r="AP110" s="3398"/>
      <c r="AQ110" s="3398"/>
      <c r="AR110" s="3861"/>
      <c r="AS110" s="3391"/>
      <c r="AT110" s="3398"/>
      <c r="AU110" s="3398"/>
      <c r="AV110" s="3398"/>
      <c r="AW110" s="3398"/>
      <c r="AX110" s="3398"/>
      <c r="AY110" s="3391" t="s">
        <v>218</v>
      </c>
      <c r="AZ110" s="3398"/>
      <c r="BA110" s="3398"/>
      <c r="BB110" s="3398"/>
      <c r="BC110" s="3398"/>
      <c r="BD110" s="3447"/>
      <c r="BE110" s="3432"/>
      <c r="BF110" s="2960"/>
      <c r="BG110" s="2960" t="s">
        <v>218</v>
      </c>
      <c r="BH110" s="1164"/>
      <c r="BI110" s="1164"/>
      <c r="BJ110" s="1164"/>
      <c r="BK110" s="1164"/>
      <c r="BL110" s="1164"/>
      <c r="BM110" s="1162"/>
      <c r="BN110" s="1164"/>
      <c r="BO110" s="1164"/>
      <c r="BP110" s="1164"/>
      <c r="BQ110" s="1164"/>
      <c r="BR110" s="1164"/>
      <c r="BS110" s="68"/>
      <c r="BT110" s="62"/>
      <c r="BU110" s="177"/>
      <c r="BV110" s="46"/>
      <c r="BW110" s="611"/>
    </row>
    <row r="111" spans="1:75" ht="28.5" customHeight="1" x14ac:dyDescent="0.35">
      <c r="A111" s="190"/>
      <c r="B111" s="191"/>
      <c r="C111" s="190"/>
      <c r="D111" s="191"/>
      <c r="E111" s="190"/>
      <c r="F111" s="191"/>
      <c r="G111" s="190"/>
      <c r="H111" s="191"/>
      <c r="I111" s="3827"/>
      <c r="J111" s="2961"/>
      <c r="K111" s="192">
        <v>140</v>
      </c>
      <c r="L111" s="192"/>
      <c r="M111" s="192"/>
      <c r="N111" s="192"/>
      <c r="O111" s="192"/>
      <c r="P111" s="192"/>
      <c r="Q111" s="192"/>
      <c r="R111" s="192"/>
      <c r="S111" s="193" t="s">
        <v>119</v>
      </c>
      <c r="T111" s="194" t="s">
        <v>1493</v>
      </c>
      <c r="U111" s="194" t="s">
        <v>1493</v>
      </c>
      <c r="V111" s="195"/>
      <c r="W111" s="2353"/>
      <c r="X111" s="194" t="s">
        <v>1494</v>
      </c>
      <c r="Y111" s="2363"/>
      <c r="Z111" s="194"/>
      <c r="AA111" s="194"/>
      <c r="AB111" s="1883"/>
      <c r="AC111" s="3464"/>
      <c r="AD111" s="3464"/>
      <c r="AE111" s="3464"/>
      <c r="AF111" s="3464"/>
      <c r="AG111" s="3448"/>
      <c r="AH111" s="3448"/>
      <c r="AI111" s="3448"/>
      <c r="AJ111" s="3448"/>
      <c r="AK111" s="3448"/>
      <c r="AL111" s="3448"/>
      <c r="AM111" s="3448"/>
      <c r="AN111" s="3448"/>
      <c r="AO111" s="3448"/>
      <c r="AP111" s="3448"/>
      <c r="AQ111" s="3448"/>
      <c r="AR111" s="3862"/>
      <c r="AS111" s="3448"/>
      <c r="AT111" s="3448"/>
      <c r="AU111" s="3448"/>
      <c r="AV111" s="3448"/>
      <c r="AW111" s="3448"/>
      <c r="AX111" s="3448"/>
      <c r="AY111" s="3449"/>
      <c r="AZ111" s="3448"/>
      <c r="BA111" s="3448"/>
      <c r="BB111" s="3448"/>
      <c r="BC111" s="3448"/>
      <c r="BD111" s="3450"/>
      <c r="BE111" s="3433"/>
      <c r="BF111" s="2991"/>
      <c r="BG111" s="2991"/>
      <c r="BH111" s="1284"/>
      <c r="BI111" s="1284"/>
      <c r="BJ111" s="1284"/>
      <c r="BK111" s="1284"/>
      <c r="BL111" s="1284"/>
      <c r="BM111" s="1287"/>
      <c r="BN111" s="1284"/>
      <c r="BO111" s="1284"/>
      <c r="BP111" s="1284"/>
      <c r="BQ111" s="1284"/>
      <c r="BR111" s="1284"/>
      <c r="BS111" s="213"/>
      <c r="BT111" s="192"/>
      <c r="BU111" s="177"/>
      <c r="BV111" s="48"/>
      <c r="BW111" s="611"/>
    </row>
    <row r="112" spans="1:75" ht="54.75" customHeight="1" x14ac:dyDescent="0.45">
      <c r="A112" s="107">
        <v>0</v>
      </c>
      <c r="B112" s="108">
        <v>4</v>
      </c>
      <c r="C112" s="107">
        <v>0</v>
      </c>
      <c r="D112" s="108">
        <v>9</v>
      </c>
      <c r="E112" s="107">
        <v>0</v>
      </c>
      <c r="F112" s="108">
        <v>1</v>
      </c>
      <c r="G112" s="107">
        <v>0</v>
      </c>
      <c r="H112" s="108">
        <v>1</v>
      </c>
      <c r="I112" s="1452" t="str">
        <f t="shared" si="56"/>
        <v>04090101</v>
      </c>
      <c r="J112" s="1452" t="str">
        <f t="shared" ref="J112:J113" si="57">CONCATENATE(A112,B112,C112,D112,E112,F112,G112,H112)</f>
        <v>04090101</v>
      </c>
      <c r="K112" s="552"/>
      <c r="L112" s="552">
        <v>71401</v>
      </c>
      <c r="M112" s="552"/>
      <c r="N112" s="552"/>
      <c r="O112" s="552"/>
      <c r="P112" s="552"/>
      <c r="Q112" s="552"/>
      <c r="R112" s="552"/>
      <c r="S112" s="553" t="s">
        <v>119</v>
      </c>
      <c r="T112" s="553"/>
      <c r="U112" s="2663" t="s">
        <v>1493</v>
      </c>
      <c r="V112" s="556" t="s">
        <v>240</v>
      </c>
      <c r="W112" s="2747" t="s">
        <v>1495</v>
      </c>
      <c r="X112" s="128" t="s">
        <v>1493</v>
      </c>
      <c r="Y112" s="2367"/>
      <c r="Z112" s="2951" t="s">
        <v>1292</v>
      </c>
      <c r="AA112" s="181"/>
      <c r="AB112" s="3736"/>
      <c r="AC112" s="3451" t="s">
        <v>1477</v>
      </c>
      <c r="AD112" s="3507">
        <f t="shared" ref="AD112:AD113" si="58">BB112</f>
        <v>2.5</v>
      </c>
      <c r="AE112" s="3377" t="s">
        <v>1478</v>
      </c>
      <c r="AF112" s="3506"/>
      <c r="AG112" s="3391">
        <v>60</v>
      </c>
      <c r="AH112" s="3370">
        <f>SUM(AI112:AN112)</f>
        <v>60</v>
      </c>
      <c r="AI112" s="3391">
        <v>26</v>
      </c>
      <c r="AJ112" s="3391">
        <v>0</v>
      </c>
      <c r="AK112" s="3391">
        <v>0</v>
      </c>
      <c r="AL112" s="3391">
        <v>34</v>
      </c>
      <c r="AM112" s="3391">
        <v>0</v>
      </c>
      <c r="AN112" s="3391">
        <v>0</v>
      </c>
      <c r="AO112" s="3391"/>
      <c r="AP112" s="3389">
        <v>60</v>
      </c>
      <c r="AQ112" s="3370">
        <f>SUM(AR112:AY112)</f>
        <v>30</v>
      </c>
      <c r="AR112" s="3861">
        <v>2</v>
      </c>
      <c r="AS112" s="3391">
        <v>0</v>
      </c>
      <c r="AT112" s="3455">
        <v>12</v>
      </c>
      <c r="AU112" s="3455">
        <v>0</v>
      </c>
      <c r="AV112" s="3455">
        <v>10</v>
      </c>
      <c r="AW112" s="3455">
        <v>0</v>
      </c>
      <c r="AX112" s="3455">
        <v>0</v>
      </c>
      <c r="AY112" s="3391">
        <v>6</v>
      </c>
      <c r="AZ112" s="3455"/>
      <c r="BA112" s="3373">
        <f>(AH112*BF112)+(AQ112*BD112)+(AH112*BE112)+(AH112*BG112)</f>
        <v>30</v>
      </c>
      <c r="BB112" s="3374">
        <f>BA112/'Radiología simple.'!AO$8</f>
        <v>2.5</v>
      </c>
      <c r="BC112" s="3373" t="str" cm="1">
        <f t="array" ref="BC112">_xlfn.IFS(BB112&lt;4,"estandar",BB112&gt;9,"compleja",BB112&gt;4,"avanzada")</f>
        <v>estandar</v>
      </c>
      <c r="BD112" s="3451" t="s">
        <v>522</v>
      </c>
      <c r="BE112" s="1563">
        <v>0</v>
      </c>
      <c r="BF112" s="2953">
        <v>0</v>
      </c>
      <c r="BG112" s="2953">
        <v>0</v>
      </c>
      <c r="BH112" s="1143">
        <v>19.670570135746601</v>
      </c>
      <c r="BI112" s="1143">
        <v>0</v>
      </c>
      <c r="BJ112" s="1143">
        <v>43.501357466063297</v>
      </c>
      <c r="BK112" s="1143"/>
      <c r="BL112" s="1143">
        <f>SUM(BH112,BI112,BJ112)</f>
        <v>63.171927601809898</v>
      </c>
      <c r="BM112" s="1139"/>
      <c r="BN112" s="1143">
        <v>8.97982019190475</v>
      </c>
      <c r="BO112" s="1143">
        <v>0</v>
      </c>
      <c r="BP112" s="1143">
        <v>0</v>
      </c>
      <c r="BQ112" s="1143">
        <v>0.98104170433137505</v>
      </c>
      <c r="BR112" s="1143">
        <f>SUM(BL112,BN112,BO112,BP112,BQ112)</f>
        <v>73.132789498046023</v>
      </c>
      <c r="BS112" s="119"/>
      <c r="BT112" s="182"/>
      <c r="BU112" s="177"/>
      <c r="BV112" s="46"/>
      <c r="BW112" s="611"/>
    </row>
    <row r="113" spans="1:75" ht="54.75" customHeight="1" x14ac:dyDescent="0.45">
      <c r="A113" s="107">
        <v>0</v>
      </c>
      <c r="B113" s="108">
        <v>4</v>
      </c>
      <c r="C113" s="107">
        <v>0</v>
      </c>
      <c r="D113" s="108">
        <v>9</v>
      </c>
      <c r="E113" s="107">
        <v>0</v>
      </c>
      <c r="F113" s="108">
        <v>2</v>
      </c>
      <c r="G113" s="107">
        <v>0</v>
      </c>
      <c r="H113" s="108">
        <v>1</v>
      </c>
      <c r="I113" s="1452" t="str">
        <f t="shared" si="56"/>
        <v>04090201</v>
      </c>
      <c r="J113" s="1452" t="str">
        <f t="shared" si="57"/>
        <v>04090201</v>
      </c>
      <c r="K113" s="552"/>
      <c r="L113" s="552">
        <v>71402</v>
      </c>
      <c r="M113" s="552"/>
      <c r="N113" s="552"/>
      <c r="O113" s="552"/>
      <c r="P113" s="552"/>
      <c r="Q113" s="552"/>
      <c r="R113" s="552"/>
      <c r="S113" s="553" t="s">
        <v>119</v>
      </c>
      <c r="T113" s="553"/>
      <c r="U113" s="2663" t="s">
        <v>1496</v>
      </c>
      <c r="V113" s="556" t="s">
        <v>240</v>
      </c>
      <c r="W113" s="2747" t="s">
        <v>1497</v>
      </c>
      <c r="X113" s="128" t="s">
        <v>1496</v>
      </c>
      <c r="Y113" s="2367"/>
      <c r="Z113" s="2951" t="s">
        <v>1292</v>
      </c>
      <c r="AA113" s="181"/>
      <c r="AB113" s="3736"/>
      <c r="AC113" s="3451" t="s">
        <v>1293</v>
      </c>
      <c r="AD113" s="3507">
        <f t="shared" si="58"/>
        <v>1.6666666666666667</v>
      </c>
      <c r="AE113" s="3377" t="s">
        <v>1294</v>
      </c>
      <c r="AF113" s="3506"/>
      <c r="AG113" s="3391">
        <v>20</v>
      </c>
      <c r="AH113" s="3370">
        <f>SUM(AI113:AN113)</f>
        <v>20</v>
      </c>
      <c r="AI113" s="3391">
        <v>6</v>
      </c>
      <c r="AJ113" s="3391">
        <v>0</v>
      </c>
      <c r="AK113" s="3391">
        <v>0</v>
      </c>
      <c r="AL113" s="3391">
        <v>14</v>
      </c>
      <c r="AM113" s="3391">
        <v>0</v>
      </c>
      <c r="AN113" s="3391">
        <v>0</v>
      </c>
      <c r="AO113" s="3391"/>
      <c r="AP113" s="3391">
        <v>20</v>
      </c>
      <c r="AQ113" s="3370">
        <f>SUM(AR113:AY113)</f>
        <v>20</v>
      </c>
      <c r="AR113" s="3861">
        <v>2</v>
      </c>
      <c r="AS113" s="3391">
        <v>0</v>
      </c>
      <c r="AT113" s="3391">
        <v>12</v>
      </c>
      <c r="AU113" s="3391">
        <v>0</v>
      </c>
      <c r="AV113" s="3391">
        <v>0</v>
      </c>
      <c r="AW113" s="3391">
        <v>0</v>
      </c>
      <c r="AX113" s="3391">
        <v>0</v>
      </c>
      <c r="AY113" s="3391">
        <v>6</v>
      </c>
      <c r="AZ113" s="3391"/>
      <c r="BA113" s="3373">
        <f>(AH113*BF113)+(AQ113*BD113)+(AH113*BE113)+(AH113*BG113)</f>
        <v>20</v>
      </c>
      <c r="BB113" s="3374">
        <f>BA113/'Radiología simple.'!AO$8</f>
        <v>1.6666666666666667</v>
      </c>
      <c r="BC113" s="3373" t="str" cm="1">
        <f t="array" ref="BC113">_xlfn.IFS(BB113&lt;4,"estandar",BB113&gt;9,"compleja",BB113&gt;4,"avanzada")</f>
        <v>estandar</v>
      </c>
      <c r="BD113" s="3451" t="s">
        <v>522</v>
      </c>
      <c r="BE113" s="1563">
        <v>0</v>
      </c>
      <c r="BF113" s="2953">
        <v>0</v>
      </c>
      <c r="BG113" s="2953">
        <v>0</v>
      </c>
      <c r="BH113" s="1143">
        <v>6.5568567119155396</v>
      </c>
      <c r="BI113" s="1143">
        <v>0</v>
      </c>
      <c r="BJ113" s="1143">
        <v>14.500452488687801</v>
      </c>
      <c r="BK113" s="1143"/>
      <c r="BL113" s="1143">
        <f>SUM(BH113,BI113,BJ113)</f>
        <v>21.057309200603342</v>
      </c>
      <c r="BM113" s="1139"/>
      <c r="BN113" s="1143">
        <v>2.9932733973015799</v>
      </c>
      <c r="BO113" s="1143">
        <v>0</v>
      </c>
      <c r="BP113" s="1143">
        <v>0</v>
      </c>
      <c r="BQ113" s="1143">
        <v>0.98104170433137505</v>
      </c>
      <c r="BR113" s="1143">
        <f>SUM(BL113,BN113,BO113,BP113,BQ113)</f>
        <v>25.031624302236295</v>
      </c>
      <c r="BS113" s="119"/>
      <c r="BT113" s="182"/>
      <c r="BU113" s="177"/>
      <c r="BV113" s="48"/>
      <c r="BW113" s="611"/>
    </row>
    <row r="114" spans="1:75" ht="20.25" customHeight="1" x14ac:dyDescent="0.45">
      <c r="A114" s="372"/>
      <c r="B114" s="373"/>
      <c r="C114" s="105"/>
      <c r="D114" s="106"/>
      <c r="E114" s="105"/>
      <c r="F114" s="106"/>
      <c r="G114" s="105"/>
      <c r="H114" s="106"/>
      <c r="I114" s="392" t="str">
        <f t="shared" si="56"/>
        <v/>
      </c>
      <c r="J114" s="392"/>
      <c r="K114" s="145"/>
      <c r="L114" s="145"/>
      <c r="M114" s="111"/>
      <c r="N114" s="111"/>
      <c r="O114" s="111"/>
      <c r="P114" s="111"/>
      <c r="Q114" s="111"/>
      <c r="R114" s="111"/>
      <c r="S114" s="145"/>
      <c r="T114" s="145"/>
      <c r="U114" s="146"/>
      <c r="V114" s="147"/>
      <c r="W114" s="2354"/>
      <c r="X114" s="61"/>
      <c r="Y114" s="2343"/>
      <c r="Z114" s="555"/>
      <c r="AA114" s="555"/>
      <c r="AB114" s="1886"/>
      <c r="AC114" s="3528"/>
      <c r="AD114" s="3528"/>
      <c r="AE114" s="3528"/>
      <c r="AF114" s="3528"/>
      <c r="AG114" s="3391"/>
      <c r="AH114" s="3391"/>
      <c r="AI114" s="3391"/>
      <c r="AJ114" s="3391"/>
      <c r="AK114" s="3391"/>
      <c r="AL114" s="3391"/>
      <c r="AM114" s="3391"/>
      <c r="AN114" s="3391"/>
      <c r="AO114" s="3391"/>
      <c r="AP114" s="3391"/>
      <c r="AQ114" s="3391"/>
      <c r="AR114" s="3861"/>
      <c r="AS114" s="3391"/>
      <c r="AT114" s="3391"/>
      <c r="AU114" s="3391"/>
      <c r="AV114" s="3391"/>
      <c r="AW114" s="3391"/>
      <c r="AX114" s="3391"/>
      <c r="AY114" s="3391" t="s">
        <v>218</v>
      </c>
      <c r="AZ114" s="3391"/>
      <c r="BA114" s="3391"/>
      <c r="BB114" s="3391"/>
      <c r="BC114" s="3391"/>
      <c r="BD114" s="3447"/>
      <c r="BE114" s="3435"/>
      <c r="BF114" s="2960"/>
      <c r="BG114" s="2960" t="s">
        <v>218</v>
      </c>
      <c r="BH114" s="1143"/>
      <c r="BI114" s="1143"/>
      <c r="BJ114" s="1143"/>
      <c r="BK114" s="1143"/>
      <c r="BL114" s="1143"/>
      <c r="BM114" s="1139"/>
      <c r="BN114" s="1143"/>
      <c r="BO114" s="1143"/>
      <c r="BP114" s="1143"/>
      <c r="BQ114" s="1143"/>
      <c r="BR114" s="1143"/>
      <c r="BS114" s="119"/>
      <c r="BT114" s="182"/>
      <c r="BU114" s="177"/>
      <c r="BV114" s="46"/>
      <c r="BW114" s="611"/>
    </row>
    <row r="115" spans="1:75" ht="33.75" customHeight="1" x14ac:dyDescent="0.35">
      <c r="A115" s="366"/>
      <c r="B115" s="279"/>
      <c r="C115" s="280"/>
      <c r="D115" s="279"/>
      <c r="E115" s="280"/>
      <c r="F115" s="279"/>
      <c r="G115" s="280"/>
      <c r="H115" s="279"/>
      <c r="I115" s="3828"/>
      <c r="J115" s="2961"/>
      <c r="K115" s="303">
        <v>141</v>
      </c>
      <c r="L115" s="303"/>
      <c r="M115" s="303"/>
      <c r="N115" s="303"/>
      <c r="O115" s="303"/>
      <c r="P115" s="303"/>
      <c r="Q115" s="303"/>
      <c r="R115" s="303"/>
      <c r="S115" s="283" t="s">
        <v>119</v>
      </c>
      <c r="T115" s="284" t="s">
        <v>1498</v>
      </c>
      <c r="U115" s="284" t="s">
        <v>1498</v>
      </c>
      <c r="V115" s="285"/>
      <c r="W115" s="2359"/>
      <c r="X115" s="284" t="s">
        <v>1498</v>
      </c>
      <c r="Y115" s="2364"/>
      <c r="Z115" s="284"/>
      <c r="AA115" s="284"/>
      <c r="AB115" s="1823"/>
      <c r="AC115" s="3880"/>
      <c r="AD115" s="3880"/>
      <c r="AE115" s="3880"/>
      <c r="AF115" s="3880"/>
      <c r="AG115" s="3459"/>
      <c r="AH115" s="3459"/>
      <c r="AI115" s="3459"/>
      <c r="AJ115" s="3459"/>
      <c r="AK115" s="3459"/>
      <c r="AL115" s="3459"/>
      <c r="AM115" s="3459"/>
      <c r="AN115" s="3459"/>
      <c r="AO115" s="3459"/>
      <c r="AP115" s="3459"/>
      <c r="AQ115" s="3459"/>
      <c r="AR115" s="3867"/>
      <c r="AS115" s="3459"/>
      <c r="AT115" s="3459"/>
      <c r="AU115" s="3459"/>
      <c r="AV115" s="3459"/>
      <c r="AW115" s="3459"/>
      <c r="AX115" s="3459"/>
      <c r="AY115" s="3449"/>
      <c r="AZ115" s="3459"/>
      <c r="BA115" s="3459"/>
      <c r="BB115" s="3459"/>
      <c r="BC115" s="3459"/>
      <c r="BD115" s="3460"/>
      <c r="BE115" s="3431"/>
      <c r="BF115" s="2991"/>
      <c r="BG115" s="2991"/>
      <c r="BH115" s="1205"/>
      <c r="BI115" s="1205"/>
      <c r="BJ115" s="1205"/>
      <c r="BK115" s="1205"/>
      <c r="BL115" s="1205"/>
      <c r="BM115" s="1206"/>
      <c r="BN115" s="1205"/>
      <c r="BO115" s="1205"/>
      <c r="BP115" s="1205"/>
      <c r="BQ115" s="1205"/>
      <c r="BR115" s="1205"/>
      <c r="BS115" s="289"/>
      <c r="BT115" s="311"/>
      <c r="BU115" s="177"/>
      <c r="BV115" s="48"/>
      <c r="BW115" s="611"/>
    </row>
    <row r="116" spans="1:75" ht="51.75" customHeight="1" x14ac:dyDescent="0.45">
      <c r="A116" s="107">
        <v>0</v>
      </c>
      <c r="B116" s="108">
        <v>4</v>
      </c>
      <c r="C116" s="107">
        <v>0</v>
      </c>
      <c r="D116" s="108">
        <v>9</v>
      </c>
      <c r="E116" s="107">
        <v>0</v>
      </c>
      <c r="F116" s="108">
        <v>3</v>
      </c>
      <c r="G116" s="107">
        <v>0</v>
      </c>
      <c r="H116" s="108">
        <v>1</v>
      </c>
      <c r="I116" s="1452" t="str">
        <f t="shared" si="56"/>
        <v>04090301</v>
      </c>
      <c r="J116" s="1452" t="str">
        <f t="shared" ref="J116" si="59">CONCATENATE(A116,B116,C116,D116,E116,F116,G116,H116)</f>
        <v>04090301</v>
      </c>
      <c r="K116" s="552"/>
      <c r="L116" s="552">
        <v>71411</v>
      </c>
      <c r="M116" s="552"/>
      <c r="N116" s="552"/>
      <c r="O116" s="552"/>
      <c r="P116" s="552"/>
      <c r="Q116" s="552"/>
      <c r="R116" s="552"/>
      <c r="S116" s="553" t="s">
        <v>119</v>
      </c>
      <c r="T116" s="553"/>
      <c r="U116" s="2663" t="s">
        <v>1498</v>
      </c>
      <c r="V116" s="556" t="s">
        <v>240</v>
      </c>
      <c r="W116" s="2355"/>
      <c r="X116" s="128" t="s">
        <v>1498</v>
      </c>
      <c r="Y116" s="2367"/>
      <c r="Z116" s="181" t="s">
        <v>1292</v>
      </c>
      <c r="AA116" s="181"/>
      <c r="AB116" s="3736"/>
      <c r="AC116" s="3451" t="s">
        <v>1477</v>
      </c>
      <c r="AD116" s="3507">
        <f t="shared" ref="AD116" si="60">BB116</f>
        <v>5</v>
      </c>
      <c r="AE116" s="3377" t="s">
        <v>1478</v>
      </c>
      <c r="AF116" s="3506"/>
      <c r="AG116" s="3391">
        <v>60</v>
      </c>
      <c r="AH116" s="3370">
        <f>SUM(AI116:AN116)</f>
        <v>60</v>
      </c>
      <c r="AI116" s="3391">
        <v>26</v>
      </c>
      <c r="AJ116" s="3391">
        <v>0</v>
      </c>
      <c r="AK116" s="3391">
        <v>0</v>
      </c>
      <c r="AL116" s="3391">
        <v>34</v>
      </c>
      <c r="AM116" s="3391">
        <v>0</v>
      </c>
      <c r="AN116" s="3391">
        <v>0</v>
      </c>
      <c r="AO116" s="3391"/>
      <c r="AP116" s="3391">
        <v>60</v>
      </c>
      <c r="AQ116" s="3370">
        <f>SUM(AR116:AY116)</f>
        <v>60</v>
      </c>
      <c r="AR116" s="3861">
        <v>2</v>
      </c>
      <c r="AS116" s="3391">
        <v>0</v>
      </c>
      <c r="AT116" s="3391">
        <v>12</v>
      </c>
      <c r="AU116" s="3391">
        <v>30</v>
      </c>
      <c r="AV116" s="3391">
        <v>10</v>
      </c>
      <c r="AW116" s="3391">
        <v>0</v>
      </c>
      <c r="AX116" s="3391">
        <v>0</v>
      </c>
      <c r="AY116" s="3391">
        <v>6</v>
      </c>
      <c r="AZ116" s="3391"/>
      <c r="BA116" s="3373">
        <f>(AH116*BF116)+(AQ116*BD116)+(AH116*BE116)+(AH116*BG116)</f>
        <v>60</v>
      </c>
      <c r="BB116" s="3374">
        <f>BA116/'Radiología simple.'!AO$8</f>
        <v>5</v>
      </c>
      <c r="BC116" s="3373" t="str" cm="1">
        <f t="array" ref="BC116">_xlfn.IFS(BB116&lt;4,"estandar",BB116&gt;9,"compleja",BB116&gt;4,"avanzada")</f>
        <v>avanzada</v>
      </c>
      <c r="BD116" s="3451" t="s">
        <v>522</v>
      </c>
      <c r="BE116" s="1563">
        <v>0</v>
      </c>
      <c r="BF116" s="2953">
        <v>0</v>
      </c>
      <c r="BG116" s="2953">
        <v>0</v>
      </c>
      <c r="BH116" s="1143">
        <v>19.670570135746601</v>
      </c>
      <c r="BI116" s="1143">
        <v>0</v>
      </c>
      <c r="BJ116" s="1143">
        <v>43.501357466063297</v>
      </c>
      <c r="BK116" s="1143"/>
      <c r="BL116" s="1143">
        <f>SUM(BH116,BI116,BJ116)</f>
        <v>63.171927601809898</v>
      </c>
      <c r="BM116" s="1139"/>
      <c r="BN116" s="1143">
        <v>8.97982019190475</v>
      </c>
      <c r="BO116" s="1143">
        <v>0</v>
      </c>
      <c r="BP116" s="1143">
        <v>0</v>
      </c>
      <c r="BQ116" s="1143">
        <v>0.98104170433137505</v>
      </c>
      <c r="BR116" s="1143">
        <f>SUM(BL116,BN116,BO116,BP116,BQ116)</f>
        <v>73.132789498046023</v>
      </c>
      <c r="BS116" s="119"/>
      <c r="BT116" s="182"/>
      <c r="BU116" s="177"/>
      <c r="BV116" s="46"/>
      <c r="BW116" s="611"/>
    </row>
    <row r="117" spans="1:75" ht="20.25" customHeight="1" x14ac:dyDescent="0.55000000000000004">
      <c r="A117" s="90"/>
      <c r="B117" s="89"/>
      <c r="C117" s="90"/>
      <c r="D117" s="89"/>
      <c r="E117" s="90"/>
      <c r="F117" s="89"/>
      <c r="G117" s="90"/>
      <c r="H117" s="89"/>
      <c r="I117" s="1339" t="str">
        <f t="shared" si="56"/>
        <v/>
      </c>
      <c r="J117" s="1339"/>
      <c r="K117" s="127"/>
      <c r="L117" s="127"/>
      <c r="M117" s="120"/>
      <c r="N117" s="120"/>
      <c r="O117" s="120"/>
      <c r="P117" s="120"/>
      <c r="Q117" s="120"/>
      <c r="R117" s="120"/>
      <c r="S117" s="127"/>
      <c r="T117" s="127"/>
      <c r="U117" s="60"/>
      <c r="V117" s="161"/>
      <c r="W117" s="2360"/>
      <c r="X117" s="61"/>
      <c r="Y117" s="2343"/>
      <c r="Z117" s="61"/>
      <c r="AA117" s="61"/>
      <c r="AB117" s="1885"/>
      <c r="AC117" s="3528"/>
      <c r="AD117" s="3528"/>
      <c r="AE117" s="3528"/>
      <c r="AF117" s="3528"/>
      <c r="AG117" s="3378"/>
      <c r="AH117" s="3378"/>
      <c r="AI117" s="3378"/>
      <c r="AJ117" s="3378"/>
      <c r="AK117" s="3378"/>
      <c r="AL117" s="3378"/>
      <c r="AM117" s="3378"/>
      <c r="AN117" s="3378"/>
      <c r="AO117" s="3378"/>
      <c r="AP117" s="3378"/>
      <c r="AQ117" s="3378"/>
      <c r="AR117" s="3861"/>
      <c r="AS117" s="3391"/>
      <c r="AT117" s="3378"/>
      <c r="AU117" s="3378"/>
      <c r="AV117" s="3378"/>
      <c r="AW117" s="3378"/>
      <c r="AX117" s="3378"/>
      <c r="AY117" s="3391"/>
      <c r="AZ117" s="3378"/>
      <c r="BA117" s="3378"/>
      <c r="BB117" s="3378"/>
      <c r="BC117" s="3378"/>
      <c r="BD117" s="3447"/>
      <c r="BE117" s="3432"/>
      <c r="BF117" s="2960" t="s">
        <v>218</v>
      </c>
      <c r="BG117" s="2960" t="s">
        <v>218</v>
      </c>
      <c r="BH117" s="1164"/>
      <c r="BI117" s="1164"/>
      <c r="BJ117" s="1164"/>
      <c r="BK117" s="1164"/>
      <c r="BL117" s="1164"/>
      <c r="BM117" s="1162"/>
      <c r="BN117" s="1164"/>
      <c r="BO117" s="1164"/>
      <c r="BP117" s="1164"/>
      <c r="BQ117" s="1164"/>
      <c r="BR117" s="1164"/>
      <c r="BS117" s="68"/>
      <c r="BT117" s="62"/>
      <c r="BU117" s="177"/>
      <c r="BV117" s="48"/>
      <c r="BW117" s="611"/>
    </row>
    <row r="118" spans="1:75" ht="30" customHeight="1" x14ac:dyDescent="0.35">
      <c r="A118" s="190"/>
      <c r="B118" s="191"/>
      <c r="C118" s="190"/>
      <c r="D118" s="191"/>
      <c r="E118" s="190"/>
      <c r="F118" s="191"/>
      <c r="G118" s="190"/>
      <c r="H118" s="191"/>
      <c r="I118" s="3827" t="str">
        <f t="shared" si="56"/>
        <v/>
      </c>
      <c r="J118" s="2961"/>
      <c r="K118" s="192">
        <v>144</v>
      </c>
      <c r="L118" s="192"/>
      <c r="M118" s="192"/>
      <c r="N118" s="192"/>
      <c r="O118" s="192"/>
      <c r="P118" s="192"/>
      <c r="Q118" s="192"/>
      <c r="R118" s="192"/>
      <c r="S118" s="193" t="s">
        <v>119</v>
      </c>
      <c r="T118" s="194" t="s">
        <v>1499</v>
      </c>
      <c r="U118" s="194" t="s">
        <v>1499</v>
      </c>
      <c r="V118" s="195"/>
      <c r="W118" s="2353"/>
      <c r="X118" s="194" t="s">
        <v>1500</v>
      </c>
      <c r="Y118" s="2363"/>
      <c r="Z118" s="194"/>
      <c r="AA118" s="194"/>
      <c r="AB118" s="1883"/>
      <c r="AC118" s="3464"/>
      <c r="AD118" s="3464"/>
      <c r="AE118" s="3464"/>
      <c r="AF118" s="3464"/>
      <c r="AG118" s="3448"/>
      <c r="AH118" s="3448"/>
      <c r="AI118" s="3448"/>
      <c r="AJ118" s="3448"/>
      <c r="AK118" s="3448"/>
      <c r="AL118" s="3448"/>
      <c r="AM118" s="3448"/>
      <c r="AN118" s="3448"/>
      <c r="AO118" s="3448"/>
      <c r="AP118" s="3448"/>
      <c r="AQ118" s="3448"/>
      <c r="AR118" s="3862"/>
      <c r="AS118" s="3448"/>
      <c r="AT118" s="3448"/>
      <c r="AU118" s="3448"/>
      <c r="AV118" s="3448"/>
      <c r="AW118" s="3448"/>
      <c r="AX118" s="3448"/>
      <c r="AY118" s="3448"/>
      <c r="AZ118" s="3448"/>
      <c r="BA118" s="3448"/>
      <c r="BB118" s="3448"/>
      <c r="BC118" s="3448"/>
      <c r="BD118" s="3450"/>
      <c r="BE118" s="3433"/>
      <c r="BF118" s="2991"/>
      <c r="BG118" s="2991"/>
      <c r="BH118" s="1284"/>
      <c r="BI118" s="1284"/>
      <c r="BJ118" s="1284"/>
      <c r="BK118" s="1284"/>
      <c r="BL118" s="1284"/>
      <c r="BM118" s="1287"/>
      <c r="BN118" s="1284"/>
      <c r="BO118" s="1284"/>
      <c r="BP118" s="1284"/>
      <c r="BQ118" s="1284"/>
      <c r="BR118" s="1284"/>
      <c r="BS118" s="213"/>
      <c r="BT118" s="192"/>
      <c r="BU118" s="177"/>
      <c r="BV118" s="46"/>
      <c r="BW118" s="611"/>
    </row>
    <row r="119" spans="1:75" ht="50.25" hidden="1" customHeight="1" x14ac:dyDescent="0.45">
      <c r="A119" s="107">
        <v>0</v>
      </c>
      <c r="B119" s="108">
        <v>4</v>
      </c>
      <c r="C119" s="107">
        <v>0</v>
      </c>
      <c r="D119" s="108">
        <v>9</v>
      </c>
      <c r="E119" s="107">
        <v>0</v>
      </c>
      <c r="F119" s="108">
        <v>4</v>
      </c>
      <c r="G119" s="107">
        <v>0</v>
      </c>
      <c r="H119" s="108">
        <v>1</v>
      </c>
      <c r="I119" s="1302" t="str">
        <f t="shared" si="56"/>
        <v>04090401</v>
      </c>
      <c r="J119" s="1302"/>
      <c r="K119" s="111"/>
      <c r="L119" s="111">
        <v>71441</v>
      </c>
      <c r="M119" s="111"/>
      <c r="N119" s="111"/>
      <c r="O119" s="111"/>
      <c r="P119" s="111"/>
      <c r="Q119" s="111"/>
      <c r="R119" s="111"/>
      <c r="S119" s="153" t="s">
        <v>119</v>
      </c>
      <c r="T119" s="153"/>
      <c r="U119" s="307" t="s">
        <v>1501</v>
      </c>
      <c r="V119" s="306" t="s">
        <v>268</v>
      </c>
      <c r="W119" s="2374"/>
      <c r="X119" s="135" t="s">
        <v>1501</v>
      </c>
      <c r="Y119" s="2361"/>
      <c r="Z119" s="417"/>
      <c r="AA119" s="417"/>
      <c r="AB119" s="3853"/>
      <c r="AC119" s="3506"/>
      <c r="AD119" s="3506"/>
      <c r="AE119" s="3506"/>
      <c r="AF119" s="3506"/>
      <c r="AG119" s="3391">
        <v>30</v>
      </c>
      <c r="AH119" s="3391"/>
      <c r="AI119" s="3391"/>
      <c r="AJ119" s="3391"/>
      <c r="AK119" s="3391"/>
      <c r="AL119" s="3391"/>
      <c r="AM119" s="3391"/>
      <c r="AN119" s="3391"/>
      <c r="AO119" s="3391"/>
      <c r="AP119" s="3391">
        <v>30</v>
      </c>
      <c r="AQ119" s="3391"/>
      <c r="AR119" s="3861">
        <v>2</v>
      </c>
      <c r="AS119" s="3391"/>
      <c r="AT119" s="3391"/>
      <c r="AU119" s="3391"/>
      <c r="AV119" s="3391"/>
      <c r="AW119" s="3391"/>
      <c r="AX119" s="3391"/>
      <c r="AY119" s="3391">
        <v>6</v>
      </c>
      <c r="AZ119" s="3391"/>
      <c r="BA119" s="3391"/>
      <c r="BB119" s="3391"/>
      <c r="BC119" s="3391"/>
      <c r="BD119" s="3462"/>
      <c r="BE119" s="3435"/>
      <c r="BF119" s="2960"/>
      <c r="BG119" s="2960"/>
      <c r="BH119" s="1143">
        <v>9.8352850678733006</v>
      </c>
      <c r="BI119" s="1143">
        <v>2.44077647058824</v>
      </c>
      <c r="BJ119" s="1143">
        <v>21.750678733031702</v>
      </c>
      <c r="BK119" s="1143"/>
      <c r="BL119" s="1143">
        <f>SUM(BH119,BI119,BJ119)</f>
        <v>34.026740271493239</v>
      </c>
      <c r="BM119" s="1139"/>
      <c r="BN119" s="1143">
        <v>4.4899100959523697</v>
      </c>
      <c r="BO119" s="1143">
        <v>63.460799999999999</v>
      </c>
      <c r="BP119" s="1143">
        <v>0</v>
      </c>
      <c r="BQ119" s="1143">
        <v>0.98104170433137505</v>
      </c>
      <c r="BR119" s="1143">
        <f>SUM(BL119,BN119,BO119,BP119,BQ119)</f>
        <v>102.95849207177699</v>
      </c>
      <c r="BS119" s="119"/>
      <c r="BT119" s="182">
        <v>5</v>
      </c>
      <c r="BU119" s="177"/>
      <c r="BV119" s="48"/>
      <c r="BW119" s="611"/>
    </row>
    <row r="120" spans="1:75" ht="48.75" customHeight="1" x14ac:dyDescent="0.45">
      <c r="A120" s="1446">
        <v>0</v>
      </c>
      <c r="B120" s="1447">
        <v>4</v>
      </c>
      <c r="C120" s="1446">
        <v>0</v>
      </c>
      <c r="D120" s="1447">
        <v>3</v>
      </c>
      <c r="E120" s="1446">
        <v>0</v>
      </c>
      <c r="F120" s="1447">
        <v>1</v>
      </c>
      <c r="G120" s="1446">
        <v>0</v>
      </c>
      <c r="H120" s="1447">
        <v>2</v>
      </c>
      <c r="I120" s="2666"/>
      <c r="J120" s="2666" t="str">
        <f t="shared" ref="J120:J130" si="61">CONCATENATE(A120,B120,C120,D120,E120,F120,G120,H120)</f>
        <v>04030102</v>
      </c>
      <c r="K120" s="552"/>
      <c r="L120" s="552"/>
      <c r="M120" s="552"/>
      <c r="N120" s="552"/>
      <c r="O120" s="552"/>
      <c r="P120" s="552"/>
      <c r="Q120" s="552"/>
      <c r="R120" s="552"/>
      <c r="S120" s="896" t="s">
        <v>1502</v>
      </c>
      <c r="T120" s="896"/>
      <c r="U120" s="2685" t="s">
        <v>1503</v>
      </c>
      <c r="V120" s="2686" t="s">
        <v>291</v>
      </c>
      <c r="W120" s="2747" t="s">
        <v>1504</v>
      </c>
      <c r="X120" s="208" t="s">
        <v>1503</v>
      </c>
      <c r="Y120" s="2350"/>
      <c r="Z120" s="579" t="s">
        <v>744</v>
      </c>
      <c r="AA120" s="579" t="s">
        <v>1505</v>
      </c>
      <c r="AB120" s="3854" t="s">
        <v>1506</v>
      </c>
      <c r="AC120" s="3506"/>
      <c r="AD120" s="3507">
        <f t="shared" ref="AD120:AD123" si="62">BB120</f>
        <v>7.5</v>
      </c>
      <c r="AE120" s="3506"/>
      <c r="AF120" s="3506"/>
      <c r="AG120" s="3383"/>
      <c r="AH120" s="3370">
        <f t="shared" ref="AH120:AH130" si="63">SUM(AI120:AN120)</f>
        <v>30</v>
      </c>
      <c r="AI120" s="3389">
        <v>6</v>
      </c>
      <c r="AJ120" s="3389">
        <v>0</v>
      </c>
      <c r="AK120" s="3389">
        <v>14</v>
      </c>
      <c r="AL120" s="3389">
        <v>10</v>
      </c>
      <c r="AM120" s="3389">
        <v>0</v>
      </c>
      <c r="AN120" s="3389">
        <v>0</v>
      </c>
      <c r="AO120" s="3389"/>
      <c r="AP120" s="3383"/>
      <c r="AQ120" s="3370">
        <f t="shared" ref="AQ120:AQ130" si="64">SUM(AR120:AY120)</f>
        <v>30</v>
      </c>
      <c r="AR120" s="3861">
        <v>2</v>
      </c>
      <c r="AS120" s="3391">
        <v>0</v>
      </c>
      <c r="AT120" s="3389">
        <v>12</v>
      </c>
      <c r="AU120" s="3389">
        <v>0</v>
      </c>
      <c r="AV120" s="3389">
        <v>5</v>
      </c>
      <c r="AW120" s="3389">
        <v>5</v>
      </c>
      <c r="AX120" s="3389">
        <v>0</v>
      </c>
      <c r="AY120" s="3391">
        <v>6</v>
      </c>
      <c r="AZ120" s="3389"/>
      <c r="BA120" s="3373">
        <f t="shared" ref="BA120:BA130" si="65">(AH120*BF120)+(AQ120*BD120)+(AH120*BE120)+(AH120*BG120)</f>
        <v>90</v>
      </c>
      <c r="BB120" s="3374">
        <f>BA120/'Radiología simple.'!AO$8</f>
        <v>7.5</v>
      </c>
      <c r="BC120" s="3373" t="str" cm="1">
        <f t="array" ref="BC120">_xlfn.IFS(BB120&lt;4,"estandar",BB120&gt;9,"compleja",BB120&gt;4,"avanzada")</f>
        <v>avanzada</v>
      </c>
      <c r="BD120" s="3463" t="s">
        <v>522</v>
      </c>
      <c r="BE120" s="2952">
        <v>1</v>
      </c>
      <c r="BF120" s="2953">
        <v>1</v>
      </c>
      <c r="BG120" s="2953">
        <v>0</v>
      </c>
      <c r="BH120" s="1143"/>
      <c r="BI120" s="1143"/>
      <c r="BJ120" s="1143"/>
      <c r="BK120" s="1143"/>
      <c r="BL120" s="1143">
        <f>SUM(BH120,BI120,BJ120)</f>
        <v>0</v>
      </c>
      <c r="BM120" s="1139"/>
      <c r="BN120" s="1143"/>
      <c r="BO120" s="1143"/>
      <c r="BP120" s="1143"/>
      <c r="BQ120" s="1143"/>
      <c r="BR120" s="1143">
        <f>SUM(BL120,BN120,BO120,BP120,BQ120)</f>
        <v>0</v>
      </c>
      <c r="BS120" s="119"/>
      <c r="BT120" s="182"/>
      <c r="BU120" s="177"/>
      <c r="BV120" s="46"/>
      <c r="BW120" s="611"/>
    </row>
    <row r="121" spans="1:75" ht="48.75" customHeight="1" x14ac:dyDescent="0.45">
      <c r="A121" s="1446">
        <v>0</v>
      </c>
      <c r="B121" s="1447">
        <v>4</v>
      </c>
      <c r="C121" s="1446">
        <v>0</v>
      </c>
      <c r="D121" s="1447">
        <v>3</v>
      </c>
      <c r="E121" s="1446">
        <v>0</v>
      </c>
      <c r="F121" s="1447">
        <v>2</v>
      </c>
      <c r="G121" s="1446">
        <v>0</v>
      </c>
      <c r="H121" s="1447">
        <v>2</v>
      </c>
      <c r="I121" s="2666"/>
      <c r="J121" s="2666" t="str">
        <f t="shared" si="61"/>
        <v>04030202</v>
      </c>
      <c r="K121" s="552"/>
      <c r="L121" s="552"/>
      <c r="M121" s="552"/>
      <c r="N121" s="552"/>
      <c r="O121" s="552"/>
      <c r="P121" s="552"/>
      <c r="Q121" s="552"/>
      <c r="R121" s="552"/>
      <c r="S121" s="896" t="s">
        <v>1502</v>
      </c>
      <c r="T121" s="896"/>
      <c r="U121" s="2685" t="s">
        <v>1507</v>
      </c>
      <c r="V121" s="2686" t="s">
        <v>291</v>
      </c>
      <c r="W121" s="2747" t="s">
        <v>1508</v>
      </c>
      <c r="X121" s="208" t="s">
        <v>1507</v>
      </c>
      <c r="Y121" s="2350"/>
      <c r="Z121" s="579" t="s">
        <v>744</v>
      </c>
      <c r="AA121" s="579" t="s">
        <v>1505</v>
      </c>
      <c r="AB121" s="3854" t="s">
        <v>1506</v>
      </c>
      <c r="AC121" s="3506"/>
      <c r="AD121" s="3507">
        <f t="shared" si="62"/>
        <v>7.5</v>
      </c>
      <c r="AE121" s="3506"/>
      <c r="AF121" s="3506"/>
      <c r="AG121" s="3383"/>
      <c r="AH121" s="3370">
        <f t="shared" si="63"/>
        <v>30</v>
      </c>
      <c r="AI121" s="3389">
        <v>6</v>
      </c>
      <c r="AJ121" s="3389">
        <v>0</v>
      </c>
      <c r="AK121" s="3389">
        <v>14</v>
      </c>
      <c r="AL121" s="3389">
        <v>10</v>
      </c>
      <c r="AM121" s="3389">
        <v>0</v>
      </c>
      <c r="AN121" s="3389">
        <v>0</v>
      </c>
      <c r="AO121" s="3389"/>
      <c r="AP121" s="3383"/>
      <c r="AQ121" s="3370">
        <f t="shared" si="64"/>
        <v>30</v>
      </c>
      <c r="AR121" s="3861">
        <v>2</v>
      </c>
      <c r="AS121" s="3391">
        <v>0</v>
      </c>
      <c r="AT121" s="3389">
        <v>12</v>
      </c>
      <c r="AU121" s="3389">
        <v>0</v>
      </c>
      <c r="AV121" s="3389">
        <v>5</v>
      </c>
      <c r="AW121" s="3389">
        <v>5</v>
      </c>
      <c r="AX121" s="3389">
        <v>0</v>
      </c>
      <c r="AY121" s="3391">
        <v>6</v>
      </c>
      <c r="AZ121" s="3389"/>
      <c r="BA121" s="3373">
        <f t="shared" si="65"/>
        <v>90</v>
      </c>
      <c r="BB121" s="3374">
        <f>BA121/'Radiología simple.'!AO$8</f>
        <v>7.5</v>
      </c>
      <c r="BC121" s="3373" t="str" cm="1">
        <f t="array" ref="BC121">_xlfn.IFS(BB121&lt;4,"estandar",BB121&gt;9,"compleja",BB121&gt;4,"avanzada")</f>
        <v>avanzada</v>
      </c>
      <c r="BD121" s="3463" t="s">
        <v>522</v>
      </c>
      <c r="BE121" s="2952">
        <v>1</v>
      </c>
      <c r="BF121" s="2953">
        <v>1</v>
      </c>
      <c r="BG121" s="2953">
        <v>0</v>
      </c>
      <c r="BH121" s="1143"/>
      <c r="BI121" s="1143"/>
      <c r="BJ121" s="1143"/>
      <c r="BK121" s="1143"/>
      <c r="BL121" s="1143"/>
      <c r="BM121" s="1139"/>
      <c r="BN121" s="1143"/>
      <c r="BO121" s="1143"/>
      <c r="BP121" s="1143"/>
      <c r="BQ121" s="1143"/>
      <c r="BR121" s="1143"/>
      <c r="BS121" s="119"/>
      <c r="BT121" s="182"/>
      <c r="BU121" s="177"/>
      <c r="BV121" s="48"/>
      <c r="BW121" s="611"/>
    </row>
    <row r="122" spans="1:75" ht="48.75" customHeight="1" x14ac:dyDescent="0.45">
      <c r="A122" s="1446">
        <v>0</v>
      </c>
      <c r="B122" s="1447">
        <v>4</v>
      </c>
      <c r="C122" s="1446">
        <v>0</v>
      </c>
      <c r="D122" s="1447">
        <v>3</v>
      </c>
      <c r="E122" s="1446">
        <v>0</v>
      </c>
      <c r="F122" s="1447">
        <v>3</v>
      </c>
      <c r="G122" s="1446">
        <v>0</v>
      </c>
      <c r="H122" s="1447">
        <v>2</v>
      </c>
      <c r="I122" s="2666"/>
      <c r="J122" s="2666" t="str">
        <f t="shared" si="61"/>
        <v>04030302</v>
      </c>
      <c r="K122" s="552"/>
      <c r="L122" s="552"/>
      <c r="M122" s="552"/>
      <c r="N122" s="552"/>
      <c r="O122" s="552"/>
      <c r="P122" s="552"/>
      <c r="Q122" s="552"/>
      <c r="R122" s="552"/>
      <c r="S122" s="896" t="s">
        <v>1502</v>
      </c>
      <c r="T122" s="896"/>
      <c r="U122" s="2685" t="s">
        <v>1509</v>
      </c>
      <c r="V122" s="2686" t="s">
        <v>291</v>
      </c>
      <c r="W122" s="2747" t="s">
        <v>1510</v>
      </c>
      <c r="X122" s="208" t="s">
        <v>1509</v>
      </c>
      <c r="Y122" s="2350"/>
      <c r="Z122" s="579" t="s">
        <v>744</v>
      </c>
      <c r="AA122" s="579" t="s">
        <v>1505</v>
      </c>
      <c r="AB122" s="3854" t="s">
        <v>1506</v>
      </c>
      <c r="AC122" s="3506"/>
      <c r="AD122" s="3507">
        <f t="shared" si="62"/>
        <v>7.5</v>
      </c>
      <c r="AE122" s="3506"/>
      <c r="AF122" s="3506"/>
      <c r="AG122" s="3383"/>
      <c r="AH122" s="3370">
        <f t="shared" si="63"/>
        <v>30</v>
      </c>
      <c r="AI122" s="3389">
        <v>6</v>
      </c>
      <c r="AJ122" s="3389">
        <v>0</v>
      </c>
      <c r="AK122" s="3389">
        <v>14</v>
      </c>
      <c r="AL122" s="3389">
        <v>10</v>
      </c>
      <c r="AM122" s="3389">
        <v>0</v>
      </c>
      <c r="AN122" s="3389">
        <v>0</v>
      </c>
      <c r="AO122" s="3389"/>
      <c r="AP122" s="3383"/>
      <c r="AQ122" s="3370">
        <f t="shared" si="64"/>
        <v>30</v>
      </c>
      <c r="AR122" s="3861">
        <v>2</v>
      </c>
      <c r="AS122" s="3391">
        <v>0</v>
      </c>
      <c r="AT122" s="3389">
        <v>12</v>
      </c>
      <c r="AU122" s="3389">
        <v>0</v>
      </c>
      <c r="AV122" s="3389">
        <v>5</v>
      </c>
      <c r="AW122" s="3389">
        <v>5</v>
      </c>
      <c r="AX122" s="3389">
        <v>0</v>
      </c>
      <c r="AY122" s="3391">
        <v>6</v>
      </c>
      <c r="AZ122" s="3389"/>
      <c r="BA122" s="3373">
        <f t="shared" si="65"/>
        <v>90</v>
      </c>
      <c r="BB122" s="3374">
        <f>BA122/'Radiología simple.'!AO$8</f>
        <v>7.5</v>
      </c>
      <c r="BC122" s="3373" t="str" cm="1">
        <f t="array" ref="BC122">_xlfn.IFS(BB122&lt;4,"estandar",BB122&gt;9,"compleja",BB122&gt;4,"avanzada")</f>
        <v>avanzada</v>
      </c>
      <c r="BD122" s="3463" t="s">
        <v>522</v>
      </c>
      <c r="BE122" s="2952">
        <v>1</v>
      </c>
      <c r="BF122" s="2953">
        <v>1</v>
      </c>
      <c r="BG122" s="2953">
        <v>0</v>
      </c>
      <c r="BH122" s="1143"/>
      <c r="BI122" s="1143"/>
      <c r="BJ122" s="1143"/>
      <c r="BK122" s="1143"/>
      <c r="BL122" s="1143"/>
      <c r="BM122" s="1139"/>
      <c r="BN122" s="1143"/>
      <c r="BO122" s="1143"/>
      <c r="BP122" s="1143"/>
      <c r="BQ122" s="1143"/>
      <c r="BR122" s="1143"/>
      <c r="BS122" s="119"/>
      <c r="BT122" s="182"/>
      <c r="BU122" s="177"/>
      <c r="BV122" s="46"/>
      <c r="BW122" s="611"/>
    </row>
    <row r="123" spans="1:75" ht="48.75" customHeight="1" x14ac:dyDescent="0.45">
      <c r="A123" s="1446">
        <v>0</v>
      </c>
      <c r="B123" s="1447">
        <v>4</v>
      </c>
      <c r="C123" s="1446">
        <v>0</v>
      </c>
      <c r="D123" s="1447">
        <v>9</v>
      </c>
      <c r="E123" s="1446">
        <v>0</v>
      </c>
      <c r="F123" s="1447">
        <v>6</v>
      </c>
      <c r="G123" s="1446">
        <v>0</v>
      </c>
      <c r="H123" s="1447">
        <v>2</v>
      </c>
      <c r="I123" s="2666"/>
      <c r="J123" s="2666" t="str">
        <f t="shared" si="61"/>
        <v>04090602</v>
      </c>
      <c r="K123" s="552"/>
      <c r="L123" s="552"/>
      <c r="M123" s="552"/>
      <c r="N123" s="552"/>
      <c r="O123" s="552"/>
      <c r="P123" s="552"/>
      <c r="Q123" s="552"/>
      <c r="R123" s="552"/>
      <c r="S123" s="896" t="s">
        <v>1502</v>
      </c>
      <c r="T123" s="896"/>
      <c r="U123" s="2685" t="s">
        <v>1511</v>
      </c>
      <c r="V123" s="2686" t="s">
        <v>291</v>
      </c>
      <c r="W123" s="2747"/>
      <c r="X123" s="208" t="s">
        <v>1511</v>
      </c>
      <c r="Y123" s="2350"/>
      <c r="Z123" s="579" t="s">
        <v>744</v>
      </c>
      <c r="AA123" s="579" t="s">
        <v>1505</v>
      </c>
      <c r="AB123" s="3855" t="s">
        <v>1506</v>
      </c>
      <c r="AC123" s="3506"/>
      <c r="AD123" s="3507">
        <f t="shared" si="62"/>
        <v>7.5</v>
      </c>
      <c r="AE123" s="3506"/>
      <c r="AF123" s="3506"/>
      <c r="AG123" s="3383"/>
      <c r="AH123" s="3370">
        <f t="shared" si="63"/>
        <v>30</v>
      </c>
      <c r="AI123" s="3389">
        <v>6</v>
      </c>
      <c r="AJ123" s="3389">
        <v>0</v>
      </c>
      <c r="AK123" s="3389">
        <v>14</v>
      </c>
      <c r="AL123" s="3389">
        <v>10</v>
      </c>
      <c r="AM123" s="3389">
        <v>0</v>
      </c>
      <c r="AN123" s="3389">
        <v>0</v>
      </c>
      <c r="AO123" s="3389"/>
      <c r="AP123" s="3383"/>
      <c r="AQ123" s="3370">
        <f t="shared" si="64"/>
        <v>30</v>
      </c>
      <c r="AR123" s="3861">
        <v>2</v>
      </c>
      <c r="AS123" s="3391">
        <v>0</v>
      </c>
      <c r="AT123" s="3389">
        <v>12</v>
      </c>
      <c r="AU123" s="3389">
        <v>0</v>
      </c>
      <c r="AV123" s="3389">
        <v>5</v>
      </c>
      <c r="AW123" s="3389">
        <v>5</v>
      </c>
      <c r="AX123" s="3389">
        <v>0</v>
      </c>
      <c r="AY123" s="3391">
        <v>6</v>
      </c>
      <c r="AZ123" s="3389"/>
      <c r="BA123" s="3373">
        <f t="shared" si="65"/>
        <v>90</v>
      </c>
      <c r="BB123" s="3374">
        <f>BA123/'Radiología simple.'!AO$8</f>
        <v>7.5</v>
      </c>
      <c r="BC123" s="3373" t="str" cm="1">
        <f t="array" ref="BC123">_xlfn.IFS(BB123&lt;4,"estandar",BB123&gt;9,"compleja",BB123&gt;4,"avanzada")</f>
        <v>avanzada</v>
      </c>
      <c r="BD123" s="3463" t="s">
        <v>522</v>
      </c>
      <c r="BE123" s="2952">
        <v>1</v>
      </c>
      <c r="BF123" s="2953">
        <v>1</v>
      </c>
      <c r="BG123" s="2953">
        <v>0</v>
      </c>
      <c r="BH123" s="1143"/>
      <c r="BI123" s="1143"/>
      <c r="BJ123" s="1143"/>
      <c r="BK123" s="1143"/>
      <c r="BL123" s="1143"/>
      <c r="BM123" s="1139"/>
      <c r="BN123" s="1143"/>
      <c r="BO123" s="1143"/>
      <c r="BP123" s="1143"/>
      <c r="BQ123" s="1143"/>
      <c r="BR123" s="1143"/>
      <c r="BS123" s="119"/>
      <c r="BT123" s="182"/>
      <c r="BU123" s="177"/>
      <c r="BV123" s="48"/>
      <c r="BW123" s="611"/>
    </row>
    <row r="124" spans="1:75" ht="48.75" hidden="1" customHeight="1" x14ac:dyDescent="0.45">
      <c r="A124" s="1446">
        <v>0</v>
      </c>
      <c r="B124" s="1447">
        <v>4</v>
      </c>
      <c r="C124" s="1446">
        <v>0</v>
      </c>
      <c r="D124" s="1447">
        <v>9</v>
      </c>
      <c r="E124" s="1446">
        <v>0</v>
      </c>
      <c r="F124" s="1447">
        <v>5</v>
      </c>
      <c r="G124" s="1446">
        <v>0</v>
      </c>
      <c r="H124" s="1447">
        <v>1</v>
      </c>
      <c r="I124" s="2666"/>
      <c r="J124" s="2666" t="str">
        <f t="shared" si="61"/>
        <v>04090501</v>
      </c>
      <c r="K124" s="552"/>
      <c r="L124" s="552">
        <v>71431</v>
      </c>
      <c r="M124" s="552"/>
      <c r="N124" s="552"/>
      <c r="O124" s="552"/>
      <c r="P124" s="552"/>
      <c r="Q124" s="552"/>
      <c r="R124" s="552"/>
      <c r="S124" s="2672" t="s">
        <v>119</v>
      </c>
      <c r="T124" s="2672"/>
      <c r="U124" s="1454" t="s">
        <v>1512</v>
      </c>
      <c r="V124" s="1148" t="s">
        <v>268</v>
      </c>
      <c r="W124" s="2747"/>
      <c r="X124" s="135" t="s">
        <v>1512</v>
      </c>
      <c r="Y124" s="2361"/>
      <c r="Z124" s="417" t="s">
        <v>744</v>
      </c>
      <c r="AA124" s="417"/>
      <c r="AB124" s="3856" t="s">
        <v>1506</v>
      </c>
      <c r="AC124" s="3506"/>
      <c r="AD124" s="3506"/>
      <c r="AE124" s="3506"/>
      <c r="AF124" s="3506"/>
      <c r="AG124" s="3383">
        <v>5</v>
      </c>
      <c r="AH124" s="3370">
        <f t="shared" si="63"/>
        <v>0</v>
      </c>
      <c r="AI124" s="3389"/>
      <c r="AJ124" s="3389"/>
      <c r="AK124" s="3389"/>
      <c r="AL124" s="3389"/>
      <c r="AM124" s="3389"/>
      <c r="AN124" s="3389"/>
      <c r="AO124" s="3389"/>
      <c r="AP124" s="3383">
        <v>5</v>
      </c>
      <c r="AQ124" s="3370">
        <f t="shared" si="64"/>
        <v>8</v>
      </c>
      <c r="AR124" s="3861">
        <v>2</v>
      </c>
      <c r="AS124" s="3391"/>
      <c r="AT124" s="3389"/>
      <c r="AU124" s="3389"/>
      <c r="AV124" s="3389"/>
      <c r="AW124" s="3389"/>
      <c r="AX124" s="3389"/>
      <c r="AY124" s="3391">
        <v>6</v>
      </c>
      <c r="AZ124" s="3389"/>
      <c r="BA124" s="3373">
        <f t="shared" si="65"/>
        <v>8</v>
      </c>
      <c r="BB124" s="3374">
        <f>BA124/'Radiología simple.'!AO$8</f>
        <v>0.66666666666666663</v>
      </c>
      <c r="BC124" s="3373" t="str" cm="1">
        <f t="array" ref="BC124">_xlfn.IFS(BB124&lt;4,"estandar",BB124&gt;9,"compleja",BB124&gt;4,"avanzada")</f>
        <v>estandar</v>
      </c>
      <c r="BD124" s="3451" t="s">
        <v>522</v>
      </c>
      <c r="BE124" s="2952">
        <v>0</v>
      </c>
      <c r="BF124" s="2953">
        <v>1</v>
      </c>
      <c r="BG124" s="2953">
        <v>0</v>
      </c>
      <c r="BH124" s="1143">
        <v>1.63921417797888</v>
      </c>
      <c r="BI124" s="1143">
        <v>0</v>
      </c>
      <c r="BJ124" s="1143">
        <v>3.6251131221719501</v>
      </c>
      <c r="BK124" s="1143"/>
      <c r="BL124" s="1143">
        <f>SUM(BH124,BI124,BJ124)</f>
        <v>5.2643273001508302</v>
      </c>
      <c r="BM124" s="1139"/>
      <c r="BN124" s="1143">
        <v>0.74831834932539598</v>
      </c>
      <c r="BO124" s="1143">
        <v>0</v>
      </c>
      <c r="BP124" s="1143">
        <v>0</v>
      </c>
      <c r="BQ124" s="1143">
        <v>0.98104170433137505</v>
      </c>
      <c r="BR124" s="1143">
        <f>SUM(BL124,BN124,BO124,BP124,BQ124)</f>
        <v>6.9936873538076014</v>
      </c>
      <c r="BS124" s="119"/>
      <c r="BT124" s="182"/>
      <c r="BU124" s="177"/>
      <c r="BV124" s="46"/>
      <c r="BW124" s="611"/>
    </row>
    <row r="125" spans="1:75" ht="48.75" customHeight="1" x14ac:dyDescent="0.45">
      <c r="A125" s="1446">
        <v>0</v>
      </c>
      <c r="B125" s="1447">
        <v>4</v>
      </c>
      <c r="C125" s="1446">
        <v>0</v>
      </c>
      <c r="D125" s="1447">
        <v>3</v>
      </c>
      <c r="E125" s="1446">
        <v>0</v>
      </c>
      <c r="F125" s="1447">
        <v>1</v>
      </c>
      <c r="G125" s="1446">
        <v>0</v>
      </c>
      <c r="H125" s="1447">
        <v>3</v>
      </c>
      <c r="I125" s="2666"/>
      <c r="J125" s="2666" t="str">
        <f t="shared" si="61"/>
        <v>04030103</v>
      </c>
      <c r="K125" s="552"/>
      <c r="L125" s="552"/>
      <c r="M125" s="552"/>
      <c r="N125" s="552"/>
      <c r="O125" s="552"/>
      <c r="P125" s="552"/>
      <c r="Q125" s="552"/>
      <c r="R125" s="552"/>
      <c r="S125" s="896" t="s">
        <v>1354</v>
      </c>
      <c r="T125" s="896"/>
      <c r="U125" s="2685" t="s">
        <v>1513</v>
      </c>
      <c r="V125" s="2686" t="s">
        <v>291</v>
      </c>
      <c r="W125" s="2747" t="s">
        <v>1514</v>
      </c>
      <c r="X125" s="208" t="s">
        <v>1513</v>
      </c>
      <c r="Y125" s="2350"/>
      <c r="Z125" s="2951" t="s">
        <v>1292</v>
      </c>
      <c r="AA125" s="417"/>
      <c r="AB125" s="3856"/>
      <c r="AC125" s="3506"/>
      <c r="AD125" s="3507">
        <f t="shared" ref="AD125:AD130" si="66">BB125</f>
        <v>2.5</v>
      </c>
      <c r="AE125" s="3506"/>
      <c r="AF125" s="3506"/>
      <c r="AG125" s="3383"/>
      <c r="AH125" s="3370">
        <f t="shared" si="63"/>
        <v>15</v>
      </c>
      <c r="AI125" s="3389">
        <v>3</v>
      </c>
      <c r="AJ125" s="3389">
        <v>0</v>
      </c>
      <c r="AK125" s="3389">
        <v>0</v>
      </c>
      <c r="AL125" s="3389">
        <v>10</v>
      </c>
      <c r="AM125" s="3389">
        <v>0</v>
      </c>
      <c r="AN125" s="3389">
        <v>2</v>
      </c>
      <c r="AO125" s="3389"/>
      <c r="AP125" s="3383"/>
      <c r="AQ125" s="3370">
        <f t="shared" si="64"/>
        <v>15</v>
      </c>
      <c r="AR125" s="3861">
        <v>2</v>
      </c>
      <c r="AS125" s="3391">
        <v>0</v>
      </c>
      <c r="AT125" s="3389">
        <v>7</v>
      </c>
      <c r="AU125" s="3389">
        <v>0</v>
      </c>
      <c r="AV125" s="3389">
        <v>0</v>
      </c>
      <c r="AW125" s="3389">
        <v>0</v>
      </c>
      <c r="AX125" s="3389">
        <v>0</v>
      </c>
      <c r="AY125" s="3391">
        <v>6</v>
      </c>
      <c r="AZ125" s="3389"/>
      <c r="BA125" s="3373">
        <f t="shared" si="65"/>
        <v>30</v>
      </c>
      <c r="BB125" s="3374">
        <f>BA125/'Radiología simple.'!AO$8</f>
        <v>2.5</v>
      </c>
      <c r="BC125" s="3373" t="str" cm="1">
        <f t="array" ref="BC125">_xlfn.IFS(BB125&lt;4,"estandar",BB125&gt;9,"compleja",BB125&gt;4,"avanzada")</f>
        <v>estandar</v>
      </c>
      <c r="BD125" s="3451" t="s">
        <v>522</v>
      </c>
      <c r="BE125" s="2952">
        <v>0</v>
      </c>
      <c r="BF125" s="2953">
        <v>1</v>
      </c>
      <c r="BG125" s="2953">
        <v>0</v>
      </c>
      <c r="BH125" s="1143"/>
      <c r="BI125" s="1143"/>
      <c r="BJ125" s="1143"/>
      <c r="BK125" s="1143"/>
      <c r="BL125" s="1143">
        <f>SUM(BH125,BI125,BJ125)</f>
        <v>0</v>
      </c>
      <c r="BM125" s="1139"/>
      <c r="BN125" s="1143"/>
      <c r="BO125" s="1143"/>
      <c r="BP125" s="1143"/>
      <c r="BQ125" s="1143"/>
      <c r="BR125" s="1143">
        <f>SUM(BL125,BN125,BO125,BP125,BQ125)</f>
        <v>0</v>
      </c>
      <c r="BS125" s="119"/>
      <c r="BT125" s="182"/>
      <c r="BU125" s="177"/>
      <c r="BV125" s="48"/>
      <c r="BW125" s="611"/>
    </row>
    <row r="126" spans="1:75" ht="48.75" customHeight="1" x14ac:dyDescent="0.45">
      <c r="A126" s="1446">
        <v>0</v>
      </c>
      <c r="B126" s="1447">
        <v>4</v>
      </c>
      <c r="C126" s="1446">
        <v>0</v>
      </c>
      <c r="D126" s="1447">
        <v>9</v>
      </c>
      <c r="E126" s="1446">
        <v>0</v>
      </c>
      <c r="F126" s="1447">
        <v>6</v>
      </c>
      <c r="G126" s="1446">
        <v>0</v>
      </c>
      <c r="H126" s="1447">
        <v>3</v>
      </c>
      <c r="I126" s="2666"/>
      <c r="J126" s="2748" t="str">
        <f t="shared" si="61"/>
        <v>04090603</v>
      </c>
      <c r="K126" s="552"/>
      <c r="L126" s="552"/>
      <c r="M126" s="552"/>
      <c r="N126" s="552"/>
      <c r="O126" s="552"/>
      <c r="P126" s="552"/>
      <c r="Q126" s="552"/>
      <c r="R126" s="552"/>
      <c r="S126" s="896" t="s">
        <v>1354</v>
      </c>
      <c r="T126" s="896"/>
      <c r="U126" s="2685" t="s">
        <v>1515</v>
      </c>
      <c r="V126" s="2686" t="s">
        <v>291</v>
      </c>
      <c r="W126" s="2747"/>
      <c r="X126" s="208" t="s">
        <v>1515</v>
      </c>
      <c r="Y126" s="2350"/>
      <c r="Z126" s="2951" t="s">
        <v>1292</v>
      </c>
      <c r="AA126" s="417"/>
      <c r="AB126" s="3853"/>
      <c r="AC126" s="3506"/>
      <c r="AD126" s="3507">
        <f t="shared" si="66"/>
        <v>2.5</v>
      </c>
      <c r="AE126" s="3506"/>
      <c r="AF126" s="3506"/>
      <c r="AG126" s="3383"/>
      <c r="AH126" s="3370">
        <f t="shared" si="63"/>
        <v>15</v>
      </c>
      <c r="AI126" s="3389">
        <v>3</v>
      </c>
      <c r="AJ126" s="3389">
        <v>0</v>
      </c>
      <c r="AK126" s="3389">
        <v>0</v>
      </c>
      <c r="AL126" s="3389">
        <v>10</v>
      </c>
      <c r="AM126" s="3389">
        <v>0</v>
      </c>
      <c r="AN126" s="3389">
        <v>2</v>
      </c>
      <c r="AO126" s="3389"/>
      <c r="AP126" s="3383"/>
      <c r="AQ126" s="3370">
        <f t="shared" si="64"/>
        <v>15</v>
      </c>
      <c r="AR126" s="3861">
        <v>2</v>
      </c>
      <c r="AS126" s="3391">
        <v>0</v>
      </c>
      <c r="AT126" s="3389">
        <v>7</v>
      </c>
      <c r="AU126" s="3389">
        <v>0</v>
      </c>
      <c r="AV126" s="3389">
        <v>0</v>
      </c>
      <c r="AW126" s="3389">
        <v>0</v>
      </c>
      <c r="AX126" s="3389">
        <v>0</v>
      </c>
      <c r="AY126" s="3391">
        <v>6</v>
      </c>
      <c r="AZ126" s="3389"/>
      <c r="BA126" s="3373">
        <f t="shared" si="65"/>
        <v>30</v>
      </c>
      <c r="BB126" s="3374">
        <f>BA126/'Radiología simple.'!AO$8</f>
        <v>2.5</v>
      </c>
      <c r="BC126" s="3373" t="str" cm="1">
        <f t="array" ref="BC126">_xlfn.IFS(BB126&lt;4,"estandar",BB126&gt;9,"compleja",BB126&gt;4,"avanzada")</f>
        <v>estandar</v>
      </c>
      <c r="BD126" s="3451" t="s">
        <v>522</v>
      </c>
      <c r="BE126" s="2952">
        <v>0</v>
      </c>
      <c r="BF126" s="2953">
        <v>1</v>
      </c>
      <c r="BG126" s="2953">
        <v>0</v>
      </c>
      <c r="BH126" s="1143"/>
      <c r="BI126" s="1143"/>
      <c r="BJ126" s="1143"/>
      <c r="BK126" s="1143"/>
      <c r="BL126" s="1143"/>
      <c r="BM126" s="1139"/>
      <c r="BN126" s="1143"/>
      <c r="BO126" s="1143"/>
      <c r="BP126" s="1143"/>
      <c r="BQ126" s="1143"/>
      <c r="BR126" s="1143"/>
      <c r="BS126" s="119"/>
      <c r="BT126" s="182"/>
      <c r="BU126" s="177"/>
      <c r="BV126" s="46"/>
      <c r="BW126" s="611"/>
    </row>
    <row r="127" spans="1:75" ht="48.75" customHeight="1" thickBot="1" x14ac:dyDescent="0.5">
      <c r="A127" s="1446">
        <v>0</v>
      </c>
      <c r="B127" s="1447">
        <v>4</v>
      </c>
      <c r="C127" s="1446">
        <v>0</v>
      </c>
      <c r="D127" s="1447">
        <v>6</v>
      </c>
      <c r="E127" s="1446">
        <v>0</v>
      </c>
      <c r="F127" s="1447">
        <v>2</v>
      </c>
      <c r="G127" s="1446">
        <v>0</v>
      </c>
      <c r="H127" s="1447">
        <v>4</v>
      </c>
      <c r="I127" s="3832"/>
      <c r="J127" s="2749" t="str">
        <f t="shared" si="61"/>
        <v>04060204</v>
      </c>
      <c r="K127" s="2750"/>
      <c r="L127" s="2751"/>
      <c r="M127" s="552"/>
      <c r="N127" s="552"/>
      <c r="O127" s="2710"/>
      <c r="P127" s="2710"/>
      <c r="Q127" s="2710"/>
      <c r="R127" s="2710"/>
      <c r="S127" s="896" t="s">
        <v>104</v>
      </c>
      <c r="T127" s="896"/>
      <c r="U127" s="2730" t="s">
        <v>1516</v>
      </c>
      <c r="V127" s="2686" t="s">
        <v>291</v>
      </c>
      <c r="W127" s="2747" t="s">
        <v>1517</v>
      </c>
      <c r="X127" s="208" t="s">
        <v>1516</v>
      </c>
      <c r="Y127" s="2350"/>
      <c r="Z127" s="2951" t="s">
        <v>1292</v>
      </c>
      <c r="AA127" s="417"/>
      <c r="AB127" s="3853"/>
      <c r="AC127" s="3506"/>
      <c r="AD127" s="3507">
        <f t="shared" si="66"/>
        <v>2.5</v>
      </c>
      <c r="AE127" s="3506"/>
      <c r="AF127" s="3506"/>
      <c r="AG127" s="3400"/>
      <c r="AH127" s="3370">
        <f t="shared" si="63"/>
        <v>15</v>
      </c>
      <c r="AI127" s="3389">
        <v>3</v>
      </c>
      <c r="AJ127" s="3389">
        <v>0</v>
      </c>
      <c r="AK127" s="3389">
        <v>0</v>
      </c>
      <c r="AL127" s="3389">
        <v>10</v>
      </c>
      <c r="AM127" s="3389">
        <v>0</v>
      </c>
      <c r="AN127" s="3389">
        <v>2</v>
      </c>
      <c r="AO127" s="3389"/>
      <c r="AP127" s="3383"/>
      <c r="AQ127" s="3370">
        <f t="shared" si="64"/>
        <v>15</v>
      </c>
      <c r="AR127" s="3861">
        <v>2</v>
      </c>
      <c r="AS127" s="3391">
        <v>0</v>
      </c>
      <c r="AT127" s="3389">
        <v>7</v>
      </c>
      <c r="AU127" s="3389">
        <v>0</v>
      </c>
      <c r="AV127" s="3389">
        <v>0</v>
      </c>
      <c r="AW127" s="3389">
        <v>0</v>
      </c>
      <c r="AX127" s="3389">
        <v>0</v>
      </c>
      <c r="AY127" s="3391">
        <v>6</v>
      </c>
      <c r="AZ127" s="3389"/>
      <c r="BA127" s="3373">
        <f t="shared" si="65"/>
        <v>30</v>
      </c>
      <c r="BB127" s="3374">
        <f>BA127/'Radiología simple.'!AO$8</f>
        <v>2.5</v>
      </c>
      <c r="BC127" s="3373" t="str" cm="1">
        <f t="array" ref="BC127">_xlfn.IFS(BB127&lt;4,"estandar",BB127&gt;9,"compleja",BB127&gt;4,"avanzada")</f>
        <v>estandar</v>
      </c>
      <c r="BD127" s="3451" t="s">
        <v>522</v>
      </c>
      <c r="BE127" s="2952">
        <v>0</v>
      </c>
      <c r="BF127" s="2953">
        <v>1</v>
      </c>
      <c r="BG127" s="2953">
        <v>0</v>
      </c>
      <c r="BH127" s="1143"/>
      <c r="BI127" s="1191"/>
      <c r="BJ127" s="1143"/>
      <c r="BK127" s="1143"/>
      <c r="BL127" s="1143"/>
      <c r="BM127" s="1139"/>
      <c r="BN127" s="1143"/>
      <c r="BO127" s="1143"/>
      <c r="BP127" s="1143"/>
      <c r="BQ127" s="1143"/>
      <c r="BR127" s="1143"/>
      <c r="BS127" s="119"/>
      <c r="BT127" s="182"/>
      <c r="BU127" s="177"/>
      <c r="BV127" s="48"/>
      <c r="BW127" s="611"/>
    </row>
    <row r="128" spans="1:75" ht="48.75" customHeight="1" thickBot="1" x14ac:dyDescent="0.5">
      <c r="A128" s="1446">
        <v>0</v>
      </c>
      <c r="B128" s="1447">
        <v>4</v>
      </c>
      <c r="C128" s="1446">
        <v>0</v>
      </c>
      <c r="D128" s="1447">
        <v>3</v>
      </c>
      <c r="E128" s="1446">
        <v>0</v>
      </c>
      <c r="F128" s="1447">
        <v>6</v>
      </c>
      <c r="G128" s="1446">
        <v>0</v>
      </c>
      <c r="H128" s="1447">
        <v>5</v>
      </c>
      <c r="I128" s="3832"/>
      <c r="J128" s="2749" t="str">
        <f t="shared" si="61"/>
        <v>04030605</v>
      </c>
      <c r="K128" s="2752"/>
      <c r="L128" s="2753"/>
      <c r="M128" s="552"/>
      <c r="N128" s="552"/>
      <c r="O128" s="2710"/>
      <c r="P128" s="2710"/>
      <c r="Q128" s="2710"/>
      <c r="R128" s="2710"/>
      <c r="S128" s="896" t="s">
        <v>84</v>
      </c>
      <c r="T128" s="896"/>
      <c r="U128" s="2685" t="s">
        <v>1518</v>
      </c>
      <c r="V128" s="2686" t="s">
        <v>291</v>
      </c>
      <c r="W128" s="2747" t="s">
        <v>1519</v>
      </c>
      <c r="X128" s="208" t="s">
        <v>1518</v>
      </c>
      <c r="Y128" s="2350"/>
      <c r="Z128" s="2951" t="s">
        <v>1292</v>
      </c>
      <c r="AA128" s="417"/>
      <c r="AB128" s="3857" t="s">
        <v>1520</v>
      </c>
      <c r="AC128" s="3506"/>
      <c r="AD128" s="3507">
        <f t="shared" si="66"/>
        <v>3.3333333333333335</v>
      </c>
      <c r="AE128" s="3506"/>
      <c r="AF128" s="3506"/>
      <c r="AG128" s="3383"/>
      <c r="AH128" s="3370">
        <f t="shared" si="63"/>
        <v>20</v>
      </c>
      <c r="AI128" s="3391">
        <v>3</v>
      </c>
      <c r="AJ128" s="3391">
        <v>0</v>
      </c>
      <c r="AK128" s="3391">
        <v>0</v>
      </c>
      <c r="AL128" s="3391">
        <v>15</v>
      </c>
      <c r="AM128" s="3391">
        <v>0</v>
      </c>
      <c r="AN128" s="3391">
        <v>2</v>
      </c>
      <c r="AO128" s="3391"/>
      <c r="AP128" s="3383"/>
      <c r="AQ128" s="3370">
        <f t="shared" si="64"/>
        <v>20</v>
      </c>
      <c r="AR128" s="3861">
        <v>2</v>
      </c>
      <c r="AS128" s="3391">
        <v>0</v>
      </c>
      <c r="AT128" s="3391">
        <v>12</v>
      </c>
      <c r="AU128" s="3391">
        <v>0</v>
      </c>
      <c r="AV128" s="3391">
        <v>0</v>
      </c>
      <c r="AW128" s="3391">
        <v>0</v>
      </c>
      <c r="AX128" s="3391">
        <v>0</v>
      </c>
      <c r="AY128" s="3391">
        <v>6</v>
      </c>
      <c r="AZ128" s="3391"/>
      <c r="BA128" s="3373">
        <f t="shared" si="65"/>
        <v>40</v>
      </c>
      <c r="BB128" s="3374">
        <f>BA128/'Radiología simple.'!AO$8</f>
        <v>3.3333333333333335</v>
      </c>
      <c r="BC128" s="3373" t="str" cm="1">
        <f t="array" ref="BC128">_xlfn.IFS(BB128&lt;4,"estandar",BB128&gt;9,"compleja",BB128&gt;4,"avanzada")</f>
        <v>estandar</v>
      </c>
      <c r="BD128" s="3451" t="s">
        <v>522</v>
      </c>
      <c r="BE128" s="1563" t="s">
        <v>249</v>
      </c>
      <c r="BF128" s="2953">
        <v>1</v>
      </c>
      <c r="BG128" s="2953">
        <v>0</v>
      </c>
      <c r="BH128" s="66"/>
      <c r="BI128" s="152"/>
      <c r="BJ128" s="66"/>
      <c r="BK128" s="66"/>
      <c r="BL128" s="66"/>
      <c r="BM128" s="115"/>
      <c r="BN128" s="66"/>
      <c r="BO128" s="66"/>
      <c r="BP128" s="66"/>
      <c r="BQ128" s="66"/>
      <c r="BR128" s="66"/>
      <c r="BS128" s="119"/>
      <c r="BT128" s="182"/>
      <c r="BU128" s="177"/>
      <c r="BV128" s="46"/>
      <c r="BW128" s="611"/>
    </row>
    <row r="129" spans="1:75" ht="48.75" customHeight="1" thickBot="1" x14ac:dyDescent="0.5">
      <c r="A129" s="1446">
        <v>0</v>
      </c>
      <c r="B129" s="1447">
        <v>4</v>
      </c>
      <c r="C129" s="1446">
        <v>0</v>
      </c>
      <c r="D129" s="1447">
        <v>3</v>
      </c>
      <c r="E129" s="1446">
        <v>0</v>
      </c>
      <c r="F129" s="1447">
        <v>7</v>
      </c>
      <c r="G129" s="1446">
        <v>0</v>
      </c>
      <c r="H129" s="1447">
        <v>5</v>
      </c>
      <c r="I129" s="3832"/>
      <c r="J129" s="2749" t="str">
        <f t="shared" si="61"/>
        <v>04030705</v>
      </c>
      <c r="K129" s="2752"/>
      <c r="L129" s="2753"/>
      <c r="M129" s="552"/>
      <c r="N129" s="552"/>
      <c r="O129" s="2710"/>
      <c r="P129" s="2710"/>
      <c r="Q129" s="2710"/>
      <c r="R129" s="2710"/>
      <c r="S129" s="896" t="s">
        <v>84</v>
      </c>
      <c r="T129" s="896"/>
      <c r="U129" s="2685" t="s">
        <v>1521</v>
      </c>
      <c r="V129" s="2686" t="s">
        <v>291</v>
      </c>
      <c r="W129" s="2747" t="s">
        <v>1522</v>
      </c>
      <c r="X129" s="208" t="s">
        <v>1521</v>
      </c>
      <c r="Y129" s="2350"/>
      <c r="Z129" s="2951" t="s">
        <v>1292</v>
      </c>
      <c r="AA129" s="417"/>
      <c r="AB129" s="3857"/>
      <c r="AC129" s="3506"/>
      <c r="AD129" s="3507">
        <f t="shared" si="66"/>
        <v>5</v>
      </c>
      <c r="AE129" s="3506"/>
      <c r="AF129" s="3506"/>
      <c r="AG129" s="3383"/>
      <c r="AH129" s="3370">
        <f t="shared" si="63"/>
        <v>20</v>
      </c>
      <c r="AI129" s="3391">
        <v>6</v>
      </c>
      <c r="AJ129" s="3391">
        <v>0</v>
      </c>
      <c r="AK129" s="3391">
        <v>4</v>
      </c>
      <c r="AL129" s="3391">
        <v>10</v>
      </c>
      <c r="AM129" s="3391">
        <v>0</v>
      </c>
      <c r="AN129" s="3391">
        <v>0</v>
      </c>
      <c r="AO129" s="3391"/>
      <c r="AP129" s="3383"/>
      <c r="AQ129" s="3370">
        <f t="shared" si="64"/>
        <v>20</v>
      </c>
      <c r="AR129" s="3861">
        <v>2</v>
      </c>
      <c r="AS129" s="3391">
        <v>0</v>
      </c>
      <c r="AT129" s="3391">
        <v>12</v>
      </c>
      <c r="AU129" s="3391">
        <v>0</v>
      </c>
      <c r="AV129" s="3391">
        <v>0</v>
      </c>
      <c r="AW129" s="3391">
        <v>0</v>
      </c>
      <c r="AX129" s="3391">
        <v>0</v>
      </c>
      <c r="AY129" s="3391">
        <v>6</v>
      </c>
      <c r="AZ129" s="3391"/>
      <c r="BA129" s="3373">
        <f t="shared" si="65"/>
        <v>60</v>
      </c>
      <c r="BB129" s="3374">
        <f>BA129/'Radiología simple.'!AO$8</f>
        <v>5</v>
      </c>
      <c r="BC129" s="3373" t="str" cm="1">
        <f t="array" ref="BC129">_xlfn.IFS(BB129&lt;4,"estandar",BB129&gt;9,"compleja",BB129&gt;4,"avanzada")</f>
        <v>avanzada</v>
      </c>
      <c r="BD129" s="3451" t="s">
        <v>522</v>
      </c>
      <c r="BE129" s="1563" t="s">
        <v>522</v>
      </c>
      <c r="BF129" s="2953">
        <v>1</v>
      </c>
      <c r="BG129" s="2953">
        <v>0</v>
      </c>
      <c r="BH129" s="66"/>
      <c r="BI129" s="152"/>
      <c r="BJ129" s="66"/>
      <c r="BK129" s="66"/>
      <c r="BL129" s="66"/>
      <c r="BM129" s="115"/>
      <c r="BN129" s="66"/>
      <c r="BO129" s="66"/>
      <c r="BP129" s="66"/>
      <c r="BQ129" s="66"/>
      <c r="BR129" s="66"/>
      <c r="BS129" s="119"/>
      <c r="BT129" s="182"/>
      <c r="BU129" s="177"/>
      <c r="BV129" s="48"/>
      <c r="BW129" s="611"/>
    </row>
    <row r="130" spans="1:75" ht="48.75" customHeight="1" thickBot="1" x14ac:dyDescent="0.5">
      <c r="A130" s="1446">
        <v>0</v>
      </c>
      <c r="B130" s="1447">
        <v>4</v>
      </c>
      <c r="C130" s="1446">
        <v>0</v>
      </c>
      <c r="D130" s="1447">
        <v>3</v>
      </c>
      <c r="E130" s="1446">
        <v>0</v>
      </c>
      <c r="F130" s="1447">
        <v>8</v>
      </c>
      <c r="G130" s="1446">
        <v>0</v>
      </c>
      <c r="H130" s="1447">
        <v>5</v>
      </c>
      <c r="I130" s="3832"/>
      <c r="J130" s="2749" t="str">
        <f t="shared" si="61"/>
        <v>04030805</v>
      </c>
      <c r="K130" s="2752"/>
      <c r="L130" s="2753"/>
      <c r="M130" s="552"/>
      <c r="N130" s="552"/>
      <c r="O130" s="2710"/>
      <c r="P130" s="2710"/>
      <c r="Q130" s="2710"/>
      <c r="R130" s="2710"/>
      <c r="S130" s="896" t="s">
        <v>139</v>
      </c>
      <c r="T130" s="896"/>
      <c r="U130" s="2685" t="s">
        <v>1523</v>
      </c>
      <c r="V130" s="2686" t="s">
        <v>291</v>
      </c>
      <c r="W130" s="2747" t="s">
        <v>1524</v>
      </c>
      <c r="X130" s="208"/>
      <c r="Y130" s="2350"/>
      <c r="Z130" s="2951" t="s">
        <v>649</v>
      </c>
      <c r="AA130" s="417"/>
      <c r="AB130" s="3857" t="s">
        <v>1520</v>
      </c>
      <c r="AC130" s="3451" t="s">
        <v>1333</v>
      </c>
      <c r="AD130" s="3507">
        <f t="shared" si="66"/>
        <v>5</v>
      </c>
      <c r="AE130" s="3377" t="s">
        <v>1525</v>
      </c>
      <c r="AF130" s="3506"/>
      <c r="AG130" s="3389">
        <v>30</v>
      </c>
      <c r="AH130" s="3391">
        <f t="shared" si="63"/>
        <v>20</v>
      </c>
      <c r="AI130" s="3391">
        <v>6</v>
      </c>
      <c r="AJ130" s="3391">
        <v>0</v>
      </c>
      <c r="AK130" s="3391">
        <v>4</v>
      </c>
      <c r="AL130" s="3391">
        <v>10</v>
      </c>
      <c r="AM130" s="3391">
        <v>0</v>
      </c>
      <c r="AN130" s="3391">
        <v>0</v>
      </c>
      <c r="AO130" s="3391"/>
      <c r="AP130" s="3383">
        <v>30</v>
      </c>
      <c r="AQ130" s="3370">
        <f t="shared" si="64"/>
        <v>20</v>
      </c>
      <c r="AR130" s="3861">
        <v>2</v>
      </c>
      <c r="AS130" s="3391">
        <v>0</v>
      </c>
      <c r="AT130" s="3391">
        <v>12</v>
      </c>
      <c r="AU130" s="3391">
        <v>0</v>
      </c>
      <c r="AV130" s="3391">
        <v>0</v>
      </c>
      <c r="AW130" s="3391">
        <v>0</v>
      </c>
      <c r="AX130" s="3391">
        <v>0</v>
      </c>
      <c r="AY130" s="3391">
        <v>6</v>
      </c>
      <c r="AZ130" s="3391"/>
      <c r="BA130" s="3373">
        <f t="shared" si="65"/>
        <v>60</v>
      </c>
      <c r="BB130" s="3374">
        <f>BA130/'Radiología simple.'!AO$8</f>
        <v>5</v>
      </c>
      <c r="BC130" s="3373" t="str" cm="1">
        <f t="array" ref="BC130">_xlfn.IFS(BB130&lt;4,"estandar",BB130&gt;9,"compleja",BB130&gt;4,"avanzada")</f>
        <v>avanzada</v>
      </c>
      <c r="BD130" s="3451" t="s">
        <v>522</v>
      </c>
      <c r="BE130" s="1563" t="s">
        <v>522</v>
      </c>
      <c r="BF130" s="2953">
        <v>1</v>
      </c>
      <c r="BG130" s="2953">
        <v>0</v>
      </c>
      <c r="BH130" s="94"/>
      <c r="BI130" s="94"/>
      <c r="BJ130" s="94"/>
      <c r="BK130" s="94"/>
      <c r="BL130" s="94"/>
      <c r="BM130" s="94"/>
      <c r="BN130" s="94"/>
      <c r="BO130" s="94"/>
      <c r="BP130" s="94"/>
      <c r="BQ130" s="94"/>
      <c r="BR130" s="94"/>
      <c r="BS130" s="94"/>
      <c r="BT130" s="94"/>
      <c r="BU130" s="177"/>
      <c r="BV130" s="46"/>
      <c r="BW130" s="611"/>
    </row>
    <row r="131" spans="1:75" ht="50.25" hidden="1" customHeight="1" x14ac:dyDescent="0.45">
      <c r="A131" s="900"/>
      <c r="B131" s="901"/>
      <c r="C131" s="900"/>
      <c r="D131" s="901"/>
      <c r="E131" s="900"/>
      <c r="F131" s="901"/>
      <c r="G131" s="900"/>
      <c r="H131" s="901"/>
      <c r="I131" s="3829"/>
      <c r="J131" s="2743"/>
      <c r="K131" s="418"/>
      <c r="L131" s="418"/>
      <c r="M131" s="311"/>
      <c r="N131" s="311"/>
      <c r="O131" s="282"/>
      <c r="P131" s="282"/>
      <c r="Q131" s="282"/>
      <c r="R131" s="282"/>
      <c r="S131" s="153" t="s">
        <v>456</v>
      </c>
      <c r="T131" s="153"/>
      <c r="U131" s="307" t="s">
        <v>1526</v>
      </c>
      <c r="V131" s="306" t="s">
        <v>268</v>
      </c>
      <c r="W131" s="2375" t="s">
        <v>1527</v>
      </c>
      <c r="X131" s="208"/>
      <c r="Y131" s="2350"/>
      <c r="Z131" s="417"/>
      <c r="AA131" s="417"/>
      <c r="AB131" s="417"/>
      <c r="AC131" s="721"/>
      <c r="AD131" s="721"/>
      <c r="AE131" s="721"/>
      <c r="AF131" s="721"/>
      <c r="AG131" s="721"/>
      <c r="AH131" s="721"/>
      <c r="AI131" s="721"/>
      <c r="AJ131" s="721"/>
      <c r="AK131" s="721"/>
      <c r="AL131" s="721"/>
      <c r="AM131" s="721"/>
      <c r="AN131" s="721"/>
      <c r="AO131" s="721"/>
      <c r="AP131" s="721"/>
      <c r="AQ131" s="721"/>
      <c r="AR131" s="721"/>
      <c r="AS131" s="721"/>
      <c r="AT131" s="721"/>
      <c r="AU131" s="721"/>
      <c r="AV131" s="721"/>
      <c r="AW131" s="721"/>
      <c r="AX131" s="721"/>
      <c r="AY131" s="721"/>
      <c r="AZ131" s="721"/>
      <c r="BA131" s="721"/>
      <c r="BB131" s="721"/>
      <c r="BC131" s="721"/>
      <c r="BD131" s="721"/>
      <c r="BE131" s="94"/>
      <c r="BF131" s="94"/>
      <c r="BG131" s="182"/>
      <c r="BH131" s="94"/>
      <c r="BI131" s="94"/>
      <c r="BJ131" s="94"/>
      <c r="BK131" s="94"/>
      <c r="BL131" s="94"/>
      <c r="BM131" s="94"/>
      <c r="BN131" s="94"/>
      <c r="BO131" s="94"/>
      <c r="BP131" s="94"/>
      <c r="BQ131" s="94"/>
      <c r="BR131" s="94"/>
      <c r="BS131" s="94"/>
      <c r="BT131" s="94"/>
      <c r="BU131" s="177"/>
      <c r="BV131" s="48"/>
      <c r="BW131" s="611"/>
    </row>
    <row r="132" spans="1:75" ht="50.25" hidden="1" customHeight="1" x14ac:dyDescent="0.45">
      <c r="A132" s="888"/>
      <c r="B132" s="889"/>
      <c r="C132" s="888"/>
      <c r="D132" s="889"/>
      <c r="E132" s="888"/>
      <c r="F132" s="889"/>
      <c r="G132" s="888"/>
      <c r="H132" s="889"/>
      <c r="I132" s="3830"/>
      <c r="J132" s="2744"/>
      <c r="K132" s="419"/>
      <c r="L132" s="419"/>
      <c r="M132" s="111"/>
      <c r="N132" s="111"/>
      <c r="O132" s="59"/>
      <c r="P132" s="59"/>
      <c r="Q132" s="59"/>
      <c r="R132" s="59"/>
      <c r="S132" s="153" t="s">
        <v>456</v>
      </c>
      <c r="T132" s="153"/>
      <c r="U132" s="307" t="s">
        <v>1526</v>
      </c>
      <c r="V132" s="306" t="s">
        <v>268</v>
      </c>
      <c r="W132" s="2375" t="s">
        <v>864</v>
      </c>
      <c r="X132" s="208"/>
      <c r="Y132" s="2350"/>
      <c r="Z132" s="417"/>
      <c r="AA132" s="417"/>
      <c r="AB132" s="417"/>
      <c r="AC132" s="94"/>
      <c r="AD132" s="94"/>
      <c r="AE132" s="94"/>
      <c r="AF132" s="94"/>
      <c r="AG132" s="94"/>
      <c r="AH132" s="94"/>
      <c r="AI132" s="94"/>
      <c r="AJ132" s="94"/>
      <c r="AK132" s="94"/>
      <c r="AL132" s="94"/>
      <c r="AM132" s="94"/>
      <c r="AN132" s="94"/>
      <c r="AO132" s="94"/>
      <c r="AP132" s="94"/>
      <c r="AQ132" s="94"/>
      <c r="AR132" s="94"/>
      <c r="AS132" s="94"/>
      <c r="AT132" s="94"/>
      <c r="AU132" s="94"/>
      <c r="AV132" s="94"/>
      <c r="AW132" s="94"/>
      <c r="AX132" s="94"/>
      <c r="AY132" s="94"/>
      <c r="AZ132" s="94"/>
      <c r="BA132" s="94"/>
      <c r="BB132" s="94"/>
      <c r="BC132" s="94"/>
      <c r="BD132" s="94"/>
      <c r="BE132" s="94"/>
      <c r="BF132" s="94"/>
      <c r="BG132" s="1201"/>
      <c r="BH132" s="94"/>
      <c r="BI132" s="94"/>
      <c r="BJ132" s="94"/>
      <c r="BK132" s="94"/>
      <c r="BL132" s="94"/>
      <c r="BM132" s="94"/>
      <c r="BN132" s="94"/>
      <c r="BO132" s="94"/>
      <c r="BP132" s="94"/>
      <c r="BQ132" s="94"/>
      <c r="BR132" s="94"/>
      <c r="BS132" s="94"/>
      <c r="BT132" s="94"/>
      <c r="BU132" s="177"/>
      <c r="BV132" s="46"/>
      <c r="BW132" s="611"/>
    </row>
    <row r="133" spans="1:75" ht="50.25" hidden="1" customHeight="1" x14ac:dyDescent="0.45">
      <c r="A133" s="888"/>
      <c r="B133" s="889"/>
      <c r="C133" s="888"/>
      <c r="D133" s="889"/>
      <c r="E133" s="888"/>
      <c r="F133" s="889"/>
      <c r="G133" s="888"/>
      <c r="H133" s="889"/>
      <c r="I133" s="3830"/>
      <c r="J133" s="2744"/>
      <c r="K133" s="419"/>
      <c r="L133" s="419"/>
      <c r="M133" s="111"/>
      <c r="N133" s="111"/>
      <c r="O133" s="59"/>
      <c r="P133" s="59"/>
      <c r="Q133" s="59"/>
      <c r="R133" s="59"/>
      <c r="S133" s="153" t="s">
        <v>456</v>
      </c>
      <c r="T133" s="153"/>
      <c r="U133" s="307" t="s">
        <v>1528</v>
      </c>
      <c r="V133" s="306" t="s">
        <v>268</v>
      </c>
      <c r="W133" s="2376"/>
      <c r="X133" s="208"/>
      <c r="Y133" s="2350"/>
      <c r="Z133" s="417"/>
      <c r="AA133" s="417"/>
      <c r="AB133" s="417"/>
      <c r="AC133" s="94"/>
      <c r="AD133" s="94"/>
      <c r="AE133" s="94"/>
      <c r="AF133" s="94"/>
      <c r="AG133" s="94"/>
      <c r="AH133" s="94"/>
      <c r="AI133" s="94"/>
      <c r="AJ133" s="94"/>
      <c r="AK133" s="94"/>
      <c r="AL133" s="94"/>
      <c r="AM133" s="94"/>
      <c r="AN133" s="94"/>
      <c r="AO133" s="94"/>
      <c r="AP133" s="94"/>
      <c r="AQ133" s="94"/>
      <c r="AR133" s="94"/>
      <c r="AS133" s="94"/>
      <c r="AT133" s="94"/>
      <c r="AU133" s="94"/>
      <c r="AV133" s="94"/>
      <c r="AW133" s="94"/>
      <c r="AX133" s="94"/>
      <c r="AY133" s="94"/>
      <c r="AZ133" s="94"/>
      <c r="BA133" s="94"/>
      <c r="BB133" s="94"/>
      <c r="BC133" s="94"/>
      <c r="BD133" s="94"/>
      <c r="BE133" s="94"/>
      <c r="BF133" s="94"/>
      <c r="BG133" s="182"/>
      <c r="BH133" s="94"/>
      <c r="BI133" s="94"/>
      <c r="BJ133" s="94"/>
      <c r="BK133" s="94"/>
      <c r="BL133" s="94"/>
      <c r="BM133" s="94"/>
      <c r="BN133" s="94"/>
      <c r="BO133" s="94"/>
      <c r="BP133" s="94"/>
      <c r="BQ133" s="94"/>
      <c r="BR133" s="94"/>
      <c r="BS133" s="94"/>
      <c r="BT133" s="94"/>
      <c r="BU133" s="177"/>
      <c r="BV133" s="48"/>
      <c r="BW133" s="611"/>
    </row>
    <row r="134" spans="1:75" ht="50.25" hidden="1" customHeight="1" x14ac:dyDescent="0.45">
      <c r="A134" s="888"/>
      <c r="B134" s="889"/>
      <c r="C134" s="888"/>
      <c r="D134" s="889"/>
      <c r="E134" s="888"/>
      <c r="F134" s="889"/>
      <c r="G134" s="888"/>
      <c r="H134" s="889"/>
      <c r="I134" s="3830"/>
      <c r="J134" s="2744"/>
      <c r="K134" s="419"/>
      <c r="L134" s="419"/>
      <c r="M134" s="111"/>
      <c r="N134" s="111"/>
      <c r="O134" s="59"/>
      <c r="P134" s="59"/>
      <c r="Q134" s="59"/>
      <c r="R134" s="59"/>
      <c r="S134" s="153" t="s">
        <v>456</v>
      </c>
      <c r="T134" s="153"/>
      <c r="U134" s="307" t="s">
        <v>1529</v>
      </c>
      <c r="V134" s="306" t="s">
        <v>268</v>
      </c>
      <c r="W134" s="2376"/>
      <c r="X134" s="208"/>
      <c r="Y134" s="2350"/>
      <c r="Z134" s="417"/>
      <c r="AA134" s="417"/>
      <c r="AB134" s="417"/>
      <c r="AC134" s="94"/>
      <c r="AD134" s="94"/>
      <c r="AE134" s="94"/>
      <c r="AF134" s="94"/>
      <c r="AG134" s="94"/>
      <c r="AH134" s="94"/>
      <c r="AI134" s="94"/>
      <c r="AJ134" s="94"/>
      <c r="AK134" s="94"/>
      <c r="AL134" s="94"/>
      <c r="AM134" s="94"/>
      <c r="AN134" s="94"/>
      <c r="AO134" s="94"/>
      <c r="AP134" s="94"/>
      <c r="AQ134" s="94"/>
      <c r="AR134" s="94"/>
      <c r="AS134" s="94"/>
      <c r="AT134" s="94"/>
      <c r="AU134" s="94"/>
      <c r="AV134" s="94"/>
      <c r="AW134" s="94"/>
      <c r="AX134" s="94"/>
      <c r="AY134" s="94"/>
      <c r="AZ134" s="94"/>
      <c r="BA134" s="94"/>
      <c r="BB134" s="94"/>
      <c r="BC134" s="94"/>
      <c r="BD134" s="94"/>
      <c r="BE134" s="94"/>
      <c r="BF134" s="94"/>
      <c r="BG134" s="182"/>
      <c r="BH134" s="94"/>
      <c r="BI134" s="94"/>
      <c r="BJ134" s="94"/>
      <c r="BK134" s="94"/>
      <c r="BL134" s="94"/>
      <c r="BM134" s="94"/>
      <c r="BN134" s="94"/>
      <c r="BO134" s="94"/>
      <c r="BP134" s="94"/>
      <c r="BQ134" s="94"/>
      <c r="BR134" s="94"/>
      <c r="BS134" s="94"/>
      <c r="BT134" s="94"/>
      <c r="BU134" s="177"/>
      <c r="BV134" s="46"/>
      <c r="BW134" s="611"/>
    </row>
    <row r="135" spans="1:75" ht="50.25" hidden="1" customHeight="1" x14ac:dyDescent="0.45">
      <c r="A135" s="888"/>
      <c r="B135" s="889"/>
      <c r="C135" s="888"/>
      <c r="D135" s="889"/>
      <c r="E135" s="888"/>
      <c r="F135" s="889"/>
      <c r="G135" s="888"/>
      <c r="H135" s="889"/>
      <c r="I135" s="3830"/>
      <c r="J135" s="2744"/>
      <c r="K135" s="419"/>
      <c r="L135" s="419"/>
      <c r="M135" s="111"/>
      <c r="N135" s="111"/>
      <c r="O135" s="406"/>
      <c r="P135" s="406"/>
      <c r="Q135" s="406"/>
      <c r="R135" s="406"/>
      <c r="S135" s="153" t="s">
        <v>456</v>
      </c>
      <c r="T135" s="153"/>
      <c r="U135" s="307" t="s">
        <v>1530</v>
      </c>
      <c r="V135" s="306" t="s">
        <v>268</v>
      </c>
      <c r="W135" s="2362"/>
      <c r="X135" s="208"/>
      <c r="Y135" s="2350"/>
      <c r="Z135" s="417"/>
      <c r="AA135" s="417"/>
      <c r="AB135" s="417"/>
      <c r="AC135" s="42"/>
      <c r="AD135" s="48"/>
      <c r="AE135" s="94"/>
      <c r="AF135" s="94"/>
      <c r="AG135" s="94"/>
      <c r="AH135" s="94"/>
      <c r="AI135" s="94"/>
      <c r="AJ135" s="94"/>
      <c r="AK135" s="94"/>
      <c r="AL135" s="94"/>
      <c r="AM135" s="94"/>
      <c r="AN135" s="94"/>
      <c r="AO135" s="94"/>
      <c r="AP135" s="94"/>
      <c r="AQ135" s="94"/>
      <c r="AR135" s="94"/>
      <c r="AS135" s="94"/>
      <c r="AT135" s="94"/>
      <c r="AU135" s="94"/>
      <c r="AV135" s="94"/>
      <c r="AW135" s="94"/>
      <c r="AX135" s="94"/>
      <c r="AY135" s="94"/>
      <c r="AZ135" s="94"/>
      <c r="BA135" s="94"/>
      <c r="BB135" s="94"/>
      <c r="BC135" s="94"/>
      <c r="BD135" s="94"/>
      <c r="BE135" s="94"/>
      <c r="BF135" s="94"/>
      <c r="BG135" s="182"/>
      <c r="BH135" s="94"/>
      <c r="BI135" s="94"/>
      <c r="BJ135" s="94"/>
      <c r="BK135" s="94"/>
      <c r="BL135" s="94"/>
      <c r="BM135" s="94"/>
      <c r="BN135" s="94"/>
      <c r="BO135" s="94"/>
      <c r="BP135" s="94"/>
      <c r="BQ135" s="94"/>
      <c r="BR135" s="94"/>
      <c r="BS135" s="94"/>
      <c r="BT135" s="94"/>
      <c r="BU135" s="177"/>
      <c r="BV135" s="48"/>
      <c r="BW135" s="611"/>
    </row>
    <row r="136" spans="1:75" ht="15.75" customHeight="1" x14ac:dyDescent="0.35">
      <c r="A136" s="314"/>
      <c r="B136" s="314"/>
      <c r="C136" s="314"/>
      <c r="D136" s="314"/>
      <c r="E136" s="314"/>
      <c r="F136" s="314"/>
      <c r="G136" s="314"/>
      <c r="H136" s="314"/>
      <c r="I136" s="3831"/>
      <c r="J136" s="1365"/>
      <c r="K136" s="315"/>
      <c r="L136" s="315"/>
      <c r="M136" s="407"/>
      <c r="N136" s="407"/>
      <c r="O136" s="317"/>
      <c r="P136" s="317"/>
      <c r="Q136" s="317"/>
      <c r="R136" s="317"/>
      <c r="S136" s="314"/>
      <c r="T136" s="314"/>
      <c r="U136" s="314"/>
      <c r="V136" s="314"/>
      <c r="W136" s="314"/>
      <c r="X136" s="314"/>
      <c r="Y136" s="314"/>
      <c r="Z136" s="314"/>
      <c r="AA136" s="314"/>
      <c r="AB136" s="314"/>
      <c r="AC136" s="36"/>
      <c r="AD136" s="42"/>
      <c r="AE136" s="42"/>
      <c r="AF136" s="42"/>
      <c r="AG136" s="314"/>
      <c r="AH136" s="314"/>
      <c r="AI136" s="314"/>
      <c r="AJ136" s="314"/>
      <c r="AK136" s="314"/>
      <c r="AL136" s="314"/>
      <c r="AM136" s="314"/>
      <c r="AN136" s="314"/>
      <c r="AO136" s="314"/>
      <c r="AP136" s="314"/>
      <c r="AQ136" s="314"/>
      <c r="AR136" s="314"/>
      <c r="AS136" s="314"/>
      <c r="AT136" s="314"/>
      <c r="AU136" s="314"/>
      <c r="AV136" s="314"/>
      <c r="AW136" s="314"/>
      <c r="AX136" s="314"/>
      <c r="AY136" s="314"/>
      <c r="AZ136" s="314"/>
      <c r="BA136" s="314"/>
      <c r="BB136" s="314"/>
      <c r="BC136" s="314"/>
      <c r="BD136" s="314"/>
      <c r="BE136" s="314"/>
      <c r="BF136" s="314"/>
      <c r="BG136" s="314"/>
      <c r="BH136" s="314"/>
      <c r="BI136" s="314"/>
      <c r="BJ136" s="314"/>
      <c r="BK136" s="314"/>
      <c r="BL136" s="314"/>
      <c r="BM136" s="314"/>
      <c r="BN136" s="314"/>
      <c r="BO136" s="314"/>
      <c r="BP136" s="314"/>
      <c r="BQ136" s="314"/>
      <c r="BR136" s="314"/>
      <c r="BS136" s="314"/>
      <c r="BT136" s="314"/>
      <c r="BU136" s="42"/>
      <c r="BV136" s="46"/>
      <c r="BW136" s="611"/>
    </row>
    <row r="137" spans="1:75" ht="15.75" customHeight="1" x14ac:dyDescent="0.35">
      <c r="A137" s="36"/>
      <c r="B137" s="36"/>
      <c r="C137" s="36"/>
      <c r="D137" s="36"/>
      <c r="E137" s="36"/>
      <c r="F137" s="36"/>
      <c r="G137" s="36"/>
      <c r="H137" s="36"/>
      <c r="I137" s="1315"/>
      <c r="J137" s="1315"/>
      <c r="K137" s="36"/>
      <c r="L137" s="36"/>
      <c r="M137" s="317"/>
      <c r="N137" s="317"/>
      <c r="O137" s="317"/>
      <c r="P137" s="317"/>
      <c r="Q137" s="317"/>
      <c r="R137" s="317"/>
      <c r="S137" s="36"/>
      <c r="T137" s="36"/>
      <c r="U137" s="36"/>
      <c r="V137" s="36"/>
      <c r="W137" s="36"/>
      <c r="X137" s="36"/>
      <c r="Y137" s="36"/>
      <c r="Z137" s="36"/>
      <c r="AA137" s="36"/>
      <c r="AB137" s="36"/>
      <c r="AC137" s="36"/>
      <c r="AD137" s="36"/>
      <c r="AE137" s="36"/>
      <c r="AF137" s="36"/>
      <c r="AG137" s="36"/>
      <c r="AH137" s="36"/>
      <c r="AI137" s="36"/>
      <c r="AJ137" s="36"/>
      <c r="AK137" s="36"/>
      <c r="AL137" s="36"/>
      <c r="AM137" s="36"/>
      <c r="AN137" s="36"/>
      <c r="AO137" s="36"/>
      <c r="AP137" s="36"/>
      <c r="AQ137" s="36"/>
      <c r="AR137" s="36"/>
      <c r="AS137" s="36"/>
      <c r="AT137" s="36"/>
      <c r="AU137" s="36"/>
      <c r="AV137" s="36"/>
      <c r="AW137" s="36"/>
      <c r="AX137" s="36"/>
      <c r="AY137" s="36"/>
      <c r="AZ137" s="36"/>
      <c r="BA137" s="36"/>
      <c r="BB137" s="36"/>
      <c r="BC137" s="36"/>
      <c r="BD137" s="36"/>
      <c r="BE137" s="36"/>
      <c r="BF137" s="36"/>
      <c r="BG137" s="36"/>
      <c r="BH137" s="36"/>
      <c r="BI137" s="36"/>
      <c r="BJ137" s="36"/>
      <c r="BK137" s="36"/>
      <c r="BL137" s="36"/>
      <c r="BM137" s="36"/>
      <c r="BN137" s="36"/>
      <c r="BO137" s="36"/>
      <c r="BP137" s="36"/>
      <c r="BQ137" s="36"/>
      <c r="BR137" s="36"/>
      <c r="BS137" s="36"/>
      <c r="BT137" s="36"/>
      <c r="BU137" s="36"/>
      <c r="BV137" s="36"/>
    </row>
    <row r="138" spans="1:75" ht="15.75" customHeight="1" x14ac:dyDescent="0.35">
      <c r="A138" s="36"/>
      <c r="B138" s="36"/>
      <c r="C138" s="36"/>
      <c r="D138" s="36"/>
      <c r="E138" s="36"/>
      <c r="F138" s="36"/>
      <c r="G138" s="36"/>
      <c r="H138" s="36"/>
      <c r="I138" s="1315"/>
      <c r="J138" s="1315"/>
      <c r="K138" s="36"/>
      <c r="L138" s="36"/>
      <c r="M138" s="317"/>
      <c r="N138" s="317"/>
      <c r="O138" s="317"/>
      <c r="P138" s="317"/>
      <c r="Q138" s="317"/>
      <c r="R138" s="317"/>
      <c r="S138" s="36"/>
      <c r="T138" s="36"/>
      <c r="U138" s="36"/>
      <c r="V138" s="36"/>
      <c r="W138" s="36"/>
      <c r="X138" s="36"/>
      <c r="Y138" s="36"/>
      <c r="Z138" s="36"/>
      <c r="AA138" s="36"/>
      <c r="AB138" s="36"/>
      <c r="AC138" s="36"/>
      <c r="AD138" s="36"/>
      <c r="AE138" s="36"/>
      <c r="AF138" s="36"/>
      <c r="AG138" s="36"/>
      <c r="AH138" s="36"/>
      <c r="AI138" s="36"/>
      <c r="AJ138" s="36"/>
      <c r="AK138" s="36"/>
      <c r="AL138" s="36"/>
      <c r="AM138" s="36"/>
      <c r="AN138" s="36"/>
      <c r="AO138" s="36"/>
      <c r="AP138" s="36"/>
      <c r="AQ138" s="36"/>
      <c r="AR138" s="36"/>
      <c r="AS138" s="36"/>
      <c r="AT138" s="36"/>
      <c r="AU138" s="36"/>
      <c r="AV138" s="36"/>
      <c r="AW138" s="36"/>
      <c r="AX138" s="36"/>
      <c r="AY138" s="36"/>
      <c r="AZ138" s="36"/>
      <c r="BA138" s="36"/>
      <c r="BB138" s="36"/>
      <c r="BC138" s="36"/>
      <c r="BD138" s="36"/>
      <c r="BE138" s="36"/>
      <c r="BF138" s="36"/>
      <c r="BG138" s="36"/>
      <c r="BH138" s="36"/>
      <c r="BI138" s="36"/>
      <c r="BJ138" s="36"/>
      <c r="BK138" s="36"/>
      <c r="BL138" s="36"/>
      <c r="BM138" s="36"/>
      <c r="BN138" s="36"/>
      <c r="BO138" s="36"/>
      <c r="BP138" s="36"/>
      <c r="BQ138" s="36"/>
      <c r="BR138" s="36"/>
      <c r="BS138" s="36"/>
      <c r="BT138" s="36"/>
      <c r="BU138" s="36"/>
      <c r="BV138" s="36"/>
    </row>
    <row r="139" spans="1:75" ht="15.75" customHeight="1" x14ac:dyDescent="0.35">
      <c r="A139" s="36"/>
      <c r="B139" s="36"/>
      <c r="C139" s="36"/>
      <c r="D139" s="36"/>
      <c r="E139" s="36"/>
      <c r="F139" s="36"/>
      <c r="G139" s="36"/>
      <c r="H139" s="36"/>
      <c r="I139" s="1315"/>
      <c r="J139" s="1315"/>
      <c r="K139" s="36"/>
      <c r="L139" s="36"/>
      <c r="M139" s="317"/>
      <c r="N139" s="317"/>
      <c r="O139" s="317"/>
      <c r="P139" s="317"/>
      <c r="Q139" s="317"/>
      <c r="R139" s="317"/>
      <c r="S139" s="36"/>
      <c r="T139" s="36"/>
      <c r="U139" s="36"/>
      <c r="V139" s="36"/>
      <c r="W139" s="36"/>
      <c r="X139" s="36"/>
      <c r="Y139" s="36"/>
      <c r="Z139" s="36"/>
      <c r="AA139" s="36"/>
      <c r="AB139" s="36"/>
      <c r="AC139" s="36"/>
      <c r="AD139" s="36"/>
      <c r="AE139" s="36"/>
      <c r="AF139" s="36"/>
      <c r="AG139" s="36"/>
      <c r="AH139" s="36"/>
      <c r="AI139" s="36"/>
      <c r="AJ139" s="36"/>
      <c r="AK139" s="36"/>
      <c r="AL139" s="36"/>
      <c r="AM139" s="36"/>
      <c r="AN139" s="36"/>
      <c r="AO139" s="36"/>
      <c r="AP139" s="36"/>
      <c r="AQ139" s="36"/>
      <c r="AR139" s="36"/>
      <c r="AS139" s="36"/>
      <c r="AT139" s="36"/>
      <c r="AU139" s="36"/>
      <c r="AV139" s="36"/>
      <c r="AW139" s="36"/>
      <c r="AX139" s="36"/>
      <c r="AY139" s="36"/>
      <c r="AZ139" s="36"/>
      <c r="BA139" s="36"/>
      <c r="BB139" s="36"/>
      <c r="BC139" s="36"/>
      <c r="BD139" s="36"/>
      <c r="BE139" s="36"/>
      <c r="BF139" s="36"/>
      <c r="BG139" s="36"/>
      <c r="BH139" s="36"/>
      <c r="BI139" s="36"/>
      <c r="BJ139" s="36"/>
      <c r="BK139" s="36"/>
      <c r="BL139" s="36"/>
      <c r="BM139" s="36"/>
      <c r="BN139" s="36"/>
      <c r="BO139" s="36"/>
      <c r="BP139" s="36"/>
      <c r="BQ139" s="36"/>
      <c r="BR139" s="36"/>
      <c r="BS139" s="36"/>
      <c r="BT139" s="36"/>
      <c r="BU139" s="36"/>
      <c r="BV139" s="36"/>
    </row>
    <row r="140" spans="1:75" ht="15.75" customHeight="1" x14ac:dyDescent="0.35">
      <c r="A140" s="36"/>
      <c r="B140" s="36"/>
      <c r="C140" s="36"/>
      <c r="D140" s="36"/>
      <c r="E140" s="36"/>
      <c r="F140" s="36"/>
      <c r="G140" s="36"/>
      <c r="H140" s="36"/>
      <c r="I140" s="1315"/>
      <c r="J140" s="1315"/>
      <c r="K140" s="36"/>
      <c r="L140" s="36"/>
      <c r="M140" s="317"/>
      <c r="N140" s="317"/>
      <c r="O140" s="317"/>
      <c r="P140" s="317"/>
      <c r="Q140" s="317"/>
      <c r="R140" s="317"/>
      <c r="S140" s="36"/>
      <c r="T140" s="36"/>
      <c r="U140" s="36"/>
      <c r="V140" s="36"/>
      <c r="W140" s="36"/>
      <c r="X140" s="36"/>
      <c r="Y140" s="36"/>
      <c r="Z140" s="36"/>
      <c r="AA140" s="36"/>
      <c r="AB140" s="36"/>
      <c r="AC140" s="36"/>
      <c r="AD140" s="36"/>
      <c r="AE140" s="36"/>
      <c r="AF140" s="36"/>
      <c r="AG140" s="36"/>
      <c r="AH140" s="36"/>
      <c r="AI140" s="36"/>
      <c r="AJ140" s="36"/>
      <c r="AK140" s="36"/>
      <c r="AL140" s="36"/>
      <c r="AM140" s="36"/>
      <c r="AN140" s="36"/>
      <c r="AO140" s="36"/>
      <c r="AP140" s="36"/>
      <c r="AQ140" s="36"/>
      <c r="AR140" s="36"/>
      <c r="AS140" s="36"/>
      <c r="AT140" s="36"/>
      <c r="AU140" s="36"/>
      <c r="AV140" s="36"/>
      <c r="AW140" s="36"/>
      <c r="AX140" s="36"/>
      <c r="AY140" s="36"/>
      <c r="AZ140" s="36"/>
      <c r="BA140" s="36"/>
      <c r="BB140" s="36"/>
      <c r="BC140" s="36"/>
      <c r="BD140" s="36"/>
      <c r="BE140" s="36"/>
      <c r="BF140" s="36"/>
      <c r="BG140" s="36"/>
      <c r="BH140" s="36"/>
      <c r="BI140" s="36"/>
      <c r="BJ140" s="36"/>
      <c r="BK140" s="36"/>
      <c r="BL140" s="36"/>
      <c r="BM140" s="36"/>
      <c r="BN140" s="36"/>
      <c r="BO140" s="36"/>
      <c r="BP140" s="36"/>
      <c r="BQ140" s="36"/>
      <c r="BR140" s="36"/>
      <c r="BS140" s="36"/>
      <c r="BT140" s="36"/>
      <c r="BU140" s="36"/>
      <c r="BV140" s="36"/>
    </row>
    <row r="141" spans="1:75" ht="15.75" customHeight="1" x14ac:dyDescent="0.35">
      <c r="A141" s="36"/>
      <c r="B141" s="36"/>
      <c r="C141" s="36"/>
      <c r="D141" s="36"/>
      <c r="E141" s="36"/>
      <c r="F141" s="36"/>
      <c r="G141" s="36"/>
      <c r="H141" s="36"/>
      <c r="I141" s="1315"/>
      <c r="J141" s="1315"/>
      <c r="K141" s="36"/>
      <c r="L141" s="36"/>
      <c r="M141" s="318"/>
      <c r="N141" s="318"/>
      <c r="O141" s="318"/>
      <c r="P141" s="318"/>
      <c r="Q141" s="318"/>
      <c r="R141" s="318"/>
      <c r="S141" s="36"/>
      <c r="T141" s="36"/>
      <c r="U141" s="36"/>
      <c r="V141" s="36"/>
      <c r="W141" s="36"/>
      <c r="X141" s="36"/>
      <c r="Y141" s="36"/>
      <c r="Z141" s="36"/>
      <c r="AA141" s="36"/>
      <c r="AB141" s="36"/>
      <c r="AE141" s="36"/>
      <c r="AF141" s="36"/>
      <c r="AG141" s="36"/>
      <c r="AH141" s="36"/>
      <c r="AI141" s="36"/>
      <c r="AJ141" s="36"/>
      <c r="AK141" s="36"/>
      <c r="AL141" s="36"/>
      <c r="AM141" s="36"/>
      <c r="AN141" s="36"/>
      <c r="AO141" s="36"/>
      <c r="AP141" s="36"/>
      <c r="AQ141" s="36"/>
      <c r="AR141" s="36"/>
      <c r="AS141" s="36"/>
      <c r="AT141" s="36"/>
      <c r="AU141" s="36"/>
      <c r="AV141" s="36"/>
      <c r="AW141" s="36"/>
      <c r="AX141" s="36"/>
      <c r="AY141" s="36"/>
      <c r="AZ141" s="36"/>
      <c r="BA141" s="36"/>
      <c r="BB141" s="36"/>
      <c r="BC141" s="36"/>
      <c r="BD141" s="36"/>
      <c r="BE141" s="36"/>
      <c r="BF141" s="36"/>
      <c r="BG141" s="36"/>
      <c r="BH141" s="36"/>
      <c r="BI141" s="36"/>
      <c r="BJ141" s="36"/>
      <c r="BK141" s="36"/>
      <c r="BL141" s="36"/>
      <c r="BM141" s="36"/>
      <c r="BN141" s="36"/>
      <c r="BO141" s="36"/>
      <c r="BP141" s="36"/>
      <c r="BQ141" s="36"/>
      <c r="BR141" s="36"/>
      <c r="BS141" s="36"/>
      <c r="BT141" s="36"/>
      <c r="BU141" s="36"/>
      <c r="BV141" s="36"/>
    </row>
  </sheetData>
  <sheetProtection algorithmName="SHA-512" hashValue="ejtmQkmtaZUajShu0mXeQvKiol/NSoiar9SXd8Esm7frRAI+/kqyQkiOd36WnMJnfD+/YgZACqhVLNT/adq5Zw==" saltValue="n/BZE0FhwWs4XNjt/vUDcw==" spinCount="100000" sheet="1" formatCells="0" formatColumns="0" formatRows="0" insertColumns="0" insertRows="0" insertHyperlinks="0" deleteColumns="0" deleteRows="0" sort="0" autoFilter="0" pivotTables="0"/>
  <mergeCells count="6">
    <mergeCell ref="T2:AD2"/>
    <mergeCell ref="A1:H1"/>
    <mergeCell ref="A4:B4"/>
    <mergeCell ref="C4:D4"/>
    <mergeCell ref="E4:F4"/>
    <mergeCell ref="G4:H4"/>
  </mergeCells>
  <conditionalFormatting sqref="AD10:AD20">
    <cfRule type="cellIs" dxfId="767" priority="788" operator="greaterThan">
      <formula>AC10</formula>
    </cfRule>
    <cfRule type="cellIs" dxfId="766" priority="787" operator="lessThan">
      <formula>AC10</formula>
    </cfRule>
  </conditionalFormatting>
  <conditionalFormatting sqref="AD23">
    <cfRule type="cellIs" dxfId="765" priority="786" operator="greaterThan">
      <formula>AC23</formula>
    </cfRule>
    <cfRule type="cellIs" dxfId="764" priority="785" operator="lessThan">
      <formula>AC23</formula>
    </cfRule>
  </conditionalFormatting>
  <conditionalFormatting sqref="AD26:AD42">
    <cfRule type="cellIs" dxfId="763" priority="754" operator="greaterThan">
      <formula>AC26</formula>
    </cfRule>
    <cfRule type="cellIs" dxfId="762" priority="753" operator="lessThan">
      <formula>AC26</formula>
    </cfRule>
  </conditionalFormatting>
  <conditionalFormatting sqref="AD45:AD49">
    <cfRule type="cellIs" dxfId="761" priority="744" operator="greaterThan">
      <formula>AC45</formula>
    </cfRule>
    <cfRule type="cellIs" dxfId="760" priority="743" operator="lessThan">
      <formula>AC45</formula>
    </cfRule>
  </conditionalFormatting>
  <conditionalFormatting sqref="AD52:AD54">
    <cfRule type="cellIs" dxfId="759" priority="5" operator="lessThan">
      <formula>AC52</formula>
    </cfRule>
    <cfRule type="cellIs" dxfId="758" priority="6" operator="greaterThan">
      <formula>AC52</formula>
    </cfRule>
  </conditionalFormatting>
  <conditionalFormatting sqref="AD57:AD59">
    <cfRule type="cellIs" dxfId="757" priority="734" operator="greaterThan">
      <formula>AC57</formula>
    </cfRule>
    <cfRule type="cellIs" dxfId="756" priority="733" operator="lessThan">
      <formula>AC57</formula>
    </cfRule>
  </conditionalFormatting>
  <conditionalFormatting sqref="AD62:AD71">
    <cfRule type="cellIs" dxfId="755" priority="714" operator="greaterThan">
      <formula>AC62</formula>
    </cfRule>
    <cfRule type="cellIs" dxfId="754" priority="713" operator="lessThan">
      <formula>AC62</formula>
    </cfRule>
  </conditionalFormatting>
  <conditionalFormatting sqref="AD74">
    <cfRule type="cellIs" dxfId="753" priority="711" operator="lessThan">
      <formula>AC74</formula>
    </cfRule>
    <cfRule type="cellIs" dxfId="752" priority="712" operator="greaterThan">
      <formula>AC74</formula>
    </cfRule>
  </conditionalFormatting>
  <conditionalFormatting sqref="AD77:AD83">
    <cfRule type="cellIs" dxfId="751" priority="695" operator="lessThan">
      <formula>AC77</formula>
    </cfRule>
    <cfRule type="cellIs" dxfId="750" priority="696" operator="greaterThan">
      <formula>AC77</formula>
    </cfRule>
  </conditionalFormatting>
  <conditionalFormatting sqref="AD85">
    <cfRule type="cellIs" dxfId="749" priority="693" operator="lessThan">
      <formula>AC85</formula>
    </cfRule>
    <cfRule type="cellIs" dxfId="748" priority="694" operator="greaterThan">
      <formula>AC85</formula>
    </cfRule>
  </conditionalFormatting>
  <conditionalFormatting sqref="AD88:AD100">
    <cfRule type="cellIs" dxfId="747" priority="667" operator="lessThan">
      <formula>AC88</formula>
    </cfRule>
    <cfRule type="cellIs" dxfId="746" priority="668" operator="greaterThan">
      <formula>AC88</formula>
    </cfRule>
  </conditionalFormatting>
  <conditionalFormatting sqref="AD102">
    <cfRule type="cellIs" dxfId="745" priority="665" operator="lessThan">
      <formula>AC102</formula>
    </cfRule>
    <cfRule type="cellIs" dxfId="744" priority="666" operator="greaterThan">
      <formula>AC102</formula>
    </cfRule>
  </conditionalFormatting>
  <conditionalFormatting sqref="AD104">
    <cfRule type="cellIs" dxfId="743" priority="664" operator="greaterThan">
      <formula>AC104</formula>
    </cfRule>
    <cfRule type="cellIs" dxfId="742" priority="663" operator="lessThan">
      <formula>AC104</formula>
    </cfRule>
  </conditionalFormatting>
  <conditionalFormatting sqref="AD106:AD109">
    <cfRule type="cellIs" dxfId="741" priority="656" operator="greaterThan">
      <formula>AC106</formula>
    </cfRule>
    <cfRule type="cellIs" dxfId="740" priority="655" operator="lessThan">
      <formula>AC106</formula>
    </cfRule>
  </conditionalFormatting>
  <conditionalFormatting sqref="AD112:AD113">
    <cfRule type="cellIs" dxfId="739" priority="652" operator="greaterThan">
      <formula>AC112</formula>
    </cfRule>
    <cfRule type="cellIs" dxfId="738" priority="651" operator="lessThan">
      <formula>AC112</formula>
    </cfRule>
  </conditionalFormatting>
  <conditionalFormatting sqref="AD116">
    <cfRule type="cellIs" dxfId="737" priority="650" operator="greaterThan">
      <formula>AC116</formula>
    </cfRule>
    <cfRule type="cellIs" dxfId="736" priority="649" operator="lessThan">
      <formula>AC116</formula>
    </cfRule>
  </conditionalFormatting>
  <conditionalFormatting sqref="AD120:AD123">
    <cfRule type="cellIs" dxfId="735" priority="642" operator="greaterThan">
      <formula>AC120</formula>
    </cfRule>
    <cfRule type="cellIs" dxfId="734" priority="641" operator="lessThan">
      <formula>AC120</formula>
    </cfRule>
  </conditionalFormatting>
  <conditionalFormatting sqref="AD125:AD130">
    <cfRule type="cellIs" dxfId="733" priority="630" operator="greaterThan">
      <formula>AC125</formula>
    </cfRule>
    <cfRule type="cellIs" dxfId="732" priority="629" operator="lessThan">
      <formula>AC125</formula>
    </cfRule>
  </conditionalFormatting>
  <conditionalFormatting sqref="AH10:AH12">
    <cfRule type="cellIs" dxfId="731" priority="801" operator="lessThan">
      <formula>AG10</formula>
    </cfRule>
    <cfRule type="cellIs" dxfId="730" priority="802" operator="greaterThan">
      <formula>AG10</formula>
    </cfRule>
  </conditionalFormatting>
  <conditionalFormatting sqref="AH15:AH17">
    <cfRule type="cellIs" dxfId="729" priority="372" operator="greaterThan">
      <formula>AG15</formula>
    </cfRule>
    <cfRule type="cellIs" dxfId="728" priority="371" operator="lessThan">
      <formula>AG15</formula>
    </cfRule>
  </conditionalFormatting>
  <conditionalFormatting sqref="AH18 AH40:AH41">
    <cfRule type="cellIs" dxfId="727" priority="789" operator="lessThan">
      <formula>AG18</formula>
    </cfRule>
    <cfRule type="cellIs" dxfId="726" priority="790" operator="greaterThan">
      <formula>AG18</formula>
    </cfRule>
  </conditionalFormatting>
  <conditionalFormatting sqref="AH19:AH20">
    <cfRule type="cellIs" dxfId="725" priority="367" operator="lessThan">
      <formula>AG19</formula>
    </cfRule>
    <cfRule type="cellIs" dxfId="724" priority="368" operator="greaterThan">
      <formula>AG19</formula>
    </cfRule>
  </conditionalFormatting>
  <conditionalFormatting sqref="AH23">
    <cfRule type="cellIs" dxfId="723" priority="363" operator="lessThan">
      <formula>AG23</formula>
    </cfRule>
    <cfRule type="cellIs" dxfId="722" priority="364" operator="greaterThan">
      <formula>AG23</formula>
    </cfRule>
  </conditionalFormatting>
  <conditionalFormatting sqref="AH26:AH32">
    <cfRule type="cellIs" dxfId="721" priority="348" operator="greaterThan">
      <formula>AG26</formula>
    </cfRule>
    <cfRule type="cellIs" dxfId="720" priority="347" operator="lessThan">
      <formula>AG26</formula>
    </cfRule>
  </conditionalFormatting>
  <conditionalFormatting sqref="AH33">
    <cfRule type="cellIs" dxfId="719" priority="593" operator="lessThan">
      <formula>AG33</formula>
    </cfRule>
    <cfRule type="cellIs" dxfId="718" priority="594" operator="greaterThan">
      <formula>AG33</formula>
    </cfRule>
  </conditionalFormatting>
  <conditionalFormatting sqref="AH34:AH39">
    <cfRule type="cellIs" dxfId="717" priority="331" operator="lessThan">
      <formula>AG34</formula>
    </cfRule>
    <cfRule type="cellIs" dxfId="716" priority="332" operator="greaterThan">
      <formula>AG34</formula>
    </cfRule>
  </conditionalFormatting>
  <conditionalFormatting sqref="AH42">
    <cfRule type="cellIs" dxfId="715" priority="254" operator="greaterThan">
      <formula>AG42</formula>
    </cfRule>
    <cfRule type="cellIs" dxfId="714" priority="253" operator="lessThan">
      <formula>AG42</formula>
    </cfRule>
  </conditionalFormatting>
  <conditionalFormatting sqref="AH45">
    <cfRule type="cellIs" dxfId="713" priority="583" operator="lessThan">
      <formula>AG45</formula>
    </cfRule>
    <cfRule type="cellIs" dxfId="712" priority="584" operator="greaterThan">
      <formula>AG45</formula>
    </cfRule>
  </conditionalFormatting>
  <conditionalFormatting sqref="AH46:AH49">
    <cfRule type="cellIs" dxfId="711" priority="246" operator="greaterThan">
      <formula>AG46</formula>
    </cfRule>
    <cfRule type="cellIs" dxfId="710" priority="245" operator="lessThan">
      <formula>AG46</formula>
    </cfRule>
  </conditionalFormatting>
  <conditionalFormatting sqref="AH52:AH54">
    <cfRule type="cellIs" dxfId="709" priority="1" operator="lessThan">
      <formula>AG52</formula>
    </cfRule>
    <cfRule type="cellIs" dxfId="708" priority="2" operator="greaterThan">
      <formula>AG52</formula>
    </cfRule>
  </conditionalFormatting>
  <conditionalFormatting sqref="AH57:AH59">
    <cfRule type="cellIs" dxfId="707" priority="236" operator="greaterThan">
      <formula>AG57</formula>
    </cfRule>
    <cfRule type="cellIs" dxfId="706" priority="235" operator="lessThan">
      <formula>AG57</formula>
    </cfRule>
  </conditionalFormatting>
  <conditionalFormatting sqref="AH63:AH69">
    <cfRule type="cellIs" dxfId="705" priority="219" operator="lessThan">
      <formula>AG63</formula>
    </cfRule>
    <cfRule type="cellIs" dxfId="704" priority="220" operator="greaterThan">
      <formula>AG63</formula>
    </cfRule>
  </conditionalFormatting>
  <conditionalFormatting sqref="AH70">
    <cfRule type="cellIs" dxfId="703" priority="555" operator="lessThan">
      <formula>AG70</formula>
    </cfRule>
    <cfRule type="cellIs" dxfId="702" priority="556" operator="greaterThan">
      <formula>AG70</formula>
    </cfRule>
  </conditionalFormatting>
  <conditionalFormatting sqref="AH71">
    <cfRule type="cellIs" dxfId="701" priority="217" operator="lessThan">
      <formula>AG71</formula>
    </cfRule>
    <cfRule type="cellIs" dxfId="700" priority="218" operator="greaterThan">
      <formula>AG71</formula>
    </cfRule>
  </conditionalFormatting>
  <conditionalFormatting sqref="AH74">
    <cfRule type="cellIs" dxfId="699" priority="215" operator="lessThan">
      <formula>AG74</formula>
    </cfRule>
    <cfRule type="cellIs" dxfId="698" priority="216" operator="greaterThan">
      <formula>AG74</formula>
    </cfRule>
  </conditionalFormatting>
  <conditionalFormatting sqref="AH77:AH85">
    <cfRule type="cellIs" dxfId="697" priority="175" operator="lessThan">
      <formula>AG77</formula>
    </cfRule>
    <cfRule type="cellIs" dxfId="696" priority="176" operator="greaterThan">
      <formula>AG77</formula>
    </cfRule>
  </conditionalFormatting>
  <conditionalFormatting sqref="AH88:AH109">
    <cfRule type="cellIs" dxfId="695" priority="109" operator="lessThan">
      <formula>AG88</formula>
    </cfRule>
    <cfRule type="cellIs" dxfId="694" priority="110" operator="greaterThan">
      <formula>AG88</formula>
    </cfRule>
  </conditionalFormatting>
  <conditionalFormatting sqref="AH112:AH113">
    <cfRule type="cellIs" dxfId="693" priority="61" operator="lessThan">
      <formula>AG112</formula>
    </cfRule>
    <cfRule type="cellIs" dxfId="692" priority="62" operator="greaterThan">
      <formula>AG112</formula>
    </cfRule>
  </conditionalFormatting>
  <conditionalFormatting sqref="AH116">
    <cfRule type="cellIs" dxfId="691" priority="55" operator="lessThan">
      <formula>AG116</formula>
    </cfRule>
    <cfRule type="cellIs" dxfId="690" priority="56" operator="greaterThan">
      <formula>AG116</formula>
    </cfRule>
  </conditionalFormatting>
  <conditionalFormatting sqref="AH120:AH129">
    <cfRule type="cellIs" dxfId="689" priority="33" operator="lessThan">
      <formula>AG120</formula>
    </cfRule>
    <cfRule type="cellIs" dxfId="688" priority="34" operator="greaterThan">
      <formula>AG120</formula>
    </cfRule>
  </conditionalFormatting>
  <conditionalFormatting sqref="AQ10:AQ12">
    <cfRule type="cellIs" dxfId="687" priority="814" operator="greaterThan">
      <formula>AP10</formula>
    </cfRule>
    <cfRule type="cellIs" dxfId="686" priority="813" operator="lessThan">
      <formula>AP10</formula>
    </cfRule>
  </conditionalFormatting>
  <conditionalFormatting sqref="AQ15:AQ20">
    <cfRule type="cellIs" dxfId="685" priority="319" operator="lessThan">
      <formula>AP15</formula>
    </cfRule>
    <cfRule type="cellIs" dxfId="684" priority="320" operator="greaterThan">
      <formula>AP15</formula>
    </cfRule>
  </conditionalFormatting>
  <conditionalFormatting sqref="AQ23">
    <cfRule type="cellIs" dxfId="683" priority="315" operator="lessThan">
      <formula>AP23</formula>
    </cfRule>
    <cfRule type="cellIs" dxfId="682" priority="316" operator="greaterThan">
      <formula>AP23</formula>
    </cfRule>
  </conditionalFormatting>
  <conditionalFormatting sqref="AQ26:AQ33">
    <cfRule type="cellIs" dxfId="681" priority="307" operator="lessThan">
      <formula>AP26</formula>
    </cfRule>
    <cfRule type="cellIs" dxfId="680" priority="308" operator="greaterThan">
      <formula>AP26</formula>
    </cfRule>
  </conditionalFormatting>
  <conditionalFormatting sqref="AQ36:AQ39">
    <cfRule type="cellIs" dxfId="679" priority="297" operator="lessThan">
      <formula>AP36</formula>
    </cfRule>
    <cfRule type="cellIs" dxfId="678" priority="298" operator="greaterThan">
      <formula>AP36</formula>
    </cfRule>
  </conditionalFormatting>
  <conditionalFormatting sqref="AQ42">
    <cfRule type="cellIs" dxfId="677" priority="295" operator="lessThan">
      <formula>AP42</formula>
    </cfRule>
    <cfRule type="cellIs" dxfId="676" priority="296" operator="greaterThan">
      <formula>AP42</formula>
    </cfRule>
  </conditionalFormatting>
  <conditionalFormatting sqref="AQ45:AQ49">
    <cfRule type="cellIs" dxfId="675" priority="282" operator="greaterThan">
      <formula>AP45</formula>
    </cfRule>
    <cfRule type="cellIs" dxfId="674" priority="281" operator="lessThan">
      <formula>AP45</formula>
    </cfRule>
  </conditionalFormatting>
  <conditionalFormatting sqref="AQ52:AQ54">
    <cfRule type="cellIs" dxfId="673" priority="3" operator="lessThan">
      <formula>AP52</formula>
    </cfRule>
    <cfRule type="cellIs" dxfId="672" priority="4" operator="greaterThan">
      <formula>AP52</formula>
    </cfRule>
  </conditionalFormatting>
  <conditionalFormatting sqref="AQ57:AQ59">
    <cfRule type="cellIs" dxfId="671" priority="259" operator="lessThan">
      <formula>AP57</formula>
    </cfRule>
    <cfRule type="cellIs" dxfId="670" priority="260" operator="greaterThan">
      <formula>AP57</formula>
    </cfRule>
  </conditionalFormatting>
  <conditionalFormatting sqref="AQ63:AQ71">
    <cfRule type="cellIs" dxfId="669" priority="198" operator="greaterThan">
      <formula>AP63</formula>
    </cfRule>
    <cfRule type="cellIs" dxfId="668" priority="197" operator="lessThan">
      <formula>AP63</formula>
    </cfRule>
  </conditionalFormatting>
  <conditionalFormatting sqref="AQ74">
    <cfRule type="cellIs" dxfId="667" priority="196" operator="greaterThan">
      <formula>AP74</formula>
    </cfRule>
    <cfRule type="cellIs" dxfId="666" priority="195" operator="lessThan">
      <formula>AP74</formula>
    </cfRule>
  </conditionalFormatting>
  <conditionalFormatting sqref="AQ77:AQ85">
    <cfRule type="cellIs" dxfId="665" priority="158" operator="greaterThan">
      <formula>AP77</formula>
    </cfRule>
    <cfRule type="cellIs" dxfId="664" priority="157" operator="lessThan">
      <formula>AP77</formula>
    </cfRule>
  </conditionalFormatting>
  <conditionalFormatting sqref="AQ88:AQ109">
    <cfRule type="cellIs" dxfId="663" priority="66" operator="greaterThan">
      <formula>AP88</formula>
    </cfRule>
    <cfRule type="cellIs" dxfId="662" priority="65" operator="lessThan">
      <formula>AP88</formula>
    </cfRule>
  </conditionalFormatting>
  <conditionalFormatting sqref="AQ112:AQ113">
    <cfRule type="cellIs" dxfId="661" priority="57" operator="lessThan">
      <formula>AP112</formula>
    </cfRule>
    <cfRule type="cellIs" dxfId="660" priority="58" operator="greaterThan">
      <formula>AP112</formula>
    </cfRule>
  </conditionalFormatting>
  <conditionalFormatting sqref="AQ116">
    <cfRule type="cellIs" dxfId="659" priority="54" operator="greaterThan">
      <formula>AP116</formula>
    </cfRule>
    <cfRule type="cellIs" dxfId="658" priority="53" operator="lessThan">
      <formula>AP116</formula>
    </cfRule>
  </conditionalFormatting>
  <conditionalFormatting sqref="AQ120:AQ130">
    <cfRule type="cellIs" dxfId="657" priority="8" operator="greaterThan">
      <formula>AP120</formula>
    </cfRule>
    <cfRule type="cellIs" dxfId="656" priority="7" operator="lessThan">
      <formula>AP120</formula>
    </cfRule>
  </conditionalFormatting>
  <dataValidations count="2">
    <dataValidation type="list" allowBlank="1" showInputMessage="1" showErrorMessage="1" sqref="V4" xr:uid="{00000000-0002-0000-0B00-000000000000}">
      <formula1>"Mantener,Eliminar,Incluir,Modificar,DECISIÓN"</formula1>
    </dataValidation>
    <dataValidation type="list" allowBlank="1" showInputMessage="1" showErrorMessage="1" sqref="V87:V135 V7:V42 V44:V85" xr:uid="{00000000-0002-0000-0B00-000001000000}">
      <formula1>"Mantener,Eliminar,Incluir,Modificar"</formula1>
    </dataValidation>
  </dataValidations>
  <hyperlinks>
    <hyperlink ref="AB120" r:id="rId1" xr:uid="{00000000-0004-0000-0B00-000000000000}"/>
    <hyperlink ref="AB123" r:id="rId2" xr:uid="{00000000-0004-0000-0B00-000001000000}"/>
  </hyperlinks>
  <printOptions horizontalCentered="1"/>
  <pageMargins left="0.19685039370078741" right="0.19685039370078741" top="0.19685039370078741" bottom="0.19685039370078741" header="0.31496062992125984" footer="0.31496062992125984"/>
  <pageSetup scale="51" fitToHeight="0" orientation="portrait" r:id="rId3"/>
  <ignoredErrors>
    <ignoredError sqref="AA120:AA123 J74" numberStoredAsText="1"/>
  </ignoredErrors>
  <drawing r:id="rId4"/>
  <legacyDrawing r:id="rId5"/>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2000000}">
          <x14:formula1>
            <xm:f>'datos lista validación'!$B$1:$B$4</xm:f>
          </x14:formula1>
          <xm:sqref>Z116 Z10:Z20 Z23 Z26:Z39 Z45:Z49 Z120:Z130 Z57:Z59 Z62:Z71 Z77:Z85 Z88:Z109 Z112:Z113 Z52:Z53</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HP316"/>
  <sheetViews>
    <sheetView topLeftCell="I1" zoomScale="50" zoomScaleNormal="50" workbookViewId="0">
      <pane ySplit="5" topLeftCell="A199" activePane="bottomLeft" state="frozen"/>
      <selection activeCell="A5" sqref="A5"/>
      <selection pane="bottomLeft" activeCell="T3" sqref="T3:U3"/>
    </sheetView>
  </sheetViews>
  <sheetFormatPr baseColWidth="10" defaultColWidth="10.875" defaultRowHeight="15.75" customHeight="1" x14ac:dyDescent="0.4"/>
  <cols>
    <col min="1" max="1" width="3.375" style="5" hidden="1" customWidth="1"/>
    <col min="2" max="2" width="3.875" style="5" hidden="1" customWidth="1"/>
    <col min="3" max="8" width="3.375" style="5" hidden="1" customWidth="1"/>
    <col min="9" max="10" width="14.875" style="980" customWidth="1"/>
    <col min="11" max="12" width="10.875" style="5" hidden="1" customWidth="1"/>
    <col min="13" max="13" width="15.375" style="5" hidden="1" customWidth="1"/>
    <col min="14" max="14" width="22.375" style="5" hidden="1" customWidth="1"/>
    <col min="15" max="15" width="17.125" style="5" hidden="1" customWidth="1"/>
    <col min="16" max="16" width="14.125" style="5" hidden="1" customWidth="1"/>
    <col min="17" max="17" width="10.875" style="5" hidden="1" customWidth="1"/>
    <col min="18" max="18" width="19.125" style="5" hidden="1" customWidth="1"/>
    <col min="19" max="19" width="23.875" style="5" hidden="1" customWidth="1"/>
    <col min="20" max="20" width="63.5" style="5" customWidth="1"/>
    <col min="21" max="21" width="74.125" style="5" customWidth="1"/>
    <col min="22" max="22" width="16.25" style="5" hidden="1" customWidth="1"/>
    <col min="23" max="23" width="84.625" style="2426" hidden="1" customWidth="1"/>
    <col min="24" max="24" width="51.625" style="2408" hidden="1" customWidth="1"/>
    <col min="25" max="25" width="67.125" style="5" hidden="1" customWidth="1"/>
    <col min="26" max="26" width="20.125" style="5" hidden="1" customWidth="1"/>
    <col min="27" max="27" width="14.625" style="5" hidden="1" customWidth="1"/>
    <col min="28" max="28" width="4.125" style="5" hidden="1" customWidth="1"/>
    <col min="29" max="30" width="10.625" style="2427" customWidth="1"/>
    <col min="31" max="32" width="8.375" style="2427" hidden="1" customWidth="1"/>
    <col min="33" max="34" width="10.625" style="5" customWidth="1"/>
    <col min="35" max="40" width="9.125" style="5" hidden="1" customWidth="1"/>
    <col min="41" max="41" width="4.125" style="5" hidden="1" customWidth="1"/>
    <col min="42" max="43" width="10.625" style="5" customWidth="1"/>
    <col min="44" max="50" width="10.5" style="5" hidden="1" customWidth="1"/>
    <col min="51" max="52" width="7.25" style="5" hidden="1" customWidth="1"/>
    <col min="53" max="53" width="16" style="5" hidden="1" customWidth="1"/>
    <col min="54" max="54" width="16" style="2427" hidden="1" customWidth="1"/>
    <col min="55" max="55" width="16" style="5" hidden="1" customWidth="1"/>
    <col min="56" max="59" width="9.625" style="3273" hidden="1" customWidth="1"/>
    <col min="60" max="60" width="16.875" style="5" hidden="1" customWidth="1"/>
    <col min="61" max="61" width="17" style="5" hidden="1" customWidth="1"/>
    <col min="62" max="62" width="11.5" style="5" hidden="1" customWidth="1"/>
    <col min="63" max="63" width="15.125" style="5" hidden="1" customWidth="1"/>
    <col min="64" max="64" width="18.5" style="5" hidden="1" customWidth="1"/>
    <col min="65" max="65" width="5.375" style="5" hidden="1" customWidth="1"/>
    <col min="66" max="70" width="10.875" style="5" hidden="1" customWidth="1"/>
    <col min="71" max="71" width="6.5" style="5" hidden="1" customWidth="1"/>
    <col min="72" max="76" width="10.875" style="5" hidden="1" customWidth="1"/>
    <col min="77" max="77" width="10.875" style="5" customWidth="1"/>
    <col min="78" max="16384" width="10.875" style="5"/>
  </cols>
  <sheetData>
    <row r="1" spans="1:224" s="611" customFormat="1" ht="128.25" customHeight="1" x14ac:dyDescent="0.55000000000000004">
      <c r="A1" s="4406" t="s">
        <v>203</v>
      </c>
      <c r="B1" s="4406"/>
      <c r="C1" s="4406"/>
      <c r="D1" s="4406"/>
      <c r="E1" s="4406"/>
      <c r="F1" s="4406"/>
      <c r="G1" s="4406"/>
      <c r="H1" s="4406"/>
      <c r="I1" s="650"/>
      <c r="J1" s="650"/>
      <c r="K1" s="613"/>
      <c r="L1" s="613"/>
      <c r="M1" s="614"/>
      <c r="N1" s="614"/>
      <c r="O1" s="614"/>
      <c r="P1" s="614"/>
      <c r="Q1" s="614"/>
      <c r="R1" s="614"/>
      <c r="S1" s="613"/>
      <c r="T1" s="608"/>
      <c r="U1" s="610"/>
      <c r="V1" s="609"/>
      <c r="W1" s="2409"/>
      <c r="X1" s="2389"/>
      <c r="Y1" s="608"/>
      <c r="Z1" s="608"/>
      <c r="AA1" s="608"/>
      <c r="AB1" s="608"/>
      <c r="AC1" s="620"/>
      <c r="AD1" s="620"/>
      <c r="AE1" s="620"/>
      <c r="AF1" s="620"/>
      <c r="AG1" s="609"/>
      <c r="AH1" s="609"/>
      <c r="AI1" s="609"/>
      <c r="AJ1" s="609"/>
      <c r="AK1" s="609"/>
      <c r="AL1" s="609"/>
      <c r="AM1" s="609"/>
      <c r="AN1" s="609"/>
      <c r="AO1" s="609"/>
      <c r="AP1" s="609"/>
      <c r="AQ1" s="609"/>
      <c r="AR1" s="609"/>
      <c r="AS1" s="609"/>
      <c r="AT1" s="609"/>
      <c r="AU1" s="609"/>
      <c r="AV1" s="609"/>
      <c r="AW1" s="609"/>
      <c r="AX1" s="609"/>
      <c r="AY1" s="609"/>
      <c r="AZ1" s="609"/>
      <c r="BA1" s="609"/>
      <c r="BB1" s="620"/>
      <c r="BC1" s="609"/>
      <c r="BD1" s="609"/>
      <c r="BE1" s="609"/>
      <c r="BF1" s="609"/>
      <c r="BG1" s="609"/>
      <c r="BH1" s="615"/>
      <c r="BI1" s="615"/>
      <c r="BJ1" s="617"/>
      <c r="BK1" s="618"/>
      <c r="BL1" s="615"/>
      <c r="BM1" s="619"/>
      <c r="BN1" s="615"/>
      <c r="BO1" s="615"/>
      <c r="BP1" s="615"/>
      <c r="BQ1" s="615"/>
      <c r="BR1" s="615"/>
      <c r="BS1" s="620"/>
      <c r="BT1" s="609"/>
      <c r="BU1" s="48"/>
      <c r="BV1" s="48"/>
    </row>
    <row r="2" spans="1:224" s="611" customFormat="1" ht="19.5" customHeight="1" x14ac:dyDescent="0.55000000000000004">
      <c r="A2" s="4315"/>
      <c r="B2" s="4315"/>
      <c r="C2" s="4315"/>
      <c r="D2" s="4315"/>
      <c r="E2" s="4315"/>
      <c r="F2" s="4315"/>
      <c r="G2" s="4315"/>
      <c r="H2" s="4315"/>
      <c r="I2" s="650"/>
      <c r="J2" s="650"/>
      <c r="K2" s="613"/>
      <c r="L2" s="613"/>
      <c r="M2" s="614"/>
      <c r="N2" s="614"/>
      <c r="O2" s="614"/>
      <c r="P2" s="614"/>
      <c r="Q2" s="614"/>
      <c r="R2" s="614"/>
      <c r="S2" s="613"/>
      <c r="T2" s="608"/>
      <c r="U2" s="610"/>
      <c r="V2" s="609"/>
      <c r="W2" s="2409"/>
      <c r="X2" s="2389"/>
      <c r="Y2" s="608"/>
      <c r="Z2" s="608"/>
      <c r="AA2" s="608"/>
      <c r="AB2" s="608"/>
      <c r="AC2" s="620"/>
      <c r="AD2" s="620"/>
      <c r="AE2" s="620"/>
      <c r="AF2" s="620"/>
      <c r="AG2" s="609"/>
      <c r="AH2" s="609"/>
      <c r="AI2" s="609"/>
      <c r="AJ2" s="609"/>
      <c r="AK2" s="609"/>
      <c r="AL2" s="609"/>
      <c r="AM2" s="609"/>
      <c r="AN2" s="609"/>
      <c r="AO2" s="609"/>
      <c r="AP2" s="609"/>
      <c r="AQ2" s="609"/>
      <c r="AR2" s="609"/>
      <c r="AS2" s="609"/>
      <c r="AT2" s="609"/>
      <c r="AU2" s="609"/>
      <c r="AV2" s="609"/>
      <c r="AW2" s="609"/>
      <c r="AX2" s="609"/>
      <c r="AY2" s="609"/>
      <c r="AZ2" s="609"/>
      <c r="BA2" s="609"/>
      <c r="BB2" s="620"/>
      <c r="BC2" s="609"/>
      <c r="BD2" s="609"/>
      <c r="BE2" s="609"/>
      <c r="BF2" s="609"/>
      <c r="BG2" s="609"/>
      <c r="BH2" s="615"/>
      <c r="BI2" s="615"/>
      <c r="BJ2" s="617"/>
      <c r="BK2" s="618"/>
      <c r="BL2" s="615"/>
      <c r="BM2" s="619"/>
      <c r="BN2" s="615"/>
      <c r="BO2" s="615"/>
      <c r="BP2" s="615"/>
      <c r="BQ2" s="615"/>
      <c r="BR2" s="615"/>
      <c r="BS2" s="620"/>
      <c r="BT2" s="609"/>
      <c r="BU2" s="48"/>
      <c r="BV2" s="48"/>
    </row>
    <row r="3" spans="1:224" s="637" customFormat="1" ht="42" customHeight="1" thickBot="1" x14ac:dyDescent="0.6">
      <c r="A3" s="655"/>
      <c r="B3" s="655"/>
      <c r="C3" s="655"/>
      <c r="D3" s="655"/>
      <c r="E3" s="655"/>
      <c r="F3" s="655"/>
      <c r="G3" s="655"/>
      <c r="H3" s="655"/>
      <c r="I3" s="655"/>
      <c r="J3" s="655"/>
      <c r="K3" s="657"/>
      <c r="L3" s="657"/>
      <c r="M3" s="702"/>
      <c r="N3" s="702"/>
      <c r="O3" s="703" t="s">
        <v>204</v>
      </c>
      <c r="P3" s="702"/>
      <c r="Q3" s="702"/>
      <c r="R3" s="702"/>
      <c r="S3" s="704"/>
      <c r="T3" s="4419" t="s">
        <v>205</v>
      </c>
      <c r="U3" s="4419"/>
      <c r="V3" s="692"/>
      <c r="W3" s="2410"/>
      <c r="X3" s="2390"/>
      <c r="Y3" s="661"/>
      <c r="Z3" s="661"/>
      <c r="AA3" s="661"/>
      <c r="AB3" s="661"/>
      <c r="AC3" s="667"/>
      <c r="AD3" s="667"/>
      <c r="AE3" s="667"/>
      <c r="AF3" s="667"/>
      <c r="AG3" s="659"/>
      <c r="AH3" s="659"/>
      <c r="AI3" s="659"/>
      <c r="AJ3" s="659"/>
      <c r="AK3" s="659"/>
      <c r="AL3" s="659"/>
      <c r="AM3" s="659"/>
      <c r="AN3" s="659"/>
      <c r="AO3" s="659"/>
      <c r="AP3" s="659"/>
      <c r="AQ3" s="659"/>
      <c r="AR3" s="659"/>
      <c r="AS3" s="659"/>
      <c r="AT3" s="659"/>
      <c r="AU3" s="659"/>
      <c r="AV3" s="659"/>
      <c r="AW3" s="659"/>
      <c r="AX3" s="659"/>
      <c r="AY3" s="659"/>
      <c r="AZ3" s="659"/>
      <c r="BA3" s="659"/>
      <c r="BB3" s="667"/>
      <c r="BC3" s="659"/>
      <c r="BD3" s="659"/>
      <c r="BE3" s="659"/>
      <c r="BF3" s="659"/>
      <c r="BG3" s="659"/>
      <c r="BH3" s="662"/>
      <c r="BI3" s="662"/>
      <c r="BJ3" s="664"/>
      <c r="BK3" s="665"/>
      <c r="BL3" s="662"/>
      <c r="BM3" s="666"/>
      <c r="BN3" s="662"/>
      <c r="BO3" s="662"/>
      <c r="BP3" s="662"/>
      <c r="BQ3" s="662"/>
      <c r="BR3" s="662"/>
      <c r="BS3" s="667"/>
      <c r="BT3" s="659"/>
      <c r="BU3" s="611"/>
      <c r="BV3" s="611"/>
      <c r="BW3" s="611"/>
      <c r="BX3" s="611"/>
      <c r="BY3" s="611"/>
      <c r="BZ3" s="611"/>
      <c r="CA3" s="611"/>
      <c r="CB3" s="611"/>
      <c r="CC3" s="611"/>
      <c r="CD3" s="611"/>
      <c r="CE3" s="611"/>
      <c r="CF3" s="611"/>
      <c r="CG3" s="611"/>
      <c r="CH3" s="611"/>
      <c r="CI3" s="611"/>
      <c r="CJ3" s="611"/>
      <c r="CK3" s="611"/>
      <c r="CL3" s="611"/>
      <c r="CM3" s="611"/>
      <c r="CN3" s="611"/>
      <c r="CO3" s="611"/>
      <c r="CP3" s="611"/>
      <c r="CQ3" s="611"/>
      <c r="CR3" s="611"/>
      <c r="CS3" s="611"/>
      <c r="CT3" s="611"/>
      <c r="CU3" s="611"/>
      <c r="CV3" s="611"/>
      <c r="CW3" s="611"/>
      <c r="CX3" s="611"/>
      <c r="CY3" s="611"/>
      <c r="CZ3" s="611"/>
      <c r="DA3" s="611"/>
      <c r="DB3" s="611"/>
      <c r="DC3" s="611"/>
      <c r="DD3" s="611"/>
      <c r="DE3" s="611"/>
      <c r="DF3" s="611"/>
      <c r="DG3" s="611"/>
      <c r="DH3" s="611"/>
      <c r="DI3" s="611"/>
      <c r="DJ3" s="611"/>
      <c r="DK3" s="611"/>
      <c r="DL3" s="611"/>
      <c r="DM3" s="611"/>
      <c r="DN3" s="611"/>
      <c r="DO3" s="611"/>
      <c r="DP3" s="611"/>
      <c r="DQ3" s="611"/>
      <c r="DR3" s="611"/>
      <c r="DS3" s="611"/>
      <c r="DT3" s="611"/>
      <c r="DU3" s="611"/>
      <c r="DV3" s="611"/>
      <c r="DW3" s="611"/>
      <c r="DX3" s="611"/>
      <c r="DY3" s="611"/>
      <c r="DZ3" s="611"/>
      <c r="EA3" s="611"/>
      <c r="EB3" s="611"/>
      <c r="EC3" s="611"/>
      <c r="ED3" s="611"/>
      <c r="EE3" s="611"/>
      <c r="EF3" s="611"/>
      <c r="EG3" s="611"/>
      <c r="EH3" s="611"/>
      <c r="EI3" s="611"/>
      <c r="EJ3" s="611"/>
      <c r="EK3" s="611"/>
      <c r="EL3" s="611"/>
      <c r="EM3" s="611"/>
      <c r="EN3" s="611"/>
      <c r="EO3" s="611"/>
      <c r="EP3" s="611"/>
      <c r="EQ3" s="611"/>
      <c r="ER3" s="611"/>
      <c r="ES3" s="611"/>
      <c r="ET3" s="611"/>
      <c r="EU3" s="611"/>
      <c r="EV3" s="611"/>
      <c r="EW3" s="611"/>
      <c r="EX3" s="611"/>
      <c r="EY3" s="611"/>
      <c r="EZ3" s="611"/>
      <c r="FA3" s="611"/>
      <c r="FB3" s="611"/>
      <c r="FC3" s="611"/>
      <c r="FD3" s="611"/>
      <c r="FE3" s="611"/>
      <c r="FF3" s="611"/>
      <c r="FG3" s="611"/>
      <c r="FH3" s="611"/>
      <c r="FI3" s="611"/>
      <c r="FJ3" s="611"/>
      <c r="FK3" s="611"/>
      <c r="FL3" s="611"/>
      <c r="FM3" s="611"/>
      <c r="FN3" s="611"/>
      <c r="FO3" s="611"/>
      <c r="FP3" s="611"/>
      <c r="FQ3" s="611"/>
      <c r="FR3" s="611"/>
      <c r="FS3" s="611"/>
      <c r="FT3" s="611"/>
      <c r="FU3" s="611"/>
      <c r="FV3" s="611"/>
      <c r="FW3" s="611"/>
      <c r="FX3" s="611"/>
      <c r="FY3" s="611"/>
      <c r="FZ3" s="611"/>
      <c r="GA3" s="611"/>
      <c r="GB3" s="611"/>
      <c r="GC3" s="611"/>
      <c r="GD3" s="611"/>
      <c r="GE3" s="611"/>
      <c r="GF3" s="611"/>
      <c r="GG3" s="611"/>
      <c r="GH3" s="611"/>
      <c r="GI3" s="611"/>
      <c r="GJ3" s="611"/>
      <c r="GK3" s="611"/>
      <c r="GL3" s="611"/>
      <c r="GM3" s="611"/>
      <c r="GN3" s="611"/>
      <c r="GO3" s="611"/>
      <c r="GP3" s="611"/>
      <c r="GQ3" s="611"/>
      <c r="GR3" s="611"/>
      <c r="GS3" s="611"/>
      <c r="GT3" s="611"/>
      <c r="GU3" s="611"/>
      <c r="GV3" s="611"/>
      <c r="GW3" s="611"/>
      <c r="GX3" s="611"/>
      <c r="GY3" s="611"/>
      <c r="GZ3" s="611"/>
      <c r="HA3" s="611"/>
      <c r="HB3" s="611"/>
      <c r="HC3" s="611"/>
      <c r="HD3" s="611"/>
      <c r="HE3" s="611"/>
      <c r="HF3" s="611"/>
      <c r="HG3" s="611"/>
      <c r="HH3" s="611"/>
      <c r="HI3" s="611"/>
      <c r="HJ3" s="611"/>
      <c r="HK3" s="611"/>
      <c r="HL3" s="611"/>
      <c r="HM3" s="611"/>
      <c r="HN3" s="611"/>
      <c r="HO3" s="611"/>
      <c r="HP3" s="611"/>
    </row>
    <row r="4" spans="1:224" s="645" customFormat="1" ht="45.75" customHeight="1" thickBot="1" x14ac:dyDescent="0.6">
      <c r="A4" s="638"/>
      <c r="B4" s="638"/>
      <c r="C4" s="638"/>
      <c r="D4" s="638"/>
      <c r="E4" s="638"/>
      <c r="F4" s="638"/>
      <c r="G4" s="638"/>
      <c r="H4" s="639"/>
      <c r="I4" s="1373"/>
      <c r="J4" s="1373"/>
      <c r="K4" s="640"/>
      <c r="L4" s="640"/>
      <c r="M4" s="4415" t="s">
        <v>1531</v>
      </c>
      <c r="N4" s="4415"/>
      <c r="O4" s="4415"/>
      <c r="P4" s="4415"/>
      <c r="Q4" s="4415"/>
      <c r="R4" s="4415"/>
      <c r="S4" s="4415"/>
      <c r="T4" s="4415"/>
      <c r="U4" s="4415"/>
      <c r="V4" s="4415"/>
      <c r="W4" s="4415"/>
      <c r="X4" s="4415"/>
      <c r="Y4" s="4415"/>
      <c r="Z4" s="4415"/>
      <c r="AA4" s="4415"/>
      <c r="AB4" s="4415"/>
      <c r="AC4" s="4416"/>
      <c r="AD4" s="4416"/>
      <c r="AE4" s="644"/>
      <c r="AF4" s="644"/>
      <c r="AG4" s="642"/>
      <c r="AH4" s="642"/>
      <c r="AI4" s="642"/>
      <c r="AJ4" s="642"/>
      <c r="AK4" s="642"/>
      <c r="AL4" s="642"/>
      <c r="AM4" s="642"/>
      <c r="AN4" s="642"/>
      <c r="AO4" s="642"/>
      <c r="AP4" s="642"/>
      <c r="AQ4" s="642"/>
      <c r="AR4" s="642"/>
      <c r="AS4" s="642"/>
      <c r="AT4" s="642"/>
      <c r="AU4" s="642"/>
      <c r="AV4" s="642"/>
      <c r="AW4" s="642"/>
      <c r="AX4" s="642"/>
      <c r="AY4" s="642"/>
      <c r="AZ4" s="642"/>
      <c r="BA4" s="642"/>
      <c r="BB4" s="644"/>
      <c r="BC4" s="642"/>
      <c r="BD4" s="739"/>
      <c r="BE4" s="739"/>
      <c r="BF4" s="739"/>
      <c r="BG4" s="739"/>
      <c r="BH4" s="642"/>
      <c r="BI4" s="641"/>
      <c r="BJ4" s="642"/>
      <c r="BK4" s="642"/>
      <c r="BL4" s="643"/>
      <c r="BM4" s="642"/>
      <c r="BN4" s="642"/>
      <c r="BO4" s="642"/>
      <c r="BP4" s="642"/>
      <c r="BQ4" s="642"/>
      <c r="BR4" s="644"/>
      <c r="BS4" s="644"/>
      <c r="BT4" s="644"/>
      <c r="BU4" s="611"/>
      <c r="BV4" s="611"/>
      <c r="BW4" s="611"/>
      <c r="BX4" s="611"/>
      <c r="BY4" s="611"/>
      <c r="BZ4" s="611"/>
      <c r="CA4" s="611"/>
      <c r="CB4" s="611"/>
      <c r="CC4" s="611"/>
      <c r="CD4" s="611"/>
      <c r="CE4" s="611"/>
      <c r="CF4" s="611"/>
      <c r="CG4" s="611"/>
      <c r="CH4" s="611"/>
      <c r="CI4" s="611"/>
      <c r="CJ4" s="611"/>
      <c r="CK4" s="611"/>
      <c r="CL4" s="611"/>
      <c r="CM4" s="611"/>
      <c r="CN4" s="611"/>
      <c r="CO4" s="611"/>
      <c r="CP4" s="611"/>
      <c r="CQ4" s="611"/>
      <c r="CR4" s="611"/>
      <c r="CS4" s="611"/>
      <c r="CT4" s="611"/>
      <c r="CU4" s="611"/>
      <c r="CV4" s="611"/>
      <c r="CW4" s="611"/>
      <c r="CX4" s="611"/>
      <c r="CY4" s="611"/>
      <c r="CZ4" s="611"/>
      <c r="DA4" s="611"/>
      <c r="DB4" s="611"/>
      <c r="DC4" s="611"/>
      <c r="DD4" s="611"/>
      <c r="DE4" s="611"/>
      <c r="DF4" s="611"/>
      <c r="DG4" s="611"/>
      <c r="DH4" s="611"/>
      <c r="DI4" s="611"/>
      <c r="DJ4" s="611"/>
      <c r="DK4" s="611"/>
      <c r="DL4" s="611"/>
      <c r="DM4" s="611"/>
      <c r="DN4" s="611"/>
      <c r="DO4" s="611"/>
      <c r="DP4" s="611"/>
      <c r="DQ4" s="611"/>
      <c r="DR4" s="611"/>
      <c r="DS4" s="611"/>
      <c r="DT4" s="611"/>
      <c r="DU4" s="611"/>
      <c r="DV4" s="611"/>
      <c r="DW4" s="611"/>
      <c r="DX4" s="611"/>
      <c r="DY4" s="611"/>
      <c r="DZ4" s="611"/>
      <c r="EA4" s="611"/>
      <c r="EB4" s="611"/>
      <c r="EC4" s="611"/>
      <c r="ED4" s="611"/>
      <c r="EE4" s="611"/>
      <c r="EF4" s="611"/>
      <c r="EG4" s="611"/>
      <c r="EH4" s="611"/>
      <c r="EI4" s="611"/>
      <c r="EJ4" s="611"/>
      <c r="EK4" s="611"/>
      <c r="EL4" s="611"/>
      <c r="EM4" s="611"/>
      <c r="EN4" s="611"/>
      <c r="EO4" s="611"/>
      <c r="EP4" s="611"/>
      <c r="EQ4" s="611"/>
      <c r="ER4" s="611"/>
      <c r="ES4" s="611"/>
      <c r="ET4" s="611"/>
      <c r="EU4" s="611"/>
      <c r="EV4" s="611"/>
      <c r="EW4" s="611"/>
      <c r="EX4" s="611"/>
      <c r="EY4" s="611"/>
      <c r="EZ4" s="611"/>
      <c r="FA4" s="611"/>
      <c r="FB4" s="611"/>
      <c r="FC4" s="611"/>
      <c r="FD4" s="611"/>
      <c r="FE4" s="611"/>
      <c r="FF4" s="611"/>
      <c r="FG4" s="611"/>
      <c r="FH4" s="611"/>
      <c r="FI4" s="611"/>
      <c r="FJ4" s="611"/>
      <c r="FK4" s="611"/>
      <c r="FL4" s="611"/>
      <c r="FM4" s="611"/>
      <c r="FN4" s="611"/>
      <c r="FO4" s="611"/>
      <c r="FP4" s="611"/>
      <c r="FQ4" s="611"/>
      <c r="FR4" s="611"/>
      <c r="FS4" s="611"/>
      <c r="FT4" s="611"/>
      <c r="FU4" s="611"/>
      <c r="FV4" s="611"/>
      <c r="FW4" s="611"/>
      <c r="FX4" s="611"/>
      <c r="FY4" s="611"/>
      <c r="FZ4" s="611"/>
      <c r="GA4" s="611"/>
      <c r="GB4" s="611"/>
      <c r="GC4" s="611"/>
      <c r="GD4" s="611"/>
      <c r="GE4" s="611"/>
      <c r="GF4" s="611"/>
      <c r="GG4" s="611"/>
      <c r="GH4" s="611"/>
      <c r="GI4" s="611"/>
      <c r="GJ4" s="611"/>
      <c r="GK4" s="611"/>
      <c r="GL4" s="611"/>
      <c r="GM4" s="611"/>
      <c r="GN4" s="611"/>
      <c r="GO4" s="611"/>
      <c r="GP4" s="611"/>
      <c r="GQ4" s="611"/>
      <c r="GR4" s="611"/>
      <c r="GS4" s="611"/>
      <c r="GT4" s="611"/>
      <c r="GU4" s="611"/>
      <c r="GV4" s="611"/>
      <c r="GW4" s="611"/>
      <c r="GX4" s="611"/>
      <c r="GY4" s="611"/>
      <c r="GZ4" s="611"/>
      <c r="HA4" s="611"/>
      <c r="HB4" s="611"/>
      <c r="HC4" s="611"/>
      <c r="HD4" s="611"/>
      <c r="HE4" s="611"/>
      <c r="HF4" s="611"/>
      <c r="HG4" s="611"/>
      <c r="HH4" s="611"/>
      <c r="HI4" s="611"/>
      <c r="HJ4" s="611"/>
      <c r="HK4" s="611"/>
      <c r="HL4" s="611"/>
      <c r="HM4" s="611"/>
      <c r="HN4" s="611"/>
      <c r="HO4" s="611"/>
      <c r="HP4" s="611"/>
    </row>
    <row r="5" spans="1:224" s="678" customFormat="1" ht="61.5" customHeight="1" thickBot="1" x14ac:dyDescent="0.4">
      <c r="A5" s="4417" t="s">
        <v>0</v>
      </c>
      <c r="B5" s="4418"/>
      <c r="C5" s="4417" t="s">
        <v>1</v>
      </c>
      <c r="D5" s="4418"/>
      <c r="E5" s="4417" t="s">
        <v>2</v>
      </c>
      <c r="F5" s="4418"/>
      <c r="G5" s="4417" t="s">
        <v>3</v>
      </c>
      <c r="H5" s="4418"/>
      <c r="I5" s="673" t="s">
        <v>1285</v>
      </c>
      <c r="J5" s="673" t="s">
        <v>630</v>
      </c>
      <c r="K5" s="673" t="s">
        <v>208</v>
      </c>
      <c r="L5" s="673" t="s">
        <v>208</v>
      </c>
      <c r="M5" s="674" t="s">
        <v>209</v>
      </c>
      <c r="N5" s="674" t="s">
        <v>210</v>
      </c>
      <c r="O5" s="674" t="s">
        <v>211</v>
      </c>
      <c r="P5" s="674" t="s">
        <v>212</v>
      </c>
      <c r="Q5" s="674" t="s">
        <v>213</v>
      </c>
      <c r="R5" s="674" t="s">
        <v>214</v>
      </c>
      <c r="S5" s="4320" t="s">
        <v>215</v>
      </c>
      <c r="T5" s="4321" t="s">
        <v>48</v>
      </c>
      <c r="U5" s="673" t="s">
        <v>50</v>
      </c>
      <c r="V5" s="675" t="s">
        <v>632</v>
      </c>
      <c r="W5" s="2992" t="s">
        <v>1532</v>
      </c>
      <c r="X5" s="2992" t="s">
        <v>633</v>
      </c>
      <c r="Y5" s="673" t="s">
        <v>494</v>
      </c>
      <c r="Z5" s="676" t="s">
        <v>634</v>
      </c>
      <c r="AA5" s="676" t="s">
        <v>635</v>
      </c>
      <c r="AB5" s="3891" t="s">
        <v>636</v>
      </c>
      <c r="AC5" s="673" t="s">
        <v>495</v>
      </c>
      <c r="AD5" s="673" t="s">
        <v>496</v>
      </c>
      <c r="AE5" s="673" t="s">
        <v>497</v>
      </c>
      <c r="AF5" s="673" t="s">
        <v>498</v>
      </c>
      <c r="AG5" s="673" t="s">
        <v>499</v>
      </c>
      <c r="AH5" s="673" t="s">
        <v>500</v>
      </c>
      <c r="AI5" s="673" t="s">
        <v>501</v>
      </c>
      <c r="AJ5" s="673" t="s">
        <v>502</v>
      </c>
      <c r="AK5" s="673" t="s">
        <v>503</v>
      </c>
      <c r="AL5" s="673" t="s">
        <v>504</v>
      </c>
      <c r="AM5" s="673" t="s">
        <v>505</v>
      </c>
      <c r="AN5" s="673" t="s">
        <v>506</v>
      </c>
      <c r="AO5" s="673"/>
      <c r="AP5" s="673" t="s">
        <v>870</v>
      </c>
      <c r="AQ5" s="673" t="s">
        <v>871</v>
      </c>
      <c r="AR5" s="2687" t="s">
        <v>501</v>
      </c>
      <c r="AS5" s="1880" t="s">
        <v>509</v>
      </c>
      <c r="AT5" s="1880" t="s">
        <v>510</v>
      </c>
      <c r="AU5" s="1880" t="s">
        <v>511</v>
      </c>
      <c r="AV5" s="1881" t="s">
        <v>641</v>
      </c>
      <c r="AW5" s="2189" t="s">
        <v>506</v>
      </c>
      <c r="AX5" s="2189" t="s">
        <v>513</v>
      </c>
      <c r="AY5" s="2189" t="s">
        <v>514</v>
      </c>
      <c r="AZ5" s="1299"/>
      <c r="BA5" s="1752" t="s">
        <v>515</v>
      </c>
      <c r="BB5" s="2428" t="s">
        <v>496</v>
      </c>
      <c r="BC5" s="1836" t="s">
        <v>516</v>
      </c>
      <c r="BD5" s="3255" t="s">
        <v>642</v>
      </c>
      <c r="BE5" s="3256" t="s">
        <v>68</v>
      </c>
      <c r="BF5" s="3256" t="s">
        <v>70</v>
      </c>
      <c r="BG5" s="3256" t="s">
        <v>72</v>
      </c>
      <c r="BH5" s="677" t="s">
        <v>223</v>
      </c>
      <c r="BI5" s="677" t="s">
        <v>224</v>
      </c>
      <c r="BJ5" s="677" t="s">
        <v>226</v>
      </c>
      <c r="BK5" s="677" t="s">
        <v>225</v>
      </c>
      <c r="BL5" s="677" t="s">
        <v>227</v>
      </c>
      <c r="BM5" s="672" t="s">
        <v>219</v>
      </c>
      <c r="BN5" s="672" t="s">
        <v>228</v>
      </c>
      <c r="BO5" s="672" t="s">
        <v>229</v>
      </c>
      <c r="BP5" s="672" t="s">
        <v>230</v>
      </c>
      <c r="BQ5" s="672" t="s">
        <v>231</v>
      </c>
      <c r="BR5" s="672" t="s">
        <v>232</v>
      </c>
      <c r="BS5" s="672" t="s">
        <v>220</v>
      </c>
      <c r="BT5" s="672" t="s">
        <v>643</v>
      </c>
      <c r="BU5" s="611"/>
      <c r="BV5" s="611"/>
      <c r="BW5" s="611"/>
      <c r="BX5" s="611"/>
      <c r="BY5" s="611"/>
      <c r="BZ5" s="611"/>
      <c r="CA5" s="611"/>
      <c r="CB5" s="611"/>
      <c r="CC5" s="611"/>
      <c r="CD5" s="611"/>
      <c r="CE5" s="611"/>
      <c r="CF5" s="611"/>
      <c r="CG5" s="611"/>
      <c r="CH5" s="611"/>
      <c r="CI5" s="611"/>
      <c r="CJ5" s="611"/>
      <c r="CK5" s="611"/>
      <c r="CL5" s="611"/>
      <c r="CM5" s="611"/>
      <c r="CN5" s="611"/>
      <c r="CO5" s="611"/>
      <c r="CP5" s="611"/>
      <c r="CQ5" s="611"/>
      <c r="CR5" s="611"/>
      <c r="CS5" s="611"/>
      <c r="CT5" s="611"/>
      <c r="CU5" s="611"/>
      <c r="CV5" s="611"/>
      <c r="CW5" s="611"/>
      <c r="CX5" s="611"/>
      <c r="CY5" s="611"/>
      <c r="CZ5" s="611"/>
      <c r="DA5" s="611"/>
      <c r="DB5" s="611"/>
      <c r="DC5" s="611"/>
      <c r="DD5" s="611"/>
      <c r="DE5" s="611"/>
      <c r="DF5" s="611"/>
      <c r="DG5" s="611"/>
      <c r="DH5" s="611"/>
      <c r="DI5" s="611"/>
      <c r="DJ5" s="611"/>
      <c r="DK5" s="611"/>
      <c r="DL5" s="611"/>
      <c r="DM5" s="611"/>
      <c r="DN5" s="611"/>
      <c r="DO5" s="611"/>
      <c r="DP5" s="611"/>
      <c r="DQ5" s="611"/>
      <c r="DR5" s="611"/>
      <c r="DS5" s="611"/>
      <c r="DT5" s="611"/>
      <c r="DU5" s="611"/>
      <c r="DV5" s="611"/>
      <c r="DW5" s="611"/>
      <c r="DX5" s="611"/>
      <c r="DY5" s="611"/>
      <c r="DZ5" s="611"/>
      <c r="EA5" s="611"/>
      <c r="EB5" s="611"/>
      <c r="EC5" s="611"/>
      <c r="ED5" s="611"/>
      <c r="EE5" s="611"/>
      <c r="EF5" s="611"/>
      <c r="EG5" s="611"/>
      <c r="EH5" s="611"/>
      <c r="EI5" s="611"/>
      <c r="EJ5" s="611"/>
      <c r="EK5" s="611"/>
      <c r="EL5" s="611"/>
      <c r="EM5" s="611"/>
      <c r="EN5" s="611"/>
      <c r="EO5" s="611"/>
      <c r="EP5" s="611"/>
      <c r="EQ5" s="611"/>
      <c r="ER5" s="611"/>
      <c r="ES5" s="611"/>
      <c r="ET5" s="611"/>
      <c r="EU5" s="611"/>
      <c r="EV5" s="611"/>
      <c r="EW5" s="611"/>
      <c r="EX5" s="611"/>
      <c r="EY5" s="611"/>
      <c r="EZ5" s="611"/>
      <c r="FA5" s="611"/>
      <c r="FB5" s="611"/>
      <c r="FC5" s="611"/>
      <c r="FD5" s="611"/>
      <c r="FE5" s="611"/>
      <c r="FF5" s="611"/>
      <c r="FG5" s="611"/>
      <c r="FH5" s="611"/>
      <c r="FI5" s="611"/>
      <c r="FJ5" s="611"/>
      <c r="FK5" s="611"/>
      <c r="FL5" s="611"/>
      <c r="FM5" s="611"/>
      <c r="FN5" s="611"/>
      <c r="FO5" s="611"/>
      <c r="FP5" s="611"/>
      <c r="FQ5" s="611"/>
      <c r="FR5" s="611"/>
      <c r="FS5" s="611"/>
      <c r="FT5" s="611"/>
      <c r="FU5" s="611"/>
      <c r="FV5" s="611"/>
      <c r="FW5" s="611"/>
      <c r="FX5" s="611"/>
      <c r="FY5" s="611"/>
      <c r="FZ5" s="611"/>
      <c r="GA5" s="611"/>
      <c r="GB5" s="611"/>
      <c r="GC5" s="611"/>
      <c r="GD5" s="611"/>
      <c r="GE5" s="611"/>
      <c r="GF5" s="611"/>
      <c r="GG5" s="611"/>
      <c r="GH5" s="611"/>
      <c r="GI5" s="611"/>
      <c r="GJ5" s="611"/>
      <c r="GK5" s="611"/>
      <c r="GL5" s="611"/>
      <c r="GM5" s="611"/>
      <c r="GN5" s="611"/>
      <c r="GO5" s="611"/>
      <c r="GP5" s="611"/>
      <c r="GQ5" s="611"/>
      <c r="GR5" s="611"/>
      <c r="GS5" s="611"/>
      <c r="GT5" s="611"/>
      <c r="GU5" s="611"/>
      <c r="GV5" s="611"/>
      <c r="GW5" s="611"/>
      <c r="GX5" s="611"/>
      <c r="GY5" s="611"/>
      <c r="GZ5" s="611"/>
      <c r="HA5" s="611"/>
      <c r="HB5" s="611"/>
      <c r="HC5" s="611"/>
      <c r="HD5" s="611"/>
      <c r="HE5" s="611"/>
      <c r="HF5" s="611"/>
      <c r="HG5" s="611"/>
      <c r="HH5" s="611"/>
      <c r="HI5" s="611"/>
      <c r="HJ5" s="611"/>
      <c r="HK5" s="611"/>
      <c r="HL5" s="611"/>
      <c r="HM5" s="611"/>
      <c r="HN5" s="611"/>
      <c r="HO5" s="611"/>
      <c r="HP5" s="611"/>
    </row>
    <row r="6" spans="1:224" ht="20.25" customHeight="1" x14ac:dyDescent="0.6">
      <c r="A6" s="90"/>
      <c r="B6" s="89"/>
      <c r="C6" s="90"/>
      <c r="D6" s="89"/>
      <c r="E6" s="90"/>
      <c r="F6" s="89"/>
      <c r="G6" s="90"/>
      <c r="H6" s="89"/>
      <c r="I6" s="1339" t="str">
        <f t="shared" ref="I6:I12" si="0">CONCATENATE(A6,B6,C6,D6,E6,F6,G6,H6)</f>
        <v/>
      </c>
      <c r="J6" s="1339"/>
      <c r="K6" s="58"/>
      <c r="L6" s="58"/>
      <c r="M6" s="59"/>
      <c r="N6" s="59"/>
      <c r="O6" s="59"/>
      <c r="P6" s="59"/>
      <c r="Q6" s="59"/>
      <c r="R6" s="59"/>
      <c r="S6" s="679" t="s">
        <v>119</v>
      </c>
      <c r="T6" s="680" t="s">
        <v>873</v>
      </c>
      <c r="U6" s="349"/>
      <c r="V6" s="622"/>
      <c r="W6" s="2411"/>
      <c r="X6" s="2391"/>
      <c r="Y6" s="680" t="s">
        <v>873</v>
      </c>
      <c r="Z6" s="680"/>
      <c r="AA6" s="680"/>
      <c r="AB6" s="3892"/>
      <c r="AC6" s="3529"/>
      <c r="AD6" s="3529"/>
      <c r="AE6" s="3529"/>
      <c r="AF6" s="3529"/>
      <c r="AG6" s="3378"/>
      <c r="AH6" s="3378"/>
      <c r="AI6" s="3378"/>
      <c r="AJ6" s="3378"/>
      <c r="AK6" s="3378"/>
      <c r="AL6" s="3378"/>
      <c r="AM6" s="3378"/>
      <c r="AN6" s="3378"/>
      <c r="AO6" s="3378"/>
      <c r="AP6" s="3378"/>
      <c r="AQ6" s="3378"/>
      <c r="AR6" s="2131"/>
      <c r="AS6" s="1422"/>
      <c r="AT6" s="1422"/>
      <c r="AU6" s="1422"/>
      <c r="AV6" s="1422"/>
      <c r="AW6" s="2170"/>
      <c r="AX6" s="2170"/>
      <c r="AY6" s="1887"/>
      <c r="AZ6" s="1892"/>
      <c r="BA6" s="1803"/>
      <c r="BB6" s="2429"/>
      <c r="BC6" s="1915"/>
      <c r="BD6" s="3257"/>
      <c r="BE6" s="621"/>
      <c r="BF6" s="621"/>
      <c r="BG6" s="621"/>
      <c r="BH6" s="624"/>
      <c r="BI6" s="99"/>
      <c r="BJ6" s="64"/>
      <c r="BK6" s="65"/>
      <c r="BL6" s="65"/>
      <c r="BM6" s="67"/>
      <c r="BN6" s="65"/>
      <c r="BO6" s="65"/>
      <c r="BP6" s="65"/>
      <c r="BQ6" s="65"/>
      <c r="BR6" s="65"/>
      <c r="BS6" s="68"/>
      <c r="BT6" s="62"/>
      <c r="BU6" s="177"/>
      <c r="BV6" s="611"/>
      <c r="BW6" s="611"/>
      <c r="BX6" s="611"/>
    </row>
    <row r="7" spans="1:224" ht="20.25" customHeight="1" x14ac:dyDescent="0.6">
      <c r="A7" s="90"/>
      <c r="B7" s="89"/>
      <c r="C7" s="90"/>
      <c r="D7" s="89"/>
      <c r="E7" s="90"/>
      <c r="F7" s="89"/>
      <c r="G7" s="90"/>
      <c r="H7" s="89"/>
      <c r="I7" s="1339" t="str">
        <f t="shared" si="0"/>
        <v/>
      </c>
      <c r="J7" s="1339"/>
      <c r="K7" s="58"/>
      <c r="L7" s="58"/>
      <c r="M7" s="59"/>
      <c r="N7" s="59"/>
      <c r="O7" s="59"/>
      <c r="P7" s="59"/>
      <c r="Q7" s="59"/>
      <c r="R7" s="59"/>
      <c r="S7" s="58"/>
      <c r="T7" s="60"/>
      <c r="U7" s="61"/>
      <c r="V7" s="62"/>
      <c r="W7" s="2412"/>
      <c r="X7" s="2354"/>
      <c r="Y7" s="144"/>
      <c r="Z7" s="144"/>
      <c r="AA7" s="144"/>
      <c r="AB7" s="1822"/>
      <c r="AC7" s="3529"/>
      <c r="AD7" s="3529"/>
      <c r="AE7" s="3529"/>
      <c r="AF7" s="3529"/>
      <c r="AG7" s="3378"/>
      <c r="AH7" s="3378"/>
      <c r="AI7" s="3378"/>
      <c r="AJ7" s="3378"/>
      <c r="AK7" s="3378"/>
      <c r="AL7" s="3378"/>
      <c r="AM7" s="3378"/>
      <c r="AN7" s="3378"/>
      <c r="AO7" s="3378"/>
      <c r="AP7" s="3378"/>
      <c r="AQ7" s="3378"/>
      <c r="AR7" s="2131"/>
      <c r="AS7" s="1422"/>
      <c r="AT7" s="1422"/>
      <c r="AU7" s="1422"/>
      <c r="AV7" s="1422"/>
      <c r="AW7" s="2170"/>
      <c r="AX7" s="2170"/>
      <c r="AY7" s="1887"/>
      <c r="AZ7" s="1825"/>
      <c r="BA7" s="1805"/>
      <c r="BB7" s="2430"/>
      <c r="BC7" s="1891"/>
      <c r="BD7" s="3258"/>
      <c r="BE7" s="62"/>
      <c r="BF7" s="62"/>
      <c r="BG7" s="62"/>
      <c r="BH7" s="65"/>
      <c r="BI7" s="99"/>
      <c r="BJ7" s="64"/>
      <c r="BK7" s="65"/>
      <c r="BL7" s="65"/>
      <c r="BM7" s="67"/>
      <c r="BN7" s="65"/>
      <c r="BO7" s="65"/>
      <c r="BP7" s="65"/>
      <c r="BQ7" s="65"/>
      <c r="BR7" s="65"/>
      <c r="BS7" s="68"/>
      <c r="BT7" s="62"/>
      <c r="BU7" s="177"/>
      <c r="BV7" s="611"/>
      <c r="BW7" s="611"/>
      <c r="BX7" s="611"/>
    </row>
    <row r="8" spans="1:224" s="599" customFormat="1" ht="33" customHeight="1" x14ac:dyDescent="0.35">
      <c r="A8" s="583">
        <v>0</v>
      </c>
      <c r="B8" s="584">
        <v>5</v>
      </c>
      <c r="C8" s="583">
        <v>0</v>
      </c>
      <c r="D8" s="584">
        <v>1</v>
      </c>
      <c r="E8" s="583">
        <v>0</v>
      </c>
      <c r="F8" s="584">
        <v>1</v>
      </c>
      <c r="G8" s="583">
        <v>0</v>
      </c>
      <c r="H8" s="584">
        <v>0</v>
      </c>
      <c r="I8" s="595"/>
      <c r="J8" s="1372"/>
      <c r="K8" s="596">
        <v>99</v>
      </c>
      <c r="L8" s="596"/>
      <c r="M8" s="596"/>
      <c r="N8" s="596"/>
      <c r="O8" s="596"/>
      <c r="P8" s="596"/>
      <c r="Q8" s="596"/>
      <c r="R8" s="596"/>
      <c r="S8" s="587" t="s">
        <v>119</v>
      </c>
      <c r="T8" s="581" t="s">
        <v>1533</v>
      </c>
      <c r="U8" s="597"/>
      <c r="V8" s="581"/>
      <c r="W8" s="2413"/>
      <c r="X8" s="2392"/>
      <c r="Y8" s="581" t="s">
        <v>1534</v>
      </c>
      <c r="Z8" s="581"/>
      <c r="AA8" s="581"/>
      <c r="AB8" s="3893"/>
      <c r="AC8" s="3530"/>
      <c r="AD8" s="3530"/>
      <c r="AE8" s="3530"/>
      <c r="AF8" s="3530"/>
      <c r="AG8" s="3393"/>
      <c r="AH8" s="3393"/>
      <c r="AI8" s="3393"/>
      <c r="AJ8" s="3393"/>
      <c r="AK8" s="3393"/>
      <c r="AL8" s="3393"/>
      <c r="AM8" s="3393"/>
      <c r="AN8" s="3393"/>
      <c r="AO8" s="3393"/>
      <c r="AP8" s="3393"/>
      <c r="AQ8" s="3393"/>
      <c r="AR8" s="3536"/>
      <c r="AS8" s="3537"/>
      <c r="AT8" s="3537"/>
      <c r="AU8" s="3537"/>
      <c r="AV8" s="3537"/>
      <c r="AW8" s="3538"/>
      <c r="AX8" s="3538"/>
      <c r="AY8" s="3539"/>
      <c r="AZ8" s="2477"/>
      <c r="BA8" s="3540"/>
      <c r="BB8" s="3541"/>
      <c r="BC8" s="3542"/>
      <c r="BD8" s="3543"/>
      <c r="BE8" s="586"/>
      <c r="BF8" s="586"/>
      <c r="BG8" s="586"/>
      <c r="BH8" s="590"/>
      <c r="BI8" s="590"/>
      <c r="BJ8" s="592"/>
      <c r="BK8" s="590"/>
      <c r="BL8" s="590"/>
      <c r="BM8" s="593"/>
      <c r="BN8" s="590"/>
      <c r="BO8" s="590"/>
      <c r="BP8" s="590"/>
      <c r="BQ8" s="590"/>
      <c r="BR8" s="590"/>
      <c r="BS8" s="593"/>
      <c r="BT8" s="593"/>
      <c r="BU8" s="598"/>
      <c r="BV8" s="611"/>
      <c r="BW8" s="611"/>
      <c r="BX8" s="611"/>
    </row>
    <row r="9" spans="1:224" ht="51.75" customHeight="1" x14ac:dyDescent="0.6">
      <c r="A9" s="214">
        <v>0</v>
      </c>
      <c r="B9" s="215">
        <v>5</v>
      </c>
      <c r="C9" s="214">
        <v>0</v>
      </c>
      <c r="D9" s="215">
        <v>1</v>
      </c>
      <c r="E9" s="214">
        <v>0</v>
      </c>
      <c r="F9" s="215">
        <v>1</v>
      </c>
      <c r="G9" s="214">
        <v>0</v>
      </c>
      <c r="H9" s="215">
        <v>0</v>
      </c>
      <c r="I9" s="3883" t="str">
        <f t="shared" si="0"/>
        <v>05010100</v>
      </c>
      <c r="J9" s="2754" t="str">
        <f t="shared" ref="J9:J16" si="1">CONCATENATE(A9,B9,C9,D9,E9,F9,G9,H9)</f>
        <v>05010100</v>
      </c>
      <c r="K9" s="2755"/>
      <c r="L9" s="2755"/>
      <c r="M9" s="2755"/>
      <c r="N9" s="2755"/>
      <c r="O9" s="2755"/>
      <c r="P9" s="2755"/>
      <c r="Q9" s="2755"/>
      <c r="R9" s="2755"/>
      <c r="S9" s="2756" t="s">
        <v>119</v>
      </c>
      <c r="T9" s="3171" t="s">
        <v>1534</v>
      </c>
      <c r="U9" s="3348"/>
      <c r="V9" s="2757"/>
      <c r="W9" s="2758"/>
      <c r="X9" s="2358"/>
      <c r="Y9" s="474"/>
      <c r="Z9" s="546"/>
      <c r="AA9" s="546"/>
      <c r="AB9" s="3894"/>
      <c r="AC9" s="3529">
        <v>3.5</v>
      </c>
      <c r="AD9" s="3507">
        <f>BB9</f>
        <v>0</v>
      </c>
      <c r="AE9" s="3529">
        <v>4.5999999999999996</v>
      </c>
      <c r="AF9" s="3529"/>
      <c r="AG9" s="3378"/>
      <c r="AH9" s="3370">
        <f t="shared" ref="AH9:AH16" si="2">SUM(AI9:AN9)</f>
        <v>10</v>
      </c>
      <c r="AI9" s="3398">
        <v>7</v>
      </c>
      <c r="AJ9" s="3398">
        <v>0</v>
      </c>
      <c r="AK9" s="3398">
        <v>0</v>
      </c>
      <c r="AL9" s="3398">
        <v>0</v>
      </c>
      <c r="AM9" s="3398">
        <v>0</v>
      </c>
      <c r="AN9" s="3398">
        <v>3</v>
      </c>
      <c r="AO9" s="3378"/>
      <c r="AP9" s="3398"/>
      <c r="AQ9" s="3370">
        <f>SUM(AR9:AY9)</f>
        <v>20</v>
      </c>
      <c r="AR9" s="3860">
        <v>4</v>
      </c>
      <c r="AS9" s="3378">
        <v>0</v>
      </c>
      <c r="AT9" s="3378">
        <v>5</v>
      </c>
      <c r="AU9" s="3378">
        <v>5</v>
      </c>
      <c r="AV9" s="3378">
        <v>0</v>
      </c>
      <c r="AW9" s="3378">
        <v>0</v>
      </c>
      <c r="AX9" s="3378">
        <v>0</v>
      </c>
      <c r="AY9" s="3378">
        <v>6</v>
      </c>
      <c r="AZ9" s="3378"/>
      <c r="BA9" s="3378"/>
      <c r="BB9" s="3529"/>
      <c r="BC9" s="3378"/>
      <c r="BD9" s="3544"/>
      <c r="BE9" s="3258"/>
      <c r="BF9" s="62"/>
      <c r="BG9" s="62"/>
      <c r="BH9" s="65"/>
      <c r="BI9" s="65"/>
      <c r="BJ9" s="64"/>
      <c r="BK9" s="65"/>
      <c r="BL9" s="65"/>
      <c r="BM9" s="67"/>
      <c r="BN9" s="65"/>
      <c r="BO9" s="65"/>
      <c r="BP9" s="65"/>
      <c r="BQ9" s="65"/>
      <c r="BR9" s="65"/>
      <c r="BS9" s="68"/>
      <c r="BT9" s="62"/>
      <c r="BU9" s="177"/>
      <c r="BV9" s="611"/>
      <c r="BW9" s="611"/>
      <c r="BX9" s="611"/>
    </row>
    <row r="10" spans="1:224" ht="51.75" customHeight="1" x14ac:dyDescent="0.55000000000000004">
      <c r="A10" s="214">
        <v>0</v>
      </c>
      <c r="B10" s="215">
        <v>5</v>
      </c>
      <c r="C10" s="214">
        <v>0</v>
      </c>
      <c r="D10" s="215">
        <v>1</v>
      </c>
      <c r="E10" s="214">
        <v>0</v>
      </c>
      <c r="F10" s="215">
        <v>1</v>
      </c>
      <c r="G10" s="214">
        <v>0</v>
      </c>
      <c r="H10" s="215">
        <v>1</v>
      </c>
      <c r="I10" s="3883" t="str">
        <f t="shared" si="0"/>
        <v>05010101</v>
      </c>
      <c r="J10" s="2754" t="str">
        <f t="shared" si="1"/>
        <v>05010101</v>
      </c>
      <c r="K10" s="2759"/>
      <c r="L10" s="2759">
        <v>70991</v>
      </c>
      <c r="M10" s="2759"/>
      <c r="N10" s="2759"/>
      <c r="O10" s="2759"/>
      <c r="P10" s="2759"/>
      <c r="Q10" s="2759"/>
      <c r="R10" s="2759"/>
      <c r="S10" s="2756" t="s">
        <v>119</v>
      </c>
      <c r="T10" s="3172"/>
      <c r="U10" s="3172" t="s">
        <v>1535</v>
      </c>
      <c r="V10" s="2994" t="s">
        <v>653</v>
      </c>
      <c r="W10" s="2758" t="s">
        <v>1536</v>
      </c>
      <c r="X10" s="2380"/>
      <c r="Y10" s="128" t="s">
        <v>1537</v>
      </c>
      <c r="Z10" s="547"/>
      <c r="AA10" s="547"/>
      <c r="AB10" s="2093"/>
      <c r="AC10" s="3529">
        <v>3.8</v>
      </c>
      <c r="AD10" s="3507">
        <f t="shared" ref="AD10:AD16" si="3">BB10</f>
        <v>2.5</v>
      </c>
      <c r="AE10" s="3529">
        <v>6.9</v>
      </c>
      <c r="AF10" s="3529"/>
      <c r="AG10" s="3398">
        <v>15</v>
      </c>
      <c r="AH10" s="3370">
        <f t="shared" si="2"/>
        <v>10</v>
      </c>
      <c r="AI10" s="3398">
        <v>7</v>
      </c>
      <c r="AJ10" s="3398">
        <v>0</v>
      </c>
      <c r="AK10" s="3398">
        <v>0</v>
      </c>
      <c r="AL10" s="3398">
        <v>0</v>
      </c>
      <c r="AM10" s="3398">
        <v>0</v>
      </c>
      <c r="AN10" s="3398">
        <v>3</v>
      </c>
      <c r="AO10" s="3398"/>
      <c r="AP10" s="3398">
        <v>20</v>
      </c>
      <c r="AQ10" s="3370">
        <f t="shared" ref="AQ10:AQ15" si="4">SUM(AR10:AY10)</f>
        <v>20</v>
      </c>
      <c r="AR10" s="3902">
        <v>4</v>
      </c>
      <c r="AS10" s="3545">
        <v>0</v>
      </c>
      <c r="AT10" s="3545">
        <v>5</v>
      </c>
      <c r="AU10" s="3545">
        <v>5</v>
      </c>
      <c r="AV10" s="3545">
        <v>0</v>
      </c>
      <c r="AW10" s="3545">
        <v>0</v>
      </c>
      <c r="AX10" s="3545">
        <v>0</v>
      </c>
      <c r="AY10" s="3545">
        <v>6</v>
      </c>
      <c r="AZ10" s="3545"/>
      <c r="BA10" s="3373">
        <f t="shared" ref="BA10:BA16" si="5">(BD10*AQ10)+(BE10*AH10)+(BF10*AH10)+(BG10*AH10)</f>
        <v>30</v>
      </c>
      <c r="BB10" s="3546">
        <f>BA10/'Radiología simple.'!$AO$8</f>
        <v>2.5</v>
      </c>
      <c r="BC10" s="3373" t="str" cm="1">
        <f t="array" ref="BC10">_xlfn.IFS(BB10&lt;4,"estandar",BB10&gt;9,"compleja",BB10&gt;4,"avanzada")</f>
        <v>estandar</v>
      </c>
      <c r="BD10" s="3547">
        <v>1</v>
      </c>
      <c r="BE10" s="3260">
        <v>0</v>
      </c>
      <c r="BF10" s="3261">
        <v>1</v>
      </c>
      <c r="BG10" s="3261">
        <v>0</v>
      </c>
      <c r="BH10" s="1164">
        <v>4.9176425339366503</v>
      </c>
      <c r="BI10" s="1164">
        <v>6.1019411764705902</v>
      </c>
      <c r="BJ10" s="1141"/>
      <c r="BK10" s="1164">
        <v>14.500452488687801</v>
      </c>
      <c r="BL10" s="1164">
        <f>SUM(BH10,BI10,BK10)</f>
        <v>25.520036199095038</v>
      </c>
      <c r="BM10" s="1162"/>
      <c r="BN10" s="1164">
        <v>10.940104786854</v>
      </c>
      <c r="BO10" s="1164">
        <v>0</v>
      </c>
      <c r="BP10" s="1164">
        <v>0</v>
      </c>
      <c r="BQ10" s="1164">
        <v>8.6022317077484001</v>
      </c>
      <c r="BR10" s="1164">
        <f>SUM(BL10,BN10,BO10,BP10,BQ10)</f>
        <v>45.062372693697441</v>
      </c>
      <c r="BS10" s="1165"/>
      <c r="BT10" s="1200"/>
      <c r="BU10" s="177"/>
      <c r="BV10" s="611"/>
      <c r="BW10" s="611"/>
      <c r="BX10" s="611"/>
    </row>
    <row r="11" spans="1:224" ht="51.75" customHeight="1" x14ac:dyDescent="0.55000000000000004">
      <c r="A11" s="214">
        <v>0</v>
      </c>
      <c r="B11" s="215">
        <v>5</v>
      </c>
      <c r="C11" s="214">
        <v>0</v>
      </c>
      <c r="D11" s="215">
        <v>1</v>
      </c>
      <c r="E11" s="214">
        <v>0</v>
      </c>
      <c r="F11" s="215">
        <v>1</v>
      </c>
      <c r="G11" s="214">
        <v>0</v>
      </c>
      <c r="H11" s="215">
        <v>2</v>
      </c>
      <c r="I11" s="3883" t="str">
        <f t="shared" si="0"/>
        <v>05010102</v>
      </c>
      <c r="J11" s="2754" t="str">
        <f t="shared" si="1"/>
        <v>05010102</v>
      </c>
      <c r="K11" s="2759"/>
      <c r="L11" s="2759">
        <v>70992</v>
      </c>
      <c r="M11" s="2759"/>
      <c r="N11" s="2759"/>
      <c r="O11" s="2759"/>
      <c r="P11" s="2759"/>
      <c r="Q11" s="2759"/>
      <c r="R11" s="2759"/>
      <c r="S11" s="2756" t="s">
        <v>119</v>
      </c>
      <c r="T11" s="3172"/>
      <c r="U11" s="3172" t="s">
        <v>1538</v>
      </c>
      <c r="V11" s="2994" t="s">
        <v>653</v>
      </c>
      <c r="W11" s="2758" t="s">
        <v>1539</v>
      </c>
      <c r="X11" s="2380"/>
      <c r="Y11" s="128" t="s">
        <v>1540</v>
      </c>
      <c r="Z11" s="547"/>
      <c r="AA11" s="547"/>
      <c r="AB11" s="2093"/>
      <c r="AC11" s="3529">
        <v>3.8</v>
      </c>
      <c r="AD11" s="3507">
        <f t="shared" si="3"/>
        <v>3.75</v>
      </c>
      <c r="AE11" s="3529">
        <v>6.9</v>
      </c>
      <c r="AF11" s="3529"/>
      <c r="AG11" s="3398">
        <v>20</v>
      </c>
      <c r="AH11" s="3370">
        <f t="shared" si="2"/>
        <v>20</v>
      </c>
      <c r="AI11" s="3398">
        <v>7</v>
      </c>
      <c r="AJ11" s="3398">
        <v>0</v>
      </c>
      <c r="AK11" s="3398">
        <v>5</v>
      </c>
      <c r="AL11" s="3398">
        <v>5</v>
      </c>
      <c r="AM11" s="3398">
        <v>0</v>
      </c>
      <c r="AN11" s="3398">
        <v>3</v>
      </c>
      <c r="AO11" s="3398"/>
      <c r="AP11" s="3545">
        <v>20</v>
      </c>
      <c r="AQ11" s="3370">
        <f t="shared" si="4"/>
        <v>25</v>
      </c>
      <c r="AR11" s="3902">
        <v>4</v>
      </c>
      <c r="AS11" s="3545">
        <v>0</v>
      </c>
      <c r="AT11" s="3545">
        <v>5</v>
      </c>
      <c r="AU11" s="3545">
        <v>5</v>
      </c>
      <c r="AV11" s="3545">
        <v>5</v>
      </c>
      <c r="AW11" s="3545">
        <v>0</v>
      </c>
      <c r="AX11" s="3545">
        <v>0</v>
      </c>
      <c r="AY11" s="3545">
        <v>6</v>
      </c>
      <c r="AZ11" s="3545"/>
      <c r="BA11" s="3373">
        <f t="shared" si="5"/>
        <v>45</v>
      </c>
      <c r="BB11" s="3546">
        <f>BA11/'Radiología simple.'!$AO$8</f>
        <v>3.75</v>
      </c>
      <c r="BC11" s="3373" t="str" cm="1">
        <f t="array" ref="BC11">_xlfn.IFS(BB11&lt;4,"estandar",BB11&gt;9,"compleja",BB11&gt;4,"avanzada")</f>
        <v>estandar</v>
      </c>
      <c r="BD11" s="3547">
        <v>1</v>
      </c>
      <c r="BE11" s="3260">
        <v>0</v>
      </c>
      <c r="BF11" s="3261">
        <v>1</v>
      </c>
      <c r="BG11" s="3261">
        <v>0</v>
      </c>
      <c r="BH11" s="1164">
        <v>6.5568567119155396</v>
      </c>
      <c r="BI11" s="1164">
        <v>8.1359215686274506</v>
      </c>
      <c r="BJ11" s="1141"/>
      <c r="BK11" s="1164">
        <v>14.500452488687801</v>
      </c>
      <c r="BL11" s="1164">
        <f>SUM(BH11,BI11,BK11)</f>
        <v>29.193230769230791</v>
      </c>
      <c r="BM11" s="1162"/>
      <c r="BN11" s="1164">
        <v>14.586806382472</v>
      </c>
      <c r="BO11" s="1164">
        <v>15</v>
      </c>
      <c r="BP11" s="1164">
        <v>0</v>
      </c>
      <c r="BQ11" s="1164">
        <v>8.6022317077484001</v>
      </c>
      <c r="BR11" s="1164">
        <f>SUM(BL11,BN11,BO11,BP11,BQ11)</f>
        <v>67.382268859451187</v>
      </c>
      <c r="BS11" s="1165"/>
      <c r="BT11" s="1200">
        <v>100</v>
      </c>
      <c r="BU11" s="177"/>
      <c r="BV11" s="611"/>
      <c r="BW11" s="611"/>
      <c r="BX11" s="611"/>
    </row>
    <row r="12" spans="1:224" ht="51.75" customHeight="1" x14ac:dyDescent="0.55000000000000004">
      <c r="A12" s="214">
        <v>0</v>
      </c>
      <c r="B12" s="215">
        <v>5</v>
      </c>
      <c r="C12" s="214">
        <v>0</v>
      </c>
      <c r="D12" s="215">
        <v>1</v>
      </c>
      <c r="E12" s="214">
        <v>0</v>
      </c>
      <c r="F12" s="215">
        <v>1</v>
      </c>
      <c r="G12" s="214">
        <v>0</v>
      </c>
      <c r="H12" s="215">
        <v>3</v>
      </c>
      <c r="I12" s="3883" t="str">
        <f t="shared" si="0"/>
        <v>05010103</v>
      </c>
      <c r="J12" s="2754" t="str">
        <f t="shared" si="1"/>
        <v>05010103</v>
      </c>
      <c r="K12" s="2759"/>
      <c r="L12" s="2759">
        <v>70993</v>
      </c>
      <c r="M12" s="2759"/>
      <c r="N12" s="2759"/>
      <c r="O12" s="2759"/>
      <c r="P12" s="2759"/>
      <c r="Q12" s="2759"/>
      <c r="R12" s="2759"/>
      <c r="S12" s="2756" t="s">
        <v>119</v>
      </c>
      <c r="T12" s="3172"/>
      <c r="U12" s="3172" t="s">
        <v>1541</v>
      </c>
      <c r="V12" s="2994" t="s">
        <v>653</v>
      </c>
      <c r="W12" s="2758" t="s">
        <v>1542</v>
      </c>
      <c r="X12" s="2380"/>
      <c r="Y12" s="128" t="s">
        <v>1543</v>
      </c>
      <c r="Z12" s="547"/>
      <c r="AA12" s="547"/>
      <c r="AB12" s="2093"/>
      <c r="AC12" s="3529">
        <v>3.5</v>
      </c>
      <c r="AD12" s="3507">
        <f t="shared" si="3"/>
        <v>3.75</v>
      </c>
      <c r="AE12" s="3529">
        <v>4.5999999999999996</v>
      </c>
      <c r="AF12" s="3529"/>
      <c r="AG12" s="3398">
        <v>20</v>
      </c>
      <c r="AH12" s="3370">
        <f t="shared" si="2"/>
        <v>20</v>
      </c>
      <c r="AI12" s="3398">
        <v>7</v>
      </c>
      <c r="AJ12" s="3398">
        <v>0</v>
      </c>
      <c r="AK12" s="3398">
        <v>5</v>
      </c>
      <c r="AL12" s="3398">
        <v>5</v>
      </c>
      <c r="AM12" s="3398">
        <v>0</v>
      </c>
      <c r="AN12" s="3398">
        <v>3</v>
      </c>
      <c r="AO12" s="3398"/>
      <c r="AP12" s="3545">
        <v>20</v>
      </c>
      <c r="AQ12" s="3370">
        <f t="shared" si="4"/>
        <v>25</v>
      </c>
      <c r="AR12" s="3902">
        <v>4</v>
      </c>
      <c r="AS12" s="3545">
        <v>0</v>
      </c>
      <c r="AT12" s="3545">
        <v>5</v>
      </c>
      <c r="AU12" s="3545">
        <v>5</v>
      </c>
      <c r="AV12" s="3545">
        <v>5</v>
      </c>
      <c r="AW12" s="3545">
        <v>0</v>
      </c>
      <c r="AX12" s="3545">
        <v>0</v>
      </c>
      <c r="AY12" s="3545">
        <v>6</v>
      </c>
      <c r="AZ12" s="3545"/>
      <c r="BA12" s="3373">
        <f t="shared" si="5"/>
        <v>45</v>
      </c>
      <c r="BB12" s="3546">
        <f>BA12/'Radiología simple.'!$AO$8</f>
        <v>3.75</v>
      </c>
      <c r="BC12" s="3373" t="str" cm="1">
        <f t="array" ref="BC12">_xlfn.IFS(BB12&lt;4,"estandar",BB12&gt;9,"compleja",BB12&gt;4,"avanzada")</f>
        <v>estandar</v>
      </c>
      <c r="BD12" s="3547">
        <v>1</v>
      </c>
      <c r="BE12" s="3260">
        <v>0</v>
      </c>
      <c r="BF12" s="3261">
        <v>1</v>
      </c>
      <c r="BG12" s="3261">
        <v>0</v>
      </c>
      <c r="BH12" s="1164">
        <v>6.5568567119155396</v>
      </c>
      <c r="BI12" s="1164">
        <v>8.1359215686274506</v>
      </c>
      <c r="BJ12" s="1141"/>
      <c r="BK12" s="1164">
        <v>14.500452488687801</v>
      </c>
      <c r="BL12" s="1164">
        <f>SUM(BH12,BI12,BK12)</f>
        <v>29.193230769230791</v>
      </c>
      <c r="BM12" s="1162"/>
      <c r="BN12" s="1164">
        <v>14.586806382472</v>
      </c>
      <c r="BO12" s="1164">
        <v>15</v>
      </c>
      <c r="BP12" s="1164">
        <v>0</v>
      </c>
      <c r="BQ12" s="1164">
        <v>8.6022317077484001</v>
      </c>
      <c r="BR12" s="1164">
        <f>SUM(BL12,BN12,BO12,BP12,BQ12)</f>
        <v>67.382268859451187</v>
      </c>
      <c r="BS12" s="1165"/>
      <c r="BT12" s="1200">
        <v>100</v>
      </c>
      <c r="BU12" s="177"/>
      <c r="BV12" s="611"/>
      <c r="BW12" s="611"/>
      <c r="BX12" s="611"/>
    </row>
    <row r="13" spans="1:224" ht="51.75" customHeight="1" x14ac:dyDescent="0.55000000000000004">
      <c r="A13" s="1376">
        <v>0</v>
      </c>
      <c r="B13" s="1377">
        <v>5</v>
      </c>
      <c r="C13" s="1376">
        <v>0</v>
      </c>
      <c r="D13" s="1377">
        <v>1</v>
      </c>
      <c r="E13" s="1376">
        <v>0</v>
      </c>
      <c r="F13" s="1377">
        <v>1</v>
      </c>
      <c r="G13" s="1376">
        <v>0</v>
      </c>
      <c r="H13" s="1377">
        <v>4</v>
      </c>
      <c r="I13" s="3884"/>
      <c r="J13" s="2760" t="str">
        <f t="shared" si="1"/>
        <v>05010104</v>
      </c>
      <c r="K13" s="2759"/>
      <c r="L13" s="2759"/>
      <c r="M13" s="2759"/>
      <c r="N13" s="2759"/>
      <c r="O13" s="2759"/>
      <c r="P13" s="2759"/>
      <c r="Q13" s="2759"/>
      <c r="R13" s="2759"/>
      <c r="S13" s="2761" t="s">
        <v>456</v>
      </c>
      <c r="T13" s="3172"/>
      <c r="U13" s="3172" t="s">
        <v>1544</v>
      </c>
      <c r="V13" s="2994" t="s">
        <v>291</v>
      </c>
      <c r="W13" s="2758" t="s">
        <v>1545</v>
      </c>
      <c r="X13" s="2385" t="s">
        <v>1546</v>
      </c>
      <c r="Y13" s="157" t="s">
        <v>1544</v>
      </c>
      <c r="Z13" s="548"/>
      <c r="AA13" s="548"/>
      <c r="AB13" s="3895"/>
      <c r="AC13" s="3529"/>
      <c r="AD13" s="3507">
        <f t="shared" si="3"/>
        <v>2.9166666666666665</v>
      </c>
      <c r="AE13" s="3529"/>
      <c r="AF13" s="3529"/>
      <c r="AG13" s="3398"/>
      <c r="AH13" s="3370">
        <f t="shared" si="2"/>
        <v>15</v>
      </c>
      <c r="AI13" s="3398">
        <v>7</v>
      </c>
      <c r="AJ13" s="3398">
        <v>0</v>
      </c>
      <c r="AK13" s="3398">
        <v>0</v>
      </c>
      <c r="AL13" s="3398">
        <v>5</v>
      </c>
      <c r="AM13" s="3398">
        <v>0</v>
      </c>
      <c r="AN13" s="3398">
        <v>3</v>
      </c>
      <c r="AO13" s="3398"/>
      <c r="AP13" s="3398"/>
      <c r="AQ13" s="3370">
        <f t="shared" si="4"/>
        <v>20</v>
      </c>
      <c r="AR13" s="3902">
        <v>4</v>
      </c>
      <c r="AS13" s="3545">
        <v>0</v>
      </c>
      <c r="AT13" s="3545">
        <v>5</v>
      </c>
      <c r="AU13" s="3545">
        <v>5</v>
      </c>
      <c r="AV13" s="3545">
        <v>0</v>
      </c>
      <c r="AW13" s="3545">
        <v>0</v>
      </c>
      <c r="AX13" s="3545">
        <v>0</v>
      </c>
      <c r="AY13" s="3545">
        <v>6</v>
      </c>
      <c r="AZ13" s="3545"/>
      <c r="BA13" s="3373">
        <f t="shared" si="5"/>
        <v>35</v>
      </c>
      <c r="BB13" s="3546">
        <f>BA13/'Radiología simple.'!$AO$8</f>
        <v>2.9166666666666665</v>
      </c>
      <c r="BC13" s="3373" t="str" cm="1">
        <f t="array" ref="BC13">_xlfn.IFS(BB13&lt;4,"estandar",BB13&gt;9,"compleja",BB13&gt;4,"avanzada")</f>
        <v>estandar</v>
      </c>
      <c r="BD13" s="3547">
        <v>1</v>
      </c>
      <c r="BE13" s="3260">
        <v>0</v>
      </c>
      <c r="BF13" s="3261">
        <v>1</v>
      </c>
      <c r="BG13" s="3261">
        <v>0</v>
      </c>
      <c r="BH13" s="1164"/>
      <c r="BI13" s="1164"/>
      <c r="BJ13" s="1400"/>
      <c r="BK13" s="1263"/>
      <c r="BL13" s="1401"/>
      <c r="BM13" s="1402"/>
      <c r="BN13" s="1401"/>
      <c r="BO13" s="1401"/>
      <c r="BP13" s="1401"/>
      <c r="BQ13" s="1401"/>
      <c r="BR13" s="1401"/>
      <c r="BS13" s="1403"/>
      <c r="BT13" s="1200"/>
      <c r="BU13" s="177"/>
      <c r="BV13" s="611"/>
      <c r="BW13" s="611"/>
      <c r="BX13" s="611"/>
    </row>
    <row r="14" spans="1:224" ht="51.75" hidden="1" customHeight="1" x14ac:dyDescent="0.55000000000000004">
      <c r="A14" s="1376">
        <v>0</v>
      </c>
      <c r="B14" s="1377">
        <v>5</v>
      </c>
      <c r="C14" s="1376">
        <v>0</v>
      </c>
      <c r="D14" s="1377">
        <v>1</v>
      </c>
      <c r="E14" s="1376">
        <v>0</v>
      </c>
      <c r="F14" s="1377">
        <v>1</v>
      </c>
      <c r="G14" s="1376">
        <v>0</v>
      </c>
      <c r="H14" s="1377">
        <v>5</v>
      </c>
      <c r="I14" s="3884"/>
      <c r="J14" s="2760" t="str">
        <f t="shared" si="1"/>
        <v>05010105</v>
      </c>
      <c r="K14" s="2759"/>
      <c r="L14" s="2759"/>
      <c r="M14" s="2759"/>
      <c r="N14" s="2759"/>
      <c r="O14" s="2759"/>
      <c r="P14" s="2759"/>
      <c r="Q14" s="2759"/>
      <c r="R14" s="2759"/>
      <c r="S14" s="2762" t="s">
        <v>1547</v>
      </c>
      <c r="T14" s="3172"/>
      <c r="U14" s="2979" t="s">
        <v>1548</v>
      </c>
      <c r="V14" s="2783" t="s">
        <v>268</v>
      </c>
      <c r="W14" s="2763"/>
      <c r="X14" s="2377" t="s">
        <v>1549</v>
      </c>
      <c r="Y14" s="157"/>
      <c r="Z14" s="548"/>
      <c r="AA14" s="548"/>
      <c r="AB14" s="3895"/>
      <c r="AC14" s="3529"/>
      <c r="AD14" s="3507">
        <f t="shared" si="3"/>
        <v>2.0833333333333335</v>
      </c>
      <c r="AE14" s="3529"/>
      <c r="AF14" s="3529"/>
      <c r="AG14" s="3398"/>
      <c r="AH14" s="3370">
        <f t="shared" si="2"/>
        <v>0</v>
      </c>
      <c r="AI14" s="3398"/>
      <c r="AJ14" s="3398"/>
      <c r="AK14" s="3398"/>
      <c r="AL14" s="3398"/>
      <c r="AM14" s="3398"/>
      <c r="AN14" s="3398"/>
      <c r="AO14" s="3398"/>
      <c r="AP14" s="3398"/>
      <c r="AQ14" s="3370">
        <f t="shared" si="4"/>
        <v>25</v>
      </c>
      <c r="AR14" s="3902">
        <v>4</v>
      </c>
      <c r="AS14" s="3545">
        <v>0</v>
      </c>
      <c r="AT14" s="3545">
        <v>5</v>
      </c>
      <c r="AU14" s="3545">
        <v>5</v>
      </c>
      <c r="AV14" s="3545">
        <v>0</v>
      </c>
      <c r="AW14" s="3545">
        <v>5</v>
      </c>
      <c r="AX14" s="3545">
        <v>0</v>
      </c>
      <c r="AY14" s="3545">
        <v>6</v>
      </c>
      <c r="AZ14" s="3545"/>
      <c r="BA14" s="3373">
        <f t="shared" si="5"/>
        <v>25</v>
      </c>
      <c r="BB14" s="3546">
        <f>BA14/'Radiología simple.'!$AO$8</f>
        <v>2.0833333333333335</v>
      </c>
      <c r="BC14" s="3373" t="str" cm="1">
        <f t="array" ref="BC14">_xlfn.IFS(BB14&lt;4,"estandar",BB14&gt;9,"compleja",BB14&gt;4,"avanzada")</f>
        <v>estandar</v>
      </c>
      <c r="BD14" s="3547">
        <v>1</v>
      </c>
      <c r="BE14" s="3260">
        <v>0</v>
      </c>
      <c r="BF14" s="3261">
        <v>1</v>
      </c>
      <c r="BG14" s="3261">
        <v>0</v>
      </c>
      <c r="BH14" s="1164"/>
      <c r="BI14" s="1164"/>
      <c r="BJ14" s="1400"/>
      <c r="BK14" s="1263"/>
      <c r="BL14" s="1401"/>
      <c r="BM14" s="1402"/>
      <c r="BN14" s="1401"/>
      <c r="BO14" s="1401"/>
      <c r="BP14" s="1401"/>
      <c r="BQ14" s="1401"/>
      <c r="BR14" s="1401"/>
      <c r="BS14" s="1403"/>
      <c r="BT14" s="1200"/>
      <c r="BU14" s="177"/>
      <c r="BV14" s="611"/>
      <c r="BW14" s="611"/>
      <c r="BX14" s="611"/>
    </row>
    <row r="15" spans="1:224" ht="51.75" hidden="1" customHeight="1" x14ac:dyDescent="0.55000000000000004">
      <c r="A15" s="1376">
        <v>0</v>
      </c>
      <c r="B15" s="1377">
        <v>5</v>
      </c>
      <c r="C15" s="1376">
        <v>0</v>
      </c>
      <c r="D15" s="1377">
        <v>1</v>
      </c>
      <c r="E15" s="1376">
        <v>0</v>
      </c>
      <c r="F15" s="1377">
        <v>1</v>
      </c>
      <c r="G15" s="1376">
        <v>0</v>
      </c>
      <c r="H15" s="1377">
        <v>6</v>
      </c>
      <c r="I15" s="3884"/>
      <c r="J15" s="2760" t="str">
        <f t="shared" si="1"/>
        <v>05010106</v>
      </c>
      <c r="K15" s="2759"/>
      <c r="L15" s="2759"/>
      <c r="M15" s="2759"/>
      <c r="N15" s="2759"/>
      <c r="O15" s="2759"/>
      <c r="P15" s="2759"/>
      <c r="Q15" s="2759"/>
      <c r="R15" s="2759"/>
      <c r="S15" s="2762" t="s">
        <v>1547</v>
      </c>
      <c r="T15" s="3172"/>
      <c r="U15" s="2979" t="s">
        <v>1550</v>
      </c>
      <c r="V15" s="2783" t="s">
        <v>268</v>
      </c>
      <c r="W15" s="2763"/>
      <c r="X15" s="2377" t="s">
        <v>1549</v>
      </c>
      <c r="Y15" s="157"/>
      <c r="Z15" s="548"/>
      <c r="AA15" s="548"/>
      <c r="AB15" s="3895"/>
      <c r="AC15" s="3529"/>
      <c r="AD15" s="3507">
        <f t="shared" si="3"/>
        <v>2.0833333333333335</v>
      </c>
      <c r="AE15" s="3529"/>
      <c r="AF15" s="3529"/>
      <c r="AG15" s="3398"/>
      <c r="AH15" s="3370">
        <f t="shared" si="2"/>
        <v>0</v>
      </c>
      <c r="AI15" s="3398"/>
      <c r="AJ15" s="3398"/>
      <c r="AK15" s="3398"/>
      <c r="AL15" s="3398"/>
      <c r="AM15" s="3398"/>
      <c r="AN15" s="3398"/>
      <c r="AO15" s="3398"/>
      <c r="AP15" s="3398"/>
      <c r="AQ15" s="3370">
        <f t="shared" si="4"/>
        <v>25</v>
      </c>
      <c r="AR15" s="3902">
        <v>4</v>
      </c>
      <c r="AS15" s="3545">
        <v>0</v>
      </c>
      <c r="AT15" s="3545">
        <v>5</v>
      </c>
      <c r="AU15" s="3545">
        <v>5</v>
      </c>
      <c r="AV15" s="3545">
        <v>0</v>
      </c>
      <c r="AW15" s="3545">
        <v>5</v>
      </c>
      <c r="AX15" s="3545">
        <v>0</v>
      </c>
      <c r="AY15" s="3545">
        <v>6</v>
      </c>
      <c r="AZ15" s="3545"/>
      <c r="BA15" s="3373">
        <f t="shared" si="5"/>
        <v>25</v>
      </c>
      <c r="BB15" s="3546">
        <f>BA15/'Radiología simple.'!$AO$8</f>
        <v>2.0833333333333335</v>
      </c>
      <c r="BC15" s="3373" t="str" cm="1">
        <f t="array" ref="BC15">_xlfn.IFS(BB15&lt;4,"estandar",BB15&gt;9,"compleja",BB15&gt;4,"avanzada")</f>
        <v>estandar</v>
      </c>
      <c r="BD15" s="3547">
        <v>1</v>
      </c>
      <c r="BE15" s="3260">
        <v>0</v>
      </c>
      <c r="BF15" s="3261">
        <v>1</v>
      </c>
      <c r="BG15" s="3261">
        <v>0</v>
      </c>
      <c r="BH15" s="1164"/>
      <c r="BI15" s="1164"/>
      <c r="BJ15" s="1400"/>
      <c r="BK15" s="1263"/>
      <c r="BL15" s="1401"/>
      <c r="BM15" s="1402"/>
      <c r="BN15" s="1401"/>
      <c r="BO15" s="1401"/>
      <c r="BP15" s="1401"/>
      <c r="BQ15" s="1401"/>
      <c r="BR15" s="1401"/>
      <c r="BS15" s="1403"/>
      <c r="BT15" s="1200"/>
      <c r="BU15" s="177"/>
      <c r="BV15" s="611"/>
      <c r="BW15" s="611"/>
      <c r="BX15" s="611"/>
    </row>
    <row r="16" spans="1:224" ht="51.75" customHeight="1" x14ac:dyDescent="0.55000000000000004">
      <c r="A16" s="1376">
        <v>0</v>
      </c>
      <c r="B16" s="1377">
        <v>5</v>
      </c>
      <c r="C16" s="1376">
        <v>0</v>
      </c>
      <c r="D16" s="1377">
        <v>1</v>
      </c>
      <c r="E16" s="1376">
        <v>0</v>
      </c>
      <c r="F16" s="1377">
        <v>1</v>
      </c>
      <c r="G16" s="1376">
        <v>0</v>
      </c>
      <c r="H16" s="1377">
        <v>7</v>
      </c>
      <c r="I16" s="3884"/>
      <c r="J16" s="2760" t="str">
        <f t="shared" si="1"/>
        <v>05010107</v>
      </c>
      <c r="K16" s="2759"/>
      <c r="L16" s="2759"/>
      <c r="M16" s="2759"/>
      <c r="N16" s="2759"/>
      <c r="O16" s="2759"/>
      <c r="P16" s="2759"/>
      <c r="Q16" s="2759"/>
      <c r="R16" s="2759"/>
      <c r="S16" s="2764" t="s">
        <v>133</v>
      </c>
      <c r="T16" s="3173"/>
      <c r="U16" s="3174" t="s">
        <v>1551</v>
      </c>
      <c r="V16" s="2994" t="s">
        <v>291</v>
      </c>
      <c r="W16" s="2995" t="s">
        <v>1552</v>
      </c>
      <c r="X16" s="2377"/>
      <c r="Y16" s="157"/>
      <c r="Z16" s="548"/>
      <c r="AA16" s="548"/>
      <c r="AB16" s="3895"/>
      <c r="AC16" s="3529"/>
      <c r="AD16" s="3507">
        <f t="shared" si="3"/>
        <v>4.166666666666667</v>
      </c>
      <c r="AE16" s="3529"/>
      <c r="AF16" s="3529"/>
      <c r="AG16" s="3398"/>
      <c r="AH16" s="3370">
        <f t="shared" si="2"/>
        <v>20</v>
      </c>
      <c r="AI16" s="3398">
        <v>7</v>
      </c>
      <c r="AJ16" s="3398">
        <v>0</v>
      </c>
      <c r="AK16" s="3398">
        <v>5</v>
      </c>
      <c r="AL16" s="3398">
        <v>5</v>
      </c>
      <c r="AM16" s="3398">
        <v>0</v>
      </c>
      <c r="AN16" s="3398">
        <v>3</v>
      </c>
      <c r="AO16" s="3398"/>
      <c r="AP16" s="3398"/>
      <c r="AQ16" s="3370">
        <v>30</v>
      </c>
      <c r="AR16" s="3902">
        <v>4</v>
      </c>
      <c r="AS16" s="3545">
        <v>0</v>
      </c>
      <c r="AT16" s="3545">
        <v>5</v>
      </c>
      <c r="AU16" s="3545">
        <v>5</v>
      </c>
      <c r="AV16" s="3545">
        <v>0</v>
      </c>
      <c r="AW16" s="3545">
        <v>5</v>
      </c>
      <c r="AX16" s="3545">
        <v>0</v>
      </c>
      <c r="AY16" s="3545">
        <v>6</v>
      </c>
      <c r="AZ16" s="3545"/>
      <c r="BA16" s="3373">
        <f t="shared" si="5"/>
        <v>50</v>
      </c>
      <c r="BB16" s="3546">
        <f>BA16/'Radiología simple.'!$AO$8</f>
        <v>4.166666666666667</v>
      </c>
      <c r="BC16" s="3373" t="str" cm="1">
        <f t="array" ref="BC16">_xlfn.IFS(BB16&lt;4,"estandar",BB16&gt;9,"compleja",BB16&gt;4,"avanzada")</f>
        <v>avanzada</v>
      </c>
      <c r="BD16" s="3547">
        <v>1</v>
      </c>
      <c r="BE16" s="3260">
        <v>0</v>
      </c>
      <c r="BF16" s="3261">
        <v>1</v>
      </c>
      <c r="BG16" s="3261">
        <v>0</v>
      </c>
      <c r="BH16" s="1164"/>
      <c r="BI16" s="1164"/>
      <c r="BJ16" s="1400"/>
      <c r="BK16" s="1263"/>
      <c r="BL16" s="1401"/>
      <c r="BM16" s="1402"/>
      <c r="BN16" s="1401"/>
      <c r="BO16" s="1401"/>
      <c r="BP16" s="1401"/>
      <c r="BQ16" s="1401"/>
      <c r="BR16" s="1401"/>
      <c r="BS16" s="1403"/>
      <c r="BT16" s="1200"/>
      <c r="BU16" s="177"/>
      <c r="BV16" s="611"/>
      <c r="BW16" s="611"/>
      <c r="BX16" s="611"/>
    </row>
    <row r="17" spans="1:76" ht="20.25" customHeight="1" x14ac:dyDescent="0.55000000000000004">
      <c r="A17" s="90"/>
      <c r="B17" s="89"/>
      <c r="C17" s="90"/>
      <c r="D17" s="89"/>
      <c r="E17" s="90"/>
      <c r="F17" s="89"/>
      <c r="G17" s="90"/>
      <c r="H17" s="89"/>
      <c r="I17" s="1374"/>
      <c r="J17" s="1374"/>
      <c r="K17" s="127"/>
      <c r="L17" s="127"/>
      <c r="M17" s="120"/>
      <c r="N17" s="120"/>
      <c r="O17" s="120"/>
      <c r="P17" s="120"/>
      <c r="Q17" s="120"/>
      <c r="R17" s="120"/>
      <c r="S17" s="127"/>
      <c r="T17" s="60"/>
      <c r="U17" s="60"/>
      <c r="V17" s="62"/>
      <c r="W17" s="2412"/>
      <c r="X17" s="2381"/>
      <c r="Y17" s="61"/>
      <c r="Z17" s="61"/>
      <c r="AA17" s="61"/>
      <c r="AB17" s="1885"/>
      <c r="AC17" s="3529"/>
      <c r="AD17" s="3529"/>
      <c r="AE17" s="3529"/>
      <c r="AF17" s="3529"/>
      <c r="AG17" s="3384"/>
      <c r="AH17" s="3384"/>
      <c r="AI17" s="3384"/>
      <c r="AJ17" s="3384"/>
      <c r="AK17" s="3384"/>
      <c r="AL17" s="3384"/>
      <c r="AM17" s="3384"/>
      <c r="AN17" s="3384"/>
      <c r="AO17" s="3384"/>
      <c r="AP17" s="3384"/>
      <c r="AQ17" s="3384"/>
      <c r="AR17" s="3780"/>
      <c r="AS17" s="3384"/>
      <c r="AT17" s="3384"/>
      <c r="AU17" s="3384"/>
      <c r="AV17" s="3384"/>
      <c r="AW17" s="3384"/>
      <c r="AX17" s="3384"/>
      <c r="AY17" s="3384"/>
      <c r="AZ17" s="3384"/>
      <c r="BA17" s="3384"/>
      <c r="BB17" s="3548"/>
      <c r="BC17" s="3384"/>
      <c r="BD17" s="3547">
        <v>1</v>
      </c>
      <c r="BE17" s="3260">
        <v>0</v>
      </c>
      <c r="BF17" s="3261">
        <v>1</v>
      </c>
      <c r="BG17" s="3261">
        <v>0</v>
      </c>
      <c r="BH17" s="1164"/>
      <c r="BI17" s="1164"/>
      <c r="BJ17" s="1400"/>
      <c r="BK17" s="1263"/>
      <c r="BL17" s="1401"/>
      <c r="BM17" s="1402"/>
      <c r="BN17" s="1401"/>
      <c r="BO17" s="1401"/>
      <c r="BP17" s="1401"/>
      <c r="BQ17" s="1401"/>
      <c r="BR17" s="1401"/>
      <c r="BS17" s="1403"/>
      <c r="BT17" s="1200"/>
      <c r="BU17" s="177"/>
      <c r="BV17" s="611"/>
      <c r="BW17" s="611"/>
      <c r="BX17" s="611"/>
    </row>
    <row r="18" spans="1:76" s="602" customFormat="1" ht="32.25" customHeight="1" x14ac:dyDescent="0.35">
      <c r="A18" s="583">
        <v>0</v>
      </c>
      <c r="B18" s="584">
        <v>5</v>
      </c>
      <c r="C18" s="583">
        <v>0</v>
      </c>
      <c r="D18" s="584">
        <v>3</v>
      </c>
      <c r="E18" s="583">
        <v>0</v>
      </c>
      <c r="F18" s="584">
        <v>0</v>
      </c>
      <c r="G18" s="583">
        <v>0</v>
      </c>
      <c r="H18" s="584">
        <v>0</v>
      </c>
      <c r="I18" s="595"/>
      <c r="J18" s="1372"/>
      <c r="K18" s="586"/>
      <c r="L18" s="586"/>
      <c r="M18" s="586"/>
      <c r="N18" s="586"/>
      <c r="O18" s="586"/>
      <c r="P18" s="586"/>
      <c r="Q18" s="586"/>
      <c r="R18" s="586"/>
      <c r="S18" s="587" t="s">
        <v>119</v>
      </c>
      <c r="T18" s="581" t="s">
        <v>1553</v>
      </c>
      <c r="U18" s="586"/>
      <c r="V18" s="581"/>
      <c r="W18" s="2413"/>
      <c r="X18" s="2378"/>
      <c r="Y18" s="581" t="s">
        <v>1553</v>
      </c>
      <c r="Z18" s="581"/>
      <c r="AA18" s="581"/>
      <c r="AB18" s="3893"/>
      <c r="AC18" s="3530"/>
      <c r="AD18" s="3530"/>
      <c r="AE18" s="3530"/>
      <c r="AF18" s="3530"/>
      <c r="AG18" s="3549"/>
      <c r="AH18" s="3549"/>
      <c r="AI18" s="3549"/>
      <c r="AJ18" s="3549"/>
      <c r="AK18" s="3549"/>
      <c r="AL18" s="3549"/>
      <c r="AM18" s="3549"/>
      <c r="AN18" s="3549"/>
      <c r="AO18" s="3549"/>
      <c r="AP18" s="3549"/>
      <c r="AQ18" s="3549"/>
      <c r="AR18" s="3903"/>
      <c r="AS18" s="3549"/>
      <c r="AT18" s="3549"/>
      <c r="AU18" s="3549"/>
      <c r="AV18" s="3549"/>
      <c r="AW18" s="3549"/>
      <c r="AX18" s="3549"/>
      <c r="AY18" s="3549"/>
      <c r="AZ18" s="3549"/>
      <c r="BA18" s="3549"/>
      <c r="BB18" s="3550"/>
      <c r="BC18" s="3549"/>
      <c r="BD18" s="3551"/>
      <c r="BE18" s="3262"/>
      <c r="BF18" s="3263"/>
      <c r="BG18" s="3263"/>
      <c r="BH18" s="1214"/>
      <c r="BI18" s="1214"/>
      <c r="BJ18" s="1216"/>
      <c r="BK18" s="1214"/>
      <c r="BL18" s="1214"/>
      <c r="BM18" s="1218"/>
      <c r="BN18" s="1214"/>
      <c r="BO18" s="1214"/>
      <c r="BP18" s="1214"/>
      <c r="BQ18" s="1214"/>
      <c r="BR18" s="1214"/>
      <c r="BS18" s="1218"/>
      <c r="BT18" s="1219"/>
      <c r="BU18" s="600"/>
      <c r="BV18" s="611"/>
      <c r="BW18" s="611"/>
      <c r="BX18" s="611"/>
    </row>
    <row r="19" spans="1:76" ht="50.25" customHeight="1" x14ac:dyDescent="0.6">
      <c r="A19" s="214">
        <v>0</v>
      </c>
      <c r="B19" s="215">
        <v>5</v>
      </c>
      <c r="C19" s="214">
        <v>0</v>
      </c>
      <c r="D19" s="215">
        <v>3</v>
      </c>
      <c r="E19" s="214">
        <v>0</v>
      </c>
      <c r="F19" s="215">
        <v>1</v>
      </c>
      <c r="G19" s="214">
        <v>0</v>
      </c>
      <c r="H19" s="215">
        <v>0</v>
      </c>
      <c r="I19" s="3883" t="str">
        <f>CONCATENATE(A19,B19,C19,D19,E19,F19,G19,H19)</f>
        <v>05030100</v>
      </c>
      <c r="J19" s="1375" t="str">
        <f t="shared" ref="J19:J40" si="6">CONCATENATE(A19,B19,C19,D19,E19,F19,G19,H19)</f>
        <v>05030100</v>
      </c>
      <c r="K19" s="830"/>
      <c r="L19" s="830"/>
      <c r="M19" s="830"/>
      <c r="N19" s="830"/>
      <c r="O19" s="830"/>
      <c r="P19" s="830"/>
      <c r="Q19" s="830"/>
      <c r="R19" s="830"/>
      <c r="S19" s="986" t="s">
        <v>119</v>
      </c>
      <c r="T19" s="2663" t="s">
        <v>1554</v>
      </c>
      <c r="U19" s="3177"/>
      <c r="V19" s="2703"/>
      <c r="W19" s="2699"/>
      <c r="X19" s="2358"/>
      <c r="Y19" s="114"/>
      <c r="Z19" s="546"/>
      <c r="AA19" s="546"/>
      <c r="AB19" s="3894"/>
      <c r="AC19" s="3529"/>
      <c r="AD19" s="3529"/>
      <c r="AE19" s="3529"/>
      <c r="AF19" s="3529"/>
      <c r="AG19" s="3384"/>
      <c r="AH19" s="3370">
        <f t="shared" ref="AH19:AH26" si="7">SUM(AI19:AN19)</f>
        <v>15</v>
      </c>
      <c r="AI19" s="3384">
        <v>7</v>
      </c>
      <c r="AJ19" s="3384">
        <v>0</v>
      </c>
      <c r="AK19" s="3384">
        <v>0</v>
      </c>
      <c r="AL19" s="3384">
        <v>5</v>
      </c>
      <c r="AM19" s="3384">
        <v>0</v>
      </c>
      <c r="AN19" s="3384">
        <v>3</v>
      </c>
      <c r="AO19" s="3384"/>
      <c r="AP19" s="3398"/>
      <c r="AQ19" s="3370">
        <f t="shared" ref="AQ19:AQ39" si="8">SUM(AR19:AY19)</f>
        <v>20</v>
      </c>
      <c r="AR19" s="3776">
        <v>4</v>
      </c>
      <c r="AS19" s="3398">
        <v>0</v>
      </c>
      <c r="AT19" s="3398">
        <v>5</v>
      </c>
      <c r="AU19" s="3398">
        <v>5</v>
      </c>
      <c r="AV19" s="3398">
        <v>0</v>
      </c>
      <c r="AW19" s="3398">
        <v>0</v>
      </c>
      <c r="AX19" s="3398">
        <v>0</v>
      </c>
      <c r="AY19" s="3398">
        <v>6</v>
      </c>
      <c r="AZ19" s="3384"/>
      <c r="BA19" s="3373">
        <f t="shared" ref="BA19:BA40" si="9">(BD19*AQ19)+(BE19*AH19)+(BF19*AH19)+(BG19*AH19)</f>
        <v>35</v>
      </c>
      <c r="BB19" s="3548"/>
      <c r="BC19" s="3384"/>
      <c r="BD19" s="3547">
        <v>1</v>
      </c>
      <c r="BE19" s="3260">
        <v>0</v>
      </c>
      <c r="BF19" s="3261">
        <v>1</v>
      </c>
      <c r="BG19" s="3261">
        <v>0</v>
      </c>
      <c r="BH19" s="1164"/>
      <c r="BI19" s="1164"/>
      <c r="BJ19" s="1141"/>
      <c r="BK19" s="1164"/>
      <c r="BL19" s="1164"/>
      <c r="BM19" s="1162"/>
      <c r="BN19" s="1164"/>
      <c r="BO19" s="1164"/>
      <c r="BP19" s="1164"/>
      <c r="BQ19" s="1164"/>
      <c r="BR19" s="1164"/>
      <c r="BS19" s="1165"/>
      <c r="BT19" s="1200"/>
      <c r="BU19" s="177"/>
      <c r="BV19" s="611"/>
      <c r="BW19" s="611"/>
      <c r="BX19" s="611"/>
    </row>
    <row r="20" spans="1:76" ht="50.25" customHeight="1" x14ac:dyDescent="0.55000000000000004">
      <c r="A20" s="214">
        <v>0</v>
      </c>
      <c r="B20" s="215">
        <v>5</v>
      </c>
      <c r="C20" s="214">
        <v>0</v>
      </c>
      <c r="D20" s="215">
        <v>3</v>
      </c>
      <c r="E20" s="214">
        <v>0</v>
      </c>
      <c r="F20" s="215">
        <v>1</v>
      </c>
      <c r="G20" s="214">
        <v>0</v>
      </c>
      <c r="H20" s="215">
        <v>1</v>
      </c>
      <c r="I20" s="3883" t="str">
        <f>CONCATENATE(A20,B20,C20,D20,E20,F20,G20,H20)</f>
        <v>05030101</v>
      </c>
      <c r="J20" s="1375" t="str">
        <f t="shared" si="6"/>
        <v>05030101</v>
      </c>
      <c r="K20" s="830"/>
      <c r="L20" s="830">
        <v>70995</v>
      </c>
      <c r="M20" s="830"/>
      <c r="N20" s="830"/>
      <c r="O20" s="830"/>
      <c r="P20" s="830"/>
      <c r="Q20" s="830"/>
      <c r="R20" s="830"/>
      <c r="S20" s="986" t="s">
        <v>119</v>
      </c>
      <c r="T20" s="2663"/>
      <c r="U20" s="2663" t="s">
        <v>1555</v>
      </c>
      <c r="V20" s="2703" t="s">
        <v>240</v>
      </c>
      <c r="W20" s="2699" t="s">
        <v>1556</v>
      </c>
      <c r="X20" s="2997" t="s">
        <v>1557</v>
      </c>
      <c r="Y20" s="128" t="s">
        <v>1558</v>
      </c>
      <c r="Z20" s="547"/>
      <c r="AA20" s="547"/>
      <c r="AB20" s="2093"/>
      <c r="AC20" s="3529">
        <v>3.5</v>
      </c>
      <c r="AD20" s="3507">
        <f t="shared" ref="AD20:AD40" si="10">BB20</f>
        <v>2.9166666666666665</v>
      </c>
      <c r="AE20" s="3529">
        <v>4.5999999999999996</v>
      </c>
      <c r="AF20" s="3529"/>
      <c r="AG20" s="3398">
        <v>15</v>
      </c>
      <c r="AH20" s="3370">
        <f t="shared" si="7"/>
        <v>15</v>
      </c>
      <c r="AI20" s="3398">
        <v>7</v>
      </c>
      <c r="AJ20" s="3398">
        <v>0</v>
      </c>
      <c r="AK20" s="3398">
        <v>0</v>
      </c>
      <c r="AL20" s="3398">
        <v>5</v>
      </c>
      <c r="AM20" s="3398">
        <v>0</v>
      </c>
      <c r="AN20" s="3398">
        <v>3</v>
      </c>
      <c r="AO20" s="3384"/>
      <c r="AP20" s="3552">
        <v>20</v>
      </c>
      <c r="AQ20" s="3370">
        <f t="shared" si="8"/>
        <v>20</v>
      </c>
      <c r="AR20" s="3902">
        <v>4</v>
      </c>
      <c r="AS20" s="3545">
        <v>0</v>
      </c>
      <c r="AT20" s="3545">
        <v>5</v>
      </c>
      <c r="AU20" s="3545">
        <v>5</v>
      </c>
      <c r="AV20" s="3545">
        <v>0</v>
      </c>
      <c r="AW20" s="3545">
        <v>0</v>
      </c>
      <c r="AX20" s="3545">
        <v>0</v>
      </c>
      <c r="AY20" s="3545">
        <v>6</v>
      </c>
      <c r="AZ20" s="3379"/>
      <c r="BA20" s="3373">
        <f t="shared" si="9"/>
        <v>35</v>
      </c>
      <c r="BB20" s="3546">
        <f>BA20/'Radiología simple.'!$AO$8</f>
        <v>2.9166666666666665</v>
      </c>
      <c r="BC20" s="3373" t="str" cm="1">
        <f t="array" ref="BC20">_xlfn.IFS(BB20&lt;4,"estandar",BB20&gt;9,"compleja",BB20&gt;4,"avanzada")</f>
        <v>estandar</v>
      </c>
      <c r="BD20" s="3547">
        <v>1</v>
      </c>
      <c r="BE20" s="3260">
        <v>0</v>
      </c>
      <c r="BF20" s="3261">
        <v>1</v>
      </c>
      <c r="BG20" s="3261">
        <v>0</v>
      </c>
      <c r="BH20" s="1164">
        <v>4.9176425339366503</v>
      </c>
      <c r="BI20" s="1164">
        <v>6.1019411764705902</v>
      </c>
      <c r="BJ20" s="1141"/>
      <c r="BK20" s="1164">
        <v>14.500452488687801</v>
      </c>
      <c r="BL20" s="1164">
        <f>SUM(BH20,BI20,BK20)</f>
        <v>25.520036199095038</v>
      </c>
      <c r="BM20" s="1162"/>
      <c r="BN20" s="1164">
        <v>10.940104786854</v>
      </c>
      <c r="BO20" s="1164">
        <v>0</v>
      </c>
      <c r="BP20" s="1164">
        <v>0</v>
      </c>
      <c r="BQ20" s="1164">
        <v>8.6022317077484001</v>
      </c>
      <c r="BR20" s="1164">
        <f>SUM(BL20,BN20,BO20,BP20,BQ20)</f>
        <v>45.062372693697441</v>
      </c>
      <c r="BS20" s="1165"/>
      <c r="BT20" s="1200"/>
      <c r="BU20" s="177"/>
      <c r="BV20" s="611"/>
      <c r="BW20" s="611"/>
      <c r="BX20" s="611"/>
    </row>
    <row r="21" spans="1:76" ht="50.25" customHeight="1" x14ac:dyDescent="0.55000000000000004">
      <c r="A21" s="214">
        <v>0</v>
      </c>
      <c r="B21" s="215">
        <v>5</v>
      </c>
      <c r="C21" s="214">
        <v>0</v>
      </c>
      <c r="D21" s="215">
        <v>3</v>
      </c>
      <c r="E21" s="214">
        <v>0</v>
      </c>
      <c r="F21" s="215">
        <v>1</v>
      </c>
      <c r="G21" s="214">
        <v>0</v>
      </c>
      <c r="H21" s="215">
        <v>2</v>
      </c>
      <c r="I21" s="3883" t="str">
        <f>CONCATENATE(A21,B21,C21,D21,E21,F21,G21,H21)</f>
        <v>05030102</v>
      </c>
      <c r="J21" s="1375" t="str">
        <f t="shared" si="6"/>
        <v>05030102</v>
      </c>
      <c r="K21" s="830"/>
      <c r="L21" s="830">
        <v>70996</v>
      </c>
      <c r="M21" s="830"/>
      <c r="N21" s="830"/>
      <c r="O21" s="830"/>
      <c r="P21" s="830"/>
      <c r="Q21" s="830"/>
      <c r="R21" s="830"/>
      <c r="S21" s="986" t="s">
        <v>119</v>
      </c>
      <c r="T21" s="2663"/>
      <c r="U21" s="2663" t="s">
        <v>1559</v>
      </c>
      <c r="V21" s="2703" t="s">
        <v>240</v>
      </c>
      <c r="W21" s="2699" t="s">
        <v>1560</v>
      </c>
      <c r="X21" s="2380"/>
      <c r="Y21" s="128" t="s">
        <v>1561</v>
      </c>
      <c r="Z21" s="547"/>
      <c r="AA21" s="547"/>
      <c r="AB21" s="2093"/>
      <c r="AC21" s="3529">
        <v>4.4000000000000004</v>
      </c>
      <c r="AD21" s="3507">
        <f t="shared" si="10"/>
        <v>5.416666666666667</v>
      </c>
      <c r="AE21" s="3529">
        <v>7.4</v>
      </c>
      <c r="AF21" s="3529"/>
      <c r="AG21" s="3398">
        <v>20</v>
      </c>
      <c r="AH21" s="3370">
        <f t="shared" si="7"/>
        <v>20</v>
      </c>
      <c r="AI21" s="3398">
        <v>7</v>
      </c>
      <c r="AJ21" s="3398">
        <v>0</v>
      </c>
      <c r="AK21" s="3398">
        <v>5</v>
      </c>
      <c r="AL21" s="3398">
        <v>5</v>
      </c>
      <c r="AM21" s="3398">
        <v>0</v>
      </c>
      <c r="AN21" s="3398">
        <v>3</v>
      </c>
      <c r="AO21" s="3384"/>
      <c r="AP21" s="3398">
        <v>25</v>
      </c>
      <c r="AQ21" s="3370">
        <f t="shared" si="8"/>
        <v>25</v>
      </c>
      <c r="AR21" s="3902">
        <v>4</v>
      </c>
      <c r="AS21" s="3545">
        <v>0</v>
      </c>
      <c r="AT21" s="3545">
        <v>5</v>
      </c>
      <c r="AU21" s="3545">
        <v>5</v>
      </c>
      <c r="AV21" s="3545">
        <v>5</v>
      </c>
      <c r="AW21" s="3545">
        <v>0</v>
      </c>
      <c r="AX21" s="3545">
        <v>0</v>
      </c>
      <c r="AY21" s="3545">
        <v>6</v>
      </c>
      <c r="AZ21" s="3379"/>
      <c r="BA21" s="3373">
        <f t="shared" si="9"/>
        <v>65</v>
      </c>
      <c r="BB21" s="3546">
        <f>BA21/'Radiología simple.'!$AO$8</f>
        <v>5.416666666666667</v>
      </c>
      <c r="BC21" s="3373" t="str" cm="1">
        <f t="array" ref="BC21">_xlfn.IFS(BB21&lt;4,"estandar",BB21&gt;9,"compleja",BB21&gt;4,"avanzada")</f>
        <v>avanzada</v>
      </c>
      <c r="BD21" s="3547">
        <v>1</v>
      </c>
      <c r="BE21" s="3260">
        <v>1</v>
      </c>
      <c r="BF21" s="3261">
        <v>1</v>
      </c>
      <c r="BG21" s="3261">
        <v>0</v>
      </c>
      <c r="BH21" s="1164">
        <v>6.5568567119155396</v>
      </c>
      <c r="BI21" s="1164">
        <v>8.1359215686274506</v>
      </c>
      <c r="BJ21" s="1141"/>
      <c r="BK21" s="1164">
        <v>18.125565610859699</v>
      </c>
      <c r="BL21" s="1164">
        <f>SUM(BH21,BI21,BK21)</f>
        <v>32.818343891402691</v>
      </c>
      <c r="BM21" s="1162"/>
      <c r="BN21" s="1164">
        <v>14.586806382472</v>
      </c>
      <c r="BO21" s="1164">
        <v>15</v>
      </c>
      <c r="BP21" s="1164">
        <v>0</v>
      </c>
      <c r="BQ21" s="1164">
        <v>8.6022317077484001</v>
      </c>
      <c r="BR21" s="1164">
        <f>SUM(BL21,BN21,BO21,BP21,BQ21)</f>
        <v>71.007381981623084</v>
      </c>
      <c r="BS21" s="1165"/>
      <c r="BT21" s="1200">
        <v>100</v>
      </c>
      <c r="BU21" s="177"/>
      <c r="BV21" s="611"/>
      <c r="BW21" s="611"/>
      <c r="BX21" s="611"/>
    </row>
    <row r="22" spans="1:76" ht="50.25" customHeight="1" x14ac:dyDescent="0.55000000000000004">
      <c r="A22" s="1376">
        <v>0</v>
      </c>
      <c r="B22" s="1377">
        <v>5</v>
      </c>
      <c r="C22" s="1376">
        <v>0</v>
      </c>
      <c r="D22" s="1377">
        <v>3</v>
      </c>
      <c r="E22" s="1376">
        <v>0</v>
      </c>
      <c r="F22" s="1377">
        <v>1</v>
      </c>
      <c r="G22" s="1376">
        <v>0</v>
      </c>
      <c r="H22" s="1377">
        <v>4</v>
      </c>
      <c r="I22" s="3883"/>
      <c r="J22" s="1375" t="str">
        <f t="shared" si="6"/>
        <v>05030104</v>
      </c>
      <c r="K22" s="830"/>
      <c r="L22" s="830"/>
      <c r="M22" s="830"/>
      <c r="N22" s="830"/>
      <c r="O22" s="830"/>
      <c r="P22" s="830"/>
      <c r="Q22" s="830"/>
      <c r="R22" s="830"/>
      <c r="S22" s="831" t="s">
        <v>456</v>
      </c>
      <c r="T22" s="3175"/>
      <c r="U22" s="2732" t="s">
        <v>1562</v>
      </c>
      <c r="V22" s="2669" t="s">
        <v>291</v>
      </c>
      <c r="W22" s="2699" t="s">
        <v>1563</v>
      </c>
      <c r="X22" s="2380"/>
      <c r="Y22" s="128"/>
      <c r="Z22" s="547"/>
      <c r="AA22" s="547"/>
      <c r="AB22" s="2093"/>
      <c r="AC22" s="3529"/>
      <c r="AD22" s="3507">
        <f t="shared" si="10"/>
        <v>5.833333333333333</v>
      </c>
      <c r="AE22" s="3529"/>
      <c r="AF22" s="3529"/>
      <c r="AG22" s="3398"/>
      <c r="AH22" s="3370">
        <f t="shared" si="7"/>
        <v>20</v>
      </c>
      <c r="AI22" s="3398">
        <v>7</v>
      </c>
      <c r="AJ22" s="3398">
        <v>0</v>
      </c>
      <c r="AK22" s="3398">
        <v>5</v>
      </c>
      <c r="AL22" s="3398">
        <v>5</v>
      </c>
      <c r="AM22" s="3398">
        <v>0</v>
      </c>
      <c r="AN22" s="3398">
        <v>3</v>
      </c>
      <c r="AO22" s="3384"/>
      <c r="AP22" s="3398"/>
      <c r="AQ22" s="3370">
        <f t="shared" si="8"/>
        <v>30</v>
      </c>
      <c r="AR22" s="3902">
        <v>4</v>
      </c>
      <c r="AS22" s="3545">
        <v>0</v>
      </c>
      <c r="AT22" s="3545">
        <v>5</v>
      </c>
      <c r="AU22" s="3545">
        <v>5</v>
      </c>
      <c r="AV22" s="3545">
        <v>5</v>
      </c>
      <c r="AW22" s="3545">
        <v>5</v>
      </c>
      <c r="AX22" s="3545">
        <v>0</v>
      </c>
      <c r="AY22" s="3545">
        <v>6</v>
      </c>
      <c r="AZ22" s="3545"/>
      <c r="BA22" s="3373">
        <f t="shared" si="9"/>
        <v>70</v>
      </c>
      <c r="BB22" s="3546">
        <f>BA22/'Radiología simple.'!$AO$8</f>
        <v>5.833333333333333</v>
      </c>
      <c r="BC22" s="3373" t="str" cm="1">
        <f t="array" ref="BC22">_xlfn.IFS(BB22&lt;4,"estandar",BB22&gt;9,"compleja",BB22&gt;4,"avanzada")</f>
        <v>avanzada</v>
      </c>
      <c r="BD22" s="3547">
        <v>1</v>
      </c>
      <c r="BE22" s="3260">
        <v>1</v>
      </c>
      <c r="BF22" s="3261">
        <v>1</v>
      </c>
      <c r="BG22" s="3261">
        <v>0</v>
      </c>
      <c r="BH22" s="1164"/>
      <c r="BI22" s="1164"/>
      <c r="BJ22" s="1141"/>
      <c r="BK22" s="1164"/>
      <c r="BL22" s="1164"/>
      <c r="BM22" s="1162"/>
      <c r="BN22" s="1164"/>
      <c r="BO22" s="1164"/>
      <c r="BP22" s="1164"/>
      <c r="BQ22" s="1164"/>
      <c r="BR22" s="1164"/>
      <c r="BS22" s="1165"/>
      <c r="BT22" s="1200"/>
      <c r="BU22" s="177"/>
      <c r="BV22" s="611"/>
      <c r="BW22" s="611"/>
      <c r="BX22" s="611"/>
    </row>
    <row r="23" spans="1:76" ht="50.25" customHeight="1" x14ac:dyDescent="0.55000000000000004">
      <c r="A23" s="214">
        <v>0</v>
      </c>
      <c r="B23" s="215">
        <v>5</v>
      </c>
      <c r="C23" s="214">
        <v>0</v>
      </c>
      <c r="D23" s="215">
        <v>3</v>
      </c>
      <c r="E23" s="214">
        <v>0</v>
      </c>
      <c r="F23" s="215">
        <v>1</v>
      </c>
      <c r="G23" s="214">
        <v>0</v>
      </c>
      <c r="H23" s="215">
        <v>3</v>
      </c>
      <c r="I23" s="3883" t="str">
        <f>CONCATENATE(A23,B23,C23,D23,E23,F23,G23,H23)</f>
        <v>05030103</v>
      </c>
      <c r="J23" s="1375" t="str">
        <f t="shared" si="6"/>
        <v>05030103</v>
      </c>
      <c r="K23" s="830"/>
      <c r="L23" s="830">
        <v>70997</v>
      </c>
      <c r="M23" s="830"/>
      <c r="N23" s="830"/>
      <c r="O23" s="830"/>
      <c r="P23" s="830"/>
      <c r="Q23" s="830"/>
      <c r="R23" s="830"/>
      <c r="S23" s="986" t="s">
        <v>119</v>
      </c>
      <c r="T23" s="2663"/>
      <c r="U23" s="2663" t="s">
        <v>1564</v>
      </c>
      <c r="V23" s="2703" t="s">
        <v>240</v>
      </c>
      <c r="W23" s="2699" t="s">
        <v>1565</v>
      </c>
      <c r="X23" s="2380"/>
      <c r="Y23" s="128" t="s">
        <v>1566</v>
      </c>
      <c r="Z23" s="547"/>
      <c r="AA23" s="547"/>
      <c r="AB23" s="2093"/>
      <c r="AC23" s="3529">
        <v>4.4000000000000004</v>
      </c>
      <c r="AD23" s="3507">
        <f t="shared" si="10"/>
        <v>5.416666666666667</v>
      </c>
      <c r="AE23" s="3529">
        <v>7.4</v>
      </c>
      <c r="AF23" s="3529"/>
      <c r="AG23" s="3398">
        <v>20</v>
      </c>
      <c r="AH23" s="3370">
        <f t="shared" si="7"/>
        <v>20</v>
      </c>
      <c r="AI23" s="3398">
        <v>7</v>
      </c>
      <c r="AJ23" s="3398">
        <v>0</v>
      </c>
      <c r="AK23" s="3398">
        <v>5</v>
      </c>
      <c r="AL23" s="3398">
        <v>5</v>
      </c>
      <c r="AM23" s="3398">
        <v>0</v>
      </c>
      <c r="AN23" s="3398">
        <v>3</v>
      </c>
      <c r="AO23" s="3384"/>
      <c r="AP23" s="3398">
        <v>25</v>
      </c>
      <c r="AQ23" s="3370">
        <f t="shared" si="8"/>
        <v>25</v>
      </c>
      <c r="AR23" s="3902">
        <v>4</v>
      </c>
      <c r="AS23" s="3545">
        <v>0</v>
      </c>
      <c r="AT23" s="3545">
        <v>5</v>
      </c>
      <c r="AU23" s="3545">
        <v>5</v>
      </c>
      <c r="AV23" s="3545">
        <v>5</v>
      </c>
      <c r="AW23" s="3545">
        <v>0</v>
      </c>
      <c r="AX23" s="3545">
        <v>0</v>
      </c>
      <c r="AY23" s="3545">
        <v>6</v>
      </c>
      <c r="AZ23" s="3379"/>
      <c r="BA23" s="3373">
        <f t="shared" si="9"/>
        <v>65</v>
      </c>
      <c r="BB23" s="3546">
        <f>BA23/'Radiología simple.'!$AO$8</f>
        <v>5.416666666666667</v>
      </c>
      <c r="BC23" s="3373" t="str" cm="1">
        <f t="array" ref="BC23">_xlfn.IFS(BB23&lt;4,"estandar",BB23&gt;9,"compleja",BB23&gt;4,"avanzada")</f>
        <v>avanzada</v>
      </c>
      <c r="BD23" s="3547">
        <v>1</v>
      </c>
      <c r="BE23" s="3260">
        <v>1</v>
      </c>
      <c r="BF23" s="3261">
        <v>1</v>
      </c>
      <c r="BG23" s="3261">
        <v>0</v>
      </c>
      <c r="BH23" s="1164">
        <v>6.5568567119155396</v>
      </c>
      <c r="BI23" s="1164">
        <v>8.1359215686274506</v>
      </c>
      <c r="BJ23" s="1141"/>
      <c r="BK23" s="1164">
        <v>18.125565610859699</v>
      </c>
      <c r="BL23" s="1164">
        <f>SUM(BH23,BI23,BK23)</f>
        <v>32.818343891402691</v>
      </c>
      <c r="BM23" s="1162"/>
      <c r="BN23" s="1164">
        <v>14.586806382472</v>
      </c>
      <c r="BO23" s="1164">
        <v>15</v>
      </c>
      <c r="BP23" s="1164">
        <v>0</v>
      </c>
      <c r="BQ23" s="1164">
        <v>8.6022317077484001</v>
      </c>
      <c r="BR23" s="1164">
        <f>SUM(BL23,BN23,BO23,BP23,BQ23)</f>
        <v>71.007381981623084</v>
      </c>
      <c r="BS23" s="1165"/>
      <c r="BT23" s="1200">
        <v>100</v>
      </c>
      <c r="BU23" s="177"/>
      <c r="BV23" s="611"/>
      <c r="BW23" s="611"/>
      <c r="BX23" s="611"/>
    </row>
    <row r="24" spans="1:76" ht="50.25" customHeight="1" x14ac:dyDescent="0.55000000000000004">
      <c r="A24" s="1376">
        <v>0</v>
      </c>
      <c r="B24" s="1377">
        <v>5</v>
      </c>
      <c r="C24" s="1376">
        <v>0</v>
      </c>
      <c r="D24" s="1377">
        <v>3</v>
      </c>
      <c r="E24" s="1376">
        <v>0</v>
      </c>
      <c r="F24" s="1377">
        <v>1</v>
      </c>
      <c r="G24" s="1376">
        <v>0</v>
      </c>
      <c r="H24" s="1377">
        <v>4</v>
      </c>
      <c r="I24" s="3883"/>
      <c r="J24" s="2766" t="str">
        <f t="shared" si="6"/>
        <v>05030104</v>
      </c>
      <c r="K24" s="830"/>
      <c r="L24" s="830"/>
      <c r="M24" s="830"/>
      <c r="N24" s="830"/>
      <c r="O24" s="830"/>
      <c r="P24" s="830"/>
      <c r="Q24" s="830"/>
      <c r="R24" s="830"/>
      <c r="S24" s="831" t="s">
        <v>456</v>
      </c>
      <c r="T24" s="2708" t="s">
        <v>1567</v>
      </c>
      <c r="U24" s="2708"/>
      <c r="V24" s="2669" t="s">
        <v>291</v>
      </c>
      <c r="W24" s="2998"/>
      <c r="X24" s="2393"/>
      <c r="Y24" s="157" t="s">
        <v>1568</v>
      </c>
      <c r="Z24" s="548"/>
      <c r="AA24" s="548"/>
      <c r="AB24" s="3895"/>
      <c r="AC24" s="3529"/>
      <c r="AD24" s="3507">
        <f t="shared" si="10"/>
        <v>2.9166666666666665</v>
      </c>
      <c r="AE24" s="3529"/>
      <c r="AF24" s="3529"/>
      <c r="AG24" s="3398"/>
      <c r="AH24" s="3370">
        <f t="shared" si="7"/>
        <v>15</v>
      </c>
      <c r="AI24" s="3398">
        <v>7</v>
      </c>
      <c r="AJ24" s="3398">
        <v>0</v>
      </c>
      <c r="AK24" s="3398">
        <v>0</v>
      </c>
      <c r="AL24" s="3398">
        <v>5</v>
      </c>
      <c r="AM24" s="3398">
        <v>0</v>
      </c>
      <c r="AN24" s="3398">
        <v>3</v>
      </c>
      <c r="AO24" s="3384"/>
      <c r="AP24" s="3398"/>
      <c r="AQ24" s="3370">
        <f t="shared" si="8"/>
        <v>20</v>
      </c>
      <c r="AR24" s="3902">
        <v>4</v>
      </c>
      <c r="AS24" s="3545">
        <v>0</v>
      </c>
      <c r="AT24" s="3545">
        <v>5</v>
      </c>
      <c r="AU24" s="3545">
        <v>0</v>
      </c>
      <c r="AV24" s="3545">
        <v>5</v>
      </c>
      <c r="AW24" s="3545">
        <v>0</v>
      </c>
      <c r="AX24" s="3545">
        <v>0</v>
      </c>
      <c r="AY24" s="3545">
        <v>6</v>
      </c>
      <c r="AZ24" s="3379"/>
      <c r="BA24" s="3373">
        <f t="shared" si="9"/>
        <v>35</v>
      </c>
      <c r="BB24" s="3546">
        <f>BA24/'Radiología simple.'!$AO$8</f>
        <v>2.9166666666666665</v>
      </c>
      <c r="BC24" s="3373" t="str" cm="1">
        <f t="array" ref="BC24">_xlfn.IFS(BB24&lt;4,"estandar",BB24&gt;9,"compleja",BB24&gt;4,"avanzada")</f>
        <v>estandar</v>
      </c>
      <c r="BD24" s="3547">
        <v>1</v>
      </c>
      <c r="BE24" s="3260">
        <v>0</v>
      </c>
      <c r="BF24" s="3261">
        <v>1</v>
      </c>
      <c r="BG24" s="3261">
        <v>0</v>
      </c>
      <c r="BH24" s="1164"/>
      <c r="BI24" s="1164"/>
      <c r="BJ24" s="1141"/>
      <c r="BK24" s="1164"/>
      <c r="BL24" s="1164"/>
      <c r="BM24" s="1162"/>
      <c r="BN24" s="1164"/>
      <c r="BO24" s="1164"/>
      <c r="BP24" s="1164"/>
      <c r="BQ24" s="1164"/>
      <c r="BR24" s="1164"/>
      <c r="BS24" s="1165"/>
      <c r="BT24" s="1200"/>
      <c r="BU24" s="177"/>
      <c r="BV24" s="611"/>
      <c r="BW24" s="611"/>
      <c r="BX24" s="611"/>
    </row>
    <row r="25" spans="1:76" ht="50.25" customHeight="1" x14ac:dyDescent="0.6">
      <c r="A25" s="1376">
        <v>0</v>
      </c>
      <c r="B25" s="1377">
        <v>5</v>
      </c>
      <c r="C25" s="1376">
        <v>0</v>
      </c>
      <c r="D25" s="1377">
        <v>3</v>
      </c>
      <c r="E25" s="1376">
        <v>0</v>
      </c>
      <c r="F25" s="1377">
        <v>1</v>
      </c>
      <c r="G25" s="1376">
        <v>0</v>
      </c>
      <c r="H25" s="1377">
        <v>5</v>
      </c>
      <c r="I25" s="3883"/>
      <c r="J25" s="2766" t="str">
        <f t="shared" si="6"/>
        <v>05030105</v>
      </c>
      <c r="K25" s="830"/>
      <c r="L25" s="830"/>
      <c r="M25" s="830"/>
      <c r="N25" s="830"/>
      <c r="O25" s="830"/>
      <c r="P25" s="830"/>
      <c r="Q25" s="830"/>
      <c r="R25" s="830"/>
      <c r="S25" s="831" t="s">
        <v>456</v>
      </c>
      <c r="T25" s="2708"/>
      <c r="U25" s="2708" t="s">
        <v>1569</v>
      </c>
      <c r="V25" s="2669" t="s">
        <v>291</v>
      </c>
      <c r="W25" s="2699" t="s">
        <v>1570</v>
      </c>
      <c r="X25" s="2385" t="s">
        <v>1571</v>
      </c>
      <c r="Y25" s="478"/>
      <c r="Z25" s="546"/>
      <c r="AA25" s="546"/>
      <c r="AB25" s="3894"/>
      <c r="AC25" s="3529"/>
      <c r="AD25" s="3507">
        <f t="shared" si="10"/>
        <v>2.9166666666666665</v>
      </c>
      <c r="AE25" s="3529"/>
      <c r="AF25" s="3529"/>
      <c r="AG25" s="3398">
        <v>20</v>
      </c>
      <c r="AH25" s="3370">
        <f t="shared" si="7"/>
        <v>15</v>
      </c>
      <c r="AI25" s="3398">
        <v>7</v>
      </c>
      <c r="AJ25" s="3398">
        <v>0</v>
      </c>
      <c r="AK25" s="3398">
        <v>0</v>
      </c>
      <c r="AL25" s="3398">
        <v>5</v>
      </c>
      <c r="AM25" s="3398">
        <v>0</v>
      </c>
      <c r="AN25" s="3398">
        <v>3</v>
      </c>
      <c r="AO25" s="3384"/>
      <c r="AP25" s="3398">
        <v>30</v>
      </c>
      <c r="AQ25" s="3370">
        <f t="shared" si="8"/>
        <v>20</v>
      </c>
      <c r="AR25" s="3902">
        <v>4</v>
      </c>
      <c r="AS25" s="3545">
        <v>0</v>
      </c>
      <c r="AT25" s="3545">
        <v>5</v>
      </c>
      <c r="AU25" s="3545">
        <v>0</v>
      </c>
      <c r="AV25" s="3545">
        <v>5</v>
      </c>
      <c r="AW25" s="3545">
        <v>0</v>
      </c>
      <c r="AX25" s="3545">
        <v>0</v>
      </c>
      <c r="AY25" s="3545">
        <v>6</v>
      </c>
      <c r="AZ25" s="3379"/>
      <c r="BA25" s="3373">
        <f t="shared" si="9"/>
        <v>35</v>
      </c>
      <c r="BB25" s="3546">
        <f>BA25/'Radiología simple.'!$AO$8</f>
        <v>2.9166666666666665</v>
      </c>
      <c r="BC25" s="3373" t="str" cm="1">
        <f t="array" ref="BC25">_xlfn.IFS(BB25&lt;4,"estandar",BB25&gt;9,"compleja",BB25&gt;4,"avanzada")</f>
        <v>estandar</v>
      </c>
      <c r="BD25" s="3547">
        <v>1</v>
      </c>
      <c r="BE25" s="3260">
        <v>0</v>
      </c>
      <c r="BF25" s="3261">
        <v>1</v>
      </c>
      <c r="BG25" s="3261">
        <v>0</v>
      </c>
      <c r="BH25" s="1164"/>
      <c r="BI25" s="1164"/>
      <c r="BJ25" s="1141"/>
      <c r="BK25" s="1164"/>
      <c r="BL25" s="1164"/>
      <c r="BM25" s="1162"/>
      <c r="BN25" s="1164"/>
      <c r="BO25" s="1164"/>
      <c r="BP25" s="1164"/>
      <c r="BQ25" s="1164"/>
      <c r="BR25" s="1164"/>
      <c r="BS25" s="1165"/>
      <c r="BT25" s="1200"/>
      <c r="BU25" s="177"/>
      <c r="BV25" s="611"/>
      <c r="BW25" s="611"/>
      <c r="BX25" s="611"/>
    </row>
    <row r="26" spans="1:76" ht="50.25" customHeight="1" x14ac:dyDescent="0.55000000000000004">
      <c r="A26" s="1376">
        <v>0</v>
      </c>
      <c r="B26" s="1377">
        <v>5</v>
      </c>
      <c r="C26" s="1376">
        <v>0</v>
      </c>
      <c r="D26" s="1377">
        <v>3</v>
      </c>
      <c r="E26" s="1376">
        <v>0</v>
      </c>
      <c r="F26" s="1377">
        <v>1</v>
      </c>
      <c r="G26" s="1376">
        <v>0</v>
      </c>
      <c r="H26" s="1377">
        <v>6</v>
      </c>
      <c r="I26" s="3883"/>
      <c r="J26" s="2766" t="str">
        <f t="shared" si="6"/>
        <v>05030106</v>
      </c>
      <c r="K26" s="830"/>
      <c r="L26" s="830"/>
      <c r="M26" s="830"/>
      <c r="N26" s="830"/>
      <c r="O26" s="830"/>
      <c r="P26" s="830"/>
      <c r="Q26" s="830"/>
      <c r="R26" s="830"/>
      <c r="S26" s="831" t="s">
        <v>456</v>
      </c>
      <c r="T26" s="2708"/>
      <c r="U26" s="2708" t="s">
        <v>1572</v>
      </c>
      <c r="V26" s="2669" t="s">
        <v>291</v>
      </c>
      <c r="W26" s="2699" t="s">
        <v>1573</v>
      </c>
      <c r="X26" s="2393"/>
      <c r="Y26" s="477"/>
      <c r="Z26" s="547"/>
      <c r="AA26" s="547"/>
      <c r="AB26" s="2093"/>
      <c r="AC26" s="3529"/>
      <c r="AD26" s="3507">
        <f t="shared" si="10"/>
        <v>2.9166666666666665</v>
      </c>
      <c r="AE26" s="3529"/>
      <c r="AF26" s="3529"/>
      <c r="AG26" s="3384"/>
      <c r="AH26" s="3370">
        <f t="shared" si="7"/>
        <v>15</v>
      </c>
      <c r="AI26" s="3398">
        <v>7</v>
      </c>
      <c r="AJ26" s="3398">
        <v>0</v>
      </c>
      <c r="AK26" s="3398">
        <v>3</v>
      </c>
      <c r="AL26" s="3398">
        <v>2</v>
      </c>
      <c r="AM26" s="3398">
        <v>0</v>
      </c>
      <c r="AN26" s="3398">
        <v>3</v>
      </c>
      <c r="AO26" s="3384"/>
      <c r="AP26" s="3398"/>
      <c r="AQ26" s="3370">
        <f t="shared" si="8"/>
        <v>20</v>
      </c>
      <c r="AR26" s="3902">
        <v>4</v>
      </c>
      <c r="AS26" s="3545">
        <v>0</v>
      </c>
      <c r="AT26" s="3545">
        <v>5</v>
      </c>
      <c r="AU26" s="3545">
        <v>5</v>
      </c>
      <c r="AV26" s="3545">
        <v>0</v>
      </c>
      <c r="AW26" s="3545">
        <v>0</v>
      </c>
      <c r="AX26" s="3545">
        <v>0</v>
      </c>
      <c r="AY26" s="3545">
        <v>6</v>
      </c>
      <c r="AZ26" s="3379"/>
      <c r="BA26" s="3373">
        <f t="shared" si="9"/>
        <v>35</v>
      </c>
      <c r="BB26" s="3546">
        <f>BA26/'Radiología simple.'!$AO$8</f>
        <v>2.9166666666666665</v>
      </c>
      <c r="BC26" s="3373" t="str" cm="1">
        <f t="array" ref="BC26">_xlfn.IFS(BB26&lt;4,"estandar",BB26&gt;9,"compleja",BB26&gt;4,"avanzada")</f>
        <v>estandar</v>
      </c>
      <c r="BD26" s="3547">
        <v>1</v>
      </c>
      <c r="BE26" s="3260">
        <v>0</v>
      </c>
      <c r="BF26" s="3261">
        <v>1</v>
      </c>
      <c r="BG26" s="3261">
        <v>0</v>
      </c>
      <c r="BH26" s="1164"/>
      <c r="BI26" s="1164"/>
      <c r="BJ26" s="1141"/>
      <c r="BK26" s="1164"/>
      <c r="BL26" s="1164"/>
      <c r="BM26" s="1162"/>
      <c r="BN26" s="1164"/>
      <c r="BO26" s="1164"/>
      <c r="BP26" s="1164"/>
      <c r="BQ26" s="1164"/>
      <c r="BR26" s="1164"/>
      <c r="BS26" s="1165"/>
      <c r="BT26" s="1200"/>
      <c r="BU26" s="177"/>
      <c r="BV26" s="611"/>
      <c r="BW26" s="611"/>
      <c r="BX26" s="611"/>
    </row>
    <row r="27" spans="1:76" ht="50.25" customHeight="1" x14ac:dyDescent="0.55000000000000004">
      <c r="A27" s="214">
        <v>0</v>
      </c>
      <c r="B27" s="215">
        <v>5</v>
      </c>
      <c r="C27" s="214">
        <v>0</v>
      </c>
      <c r="D27" s="215">
        <v>3</v>
      </c>
      <c r="E27" s="214">
        <v>0</v>
      </c>
      <c r="F27" s="215">
        <v>2</v>
      </c>
      <c r="G27" s="214">
        <v>0</v>
      </c>
      <c r="H27" s="215">
        <v>0</v>
      </c>
      <c r="I27" s="3883" t="str">
        <f t="shared" ref="I27:I36" si="11">CONCATENATE(A27,B27,C27,D27,E27,F27,G27,H27)</f>
        <v>05030200</v>
      </c>
      <c r="J27" s="1375" t="str">
        <f t="shared" si="6"/>
        <v>05030200</v>
      </c>
      <c r="K27" s="830"/>
      <c r="L27" s="986" t="s">
        <v>309</v>
      </c>
      <c r="M27" s="986"/>
      <c r="N27" s="986"/>
      <c r="O27" s="986"/>
      <c r="P27" s="986"/>
      <c r="Q27" s="986"/>
      <c r="R27" s="986"/>
      <c r="S27" s="986" t="s">
        <v>119</v>
      </c>
      <c r="T27" s="2732" t="s">
        <v>1574</v>
      </c>
      <c r="U27" s="3175"/>
      <c r="V27" s="2854" t="s">
        <v>653</v>
      </c>
      <c r="W27" s="2699" t="s">
        <v>1575</v>
      </c>
      <c r="X27" s="2358"/>
      <c r="Y27" s="128" t="s">
        <v>1576</v>
      </c>
      <c r="Z27" s="547"/>
      <c r="AA27" s="547"/>
      <c r="AB27" s="2093"/>
      <c r="AC27" s="3529">
        <v>5.0999999999999996</v>
      </c>
      <c r="AD27" s="3507">
        <f t="shared" si="10"/>
        <v>7.5</v>
      </c>
      <c r="AE27" s="3529">
        <v>7.8</v>
      </c>
      <c r="AF27" s="3529"/>
      <c r="AG27" s="3398">
        <v>20</v>
      </c>
      <c r="AH27" s="3370">
        <v>30</v>
      </c>
      <c r="AI27" s="3398">
        <v>7</v>
      </c>
      <c r="AJ27" s="3398">
        <v>0</v>
      </c>
      <c r="AK27" s="3398">
        <v>5</v>
      </c>
      <c r="AL27" s="3398">
        <v>5</v>
      </c>
      <c r="AM27" s="3398">
        <v>0</v>
      </c>
      <c r="AN27" s="3398">
        <v>3</v>
      </c>
      <c r="AO27" s="3384"/>
      <c r="AP27" s="3398">
        <v>30</v>
      </c>
      <c r="AQ27" s="3370">
        <f t="shared" si="8"/>
        <v>30</v>
      </c>
      <c r="AR27" s="3902">
        <v>4</v>
      </c>
      <c r="AS27" s="3545">
        <v>0</v>
      </c>
      <c r="AT27" s="3545">
        <v>5</v>
      </c>
      <c r="AU27" s="3545">
        <v>10</v>
      </c>
      <c r="AV27" s="3545">
        <v>5</v>
      </c>
      <c r="AW27" s="3545">
        <v>0</v>
      </c>
      <c r="AX27" s="3545">
        <v>0</v>
      </c>
      <c r="AY27" s="3545">
        <v>6</v>
      </c>
      <c r="AZ27" s="3379"/>
      <c r="BA27" s="3373">
        <f t="shared" si="9"/>
        <v>90</v>
      </c>
      <c r="BB27" s="3546">
        <f>BA27/'Radiología simple.'!$AO$8</f>
        <v>7.5</v>
      </c>
      <c r="BC27" s="3373" t="str" cm="1">
        <f t="array" ref="BC27">_xlfn.IFS(BB27&lt;4,"estandar",BB27&gt;9,"compleja",BB27&gt;4,"avanzada")</f>
        <v>avanzada</v>
      </c>
      <c r="BD27" s="3547">
        <v>1</v>
      </c>
      <c r="BE27" s="3260">
        <v>1</v>
      </c>
      <c r="BF27" s="3261">
        <v>1</v>
      </c>
      <c r="BG27" s="3261">
        <v>0</v>
      </c>
      <c r="BH27" s="1164">
        <v>6.5568567119155396</v>
      </c>
      <c r="BI27" s="1164">
        <v>8.1359215686274506</v>
      </c>
      <c r="BJ27" s="1141"/>
      <c r="BK27" s="1164">
        <v>21.750678733031702</v>
      </c>
      <c r="BL27" s="1164">
        <f>SUM(BH27,BI27,BK27)</f>
        <v>36.443457013574694</v>
      </c>
      <c r="BM27" s="1162"/>
      <c r="BN27" s="1164">
        <v>14.586806382472</v>
      </c>
      <c r="BO27" s="1164">
        <v>15</v>
      </c>
      <c r="BP27" s="1164">
        <v>0</v>
      </c>
      <c r="BQ27" s="1164">
        <v>8.6022317077484001</v>
      </c>
      <c r="BR27" s="1164">
        <f>SUM(BL27,BN27,BO27,BP27,BQ27)</f>
        <v>74.632495103795094</v>
      </c>
      <c r="BS27" s="1165"/>
      <c r="BT27" s="1200">
        <v>100</v>
      </c>
      <c r="BU27" s="177"/>
      <c r="BV27" s="611"/>
      <c r="BW27" s="611"/>
      <c r="BX27" s="611"/>
    </row>
    <row r="28" spans="1:76" ht="50.25" hidden="1" customHeight="1" x14ac:dyDescent="0.55000000000000004">
      <c r="A28" s="214">
        <v>0</v>
      </c>
      <c r="B28" s="215">
        <v>5</v>
      </c>
      <c r="C28" s="214">
        <v>0</v>
      </c>
      <c r="D28" s="215">
        <v>3</v>
      </c>
      <c r="E28" s="214">
        <v>0</v>
      </c>
      <c r="F28" s="215">
        <v>3</v>
      </c>
      <c r="G28" s="214">
        <v>0</v>
      </c>
      <c r="H28" s="215">
        <v>0</v>
      </c>
      <c r="I28" s="3883" t="str">
        <f t="shared" si="11"/>
        <v>05030300</v>
      </c>
      <c r="J28" s="1375" t="str">
        <f t="shared" si="6"/>
        <v>05030300</v>
      </c>
      <c r="K28" s="830"/>
      <c r="L28" s="986" t="s">
        <v>309</v>
      </c>
      <c r="M28" s="986"/>
      <c r="N28" s="986"/>
      <c r="O28" s="986"/>
      <c r="P28" s="986"/>
      <c r="Q28" s="986"/>
      <c r="R28" s="986"/>
      <c r="S28" s="986" t="s">
        <v>119</v>
      </c>
      <c r="T28" s="2785" t="s">
        <v>1577</v>
      </c>
      <c r="U28" s="2785"/>
      <c r="V28" s="2783" t="s">
        <v>268</v>
      </c>
      <c r="W28" s="2996" t="s">
        <v>1578</v>
      </c>
      <c r="X28" s="2385" t="s">
        <v>1579</v>
      </c>
      <c r="Y28" s="128" t="s">
        <v>1580</v>
      </c>
      <c r="Z28" s="547"/>
      <c r="AA28" s="547"/>
      <c r="AB28" s="2093"/>
      <c r="AC28" s="3529">
        <v>4.4000000000000004</v>
      </c>
      <c r="AD28" s="3507">
        <f t="shared" si="10"/>
        <v>5.416666666666667</v>
      </c>
      <c r="AE28" s="3529">
        <v>5.6</v>
      </c>
      <c r="AF28" s="3529"/>
      <c r="AG28" s="3398">
        <v>20</v>
      </c>
      <c r="AH28" s="3370">
        <f>SUM(AI28:AN28)</f>
        <v>20</v>
      </c>
      <c r="AI28" s="3398">
        <v>7</v>
      </c>
      <c r="AJ28" s="3398">
        <v>0</v>
      </c>
      <c r="AK28" s="3398">
        <v>5</v>
      </c>
      <c r="AL28" s="3398">
        <v>5</v>
      </c>
      <c r="AM28" s="3398">
        <v>0</v>
      </c>
      <c r="AN28" s="3398">
        <v>3</v>
      </c>
      <c r="AO28" s="3384"/>
      <c r="AP28" s="3545">
        <v>25</v>
      </c>
      <c r="AQ28" s="3370">
        <f t="shared" si="8"/>
        <v>25</v>
      </c>
      <c r="AR28" s="3902">
        <v>4</v>
      </c>
      <c r="AS28" s="3545">
        <v>0</v>
      </c>
      <c r="AT28" s="3545">
        <v>5</v>
      </c>
      <c r="AU28" s="3545">
        <v>5</v>
      </c>
      <c r="AV28" s="3545">
        <v>5</v>
      </c>
      <c r="AW28" s="3545">
        <v>0</v>
      </c>
      <c r="AX28" s="3545">
        <v>0</v>
      </c>
      <c r="AY28" s="3545">
        <v>6</v>
      </c>
      <c r="AZ28" s="3379"/>
      <c r="BA28" s="3373">
        <f t="shared" si="9"/>
        <v>65</v>
      </c>
      <c r="BB28" s="3546">
        <f>BA28/'Radiología simple.'!$AO$8</f>
        <v>5.416666666666667</v>
      </c>
      <c r="BC28" s="3373" t="str" cm="1">
        <f t="array" ref="BC28">_xlfn.IFS(BB28&lt;4,"estandar",BB28&gt;9,"compleja",BB28&gt;4,"avanzada")</f>
        <v>avanzada</v>
      </c>
      <c r="BD28" s="3547">
        <v>1</v>
      </c>
      <c r="BE28" s="3260">
        <v>1</v>
      </c>
      <c r="BF28" s="3261">
        <v>1</v>
      </c>
      <c r="BG28" s="3261">
        <v>0</v>
      </c>
      <c r="BH28" s="1164">
        <v>6.5568567119155396</v>
      </c>
      <c r="BI28" s="1164">
        <v>8.1359215686274506</v>
      </c>
      <c r="BJ28" s="1141"/>
      <c r="BK28" s="1164">
        <v>18.125565610859699</v>
      </c>
      <c r="BL28" s="1164">
        <f>SUM(BH28,BI28,BK28)</f>
        <v>32.818343891402691</v>
      </c>
      <c r="BM28" s="1162"/>
      <c r="BN28" s="1164">
        <v>14.586806382472</v>
      </c>
      <c r="BO28" s="1164">
        <v>0</v>
      </c>
      <c r="BP28" s="1164">
        <v>0</v>
      </c>
      <c r="BQ28" s="1164">
        <v>8.6022317077484001</v>
      </c>
      <c r="BR28" s="1164">
        <f>SUM(BL28,BN28,BO28,BP28,BQ28)</f>
        <v>56.007381981623091</v>
      </c>
      <c r="BS28" s="1165"/>
      <c r="BT28" s="1200"/>
      <c r="BU28" s="177"/>
      <c r="BV28" s="611"/>
      <c r="BW28" s="611"/>
      <c r="BX28" s="611"/>
    </row>
    <row r="29" spans="1:76" ht="50.25" hidden="1" customHeight="1" x14ac:dyDescent="0.55000000000000004">
      <c r="A29" s="214"/>
      <c r="B29" s="215"/>
      <c r="C29" s="214"/>
      <c r="D29" s="215"/>
      <c r="E29" s="214"/>
      <c r="F29" s="215"/>
      <c r="G29" s="214"/>
      <c r="H29" s="215"/>
      <c r="I29" s="3883" t="str">
        <f t="shared" si="11"/>
        <v/>
      </c>
      <c r="J29" s="1375" t="str">
        <f t="shared" si="6"/>
        <v/>
      </c>
      <c r="K29" s="830"/>
      <c r="L29" s="986"/>
      <c r="M29" s="986"/>
      <c r="N29" s="986"/>
      <c r="O29" s="986"/>
      <c r="P29" s="986"/>
      <c r="Q29" s="986"/>
      <c r="R29" s="986"/>
      <c r="S29" s="2767" t="s">
        <v>167</v>
      </c>
      <c r="T29" s="2705" t="s">
        <v>1581</v>
      </c>
      <c r="U29" s="2705"/>
      <c r="V29" s="2703" t="s">
        <v>240</v>
      </c>
      <c r="W29" s="2699"/>
      <c r="X29" s="2385" t="s">
        <v>1582</v>
      </c>
      <c r="Y29" s="128"/>
      <c r="Z29" s="547"/>
      <c r="AA29" s="547"/>
      <c r="AB29" s="2093"/>
      <c r="AC29" s="3529"/>
      <c r="AD29" s="3507">
        <f t="shared" si="10"/>
        <v>0</v>
      </c>
      <c r="AE29" s="3529"/>
      <c r="AF29" s="3529"/>
      <c r="AG29" s="3384"/>
      <c r="AH29" s="3370">
        <f>SUM(AI29:AN29)</f>
        <v>0</v>
      </c>
      <c r="AI29" s="3398"/>
      <c r="AJ29" s="3398"/>
      <c r="AK29" s="3398"/>
      <c r="AL29" s="3398"/>
      <c r="AM29" s="3398"/>
      <c r="AN29" s="3398"/>
      <c r="AO29" s="3384"/>
      <c r="AP29" s="3384"/>
      <c r="AQ29" s="3370">
        <f t="shared" si="8"/>
        <v>0</v>
      </c>
      <c r="AR29" s="3902"/>
      <c r="AS29" s="3545"/>
      <c r="AT29" s="3545"/>
      <c r="AU29" s="3545"/>
      <c r="AV29" s="3545"/>
      <c r="AW29" s="3545"/>
      <c r="AX29" s="3545"/>
      <c r="AY29" s="3545"/>
      <c r="AZ29" s="3379"/>
      <c r="BA29" s="3373">
        <f t="shared" si="9"/>
        <v>0</v>
      </c>
      <c r="BB29" s="3546">
        <f>BA29/'Radiología simple.'!$AO$8</f>
        <v>0</v>
      </c>
      <c r="BC29" s="3373" t="str" cm="1">
        <f t="array" ref="BC29">_xlfn.IFS(BB29&lt;4,"estandar",BB29&gt;9,"compleja",BB29&gt;4,"avanzada")</f>
        <v>estandar</v>
      </c>
      <c r="BD29" s="3547">
        <v>1</v>
      </c>
      <c r="BE29" s="3260">
        <v>0</v>
      </c>
      <c r="BF29" s="3261">
        <v>1</v>
      </c>
      <c r="BG29" s="3261">
        <v>0</v>
      </c>
      <c r="BH29" s="1164"/>
      <c r="BI29" s="1164"/>
      <c r="BJ29" s="1141"/>
      <c r="BK29" s="1164"/>
      <c r="BL29" s="1164">
        <f>SUM(BH29,BI29,BK29)</f>
        <v>0</v>
      </c>
      <c r="BM29" s="1162"/>
      <c r="BN29" s="1164"/>
      <c r="BO29" s="1164"/>
      <c r="BP29" s="1164"/>
      <c r="BQ29" s="1164"/>
      <c r="BR29" s="1164">
        <f>SUM(BL29,BN29,BO29,BP29,BQ29)</f>
        <v>0</v>
      </c>
      <c r="BS29" s="1165"/>
      <c r="BT29" s="1200"/>
      <c r="BU29" s="177"/>
      <c r="BV29" s="611"/>
      <c r="BW29" s="611"/>
      <c r="BX29" s="611"/>
    </row>
    <row r="30" spans="1:76" ht="50.25" customHeight="1" x14ac:dyDescent="0.55000000000000004">
      <c r="A30" s="214">
        <v>0</v>
      </c>
      <c r="B30" s="215">
        <v>5</v>
      </c>
      <c r="C30" s="214">
        <v>0</v>
      </c>
      <c r="D30" s="215">
        <v>3</v>
      </c>
      <c r="E30" s="214">
        <v>0</v>
      </c>
      <c r="F30" s="215">
        <v>4</v>
      </c>
      <c r="G30" s="214">
        <v>0</v>
      </c>
      <c r="H30" s="215">
        <v>0</v>
      </c>
      <c r="I30" s="3883" t="str">
        <f t="shared" si="11"/>
        <v>05030400</v>
      </c>
      <c r="J30" s="1375" t="str">
        <f t="shared" si="6"/>
        <v>05030400</v>
      </c>
      <c r="K30" s="830"/>
      <c r="L30" s="986" t="s">
        <v>309</v>
      </c>
      <c r="M30" s="986"/>
      <c r="N30" s="986"/>
      <c r="O30" s="986"/>
      <c r="P30" s="986"/>
      <c r="Q30" s="986"/>
      <c r="R30" s="986"/>
      <c r="S30" s="986" t="s">
        <v>119</v>
      </c>
      <c r="T30" s="2663" t="s">
        <v>1583</v>
      </c>
      <c r="U30" s="2663"/>
      <c r="V30" s="2703" t="s">
        <v>240</v>
      </c>
      <c r="W30" s="2699" t="s">
        <v>1584</v>
      </c>
      <c r="X30" s="2345"/>
      <c r="Y30" s="128" t="s">
        <v>1585</v>
      </c>
      <c r="Z30" s="548"/>
      <c r="AA30" s="548"/>
      <c r="AB30" s="3895"/>
      <c r="AC30" s="3529">
        <v>4.4000000000000004</v>
      </c>
      <c r="AD30" s="3507">
        <f t="shared" si="10"/>
        <v>5.416666666666667</v>
      </c>
      <c r="AE30" s="3529">
        <v>7.4</v>
      </c>
      <c r="AF30" s="3529"/>
      <c r="AG30" s="3398">
        <v>20</v>
      </c>
      <c r="AH30" s="3370">
        <f>SUM(AI30:AN30)</f>
        <v>20</v>
      </c>
      <c r="AI30" s="3398">
        <v>7</v>
      </c>
      <c r="AJ30" s="3398">
        <v>0</v>
      </c>
      <c r="AK30" s="3398">
        <v>5</v>
      </c>
      <c r="AL30" s="3398">
        <v>5</v>
      </c>
      <c r="AM30" s="3398">
        <v>0</v>
      </c>
      <c r="AN30" s="3398">
        <v>3</v>
      </c>
      <c r="AO30" s="3384"/>
      <c r="AP30" s="3398">
        <v>25</v>
      </c>
      <c r="AQ30" s="3370">
        <f t="shared" si="8"/>
        <v>25</v>
      </c>
      <c r="AR30" s="3902">
        <v>4</v>
      </c>
      <c r="AS30" s="3545">
        <v>0</v>
      </c>
      <c r="AT30" s="3545">
        <v>5</v>
      </c>
      <c r="AU30" s="3545">
        <v>5</v>
      </c>
      <c r="AV30" s="3545">
        <v>5</v>
      </c>
      <c r="AW30" s="3545">
        <v>0</v>
      </c>
      <c r="AX30" s="3545">
        <v>0</v>
      </c>
      <c r="AY30" s="3545">
        <v>6</v>
      </c>
      <c r="AZ30" s="3379"/>
      <c r="BA30" s="3373">
        <f t="shared" si="9"/>
        <v>65</v>
      </c>
      <c r="BB30" s="3546">
        <f>BA30/'Radiología simple.'!$AO$8</f>
        <v>5.416666666666667</v>
      </c>
      <c r="BC30" s="3373" t="str" cm="1">
        <f t="array" ref="BC30">_xlfn.IFS(BB30&lt;4,"estandar",BB30&gt;9,"compleja",BB30&gt;4,"avanzada")</f>
        <v>avanzada</v>
      </c>
      <c r="BD30" s="3547">
        <v>1</v>
      </c>
      <c r="BE30" s="3260">
        <v>1</v>
      </c>
      <c r="BF30" s="3261">
        <v>1</v>
      </c>
      <c r="BG30" s="3261">
        <v>0</v>
      </c>
      <c r="BH30" s="1164">
        <v>6.5568567119155396</v>
      </c>
      <c r="BI30" s="1164">
        <v>8.1359215686274506</v>
      </c>
      <c r="BJ30" s="1141"/>
      <c r="BK30" s="1164">
        <v>18.125565610859699</v>
      </c>
      <c r="BL30" s="1164">
        <f>SUM(BH30,BI30,BK30)</f>
        <v>32.818343891402691</v>
      </c>
      <c r="BM30" s="1162"/>
      <c r="BN30" s="1164">
        <v>14.586806382472</v>
      </c>
      <c r="BO30" s="1164">
        <v>15</v>
      </c>
      <c r="BP30" s="1164">
        <v>0</v>
      </c>
      <c r="BQ30" s="1164">
        <v>8.6022317077484001</v>
      </c>
      <c r="BR30" s="1164">
        <f>SUM(BL30,BN30,BO30,BP30,BQ30)</f>
        <v>71.007381981623084</v>
      </c>
      <c r="BS30" s="1165"/>
      <c r="BT30" s="1200">
        <v>100</v>
      </c>
      <c r="BU30" s="177"/>
      <c r="BV30" s="611"/>
      <c r="BW30" s="611"/>
      <c r="BX30" s="611"/>
    </row>
    <row r="31" spans="1:76" ht="50.25" customHeight="1" x14ac:dyDescent="0.6">
      <c r="A31" s="214">
        <v>0</v>
      </c>
      <c r="B31" s="215">
        <v>5</v>
      </c>
      <c r="C31" s="214">
        <v>0</v>
      </c>
      <c r="D31" s="215">
        <v>3</v>
      </c>
      <c r="E31" s="214">
        <v>0</v>
      </c>
      <c r="F31" s="215">
        <v>5</v>
      </c>
      <c r="G31" s="214">
        <v>0</v>
      </c>
      <c r="H31" s="215">
        <v>0</v>
      </c>
      <c r="I31" s="3883" t="str">
        <f t="shared" si="11"/>
        <v>05030500</v>
      </c>
      <c r="J31" s="1375" t="str">
        <f t="shared" si="6"/>
        <v>05030500</v>
      </c>
      <c r="K31" s="830"/>
      <c r="L31" s="830">
        <v>71013</v>
      </c>
      <c r="M31" s="830"/>
      <c r="N31" s="830"/>
      <c r="O31" s="830"/>
      <c r="P31" s="830"/>
      <c r="Q31" s="830"/>
      <c r="R31" s="830"/>
      <c r="S31" s="986" t="s">
        <v>119</v>
      </c>
      <c r="T31" s="2663" t="s">
        <v>1586</v>
      </c>
      <c r="U31" s="2663"/>
      <c r="V31" s="2703" t="s">
        <v>240</v>
      </c>
      <c r="W31" s="2699" t="s">
        <v>1587</v>
      </c>
      <c r="X31" s="2380" t="s">
        <v>1588</v>
      </c>
      <c r="Y31" s="128" t="s">
        <v>1586</v>
      </c>
      <c r="Z31" s="546"/>
      <c r="AA31" s="546"/>
      <c r="AB31" s="3894"/>
      <c r="AC31" s="3529">
        <v>4.4000000000000004</v>
      </c>
      <c r="AD31" s="3507">
        <f t="shared" si="10"/>
        <v>7.083333333333333</v>
      </c>
      <c r="AE31" s="3529">
        <v>8.1999999999999993</v>
      </c>
      <c r="AF31" s="3529"/>
      <c r="AG31" s="3545">
        <v>30</v>
      </c>
      <c r="AH31" s="3370">
        <f>SUM(AI31:AN31)</f>
        <v>30</v>
      </c>
      <c r="AI31" s="3398">
        <v>7</v>
      </c>
      <c r="AJ31" s="3398">
        <v>0</v>
      </c>
      <c r="AK31" s="3398">
        <v>5</v>
      </c>
      <c r="AL31" s="3398">
        <v>5</v>
      </c>
      <c r="AM31" s="3398">
        <v>10</v>
      </c>
      <c r="AN31" s="3398">
        <v>3</v>
      </c>
      <c r="AO31" s="3384"/>
      <c r="AP31" s="3398">
        <v>20</v>
      </c>
      <c r="AQ31" s="3370">
        <f t="shared" si="8"/>
        <v>25</v>
      </c>
      <c r="AR31" s="3902">
        <v>4</v>
      </c>
      <c r="AS31" s="3545">
        <v>0</v>
      </c>
      <c r="AT31" s="3545">
        <v>5</v>
      </c>
      <c r="AU31" s="3545">
        <v>5</v>
      </c>
      <c r="AV31" s="3545">
        <v>5</v>
      </c>
      <c r="AW31" s="3545">
        <v>0</v>
      </c>
      <c r="AX31" s="3545">
        <v>0</v>
      </c>
      <c r="AY31" s="3545">
        <v>6</v>
      </c>
      <c r="AZ31" s="3379"/>
      <c r="BA31" s="3373">
        <f t="shared" si="9"/>
        <v>85</v>
      </c>
      <c r="BB31" s="3546">
        <f>BA31/'Radiología simple.'!$AO$8</f>
        <v>7.083333333333333</v>
      </c>
      <c r="BC31" s="3373" t="str" cm="1">
        <f t="array" ref="BC31">_xlfn.IFS(BB31&lt;4,"estandar",BB31&gt;9,"compleja",BB31&gt;4,"avanzada")</f>
        <v>avanzada</v>
      </c>
      <c r="BD31" s="3547">
        <v>1</v>
      </c>
      <c r="BE31" s="3260">
        <v>1</v>
      </c>
      <c r="BF31" s="3261">
        <v>1</v>
      </c>
      <c r="BG31" s="3261">
        <v>0</v>
      </c>
      <c r="BH31" s="1164">
        <v>9.8352850678733006</v>
      </c>
      <c r="BI31" s="1164">
        <v>12.2038823529412</v>
      </c>
      <c r="BJ31" s="1141"/>
      <c r="BK31" s="1164">
        <v>18.125565610859699</v>
      </c>
      <c r="BL31" s="1164">
        <f>SUM(BH31,BI31,BK31)</f>
        <v>40.164733031674203</v>
      </c>
      <c r="BM31" s="1162"/>
      <c r="BN31" s="1164">
        <v>21.880209573708001</v>
      </c>
      <c r="BO31" s="1164">
        <v>15</v>
      </c>
      <c r="BP31" s="1164">
        <v>0</v>
      </c>
      <c r="BQ31" s="1164">
        <v>8.6022317077484001</v>
      </c>
      <c r="BR31" s="1164">
        <f>SUM(BL31,BN31,BO31,BP31,BQ31)</f>
        <v>85.647174313130606</v>
      </c>
      <c r="BS31" s="1165"/>
      <c r="BT31" s="1200">
        <v>100</v>
      </c>
      <c r="BU31" s="177"/>
      <c r="BV31" s="611"/>
      <c r="BW31" s="611"/>
      <c r="BX31" s="611"/>
    </row>
    <row r="32" spans="1:76" ht="50.25" customHeight="1" x14ac:dyDescent="0.55000000000000004">
      <c r="A32" s="214">
        <v>0</v>
      </c>
      <c r="B32" s="215">
        <v>5</v>
      </c>
      <c r="C32" s="214">
        <v>0</v>
      </c>
      <c r="D32" s="215">
        <v>3</v>
      </c>
      <c r="E32" s="214">
        <v>0</v>
      </c>
      <c r="F32" s="215">
        <v>6</v>
      </c>
      <c r="G32" s="214">
        <v>0</v>
      </c>
      <c r="H32" s="215">
        <v>0</v>
      </c>
      <c r="I32" s="3883" t="str">
        <f t="shared" si="11"/>
        <v>05030600</v>
      </c>
      <c r="J32" s="1375" t="str">
        <f t="shared" si="6"/>
        <v>05030600</v>
      </c>
      <c r="K32" s="830"/>
      <c r="L32" s="830"/>
      <c r="M32" s="830"/>
      <c r="N32" s="830"/>
      <c r="O32" s="830"/>
      <c r="P32" s="830"/>
      <c r="Q32" s="830"/>
      <c r="R32" s="830"/>
      <c r="S32" s="986" t="s">
        <v>119</v>
      </c>
      <c r="T32" s="2663" t="s">
        <v>1589</v>
      </c>
      <c r="U32" s="2663"/>
      <c r="V32" s="2703" t="s">
        <v>240</v>
      </c>
      <c r="W32" s="2699" t="s">
        <v>218</v>
      </c>
      <c r="X32" s="2345"/>
      <c r="Y32" s="114"/>
      <c r="Z32" s="547"/>
      <c r="AA32" s="547"/>
      <c r="AB32" s="2093"/>
      <c r="AC32" s="3529"/>
      <c r="AD32" s="3507">
        <f t="shared" si="10"/>
        <v>4.166666666666667</v>
      </c>
      <c r="AE32" s="3529"/>
      <c r="AF32" s="3529"/>
      <c r="AG32" s="3384"/>
      <c r="AH32" s="3370">
        <f>SUM(AI32:AN32)</f>
        <v>15</v>
      </c>
      <c r="AI32" s="3398">
        <v>7</v>
      </c>
      <c r="AJ32" s="3398">
        <v>0</v>
      </c>
      <c r="AK32" s="3398">
        <v>0</v>
      </c>
      <c r="AL32" s="3398">
        <v>5</v>
      </c>
      <c r="AM32" s="3398">
        <v>0</v>
      </c>
      <c r="AN32" s="3398">
        <v>3</v>
      </c>
      <c r="AO32" s="3384"/>
      <c r="AP32" s="3384"/>
      <c r="AQ32" s="3370">
        <f t="shared" si="8"/>
        <v>20</v>
      </c>
      <c r="AR32" s="3902">
        <v>4</v>
      </c>
      <c r="AS32" s="3545">
        <v>0</v>
      </c>
      <c r="AT32" s="3545">
        <v>5</v>
      </c>
      <c r="AU32" s="3545">
        <v>5</v>
      </c>
      <c r="AV32" s="3545">
        <v>0</v>
      </c>
      <c r="AW32" s="3545">
        <v>0</v>
      </c>
      <c r="AX32" s="3545">
        <v>0</v>
      </c>
      <c r="AY32" s="3545">
        <v>6</v>
      </c>
      <c r="AZ32" s="3379"/>
      <c r="BA32" s="3373">
        <f t="shared" si="9"/>
        <v>50</v>
      </c>
      <c r="BB32" s="3546">
        <f>BA32/'Radiología simple.'!$AO$8</f>
        <v>4.166666666666667</v>
      </c>
      <c r="BC32" s="3373" t="str" cm="1">
        <f t="array" ref="BC32">_xlfn.IFS(BB32&lt;4,"estandar",BB32&gt;9,"compleja",BB32&gt;4,"avanzada")</f>
        <v>avanzada</v>
      </c>
      <c r="BD32" s="3547">
        <v>1</v>
      </c>
      <c r="BE32" s="3260">
        <v>1</v>
      </c>
      <c r="BF32" s="3261">
        <v>1</v>
      </c>
      <c r="BG32" s="3261">
        <v>0</v>
      </c>
      <c r="BH32" s="1164"/>
      <c r="BI32" s="1164"/>
      <c r="BJ32" s="1141"/>
      <c r="BK32" s="1164"/>
      <c r="BL32" s="1164"/>
      <c r="BM32" s="1162"/>
      <c r="BN32" s="1164"/>
      <c r="BO32" s="1164"/>
      <c r="BP32" s="1164"/>
      <c r="BQ32" s="1164"/>
      <c r="BR32" s="1164"/>
      <c r="BS32" s="1165"/>
      <c r="BT32" s="1200"/>
      <c r="BU32" s="177"/>
      <c r="BV32" s="611"/>
      <c r="BW32" s="611"/>
      <c r="BX32" s="611"/>
    </row>
    <row r="33" spans="1:77" ht="50.25" hidden="1" customHeight="1" x14ac:dyDescent="0.55000000000000004">
      <c r="A33" s="214"/>
      <c r="B33" s="215"/>
      <c r="C33" s="214"/>
      <c r="D33" s="215"/>
      <c r="E33" s="214"/>
      <c r="F33" s="215"/>
      <c r="G33" s="214"/>
      <c r="H33" s="215"/>
      <c r="I33" s="3883"/>
      <c r="J33" s="2766"/>
      <c r="K33" s="830"/>
      <c r="L33" s="830"/>
      <c r="M33" s="830"/>
      <c r="N33" s="830"/>
      <c r="O33" s="830"/>
      <c r="P33" s="830"/>
      <c r="Q33" s="830"/>
      <c r="R33" s="830"/>
      <c r="S33" s="831"/>
      <c r="T33" s="2685"/>
      <c r="U33" s="2685"/>
      <c r="V33" s="2669"/>
      <c r="W33" s="2699"/>
      <c r="X33" s="2385"/>
      <c r="Y33" s="114"/>
      <c r="Z33" s="547"/>
      <c r="AA33" s="547"/>
      <c r="AB33" s="2093"/>
      <c r="AC33" s="3529"/>
      <c r="AD33" s="3507">
        <f t="shared" si="10"/>
        <v>0</v>
      </c>
      <c r="AE33" s="3529"/>
      <c r="AF33" s="3529"/>
      <c r="AG33" s="3384"/>
      <c r="AH33" s="3398"/>
      <c r="AI33" s="3398"/>
      <c r="AJ33" s="3398"/>
      <c r="AK33" s="3398"/>
      <c r="AL33" s="3398"/>
      <c r="AM33" s="3398"/>
      <c r="AN33" s="3398"/>
      <c r="AO33" s="3384"/>
      <c r="AP33" s="3398"/>
      <c r="AQ33" s="3398"/>
      <c r="AR33" s="3902"/>
      <c r="AS33" s="3545"/>
      <c r="AT33" s="3545"/>
      <c r="AU33" s="3545"/>
      <c r="AV33" s="3545"/>
      <c r="AW33" s="3545"/>
      <c r="AX33" s="3545"/>
      <c r="AY33" s="3545"/>
      <c r="AZ33" s="3545"/>
      <c r="BA33" s="3373">
        <f t="shared" si="9"/>
        <v>0</v>
      </c>
      <c r="BB33" s="3546"/>
      <c r="BC33" s="3373" t="str" cm="1">
        <f t="array" ref="BC33">_xlfn.IFS(BB33&lt;4,"estandar",BB33&gt;9,"compleja",BB33&gt;4,"avanzada")</f>
        <v>estandar</v>
      </c>
      <c r="BD33" s="3553"/>
      <c r="BE33" s="3264"/>
      <c r="BF33" s="1200"/>
      <c r="BG33" s="1200"/>
      <c r="BH33" s="1164"/>
      <c r="BI33" s="1164"/>
      <c r="BJ33" s="1141"/>
      <c r="BK33" s="1164"/>
      <c r="BL33" s="1164"/>
      <c r="BM33" s="1162"/>
      <c r="BN33" s="1164"/>
      <c r="BO33" s="1164"/>
      <c r="BP33" s="1164"/>
      <c r="BQ33" s="1164"/>
      <c r="BR33" s="1164"/>
      <c r="BS33" s="1165"/>
      <c r="BT33" s="1200"/>
      <c r="BU33" s="177"/>
      <c r="BV33" s="611"/>
      <c r="BW33" s="611"/>
      <c r="BX33" s="611"/>
    </row>
    <row r="34" spans="1:77" ht="50.25" customHeight="1" x14ac:dyDescent="0.6">
      <c r="A34" s="214">
        <v>0</v>
      </c>
      <c r="B34" s="215">
        <v>5</v>
      </c>
      <c r="C34" s="214">
        <v>0</v>
      </c>
      <c r="D34" s="215">
        <v>3</v>
      </c>
      <c r="E34" s="214">
        <v>0</v>
      </c>
      <c r="F34" s="215">
        <v>6</v>
      </c>
      <c r="G34" s="214">
        <v>0</v>
      </c>
      <c r="H34" s="215">
        <v>1</v>
      </c>
      <c r="I34" s="3883" t="str">
        <f t="shared" si="11"/>
        <v>05030601</v>
      </c>
      <c r="J34" s="1375" t="str">
        <f t="shared" si="6"/>
        <v>05030601</v>
      </c>
      <c r="K34" s="1018"/>
      <c r="L34" s="830">
        <v>70998</v>
      </c>
      <c r="M34" s="830"/>
      <c r="N34" s="830"/>
      <c r="O34" s="830"/>
      <c r="P34" s="830"/>
      <c r="Q34" s="830"/>
      <c r="R34" s="830"/>
      <c r="S34" s="986" t="s">
        <v>119</v>
      </c>
      <c r="T34" s="2663"/>
      <c r="U34" s="2663" t="s">
        <v>1590</v>
      </c>
      <c r="V34" s="2703" t="s">
        <v>240</v>
      </c>
      <c r="W34" s="2699" t="s">
        <v>1591</v>
      </c>
      <c r="X34" s="2380"/>
      <c r="Y34" s="128" t="s">
        <v>1590</v>
      </c>
      <c r="Z34" s="547"/>
      <c r="AA34" s="547"/>
      <c r="AB34" s="2093"/>
      <c r="AC34" s="3529">
        <v>2.8</v>
      </c>
      <c r="AD34" s="3507">
        <f t="shared" si="10"/>
        <v>2.9166666666666665</v>
      </c>
      <c r="AE34" s="3529">
        <v>4.0999999999999996</v>
      </c>
      <c r="AF34" s="3529"/>
      <c r="AG34" s="3398">
        <v>15</v>
      </c>
      <c r="AH34" s="3370">
        <f t="shared" ref="AH34:AH40" si="12">SUM(AI34:AN34)</f>
        <v>15</v>
      </c>
      <c r="AI34" s="3398">
        <v>7</v>
      </c>
      <c r="AJ34" s="3398">
        <v>0</v>
      </c>
      <c r="AK34" s="3398">
        <v>0</v>
      </c>
      <c r="AL34" s="3398">
        <v>5</v>
      </c>
      <c r="AM34" s="3398">
        <v>0</v>
      </c>
      <c r="AN34" s="3398">
        <v>3</v>
      </c>
      <c r="AO34" s="3384"/>
      <c r="AP34" s="3545">
        <v>15</v>
      </c>
      <c r="AQ34" s="3370">
        <f t="shared" si="8"/>
        <v>20</v>
      </c>
      <c r="AR34" s="3902">
        <v>4</v>
      </c>
      <c r="AS34" s="3545">
        <v>0</v>
      </c>
      <c r="AT34" s="3545">
        <v>5</v>
      </c>
      <c r="AU34" s="3545">
        <v>5</v>
      </c>
      <c r="AV34" s="3545">
        <v>0</v>
      </c>
      <c r="AW34" s="3545">
        <v>0</v>
      </c>
      <c r="AX34" s="3545">
        <v>0</v>
      </c>
      <c r="AY34" s="3545">
        <v>6</v>
      </c>
      <c r="AZ34" s="3379"/>
      <c r="BA34" s="3373">
        <f t="shared" si="9"/>
        <v>35</v>
      </c>
      <c r="BB34" s="3546">
        <f>BA34/'Radiología simple.'!$AO$8</f>
        <v>2.9166666666666665</v>
      </c>
      <c r="BC34" s="3373" t="str" cm="1">
        <f t="array" ref="BC34">_xlfn.IFS(BB34&lt;4,"estandar",BB34&gt;9,"compleja",BB34&gt;4,"avanzada")</f>
        <v>estandar</v>
      </c>
      <c r="BD34" s="3547">
        <v>1</v>
      </c>
      <c r="BE34" s="3260">
        <v>0</v>
      </c>
      <c r="BF34" s="3261">
        <v>1</v>
      </c>
      <c r="BG34" s="3261">
        <v>0</v>
      </c>
      <c r="BH34" s="1164">
        <v>4.9176425339366503</v>
      </c>
      <c r="BI34" s="1164">
        <v>6.1019411764705902</v>
      </c>
      <c r="BJ34" s="1141"/>
      <c r="BK34" s="1164">
        <v>10.875339366515799</v>
      </c>
      <c r="BL34" s="1164">
        <f>SUM(BH34,BI34,BK34)</f>
        <v>21.894923076923039</v>
      </c>
      <c r="BM34" s="1162"/>
      <c r="BN34" s="1164">
        <v>10.940104786854</v>
      </c>
      <c r="BO34" s="1164">
        <v>0</v>
      </c>
      <c r="BP34" s="1164">
        <v>0</v>
      </c>
      <c r="BQ34" s="1164">
        <v>8.6022317077484001</v>
      </c>
      <c r="BR34" s="1164">
        <f>SUM(BL34,BN34,BO34,BP34,BQ34)</f>
        <v>41.437259571525445</v>
      </c>
      <c r="BS34" s="1165"/>
      <c r="BT34" s="1200"/>
      <c r="BU34" s="177"/>
      <c r="BV34" s="611"/>
      <c r="BW34" s="611"/>
      <c r="BX34" s="611"/>
    </row>
    <row r="35" spans="1:77" ht="50.25" customHeight="1" x14ac:dyDescent="0.55000000000000004">
      <c r="A35" s="214">
        <v>0</v>
      </c>
      <c r="B35" s="215">
        <v>5</v>
      </c>
      <c r="C35" s="214">
        <v>0</v>
      </c>
      <c r="D35" s="215">
        <v>3</v>
      </c>
      <c r="E35" s="214">
        <v>0</v>
      </c>
      <c r="F35" s="215">
        <v>6</v>
      </c>
      <c r="G35" s="214">
        <v>0</v>
      </c>
      <c r="H35" s="215">
        <v>2</v>
      </c>
      <c r="I35" s="3883" t="str">
        <f t="shared" si="11"/>
        <v>05030602</v>
      </c>
      <c r="J35" s="1375" t="str">
        <f t="shared" si="6"/>
        <v>05030602</v>
      </c>
      <c r="K35" s="830"/>
      <c r="L35" s="830">
        <v>70999</v>
      </c>
      <c r="M35" s="830"/>
      <c r="N35" s="830"/>
      <c r="O35" s="830"/>
      <c r="P35" s="830"/>
      <c r="Q35" s="830"/>
      <c r="R35" s="830"/>
      <c r="S35" s="986" t="s">
        <v>119</v>
      </c>
      <c r="T35" s="2663"/>
      <c r="U35" s="2663" t="s">
        <v>1592</v>
      </c>
      <c r="V35" s="2703" t="s">
        <v>240</v>
      </c>
      <c r="W35" s="2699" t="s">
        <v>1593</v>
      </c>
      <c r="X35" s="2380"/>
      <c r="Y35" s="128" t="s">
        <v>1592</v>
      </c>
      <c r="Z35" s="547"/>
      <c r="AA35" s="547"/>
      <c r="AB35" s="2093"/>
      <c r="AC35" s="3529">
        <v>2.8</v>
      </c>
      <c r="AD35" s="3507">
        <f t="shared" si="10"/>
        <v>4.166666666666667</v>
      </c>
      <c r="AE35" s="3529">
        <v>5.9</v>
      </c>
      <c r="AF35" s="3529"/>
      <c r="AG35" s="3398">
        <v>15</v>
      </c>
      <c r="AH35" s="3370">
        <f t="shared" si="12"/>
        <v>15</v>
      </c>
      <c r="AI35" s="3398">
        <v>7</v>
      </c>
      <c r="AJ35" s="3398">
        <v>0</v>
      </c>
      <c r="AK35" s="3398">
        <v>3</v>
      </c>
      <c r="AL35" s="3398">
        <v>2</v>
      </c>
      <c r="AM35" s="3398">
        <v>0</v>
      </c>
      <c r="AN35" s="3398">
        <v>3</v>
      </c>
      <c r="AO35" s="3384"/>
      <c r="AP35" s="3545">
        <v>15</v>
      </c>
      <c r="AQ35" s="3370">
        <f t="shared" si="8"/>
        <v>20</v>
      </c>
      <c r="AR35" s="3902">
        <v>4</v>
      </c>
      <c r="AS35" s="3545">
        <v>0</v>
      </c>
      <c r="AT35" s="3545">
        <v>5</v>
      </c>
      <c r="AU35" s="3545">
        <v>5</v>
      </c>
      <c r="AV35" s="3545">
        <v>0</v>
      </c>
      <c r="AW35" s="3545">
        <v>0</v>
      </c>
      <c r="AX35" s="3545">
        <v>0</v>
      </c>
      <c r="AY35" s="3545">
        <v>6</v>
      </c>
      <c r="AZ35" s="3379"/>
      <c r="BA35" s="3373">
        <f t="shared" si="9"/>
        <v>50</v>
      </c>
      <c r="BB35" s="3546">
        <f>BA35/'Radiología simple.'!$AO$8</f>
        <v>4.166666666666667</v>
      </c>
      <c r="BC35" s="3373" t="str" cm="1">
        <f t="array" ref="BC35">_xlfn.IFS(BB35&lt;4,"estandar",BB35&gt;9,"compleja",BB35&gt;4,"avanzada")</f>
        <v>avanzada</v>
      </c>
      <c r="BD35" s="3547">
        <v>1</v>
      </c>
      <c r="BE35" s="3260">
        <v>1</v>
      </c>
      <c r="BF35" s="3261">
        <v>1</v>
      </c>
      <c r="BG35" s="3261">
        <v>0</v>
      </c>
      <c r="BH35" s="1164">
        <v>4.9176425339366503</v>
      </c>
      <c r="BI35" s="1164">
        <v>6.1019411764705902</v>
      </c>
      <c r="BJ35" s="1141"/>
      <c r="BK35" s="1164">
        <v>10.875339366515799</v>
      </c>
      <c r="BL35" s="1164">
        <f>SUM(BH35,BI35,BK35)</f>
        <v>21.894923076923039</v>
      </c>
      <c r="BM35" s="1162"/>
      <c r="BN35" s="1164">
        <v>10.940104786854</v>
      </c>
      <c r="BO35" s="1164">
        <v>15</v>
      </c>
      <c r="BP35" s="1164">
        <v>0</v>
      </c>
      <c r="BQ35" s="1164">
        <v>8.6022317077484001</v>
      </c>
      <c r="BR35" s="1164">
        <f>SUM(BL35,BN35,BO35,BP35,BQ35)</f>
        <v>56.437259571525445</v>
      </c>
      <c r="BS35" s="1165"/>
      <c r="BT35" s="1200">
        <v>100</v>
      </c>
      <c r="BU35" s="177"/>
      <c r="BV35" s="611"/>
      <c r="BW35" s="611"/>
      <c r="BX35" s="611"/>
    </row>
    <row r="36" spans="1:77" ht="50.25" customHeight="1" x14ac:dyDescent="0.55000000000000004">
      <c r="A36" s="214">
        <v>0</v>
      </c>
      <c r="B36" s="215">
        <v>5</v>
      </c>
      <c r="C36" s="214">
        <v>0</v>
      </c>
      <c r="D36" s="215">
        <v>3</v>
      </c>
      <c r="E36" s="214">
        <v>0</v>
      </c>
      <c r="F36" s="215">
        <v>6</v>
      </c>
      <c r="G36" s="214">
        <v>0</v>
      </c>
      <c r="H36" s="215">
        <v>3</v>
      </c>
      <c r="I36" s="3883" t="str">
        <f t="shared" si="11"/>
        <v>05030603</v>
      </c>
      <c r="J36" s="1375" t="str">
        <f t="shared" si="6"/>
        <v>05030603</v>
      </c>
      <c r="K36" s="830"/>
      <c r="L36" s="830">
        <v>71000</v>
      </c>
      <c r="M36" s="830"/>
      <c r="N36" s="830"/>
      <c r="O36" s="830"/>
      <c r="P36" s="830"/>
      <c r="Q36" s="830"/>
      <c r="R36" s="830"/>
      <c r="S36" s="986" t="s">
        <v>119</v>
      </c>
      <c r="T36" s="2663"/>
      <c r="U36" s="2663" t="s">
        <v>1594</v>
      </c>
      <c r="V36" s="2703" t="s">
        <v>240</v>
      </c>
      <c r="W36" s="2699" t="s">
        <v>1595</v>
      </c>
      <c r="X36" s="2380"/>
      <c r="Y36" s="128" t="s">
        <v>1594</v>
      </c>
      <c r="Z36" s="548"/>
      <c r="AA36" s="548"/>
      <c r="AB36" s="3895"/>
      <c r="AC36" s="3529">
        <v>3.1</v>
      </c>
      <c r="AD36" s="3507">
        <f t="shared" si="10"/>
        <v>5</v>
      </c>
      <c r="AE36" s="3529">
        <v>6.5</v>
      </c>
      <c r="AF36" s="3529"/>
      <c r="AG36" s="3398">
        <v>20</v>
      </c>
      <c r="AH36" s="3370">
        <f t="shared" si="12"/>
        <v>20</v>
      </c>
      <c r="AI36" s="3398">
        <v>7</v>
      </c>
      <c r="AJ36" s="3398">
        <v>0</v>
      </c>
      <c r="AK36" s="3398">
        <v>5</v>
      </c>
      <c r="AL36" s="3398">
        <v>5</v>
      </c>
      <c r="AM36" s="3398">
        <v>0</v>
      </c>
      <c r="AN36" s="3398">
        <v>3</v>
      </c>
      <c r="AO36" s="3384"/>
      <c r="AP36" s="3545">
        <v>15</v>
      </c>
      <c r="AQ36" s="3370">
        <f t="shared" si="8"/>
        <v>20</v>
      </c>
      <c r="AR36" s="3902">
        <v>4</v>
      </c>
      <c r="AS36" s="3545">
        <v>0</v>
      </c>
      <c r="AT36" s="3545">
        <v>5</v>
      </c>
      <c r="AU36" s="3545">
        <v>5</v>
      </c>
      <c r="AV36" s="3545">
        <v>0</v>
      </c>
      <c r="AW36" s="3545">
        <v>0</v>
      </c>
      <c r="AX36" s="3545">
        <v>0</v>
      </c>
      <c r="AY36" s="3545">
        <v>6</v>
      </c>
      <c r="AZ36" s="3379"/>
      <c r="BA36" s="3373">
        <f t="shared" si="9"/>
        <v>60</v>
      </c>
      <c r="BB36" s="3546">
        <f>BA36/'Radiología simple.'!$AO$8</f>
        <v>5</v>
      </c>
      <c r="BC36" s="3373" t="str" cm="1">
        <f t="array" ref="BC36">_xlfn.IFS(BB36&lt;4,"estandar",BB36&gt;9,"compleja",BB36&gt;4,"avanzada")</f>
        <v>avanzada</v>
      </c>
      <c r="BD36" s="3547">
        <v>1</v>
      </c>
      <c r="BE36" s="3260">
        <v>1</v>
      </c>
      <c r="BF36" s="3261">
        <v>1</v>
      </c>
      <c r="BG36" s="3261">
        <v>0</v>
      </c>
      <c r="BH36" s="1164">
        <v>6.5568567119155396</v>
      </c>
      <c r="BI36" s="1164">
        <v>8.1359215686274506</v>
      </c>
      <c r="BJ36" s="1141"/>
      <c r="BK36" s="1164">
        <v>10.875339366515799</v>
      </c>
      <c r="BL36" s="1164">
        <f>SUM(BH36,BI36,BK36)</f>
        <v>25.568117647058791</v>
      </c>
      <c r="BM36" s="1162"/>
      <c r="BN36" s="1164">
        <v>14.586806382472</v>
      </c>
      <c r="BO36" s="1164">
        <v>15</v>
      </c>
      <c r="BP36" s="1164">
        <v>0</v>
      </c>
      <c r="BQ36" s="1164">
        <v>8.6022317077484001</v>
      </c>
      <c r="BR36" s="1164">
        <f>SUM(BL36,BN36,BO36,BP36,BQ36)</f>
        <v>63.757155737279191</v>
      </c>
      <c r="BS36" s="1165"/>
      <c r="BT36" s="1200">
        <v>100</v>
      </c>
      <c r="BU36" s="177"/>
      <c r="BV36" s="611"/>
      <c r="BW36" s="611"/>
      <c r="BX36" s="611"/>
    </row>
    <row r="37" spans="1:77" ht="50.25" customHeight="1" x14ac:dyDescent="0.6">
      <c r="A37" s="1376">
        <v>0</v>
      </c>
      <c r="B37" s="1377">
        <v>5</v>
      </c>
      <c r="C37" s="1376">
        <v>0</v>
      </c>
      <c r="D37" s="1377">
        <v>3</v>
      </c>
      <c r="E37" s="1376">
        <v>0</v>
      </c>
      <c r="F37" s="1377">
        <v>7</v>
      </c>
      <c r="G37" s="1376">
        <v>0</v>
      </c>
      <c r="H37" s="1377">
        <v>1</v>
      </c>
      <c r="I37" s="3883"/>
      <c r="J37" s="2766" t="str">
        <f t="shared" si="6"/>
        <v>05030701</v>
      </c>
      <c r="K37" s="830"/>
      <c r="L37" s="830"/>
      <c r="M37" s="830"/>
      <c r="N37" s="830"/>
      <c r="O37" s="830"/>
      <c r="P37" s="830"/>
      <c r="Q37" s="830"/>
      <c r="R37" s="830"/>
      <c r="S37" s="831" t="s">
        <v>456</v>
      </c>
      <c r="T37" s="2708" t="s">
        <v>1596</v>
      </c>
      <c r="U37" s="2708"/>
      <c r="V37" s="2669" t="s">
        <v>291</v>
      </c>
      <c r="W37" s="2699" t="s">
        <v>1597</v>
      </c>
      <c r="X37" s="2393"/>
      <c r="Y37" s="157" t="s">
        <v>1596</v>
      </c>
      <c r="Z37" s="546" t="s">
        <v>649</v>
      </c>
      <c r="AA37" s="546"/>
      <c r="AB37" s="3894"/>
      <c r="AC37" s="3529"/>
      <c r="AD37" s="3507">
        <f t="shared" si="10"/>
        <v>6.666666666666667</v>
      </c>
      <c r="AE37" s="3529"/>
      <c r="AF37" s="3529"/>
      <c r="AG37" s="3384"/>
      <c r="AH37" s="3370">
        <f t="shared" si="12"/>
        <v>25</v>
      </c>
      <c r="AI37" s="3545">
        <v>7</v>
      </c>
      <c r="AJ37" s="3545">
        <v>0</v>
      </c>
      <c r="AK37" s="3545">
        <v>10</v>
      </c>
      <c r="AL37" s="3545">
        <v>5</v>
      </c>
      <c r="AM37" s="3545">
        <v>0</v>
      </c>
      <c r="AN37" s="3545">
        <v>3</v>
      </c>
      <c r="AO37" s="3379"/>
      <c r="AP37" s="3384"/>
      <c r="AQ37" s="3370">
        <v>30</v>
      </c>
      <c r="AR37" s="3902">
        <v>4</v>
      </c>
      <c r="AS37" s="3545">
        <v>0</v>
      </c>
      <c r="AT37" s="3545">
        <v>5</v>
      </c>
      <c r="AU37" s="3545">
        <v>5</v>
      </c>
      <c r="AV37" s="3545">
        <v>0</v>
      </c>
      <c r="AW37" s="3545">
        <v>0</v>
      </c>
      <c r="AX37" s="3545">
        <v>0</v>
      </c>
      <c r="AY37" s="3545">
        <v>6</v>
      </c>
      <c r="AZ37" s="3379"/>
      <c r="BA37" s="3373">
        <f t="shared" si="9"/>
        <v>80</v>
      </c>
      <c r="BB37" s="3546">
        <f>BA37/'Radiología simple.'!$AO$8</f>
        <v>6.666666666666667</v>
      </c>
      <c r="BC37" s="3373" t="str" cm="1">
        <f t="array" ref="BC37">_xlfn.IFS(BB37&lt;4,"estandar",BB37&gt;9,"compleja",BB37&gt;4,"avanzada")</f>
        <v>avanzada</v>
      </c>
      <c r="BD37" s="3547">
        <v>1</v>
      </c>
      <c r="BE37" s="3260">
        <v>1</v>
      </c>
      <c r="BF37" s="3261">
        <v>1</v>
      </c>
      <c r="BG37" s="3261">
        <v>0</v>
      </c>
      <c r="BH37" s="1164"/>
      <c r="BI37" s="1164"/>
      <c r="BJ37" s="1141"/>
      <c r="BK37" s="1164"/>
      <c r="BL37" s="1164"/>
      <c r="BM37" s="1162"/>
      <c r="BN37" s="1164"/>
      <c r="BO37" s="1164"/>
      <c r="BP37" s="1164"/>
      <c r="BQ37" s="1164"/>
      <c r="BR37" s="1164"/>
      <c r="BS37" s="1404"/>
      <c r="BT37" s="1405"/>
      <c r="BU37" s="48"/>
      <c r="BV37" s="611"/>
      <c r="BW37" s="611"/>
      <c r="BX37" s="611"/>
    </row>
    <row r="38" spans="1:77" ht="50.25" customHeight="1" x14ac:dyDescent="0.6">
      <c r="A38" s="1376">
        <v>0</v>
      </c>
      <c r="B38" s="1377">
        <v>5</v>
      </c>
      <c r="C38" s="1376">
        <v>0</v>
      </c>
      <c r="D38" s="1377">
        <v>3</v>
      </c>
      <c r="E38" s="1376">
        <v>0</v>
      </c>
      <c r="F38" s="1377">
        <v>8</v>
      </c>
      <c r="G38" s="1376">
        <v>0</v>
      </c>
      <c r="H38" s="1377">
        <v>1</v>
      </c>
      <c r="I38" s="3883"/>
      <c r="J38" s="2766" t="str">
        <f t="shared" si="6"/>
        <v>05030801</v>
      </c>
      <c r="K38" s="830"/>
      <c r="L38" s="830"/>
      <c r="M38" s="830"/>
      <c r="N38" s="830"/>
      <c r="O38" s="830"/>
      <c r="P38" s="830"/>
      <c r="Q38" s="830"/>
      <c r="R38" s="830"/>
      <c r="S38" s="831" t="s">
        <v>111</v>
      </c>
      <c r="T38" s="2685" t="s">
        <v>1598</v>
      </c>
      <c r="U38" s="2685"/>
      <c r="V38" s="2669" t="s">
        <v>291</v>
      </c>
      <c r="W38" s="2699" t="s">
        <v>1599</v>
      </c>
      <c r="X38" s="2997" t="s">
        <v>1600</v>
      </c>
      <c r="Y38" s="479"/>
      <c r="Z38" s="546" t="s">
        <v>649</v>
      </c>
      <c r="AA38" s="546"/>
      <c r="AB38" s="3894"/>
      <c r="AC38" s="3911"/>
      <c r="AD38" s="3507">
        <f t="shared" si="10"/>
        <v>2.0833333333333335</v>
      </c>
      <c r="AE38" s="3911"/>
      <c r="AF38" s="3911"/>
      <c r="AG38" s="3545"/>
      <c r="AH38" s="3370">
        <f t="shared" si="12"/>
        <v>10</v>
      </c>
      <c r="AI38" s="3545">
        <v>0</v>
      </c>
      <c r="AJ38" s="3545">
        <v>0</v>
      </c>
      <c r="AK38" s="3545">
        <v>5</v>
      </c>
      <c r="AL38" s="3545">
        <v>2</v>
      </c>
      <c r="AM38" s="3545">
        <v>0</v>
      </c>
      <c r="AN38" s="3545">
        <v>3</v>
      </c>
      <c r="AO38" s="3545"/>
      <c r="AP38" s="3545"/>
      <c r="AQ38" s="3370">
        <f t="shared" si="8"/>
        <v>5</v>
      </c>
      <c r="AR38" s="3902">
        <v>0</v>
      </c>
      <c r="AS38" s="3545">
        <v>0</v>
      </c>
      <c r="AT38" s="3545">
        <v>5</v>
      </c>
      <c r="AU38" s="3545">
        <v>0</v>
      </c>
      <c r="AV38" s="3545">
        <v>0</v>
      </c>
      <c r="AW38" s="3545">
        <v>0</v>
      </c>
      <c r="AX38" s="3545">
        <v>0</v>
      </c>
      <c r="AY38" s="3545">
        <v>0</v>
      </c>
      <c r="AZ38" s="3545"/>
      <c r="BA38" s="3373">
        <f t="shared" si="9"/>
        <v>25</v>
      </c>
      <c r="BB38" s="3546">
        <f>BA38/'Radiología simple.'!$AO$8</f>
        <v>2.0833333333333335</v>
      </c>
      <c r="BC38" s="3373" t="str" cm="1">
        <f t="array" ref="BC38">_xlfn.IFS(BB38&lt;4,"estandar",BB38&gt;9,"compleja",BB38&gt;4,"avanzada")</f>
        <v>estandar</v>
      </c>
      <c r="BD38" s="3547">
        <v>1</v>
      </c>
      <c r="BE38" s="3260">
        <v>1</v>
      </c>
      <c r="BF38" s="3261">
        <v>1</v>
      </c>
      <c r="BG38" s="3261">
        <v>0</v>
      </c>
      <c r="BH38" s="1164"/>
      <c r="BI38" s="1164"/>
      <c r="BJ38" s="1141"/>
      <c r="BK38" s="1164"/>
      <c r="BL38" s="1164"/>
      <c r="BM38" s="1162"/>
      <c r="BN38" s="1164"/>
      <c r="BO38" s="1164"/>
      <c r="BP38" s="1164"/>
      <c r="BQ38" s="1164"/>
      <c r="BR38" s="1164"/>
      <c r="BS38" s="1404"/>
      <c r="BT38" s="1405"/>
      <c r="BU38" s="48"/>
      <c r="BV38" s="611"/>
      <c r="BW38" s="611"/>
      <c r="BX38" s="611"/>
    </row>
    <row r="39" spans="1:77" ht="50.25" customHeight="1" x14ac:dyDescent="0.6">
      <c r="A39" s="1443">
        <v>0</v>
      </c>
      <c r="B39" s="1444">
        <v>5</v>
      </c>
      <c r="C39" s="1443">
        <v>0</v>
      </c>
      <c r="D39" s="1444">
        <v>3</v>
      </c>
      <c r="E39" s="1443">
        <v>0</v>
      </c>
      <c r="F39" s="1444">
        <v>7</v>
      </c>
      <c r="G39" s="1443">
        <v>0</v>
      </c>
      <c r="H39" s="1444">
        <v>2</v>
      </c>
      <c r="I39" s="3883" t="s">
        <v>1601</v>
      </c>
      <c r="J39" s="2766" t="str">
        <f t="shared" si="6"/>
        <v>05030702</v>
      </c>
      <c r="K39" s="830"/>
      <c r="L39" s="830">
        <v>71073</v>
      </c>
      <c r="M39" s="830"/>
      <c r="N39" s="830"/>
      <c r="O39" s="830"/>
      <c r="P39" s="830"/>
      <c r="Q39" s="830"/>
      <c r="R39" s="830"/>
      <c r="S39" s="2840" t="s">
        <v>1602</v>
      </c>
      <c r="T39" s="2947" t="s">
        <v>1603</v>
      </c>
      <c r="U39" s="3176"/>
      <c r="V39" s="2669" t="s">
        <v>653</v>
      </c>
      <c r="W39" s="2699" t="s">
        <v>1604</v>
      </c>
      <c r="X39" s="2997" t="s">
        <v>1605</v>
      </c>
      <c r="Y39" s="479"/>
      <c r="Z39" s="546" t="s">
        <v>649</v>
      </c>
      <c r="AA39" s="546"/>
      <c r="AB39" s="3894"/>
      <c r="AC39" s="3686">
        <v>6.2</v>
      </c>
      <c r="AD39" s="3507">
        <f t="shared" si="10"/>
        <v>7.916666666666667</v>
      </c>
      <c r="AE39" s="3686">
        <v>8.1</v>
      </c>
      <c r="AF39" s="3911"/>
      <c r="AG39" s="3398">
        <v>30</v>
      </c>
      <c r="AH39" s="3370">
        <f t="shared" si="12"/>
        <v>30</v>
      </c>
      <c r="AI39" s="3545">
        <v>17</v>
      </c>
      <c r="AJ39" s="3545">
        <v>0</v>
      </c>
      <c r="AK39" s="3545">
        <v>5</v>
      </c>
      <c r="AL39" s="3545">
        <v>5</v>
      </c>
      <c r="AM39" s="3545">
        <v>0</v>
      </c>
      <c r="AN39" s="3545">
        <v>3</v>
      </c>
      <c r="AO39" s="3379"/>
      <c r="AP39" s="3398">
        <v>40</v>
      </c>
      <c r="AQ39" s="3370">
        <f t="shared" si="8"/>
        <v>35</v>
      </c>
      <c r="AR39" s="3902">
        <v>4</v>
      </c>
      <c r="AS39" s="3545">
        <v>0</v>
      </c>
      <c r="AT39" s="3545">
        <v>5</v>
      </c>
      <c r="AU39" s="3545">
        <v>5</v>
      </c>
      <c r="AV39" s="3545">
        <v>5</v>
      </c>
      <c r="AW39" s="3545">
        <v>10</v>
      </c>
      <c r="AX39" s="3545">
        <v>0</v>
      </c>
      <c r="AY39" s="3545">
        <v>6</v>
      </c>
      <c r="AZ39" s="3379"/>
      <c r="BA39" s="3373">
        <f t="shared" si="9"/>
        <v>95</v>
      </c>
      <c r="BB39" s="3546">
        <f>BA39/'Radiología simple.'!$AO$8</f>
        <v>7.916666666666667</v>
      </c>
      <c r="BC39" s="3373" t="str" cm="1">
        <f t="array" ref="BC39">_xlfn.IFS(BB39&lt;4,"estandar",BB39&gt;9,"compleja",BB39&gt;4,"avanzada")</f>
        <v>avanzada</v>
      </c>
      <c r="BD39" s="3547">
        <v>1</v>
      </c>
      <c r="BE39" s="3260">
        <v>1</v>
      </c>
      <c r="BF39" s="3261">
        <v>1</v>
      </c>
      <c r="BG39" s="3261">
        <v>0</v>
      </c>
      <c r="BH39" s="1164"/>
      <c r="BI39" s="1164"/>
      <c r="BJ39" s="1141"/>
      <c r="BK39" s="1164"/>
      <c r="BL39" s="1164"/>
      <c r="BM39" s="1162"/>
      <c r="BN39" s="1164"/>
      <c r="BO39" s="1164"/>
      <c r="BP39" s="1164"/>
      <c r="BQ39" s="1164"/>
      <c r="BR39" s="1164"/>
      <c r="BS39" s="1404"/>
      <c r="BT39" s="1405"/>
      <c r="BU39" s="48"/>
      <c r="BV39" s="611"/>
      <c r="BW39" s="611"/>
      <c r="BX39" s="611"/>
    </row>
    <row r="40" spans="1:77" ht="50.25" customHeight="1" x14ac:dyDescent="0.6">
      <c r="A40" s="1443">
        <v>0</v>
      </c>
      <c r="B40" s="1444">
        <v>5</v>
      </c>
      <c r="C40" s="1443">
        <v>0</v>
      </c>
      <c r="D40" s="1444">
        <v>3</v>
      </c>
      <c r="E40" s="1443">
        <v>0</v>
      </c>
      <c r="F40" s="1444">
        <v>7</v>
      </c>
      <c r="G40" s="1443">
        <v>0</v>
      </c>
      <c r="H40" s="1444">
        <v>3</v>
      </c>
      <c r="I40" s="3883"/>
      <c r="J40" s="2766" t="str">
        <f t="shared" si="6"/>
        <v>05030703</v>
      </c>
      <c r="K40" s="830"/>
      <c r="L40" s="830"/>
      <c r="M40" s="830"/>
      <c r="N40" s="830"/>
      <c r="O40" s="830"/>
      <c r="P40" s="830"/>
      <c r="Q40" s="830"/>
      <c r="R40" s="830"/>
      <c r="S40" s="2840"/>
      <c r="T40" s="2947" t="s">
        <v>1606</v>
      </c>
      <c r="U40" s="3176"/>
      <c r="V40" s="2669" t="s">
        <v>291</v>
      </c>
      <c r="W40" s="2996"/>
      <c r="X40" s="2997" t="s">
        <v>1607</v>
      </c>
      <c r="Y40" s="479"/>
      <c r="Z40" s="546"/>
      <c r="AA40" s="546"/>
      <c r="AB40" s="3894"/>
      <c r="AC40" s="3911"/>
      <c r="AD40" s="3507">
        <f t="shared" si="10"/>
        <v>3.3333333333333335</v>
      </c>
      <c r="AE40" s="3911"/>
      <c r="AF40" s="3911"/>
      <c r="AG40" s="3398">
        <v>5</v>
      </c>
      <c r="AH40" s="3370">
        <f t="shared" si="12"/>
        <v>5</v>
      </c>
      <c r="AI40" s="3398">
        <v>0</v>
      </c>
      <c r="AJ40" s="3398">
        <v>0</v>
      </c>
      <c r="AK40" s="3398">
        <v>0</v>
      </c>
      <c r="AL40" s="3398">
        <v>0</v>
      </c>
      <c r="AM40" s="3398">
        <v>0</v>
      </c>
      <c r="AN40" s="3398">
        <v>5</v>
      </c>
      <c r="AO40" s="3398"/>
      <c r="AP40" s="3384"/>
      <c r="AQ40" s="3370">
        <v>30</v>
      </c>
      <c r="AR40" s="3776">
        <v>4</v>
      </c>
      <c r="AS40" s="3398">
        <v>0</v>
      </c>
      <c r="AT40" s="3398">
        <v>5</v>
      </c>
      <c r="AU40" s="3398">
        <v>5</v>
      </c>
      <c r="AV40" s="3398">
        <v>0</v>
      </c>
      <c r="AW40" s="3398">
        <v>5</v>
      </c>
      <c r="AX40" s="3398">
        <v>0</v>
      </c>
      <c r="AY40" s="3398">
        <v>6</v>
      </c>
      <c r="AZ40" s="3384"/>
      <c r="BA40" s="3373">
        <f t="shared" si="9"/>
        <v>40</v>
      </c>
      <c r="BB40" s="3546">
        <f>BA40/'Radiología simple.'!$AO$8</f>
        <v>3.3333333333333335</v>
      </c>
      <c r="BC40" s="3373" t="str" cm="1">
        <f t="array" ref="BC40">_xlfn.IFS(BB40&lt;4,"estandar",BB40&gt;9,"compleja",BB40&gt;4,"avanzada")</f>
        <v>estandar</v>
      </c>
      <c r="BD40" s="3547">
        <v>1</v>
      </c>
      <c r="BE40" s="3260">
        <v>1</v>
      </c>
      <c r="BF40" s="3261">
        <v>1</v>
      </c>
      <c r="BG40" s="3261">
        <v>0</v>
      </c>
      <c r="BH40" s="1164"/>
      <c r="BI40" s="1164"/>
      <c r="BJ40" s="1141"/>
      <c r="BK40" s="1164"/>
      <c r="BL40" s="1164"/>
      <c r="BM40" s="1162"/>
      <c r="BN40" s="1164"/>
      <c r="BO40" s="1164"/>
      <c r="BP40" s="1164"/>
      <c r="BQ40" s="1164"/>
      <c r="BR40" s="1164"/>
      <c r="BS40" s="1404"/>
      <c r="BT40" s="1405"/>
      <c r="BU40" s="48"/>
      <c r="BV40" s="611"/>
      <c r="BW40" s="611"/>
      <c r="BX40" s="611"/>
    </row>
    <row r="41" spans="1:77" ht="20.25" customHeight="1" x14ac:dyDescent="0.55000000000000004">
      <c r="A41" s="90"/>
      <c r="B41" s="89"/>
      <c r="C41" s="90"/>
      <c r="D41" s="89"/>
      <c r="E41" s="90"/>
      <c r="F41" s="89"/>
      <c r="G41" s="90"/>
      <c r="H41" s="89"/>
      <c r="I41" s="1374"/>
      <c r="J41" s="1374"/>
      <c r="K41" s="127"/>
      <c r="L41" s="127"/>
      <c r="M41" s="120"/>
      <c r="N41" s="120"/>
      <c r="O41" s="120"/>
      <c r="P41" s="120"/>
      <c r="Q41" s="120"/>
      <c r="R41" s="120"/>
      <c r="S41" s="127"/>
      <c r="T41" s="60"/>
      <c r="U41" s="60"/>
      <c r="V41" s="62"/>
      <c r="W41" s="2412"/>
      <c r="X41" s="2381"/>
      <c r="Y41" s="61"/>
      <c r="Z41" s="61"/>
      <c r="AA41" s="61"/>
      <c r="AB41" s="1885"/>
      <c r="AC41" s="3529"/>
      <c r="AD41" s="3529"/>
      <c r="AE41" s="3529"/>
      <c r="AF41" s="3529"/>
      <c r="AG41" s="3384"/>
      <c r="AH41" s="3384"/>
      <c r="AI41" s="3384"/>
      <c r="AJ41" s="3384"/>
      <c r="AK41" s="3384"/>
      <c r="AL41" s="3384"/>
      <c r="AM41" s="3384"/>
      <c r="AN41" s="3384"/>
      <c r="AO41" s="3384"/>
      <c r="AP41" s="3384"/>
      <c r="AQ41" s="3384"/>
      <c r="AR41" s="3780"/>
      <c r="AS41" s="3384"/>
      <c r="AT41" s="3384"/>
      <c r="AU41" s="3384"/>
      <c r="AV41" s="3384"/>
      <c r="AW41" s="3384"/>
      <c r="AX41" s="3384"/>
      <c r="AY41" s="3384"/>
      <c r="AZ41" s="3384"/>
      <c r="BA41" s="3384"/>
      <c r="BB41" s="3548"/>
      <c r="BC41" s="3384"/>
      <c r="BD41" s="3553"/>
      <c r="BE41" s="3264"/>
      <c r="BF41" s="1200"/>
      <c r="BG41" s="1200"/>
      <c r="BH41" s="1164"/>
      <c r="BI41" s="1164"/>
      <c r="BJ41" s="1141"/>
      <c r="BK41" s="1164"/>
      <c r="BL41" s="1164"/>
      <c r="BM41" s="1164"/>
      <c r="BN41" s="1164"/>
      <c r="BO41" s="1164"/>
      <c r="BP41" s="1164"/>
      <c r="BQ41" s="1164"/>
      <c r="BR41" s="1164"/>
      <c r="BS41" s="1263"/>
      <c r="BT41" s="1401"/>
      <c r="BU41" s="48"/>
      <c r="BV41" s="611"/>
      <c r="BW41" s="611"/>
      <c r="BX41" s="611"/>
    </row>
    <row r="42" spans="1:77" s="602" customFormat="1" ht="30" customHeight="1" x14ac:dyDescent="0.35">
      <c r="A42" s="583">
        <v>0</v>
      </c>
      <c r="B42" s="584">
        <v>5</v>
      </c>
      <c r="C42" s="583">
        <v>0</v>
      </c>
      <c r="D42" s="584">
        <v>9</v>
      </c>
      <c r="E42" s="583">
        <v>0</v>
      </c>
      <c r="F42" s="584">
        <v>0</v>
      </c>
      <c r="G42" s="583">
        <v>0</v>
      </c>
      <c r="H42" s="584">
        <v>0</v>
      </c>
      <c r="I42" s="3882"/>
      <c r="J42" s="1372" t="str">
        <f>CONCATENATE(A42,B42,C42,D42,E42,F42,G42,H42)</f>
        <v>05090000</v>
      </c>
      <c r="K42" s="586"/>
      <c r="L42" s="586"/>
      <c r="M42" s="586"/>
      <c r="N42" s="586"/>
      <c r="O42" s="586"/>
      <c r="P42" s="586"/>
      <c r="Q42" s="586"/>
      <c r="R42" s="586"/>
      <c r="S42" s="587" t="s">
        <v>119</v>
      </c>
      <c r="T42" s="603" t="s">
        <v>1608</v>
      </c>
      <c r="U42" s="604"/>
      <c r="V42" s="581"/>
      <c r="W42" s="2413"/>
      <c r="X42" s="2378"/>
      <c r="Y42" s="603" t="s">
        <v>1608</v>
      </c>
      <c r="Z42" s="603"/>
      <c r="AA42" s="603"/>
      <c r="AB42" s="3896"/>
      <c r="AC42" s="3530"/>
      <c r="AD42" s="3530"/>
      <c r="AE42" s="3530"/>
      <c r="AF42" s="3530"/>
      <c r="AG42" s="3549"/>
      <c r="AH42" s="3549"/>
      <c r="AI42" s="3549"/>
      <c r="AJ42" s="3549"/>
      <c r="AK42" s="3549"/>
      <c r="AL42" s="3549"/>
      <c r="AM42" s="3549"/>
      <c r="AN42" s="3549"/>
      <c r="AO42" s="3549"/>
      <c r="AP42" s="3549"/>
      <c r="AQ42" s="3549"/>
      <c r="AR42" s="3903"/>
      <c r="AS42" s="3549"/>
      <c r="AT42" s="3549"/>
      <c r="AU42" s="3549"/>
      <c r="AV42" s="3549"/>
      <c r="AW42" s="3549"/>
      <c r="AX42" s="3549"/>
      <c r="AY42" s="3549"/>
      <c r="AZ42" s="3549"/>
      <c r="BA42" s="3549"/>
      <c r="BB42" s="3550"/>
      <c r="BC42" s="3549"/>
      <c r="BD42" s="3554"/>
      <c r="BE42" s="3531"/>
      <c r="BF42" s="3265"/>
      <c r="BG42" s="3265"/>
      <c r="BH42" s="1918"/>
      <c r="BI42" s="1214"/>
      <c r="BJ42" s="1216"/>
      <c r="BK42" s="1214"/>
      <c r="BL42" s="1214"/>
      <c r="BM42" s="1214"/>
      <c r="BN42" s="1214"/>
      <c r="BO42" s="1214"/>
      <c r="BP42" s="1214"/>
      <c r="BQ42" s="1214"/>
      <c r="BR42" s="1214"/>
      <c r="BS42" s="1406"/>
      <c r="BT42" s="1407"/>
      <c r="BU42" s="605"/>
      <c r="BV42" s="611"/>
      <c r="BW42" s="611"/>
      <c r="BX42" s="611"/>
    </row>
    <row r="43" spans="1:77" ht="51.75" customHeight="1" x14ac:dyDescent="0.55000000000000004">
      <c r="A43" s="214">
        <v>0</v>
      </c>
      <c r="B43" s="215">
        <v>5</v>
      </c>
      <c r="C43" s="214">
        <v>0</v>
      </c>
      <c r="D43" s="215">
        <v>9</v>
      </c>
      <c r="E43" s="214">
        <v>0</v>
      </c>
      <c r="F43" s="215">
        <v>1</v>
      </c>
      <c r="G43" s="214">
        <v>0</v>
      </c>
      <c r="H43" s="215">
        <v>0</v>
      </c>
      <c r="I43" s="3883" t="str">
        <f>CONCATENATE(A43,B43,C43,D43,E43,F43,G43,H43)</f>
        <v>05090100</v>
      </c>
      <c r="J43" s="1375" t="str">
        <f t="shared" ref="J43:J53" si="13">CONCATENATE(A43,B43,C43,D43,E43,F43,G43,H43)</f>
        <v>05090100</v>
      </c>
      <c r="K43" s="830"/>
      <c r="L43" s="830"/>
      <c r="M43" s="830"/>
      <c r="N43" s="830"/>
      <c r="O43" s="830"/>
      <c r="P43" s="830"/>
      <c r="Q43" s="830"/>
      <c r="R43" s="830"/>
      <c r="S43" s="986" t="s">
        <v>119</v>
      </c>
      <c r="T43" s="2663" t="s">
        <v>1609</v>
      </c>
      <c r="U43" s="3177"/>
      <c r="V43" s="2703"/>
      <c r="W43" s="2699" t="s">
        <v>1610</v>
      </c>
      <c r="X43" s="2358"/>
      <c r="Y43" s="114"/>
      <c r="Z43" s="548"/>
      <c r="AA43" s="548"/>
      <c r="AB43" s="3895"/>
      <c r="AC43" s="3529"/>
      <c r="AD43" s="3529"/>
      <c r="AE43" s="3529"/>
      <c r="AF43" s="3529"/>
      <c r="AG43" s="3384"/>
      <c r="AH43" s="3370">
        <f t="shared" ref="AH43:AH51" si="14">SUM(AI43:AN43)</f>
        <v>15</v>
      </c>
      <c r="AI43" s="3407">
        <v>7</v>
      </c>
      <c r="AJ43" s="3407">
        <v>0</v>
      </c>
      <c r="AK43" s="3407">
        <v>0</v>
      </c>
      <c r="AL43" s="3407">
        <v>5</v>
      </c>
      <c r="AM43" s="3407">
        <v>0</v>
      </c>
      <c r="AN43" s="3407">
        <v>3</v>
      </c>
      <c r="AO43" s="3384"/>
      <c r="AP43" s="3384"/>
      <c r="AQ43" s="3398">
        <f t="shared" ref="AQ43:AQ79" si="15">SUM(AR43:AY43)</f>
        <v>25</v>
      </c>
      <c r="AR43" s="3776">
        <v>4</v>
      </c>
      <c r="AS43" s="3398">
        <v>0</v>
      </c>
      <c r="AT43" s="3398">
        <v>5</v>
      </c>
      <c r="AU43" s="3398">
        <v>10</v>
      </c>
      <c r="AV43" s="3398">
        <v>0</v>
      </c>
      <c r="AW43" s="3398">
        <v>0</v>
      </c>
      <c r="AX43" s="3398">
        <v>0</v>
      </c>
      <c r="AY43" s="3398">
        <v>6</v>
      </c>
      <c r="AZ43" s="3384"/>
      <c r="BA43" s="3373">
        <f t="shared" ref="BA43:BA51" si="16">(BD43*AQ43)+(BE43*AH43)+(BF43*AH43)+(BG43*AH43)</f>
        <v>40</v>
      </c>
      <c r="BB43" s="3546">
        <f>BA43/'Radiología simple.'!$AO$8</f>
        <v>3.3333333333333335</v>
      </c>
      <c r="BC43" s="3373" t="str" cm="1">
        <f t="array" ref="BC43">_xlfn.IFS(BB43&lt;4,"estandar",BB43&gt;9,"compleja",BB43&gt;4,"avanzada")</f>
        <v>estandar</v>
      </c>
      <c r="BD43" s="3547">
        <v>1</v>
      </c>
      <c r="BE43" s="3260">
        <v>0</v>
      </c>
      <c r="BF43" s="3261">
        <v>1</v>
      </c>
      <c r="BG43" s="3261">
        <v>0</v>
      </c>
      <c r="BH43" s="1164"/>
      <c r="BI43" s="1164"/>
      <c r="BJ43" s="1141"/>
      <c r="BK43" s="1164"/>
      <c r="BL43" s="1164"/>
      <c r="BM43" s="1164"/>
      <c r="BN43" s="1164"/>
      <c r="BO43" s="1164"/>
      <c r="BP43" s="1164"/>
      <c r="BQ43" s="1164"/>
      <c r="BR43" s="1164"/>
      <c r="BS43" s="1164"/>
      <c r="BT43" s="1164"/>
      <c r="BU43" s="177"/>
      <c r="BV43" s="611"/>
      <c r="BW43" s="611"/>
      <c r="BX43" s="611"/>
    </row>
    <row r="44" spans="1:77" ht="51.75" customHeight="1" x14ac:dyDescent="0.55000000000000004">
      <c r="A44" s="214">
        <v>0</v>
      </c>
      <c r="B44" s="215">
        <v>5</v>
      </c>
      <c r="C44" s="214">
        <v>0</v>
      </c>
      <c r="D44" s="215">
        <v>9</v>
      </c>
      <c r="E44" s="214">
        <v>0</v>
      </c>
      <c r="F44" s="215">
        <v>1</v>
      </c>
      <c r="G44" s="214">
        <v>0</v>
      </c>
      <c r="H44" s="215">
        <v>1</v>
      </c>
      <c r="I44" s="3883" t="str">
        <f>CONCATENATE(A44,B44,C44,D44,E44,F44,G44,H44)</f>
        <v>05090101</v>
      </c>
      <c r="J44" s="1375" t="str">
        <f t="shared" si="13"/>
        <v>05090101</v>
      </c>
      <c r="K44" s="830"/>
      <c r="L44" s="830">
        <v>71001</v>
      </c>
      <c r="M44" s="830"/>
      <c r="N44" s="830"/>
      <c r="O44" s="830"/>
      <c r="P44" s="830"/>
      <c r="Q44" s="830"/>
      <c r="R44" s="830"/>
      <c r="S44" s="986" t="s">
        <v>119</v>
      </c>
      <c r="T44" s="2663"/>
      <c r="U44" s="2663" t="s">
        <v>1611</v>
      </c>
      <c r="V44" s="2703" t="s">
        <v>240</v>
      </c>
      <c r="W44" s="2699" t="s">
        <v>1612</v>
      </c>
      <c r="X44" s="2380"/>
      <c r="Y44" s="128" t="s">
        <v>1613</v>
      </c>
      <c r="Z44" s="548"/>
      <c r="AA44" s="548"/>
      <c r="AB44" s="3895"/>
      <c r="AC44" s="3529">
        <v>4.4000000000000004</v>
      </c>
      <c r="AD44" s="3507">
        <f t="shared" ref="AD44:AD59" si="17">BB44</f>
        <v>3.75</v>
      </c>
      <c r="AE44" s="3529">
        <v>5.6</v>
      </c>
      <c r="AF44" s="3529"/>
      <c r="AG44" s="3545">
        <v>20</v>
      </c>
      <c r="AH44" s="3370">
        <f t="shared" si="14"/>
        <v>15</v>
      </c>
      <c r="AI44" s="3407">
        <v>7</v>
      </c>
      <c r="AJ44" s="3407">
        <v>0</v>
      </c>
      <c r="AK44" s="3407">
        <v>0</v>
      </c>
      <c r="AL44" s="3407">
        <v>5</v>
      </c>
      <c r="AM44" s="3407">
        <v>0</v>
      </c>
      <c r="AN44" s="3407">
        <v>3</v>
      </c>
      <c r="AO44" s="3384"/>
      <c r="AP44" s="3545">
        <v>25</v>
      </c>
      <c r="AQ44" s="3370">
        <v>30</v>
      </c>
      <c r="AR44" s="3776">
        <v>4</v>
      </c>
      <c r="AS44" s="3398">
        <v>0</v>
      </c>
      <c r="AT44" s="3398">
        <v>5</v>
      </c>
      <c r="AU44" s="3398">
        <v>10</v>
      </c>
      <c r="AV44" s="3398">
        <v>0</v>
      </c>
      <c r="AW44" s="3398">
        <v>0</v>
      </c>
      <c r="AX44" s="3398">
        <v>0</v>
      </c>
      <c r="AY44" s="3398">
        <v>6</v>
      </c>
      <c r="AZ44" s="3384"/>
      <c r="BA44" s="3373">
        <f t="shared" si="16"/>
        <v>45</v>
      </c>
      <c r="BB44" s="3546">
        <f>BA44/'Radiología simple.'!$AO$8</f>
        <v>3.75</v>
      </c>
      <c r="BC44" s="3373" t="str" cm="1">
        <f t="array" ref="BC44">_xlfn.IFS(BB44&lt;4,"estandar",BB44&gt;9,"compleja",BB44&gt;4,"avanzada")</f>
        <v>estandar</v>
      </c>
      <c r="BD44" s="3547">
        <v>1</v>
      </c>
      <c r="BE44" s="3260">
        <v>0</v>
      </c>
      <c r="BF44" s="3261">
        <v>1</v>
      </c>
      <c r="BG44" s="3261">
        <v>0</v>
      </c>
      <c r="BH44" s="1164">
        <v>6.5568567119155396</v>
      </c>
      <c r="BI44" s="1164">
        <v>8.1359215686274506</v>
      </c>
      <c r="BJ44" s="1141"/>
      <c r="BK44" s="1164">
        <v>18.125565610859699</v>
      </c>
      <c r="BL44" s="1164">
        <f>SUM(BH44,BI44,BK44)</f>
        <v>32.818343891402691</v>
      </c>
      <c r="BM44" s="1162"/>
      <c r="BN44" s="1164">
        <v>14.586806382472</v>
      </c>
      <c r="BO44" s="1164">
        <v>0</v>
      </c>
      <c r="BP44" s="1164">
        <v>0</v>
      </c>
      <c r="BQ44" s="1164">
        <v>8.6022317077484001</v>
      </c>
      <c r="BR44" s="1164">
        <f>SUM(BL44,BN44,BO44,BP44,BQ44)</f>
        <v>56.007381981623091</v>
      </c>
      <c r="BS44" s="1165"/>
      <c r="BT44" s="1200"/>
      <c r="BU44" s="177"/>
      <c r="BV44" s="611"/>
      <c r="BW44" s="611"/>
      <c r="BX44" s="611"/>
    </row>
    <row r="45" spans="1:77" ht="51.75" customHeight="1" x14ac:dyDescent="0.55000000000000004">
      <c r="A45" s="214">
        <v>0</v>
      </c>
      <c r="B45" s="215">
        <v>5</v>
      </c>
      <c r="C45" s="214">
        <v>0</v>
      </c>
      <c r="D45" s="215">
        <v>9</v>
      </c>
      <c r="E45" s="214">
        <v>0</v>
      </c>
      <c r="F45" s="215">
        <v>1</v>
      </c>
      <c r="G45" s="214">
        <v>0</v>
      </c>
      <c r="H45" s="215">
        <v>2</v>
      </c>
      <c r="I45" s="3883" t="str">
        <f>CONCATENATE(A45,B45,C45,D45,E45,F45,G45,H45)</f>
        <v>05090102</v>
      </c>
      <c r="J45" s="1375" t="str">
        <f t="shared" si="13"/>
        <v>05090102</v>
      </c>
      <c r="K45" s="830"/>
      <c r="L45" s="830">
        <v>71002</v>
      </c>
      <c r="M45" s="830"/>
      <c r="N45" s="830"/>
      <c r="O45" s="830"/>
      <c r="P45" s="830"/>
      <c r="Q45" s="830"/>
      <c r="R45" s="830"/>
      <c r="S45" s="986" t="s">
        <v>119</v>
      </c>
      <c r="T45" s="2663"/>
      <c r="U45" s="2663" t="s">
        <v>1614</v>
      </c>
      <c r="V45" s="2703" t="s">
        <v>240</v>
      </c>
      <c r="W45" s="2699" t="s">
        <v>1615</v>
      </c>
      <c r="X45" s="2380"/>
      <c r="Y45" s="128" t="s">
        <v>1616</v>
      </c>
      <c r="Z45" s="548"/>
      <c r="AA45" s="548"/>
      <c r="AB45" s="3895"/>
      <c r="AC45" s="3529">
        <v>5.7</v>
      </c>
      <c r="AD45" s="3507">
        <f t="shared" si="17"/>
        <v>6.25</v>
      </c>
      <c r="AE45" s="3529">
        <v>8.1999999999999993</v>
      </c>
      <c r="AF45" s="3529"/>
      <c r="AG45" s="3545">
        <v>20</v>
      </c>
      <c r="AH45" s="3370">
        <f t="shared" si="14"/>
        <v>20</v>
      </c>
      <c r="AI45" s="3407">
        <v>7</v>
      </c>
      <c r="AJ45" s="3407">
        <v>0</v>
      </c>
      <c r="AK45" s="3407">
        <v>5</v>
      </c>
      <c r="AL45" s="3407">
        <v>5</v>
      </c>
      <c r="AM45" s="3407">
        <v>0</v>
      </c>
      <c r="AN45" s="3407">
        <v>3</v>
      </c>
      <c r="AO45" s="3384"/>
      <c r="AP45" s="3545">
        <v>35</v>
      </c>
      <c r="AQ45" s="3370">
        <f t="shared" si="15"/>
        <v>35</v>
      </c>
      <c r="AR45" s="3902">
        <v>4</v>
      </c>
      <c r="AS45" s="3545">
        <v>0</v>
      </c>
      <c r="AT45" s="3545">
        <v>5</v>
      </c>
      <c r="AU45" s="3545">
        <v>10</v>
      </c>
      <c r="AV45" s="3545">
        <v>5</v>
      </c>
      <c r="AW45" s="3545">
        <v>5</v>
      </c>
      <c r="AX45" s="3545">
        <v>0</v>
      </c>
      <c r="AY45" s="3545">
        <v>6</v>
      </c>
      <c r="AZ45" s="3379"/>
      <c r="BA45" s="3373">
        <f t="shared" si="16"/>
        <v>75</v>
      </c>
      <c r="BB45" s="3546">
        <f>BA45/'Radiología simple.'!$AO$8</f>
        <v>6.25</v>
      </c>
      <c r="BC45" s="3373" t="str" cm="1">
        <f t="array" ref="BC45">_xlfn.IFS(BB45&lt;4,"estandar",BB45&gt;9,"compleja",BB45&gt;4,"avanzada")</f>
        <v>avanzada</v>
      </c>
      <c r="BD45" s="3547">
        <v>1</v>
      </c>
      <c r="BE45" s="3260">
        <v>1</v>
      </c>
      <c r="BF45" s="3261">
        <v>1</v>
      </c>
      <c r="BG45" s="3261">
        <v>0</v>
      </c>
      <c r="BH45" s="1164">
        <v>6.5568567119155396</v>
      </c>
      <c r="BI45" s="1164">
        <v>8.1359215686274506</v>
      </c>
      <c r="BJ45" s="1141"/>
      <c r="BK45" s="1164">
        <v>25.375791855203602</v>
      </c>
      <c r="BL45" s="1164">
        <f>SUM(BH45,BI45,BK45)</f>
        <v>40.06857013574659</v>
      </c>
      <c r="BM45" s="1162"/>
      <c r="BN45" s="1164">
        <v>14.586806382472</v>
      </c>
      <c r="BO45" s="1164">
        <v>15</v>
      </c>
      <c r="BP45" s="1164">
        <v>0</v>
      </c>
      <c r="BQ45" s="1164">
        <v>8.6022317077484001</v>
      </c>
      <c r="BR45" s="1164">
        <f>SUM(BL45,BN45,BO45,BP45,BQ45)</f>
        <v>78.25760822596699</v>
      </c>
      <c r="BS45" s="1165"/>
      <c r="BT45" s="1200">
        <v>100</v>
      </c>
      <c r="BU45" s="177"/>
      <c r="BV45" s="611"/>
      <c r="BW45" s="611"/>
      <c r="BX45" s="611"/>
    </row>
    <row r="46" spans="1:77" ht="51.75" customHeight="1" x14ac:dyDescent="0.55000000000000004">
      <c r="A46" s="214">
        <v>0</v>
      </c>
      <c r="B46" s="215">
        <v>5</v>
      </c>
      <c r="C46" s="214">
        <v>0</v>
      </c>
      <c r="D46" s="215">
        <v>9</v>
      </c>
      <c r="E46" s="214">
        <v>0</v>
      </c>
      <c r="F46" s="215">
        <v>1</v>
      </c>
      <c r="G46" s="214">
        <v>0</v>
      </c>
      <c r="H46" s="215">
        <v>3</v>
      </c>
      <c r="I46" s="3883" t="str">
        <f>CONCATENATE(A46,B46,C46,D46,E46,F46,G46,H46)</f>
        <v>05090103</v>
      </c>
      <c r="J46" s="1375" t="str">
        <f t="shared" si="13"/>
        <v>05090103</v>
      </c>
      <c r="K46" s="830"/>
      <c r="L46" s="986" t="s">
        <v>309</v>
      </c>
      <c r="M46" s="986"/>
      <c r="N46" s="986"/>
      <c r="O46" s="986"/>
      <c r="P46" s="986"/>
      <c r="Q46" s="986"/>
      <c r="R46" s="986"/>
      <c r="S46" s="986" t="s">
        <v>119</v>
      </c>
      <c r="T46" s="2663"/>
      <c r="U46" s="2663" t="s">
        <v>1617</v>
      </c>
      <c r="V46" s="2703" t="s">
        <v>240</v>
      </c>
      <c r="W46" s="2699" t="s">
        <v>1578</v>
      </c>
      <c r="X46" s="2380"/>
      <c r="Y46" s="250" t="s">
        <v>1618</v>
      </c>
      <c r="Z46" s="548"/>
      <c r="AA46" s="548"/>
      <c r="AB46" s="3895"/>
      <c r="AC46" s="3529">
        <v>6</v>
      </c>
      <c r="AD46" s="3507">
        <f t="shared" si="17"/>
        <v>7.083333333333333</v>
      </c>
      <c r="AE46" s="3529">
        <v>8.8000000000000007</v>
      </c>
      <c r="AF46" s="3529"/>
      <c r="AG46" s="3545">
        <v>25</v>
      </c>
      <c r="AH46" s="3370">
        <f t="shared" si="14"/>
        <v>25</v>
      </c>
      <c r="AI46" s="3407">
        <v>7</v>
      </c>
      <c r="AJ46" s="3407">
        <v>0</v>
      </c>
      <c r="AK46" s="3407">
        <v>5</v>
      </c>
      <c r="AL46" s="3407">
        <v>5</v>
      </c>
      <c r="AM46" s="3407">
        <v>5</v>
      </c>
      <c r="AN46" s="3407">
        <v>3</v>
      </c>
      <c r="AO46" s="3384"/>
      <c r="AP46" s="3545">
        <v>35</v>
      </c>
      <c r="AQ46" s="3370">
        <f t="shared" si="15"/>
        <v>35</v>
      </c>
      <c r="AR46" s="3902">
        <v>4</v>
      </c>
      <c r="AS46" s="3545">
        <v>0</v>
      </c>
      <c r="AT46" s="3545">
        <v>5</v>
      </c>
      <c r="AU46" s="3545">
        <v>10</v>
      </c>
      <c r="AV46" s="3545">
        <v>5</v>
      </c>
      <c r="AW46" s="3545">
        <v>5</v>
      </c>
      <c r="AX46" s="3545">
        <v>0</v>
      </c>
      <c r="AY46" s="3545">
        <v>6</v>
      </c>
      <c r="AZ46" s="3379"/>
      <c r="BA46" s="3373">
        <f t="shared" si="16"/>
        <v>85</v>
      </c>
      <c r="BB46" s="3546">
        <f>BA46/'Radiología simple.'!$AO$8</f>
        <v>7.083333333333333</v>
      </c>
      <c r="BC46" s="3373" t="str" cm="1">
        <f t="array" ref="BC46">_xlfn.IFS(BB46&lt;4,"estandar",BB46&gt;9,"compleja",BB46&gt;4,"avanzada")</f>
        <v>avanzada</v>
      </c>
      <c r="BD46" s="3547">
        <v>1</v>
      </c>
      <c r="BE46" s="3260">
        <v>1</v>
      </c>
      <c r="BF46" s="3261">
        <v>1</v>
      </c>
      <c r="BG46" s="3261">
        <v>0</v>
      </c>
      <c r="BH46" s="1164">
        <v>8.1960708898944201</v>
      </c>
      <c r="BI46" s="1164">
        <v>10.1699019607843</v>
      </c>
      <c r="BJ46" s="1141"/>
      <c r="BK46" s="1164">
        <v>25.375791855203602</v>
      </c>
      <c r="BL46" s="1164">
        <f>SUM(BH46,BI46,BK46)</f>
        <v>43.741764705882318</v>
      </c>
      <c r="BM46" s="1162"/>
      <c r="BN46" s="1164">
        <v>18.23350797809</v>
      </c>
      <c r="BO46" s="1164">
        <v>15</v>
      </c>
      <c r="BP46" s="1164">
        <v>0</v>
      </c>
      <c r="BQ46" s="1164">
        <v>8.6022317077484001</v>
      </c>
      <c r="BR46" s="1164">
        <f>SUM(BL46,BN46,BO46,BP46,BQ46)</f>
        <v>85.577504391720723</v>
      </c>
      <c r="BS46" s="1165"/>
      <c r="BT46" s="1200">
        <v>100</v>
      </c>
      <c r="BU46" s="177"/>
      <c r="BV46" s="611"/>
      <c r="BW46" s="611"/>
      <c r="BX46" s="611"/>
      <c r="BY46" s="602"/>
    </row>
    <row r="47" spans="1:77" ht="51.75" customHeight="1" x14ac:dyDescent="0.55000000000000004">
      <c r="A47" s="1376">
        <v>0</v>
      </c>
      <c r="B47" s="1377">
        <v>5</v>
      </c>
      <c r="C47" s="1376">
        <v>0</v>
      </c>
      <c r="D47" s="1377">
        <v>9</v>
      </c>
      <c r="E47" s="1376">
        <v>0</v>
      </c>
      <c r="F47" s="1377">
        <v>2</v>
      </c>
      <c r="G47" s="1376">
        <v>0</v>
      </c>
      <c r="H47" s="1377">
        <v>0</v>
      </c>
      <c r="I47" s="3883"/>
      <c r="J47" s="2766" t="str">
        <f t="shared" si="13"/>
        <v>05090200</v>
      </c>
      <c r="K47" s="830"/>
      <c r="L47" s="986"/>
      <c r="M47" s="986"/>
      <c r="N47" s="986"/>
      <c r="O47" s="986"/>
      <c r="P47" s="986"/>
      <c r="Q47" s="986"/>
      <c r="R47" s="986"/>
      <c r="S47" s="831" t="s">
        <v>456</v>
      </c>
      <c r="T47" s="2708" t="s">
        <v>1619</v>
      </c>
      <c r="U47" s="2708"/>
      <c r="V47" s="2768"/>
      <c r="W47" s="2699"/>
      <c r="X47" s="2393"/>
      <c r="Y47" s="477"/>
      <c r="Z47" s="548"/>
      <c r="AA47" s="548"/>
      <c r="AB47" s="3895"/>
      <c r="AC47" s="3529"/>
      <c r="AD47" s="3507">
        <f t="shared" si="17"/>
        <v>3.3333333333333335</v>
      </c>
      <c r="AE47" s="3529"/>
      <c r="AF47" s="3529"/>
      <c r="AG47" s="3384"/>
      <c r="AH47" s="3370">
        <f t="shared" si="14"/>
        <v>15</v>
      </c>
      <c r="AI47" s="3407">
        <v>7</v>
      </c>
      <c r="AJ47" s="3407">
        <v>0</v>
      </c>
      <c r="AK47" s="3407">
        <v>0</v>
      </c>
      <c r="AL47" s="3407">
        <v>5</v>
      </c>
      <c r="AM47" s="3407">
        <v>0</v>
      </c>
      <c r="AN47" s="3407">
        <v>3</v>
      </c>
      <c r="AO47" s="3384"/>
      <c r="AP47" s="3384"/>
      <c r="AQ47" s="3370">
        <f t="shared" si="15"/>
        <v>25</v>
      </c>
      <c r="AR47" s="3902">
        <v>4</v>
      </c>
      <c r="AS47" s="3545">
        <v>0</v>
      </c>
      <c r="AT47" s="3545">
        <v>5</v>
      </c>
      <c r="AU47" s="3545">
        <v>5</v>
      </c>
      <c r="AV47" s="3545">
        <v>5</v>
      </c>
      <c r="AW47" s="3545">
        <v>0</v>
      </c>
      <c r="AX47" s="3545">
        <v>0</v>
      </c>
      <c r="AY47" s="3545">
        <v>6</v>
      </c>
      <c r="AZ47" s="3379"/>
      <c r="BA47" s="3373">
        <f t="shared" si="16"/>
        <v>40</v>
      </c>
      <c r="BB47" s="3546">
        <f>BA47/'Radiología simple.'!$AO$8</f>
        <v>3.3333333333333335</v>
      </c>
      <c r="BC47" s="3373" t="str" cm="1">
        <f t="array" ref="BC47">_xlfn.IFS(BB47&lt;4,"estandar",BB47&gt;9,"compleja",BB47&gt;4,"avanzada")</f>
        <v>estandar</v>
      </c>
      <c r="BD47" s="3547">
        <v>1</v>
      </c>
      <c r="BE47" s="3260">
        <v>0</v>
      </c>
      <c r="BF47" s="3261">
        <v>1</v>
      </c>
      <c r="BG47" s="3261">
        <v>0</v>
      </c>
      <c r="BH47" s="1164"/>
      <c r="BI47" s="1164"/>
      <c r="BJ47" s="1141"/>
      <c r="BK47" s="1164"/>
      <c r="BL47" s="1164"/>
      <c r="BM47" s="1162"/>
      <c r="BN47" s="1164"/>
      <c r="BO47" s="1164"/>
      <c r="BP47" s="1164"/>
      <c r="BQ47" s="1164"/>
      <c r="BR47" s="1164"/>
      <c r="BS47" s="1165"/>
      <c r="BT47" s="1200"/>
      <c r="BU47" s="177"/>
      <c r="BV47" s="611"/>
      <c r="BW47" s="611"/>
      <c r="BX47" s="611"/>
    </row>
    <row r="48" spans="1:77" ht="51.75" customHeight="1" x14ac:dyDescent="0.55000000000000004">
      <c r="A48" s="1376">
        <v>0</v>
      </c>
      <c r="B48" s="1377">
        <v>5</v>
      </c>
      <c r="C48" s="1376">
        <v>0</v>
      </c>
      <c r="D48" s="1377">
        <v>9</v>
      </c>
      <c r="E48" s="1376">
        <v>0</v>
      </c>
      <c r="F48" s="1377">
        <v>2</v>
      </c>
      <c r="G48" s="1376">
        <v>0</v>
      </c>
      <c r="H48" s="1377">
        <v>1</v>
      </c>
      <c r="I48" s="3885"/>
      <c r="J48" s="2766" t="str">
        <f t="shared" si="13"/>
        <v>05090201</v>
      </c>
      <c r="K48" s="830"/>
      <c r="L48" s="986"/>
      <c r="M48" s="986"/>
      <c r="N48" s="986"/>
      <c r="O48" s="986"/>
      <c r="P48" s="986"/>
      <c r="Q48" s="986"/>
      <c r="R48" s="986"/>
      <c r="S48" s="831" t="s">
        <v>456</v>
      </c>
      <c r="T48" s="2708"/>
      <c r="U48" s="2708" t="s">
        <v>1620</v>
      </c>
      <c r="V48" s="2669" t="s">
        <v>291</v>
      </c>
      <c r="W48" s="2769" t="s">
        <v>1621</v>
      </c>
      <c r="X48" s="2393"/>
      <c r="Y48" s="157" t="s">
        <v>1622</v>
      </c>
      <c r="Z48" s="548"/>
      <c r="AA48" s="548"/>
      <c r="AB48" s="3895"/>
      <c r="AC48" s="3529"/>
      <c r="AD48" s="3507">
        <f t="shared" si="17"/>
        <v>3.75</v>
      </c>
      <c r="AE48" s="3529"/>
      <c r="AF48" s="3529"/>
      <c r="AG48" s="3384"/>
      <c r="AH48" s="3370">
        <f t="shared" si="14"/>
        <v>15</v>
      </c>
      <c r="AI48" s="3407">
        <v>7</v>
      </c>
      <c r="AJ48" s="3407">
        <v>0</v>
      </c>
      <c r="AK48" s="3407">
        <v>0</v>
      </c>
      <c r="AL48" s="3407">
        <v>5</v>
      </c>
      <c r="AM48" s="3407">
        <v>0</v>
      </c>
      <c r="AN48" s="3407">
        <v>3</v>
      </c>
      <c r="AO48" s="3384"/>
      <c r="AP48" s="3545"/>
      <c r="AQ48" s="3370">
        <v>30</v>
      </c>
      <c r="AR48" s="3902">
        <v>4</v>
      </c>
      <c r="AS48" s="3545">
        <v>0</v>
      </c>
      <c r="AT48" s="3545">
        <v>5</v>
      </c>
      <c r="AU48" s="3545">
        <v>5</v>
      </c>
      <c r="AV48" s="3545">
        <v>5</v>
      </c>
      <c r="AW48" s="3545">
        <v>0</v>
      </c>
      <c r="AX48" s="3545">
        <v>0</v>
      </c>
      <c r="AY48" s="3545">
        <v>6</v>
      </c>
      <c r="AZ48" s="3545"/>
      <c r="BA48" s="3373">
        <f t="shared" si="16"/>
        <v>45</v>
      </c>
      <c r="BB48" s="3546">
        <f>BA48/'Radiología simple.'!$AO$8</f>
        <v>3.75</v>
      </c>
      <c r="BC48" s="3373" t="str" cm="1">
        <f t="array" ref="BC48">_xlfn.IFS(BB48&lt;4,"estandar",BB48&gt;9,"compleja",BB48&gt;4,"avanzada")</f>
        <v>estandar</v>
      </c>
      <c r="BD48" s="3547">
        <v>1</v>
      </c>
      <c r="BE48" s="3260">
        <v>0</v>
      </c>
      <c r="BF48" s="3261">
        <v>1</v>
      </c>
      <c r="BG48" s="3261">
        <v>0</v>
      </c>
      <c r="BH48" s="1164"/>
      <c r="BI48" s="1164"/>
      <c r="BJ48" s="1141"/>
      <c r="BK48" s="1164"/>
      <c r="BL48" s="1164"/>
      <c r="BM48" s="1162"/>
      <c r="BN48" s="1164"/>
      <c r="BO48" s="1164"/>
      <c r="BP48" s="1164"/>
      <c r="BQ48" s="1164"/>
      <c r="BR48" s="1164"/>
      <c r="BS48" s="1165"/>
      <c r="BT48" s="1200"/>
      <c r="BU48" s="177"/>
      <c r="BV48" s="611"/>
      <c r="BW48" s="611"/>
      <c r="BX48" s="611"/>
    </row>
    <row r="49" spans="1:77" ht="51.75" customHeight="1" x14ac:dyDescent="0.55000000000000004">
      <c r="A49" s="1376">
        <v>0</v>
      </c>
      <c r="B49" s="1377">
        <v>5</v>
      </c>
      <c r="C49" s="1376">
        <v>0</v>
      </c>
      <c r="D49" s="1377">
        <v>9</v>
      </c>
      <c r="E49" s="1376">
        <v>0</v>
      </c>
      <c r="F49" s="1377">
        <v>2</v>
      </c>
      <c r="G49" s="1376">
        <v>0</v>
      </c>
      <c r="H49" s="1377">
        <v>2</v>
      </c>
      <c r="I49" s="3885"/>
      <c r="J49" s="2766" t="str">
        <f t="shared" si="13"/>
        <v>05090202</v>
      </c>
      <c r="K49" s="830"/>
      <c r="L49" s="986"/>
      <c r="M49" s="986"/>
      <c r="N49" s="986"/>
      <c r="O49" s="986"/>
      <c r="P49" s="986"/>
      <c r="Q49" s="986"/>
      <c r="R49" s="986"/>
      <c r="S49" s="831" t="s">
        <v>456</v>
      </c>
      <c r="T49" s="2708"/>
      <c r="U49" s="2708" t="s">
        <v>1623</v>
      </c>
      <c r="V49" s="2669" t="s">
        <v>291</v>
      </c>
      <c r="W49" s="2769" t="s">
        <v>1624</v>
      </c>
      <c r="X49" s="2393"/>
      <c r="Y49" s="157" t="s">
        <v>1625</v>
      </c>
      <c r="Z49" s="548"/>
      <c r="AA49" s="548"/>
      <c r="AB49" s="3895"/>
      <c r="AC49" s="3529"/>
      <c r="AD49" s="3507">
        <f t="shared" si="17"/>
        <v>5.833333333333333</v>
      </c>
      <c r="AE49" s="3529"/>
      <c r="AF49" s="3529"/>
      <c r="AG49" s="3384"/>
      <c r="AH49" s="3370">
        <f t="shared" si="14"/>
        <v>20</v>
      </c>
      <c r="AI49" s="3407">
        <v>7</v>
      </c>
      <c r="AJ49" s="3407">
        <v>0</v>
      </c>
      <c r="AK49" s="3407">
        <v>5</v>
      </c>
      <c r="AL49" s="3407">
        <v>5</v>
      </c>
      <c r="AM49" s="3407">
        <v>0</v>
      </c>
      <c r="AN49" s="3407">
        <v>3</v>
      </c>
      <c r="AO49" s="3384"/>
      <c r="AP49" s="3384"/>
      <c r="AQ49" s="3370">
        <v>30</v>
      </c>
      <c r="AR49" s="3776">
        <v>4</v>
      </c>
      <c r="AS49" s="3398">
        <v>0</v>
      </c>
      <c r="AT49" s="3398">
        <v>5</v>
      </c>
      <c r="AU49" s="3398">
        <v>5</v>
      </c>
      <c r="AV49" s="3398">
        <v>5</v>
      </c>
      <c r="AW49" s="3398">
        <v>0</v>
      </c>
      <c r="AX49" s="3398">
        <v>0</v>
      </c>
      <c r="AY49" s="3398">
        <v>6</v>
      </c>
      <c r="AZ49" s="3384"/>
      <c r="BA49" s="3373">
        <f t="shared" si="16"/>
        <v>70</v>
      </c>
      <c r="BB49" s="3546">
        <f>BA49/'Radiología simple.'!$AO$8</f>
        <v>5.833333333333333</v>
      </c>
      <c r="BC49" s="3373" t="str" cm="1">
        <f t="array" ref="BC49">_xlfn.IFS(BB49&lt;4,"estandar",BB49&gt;9,"compleja",BB49&gt;4,"avanzada")</f>
        <v>avanzada</v>
      </c>
      <c r="BD49" s="3547">
        <v>1</v>
      </c>
      <c r="BE49" s="3260">
        <v>1</v>
      </c>
      <c r="BF49" s="3261">
        <v>1</v>
      </c>
      <c r="BG49" s="3261">
        <v>0</v>
      </c>
      <c r="BH49" s="1164"/>
      <c r="BI49" s="1164"/>
      <c r="BJ49" s="1141"/>
      <c r="BK49" s="1164"/>
      <c r="BL49" s="1164"/>
      <c r="BM49" s="1162"/>
      <c r="BN49" s="1164"/>
      <c r="BO49" s="1164"/>
      <c r="BP49" s="1164"/>
      <c r="BQ49" s="1164"/>
      <c r="BR49" s="1164"/>
      <c r="BS49" s="1165"/>
      <c r="BT49" s="1200"/>
      <c r="BU49" s="177"/>
      <c r="BV49" s="611"/>
      <c r="BW49" s="611"/>
      <c r="BX49" s="611"/>
    </row>
    <row r="50" spans="1:77" ht="51.75" customHeight="1" x14ac:dyDescent="0.55000000000000004">
      <c r="A50" s="214">
        <v>0</v>
      </c>
      <c r="B50" s="215">
        <v>5</v>
      </c>
      <c r="C50" s="214">
        <v>0</v>
      </c>
      <c r="D50" s="215">
        <v>9</v>
      </c>
      <c r="E50" s="214">
        <v>0</v>
      </c>
      <c r="F50" s="1377">
        <v>3</v>
      </c>
      <c r="G50" s="214">
        <v>0</v>
      </c>
      <c r="H50" s="1377">
        <v>1</v>
      </c>
      <c r="I50" s="3883" t="str">
        <f>CONCATENATE(A50,B50,C50,D50,E50,F50,G50,H50)</f>
        <v>05090301</v>
      </c>
      <c r="J50" s="2766" t="str">
        <f t="shared" si="13"/>
        <v>05090301</v>
      </c>
      <c r="K50" s="830"/>
      <c r="L50" s="830">
        <v>71007</v>
      </c>
      <c r="M50" s="830"/>
      <c r="N50" s="830"/>
      <c r="O50" s="830"/>
      <c r="P50" s="830"/>
      <c r="Q50" s="830"/>
      <c r="R50" s="830"/>
      <c r="S50" s="986" t="s">
        <v>119</v>
      </c>
      <c r="T50" s="2670" t="s">
        <v>1626</v>
      </c>
      <c r="U50" s="3177"/>
      <c r="V50" s="2703" t="s">
        <v>240</v>
      </c>
      <c r="W50" s="2699" t="s">
        <v>1627</v>
      </c>
      <c r="X50" s="2345"/>
      <c r="Y50" s="250" t="s">
        <v>1628</v>
      </c>
      <c r="Z50" s="548"/>
      <c r="AA50" s="548"/>
      <c r="AB50" s="3895"/>
      <c r="AC50" s="3529">
        <v>6.7</v>
      </c>
      <c r="AD50" s="3507">
        <f t="shared" si="17"/>
        <v>6.25</v>
      </c>
      <c r="AE50" s="3529">
        <v>9.3000000000000007</v>
      </c>
      <c r="AF50" s="3529"/>
      <c r="AG50" s="3398">
        <v>25</v>
      </c>
      <c r="AH50" s="3370">
        <f t="shared" si="14"/>
        <v>25</v>
      </c>
      <c r="AI50" s="3407">
        <v>7</v>
      </c>
      <c r="AJ50" s="3407">
        <v>0</v>
      </c>
      <c r="AK50" s="3407">
        <v>5</v>
      </c>
      <c r="AL50" s="3407">
        <v>5</v>
      </c>
      <c r="AM50" s="3407">
        <v>5</v>
      </c>
      <c r="AN50" s="3407">
        <v>3</v>
      </c>
      <c r="AO50" s="3384"/>
      <c r="AP50" s="3398">
        <v>40</v>
      </c>
      <c r="AQ50" s="3370">
        <v>50</v>
      </c>
      <c r="AR50" s="3776">
        <v>4</v>
      </c>
      <c r="AS50" s="3398">
        <v>0</v>
      </c>
      <c r="AT50" s="3398">
        <v>5</v>
      </c>
      <c r="AU50" s="3398">
        <v>15</v>
      </c>
      <c r="AV50" s="3398">
        <v>10</v>
      </c>
      <c r="AW50" s="3398">
        <v>0</v>
      </c>
      <c r="AX50" s="3398">
        <v>0</v>
      </c>
      <c r="AY50" s="3398">
        <v>6</v>
      </c>
      <c r="AZ50" s="3384"/>
      <c r="BA50" s="3373">
        <f t="shared" si="16"/>
        <v>75</v>
      </c>
      <c r="BB50" s="3546">
        <f>BA50/'Radiología simple.'!$AO$8</f>
        <v>6.25</v>
      </c>
      <c r="BC50" s="3373" t="str" cm="1">
        <f t="array" ref="BC50">_xlfn.IFS(BB50&lt;4,"estandar",BB50&gt;9,"compleja",BB50&gt;4,"avanzada")</f>
        <v>avanzada</v>
      </c>
      <c r="BD50" s="3547">
        <v>1</v>
      </c>
      <c r="BE50" s="3260">
        <v>0</v>
      </c>
      <c r="BF50" s="3261">
        <v>1</v>
      </c>
      <c r="BG50" s="3261">
        <v>0</v>
      </c>
      <c r="BH50" s="1164">
        <v>8.1960708898944201</v>
      </c>
      <c r="BI50" s="1164">
        <v>10.1699019607843</v>
      </c>
      <c r="BJ50" s="1141"/>
      <c r="BK50" s="1164">
        <v>29.000904977375601</v>
      </c>
      <c r="BL50" s="1164">
        <f>SUM(BH50,BI50,BK50)</f>
        <v>47.366877828054321</v>
      </c>
      <c r="BM50" s="1162"/>
      <c r="BN50" s="1164">
        <v>18.23350797809</v>
      </c>
      <c r="BO50" s="1164">
        <v>15</v>
      </c>
      <c r="BP50" s="1164">
        <v>0</v>
      </c>
      <c r="BQ50" s="1164">
        <v>8.6022317077484001</v>
      </c>
      <c r="BR50" s="1164">
        <f>SUM(BL50,BN50,BO50,BP50,BQ50)</f>
        <v>89.202617513892719</v>
      </c>
      <c r="BS50" s="1165"/>
      <c r="BT50" s="1200">
        <v>100</v>
      </c>
      <c r="BU50" s="177"/>
      <c r="BV50" s="611"/>
      <c r="BW50" s="611"/>
      <c r="BX50" s="611"/>
      <c r="BY50" s="602"/>
    </row>
    <row r="51" spans="1:77" ht="51.75" customHeight="1" x14ac:dyDescent="0.55000000000000004">
      <c r="A51" s="214">
        <v>0</v>
      </c>
      <c r="B51" s="215">
        <v>5</v>
      </c>
      <c r="C51" s="214">
        <v>0</v>
      </c>
      <c r="D51" s="215">
        <v>9</v>
      </c>
      <c r="E51" s="214">
        <v>0</v>
      </c>
      <c r="F51" s="215">
        <v>4</v>
      </c>
      <c r="G51" s="214">
        <v>0</v>
      </c>
      <c r="H51" s="215">
        <v>1</v>
      </c>
      <c r="I51" s="3883"/>
      <c r="J51" s="2766" t="str">
        <f t="shared" si="13"/>
        <v>05090401</v>
      </c>
      <c r="K51" s="830"/>
      <c r="L51" s="830"/>
      <c r="M51" s="830"/>
      <c r="N51" s="830"/>
      <c r="O51" s="830"/>
      <c r="P51" s="830"/>
      <c r="Q51" s="830"/>
      <c r="R51" s="830"/>
      <c r="S51" s="831" t="s">
        <v>1629</v>
      </c>
      <c r="T51" s="2708" t="s">
        <v>1630</v>
      </c>
      <c r="U51" s="2708"/>
      <c r="V51" s="2669" t="s">
        <v>291</v>
      </c>
      <c r="W51" s="2699"/>
      <c r="X51" s="2345"/>
      <c r="Y51" s="250"/>
      <c r="Z51" s="548"/>
      <c r="AA51" s="548"/>
      <c r="AB51" s="3895"/>
      <c r="AC51" s="3529"/>
      <c r="AD51" s="3507">
        <f t="shared" si="17"/>
        <v>4.166666666666667</v>
      </c>
      <c r="AE51" s="3529"/>
      <c r="AF51" s="3529"/>
      <c r="AG51" s="3384"/>
      <c r="AH51" s="3370">
        <f t="shared" si="14"/>
        <v>20</v>
      </c>
      <c r="AI51" s="3407">
        <v>7</v>
      </c>
      <c r="AJ51" s="3407">
        <v>0</v>
      </c>
      <c r="AK51" s="3407">
        <v>5</v>
      </c>
      <c r="AL51" s="3407">
        <v>5</v>
      </c>
      <c r="AM51" s="3407">
        <v>0</v>
      </c>
      <c r="AN51" s="3407">
        <v>3</v>
      </c>
      <c r="AO51" s="3384"/>
      <c r="AP51" s="3384"/>
      <c r="AQ51" s="3370">
        <v>30</v>
      </c>
      <c r="AR51" s="3776">
        <v>4</v>
      </c>
      <c r="AS51" s="3398">
        <v>0</v>
      </c>
      <c r="AT51" s="3398">
        <v>5</v>
      </c>
      <c r="AU51" s="3398">
        <v>5</v>
      </c>
      <c r="AV51" s="3398">
        <v>5</v>
      </c>
      <c r="AW51" s="3398">
        <v>0</v>
      </c>
      <c r="AX51" s="3398">
        <v>0</v>
      </c>
      <c r="AY51" s="3398">
        <v>6</v>
      </c>
      <c r="AZ51" s="3384"/>
      <c r="BA51" s="3373">
        <f t="shared" si="16"/>
        <v>50</v>
      </c>
      <c r="BB51" s="3546">
        <f>BA51/'Radiología simple.'!$AO$8</f>
        <v>4.166666666666667</v>
      </c>
      <c r="BC51" s="3373" t="str" cm="1">
        <f t="array" ref="BC51">_xlfn.IFS(BB51&lt;4,"estandar",BB51&gt;9,"compleja",BB51&gt;4,"avanzada")</f>
        <v>avanzada</v>
      </c>
      <c r="BD51" s="3547">
        <v>1</v>
      </c>
      <c r="BE51" s="3260">
        <v>0</v>
      </c>
      <c r="BF51" s="3261">
        <v>1</v>
      </c>
      <c r="BG51" s="3261">
        <v>0</v>
      </c>
      <c r="BH51" s="1164"/>
      <c r="BI51" s="1164"/>
      <c r="BJ51" s="1141"/>
      <c r="BK51" s="1164"/>
      <c r="BL51" s="1164"/>
      <c r="BM51" s="1162"/>
      <c r="BN51" s="1164"/>
      <c r="BO51" s="1164"/>
      <c r="BP51" s="1164"/>
      <c r="BQ51" s="1164"/>
      <c r="BR51" s="1164"/>
      <c r="BS51" s="1165"/>
      <c r="BT51" s="1200"/>
      <c r="BU51" s="177"/>
      <c r="BV51" s="611"/>
      <c r="BW51" s="611"/>
      <c r="BX51" s="611"/>
    </row>
    <row r="52" spans="1:77" ht="51.75" customHeight="1" x14ac:dyDescent="0.55000000000000004">
      <c r="A52" s="1443">
        <v>0</v>
      </c>
      <c r="B52" s="1444">
        <v>5</v>
      </c>
      <c r="C52" s="1443">
        <v>0</v>
      </c>
      <c r="D52" s="1444">
        <v>9</v>
      </c>
      <c r="E52" s="1443">
        <v>0</v>
      </c>
      <c r="F52" s="1444">
        <v>4</v>
      </c>
      <c r="G52" s="1443">
        <v>0</v>
      </c>
      <c r="H52" s="1444">
        <v>2</v>
      </c>
      <c r="I52" s="3883"/>
      <c r="J52" s="2766" t="str">
        <f t="shared" si="13"/>
        <v>05090402</v>
      </c>
      <c r="K52" s="830"/>
      <c r="L52" s="830"/>
      <c r="M52" s="830"/>
      <c r="N52" s="830"/>
      <c r="O52" s="830"/>
      <c r="P52" s="830"/>
      <c r="Q52" s="830"/>
      <c r="R52" s="830"/>
      <c r="S52" s="831"/>
      <c r="T52" s="2708"/>
      <c r="U52" s="2708" t="s">
        <v>1631</v>
      </c>
      <c r="V52" s="2669" t="s">
        <v>291</v>
      </c>
      <c r="W52" s="2699" t="s">
        <v>1632</v>
      </c>
      <c r="X52" s="2345"/>
      <c r="Y52" s="250"/>
      <c r="Z52" s="548"/>
      <c r="AA52" s="548"/>
      <c r="AB52" s="3895"/>
      <c r="AC52" s="3529"/>
      <c r="AD52" s="3507">
        <f t="shared" si="17"/>
        <v>3.75</v>
      </c>
      <c r="AE52" s="3529"/>
      <c r="AF52" s="3529"/>
      <c r="AG52" s="3384"/>
      <c r="AH52" s="3370">
        <v>15</v>
      </c>
      <c r="AI52" s="3407"/>
      <c r="AJ52" s="3407"/>
      <c r="AK52" s="3407"/>
      <c r="AL52" s="3407"/>
      <c r="AM52" s="3407"/>
      <c r="AN52" s="3407"/>
      <c r="AO52" s="3384"/>
      <c r="AP52" s="3384"/>
      <c r="AQ52" s="3370">
        <v>30</v>
      </c>
      <c r="AR52" s="3776"/>
      <c r="AS52" s="3398"/>
      <c r="AT52" s="3398"/>
      <c r="AU52" s="3398"/>
      <c r="AV52" s="3398"/>
      <c r="AW52" s="3398"/>
      <c r="AX52" s="3398"/>
      <c r="AY52" s="3398"/>
      <c r="AZ52" s="3384"/>
      <c r="BA52" s="3373">
        <f t="shared" ref="BA52:BA53" si="18">(BD52*AQ52)+(BE52*AH52)+(BF52*AH52)+(BG52*AH52)</f>
        <v>45</v>
      </c>
      <c r="BB52" s="3546">
        <f>BA52/'Radiología simple.'!$AO$8</f>
        <v>3.75</v>
      </c>
      <c r="BC52" s="3373" t="str" cm="1">
        <f t="array" ref="BC52">_xlfn.IFS(BB52&lt;4,"estandar",BB52&gt;9,"compleja",BB52&gt;4,"avanzada")</f>
        <v>estandar</v>
      </c>
      <c r="BD52" s="3547">
        <v>1</v>
      </c>
      <c r="BE52" s="3260">
        <v>0</v>
      </c>
      <c r="BF52" s="3261">
        <v>1</v>
      </c>
      <c r="BG52" s="3261">
        <v>0</v>
      </c>
      <c r="BH52" s="1164"/>
      <c r="BI52" s="1164"/>
      <c r="BJ52" s="1141"/>
      <c r="BK52" s="1164"/>
      <c r="BL52" s="1164"/>
      <c r="BM52" s="1162"/>
      <c r="BN52" s="1164"/>
      <c r="BO52" s="1164"/>
      <c r="BP52" s="1164"/>
      <c r="BQ52" s="1164"/>
      <c r="BR52" s="1164"/>
      <c r="BS52" s="1165"/>
      <c r="BT52" s="1200"/>
      <c r="BU52" s="177"/>
      <c r="BV52" s="611"/>
      <c r="BW52" s="611"/>
      <c r="BX52" s="611"/>
    </row>
    <row r="53" spans="1:77" ht="51.75" customHeight="1" x14ac:dyDescent="0.55000000000000004">
      <c r="A53" s="1443">
        <v>0</v>
      </c>
      <c r="B53" s="1444">
        <v>5</v>
      </c>
      <c r="C53" s="1443">
        <v>0</v>
      </c>
      <c r="D53" s="1444">
        <v>9</v>
      </c>
      <c r="E53" s="1443">
        <v>0</v>
      </c>
      <c r="F53" s="1444">
        <v>4</v>
      </c>
      <c r="G53" s="1443">
        <v>0</v>
      </c>
      <c r="H53" s="1444">
        <v>3</v>
      </c>
      <c r="I53" s="3883"/>
      <c r="J53" s="2766" t="str">
        <f t="shared" si="13"/>
        <v>05090403</v>
      </c>
      <c r="K53" s="830"/>
      <c r="L53" s="830"/>
      <c r="M53" s="830"/>
      <c r="N53" s="830"/>
      <c r="O53" s="830"/>
      <c r="P53" s="830"/>
      <c r="Q53" s="830"/>
      <c r="R53" s="830"/>
      <c r="S53" s="831"/>
      <c r="T53" s="2708"/>
      <c r="U53" s="2708" t="s">
        <v>1633</v>
      </c>
      <c r="V53" s="2669" t="s">
        <v>291</v>
      </c>
      <c r="W53" s="2699" t="s">
        <v>1634</v>
      </c>
      <c r="X53" s="2345"/>
      <c r="Y53" s="250"/>
      <c r="Z53" s="548"/>
      <c r="AA53" s="548"/>
      <c r="AB53" s="3895"/>
      <c r="AC53" s="3529"/>
      <c r="AD53" s="3507">
        <f t="shared" si="17"/>
        <v>5.833333333333333</v>
      </c>
      <c r="AE53" s="3529"/>
      <c r="AF53" s="3529"/>
      <c r="AG53" s="3384"/>
      <c r="AH53" s="3370">
        <v>20</v>
      </c>
      <c r="AI53" s="3407"/>
      <c r="AJ53" s="3407"/>
      <c r="AK53" s="3407"/>
      <c r="AL53" s="3407"/>
      <c r="AM53" s="3407"/>
      <c r="AN53" s="3407"/>
      <c r="AO53" s="3384"/>
      <c r="AP53" s="3384"/>
      <c r="AQ53" s="3370">
        <v>30</v>
      </c>
      <c r="AR53" s="3776"/>
      <c r="AS53" s="3398"/>
      <c r="AT53" s="3398"/>
      <c r="AU53" s="3398"/>
      <c r="AV53" s="3398"/>
      <c r="AW53" s="3398"/>
      <c r="AX53" s="3398"/>
      <c r="AY53" s="3398"/>
      <c r="AZ53" s="3384"/>
      <c r="BA53" s="3373">
        <f t="shared" si="18"/>
        <v>70</v>
      </c>
      <c r="BB53" s="3546">
        <f>BA53/'Radiología simple.'!$AO$8</f>
        <v>5.833333333333333</v>
      </c>
      <c r="BC53" s="3373" t="str" cm="1">
        <f t="array" ref="BC53">_xlfn.IFS(BB53&lt;4,"estandar",BB53&gt;9,"compleja",BB53&gt;4,"avanzada")</f>
        <v>avanzada</v>
      </c>
      <c r="BD53" s="3547">
        <v>1</v>
      </c>
      <c r="BE53" s="3260">
        <v>1</v>
      </c>
      <c r="BF53" s="3261">
        <v>1</v>
      </c>
      <c r="BG53" s="3261">
        <v>0</v>
      </c>
      <c r="BH53" s="1164"/>
      <c r="BI53" s="1164"/>
      <c r="BJ53" s="1141"/>
      <c r="BK53" s="1164"/>
      <c r="BL53" s="1164"/>
      <c r="BM53" s="1162"/>
      <c r="BN53" s="1164"/>
      <c r="BO53" s="1164"/>
      <c r="BP53" s="1164"/>
      <c r="BQ53" s="1164"/>
      <c r="BR53" s="1164"/>
      <c r="BS53" s="1165"/>
      <c r="BT53" s="1200"/>
      <c r="BU53" s="177"/>
      <c r="BV53" s="611"/>
      <c r="BW53" s="611"/>
      <c r="BX53" s="611"/>
    </row>
    <row r="54" spans="1:77" ht="51.75" hidden="1" customHeight="1" x14ac:dyDescent="0.55000000000000004">
      <c r="A54" s="214"/>
      <c r="B54" s="215"/>
      <c r="C54" s="214"/>
      <c r="D54" s="215"/>
      <c r="E54" s="214"/>
      <c r="F54" s="215"/>
      <c r="G54" s="214"/>
      <c r="H54" s="215"/>
      <c r="I54" s="1340"/>
      <c r="J54" s="1340"/>
      <c r="K54" s="120"/>
      <c r="L54" s="120"/>
      <c r="M54" s="120"/>
      <c r="N54" s="120"/>
      <c r="O54" s="120"/>
      <c r="P54" s="120"/>
      <c r="Q54" s="120"/>
      <c r="R54" s="120"/>
      <c r="S54" s="231" t="s">
        <v>456</v>
      </c>
      <c r="T54" s="2325" t="s">
        <v>1635</v>
      </c>
      <c r="U54" s="2325" t="s">
        <v>864</v>
      </c>
      <c r="V54" s="2324" t="s">
        <v>268</v>
      </c>
      <c r="W54" s="2999"/>
      <c r="X54" s="2393"/>
      <c r="Y54" s="477"/>
      <c r="Z54" s="548"/>
      <c r="AA54" s="548"/>
      <c r="AB54" s="3895"/>
      <c r="AC54" s="3529"/>
      <c r="AD54" s="3507">
        <f t="shared" si="17"/>
        <v>0</v>
      </c>
      <c r="AE54" s="3529"/>
      <c r="AF54" s="3529"/>
      <c r="AG54" s="3384"/>
      <c r="AH54" s="3384"/>
      <c r="AI54" s="3384"/>
      <c r="AJ54" s="3384"/>
      <c r="AK54" s="3384"/>
      <c r="AL54" s="3384"/>
      <c r="AM54" s="3384"/>
      <c r="AN54" s="3384"/>
      <c r="AO54" s="3384"/>
      <c r="AP54" s="3384"/>
      <c r="AQ54" s="3384">
        <f t="shared" si="15"/>
        <v>0</v>
      </c>
      <c r="AR54" s="3780"/>
      <c r="AS54" s="3384"/>
      <c r="AT54" s="3384"/>
      <c r="AU54" s="3384"/>
      <c r="AV54" s="3384"/>
      <c r="AW54" s="3384"/>
      <c r="AX54" s="3384"/>
      <c r="AY54" s="3384"/>
      <c r="AZ54" s="3384"/>
      <c r="BA54" s="3384"/>
      <c r="BB54" s="3548"/>
      <c r="BC54" s="3384"/>
      <c r="BD54" s="3547">
        <v>1</v>
      </c>
      <c r="BE54" s="3260">
        <v>0</v>
      </c>
      <c r="BF54" s="3261">
        <v>1</v>
      </c>
      <c r="BG54" s="3261">
        <v>0</v>
      </c>
      <c r="BH54" s="1164"/>
      <c r="BI54" s="1164"/>
      <c r="BJ54" s="1141"/>
      <c r="BK54" s="1164"/>
      <c r="BL54" s="1164"/>
      <c r="BM54" s="1162"/>
      <c r="BN54" s="1164"/>
      <c r="BO54" s="1164"/>
      <c r="BP54" s="1164"/>
      <c r="BQ54" s="1164"/>
      <c r="BR54" s="1164"/>
      <c r="BS54" s="1165"/>
      <c r="BT54" s="1200"/>
      <c r="BU54" s="177"/>
      <c r="BV54" s="611"/>
      <c r="BW54" s="611"/>
      <c r="BX54" s="611"/>
    </row>
    <row r="55" spans="1:77" ht="51.75" hidden="1" customHeight="1" x14ac:dyDescent="0.55000000000000004">
      <c r="A55" s="214"/>
      <c r="B55" s="215"/>
      <c r="C55" s="214"/>
      <c r="D55" s="215"/>
      <c r="E55" s="214"/>
      <c r="F55" s="215"/>
      <c r="G55" s="214"/>
      <c r="H55" s="215"/>
      <c r="I55" s="1340"/>
      <c r="J55" s="1340"/>
      <c r="K55" s="120"/>
      <c r="L55" s="120"/>
      <c r="M55" s="120"/>
      <c r="N55" s="120"/>
      <c r="O55" s="120"/>
      <c r="P55" s="120"/>
      <c r="Q55" s="120"/>
      <c r="R55" s="120"/>
      <c r="S55" s="231" t="s">
        <v>456</v>
      </c>
      <c r="T55" s="2433" t="s">
        <v>1636</v>
      </c>
      <c r="U55" s="2325" t="s">
        <v>1637</v>
      </c>
      <c r="V55" s="2434" t="s">
        <v>268</v>
      </c>
      <c r="W55" s="2414"/>
      <c r="X55" s="2393"/>
      <c r="Y55" s="232" t="s">
        <v>1637</v>
      </c>
      <c r="Z55" s="548"/>
      <c r="AA55" s="548"/>
      <c r="AB55" s="3895"/>
      <c r="AC55" s="3529"/>
      <c r="AD55" s="3507">
        <f t="shared" si="17"/>
        <v>0</v>
      </c>
      <c r="AE55" s="3529"/>
      <c r="AF55" s="3529"/>
      <c r="AG55" s="3384"/>
      <c r="AH55" s="3384"/>
      <c r="AI55" s="3384"/>
      <c r="AJ55" s="3384"/>
      <c r="AK55" s="3384"/>
      <c r="AL55" s="3384"/>
      <c r="AM55" s="3384"/>
      <c r="AN55" s="3384"/>
      <c r="AO55" s="3384"/>
      <c r="AP55" s="3384"/>
      <c r="AQ55" s="3384">
        <f t="shared" si="15"/>
        <v>0</v>
      </c>
      <c r="AR55" s="3780"/>
      <c r="AS55" s="3384"/>
      <c r="AT55" s="3384"/>
      <c r="AU55" s="3384"/>
      <c r="AV55" s="3384"/>
      <c r="AW55" s="3384"/>
      <c r="AX55" s="3384"/>
      <c r="AY55" s="3384"/>
      <c r="AZ55" s="3384"/>
      <c r="BA55" s="3384"/>
      <c r="BB55" s="3548"/>
      <c r="BC55" s="3384"/>
      <c r="BD55" s="3547">
        <v>1</v>
      </c>
      <c r="BE55" s="3260">
        <v>0</v>
      </c>
      <c r="BF55" s="3261">
        <v>1</v>
      </c>
      <c r="BG55" s="3261">
        <v>0</v>
      </c>
      <c r="BH55" s="1164"/>
      <c r="BI55" s="1164"/>
      <c r="BJ55" s="1141"/>
      <c r="BK55" s="1164"/>
      <c r="BL55" s="1164"/>
      <c r="BM55" s="1162"/>
      <c r="BN55" s="1164"/>
      <c r="BO55" s="1164"/>
      <c r="BP55" s="1164"/>
      <c r="BQ55" s="1164"/>
      <c r="BR55" s="1164"/>
      <c r="BS55" s="1165"/>
      <c r="BT55" s="1200"/>
      <c r="BU55" s="177"/>
      <c r="BV55" s="611"/>
      <c r="BW55" s="611"/>
      <c r="BX55" s="611"/>
    </row>
    <row r="56" spans="1:77" ht="51.75" hidden="1" customHeight="1" x14ac:dyDescent="0.55000000000000004">
      <c r="A56" s="214"/>
      <c r="B56" s="215"/>
      <c r="C56" s="214"/>
      <c r="D56" s="215"/>
      <c r="E56" s="214"/>
      <c r="F56" s="215"/>
      <c r="G56" s="214"/>
      <c r="H56" s="215"/>
      <c r="I56" s="1340"/>
      <c r="J56" s="1340"/>
      <c r="K56" s="120"/>
      <c r="L56" s="120"/>
      <c r="M56" s="120"/>
      <c r="N56" s="120"/>
      <c r="O56" s="120"/>
      <c r="P56" s="120"/>
      <c r="Q56" s="120"/>
      <c r="R56" s="120"/>
      <c r="S56" s="231" t="s">
        <v>456</v>
      </c>
      <c r="T56" s="2325" t="s">
        <v>1638</v>
      </c>
      <c r="U56" s="2325" t="s">
        <v>1638</v>
      </c>
      <c r="V56" s="2434" t="s">
        <v>268</v>
      </c>
      <c r="W56" s="2414"/>
      <c r="X56" s="2393"/>
      <c r="Y56" s="232" t="s">
        <v>1638</v>
      </c>
      <c r="Z56" s="548"/>
      <c r="AA56" s="548"/>
      <c r="AB56" s="3895"/>
      <c r="AC56" s="3529"/>
      <c r="AD56" s="3507">
        <f t="shared" si="17"/>
        <v>0</v>
      </c>
      <c r="AE56" s="3529"/>
      <c r="AF56" s="3529"/>
      <c r="AG56" s="3384"/>
      <c r="AH56" s="3384"/>
      <c r="AI56" s="3384"/>
      <c r="AJ56" s="3384"/>
      <c r="AK56" s="3384"/>
      <c r="AL56" s="3384"/>
      <c r="AM56" s="3384"/>
      <c r="AN56" s="3384"/>
      <c r="AO56" s="3384"/>
      <c r="AP56" s="3384"/>
      <c r="AQ56" s="3384">
        <f t="shared" si="15"/>
        <v>0</v>
      </c>
      <c r="AR56" s="3780"/>
      <c r="AS56" s="3384"/>
      <c r="AT56" s="3384"/>
      <c r="AU56" s="3384"/>
      <c r="AV56" s="3384"/>
      <c r="AW56" s="3384"/>
      <c r="AX56" s="3384"/>
      <c r="AY56" s="3384"/>
      <c r="AZ56" s="3384"/>
      <c r="BA56" s="3384"/>
      <c r="BB56" s="3548"/>
      <c r="BC56" s="3384"/>
      <c r="BD56" s="3547">
        <v>1</v>
      </c>
      <c r="BE56" s="3260">
        <v>0</v>
      </c>
      <c r="BF56" s="3261">
        <v>1</v>
      </c>
      <c r="BG56" s="3261">
        <v>0</v>
      </c>
      <c r="BH56" s="1164"/>
      <c r="BI56" s="1164"/>
      <c r="BJ56" s="1141"/>
      <c r="BK56" s="1164"/>
      <c r="BL56" s="1164"/>
      <c r="BM56" s="1162"/>
      <c r="BN56" s="1164"/>
      <c r="BO56" s="1164"/>
      <c r="BP56" s="1164"/>
      <c r="BQ56" s="1164"/>
      <c r="BR56" s="1164"/>
      <c r="BS56" s="1165"/>
      <c r="BT56" s="1200"/>
      <c r="BU56" s="177"/>
      <c r="BV56" s="611"/>
      <c r="BW56" s="611"/>
      <c r="BX56" s="611"/>
      <c r="BY56" s="602"/>
    </row>
    <row r="57" spans="1:77" ht="51.75" hidden="1" customHeight="1" x14ac:dyDescent="0.55000000000000004">
      <c r="A57" s="214"/>
      <c r="B57" s="215"/>
      <c r="C57" s="214"/>
      <c r="D57" s="215"/>
      <c r="E57" s="214"/>
      <c r="F57" s="215"/>
      <c r="G57" s="214"/>
      <c r="H57" s="215"/>
      <c r="I57" s="1340"/>
      <c r="J57" s="1340"/>
      <c r="K57" s="120"/>
      <c r="L57" s="120"/>
      <c r="M57" s="120"/>
      <c r="N57" s="120"/>
      <c r="O57" s="120"/>
      <c r="P57" s="120"/>
      <c r="Q57" s="120"/>
      <c r="R57" s="120"/>
      <c r="S57" s="231" t="s">
        <v>456</v>
      </c>
      <c r="T57" s="2325" t="s">
        <v>1639</v>
      </c>
      <c r="U57" s="2325" t="s">
        <v>1639</v>
      </c>
      <c r="V57" s="2434" t="s">
        <v>268</v>
      </c>
      <c r="W57" s="2414"/>
      <c r="X57" s="2393"/>
      <c r="Y57" s="232" t="s">
        <v>1639</v>
      </c>
      <c r="Z57" s="548"/>
      <c r="AA57" s="548"/>
      <c r="AB57" s="3895"/>
      <c r="AC57" s="3529"/>
      <c r="AD57" s="3507">
        <f t="shared" si="17"/>
        <v>0</v>
      </c>
      <c r="AE57" s="3529"/>
      <c r="AF57" s="3529"/>
      <c r="AG57" s="3384"/>
      <c r="AH57" s="3384"/>
      <c r="AI57" s="3384"/>
      <c r="AJ57" s="3384"/>
      <c r="AK57" s="3384"/>
      <c r="AL57" s="3384"/>
      <c r="AM57" s="3384"/>
      <c r="AN57" s="3384"/>
      <c r="AO57" s="3384"/>
      <c r="AP57" s="3384"/>
      <c r="AQ57" s="3384">
        <f t="shared" si="15"/>
        <v>0</v>
      </c>
      <c r="AR57" s="3780"/>
      <c r="AS57" s="3384"/>
      <c r="AT57" s="3384"/>
      <c r="AU57" s="3384"/>
      <c r="AV57" s="3384"/>
      <c r="AW57" s="3384"/>
      <c r="AX57" s="3384"/>
      <c r="AY57" s="3384"/>
      <c r="AZ57" s="3384"/>
      <c r="BA57" s="3384"/>
      <c r="BB57" s="3548"/>
      <c r="BC57" s="3384"/>
      <c r="BD57" s="3547">
        <v>1</v>
      </c>
      <c r="BE57" s="3260">
        <v>0</v>
      </c>
      <c r="BF57" s="3261">
        <v>1</v>
      </c>
      <c r="BG57" s="3261">
        <v>0</v>
      </c>
      <c r="BH57" s="1164"/>
      <c r="BI57" s="1164"/>
      <c r="BJ57" s="1141"/>
      <c r="BK57" s="1164"/>
      <c r="BL57" s="1164"/>
      <c r="BM57" s="1162"/>
      <c r="BN57" s="1164"/>
      <c r="BO57" s="1164"/>
      <c r="BP57" s="1164"/>
      <c r="BQ57" s="1164"/>
      <c r="BR57" s="1164"/>
      <c r="BS57" s="1165"/>
      <c r="BT57" s="1200"/>
      <c r="BU57" s="177"/>
      <c r="BV57" s="611"/>
      <c r="BW57" s="611"/>
      <c r="BX57" s="611"/>
    </row>
    <row r="58" spans="1:77" ht="51.75" hidden="1" customHeight="1" x14ac:dyDescent="0.55000000000000004">
      <c r="A58" s="214"/>
      <c r="B58" s="215"/>
      <c r="C58" s="214"/>
      <c r="D58" s="215"/>
      <c r="E58" s="214"/>
      <c r="F58" s="215"/>
      <c r="G58" s="214"/>
      <c r="H58" s="215"/>
      <c r="I58" s="1340" t="str">
        <f>CONCATENATE(A58,B58,C58,D58,E58,F58,G58,H58)</f>
        <v/>
      </c>
      <c r="J58" s="1340"/>
      <c r="K58" s="120"/>
      <c r="L58" s="120"/>
      <c r="M58" s="120"/>
      <c r="N58" s="120"/>
      <c r="O58" s="120"/>
      <c r="P58" s="120"/>
      <c r="Q58" s="120"/>
      <c r="R58" s="120"/>
      <c r="S58" s="231"/>
      <c r="T58" s="2325"/>
      <c r="U58" s="2325"/>
      <c r="V58" s="2434"/>
      <c r="W58" s="2414"/>
      <c r="X58" s="2382"/>
      <c r="Y58" s="232"/>
      <c r="Z58" s="548"/>
      <c r="AA58" s="548"/>
      <c r="AB58" s="3895"/>
      <c r="AC58" s="3529"/>
      <c r="AD58" s="3507">
        <f t="shared" si="17"/>
        <v>0</v>
      </c>
      <c r="AE58" s="3529"/>
      <c r="AF58" s="3529"/>
      <c r="AG58" s="3384"/>
      <c r="AH58" s="3384"/>
      <c r="AI58" s="3384"/>
      <c r="AJ58" s="3384"/>
      <c r="AK58" s="3384"/>
      <c r="AL58" s="3384"/>
      <c r="AM58" s="3384"/>
      <c r="AN58" s="3384"/>
      <c r="AO58" s="3384"/>
      <c r="AP58" s="3384"/>
      <c r="AQ58" s="3384">
        <f t="shared" si="15"/>
        <v>0</v>
      </c>
      <c r="AR58" s="3780"/>
      <c r="AS58" s="3384"/>
      <c r="AT58" s="3384"/>
      <c r="AU58" s="3384"/>
      <c r="AV58" s="3384"/>
      <c r="AW58" s="3384"/>
      <c r="AX58" s="3384"/>
      <c r="AY58" s="3384"/>
      <c r="AZ58" s="3384"/>
      <c r="BA58" s="3384"/>
      <c r="BB58" s="3548"/>
      <c r="BC58" s="3384"/>
      <c r="BD58" s="3547">
        <v>1</v>
      </c>
      <c r="BE58" s="3260">
        <v>0</v>
      </c>
      <c r="BF58" s="3261">
        <v>1</v>
      </c>
      <c r="BG58" s="3261">
        <v>0</v>
      </c>
      <c r="BH58" s="1164"/>
      <c r="BI58" s="1164"/>
      <c r="BJ58" s="1141"/>
      <c r="BK58" s="1164"/>
      <c r="BL58" s="1164"/>
      <c r="BM58" s="1162"/>
      <c r="BN58" s="1164"/>
      <c r="BO58" s="1164"/>
      <c r="BP58" s="1164"/>
      <c r="BQ58" s="1164"/>
      <c r="BR58" s="1164"/>
      <c r="BS58" s="1165"/>
      <c r="BT58" s="1200"/>
      <c r="BU58" s="177"/>
      <c r="BV58" s="611"/>
      <c r="BW58" s="611"/>
      <c r="BX58" s="611"/>
    </row>
    <row r="59" spans="1:77" ht="51.75" hidden="1" customHeight="1" x14ac:dyDescent="0.55000000000000004">
      <c r="A59" s="214"/>
      <c r="B59" s="215"/>
      <c r="C59" s="214"/>
      <c r="D59" s="215"/>
      <c r="E59" s="214"/>
      <c r="F59" s="215"/>
      <c r="G59" s="214"/>
      <c r="H59" s="215"/>
      <c r="I59" s="1340"/>
      <c r="J59" s="1340"/>
      <c r="K59" s="120"/>
      <c r="L59" s="120"/>
      <c r="M59" s="120"/>
      <c r="N59" s="120"/>
      <c r="O59" s="120"/>
      <c r="P59" s="120"/>
      <c r="Q59" s="120"/>
      <c r="R59" s="120"/>
      <c r="S59" s="231" t="s">
        <v>456</v>
      </c>
      <c r="T59" s="2325" t="s">
        <v>1640</v>
      </c>
      <c r="U59" s="2325" t="s">
        <v>864</v>
      </c>
      <c r="V59" s="2324"/>
      <c r="W59" s="2999"/>
      <c r="X59" s="2393"/>
      <c r="Y59" s="232"/>
      <c r="Z59" s="548"/>
      <c r="AA59" s="548"/>
      <c r="AB59" s="3895"/>
      <c r="AC59" s="3529"/>
      <c r="AD59" s="3507">
        <f t="shared" si="17"/>
        <v>0</v>
      </c>
      <c r="AE59" s="3529"/>
      <c r="AF59" s="3529"/>
      <c r="AG59" s="3384"/>
      <c r="AH59" s="3384"/>
      <c r="AI59" s="3384"/>
      <c r="AJ59" s="3384"/>
      <c r="AK59" s="3384"/>
      <c r="AL59" s="3384"/>
      <c r="AM59" s="3384"/>
      <c r="AN59" s="3384"/>
      <c r="AO59" s="3384"/>
      <c r="AP59" s="3384"/>
      <c r="AQ59" s="3384">
        <f t="shared" si="15"/>
        <v>0</v>
      </c>
      <c r="AR59" s="3780"/>
      <c r="AS59" s="3384"/>
      <c r="AT59" s="3384"/>
      <c r="AU59" s="3384"/>
      <c r="AV59" s="3384"/>
      <c r="AW59" s="3384"/>
      <c r="AX59" s="3384"/>
      <c r="AY59" s="3384"/>
      <c r="AZ59" s="3384"/>
      <c r="BA59" s="3384"/>
      <c r="BB59" s="3548"/>
      <c r="BC59" s="3384"/>
      <c r="BD59" s="3547">
        <v>1</v>
      </c>
      <c r="BE59" s="3260">
        <v>0</v>
      </c>
      <c r="BF59" s="3261">
        <v>1</v>
      </c>
      <c r="BG59" s="3261">
        <v>0</v>
      </c>
      <c r="BH59" s="1164"/>
      <c r="BI59" s="1164"/>
      <c r="BJ59" s="1141"/>
      <c r="BK59" s="1164"/>
      <c r="BL59" s="1164"/>
      <c r="BM59" s="1162"/>
      <c r="BN59" s="1164"/>
      <c r="BO59" s="1164"/>
      <c r="BP59" s="1164"/>
      <c r="BQ59" s="1164"/>
      <c r="BR59" s="1164"/>
      <c r="BS59" s="1165"/>
      <c r="BT59" s="1200"/>
      <c r="BU59" s="177"/>
      <c r="BV59" s="611"/>
      <c r="BW59" s="611"/>
      <c r="BX59" s="611"/>
    </row>
    <row r="60" spans="1:77" ht="51.75" hidden="1" customHeight="1" x14ac:dyDescent="0.55000000000000004">
      <c r="A60" s="214"/>
      <c r="B60" s="215"/>
      <c r="C60" s="214"/>
      <c r="D60" s="215"/>
      <c r="E60" s="214"/>
      <c r="F60" s="215"/>
      <c r="G60" s="214"/>
      <c r="H60" s="215"/>
      <c r="I60" s="1340"/>
      <c r="J60" s="1340"/>
      <c r="K60" s="120"/>
      <c r="L60" s="120"/>
      <c r="M60" s="120"/>
      <c r="N60" s="120"/>
      <c r="O60" s="120"/>
      <c r="P60" s="120"/>
      <c r="Q60" s="120"/>
      <c r="R60" s="120"/>
      <c r="S60" s="231" t="s">
        <v>456</v>
      </c>
      <c r="T60" s="2325" t="s">
        <v>1641</v>
      </c>
      <c r="U60" s="2325" t="s">
        <v>1641</v>
      </c>
      <c r="V60" s="2434" t="s">
        <v>268</v>
      </c>
      <c r="W60" s="2414"/>
      <c r="X60" s="2393"/>
      <c r="Y60" s="232" t="s">
        <v>1641</v>
      </c>
      <c r="Z60" s="548"/>
      <c r="AA60" s="548"/>
      <c r="AB60" s="3895"/>
      <c r="AC60" s="3912"/>
      <c r="AD60" s="3912"/>
      <c r="AE60" s="3912"/>
      <c r="AF60" s="3912"/>
      <c r="AG60" s="3555" t="s">
        <v>1642</v>
      </c>
      <c r="AH60" s="3555"/>
      <c r="AI60" s="3555"/>
      <c r="AJ60" s="3555"/>
      <c r="AK60" s="3555"/>
      <c r="AL60" s="3555"/>
      <c r="AM60" s="3555"/>
      <c r="AN60" s="3555"/>
      <c r="AO60" s="3555"/>
      <c r="AP60" s="3384"/>
      <c r="AQ60" s="3384">
        <f t="shared" si="15"/>
        <v>0</v>
      </c>
      <c r="AR60" s="3780"/>
      <c r="AS60" s="3384"/>
      <c r="AT60" s="3384"/>
      <c r="AU60" s="3384"/>
      <c r="AV60" s="3384"/>
      <c r="AW60" s="3384"/>
      <c r="AX60" s="3384"/>
      <c r="AY60" s="3384"/>
      <c r="AZ60" s="3384"/>
      <c r="BA60" s="3384"/>
      <c r="BB60" s="3548"/>
      <c r="BC60" s="3384"/>
      <c r="BD60" s="3547">
        <v>1</v>
      </c>
      <c r="BE60" s="3260">
        <v>0</v>
      </c>
      <c r="BF60" s="3261">
        <v>1</v>
      </c>
      <c r="BG60" s="3261">
        <v>0</v>
      </c>
      <c r="BH60" s="1164"/>
      <c r="BI60" s="1164"/>
      <c r="BJ60" s="1141"/>
      <c r="BK60" s="1164"/>
      <c r="BL60" s="1164"/>
      <c r="BM60" s="1162"/>
      <c r="BN60" s="1164"/>
      <c r="BO60" s="1164"/>
      <c r="BP60" s="1164"/>
      <c r="BQ60" s="1164"/>
      <c r="BR60" s="1164"/>
      <c r="BS60" s="1165"/>
      <c r="BT60" s="1200"/>
      <c r="BU60" s="177"/>
      <c r="BV60" s="611"/>
      <c r="BW60" s="611"/>
      <c r="BX60" s="611"/>
      <c r="BY60" s="602"/>
    </row>
    <row r="61" spans="1:77" ht="51.75" hidden="1" customHeight="1" x14ac:dyDescent="0.55000000000000004">
      <c r="A61" s="214"/>
      <c r="B61" s="215"/>
      <c r="C61" s="214"/>
      <c r="D61" s="215"/>
      <c r="E61" s="214"/>
      <c r="F61" s="215"/>
      <c r="G61" s="214"/>
      <c r="H61" s="215"/>
      <c r="I61" s="1340"/>
      <c r="J61" s="1340"/>
      <c r="K61" s="120"/>
      <c r="L61" s="120"/>
      <c r="M61" s="120"/>
      <c r="N61" s="120"/>
      <c r="O61" s="120"/>
      <c r="P61" s="120"/>
      <c r="Q61" s="120"/>
      <c r="R61" s="120"/>
      <c r="S61" s="231" t="s">
        <v>456</v>
      </c>
      <c r="T61" s="2325" t="s">
        <v>1643</v>
      </c>
      <c r="U61" s="2325" t="s">
        <v>1643</v>
      </c>
      <c r="V61" s="2434" t="s">
        <v>268</v>
      </c>
      <c r="W61" s="2414"/>
      <c r="X61" s="2393"/>
      <c r="Y61" s="232" t="s">
        <v>1643</v>
      </c>
      <c r="Z61" s="548"/>
      <c r="AA61" s="548"/>
      <c r="AB61" s="3895"/>
      <c r="AC61" s="3529"/>
      <c r="AD61" s="3529"/>
      <c r="AE61" s="3529"/>
      <c r="AF61" s="3529"/>
      <c r="AG61" s="3384"/>
      <c r="AH61" s="3384"/>
      <c r="AI61" s="3384"/>
      <c r="AJ61" s="3384"/>
      <c r="AK61" s="3384"/>
      <c r="AL61" s="3384"/>
      <c r="AM61" s="3384"/>
      <c r="AN61" s="3384"/>
      <c r="AO61" s="3384"/>
      <c r="AP61" s="3384"/>
      <c r="AQ61" s="3384">
        <f t="shared" si="15"/>
        <v>0</v>
      </c>
      <c r="AR61" s="3780"/>
      <c r="AS61" s="3384"/>
      <c r="AT61" s="3384"/>
      <c r="AU61" s="3384"/>
      <c r="AV61" s="3384"/>
      <c r="AW61" s="3384"/>
      <c r="AX61" s="3384"/>
      <c r="AY61" s="3384"/>
      <c r="AZ61" s="3384"/>
      <c r="BA61" s="3384"/>
      <c r="BB61" s="3548"/>
      <c r="BC61" s="3384"/>
      <c r="BD61" s="3547">
        <v>1</v>
      </c>
      <c r="BE61" s="3260">
        <v>0</v>
      </c>
      <c r="BF61" s="3261">
        <v>1</v>
      </c>
      <c r="BG61" s="3261">
        <v>0</v>
      </c>
      <c r="BH61" s="1164"/>
      <c r="BI61" s="1164"/>
      <c r="BJ61" s="1141"/>
      <c r="BK61" s="1164"/>
      <c r="BL61" s="1164"/>
      <c r="BM61" s="1162"/>
      <c r="BN61" s="1164"/>
      <c r="BO61" s="1164"/>
      <c r="BP61" s="1164"/>
      <c r="BQ61" s="1164"/>
      <c r="BR61" s="1164"/>
      <c r="BS61" s="1165"/>
      <c r="BT61" s="1200"/>
      <c r="BU61" s="177"/>
      <c r="BV61" s="611"/>
      <c r="BW61" s="611"/>
      <c r="BX61" s="611"/>
    </row>
    <row r="62" spans="1:77" s="564" customFormat="1" ht="20.25" customHeight="1" x14ac:dyDescent="0.55000000000000004">
      <c r="A62" s="824"/>
      <c r="B62" s="825"/>
      <c r="C62" s="824"/>
      <c r="D62" s="825"/>
      <c r="E62" s="824"/>
      <c r="F62" s="825"/>
      <c r="G62" s="824"/>
      <c r="H62" s="825"/>
      <c r="I62" s="1375"/>
      <c r="J62" s="1375"/>
      <c r="K62" s="830"/>
      <c r="L62" s="830"/>
      <c r="M62" s="830"/>
      <c r="N62" s="830"/>
      <c r="O62" s="830"/>
      <c r="P62" s="830"/>
      <c r="Q62" s="830"/>
      <c r="R62" s="830"/>
      <c r="S62" s="830"/>
      <c r="T62" s="2435"/>
      <c r="U62" s="2435"/>
      <c r="V62" s="835"/>
      <c r="W62" s="2415"/>
      <c r="X62" s="2383"/>
      <c r="Y62" s="555"/>
      <c r="Z62" s="849"/>
      <c r="AA62" s="849"/>
      <c r="AB62" s="1689"/>
      <c r="AC62" s="3913"/>
      <c r="AD62" s="3913"/>
      <c r="AE62" s="3913"/>
      <c r="AF62" s="3913"/>
      <c r="AG62" s="3379"/>
      <c r="AH62" s="3379"/>
      <c r="AI62" s="3379"/>
      <c r="AJ62" s="3379"/>
      <c r="AK62" s="3379"/>
      <c r="AL62" s="3379"/>
      <c r="AM62" s="3379"/>
      <c r="AN62" s="3379"/>
      <c r="AO62" s="3379"/>
      <c r="AP62" s="3379"/>
      <c r="AQ62" s="3379"/>
      <c r="AR62" s="3769"/>
      <c r="AS62" s="3379"/>
      <c r="AT62" s="3379"/>
      <c r="AU62" s="3379"/>
      <c r="AV62" s="3379"/>
      <c r="AW62" s="3379"/>
      <c r="AX62" s="3379"/>
      <c r="AY62" s="3379"/>
      <c r="AZ62" s="3379"/>
      <c r="BA62" s="3379"/>
      <c r="BB62" s="3556"/>
      <c r="BC62" s="3379"/>
      <c r="BD62" s="3553"/>
      <c r="BE62" s="3264"/>
      <c r="BF62" s="1200"/>
      <c r="BG62" s="1200"/>
      <c r="BH62" s="1149"/>
      <c r="BI62" s="1149"/>
      <c r="BJ62" s="1148"/>
      <c r="BK62" s="1149"/>
      <c r="BL62" s="1149"/>
      <c r="BM62" s="1151"/>
      <c r="BN62" s="1149"/>
      <c r="BO62" s="1149"/>
      <c r="BP62" s="1149"/>
      <c r="BQ62" s="1149"/>
      <c r="BR62" s="1149"/>
      <c r="BS62" s="1152"/>
      <c r="BT62" s="1221"/>
      <c r="BU62" s="836"/>
      <c r="BV62" s="899"/>
      <c r="BW62" s="899"/>
      <c r="BX62" s="899"/>
    </row>
    <row r="63" spans="1:77" ht="33.75" customHeight="1" x14ac:dyDescent="0.55000000000000004">
      <c r="A63" s="583">
        <v>0</v>
      </c>
      <c r="B63" s="584">
        <v>5</v>
      </c>
      <c r="C63" s="583">
        <v>0</v>
      </c>
      <c r="D63" s="584">
        <v>2</v>
      </c>
      <c r="E63" s="583">
        <v>0</v>
      </c>
      <c r="F63" s="584">
        <v>0</v>
      </c>
      <c r="G63" s="583">
        <v>0</v>
      </c>
      <c r="H63" s="584">
        <v>0</v>
      </c>
      <c r="I63" s="595"/>
      <c r="J63" s="1372"/>
      <c r="K63" s="586"/>
      <c r="L63" s="586"/>
      <c r="M63" s="586"/>
      <c r="N63" s="586"/>
      <c r="O63" s="586"/>
      <c r="P63" s="586"/>
      <c r="Q63" s="586"/>
      <c r="R63" s="586"/>
      <c r="S63" s="587" t="s">
        <v>119</v>
      </c>
      <c r="T63" s="588" t="s">
        <v>1644</v>
      </c>
      <c r="U63" s="589"/>
      <c r="V63" s="581"/>
      <c r="W63" s="2413"/>
      <c r="X63" s="2394"/>
      <c r="Y63" s="588" t="s">
        <v>1644</v>
      </c>
      <c r="Z63" s="588"/>
      <c r="AA63" s="588"/>
      <c r="AB63" s="3897"/>
      <c r="AC63" s="3530"/>
      <c r="AD63" s="3530"/>
      <c r="AE63" s="3530"/>
      <c r="AF63" s="3530"/>
      <c r="AG63" s="3549"/>
      <c r="AH63" s="3549"/>
      <c r="AI63" s="3549"/>
      <c r="AJ63" s="3549"/>
      <c r="AK63" s="3549"/>
      <c r="AL63" s="3549"/>
      <c r="AM63" s="3549"/>
      <c r="AN63" s="3549"/>
      <c r="AO63" s="3549"/>
      <c r="AP63" s="3549"/>
      <c r="AQ63" s="3549"/>
      <c r="AR63" s="3903"/>
      <c r="AS63" s="3549"/>
      <c r="AT63" s="3549"/>
      <c r="AU63" s="3549"/>
      <c r="AV63" s="3549"/>
      <c r="AW63" s="3549"/>
      <c r="AX63" s="3549"/>
      <c r="AY63" s="3549"/>
      <c r="AZ63" s="3549"/>
      <c r="BA63" s="3549"/>
      <c r="BB63" s="3550"/>
      <c r="BC63" s="3549"/>
      <c r="BD63" s="3554"/>
      <c r="BE63" s="3532"/>
      <c r="BF63" s="3266"/>
      <c r="BG63" s="3266"/>
      <c r="BH63" s="1214"/>
      <c r="BI63" s="1215"/>
      <c r="BJ63" s="1216"/>
      <c r="BK63" s="1214"/>
      <c r="BL63" s="1214"/>
      <c r="BM63" s="1217"/>
      <c r="BN63" s="1214"/>
      <c r="BO63" s="1214"/>
      <c r="BP63" s="1214"/>
      <c r="BQ63" s="1214"/>
      <c r="BR63" s="1214"/>
      <c r="BS63" s="1218"/>
      <c r="BT63" s="1219"/>
      <c r="BU63" s="177"/>
      <c r="BV63" s="611"/>
      <c r="BW63" s="611"/>
      <c r="BX63" s="611"/>
    </row>
    <row r="64" spans="1:77" ht="51.75" customHeight="1" x14ac:dyDescent="0.55000000000000004">
      <c r="A64" s="214">
        <v>0</v>
      </c>
      <c r="B64" s="215">
        <v>5</v>
      </c>
      <c r="C64" s="214">
        <v>0</v>
      </c>
      <c r="D64" s="215">
        <v>2</v>
      </c>
      <c r="E64" s="214">
        <v>0</v>
      </c>
      <c r="F64" s="215">
        <v>1</v>
      </c>
      <c r="G64" s="214">
        <v>0</v>
      </c>
      <c r="H64" s="215">
        <v>1</v>
      </c>
      <c r="I64" s="3883" t="str">
        <f t="shared" ref="I64:I70" si="19">CONCATENATE(A64,B64,C64,D64,E64,F64,G64,H64)</f>
        <v>05020101</v>
      </c>
      <c r="J64" s="1375" t="str">
        <f t="shared" ref="J64:J74" si="20">CONCATENATE(A64,B64,C64,D64,E64,F64,G64,H64)</f>
        <v>05020101</v>
      </c>
      <c r="K64" s="830"/>
      <c r="L64" s="830">
        <v>71011</v>
      </c>
      <c r="M64" s="830"/>
      <c r="N64" s="830"/>
      <c r="O64" s="830"/>
      <c r="P64" s="830"/>
      <c r="Q64" s="830"/>
      <c r="R64" s="830"/>
      <c r="S64" s="986" t="s">
        <v>119</v>
      </c>
      <c r="T64" s="2663" t="s">
        <v>1645</v>
      </c>
      <c r="U64" s="3177"/>
      <c r="V64" s="2703" t="s">
        <v>240</v>
      </c>
      <c r="W64" s="2699" t="s">
        <v>1646</v>
      </c>
      <c r="X64" s="2358"/>
      <c r="Y64" s="128" t="s">
        <v>1647</v>
      </c>
      <c r="Z64" s="548"/>
      <c r="AA64" s="548"/>
      <c r="AB64" s="3895"/>
      <c r="AC64" s="3529">
        <v>3.5</v>
      </c>
      <c r="AD64" s="3507">
        <f t="shared" ref="AD64:AD79" si="21">BB64</f>
        <v>2.0833333333333335</v>
      </c>
      <c r="AE64" s="3529">
        <v>4.5999999999999996</v>
      </c>
      <c r="AF64" s="3529"/>
      <c r="AG64" s="3398">
        <v>15</v>
      </c>
      <c r="AH64" s="3370">
        <f t="shared" ref="AH64:AH70" si="22">SUM(AI64:AN64)</f>
        <v>15</v>
      </c>
      <c r="AI64" s="3398">
        <v>7</v>
      </c>
      <c r="AJ64" s="3398">
        <v>0</v>
      </c>
      <c r="AK64" s="3398">
        <v>0</v>
      </c>
      <c r="AL64" s="3398">
        <v>5</v>
      </c>
      <c r="AM64" s="3398">
        <v>0</v>
      </c>
      <c r="AN64" s="3398">
        <v>3</v>
      </c>
      <c r="AO64" s="3398"/>
      <c r="AP64" s="3398">
        <v>20</v>
      </c>
      <c r="AQ64" s="3370">
        <v>10</v>
      </c>
      <c r="AR64" s="3902">
        <v>4</v>
      </c>
      <c r="AS64" s="3545">
        <v>0</v>
      </c>
      <c r="AT64" s="3545">
        <v>5</v>
      </c>
      <c r="AU64" s="3545">
        <v>0</v>
      </c>
      <c r="AV64" s="3545">
        <v>0</v>
      </c>
      <c r="AW64" s="3545">
        <v>5</v>
      </c>
      <c r="AX64" s="3545">
        <v>0</v>
      </c>
      <c r="AY64" s="3545">
        <v>6</v>
      </c>
      <c r="AZ64" s="3545"/>
      <c r="BA64" s="3373">
        <f t="shared" ref="BA64:BA79" si="23">(BD64*AQ64)+(BE64*AH64)+(BF64*AH64)+(BG64*AH64)</f>
        <v>25</v>
      </c>
      <c r="BB64" s="3546">
        <f>BA64/'Radiología simple.'!$AO$8</f>
        <v>2.0833333333333335</v>
      </c>
      <c r="BC64" s="3373" t="str" cm="1">
        <f t="array" ref="BC64">_xlfn.IFS(BB64&lt;4,"estandar",BB64&gt;9,"compleja",BB64&gt;4,"avanzada")</f>
        <v>estandar</v>
      </c>
      <c r="BD64" s="3557">
        <v>1</v>
      </c>
      <c r="BE64" s="3267">
        <v>0</v>
      </c>
      <c r="BF64" s="3268">
        <v>1</v>
      </c>
      <c r="BG64" s="3268">
        <v>0</v>
      </c>
      <c r="BH64" s="1164">
        <v>4.9176425339366503</v>
      </c>
      <c r="BI64" s="1164">
        <v>6.1019411764705902</v>
      </c>
      <c r="BJ64" s="1141"/>
      <c r="BK64" s="1164">
        <v>14.500452488687801</v>
      </c>
      <c r="BL64" s="1164">
        <f>SUM(BH64,BI64,BK64)</f>
        <v>25.520036199095038</v>
      </c>
      <c r="BM64" s="1162"/>
      <c r="BN64" s="1164">
        <v>10.940104786854</v>
      </c>
      <c r="BO64" s="1164">
        <v>0</v>
      </c>
      <c r="BP64" s="1164">
        <v>0</v>
      </c>
      <c r="BQ64" s="1164">
        <v>8.6022317077484001</v>
      </c>
      <c r="BR64" s="1164">
        <f>SUM(BL64,BN64,BO64,BP64,BQ64)</f>
        <v>45.062372693697441</v>
      </c>
      <c r="BS64" s="1165"/>
      <c r="BT64" s="1200"/>
      <c r="BU64" s="177"/>
      <c r="BV64" s="611"/>
      <c r="BW64" s="611"/>
      <c r="BX64" s="611"/>
      <c r="BY64" s="602"/>
    </row>
    <row r="65" spans="1:77" ht="51.75" customHeight="1" x14ac:dyDescent="0.55000000000000004">
      <c r="A65" s="214">
        <v>0</v>
      </c>
      <c r="B65" s="215">
        <v>5</v>
      </c>
      <c r="C65" s="214">
        <v>0</v>
      </c>
      <c r="D65" s="215">
        <v>2</v>
      </c>
      <c r="E65" s="214">
        <v>0</v>
      </c>
      <c r="F65" s="215">
        <v>2</v>
      </c>
      <c r="G65" s="214">
        <v>0</v>
      </c>
      <c r="H65" s="215">
        <v>1</v>
      </c>
      <c r="I65" s="3883" t="str">
        <f t="shared" si="19"/>
        <v>05020201</v>
      </c>
      <c r="J65" s="1375" t="str">
        <f t="shared" si="20"/>
        <v>05020201</v>
      </c>
      <c r="K65" s="830"/>
      <c r="L65" s="830">
        <v>71012</v>
      </c>
      <c r="M65" s="830"/>
      <c r="N65" s="830"/>
      <c r="O65" s="830"/>
      <c r="P65" s="830"/>
      <c r="Q65" s="830"/>
      <c r="R65" s="830"/>
      <c r="S65" s="986" t="s">
        <v>119</v>
      </c>
      <c r="T65" s="2663" t="s">
        <v>1648</v>
      </c>
      <c r="U65" s="3177"/>
      <c r="V65" s="2703" t="s">
        <v>240</v>
      </c>
      <c r="W65" s="2699" t="s">
        <v>1649</v>
      </c>
      <c r="X65" s="2358"/>
      <c r="Y65" s="128" t="s">
        <v>1648</v>
      </c>
      <c r="Z65" s="548"/>
      <c r="AA65" s="548"/>
      <c r="AB65" s="3895"/>
      <c r="AC65" s="3529">
        <v>9.5</v>
      </c>
      <c r="AD65" s="3507">
        <f t="shared" si="21"/>
        <v>7.916666666666667</v>
      </c>
      <c r="AE65" s="3529">
        <v>11.9</v>
      </c>
      <c r="AF65" s="3529"/>
      <c r="AG65" s="3398">
        <v>30</v>
      </c>
      <c r="AH65" s="3370">
        <f t="shared" si="22"/>
        <v>30</v>
      </c>
      <c r="AI65" s="3398">
        <v>10</v>
      </c>
      <c r="AJ65" s="3398">
        <v>0</v>
      </c>
      <c r="AK65" s="3398">
        <v>10</v>
      </c>
      <c r="AL65" s="3398">
        <v>5</v>
      </c>
      <c r="AM65" s="3398">
        <v>0</v>
      </c>
      <c r="AN65" s="3398">
        <v>5</v>
      </c>
      <c r="AO65" s="3398"/>
      <c r="AP65" s="3398">
        <v>60</v>
      </c>
      <c r="AQ65" s="3370">
        <v>35</v>
      </c>
      <c r="AR65" s="3904">
        <v>4</v>
      </c>
      <c r="AS65" s="3558">
        <v>0</v>
      </c>
      <c r="AT65" s="3558">
        <v>5</v>
      </c>
      <c r="AU65" s="3558">
        <v>5</v>
      </c>
      <c r="AV65" s="3558">
        <v>5</v>
      </c>
      <c r="AW65" s="3558">
        <v>5</v>
      </c>
      <c r="AX65" s="3558">
        <v>0</v>
      </c>
      <c r="AY65" s="3558">
        <v>6</v>
      </c>
      <c r="AZ65" s="3558"/>
      <c r="BA65" s="3373">
        <f t="shared" si="23"/>
        <v>95</v>
      </c>
      <c r="BB65" s="3546">
        <f>BA65/'Radiología simple.'!$AO$8</f>
        <v>7.916666666666667</v>
      </c>
      <c r="BC65" s="3373" t="str" cm="1">
        <f t="array" ref="BC65">_xlfn.IFS(BB65&lt;4,"estandar",BB65&gt;9,"compleja",BB65&gt;4,"avanzada")</f>
        <v>avanzada</v>
      </c>
      <c r="BD65" s="3557">
        <v>1</v>
      </c>
      <c r="BE65" s="3267">
        <v>1</v>
      </c>
      <c r="BF65" s="3268">
        <v>1</v>
      </c>
      <c r="BG65" s="3268">
        <v>0</v>
      </c>
      <c r="BH65" s="1164">
        <v>9.8352850678733006</v>
      </c>
      <c r="BI65" s="1164">
        <v>12.2038823529412</v>
      </c>
      <c r="BJ65" s="1141"/>
      <c r="BK65" s="1164">
        <v>43.501357466063297</v>
      </c>
      <c r="BL65" s="1164">
        <f>SUM(BH65,BI65,BK65)</f>
        <v>65.54052488687779</v>
      </c>
      <c r="BM65" s="1162"/>
      <c r="BN65" s="1164">
        <v>21.880209573708001</v>
      </c>
      <c r="BO65" s="1164">
        <v>18</v>
      </c>
      <c r="BP65" s="1164">
        <v>0</v>
      </c>
      <c r="BQ65" s="1164">
        <v>8.6022317077484001</v>
      </c>
      <c r="BR65" s="1164">
        <f>SUM(BL65,BN65,BO65,BP65,BQ65)</f>
        <v>114.02296616833419</v>
      </c>
      <c r="BS65" s="1165"/>
      <c r="BT65" s="1200">
        <v>120</v>
      </c>
      <c r="BU65" s="177"/>
      <c r="BV65" s="611"/>
      <c r="BW65" s="611"/>
      <c r="BX65" s="611"/>
    </row>
    <row r="66" spans="1:77" ht="51.75" customHeight="1" x14ac:dyDescent="0.55000000000000004">
      <c r="A66" s="214">
        <v>0</v>
      </c>
      <c r="B66" s="215">
        <v>5</v>
      </c>
      <c r="C66" s="214">
        <v>0</v>
      </c>
      <c r="D66" s="215">
        <v>2</v>
      </c>
      <c r="E66" s="214">
        <v>0</v>
      </c>
      <c r="F66" s="215">
        <v>3</v>
      </c>
      <c r="G66" s="214">
        <v>0</v>
      </c>
      <c r="H66" s="215">
        <v>1</v>
      </c>
      <c r="I66" s="3883" t="str">
        <f t="shared" si="19"/>
        <v>05020301</v>
      </c>
      <c r="J66" s="1375" t="str">
        <f t="shared" si="20"/>
        <v>05020301</v>
      </c>
      <c r="K66" s="830"/>
      <c r="L66" s="830">
        <v>71104</v>
      </c>
      <c r="M66" s="830"/>
      <c r="N66" s="830"/>
      <c r="O66" s="830"/>
      <c r="P66" s="830"/>
      <c r="Q66" s="830"/>
      <c r="R66" s="830"/>
      <c r="S66" s="986" t="s">
        <v>119</v>
      </c>
      <c r="T66" s="2663" t="s">
        <v>1650</v>
      </c>
      <c r="U66" s="3177"/>
      <c r="V66" s="2703" t="s">
        <v>240</v>
      </c>
      <c r="W66" s="2699" t="s">
        <v>1651</v>
      </c>
      <c r="X66" s="2358"/>
      <c r="Y66" s="128" t="s">
        <v>1652</v>
      </c>
      <c r="Z66" s="548" t="s">
        <v>649</v>
      </c>
      <c r="AA66" s="548"/>
      <c r="AB66" s="3895"/>
      <c r="AC66" s="3529">
        <v>9.5</v>
      </c>
      <c r="AD66" s="3507">
        <f t="shared" si="21"/>
        <v>8.75</v>
      </c>
      <c r="AE66" s="3529">
        <v>11.9</v>
      </c>
      <c r="AF66" s="3529"/>
      <c r="AG66" s="3398">
        <v>30</v>
      </c>
      <c r="AH66" s="3370">
        <f t="shared" si="22"/>
        <v>30</v>
      </c>
      <c r="AI66" s="3398">
        <v>10</v>
      </c>
      <c r="AJ66" s="3398">
        <v>0</v>
      </c>
      <c r="AK66" s="3398">
        <v>10</v>
      </c>
      <c r="AL66" s="3398">
        <v>5</v>
      </c>
      <c r="AM66" s="3398">
        <v>0</v>
      </c>
      <c r="AN66" s="3398">
        <v>5</v>
      </c>
      <c r="AO66" s="3398"/>
      <c r="AP66" s="3398">
        <v>60</v>
      </c>
      <c r="AQ66" s="3370">
        <f t="shared" si="15"/>
        <v>45</v>
      </c>
      <c r="AR66" s="3904">
        <v>4</v>
      </c>
      <c r="AS66" s="3558">
        <v>0</v>
      </c>
      <c r="AT66" s="3558">
        <v>5</v>
      </c>
      <c r="AU66" s="3558">
        <v>0</v>
      </c>
      <c r="AV66" s="3558">
        <v>15</v>
      </c>
      <c r="AW66" s="3558">
        <v>15</v>
      </c>
      <c r="AX66" s="3558">
        <v>0</v>
      </c>
      <c r="AY66" s="3558">
        <v>6</v>
      </c>
      <c r="AZ66" s="3558"/>
      <c r="BA66" s="3373">
        <f t="shared" si="23"/>
        <v>105</v>
      </c>
      <c r="BB66" s="3546">
        <f>BA66/'Radiología simple.'!$AO$8</f>
        <v>8.75</v>
      </c>
      <c r="BC66" s="3373" t="str" cm="1">
        <f t="array" ref="BC66">_xlfn.IFS(BB66&lt;4,"estandar",BB66&gt;9,"compleja",BB66&gt;4,"avanzada")</f>
        <v>avanzada</v>
      </c>
      <c r="BD66" s="3557">
        <v>1</v>
      </c>
      <c r="BE66" s="3267">
        <v>1</v>
      </c>
      <c r="BF66" s="3268">
        <v>1</v>
      </c>
      <c r="BG66" s="3268">
        <v>0</v>
      </c>
      <c r="BH66" s="1164">
        <v>9.8352850678733006</v>
      </c>
      <c r="BI66" s="1164">
        <v>12.2038823529412</v>
      </c>
      <c r="BJ66" s="1141"/>
      <c r="BK66" s="1164">
        <v>43.501357466063297</v>
      </c>
      <c r="BL66" s="1164">
        <f>SUM(BH66,BI66,BK66)</f>
        <v>65.54052488687779</v>
      </c>
      <c r="BM66" s="1162"/>
      <c r="BN66" s="1164">
        <v>21.880209573708001</v>
      </c>
      <c r="BO66" s="1164">
        <v>18</v>
      </c>
      <c r="BP66" s="1164">
        <v>0</v>
      </c>
      <c r="BQ66" s="1164">
        <v>8.6022317077484001</v>
      </c>
      <c r="BR66" s="1164">
        <f>SUM(BL66,BN66,BO66,BP66,BQ66)</f>
        <v>114.02296616833419</v>
      </c>
      <c r="BS66" s="1165"/>
      <c r="BT66" s="1200">
        <v>120</v>
      </c>
      <c r="BU66" s="177"/>
      <c r="BV66" s="611"/>
      <c r="BW66" s="611"/>
      <c r="BX66" s="611"/>
    </row>
    <row r="67" spans="1:77" ht="51.75" customHeight="1" x14ac:dyDescent="0.55000000000000004">
      <c r="A67" s="214">
        <v>0</v>
      </c>
      <c r="B67" s="215">
        <v>5</v>
      </c>
      <c r="C67" s="214">
        <v>0</v>
      </c>
      <c r="D67" s="215">
        <v>2</v>
      </c>
      <c r="E67" s="214">
        <v>0</v>
      </c>
      <c r="F67" s="215">
        <v>4</v>
      </c>
      <c r="G67" s="214">
        <v>0</v>
      </c>
      <c r="H67" s="215">
        <v>0</v>
      </c>
      <c r="I67" s="3883" t="str">
        <f t="shared" si="19"/>
        <v>05020400</v>
      </c>
      <c r="J67" s="2766" t="str">
        <f t="shared" si="20"/>
        <v>05020400</v>
      </c>
      <c r="K67" s="830"/>
      <c r="L67" s="830"/>
      <c r="M67" s="830"/>
      <c r="N67" s="830"/>
      <c r="O67" s="830"/>
      <c r="P67" s="830"/>
      <c r="Q67" s="830"/>
      <c r="R67" s="830"/>
      <c r="S67" s="2771" t="s">
        <v>133</v>
      </c>
      <c r="T67" s="3178" t="s">
        <v>1653</v>
      </c>
      <c r="U67" s="3179"/>
      <c r="V67" s="2669" t="s">
        <v>291</v>
      </c>
      <c r="W67" s="2998"/>
      <c r="X67" s="3003" t="s">
        <v>1654</v>
      </c>
      <c r="Y67" s="473"/>
      <c r="Z67" s="548"/>
      <c r="AA67" s="548"/>
      <c r="AB67" s="3895"/>
      <c r="AC67" s="3529"/>
      <c r="AD67" s="3507">
        <f t="shared" si="21"/>
        <v>5</v>
      </c>
      <c r="AE67" s="3529"/>
      <c r="AF67" s="3529"/>
      <c r="AG67" s="3398"/>
      <c r="AH67" s="3370">
        <f t="shared" si="22"/>
        <v>30</v>
      </c>
      <c r="AI67" s="3398">
        <v>10</v>
      </c>
      <c r="AJ67" s="3398">
        <v>0</v>
      </c>
      <c r="AK67" s="3398">
        <v>10</v>
      </c>
      <c r="AL67" s="3398">
        <v>5</v>
      </c>
      <c r="AM67" s="3398">
        <v>0</v>
      </c>
      <c r="AN67" s="3398">
        <v>5</v>
      </c>
      <c r="AO67" s="3398"/>
      <c r="AP67" s="3559"/>
      <c r="AQ67" s="3370">
        <f t="shared" si="15"/>
        <v>0</v>
      </c>
      <c r="AR67" s="3905" t="s">
        <v>1655</v>
      </c>
      <c r="AS67" s="3560" t="s">
        <v>249</v>
      </c>
      <c r="AT67" s="3560" t="s">
        <v>1656</v>
      </c>
      <c r="AU67" s="3560" t="s">
        <v>1656</v>
      </c>
      <c r="AV67" s="3560" t="s">
        <v>1657</v>
      </c>
      <c r="AW67" s="3560" t="s">
        <v>1657</v>
      </c>
      <c r="AX67" s="3560" t="s">
        <v>249</v>
      </c>
      <c r="AY67" s="3560" t="s">
        <v>1658</v>
      </c>
      <c r="AZ67" s="3560"/>
      <c r="BA67" s="3373">
        <f t="shared" si="23"/>
        <v>60</v>
      </c>
      <c r="BB67" s="3546">
        <f>BA67/'Radiología simple.'!$AO$8</f>
        <v>5</v>
      </c>
      <c r="BC67" s="3373" t="str" cm="1">
        <f t="array" ref="BC67">_xlfn.IFS(BB67&lt;4,"estandar",BB67&gt;9,"compleja",BB67&gt;4,"avanzada")</f>
        <v>avanzada</v>
      </c>
      <c r="BD67" s="3557">
        <v>1</v>
      </c>
      <c r="BE67" s="3267">
        <v>1</v>
      </c>
      <c r="BF67" s="3268">
        <v>1</v>
      </c>
      <c r="BG67" s="3268">
        <v>0</v>
      </c>
      <c r="BH67" s="1164">
        <v>9.8352850678733006</v>
      </c>
      <c r="BI67" s="1164">
        <v>12.2038823529412</v>
      </c>
      <c r="BJ67" s="1141"/>
      <c r="BK67" s="1164"/>
      <c r="BL67" s="1164"/>
      <c r="BM67" s="1162"/>
      <c r="BN67" s="1164"/>
      <c r="BO67" s="1164"/>
      <c r="BP67" s="1164"/>
      <c r="BQ67" s="1164"/>
      <c r="BR67" s="1164"/>
      <c r="BS67" s="1165"/>
      <c r="BT67" s="1200"/>
      <c r="BU67" s="436"/>
      <c r="BV67" s="611"/>
      <c r="BW67" s="611"/>
      <c r="BX67" s="611"/>
    </row>
    <row r="68" spans="1:77" ht="51.75" customHeight="1" x14ac:dyDescent="0.55000000000000004">
      <c r="A68" s="1443">
        <v>0</v>
      </c>
      <c r="B68" s="1444">
        <v>5</v>
      </c>
      <c r="C68" s="1443">
        <v>0</v>
      </c>
      <c r="D68" s="1444">
        <v>2</v>
      </c>
      <c r="E68" s="1443">
        <v>0</v>
      </c>
      <c r="F68" s="1444">
        <v>4</v>
      </c>
      <c r="G68" s="1443">
        <v>0</v>
      </c>
      <c r="H68" s="1444">
        <v>1</v>
      </c>
      <c r="I68" s="3883"/>
      <c r="J68" s="2766" t="str">
        <f t="shared" si="20"/>
        <v>05020401</v>
      </c>
      <c r="K68" s="830"/>
      <c r="L68" s="830"/>
      <c r="M68" s="830"/>
      <c r="N68" s="830"/>
      <c r="O68" s="830"/>
      <c r="P68" s="830"/>
      <c r="Q68" s="830"/>
      <c r="R68" s="830"/>
      <c r="S68" s="2771" t="s">
        <v>133</v>
      </c>
      <c r="T68" s="2685"/>
      <c r="U68" s="3178" t="s">
        <v>1659</v>
      </c>
      <c r="V68" s="2669" t="s">
        <v>291</v>
      </c>
      <c r="W68" s="2998" t="s">
        <v>1660</v>
      </c>
      <c r="X68" s="2345"/>
      <c r="Y68" s="473"/>
      <c r="Z68" s="548"/>
      <c r="AA68" s="548"/>
      <c r="AB68" s="3895"/>
      <c r="AC68" s="3529"/>
      <c r="AD68" s="3507">
        <f t="shared" si="21"/>
        <v>8.3333333333333339</v>
      </c>
      <c r="AE68" s="3529"/>
      <c r="AF68" s="3529"/>
      <c r="AG68" s="3398">
        <v>30</v>
      </c>
      <c r="AH68" s="3370">
        <f t="shared" si="22"/>
        <v>30</v>
      </c>
      <c r="AI68" s="3398">
        <v>10</v>
      </c>
      <c r="AJ68" s="3398">
        <v>0</v>
      </c>
      <c r="AK68" s="3398">
        <v>10</v>
      </c>
      <c r="AL68" s="3398">
        <v>5</v>
      </c>
      <c r="AM68" s="3398">
        <v>0</v>
      </c>
      <c r="AN68" s="3398">
        <v>5</v>
      </c>
      <c r="AO68" s="3398"/>
      <c r="AP68" s="3398">
        <v>40</v>
      </c>
      <c r="AQ68" s="3370">
        <f t="shared" si="15"/>
        <v>40</v>
      </c>
      <c r="AR68" s="3902">
        <v>4</v>
      </c>
      <c r="AS68" s="3545">
        <v>0</v>
      </c>
      <c r="AT68" s="3545">
        <v>5</v>
      </c>
      <c r="AU68" s="3545">
        <v>5</v>
      </c>
      <c r="AV68" s="3545">
        <v>10</v>
      </c>
      <c r="AW68" s="3545">
        <v>10</v>
      </c>
      <c r="AX68" s="3545">
        <v>0</v>
      </c>
      <c r="AY68" s="3545">
        <v>6</v>
      </c>
      <c r="AZ68" s="3545"/>
      <c r="BA68" s="3373">
        <f t="shared" si="23"/>
        <v>100</v>
      </c>
      <c r="BB68" s="3546">
        <f>BA68/'Radiología simple.'!$AO$8</f>
        <v>8.3333333333333339</v>
      </c>
      <c r="BC68" s="3373" t="str" cm="1">
        <f t="array" ref="BC68">_xlfn.IFS(BB68&lt;4,"estandar",BB68&gt;9,"compleja",BB68&gt;4,"avanzada")</f>
        <v>avanzada</v>
      </c>
      <c r="BD68" s="3557">
        <v>1</v>
      </c>
      <c r="BE68" s="3267">
        <v>1</v>
      </c>
      <c r="BF68" s="3268">
        <v>1</v>
      </c>
      <c r="BG68" s="3268">
        <v>0</v>
      </c>
      <c r="BH68" s="1164"/>
      <c r="BI68" s="1164"/>
      <c r="BJ68" s="1141"/>
      <c r="BK68" s="1164"/>
      <c r="BL68" s="1164"/>
      <c r="BM68" s="1162"/>
      <c r="BN68" s="1164"/>
      <c r="BO68" s="1164"/>
      <c r="BP68" s="1164"/>
      <c r="BQ68" s="1164"/>
      <c r="BR68" s="1164"/>
      <c r="BS68" s="1165"/>
      <c r="BT68" s="1200"/>
      <c r="BU68" s="436"/>
      <c r="BV68" s="611"/>
      <c r="BW68" s="611"/>
      <c r="BX68" s="611"/>
    </row>
    <row r="69" spans="1:77" ht="51.75" customHeight="1" x14ac:dyDescent="0.55000000000000004">
      <c r="A69" s="1443">
        <v>0</v>
      </c>
      <c r="B69" s="1444">
        <v>5</v>
      </c>
      <c r="C69" s="1443">
        <v>0</v>
      </c>
      <c r="D69" s="1444">
        <v>2</v>
      </c>
      <c r="E69" s="1443">
        <v>0</v>
      </c>
      <c r="F69" s="1444">
        <v>4</v>
      </c>
      <c r="G69" s="1443">
        <v>0</v>
      </c>
      <c r="H69" s="1444">
        <v>2</v>
      </c>
      <c r="I69" s="3883"/>
      <c r="J69" s="2766" t="str">
        <f t="shared" si="20"/>
        <v>05020402</v>
      </c>
      <c r="K69" s="830"/>
      <c r="L69" s="830"/>
      <c r="M69" s="830"/>
      <c r="N69" s="830"/>
      <c r="O69" s="830"/>
      <c r="P69" s="830"/>
      <c r="Q69" s="830"/>
      <c r="R69" s="830"/>
      <c r="S69" s="2771" t="s">
        <v>133</v>
      </c>
      <c r="T69" s="2685"/>
      <c r="U69" s="3178" t="s">
        <v>1661</v>
      </c>
      <c r="V69" s="2669" t="s">
        <v>291</v>
      </c>
      <c r="W69" s="2998" t="s">
        <v>1662</v>
      </c>
      <c r="X69" s="2345"/>
      <c r="Y69" s="473"/>
      <c r="Z69" s="548"/>
      <c r="AA69" s="548"/>
      <c r="AB69" s="3895"/>
      <c r="AC69" s="3529"/>
      <c r="AD69" s="3507">
        <f t="shared" si="21"/>
        <v>10</v>
      </c>
      <c r="AE69" s="3529"/>
      <c r="AF69" s="3529"/>
      <c r="AG69" s="3398">
        <v>35</v>
      </c>
      <c r="AH69" s="3370">
        <f t="shared" si="22"/>
        <v>35</v>
      </c>
      <c r="AI69" s="3398">
        <v>10</v>
      </c>
      <c r="AJ69" s="3398">
        <v>0</v>
      </c>
      <c r="AK69" s="3398">
        <v>10</v>
      </c>
      <c r="AL69" s="3398">
        <v>10</v>
      </c>
      <c r="AM69" s="3398">
        <v>0</v>
      </c>
      <c r="AN69" s="3398">
        <v>5</v>
      </c>
      <c r="AO69" s="3398"/>
      <c r="AP69" s="3398">
        <v>50</v>
      </c>
      <c r="AQ69" s="3370">
        <f t="shared" si="15"/>
        <v>50</v>
      </c>
      <c r="AR69" s="3902">
        <v>4</v>
      </c>
      <c r="AS69" s="3545">
        <v>0</v>
      </c>
      <c r="AT69" s="3545">
        <v>5</v>
      </c>
      <c r="AU69" s="3545">
        <v>5</v>
      </c>
      <c r="AV69" s="3545">
        <v>15</v>
      </c>
      <c r="AW69" s="3545">
        <v>15</v>
      </c>
      <c r="AX69" s="3545">
        <v>0</v>
      </c>
      <c r="AY69" s="3545">
        <v>6</v>
      </c>
      <c r="AZ69" s="3545"/>
      <c r="BA69" s="3373">
        <f t="shared" si="23"/>
        <v>120</v>
      </c>
      <c r="BB69" s="3546">
        <f>BA69/'Radiología simple.'!$AO$8</f>
        <v>10</v>
      </c>
      <c r="BC69" s="3373" t="str" cm="1">
        <f t="array" ref="BC69">_xlfn.IFS(BB69&lt;4,"estandar",BB69&gt;9,"compleja",BB69&gt;4,"avanzada")</f>
        <v>compleja</v>
      </c>
      <c r="BD69" s="3557">
        <v>1</v>
      </c>
      <c r="BE69" s="3267">
        <v>1</v>
      </c>
      <c r="BF69" s="3268">
        <v>1</v>
      </c>
      <c r="BG69" s="3268">
        <v>0</v>
      </c>
      <c r="BH69" s="1164"/>
      <c r="BI69" s="1164"/>
      <c r="BJ69" s="1141"/>
      <c r="BK69" s="1164"/>
      <c r="BL69" s="1164"/>
      <c r="BM69" s="1162"/>
      <c r="BN69" s="1164"/>
      <c r="BO69" s="1164"/>
      <c r="BP69" s="1164"/>
      <c r="BQ69" s="1164"/>
      <c r="BR69" s="1164"/>
      <c r="BS69" s="1165"/>
      <c r="BT69" s="1200"/>
      <c r="BU69" s="436"/>
      <c r="BV69" s="611"/>
      <c r="BW69" s="611"/>
      <c r="BX69" s="611"/>
    </row>
    <row r="70" spans="1:77" ht="51.75" customHeight="1" x14ac:dyDescent="0.55000000000000004">
      <c r="A70" s="1378">
        <v>0</v>
      </c>
      <c r="B70" s="1379">
        <v>5</v>
      </c>
      <c r="C70" s="1378">
        <v>0</v>
      </c>
      <c r="D70" s="1379">
        <v>2</v>
      </c>
      <c r="E70" s="1378">
        <v>0</v>
      </c>
      <c r="F70" s="1379">
        <v>5</v>
      </c>
      <c r="G70" s="1378">
        <v>0</v>
      </c>
      <c r="H70" s="1377">
        <v>1</v>
      </c>
      <c r="I70" s="3886" t="str">
        <f t="shared" si="19"/>
        <v>05020501</v>
      </c>
      <c r="J70" s="2766" t="str">
        <f t="shared" si="20"/>
        <v>05020501</v>
      </c>
      <c r="K70" s="830"/>
      <c r="L70" s="830"/>
      <c r="M70" s="830"/>
      <c r="N70" s="830"/>
      <c r="O70" s="830"/>
      <c r="P70" s="830"/>
      <c r="Q70" s="830"/>
      <c r="R70" s="830"/>
      <c r="S70" s="831" t="s">
        <v>133</v>
      </c>
      <c r="T70" s="2685" t="s">
        <v>1663</v>
      </c>
      <c r="U70" s="2685"/>
      <c r="V70" s="2669" t="s">
        <v>291</v>
      </c>
      <c r="W70" s="2998" t="s">
        <v>1664</v>
      </c>
      <c r="X70" s="2395"/>
      <c r="Y70" s="114"/>
      <c r="Z70" s="548"/>
      <c r="AA70" s="548"/>
      <c r="AB70" s="3895"/>
      <c r="AC70" s="3529"/>
      <c r="AD70" s="3507">
        <f t="shared" si="21"/>
        <v>6.25</v>
      </c>
      <c r="AE70" s="3529"/>
      <c r="AF70" s="3529"/>
      <c r="AG70" s="3398">
        <v>20</v>
      </c>
      <c r="AH70" s="3370">
        <f t="shared" si="22"/>
        <v>20</v>
      </c>
      <c r="AI70" s="3398">
        <v>7</v>
      </c>
      <c r="AJ70" s="3398">
        <v>0</v>
      </c>
      <c r="AK70" s="3398">
        <v>5</v>
      </c>
      <c r="AL70" s="3398">
        <v>5</v>
      </c>
      <c r="AM70" s="3398">
        <v>0</v>
      </c>
      <c r="AN70" s="3398">
        <v>3</v>
      </c>
      <c r="AO70" s="3398"/>
      <c r="AP70" s="3398">
        <v>25</v>
      </c>
      <c r="AQ70" s="3370">
        <v>35</v>
      </c>
      <c r="AR70" s="3776">
        <v>4</v>
      </c>
      <c r="AS70" s="3398">
        <v>0</v>
      </c>
      <c r="AT70" s="3398">
        <v>5</v>
      </c>
      <c r="AU70" s="3398">
        <v>5</v>
      </c>
      <c r="AV70" s="3398">
        <v>0</v>
      </c>
      <c r="AW70" s="3398">
        <v>5</v>
      </c>
      <c r="AX70" s="3398">
        <v>0</v>
      </c>
      <c r="AY70" s="3398">
        <v>6</v>
      </c>
      <c r="AZ70" s="3398"/>
      <c r="BA70" s="3373">
        <f t="shared" si="23"/>
        <v>75</v>
      </c>
      <c r="BB70" s="3546">
        <f>BA70/'Radiología simple.'!$AO$8</f>
        <v>6.25</v>
      </c>
      <c r="BC70" s="3373" t="str" cm="1">
        <f t="array" ref="BC70">_xlfn.IFS(BB70&lt;4,"estandar",BB70&gt;9,"compleja",BB70&gt;4,"avanzada")</f>
        <v>avanzada</v>
      </c>
      <c r="BD70" s="3557">
        <v>1</v>
      </c>
      <c r="BE70" s="3267">
        <v>1</v>
      </c>
      <c r="BF70" s="3268">
        <v>1</v>
      </c>
      <c r="BG70" s="3268">
        <v>0</v>
      </c>
      <c r="BH70" s="1164"/>
      <c r="BI70" s="1187"/>
      <c r="BJ70" s="1141"/>
      <c r="BK70" s="1164"/>
      <c r="BL70" s="1164"/>
      <c r="BM70" s="1162"/>
      <c r="BN70" s="1164"/>
      <c r="BO70" s="1164"/>
      <c r="BP70" s="1164"/>
      <c r="BQ70" s="1164"/>
      <c r="BR70" s="1164"/>
      <c r="BS70" s="1165"/>
      <c r="BT70" s="1200"/>
      <c r="BU70" s="177"/>
      <c r="BV70" s="611"/>
      <c r="BW70" s="611"/>
      <c r="BX70" s="611"/>
      <c r="BY70" s="602"/>
    </row>
    <row r="71" spans="1:77" ht="51.75" hidden="1" customHeight="1" x14ac:dyDescent="0.55000000000000004">
      <c r="A71" s="480"/>
      <c r="B71" s="481"/>
      <c r="C71" s="480"/>
      <c r="D71" s="481"/>
      <c r="E71" s="480"/>
      <c r="F71" s="481"/>
      <c r="G71" s="480"/>
      <c r="H71" s="481"/>
      <c r="I71" s="3887"/>
      <c r="J71" s="1375" t="str">
        <f t="shared" si="20"/>
        <v/>
      </c>
      <c r="K71" s="830"/>
      <c r="L71" s="830"/>
      <c r="M71" s="830"/>
      <c r="N71" s="830"/>
      <c r="O71" s="830"/>
      <c r="P71" s="830"/>
      <c r="Q71" s="830"/>
      <c r="R71" s="830"/>
      <c r="S71" s="2767" t="s">
        <v>1665</v>
      </c>
      <c r="T71" s="3165" t="s">
        <v>1666</v>
      </c>
      <c r="U71" s="2777"/>
      <c r="V71" s="2772" t="s">
        <v>268</v>
      </c>
      <c r="W71" s="2773"/>
      <c r="X71" s="2395"/>
      <c r="Y71" s="114"/>
      <c r="Z71" s="548"/>
      <c r="AA71" s="548"/>
      <c r="AB71" s="3895"/>
      <c r="AC71" s="3529"/>
      <c r="AD71" s="3507">
        <f t="shared" si="21"/>
        <v>0</v>
      </c>
      <c r="AE71" s="3529"/>
      <c r="AF71" s="3529"/>
      <c r="AG71" s="3384"/>
      <c r="AH71" s="3384">
        <f t="shared" ref="AH71" si="24">SUM(AI71:AN71)</f>
        <v>0</v>
      </c>
      <c r="AI71" s="3384"/>
      <c r="AJ71" s="3384"/>
      <c r="AK71" s="3384"/>
      <c r="AL71" s="3384"/>
      <c r="AM71" s="3384"/>
      <c r="AN71" s="3384"/>
      <c r="AO71" s="3384"/>
      <c r="AP71" s="3384"/>
      <c r="AQ71" s="3370">
        <f t="shared" si="15"/>
        <v>0</v>
      </c>
      <c r="AR71" s="3780"/>
      <c r="AS71" s="3384"/>
      <c r="AT71" s="3384"/>
      <c r="AU71" s="3384"/>
      <c r="AV71" s="3384"/>
      <c r="AW71" s="3384"/>
      <c r="AX71" s="3384"/>
      <c r="AY71" s="3384"/>
      <c r="AZ71" s="3384"/>
      <c r="BA71" s="3373">
        <f t="shared" si="23"/>
        <v>0</v>
      </c>
      <c r="BB71" s="3546">
        <f>BA71/'Radiología simple.'!$AO$8</f>
        <v>0</v>
      </c>
      <c r="BC71" s="3373" t="str" cm="1">
        <f t="array" ref="BC71">_xlfn.IFS(BB71&lt;4,"estandar",BB71&gt;9,"compleja",BB71&gt;4,"avanzada")</f>
        <v>estandar</v>
      </c>
      <c r="BD71" s="3557">
        <v>1</v>
      </c>
      <c r="BE71" s="3267">
        <v>0</v>
      </c>
      <c r="BF71" s="3268">
        <v>1</v>
      </c>
      <c r="BG71" s="3268">
        <v>0</v>
      </c>
      <c r="BH71" s="1164"/>
      <c r="BI71" s="1187"/>
      <c r="BJ71" s="1141"/>
      <c r="BK71" s="1164"/>
      <c r="BL71" s="1164"/>
      <c r="BM71" s="1162"/>
      <c r="BN71" s="1164"/>
      <c r="BO71" s="1164"/>
      <c r="BP71" s="1164"/>
      <c r="BQ71" s="1164"/>
      <c r="BR71" s="1164"/>
      <c r="BS71" s="1165"/>
      <c r="BT71" s="1200"/>
      <c r="BU71" s="177"/>
      <c r="BV71" s="611"/>
      <c r="BW71" s="611"/>
      <c r="BX71" s="611"/>
    </row>
    <row r="72" spans="1:77" ht="51.75" hidden="1" customHeight="1" x14ac:dyDescent="0.55000000000000004">
      <c r="A72" s="480"/>
      <c r="B72" s="481"/>
      <c r="C72" s="480"/>
      <c r="D72" s="481"/>
      <c r="E72" s="480"/>
      <c r="F72" s="481"/>
      <c r="G72" s="480"/>
      <c r="H72" s="481"/>
      <c r="I72" s="3887"/>
      <c r="J72" s="1375" t="str">
        <f t="shared" si="20"/>
        <v/>
      </c>
      <c r="K72" s="830"/>
      <c r="L72" s="830"/>
      <c r="M72" s="830"/>
      <c r="N72" s="830"/>
      <c r="O72" s="830"/>
      <c r="P72" s="830"/>
      <c r="Q72" s="830"/>
      <c r="R72" s="830"/>
      <c r="S72" s="2784" t="s">
        <v>133</v>
      </c>
      <c r="T72" s="1454" t="s">
        <v>1667</v>
      </c>
      <c r="U72" s="3180"/>
      <c r="V72" s="2775"/>
      <c r="W72" s="2956" t="s">
        <v>1660</v>
      </c>
      <c r="X72" s="2396"/>
      <c r="Y72" s="114"/>
      <c r="Z72" s="548"/>
      <c r="AA72" s="548"/>
      <c r="AB72" s="3895"/>
      <c r="AC72" s="3529"/>
      <c r="AD72" s="3507">
        <f t="shared" si="21"/>
        <v>0</v>
      </c>
      <c r="AE72" s="3529"/>
      <c r="AF72" s="3529"/>
      <c r="AG72" s="3384"/>
      <c r="AH72" s="3370">
        <f t="shared" ref="AH72:AH77" si="25">SUM(AI72:AN72)</f>
        <v>0</v>
      </c>
      <c r="AI72" s="3384"/>
      <c r="AJ72" s="3384"/>
      <c r="AK72" s="3384"/>
      <c r="AL72" s="3384"/>
      <c r="AM72" s="3384"/>
      <c r="AN72" s="3384"/>
      <c r="AO72" s="3384"/>
      <c r="AP72" s="3384"/>
      <c r="AQ72" s="3370">
        <f t="shared" si="15"/>
        <v>0</v>
      </c>
      <c r="AR72" s="3780"/>
      <c r="AS72" s="3384"/>
      <c r="AT72" s="3384"/>
      <c r="AU72" s="3384"/>
      <c r="AV72" s="3384"/>
      <c r="AW72" s="3384"/>
      <c r="AX72" s="3384"/>
      <c r="AY72" s="3384"/>
      <c r="AZ72" s="3384"/>
      <c r="BA72" s="3373">
        <f t="shared" si="23"/>
        <v>0</v>
      </c>
      <c r="BB72" s="3546">
        <f>BA72/'Radiología simple.'!$AO$8</f>
        <v>0</v>
      </c>
      <c r="BC72" s="3373" t="str" cm="1">
        <f t="array" ref="BC72">_xlfn.IFS(BB72&lt;4,"estandar",BB72&gt;9,"compleja",BB72&gt;4,"avanzada")</f>
        <v>estandar</v>
      </c>
      <c r="BD72" s="3557">
        <v>1</v>
      </c>
      <c r="BE72" s="3267">
        <v>0</v>
      </c>
      <c r="BF72" s="3268">
        <v>1</v>
      </c>
      <c r="BG72" s="3268">
        <v>0</v>
      </c>
      <c r="BH72" s="1164"/>
      <c r="BI72" s="1187"/>
      <c r="BJ72" s="1141"/>
      <c r="BK72" s="1164"/>
      <c r="BL72" s="1164"/>
      <c r="BM72" s="1162"/>
      <c r="BN72" s="1164"/>
      <c r="BO72" s="1164"/>
      <c r="BP72" s="1164"/>
      <c r="BQ72" s="1164"/>
      <c r="BR72" s="1164"/>
      <c r="BS72" s="1165"/>
      <c r="BT72" s="1200"/>
      <c r="BU72" s="177"/>
      <c r="BV72" s="611"/>
      <c r="BW72" s="611"/>
      <c r="BX72" s="611"/>
    </row>
    <row r="73" spans="1:77" ht="51.75" customHeight="1" x14ac:dyDescent="0.55000000000000004">
      <c r="A73" s="1376">
        <v>0</v>
      </c>
      <c r="B73" s="1377">
        <v>5</v>
      </c>
      <c r="C73" s="1376">
        <v>0</v>
      </c>
      <c r="D73" s="1377">
        <v>2</v>
      </c>
      <c r="E73" s="1376">
        <v>0</v>
      </c>
      <c r="F73" s="1377">
        <v>6</v>
      </c>
      <c r="G73" s="1376">
        <v>0</v>
      </c>
      <c r="H73" s="1377">
        <v>1</v>
      </c>
      <c r="I73" s="3888"/>
      <c r="J73" s="2766" t="str">
        <f t="shared" si="20"/>
        <v>05020601</v>
      </c>
      <c r="K73" s="830"/>
      <c r="L73" s="830"/>
      <c r="M73" s="830"/>
      <c r="N73" s="830"/>
      <c r="O73" s="830"/>
      <c r="P73" s="830"/>
      <c r="Q73" s="830"/>
      <c r="R73" s="830"/>
      <c r="S73" s="831" t="s">
        <v>133</v>
      </c>
      <c r="T73" s="2685" t="s">
        <v>1668</v>
      </c>
      <c r="U73" s="2777"/>
      <c r="V73" s="2669" t="s">
        <v>291</v>
      </c>
      <c r="W73" s="2998" t="s">
        <v>1660</v>
      </c>
      <c r="X73" s="2395"/>
      <c r="Y73" s="114"/>
      <c r="Z73" s="548"/>
      <c r="AA73" s="548"/>
      <c r="AB73" s="3895"/>
      <c r="AC73" s="3529"/>
      <c r="AD73" s="3507">
        <f t="shared" si="21"/>
        <v>5.833333333333333</v>
      </c>
      <c r="AE73" s="3529"/>
      <c r="AF73" s="3529"/>
      <c r="AG73" s="3378">
        <v>20</v>
      </c>
      <c r="AH73" s="3370">
        <f t="shared" si="25"/>
        <v>20</v>
      </c>
      <c r="AI73" s="3378">
        <v>7</v>
      </c>
      <c r="AJ73" s="3378">
        <v>0</v>
      </c>
      <c r="AK73" s="3378">
        <v>5</v>
      </c>
      <c r="AL73" s="3378">
        <v>5</v>
      </c>
      <c r="AM73" s="3378">
        <v>0</v>
      </c>
      <c r="AN73" s="3378">
        <v>3</v>
      </c>
      <c r="AO73" s="3378"/>
      <c r="AP73" s="3378">
        <v>25</v>
      </c>
      <c r="AQ73" s="3370">
        <v>30</v>
      </c>
      <c r="AR73" s="3860">
        <v>4</v>
      </c>
      <c r="AS73" s="3378">
        <v>0</v>
      </c>
      <c r="AT73" s="3378">
        <v>5</v>
      </c>
      <c r="AU73" s="3378">
        <v>5</v>
      </c>
      <c r="AV73" s="3378">
        <v>0</v>
      </c>
      <c r="AW73" s="3378">
        <v>5</v>
      </c>
      <c r="AX73" s="3378">
        <v>0</v>
      </c>
      <c r="AY73" s="3378">
        <v>6</v>
      </c>
      <c r="AZ73" s="3378"/>
      <c r="BA73" s="3373">
        <f t="shared" si="23"/>
        <v>70</v>
      </c>
      <c r="BB73" s="3546">
        <f>BA73/'Radiología simple.'!$AO$8</f>
        <v>5.833333333333333</v>
      </c>
      <c r="BC73" s="3373" t="str" cm="1">
        <f t="array" ref="BC73">_xlfn.IFS(BB73&lt;4,"estandar",BB73&gt;9,"compleja",BB73&gt;4,"avanzada")</f>
        <v>avanzada</v>
      </c>
      <c r="BD73" s="3557">
        <v>1</v>
      </c>
      <c r="BE73" s="3267">
        <v>1</v>
      </c>
      <c r="BF73" s="3268">
        <v>1</v>
      </c>
      <c r="BG73" s="3268">
        <v>0</v>
      </c>
      <c r="BH73" s="65"/>
      <c r="BI73" s="99"/>
      <c r="BJ73" s="64"/>
      <c r="BK73" s="65"/>
      <c r="BL73" s="65"/>
      <c r="BM73" s="67"/>
      <c r="BN73" s="65"/>
      <c r="BO73" s="65"/>
      <c r="BP73" s="65"/>
      <c r="BQ73" s="65"/>
      <c r="BR73" s="65"/>
      <c r="BS73" s="68"/>
      <c r="BT73" s="62"/>
      <c r="BU73" s="177"/>
      <c r="BV73" s="611"/>
      <c r="BW73" s="611"/>
      <c r="BX73" s="611"/>
    </row>
    <row r="74" spans="1:77" ht="51.75" customHeight="1" x14ac:dyDescent="0.55000000000000004">
      <c r="A74" s="1376">
        <v>0</v>
      </c>
      <c r="B74" s="1377">
        <v>5</v>
      </c>
      <c r="C74" s="1376">
        <v>0</v>
      </c>
      <c r="D74" s="1377">
        <v>2</v>
      </c>
      <c r="E74" s="1376">
        <v>0</v>
      </c>
      <c r="F74" s="1377">
        <v>7</v>
      </c>
      <c r="G74" s="1376">
        <v>0</v>
      </c>
      <c r="H74" s="1377">
        <v>1</v>
      </c>
      <c r="I74" s="3888"/>
      <c r="J74" s="2766" t="str">
        <f t="shared" si="20"/>
        <v>05020701</v>
      </c>
      <c r="K74" s="830"/>
      <c r="L74" s="830"/>
      <c r="M74" s="830"/>
      <c r="N74" s="830"/>
      <c r="O74" s="830"/>
      <c r="P74" s="830"/>
      <c r="Q74" s="830"/>
      <c r="R74" s="830"/>
      <c r="S74" s="831" t="s">
        <v>133</v>
      </c>
      <c r="T74" s="2685" t="s">
        <v>1669</v>
      </c>
      <c r="U74" s="3181"/>
      <c r="V74" s="2669" t="s">
        <v>291</v>
      </c>
      <c r="W74" s="2998" t="s">
        <v>1670</v>
      </c>
      <c r="X74" s="2397" t="s">
        <v>1671</v>
      </c>
      <c r="Y74" s="114"/>
      <c r="Z74" s="548" t="s">
        <v>649</v>
      </c>
      <c r="AA74" s="548"/>
      <c r="AB74" s="3895"/>
      <c r="AC74" s="3529"/>
      <c r="AD74" s="3507">
        <f t="shared" si="21"/>
        <v>11.666666666666666</v>
      </c>
      <c r="AE74" s="3529"/>
      <c r="AF74" s="3529"/>
      <c r="AG74" s="3378">
        <v>45</v>
      </c>
      <c r="AH74" s="3370">
        <f t="shared" si="25"/>
        <v>45</v>
      </c>
      <c r="AI74" s="3378">
        <v>20</v>
      </c>
      <c r="AJ74" s="3378">
        <v>0</v>
      </c>
      <c r="AK74" s="3378">
        <v>10</v>
      </c>
      <c r="AL74" s="3378">
        <v>10</v>
      </c>
      <c r="AM74" s="3378">
        <v>0</v>
      </c>
      <c r="AN74" s="3378">
        <v>5</v>
      </c>
      <c r="AO74" s="3378"/>
      <c r="AP74" s="3378">
        <v>60</v>
      </c>
      <c r="AQ74" s="3370">
        <v>50</v>
      </c>
      <c r="AR74" s="3860">
        <v>4</v>
      </c>
      <c r="AS74" s="3378">
        <v>0</v>
      </c>
      <c r="AT74" s="3378">
        <v>5</v>
      </c>
      <c r="AU74" s="3378">
        <v>5</v>
      </c>
      <c r="AV74" s="3378">
        <v>15</v>
      </c>
      <c r="AW74" s="3378">
        <v>15</v>
      </c>
      <c r="AX74" s="3378">
        <v>10</v>
      </c>
      <c r="AY74" s="3378">
        <v>6</v>
      </c>
      <c r="AZ74" s="3378"/>
      <c r="BA74" s="3373">
        <f t="shared" si="23"/>
        <v>140</v>
      </c>
      <c r="BB74" s="3546">
        <f>BA74/'Radiología simple.'!$AO$8</f>
        <v>11.666666666666666</v>
      </c>
      <c r="BC74" s="3373" t="str" cm="1">
        <f t="array" ref="BC74">_xlfn.IFS(BB74&lt;4,"estandar",BB74&gt;9,"compleja",BB74&gt;4,"avanzada")</f>
        <v>compleja</v>
      </c>
      <c r="BD74" s="3557">
        <v>1</v>
      </c>
      <c r="BE74" s="3267">
        <v>1</v>
      </c>
      <c r="BF74" s="3268">
        <v>1</v>
      </c>
      <c r="BG74" s="3268">
        <v>0</v>
      </c>
      <c r="BH74" s="65"/>
      <c r="BI74" s="99"/>
      <c r="BJ74" s="64"/>
      <c r="BK74" s="65"/>
      <c r="BL74" s="65"/>
      <c r="BM74" s="67"/>
      <c r="BN74" s="65"/>
      <c r="BO74" s="65"/>
      <c r="BP74" s="65"/>
      <c r="BQ74" s="65"/>
      <c r="BR74" s="65"/>
      <c r="BS74" s="68"/>
      <c r="BT74" s="62"/>
      <c r="BU74" s="177"/>
      <c r="BV74" s="611"/>
      <c r="BW74" s="611"/>
      <c r="BX74" s="611"/>
      <c r="BY74" s="602"/>
    </row>
    <row r="75" spans="1:77" ht="51.75" hidden="1" customHeight="1" x14ac:dyDescent="0.55000000000000004">
      <c r="A75" s="214"/>
      <c r="B75" s="215"/>
      <c r="C75" s="214"/>
      <c r="D75" s="215"/>
      <c r="E75" s="214"/>
      <c r="F75" s="215"/>
      <c r="G75" s="214"/>
      <c r="H75" s="215"/>
      <c r="I75" s="3884"/>
      <c r="J75" s="2766" t="str">
        <f>CONCATENATE(A75,B75,C75,D75,E75,F75,G75,H75)</f>
        <v/>
      </c>
      <c r="K75" s="830"/>
      <c r="L75" s="830"/>
      <c r="M75" s="830"/>
      <c r="N75" s="830"/>
      <c r="O75" s="830"/>
      <c r="P75" s="830"/>
      <c r="Q75" s="830"/>
      <c r="R75" s="830"/>
      <c r="S75" s="2767" t="s">
        <v>139</v>
      </c>
      <c r="T75" s="3165" t="s">
        <v>1672</v>
      </c>
      <c r="U75" s="3180"/>
      <c r="V75" s="2775" t="s">
        <v>268</v>
      </c>
      <c r="W75" s="2956" t="s">
        <v>1673</v>
      </c>
      <c r="X75" s="2395"/>
      <c r="Y75" s="114"/>
      <c r="Z75" s="548"/>
      <c r="AA75" s="548"/>
      <c r="AB75" s="3895"/>
      <c r="AC75" s="3529"/>
      <c r="AD75" s="3507">
        <f t="shared" si="21"/>
        <v>0</v>
      </c>
      <c r="AE75" s="3529"/>
      <c r="AF75" s="3529"/>
      <c r="AG75" s="3378"/>
      <c r="AH75" s="3370">
        <f t="shared" si="25"/>
        <v>0</v>
      </c>
      <c r="AI75" s="3378"/>
      <c r="AJ75" s="3378"/>
      <c r="AK75" s="3378"/>
      <c r="AL75" s="3378"/>
      <c r="AM75" s="3378"/>
      <c r="AN75" s="3378"/>
      <c r="AO75" s="3378"/>
      <c r="AP75" s="3378"/>
      <c r="AQ75" s="3370">
        <f t="shared" si="15"/>
        <v>0</v>
      </c>
      <c r="AR75" s="3860"/>
      <c r="AS75" s="3378"/>
      <c r="AT75" s="3378"/>
      <c r="AU75" s="3378"/>
      <c r="AV75" s="3378"/>
      <c r="AW75" s="3378"/>
      <c r="AX75" s="3378"/>
      <c r="AY75" s="3378"/>
      <c r="AZ75" s="3378"/>
      <c r="BA75" s="3373">
        <f t="shared" si="23"/>
        <v>0</v>
      </c>
      <c r="BB75" s="3546">
        <f>BA75/'Radiología simple.'!$AO$8</f>
        <v>0</v>
      </c>
      <c r="BC75" s="3373" t="str" cm="1">
        <f t="array" ref="BC75">_xlfn.IFS(BB75&lt;4,"estandar",BB75&gt;9,"compleja",BB75&gt;4,"avanzada")</f>
        <v>estandar</v>
      </c>
      <c r="BD75" s="3557">
        <v>1</v>
      </c>
      <c r="BE75" s="3267">
        <v>0</v>
      </c>
      <c r="BF75" s="3268">
        <v>1</v>
      </c>
      <c r="BG75" s="3268">
        <v>0</v>
      </c>
      <c r="BH75" s="65"/>
      <c r="BI75" s="99"/>
      <c r="BJ75" s="64"/>
      <c r="BK75" s="65"/>
      <c r="BL75" s="65"/>
      <c r="BM75" s="67"/>
      <c r="BN75" s="65"/>
      <c r="BO75" s="65"/>
      <c r="BP75" s="65"/>
      <c r="BQ75" s="65"/>
      <c r="BR75" s="65"/>
      <c r="BS75" s="68"/>
      <c r="BT75" s="62"/>
      <c r="BU75" s="177"/>
      <c r="BV75" s="611"/>
      <c r="BW75" s="611"/>
      <c r="BX75" s="611"/>
    </row>
    <row r="76" spans="1:77" ht="51.75" hidden="1" customHeight="1" x14ac:dyDescent="0.55000000000000004">
      <c r="A76" s="214"/>
      <c r="B76" s="215"/>
      <c r="C76" s="214"/>
      <c r="D76" s="215"/>
      <c r="E76" s="214"/>
      <c r="F76" s="215"/>
      <c r="G76" s="214"/>
      <c r="H76" s="215"/>
      <c r="I76" s="3884"/>
      <c r="J76" s="2766" t="str">
        <f>CONCATENATE(A76,B76,C76,D76,E76,F76,G76,H76)</f>
        <v/>
      </c>
      <c r="K76" s="830"/>
      <c r="L76" s="830"/>
      <c r="M76" s="830"/>
      <c r="N76" s="830"/>
      <c r="O76" s="830"/>
      <c r="P76" s="830"/>
      <c r="Q76" s="830"/>
      <c r="R76" s="830"/>
      <c r="S76" s="2767" t="s">
        <v>139</v>
      </c>
      <c r="T76" s="3165" t="s">
        <v>1674</v>
      </c>
      <c r="U76" s="3182"/>
      <c r="V76" s="2775" t="s">
        <v>268</v>
      </c>
      <c r="W76" s="2956"/>
      <c r="X76" s="2384" t="s">
        <v>1675</v>
      </c>
      <c r="Y76" s="114"/>
      <c r="Z76" s="548"/>
      <c r="AA76" s="548"/>
      <c r="AB76" s="3895"/>
      <c r="AC76" s="3529"/>
      <c r="AD76" s="3507">
        <f t="shared" si="21"/>
        <v>0</v>
      </c>
      <c r="AE76" s="3529"/>
      <c r="AF76" s="3529"/>
      <c r="AG76" s="3378"/>
      <c r="AH76" s="3370">
        <f t="shared" si="25"/>
        <v>0</v>
      </c>
      <c r="AI76" s="3378"/>
      <c r="AJ76" s="3378"/>
      <c r="AK76" s="3378"/>
      <c r="AL76" s="3378"/>
      <c r="AM76" s="3378"/>
      <c r="AN76" s="3378"/>
      <c r="AO76" s="3378"/>
      <c r="AP76" s="3378"/>
      <c r="AQ76" s="3378">
        <f t="shared" si="15"/>
        <v>0</v>
      </c>
      <c r="AR76" s="3860"/>
      <c r="AS76" s="3378"/>
      <c r="AT76" s="3378"/>
      <c r="AU76" s="3378"/>
      <c r="AV76" s="3378"/>
      <c r="AW76" s="3378"/>
      <c r="AX76" s="3378"/>
      <c r="AY76" s="3378"/>
      <c r="AZ76" s="3378"/>
      <c r="BA76" s="3373">
        <f t="shared" si="23"/>
        <v>0</v>
      </c>
      <c r="BB76" s="3546">
        <f>BA76/'Radiología simple.'!$AO$8</f>
        <v>0</v>
      </c>
      <c r="BC76" s="3373" t="str" cm="1">
        <f t="array" ref="BC76">_xlfn.IFS(BB76&lt;4,"estandar",BB76&gt;9,"compleja",BB76&gt;4,"avanzada")</f>
        <v>estandar</v>
      </c>
      <c r="BD76" s="3557">
        <v>1</v>
      </c>
      <c r="BE76" s="3267">
        <v>0</v>
      </c>
      <c r="BF76" s="3268">
        <v>1</v>
      </c>
      <c r="BG76" s="3268">
        <v>0</v>
      </c>
      <c r="BH76" s="65"/>
      <c r="BI76" s="99"/>
      <c r="BJ76" s="64"/>
      <c r="BK76" s="65"/>
      <c r="BL76" s="65"/>
      <c r="BM76" s="67"/>
      <c r="BN76" s="65"/>
      <c r="BO76" s="65"/>
      <c r="BP76" s="65"/>
      <c r="BQ76" s="65"/>
      <c r="BR76" s="65"/>
      <c r="BS76" s="68"/>
      <c r="BT76" s="62"/>
      <c r="BU76" s="177"/>
      <c r="BV76" s="611"/>
      <c r="BW76" s="611"/>
      <c r="BX76" s="611"/>
    </row>
    <row r="77" spans="1:77" ht="51.75" hidden="1" customHeight="1" x14ac:dyDescent="0.55000000000000004">
      <c r="A77" s="214"/>
      <c r="B77" s="215"/>
      <c r="C77" s="214"/>
      <c r="D77" s="215"/>
      <c r="E77" s="214"/>
      <c r="F77" s="215"/>
      <c r="G77" s="214"/>
      <c r="H77" s="215"/>
      <c r="I77" s="3883" t="str">
        <f>CONCATENATE(A77,B77,C77,D77,E77,F77,G77,H77)</f>
        <v/>
      </c>
      <c r="J77" s="2766" t="str">
        <f>CONCATENATE(A77,B77,C77,D77,E77,F77,G77,H77)</f>
        <v/>
      </c>
      <c r="K77" s="830"/>
      <c r="L77" s="830"/>
      <c r="M77" s="830"/>
      <c r="N77" s="830"/>
      <c r="O77" s="830"/>
      <c r="P77" s="830"/>
      <c r="Q77" s="830"/>
      <c r="R77" s="830"/>
      <c r="S77" s="2767" t="s">
        <v>139</v>
      </c>
      <c r="T77" s="3165" t="s">
        <v>1676</v>
      </c>
      <c r="U77" s="3180"/>
      <c r="V77" s="2775" t="s">
        <v>268</v>
      </c>
      <c r="W77" s="2956"/>
      <c r="X77" s="2384" t="s">
        <v>1677</v>
      </c>
      <c r="Y77" s="114"/>
      <c r="Z77" s="548"/>
      <c r="AA77" s="548"/>
      <c r="AB77" s="3895"/>
      <c r="AC77" s="3529"/>
      <c r="AD77" s="3507">
        <f t="shared" si="21"/>
        <v>0</v>
      </c>
      <c r="AE77" s="3529"/>
      <c r="AF77" s="3529"/>
      <c r="AG77" s="3378"/>
      <c r="AH77" s="3370">
        <f t="shared" si="25"/>
        <v>0</v>
      </c>
      <c r="AI77" s="3378"/>
      <c r="AJ77" s="3378"/>
      <c r="AK77" s="3378"/>
      <c r="AL77" s="3378"/>
      <c r="AM77" s="3378"/>
      <c r="AN77" s="3378"/>
      <c r="AO77" s="3378"/>
      <c r="AP77" s="3378"/>
      <c r="AQ77" s="3370">
        <f t="shared" si="15"/>
        <v>0</v>
      </c>
      <c r="AR77" s="3860"/>
      <c r="AS77" s="3378"/>
      <c r="AT77" s="3378"/>
      <c r="AU77" s="3378"/>
      <c r="AV77" s="3378"/>
      <c r="AW77" s="3378"/>
      <c r="AX77" s="3378"/>
      <c r="AY77" s="3378"/>
      <c r="AZ77" s="3378"/>
      <c r="BA77" s="3373">
        <f t="shared" si="23"/>
        <v>0</v>
      </c>
      <c r="BB77" s="3546">
        <f>BA77/'Radiología simple.'!$AO$8</f>
        <v>0</v>
      </c>
      <c r="BC77" s="3373" t="str" cm="1">
        <f t="array" ref="BC77">_xlfn.IFS(BB77&lt;4,"estandar",BB77&gt;9,"compleja",BB77&gt;4,"avanzada")</f>
        <v>estandar</v>
      </c>
      <c r="BD77" s="3557">
        <v>1</v>
      </c>
      <c r="BE77" s="3267">
        <v>0</v>
      </c>
      <c r="BF77" s="3268">
        <v>1</v>
      </c>
      <c r="BG77" s="3268">
        <v>0</v>
      </c>
      <c r="BH77" s="65"/>
      <c r="BI77" s="65"/>
      <c r="BJ77" s="64"/>
      <c r="BK77" s="65"/>
      <c r="BL77" s="65"/>
      <c r="BM77" s="67"/>
      <c r="BN77" s="65"/>
      <c r="BO77" s="65"/>
      <c r="BP77" s="65"/>
      <c r="BQ77" s="65"/>
      <c r="BR77" s="65"/>
      <c r="BS77" s="68"/>
      <c r="BT77" s="62"/>
      <c r="BU77" s="177"/>
      <c r="BV77" s="611"/>
      <c r="BW77" s="611"/>
      <c r="BX77" s="611"/>
    </row>
    <row r="78" spans="1:77" ht="51.75" customHeight="1" x14ac:dyDescent="0.55000000000000004">
      <c r="A78" s="1443">
        <v>0</v>
      </c>
      <c r="B78" s="1444">
        <v>5</v>
      </c>
      <c r="C78" s="1443">
        <v>0</v>
      </c>
      <c r="D78" s="1444">
        <v>2</v>
      </c>
      <c r="E78" s="1443">
        <v>0</v>
      </c>
      <c r="F78" s="1444">
        <v>8</v>
      </c>
      <c r="G78" s="1443">
        <v>0</v>
      </c>
      <c r="H78" s="1444">
        <v>1</v>
      </c>
      <c r="I78" s="3883"/>
      <c r="J78" s="2766" t="str">
        <f>CONCATENATE(A78,B78,C78,D78,E78,F78,G78,H78)</f>
        <v>05020801</v>
      </c>
      <c r="K78" s="830"/>
      <c r="L78" s="830"/>
      <c r="M78" s="830"/>
      <c r="N78" s="830"/>
      <c r="O78" s="830"/>
      <c r="P78" s="830"/>
      <c r="Q78" s="830"/>
      <c r="R78" s="830"/>
      <c r="S78" s="2771" t="s">
        <v>133</v>
      </c>
      <c r="T78" s="3183" t="s">
        <v>1678</v>
      </c>
      <c r="U78" s="3184"/>
      <c r="V78" s="2776"/>
      <c r="W78" s="2998" t="s">
        <v>1679</v>
      </c>
      <c r="X78" s="2379"/>
      <c r="Y78" s="114"/>
      <c r="Z78" s="548"/>
      <c r="AA78" s="548"/>
      <c r="AB78" s="3895"/>
      <c r="AC78" s="3529"/>
      <c r="AD78" s="3507">
        <f t="shared" si="21"/>
        <v>10.833333333333334</v>
      </c>
      <c r="AE78" s="3529"/>
      <c r="AF78" s="3529"/>
      <c r="AG78" s="3378">
        <v>10</v>
      </c>
      <c r="AH78" s="3370">
        <v>45</v>
      </c>
      <c r="AI78" s="3378">
        <v>0</v>
      </c>
      <c r="AJ78" s="3378">
        <v>0</v>
      </c>
      <c r="AK78" s="3378">
        <v>0</v>
      </c>
      <c r="AL78" s="3378">
        <v>0</v>
      </c>
      <c r="AM78" s="3378">
        <v>0</v>
      </c>
      <c r="AN78" s="3378">
        <v>10</v>
      </c>
      <c r="AO78" s="3378"/>
      <c r="AP78" s="3378">
        <v>15</v>
      </c>
      <c r="AQ78" s="3370">
        <v>40</v>
      </c>
      <c r="AR78" s="3860">
        <v>4</v>
      </c>
      <c r="AS78" s="3378">
        <v>0</v>
      </c>
      <c r="AT78" s="3378">
        <v>5</v>
      </c>
      <c r="AU78" s="3378">
        <v>0</v>
      </c>
      <c r="AV78" s="3378">
        <v>0</v>
      </c>
      <c r="AW78" s="3378">
        <v>0</v>
      </c>
      <c r="AX78" s="3378">
        <v>5</v>
      </c>
      <c r="AY78" s="3378">
        <v>6</v>
      </c>
      <c r="AZ78" s="3378"/>
      <c r="BA78" s="3373">
        <f t="shared" si="23"/>
        <v>130</v>
      </c>
      <c r="BB78" s="3546">
        <f>BA78/'Radiología simple.'!$AO$8</f>
        <v>10.833333333333334</v>
      </c>
      <c r="BC78" s="3373" t="str" cm="1">
        <f t="array" ref="BC78">_xlfn.IFS(BB78&lt;4,"estandar",BB78&gt;9,"compleja",BB78&gt;4,"avanzada")</f>
        <v>compleja</v>
      </c>
      <c r="BD78" s="3557">
        <v>1</v>
      </c>
      <c r="BE78" s="3267">
        <v>1</v>
      </c>
      <c r="BF78" s="3268">
        <v>1</v>
      </c>
      <c r="BG78" s="3268">
        <v>0</v>
      </c>
      <c r="BH78" s="65"/>
      <c r="BI78" s="65"/>
      <c r="BJ78" s="64"/>
      <c r="BK78" s="65"/>
      <c r="BL78" s="65"/>
      <c r="BM78" s="67"/>
      <c r="BN78" s="65"/>
      <c r="BO78" s="65"/>
      <c r="BP78" s="65"/>
      <c r="BQ78" s="65"/>
      <c r="BR78" s="65"/>
      <c r="BS78" s="68"/>
      <c r="BT78" s="62"/>
      <c r="BU78" s="177"/>
      <c r="BV78" s="611"/>
      <c r="BW78" s="611"/>
      <c r="BX78" s="611"/>
    </row>
    <row r="79" spans="1:77" ht="51.75" customHeight="1" x14ac:dyDescent="0.55000000000000004">
      <c r="A79" s="1443">
        <v>0</v>
      </c>
      <c r="B79" s="1444">
        <v>5</v>
      </c>
      <c r="C79" s="1443">
        <v>0</v>
      </c>
      <c r="D79" s="1444">
        <v>2</v>
      </c>
      <c r="E79" s="1443">
        <v>0</v>
      </c>
      <c r="F79" s="1444">
        <v>9</v>
      </c>
      <c r="G79" s="1443">
        <v>0</v>
      </c>
      <c r="H79" s="1444">
        <v>1</v>
      </c>
      <c r="I79" s="3883" t="s">
        <v>1680</v>
      </c>
      <c r="J79" s="2766" t="str">
        <f>CONCATENATE(A79,B79,C79,D79,E79,F79,G79,H79)</f>
        <v>05020901</v>
      </c>
      <c r="K79" s="830"/>
      <c r="L79" s="830">
        <v>71111</v>
      </c>
      <c r="M79" s="830"/>
      <c r="N79" s="830"/>
      <c r="O79" s="830"/>
      <c r="P79" s="830"/>
      <c r="Q79" s="830"/>
      <c r="R79" s="830"/>
      <c r="S79" s="986" t="s">
        <v>119</v>
      </c>
      <c r="T79" s="2670" t="s">
        <v>1681</v>
      </c>
      <c r="U79" s="3180"/>
      <c r="V79" s="3004" t="s">
        <v>653</v>
      </c>
      <c r="W79" s="2699" t="s">
        <v>1682</v>
      </c>
      <c r="X79" s="2384"/>
      <c r="Y79" s="114"/>
      <c r="Z79" s="548" t="s">
        <v>649</v>
      </c>
      <c r="AA79" s="548"/>
      <c r="AB79" s="3895"/>
      <c r="AC79" s="3529">
        <v>9.5</v>
      </c>
      <c r="AD79" s="3507">
        <f t="shared" si="21"/>
        <v>10</v>
      </c>
      <c r="AE79" s="3529">
        <v>11.9</v>
      </c>
      <c r="AF79" s="3529"/>
      <c r="AG79" s="3378">
        <v>30</v>
      </c>
      <c r="AH79" s="3370">
        <f>SUM(AI79:AN79)</f>
        <v>30</v>
      </c>
      <c r="AI79" s="3378">
        <v>10</v>
      </c>
      <c r="AJ79" s="3378">
        <v>0</v>
      </c>
      <c r="AK79" s="3378">
        <v>5</v>
      </c>
      <c r="AL79" s="3378">
        <v>10</v>
      </c>
      <c r="AM79" s="3378">
        <v>0</v>
      </c>
      <c r="AN79" s="3378">
        <v>5</v>
      </c>
      <c r="AO79" s="3378"/>
      <c r="AP79" s="3378">
        <v>60</v>
      </c>
      <c r="AQ79" s="3370">
        <f t="shared" si="15"/>
        <v>60</v>
      </c>
      <c r="AR79" s="3860">
        <v>4</v>
      </c>
      <c r="AS79" s="3378">
        <v>0</v>
      </c>
      <c r="AT79" s="3378">
        <v>5</v>
      </c>
      <c r="AU79" s="3378">
        <v>15</v>
      </c>
      <c r="AV79" s="3378">
        <v>15</v>
      </c>
      <c r="AW79" s="3378">
        <v>15</v>
      </c>
      <c r="AX79" s="3378">
        <v>0</v>
      </c>
      <c r="AY79" s="3378">
        <v>6</v>
      </c>
      <c r="AZ79" s="3378"/>
      <c r="BA79" s="3373">
        <f t="shared" si="23"/>
        <v>120</v>
      </c>
      <c r="BB79" s="3546">
        <f>BA79/'Radiología simple.'!$AO$8</f>
        <v>10</v>
      </c>
      <c r="BC79" s="3373" t="str" cm="1">
        <f t="array" ref="BC79">_xlfn.IFS(BB79&lt;4,"estandar",BB79&gt;9,"compleja",BB79&gt;4,"avanzada")</f>
        <v>compleja</v>
      </c>
      <c r="BD79" s="3557">
        <v>1</v>
      </c>
      <c r="BE79" s="3267">
        <v>1</v>
      </c>
      <c r="BF79" s="3268">
        <v>1</v>
      </c>
      <c r="BG79" s="3268">
        <v>0</v>
      </c>
      <c r="BH79" s="65"/>
      <c r="BI79" s="65"/>
      <c r="BJ79" s="64"/>
      <c r="BK79" s="65"/>
      <c r="BL79" s="65"/>
      <c r="BM79" s="67"/>
      <c r="BN79" s="65"/>
      <c r="BO79" s="65"/>
      <c r="BP79" s="65"/>
      <c r="BQ79" s="65"/>
      <c r="BR79" s="65"/>
      <c r="BS79" s="68"/>
      <c r="BT79" s="62"/>
      <c r="BU79" s="177"/>
      <c r="BV79" s="611"/>
      <c r="BW79" s="611"/>
      <c r="BX79" s="611"/>
    </row>
    <row r="80" spans="1:77" ht="51.75" customHeight="1" x14ac:dyDescent="0.55000000000000004">
      <c r="A80" s="90"/>
      <c r="B80" s="89"/>
      <c r="C80" s="90"/>
      <c r="D80" s="89"/>
      <c r="E80" s="90"/>
      <c r="F80" s="89"/>
      <c r="G80" s="90"/>
      <c r="H80" s="89"/>
      <c r="I80" s="1339"/>
      <c r="J80" s="1339"/>
      <c r="K80" s="127"/>
      <c r="L80" s="127"/>
      <c r="M80" s="120"/>
      <c r="N80" s="120"/>
      <c r="O80" s="120"/>
      <c r="P80" s="120"/>
      <c r="Q80" s="120"/>
      <c r="R80" s="120"/>
      <c r="S80" s="127"/>
      <c r="T80" s="482"/>
      <c r="U80" s="61"/>
      <c r="V80" s="483"/>
      <c r="W80" s="2416"/>
      <c r="X80" s="2354"/>
      <c r="Y80" s="61"/>
      <c r="Z80" s="61"/>
      <c r="AA80" s="61"/>
      <c r="AB80" s="1885"/>
      <c r="AC80" s="3529"/>
      <c r="AD80" s="3529"/>
      <c r="AE80" s="3529"/>
      <c r="AF80" s="3529"/>
      <c r="AG80" s="3378"/>
      <c r="AH80" s="3378"/>
      <c r="AI80" s="3378"/>
      <c r="AJ80" s="3378"/>
      <c r="AK80" s="3378"/>
      <c r="AL80" s="3378"/>
      <c r="AM80" s="3378"/>
      <c r="AN80" s="3378"/>
      <c r="AO80" s="3378"/>
      <c r="AP80" s="3378"/>
      <c r="AQ80" s="3378"/>
      <c r="AR80" s="3860"/>
      <c r="AS80" s="3378"/>
      <c r="AT80" s="3378"/>
      <c r="AU80" s="3378"/>
      <c r="AV80" s="3378"/>
      <c r="AW80" s="3378"/>
      <c r="AX80" s="3378"/>
      <c r="AY80" s="3378"/>
      <c r="AZ80" s="3378"/>
      <c r="BA80" s="3378"/>
      <c r="BB80" s="3529"/>
      <c r="BC80" s="3378"/>
      <c r="BD80" s="3553"/>
      <c r="BE80" s="3264"/>
      <c r="BF80" s="1200"/>
      <c r="BG80" s="1200"/>
      <c r="BH80" s="65"/>
      <c r="BI80" s="65"/>
      <c r="BJ80" s="64"/>
      <c r="BK80" s="65"/>
      <c r="BL80" s="65"/>
      <c r="BM80" s="67"/>
      <c r="BN80" s="65"/>
      <c r="BO80" s="65"/>
      <c r="BP80" s="65"/>
      <c r="BQ80" s="65"/>
      <c r="BR80" s="65"/>
      <c r="BS80" s="68"/>
      <c r="BT80" s="62"/>
      <c r="BU80" s="177"/>
      <c r="BV80" s="611"/>
      <c r="BW80" s="611"/>
      <c r="BX80" s="611"/>
      <c r="BY80" s="602"/>
    </row>
    <row r="81" spans="1:77" ht="36.75" customHeight="1" x14ac:dyDescent="0.55000000000000004">
      <c r="A81" s="583">
        <v>0</v>
      </c>
      <c r="B81" s="584">
        <v>5</v>
      </c>
      <c r="C81" s="583">
        <v>0</v>
      </c>
      <c r="D81" s="584">
        <v>4</v>
      </c>
      <c r="E81" s="583">
        <v>0</v>
      </c>
      <c r="F81" s="584">
        <v>4</v>
      </c>
      <c r="G81" s="583">
        <v>0</v>
      </c>
      <c r="H81" s="584">
        <v>0</v>
      </c>
      <c r="I81" s="595"/>
      <c r="J81" s="1372"/>
      <c r="K81" s="586">
        <v>89</v>
      </c>
      <c r="L81" s="586"/>
      <c r="M81" s="586"/>
      <c r="N81" s="586"/>
      <c r="O81" s="586"/>
      <c r="P81" s="586"/>
      <c r="Q81" s="586"/>
      <c r="R81" s="586"/>
      <c r="S81" s="587" t="s">
        <v>119</v>
      </c>
      <c r="T81" s="588" t="s">
        <v>1683</v>
      </c>
      <c r="U81" s="589"/>
      <c r="V81" s="581"/>
      <c r="W81" s="2413"/>
      <c r="X81" s="2394"/>
      <c r="Y81" s="588" t="s">
        <v>1684</v>
      </c>
      <c r="Z81" s="588"/>
      <c r="AA81" s="588"/>
      <c r="AB81" s="3897"/>
      <c r="AC81" s="3530"/>
      <c r="AD81" s="3530"/>
      <c r="AE81" s="3530"/>
      <c r="AF81" s="3530"/>
      <c r="AG81" s="3393"/>
      <c r="AH81" s="3393"/>
      <c r="AI81" s="3393"/>
      <c r="AJ81" s="3393"/>
      <c r="AK81" s="3393"/>
      <c r="AL81" s="3393"/>
      <c r="AM81" s="3393"/>
      <c r="AN81" s="3393"/>
      <c r="AO81" s="3393"/>
      <c r="AP81" s="3393"/>
      <c r="AQ81" s="3393"/>
      <c r="AR81" s="3906"/>
      <c r="AS81" s="3393"/>
      <c r="AT81" s="3393"/>
      <c r="AU81" s="3393"/>
      <c r="AV81" s="3393"/>
      <c r="AW81" s="3393"/>
      <c r="AX81" s="3393"/>
      <c r="AY81" s="3393"/>
      <c r="AZ81" s="3393"/>
      <c r="BA81" s="3393"/>
      <c r="BB81" s="3530"/>
      <c r="BC81" s="3393"/>
      <c r="BD81" s="3561"/>
      <c r="BE81" s="3533"/>
      <c r="BF81" s="3269"/>
      <c r="BG81" s="3269"/>
      <c r="BH81" s="590"/>
      <c r="BI81" s="591"/>
      <c r="BJ81" s="592"/>
      <c r="BK81" s="590"/>
      <c r="BL81" s="590"/>
      <c r="BM81" s="582"/>
      <c r="BN81" s="590"/>
      <c r="BO81" s="590"/>
      <c r="BP81" s="590"/>
      <c r="BQ81" s="590"/>
      <c r="BR81" s="590"/>
      <c r="BS81" s="593"/>
      <c r="BT81" s="586"/>
      <c r="BU81" s="177"/>
      <c r="BV81" s="611"/>
      <c r="BW81" s="611"/>
      <c r="BX81" s="611"/>
    </row>
    <row r="82" spans="1:77" ht="51.75" customHeight="1" x14ac:dyDescent="0.6">
      <c r="A82" s="214">
        <v>0</v>
      </c>
      <c r="B82" s="215">
        <v>5</v>
      </c>
      <c r="C82" s="214">
        <v>0</v>
      </c>
      <c r="D82" s="215">
        <v>4</v>
      </c>
      <c r="E82" s="214">
        <v>0</v>
      </c>
      <c r="F82" s="215">
        <v>1</v>
      </c>
      <c r="G82" s="214">
        <v>0</v>
      </c>
      <c r="H82" s="215">
        <v>0</v>
      </c>
      <c r="I82" s="3883" t="str">
        <f t="shared" ref="I82:I88" si="26">CONCATENATE(A82,B82,C82,D82,E82,F82,G82,H82)</f>
        <v>05040100</v>
      </c>
      <c r="J82" s="1375" t="str">
        <f t="shared" ref="J82:J87" si="27">CONCATENATE(A82,B82,C82,D82,E82,F82,G82,H82)</f>
        <v>05040100</v>
      </c>
      <c r="K82" s="1018"/>
      <c r="L82" s="1018"/>
      <c r="M82" s="1018"/>
      <c r="N82" s="1018"/>
      <c r="O82" s="1018"/>
      <c r="P82" s="1018"/>
      <c r="Q82" s="1018"/>
      <c r="R82" s="1018"/>
      <c r="S82" s="986" t="s">
        <v>119</v>
      </c>
      <c r="T82" s="2698" t="s">
        <v>1685</v>
      </c>
      <c r="U82" s="3177"/>
      <c r="V82" s="2703"/>
      <c r="W82" s="2699"/>
      <c r="X82" s="2358"/>
      <c r="Y82" s="474"/>
      <c r="Z82" s="548"/>
      <c r="AA82" s="548"/>
      <c r="AB82" s="3895"/>
      <c r="AC82" s="3529"/>
      <c r="AD82" s="3529"/>
      <c r="AE82" s="3529"/>
      <c r="AF82" s="3529"/>
      <c r="AG82" s="3384"/>
      <c r="AH82" s="3562">
        <f t="shared" ref="AH82" si="28">SUM(AI82:AN82)</f>
        <v>15</v>
      </c>
      <c r="AI82" s="3384">
        <v>7</v>
      </c>
      <c r="AJ82" s="3384">
        <v>0</v>
      </c>
      <c r="AK82" s="3384">
        <v>0</v>
      </c>
      <c r="AL82" s="3384">
        <v>5</v>
      </c>
      <c r="AM82" s="3384">
        <v>0</v>
      </c>
      <c r="AN82" s="3384">
        <v>3</v>
      </c>
      <c r="AO82" s="3384"/>
      <c r="AP82" s="3384"/>
      <c r="AQ82" s="3370">
        <f t="shared" ref="AQ82:AQ91" si="29">SUM(AR82:AY82)</f>
        <v>15</v>
      </c>
      <c r="AR82" s="3776">
        <v>4</v>
      </c>
      <c r="AS82" s="3398">
        <v>0</v>
      </c>
      <c r="AT82" s="3398">
        <v>5</v>
      </c>
      <c r="AU82" s="3398">
        <v>0</v>
      </c>
      <c r="AV82" s="3398">
        <v>0</v>
      </c>
      <c r="AW82" s="3398">
        <v>0</v>
      </c>
      <c r="AX82" s="3398">
        <v>0</v>
      </c>
      <c r="AY82" s="3398">
        <v>6</v>
      </c>
      <c r="AZ82" s="3384"/>
      <c r="BA82" s="3384"/>
      <c r="BB82" s="3548"/>
      <c r="BC82" s="3373" t="str" cm="1">
        <f t="array" ref="BC82">_xlfn.IFS(BB82&lt;4,"estandar",BB82&gt;9,"compleja",BB82&gt;4,"avanzada")</f>
        <v>estandar</v>
      </c>
      <c r="BD82" s="3557">
        <v>1</v>
      </c>
      <c r="BE82" s="3267">
        <v>0</v>
      </c>
      <c r="BF82" s="3268">
        <v>1</v>
      </c>
      <c r="BG82" s="3268">
        <v>0</v>
      </c>
      <c r="BH82" s="1164"/>
      <c r="BI82" s="1187"/>
      <c r="BJ82" s="1141"/>
      <c r="BK82" s="1164"/>
      <c r="BL82" s="1164"/>
      <c r="BM82" s="1162"/>
      <c r="BN82" s="1164"/>
      <c r="BO82" s="1164"/>
      <c r="BP82" s="1164"/>
      <c r="BQ82" s="1164"/>
      <c r="BR82" s="1164"/>
      <c r="BS82" s="1165"/>
      <c r="BT82" s="1200"/>
      <c r="BU82" s="177"/>
      <c r="BV82" s="611"/>
      <c r="BW82" s="611"/>
      <c r="BX82" s="611"/>
    </row>
    <row r="83" spans="1:77" ht="51.75" customHeight="1" x14ac:dyDescent="0.55000000000000004">
      <c r="A83" s="214">
        <v>0</v>
      </c>
      <c r="B83" s="215">
        <v>5</v>
      </c>
      <c r="C83" s="214">
        <v>0</v>
      </c>
      <c r="D83" s="215">
        <v>4</v>
      </c>
      <c r="E83" s="214">
        <v>0</v>
      </c>
      <c r="F83" s="215">
        <v>1</v>
      </c>
      <c r="G83" s="214">
        <v>0</v>
      </c>
      <c r="H83" s="215">
        <v>1</v>
      </c>
      <c r="I83" s="3883" t="str">
        <f t="shared" si="26"/>
        <v>05040101</v>
      </c>
      <c r="J83" s="1375" t="str">
        <f t="shared" si="27"/>
        <v>05040101</v>
      </c>
      <c r="K83" s="830"/>
      <c r="L83" s="830">
        <v>70891</v>
      </c>
      <c r="M83" s="830"/>
      <c r="N83" s="830"/>
      <c r="O83" s="830"/>
      <c r="P83" s="830"/>
      <c r="Q83" s="830"/>
      <c r="R83" s="830"/>
      <c r="S83" s="986" t="s">
        <v>119</v>
      </c>
      <c r="T83" s="2663"/>
      <c r="U83" s="2663" t="s">
        <v>1686</v>
      </c>
      <c r="V83" s="2703" t="s">
        <v>240</v>
      </c>
      <c r="W83" s="2699" t="s">
        <v>1687</v>
      </c>
      <c r="X83" s="2380"/>
      <c r="Y83" s="128" t="s">
        <v>1688</v>
      </c>
      <c r="Z83" s="548"/>
      <c r="AA83" s="548"/>
      <c r="AB83" s="3895"/>
      <c r="AC83" s="3529">
        <v>2.8</v>
      </c>
      <c r="AD83" s="3507">
        <f t="shared" ref="AD83:AD89" si="30">BB83</f>
        <v>2.5</v>
      </c>
      <c r="AE83" s="3529">
        <v>4.0999999999999996</v>
      </c>
      <c r="AF83" s="3529"/>
      <c r="AG83" s="3398">
        <v>15</v>
      </c>
      <c r="AH83" s="3370">
        <f t="shared" ref="AH83:AH91" si="31">SUM(AI83:AN83)</f>
        <v>15</v>
      </c>
      <c r="AI83" s="3398">
        <v>7</v>
      </c>
      <c r="AJ83" s="3398">
        <v>0</v>
      </c>
      <c r="AK83" s="3398">
        <v>0</v>
      </c>
      <c r="AL83" s="3398">
        <v>5</v>
      </c>
      <c r="AM83" s="3398">
        <v>0</v>
      </c>
      <c r="AN83" s="3398">
        <v>3</v>
      </c>
      <c r="AO83" s="3398"/>
      <c r="AP83" s="3398">
        <v>15</v>
      </c>
      <c r="AQ83" s="3370">
        <f t="shared" si="29"/>
        <v>15</v>
      </c>
      <c r="AR83" s="3776">
        <v>4</v>
      </c>
      <c r="AS83" s="3398">
        <v>0</v>
      </c>
      <c r="AT83" s="3398">
        <v>5</v>
      </c>
      <c r="AU83" s="3398">
        <v>0</v>
      </c>
      <c r="AV83" s="3398">
        <v>0</v>
      </c>
      <c r="AW83" s="3398">
        <v>0</v>
      </c>
      <c r="AX83" s="3398">
        <v>0</v>
      </c>
      <c r="AY83" s="3398">
        <v>6</v>
      </c>
      <c r="AZ83" s="3398"/>
      <c r="BA83" s="3373">
        <f t="shared" ref="BA83:BA91" si="32">(BD83*AQ83)+(BE83*AH83)+(BF83*AH83)+(BG83*AH83)</f>
        <v>30</v>
      </c>
      <c r="BB83" s="3546">
        <f>BA83/'Radiología simple.'!$AO$8</f>
        <v>2.5</v>
      </c>
      <c r="BC83" s="3373" t="str" cm="1">
        <f t="array" ref="BC83">_xlfn.IFS(BB83&lt;4,"estandar",BB83&gt;9,"compleja",BB83&gt;4,"avanzada")</f>
        <v>estandar</v>
      </c>
      <c r="BD83" s="3557">
        <v>1</v>
      </c>
      <c r="BE83" s="3267">
        <v>0</v>
      </c>
      <c r="BF83" s="3268">
        <v>1</v>
      </c>
      <c r="BG83" s="3268">
        <v>0</v>
      </c>
      <c r="BH83" s="1164">
        <v>4.9176425339366503</v>
      </c>
      <c r="BI83" s="1164">
        <v>6.1019411764705902</v>
      </c>
      <c r="BJ83" s="1141"/>
      <c r="BK83" s="1164">
        <v>10.875339366515799</v>
      </c>
      <c r="BL83" s="1164">
        <f t="shared" ref="BL83:BL88" si="33">SUM(BH83,BI83,BK83)</f>
        <v>21.894923076923039</v>
      </c>
      <c r="BM83" s="1162"/>
      <c r="BN83" s="1164">
        <v>10.940104786854</v>
      </c>
      <c r="BO83" s="1164">
        <v>0</v>
      </c>
      <c r="BP83" s="1164">
        <v>0</v>
      </c>
      <c r="BQ83" s="1164">
        <v>8.6022317077484001</v>
      </c>
      <c r="BR83" s="1164">
        <f t="shared" ref="BR83:BR88" si="34">SUM(BL83,BN83,BO83,BP83,BQ83)</f>
        <v>41.437259571525445</v>
      </c>
      <c r="BS83" s="1165"/>
      <c r="BT83" s="1200"/>
      <c r="BU83" s="177"/>
      <c r="BV83" s="611"/>
      <c r="BW83" s="611"/>
      <c r="BX83" s="611"/>
      <c r="BY83" s="602"/>
    </row>
    <row r="84" spans="1:77" ht="51.75" customHeight="1" x14ac:dyDescent="0.55000000000000004">
      <c r="A84" s="214">
        <v>0</v>
      </c>
      <c r="B84" s="215">
        <v>5</v>
      </c>
      <c r="C84" s="214">
        <v>0</v>
      </c>
      <c r="D84" s="215">
        <v>4</v>
      </c>
      <c r="E84" s="214">
        <v>0</v>
      </c>
      <c r="F84" s="215">
        <v>1</v>
      </c>
      <c r="G84" s="214">
        <v>0</v>
      </c>
      <c r="H84" s="215">
        <v>2</v>
      </c>
      <c r="I84" s="3883" t="str">
        <f t="shared" si="26"/>
        <v>05040102</v>
      </c>
      <c r="J84" s="1375" t="str">
        <f t="shared" si="27"/>
        <v>05040102</v>
      </c>
      <c r="K84" s="830"/>
      <c r="L84" s="830">
        <v>70892</v>
      </c>
      <c r="M84" s="830"/>
      <c r="N84" s="830"/>
      <c r="O84" s="830"/>
      <c r="P84" s="830"/>
      <c r="Q84" s="830"/>
      <c r="R84" s="830"/>
      <c r="S84" s="986" t="s">
        <v>119</v>
      </c>
      <c r="T84" s="2663"/>
      <c r="U84" s="2663" t="s">
        <v>1689</v>
      </c>
      <c r="V84" s="2703" t="s">
        <v>240</v>
      </c>
      <c r="W84" s="2699" t="s">
        <v>1690</v>
      </c>
      <c r="X84" s="2380"/>
      <c r="Y84" s="128" t="s">
        <v>1691</v>
      </c>
      <c r="Z84" s="548"/>
      <c r="AA84" s="548"/>
      <c r="AB84" s="3895"/>
      <c r="AC84" s="3529">
        <v>2.8</v>
      </c>
      <c r="AD84" s="3507">
        <f t="shared" si="30"/>
        <v>3.75</v>
      </c>
      <c r="AE84" s="3529">
        <v>5.4</v>
      </c>
      <c r="AF84" s="3529"/>
      <c r="AG84" s="3398">
        <v>15</v>
      </c>
      <c r="AH84" s="3370">
        <f t="shared" si="31"/>
        <v>15</v>
      </c>
      <c r="AI84" s="3398">
        <v>7</v>
      </c>
      <c r="AJ84" s="3398">
        <v>0</v>
      </c>
      <c r="AK84" s="3398">
        <v>3</v>
      </c>
      <c r="AL84" s="3398">
        <v>2</v>
      </c>
      <c r="AM84" s="3398">
        <v>0</v>
      </c>
      <c r="AN84" s="3398">
        <v>3</v>
      </c>
      <c r="AO84" s="3398"/>
      <c r="AP84" s="3398">
        <v>15</v>
      </c>
      <c r="AQ84" s="3370">
        <f t="shared" si="29"/>
        <v>15</v>
      </c>
      <c r="AR84" s="3776">
        <v>4</v>
      </c>
      <c r="AS84" s="3398">
        <v>0</v>
      </c>
      <c r="AT84" s="3398">
        <v>5</v>
      </c>
      <c r="AU84" s="3398">
        <v>0</v>
      </c>
      <c r="AV84" s="3398">
        <v>0</v>
      </c>
      <c r="AW84" s="3398">
        <v>0</v>
      </c>
      <c r="AX84" s="3398">
        <v>0</v>
      </c>
      <c r="AY84" s="3398">
        <v>6</v>
      </c>
      <c r="AZ84" s="3398"/>
      <c r="BA84" s="3373">
        <f t="shared" si="32"/>
        <v>45</v>
      </c>
      <c r="BB84" s="3546">
        <f>BA84/'Radiología simple.'!$AO$8</f>
        <v>3.75</v>
      </c>
      <c r="BC84" s="3373" t="str" cm="1">
        <f t="array" ref="BC84">_xlfn.IFS(BB84&lt;4,"estandar",BB84&gt;9,"compleja",BB84&gt;4,"avanzada")</f>
        <v>estandar</v>
      </c>
      <c r="BD84" s="3557">
        <v>1</v>
      </c>
      <c r="BE84" s="3267">
        <v>1</v>
      </c>
      <c r="BF84" s="3268">
        <v>1</v>
      </c>
      <c r="BG84" s="3268">
        <v>0</v>
      </c>
      <c r="BH84" s="1164">
        <v>4.9176425339366503</v>
      </c>
      <c r="BI84" s="1164">
        <v>6.1019411764705902</v>
      </c>
      <c r="BJ84" s="1141"/>
      <c r="BK84" s="1164">
        <v>10.875339366515799</v>
      </c>
      <c r="BL84" s="1164">
        <f t="shared" si="33"/>
        <v>21.894923076923039</v>
      </c>
      <c r="BM84" s="1162"/>
      <c r="BN84" s="1164">
        <v>10.940104786854</v>
      </c>
      <c r="BO84" s="1164">
        <v>10.5</v>
      </c>
      <c r="BP84" s="1164">
        <v>0</v>
      </c>
      <c r="BQ84" s="1164">
        <v>8.6022317077484001</v>
      </c>
      <c r="BR84" s="1164">
        <f t="shared" si="34"/>
        <v>51.937259571525445</v>
      </c>
      <c r="BS84" s="1165"/>
      <c r="BT84" s="1200">
        <v>70</v>
      </c>
      <c r="BU84" s="177"/>
      <c r="BV84" s="611"/>
      <c r="BW84" s="611"/>
      <c r="BX84" s="611"/>
    </row>
    <row r="85" spans="1:77" ht="51.75" customHeight="1" x14ac:dyDescent="0.6">
      <c r="A85" s="214">
        <v>0</v>
      </c>
      <c r="B85" s="215">
        <v>5</v>
      </c>
      <c r="C85" s="214">
        <v>0</v>
      </c>
      <c r="D85" s="215">
        <v>4</v>
      </c>
      <c r="E85" s="214">
        <v>0</v>
      </c>
      <c r="F85" s="215">
        <v>1</v>
      </c>
      <c r="G85" s="214">
        <v>0</v>
      </c>
      <c r="H85" s="215">
        <v>3</v>
      </c>
      <c r="I85" s="3883" t="str">
        <f t="shared" si="26"/>
        <v>05040103</v>
      </c>
      <c r="J85" s="1375" t="str">
        <f t="shared" si="27"/>
        <v>05040103</v>
      </c>
      <c r="K85" s="1018"/>
      <c r="L85" s="830">
        <v>70893</v>
      </c>
      <c r="M85" s="830"/>
      <c r="N85" s="830"/>
      <c r="O85" s="830"/>
      <c r="P85" s="830"/>
      <c r="Q85" s="830"/>
      <c r="R85" s="830"/>
      <c r="S85" s="986" t="s">
        <v>119</v>
      </c>
      <c r="T85" s="2663"/>
      <c r="U85" s="2663" t="s">
        <v>1692</v>
      </c>
      <c r="V85" s="2703" t="s">
        <v>240</v>
      </c>
      <c r="W85" s="2699" t="s">
        <v>1693</v>
      </c>
      <c r="X85" s="2380"/>
      <c r="Y85" s="128" t="s">
        <v>1694</v>
      </c>
      <c r="Z85" s="548"/>
      <c r="AA85" s="548"/>
      <c r="AB85" s="3895"/>
      <c r="AC85" s="3529">
        <v>3.1</v>
      </c>
      <c r="AD85" s="3507">
        <f t="shared" si="30"/>
        <v>4.583333333333333</v>
      </c>
      <c r="AE85" s="3914">
        <v>6</v>
      </c>
      <c r="AF85" s="3529"/>
      <c r="AG85" s="3378">
        <v>20</v>
      </c>
      <c r="AH85" s="3370">
        <f t="shared" si="31"/>
        <v>20</v>
      </c>
      <c r="AI85" s="3401">
        <v>7</v>
      </c>
      <c r="AJ85" s="3401">
        <v>0</v>
      </c>
      <c r="AK85" s="3401">
        <v>5</v>
      </c>
      <c r="AL85" s="3401">
        <v>5</v>
      </c>
      <c r="AM85" s="3401">
        <v>0</v>
      </c>
      <c r="AN85" s="3401">
        <v>3</v>
      </c>
      <c r="AO85" s="3401"/>
      <c r="AP85" s="3398">
        <v>15</v>
      </c>
      <c r="AQ85" s="3370">
        <f t="shared" si="29"/>
        <v>15</v>
      </c>
      <c r="AR85" s="3776">
        <v>4</v>
      </c>
      <c r="AS85" s="3398">
        <v>0</v>
      </c>
      <c r="AT85" s="3398">
        <v>5</v>
      </c>
      <c r="AU85" s="3398">
        <v>0</v>
      </c>
      <c r="AV85" s="3398">
        <v>0</v>
      </c>
      <c r="AW85" s="3398">
        <v>0</v>
      </c>
      <c r="AX85" s="3398">
        <v>0</v>
      </c>
      <c r="AY85" s="3398">
        <v>6</v>
      </c>
      <c r="AZ85" s="3398"/>
      <c r="BA85" s="3373">
        <f t="shared" si="32"/>
        <v>55</v>
      </c>
      <c r="BB85" s="3546">
        <f>BA85/'Radiología simple.'!$AO$8</f>
        <v>4.583333333333333</v>
      </c>
      <c r="BC85" s="3373" t="str" cm="1">
        <f t="array" ref="BC85">_xlfn.IFS(BB85&lt;4,"estandar",BB85&gt;9,"compleja",BB85&gt;4,"avanzada")</f>
        <v>avanzada</v>
      </c>
      <c r="BD85" s="3557">
        <v>1</v>
      </c>
      <c r="BE85" s="3267">
        <v>1</v>
      </c>
      <c r="BF85" s="3268">
        <v>1</v>
      </c>
      <c r="BG85" s="3268">
        <v>0</v>
      </c>
      <c r="BH85" s="1164">
        <v>6.5568567119155396</v>
      </c>
      <c r="BI85" s="1164">
        <v>8.1359215686274506</v>
      </c>
      <c r="BJ85" s="1141"/>
      <c r="BK85" s="1164">
        <v>10.875339366515799</v>
      </c>
      <c r="BL85" s="1164">
        <f t="shared" si="33"/>
        <v>25.568117647058791</v>
      </c>
      <c r="BM85" s="1162"/>
      <c r="BN85" s="1164">
        <v>14.586806382472</v>
      </c>
      <c r="BO85" s="1164">
        <v>10.5</v>
      </c>
      <c r="BP85" s="1164">
        <v>0</v>
      </c>
      <c r="BQ85" s="1164">
        <v>8.6022317077484001</v>
      </c>
      <c r="BR85" s="1164">
        <f t="shared" si="34"/>
        <v>59.257155737279191</v>
      </c>
      <c r="BS85" s="1165"/>
      <c r="BT85" s="1200">
        <v>70</v>
      </c>
      <c r="BU85" s="177"/>
      <c r="BV85" s="611"/>
      <c r="BW85" s="611"/>
      <c r="BX85" s="611"/>
    </row>
    <row r="86" spans="1:77" ht="51.75" customHeight="1" x14ac:dyDescent="0.6">
      <c r="A86" s="214">
        <v>0</v>
      </c>
      <c r="B86" s="215">
        <v>5</v>
      </c>
      <c r="C86" s="214">
        <v>0</v>
      </c>
      <c r="D86" s="215">
        <v>4</v>
      </c>
      <c r="E86" s="214">
        <v>0</v>
      </c>
      <c r="F86" s="215">
        <v>1</v>
      </c>
      <c r="G86" s="214">
        <v>0</v>
      </c>
      <c r="H86" s="215">
        <v>4</v>
      </c>
      <c r="I86" s="3883" t="str">
        <f t="shared" si="26"/>
        <v>05040104</v>
      </c>
      <c r="J86" s="1375" t="str">
        <f t="shared" si="27"/>
        <v>05040104</v>
      </c>
      <c r="K86" s="1018"/>
      <c r="L86" s="830">
        <v>70895</v>
      </c>
      <c r="M86" s="830"/>
      <c r="N86" s="830"/>
      <c r="O86" s="830"/>
      <c r="P86" s="830"/>
      <c r="Q86" s="830"/>
      <c r="R86" s="830"/>
      <c r="S86" s="986" t="s">
        <v>119</v>
      </c>
      <c r="T86" s="2663"/>
      <c r="U86" s="2670" t="s">
        <v>1695</v>
      </c>
      <c r="V86" s="2854" t="s">
        <v>653</v>
      </c>
      <c r="W86" s="2699" t="s">
        <v>1696</v>
      </c>
      <c r="X86" s="2380"/>
      <c r="Y86" s="128" t="s">
        <v>1697</v>
      </c>
      <c r="Z86" s="548"/>
      <c r="AA86" s="548"/>
      <c r="AB86" s="3895"/>
      <c r="AC86" s="3529">
        <v>6.2</v>
      </c>
      <c r="AD86" s="3507">
        <f t="shared" si="30"/>
        <v>7.916666666666667</v>
      </c>
      <c r="AE86" s="3529">
        <v>8.5</v>
      </c>
      <c r="AF86" s="3529"/>
      <c r="AG86" s="3378">
        <v>40</v>
      </c>
      <c r="AH86" s="3370">
        <f t="shared" si="31"/>
        <v>40</v>
      </c>
      <c r="AI86" s="3401">
        <v>27</v>
      </c>
      <c r="AJ86" s="3401">
        <v>0</v>
      </c>
      <c r="AK86" s="3401">
        <v>5</v>
      </c>
      <c r="AL86" s="3401">
        <v>5</v>
      </c>
      <c r="AM86" s="3401">
        <v>0</v>
      </c>
      <c r="AN86" s="3401">
        <v>3</v>
      </c>
      <c r="AO86" s="3401"/>
      <c r="AP86" s="3545">
        <v>30</v>
      </c>
      <c r="AQ86" s="3370">
        <v>15</v>
      </c>
      <c r="AR86" s="3776">
        <v>4</v>
      </c>
      <c r="AS86" s="3398">
        <v>0</v>
      </c>
      <c r="AT86" s="3398">
        <v>5</v>
      </c>
      <c r="AU86" s="3398">
        <v>5</v>
      </c>
      <c r="AV86" s="3398">
        <v>5</v>
      </c>
      <c r="AW86" s="3398">
        <v>0</v>
      </c>
      <c r="AX86" s="3398">
        <v>0</v>
      </c>
      <c r="AY86" s="3398">
        <v>6</v>
      </c>
      <c r="AZ86" s="3398"/>
      <c r="BA86" s="3373">
        <f t="shared" si="32"/>
        <v>95</v>
      </c>
      <c r="BB86" s="3546">
        <f>BA86/'Radiología simple.'!$AO$8</f>
        <v>7.916666666666667</v>
      </c>
      <c r="BC86" s="3373" t="str" cm="1">
        <f t="array" ref="BC86">_xlfn.IFS(BB86&lt;4,"estandar",BB86&gt;9,"compleja",BB86&gt;4,"avanzada")</f>
        <v>avanzada</v>
      </c>
      <c r="BD86" s="3557">
        <v>1</v>
      </c>
      <c r="BE86" s="3267">
        <v>1</v>
      </c>
      <c r="BF86" s="3268">
        <v>1</v>
      </c>
      <c r="BG86" s="3268">
        <v>0</v>
      </c>
      <c r="BH86" s="1164">
        <v>13.113713423831101</v>
      </c>
      <c r="BI86" s="1164">
        <v>16.271843137254901</v>
      </c>
      <c r="BJ86" s="1141"/>
      <c r="BK86" s="1164">
        <v>21.750678733031702</v>
      </c>
      <c r="BL86" s="1164">
        <f t="shared" si="33"/>
        <v>51.136235294117704</v>
      </c>
      <c r="BM86" s="1162"/>
      <c r="BN86" s="1164">
        <v>29.173612764944</v>
      </c>
      <c r="BO86" s="1164">
        <v>0</v>
      </c>
      <c r="BP86" s="1164">
        <v>0</v>
      </c>
      <c r="BQ86" s="1164">
        <v>8.6022317077484001</v>
      </c>
      <c r="BR86" s="1164">
        <f t="shared" si="34"/>
        <v>88.912079766810109</v>
      </c>
      <c r="BS86" s="1165"/>
      <c r="BT86" s="1200"/>
      <c r="BU86" s="177"/>
      <c r="BV86" s="611"/>
      <c r="BW86" s="611"/>
      <c r="BX86" s="611"/>
    </row>
    <row r="87" spans="1:77" ht="51.75" customHeight="1" x14ac:dyDescent="0.6">
      <c r="A87" s="214">
        <v>0</v>
      </c>
      <c r="B87" s="215">
        <v>5</v>
      </c>
      <c r="C87" s="214">
        <v>0</v>
      </c>
      <c r="D87" s="215">
        <v>4</v>
      </c>
      <c r="E87" s="214">
        <v>0</v>
      </c>
      <c r="F87" s="215">
        <v>1</v>
      </c>
      <c r="G87" s="214">
        <v>0</v>
      </c>
      <c r="H87" s="215">
        <v>5</v>
      </c>
      <c r="I87" s="3883" t="str">
        <f t="shared" si="26"/>
        <v>05040105</v>
      </c>
      <c r="J87" s="1375" t="str">
        <f t="shared" si="27"/>
        <v>05040105</v>
      </c>
      <c r="K87" s="1018"/>
      <c r="L87" s="830">
        <v>70898</v>
      </c>
      <c r="M87" s="830"/>
      <c r="N87" s="830"/>
      <c r="O87" s="830"/>
      <c r="P87" s="830"/>
      <c r="Q87" s="830"/>
      <c r="R87" s="830"/>
      <c r="S87" s="831" t="s">
        <v>288</v>
      </c>
      <c r="T87" s="2663"/>
      <c r="U87" s="2663" t="s">
        <v>1698</v>
      </c>
      <c r="V87" s="2669" t="s">
        <v>653</v>
      </c>
      <c r="W87" s="2699" t="s">
        <v>1699</v>
      </c>
      <c r="X87" s="2380"/>
      <c r="Y87" s="128" t="s">
        <v>1700</v>
      </c>
      <c r="Z87" s="548"/>
      <c r="AA87" s="548"/>
      <c r="AB87" s="3895"/>
      <c r="AC87" s="3529">
        <v>6.2</v>
      </c>
      <c r="AD87" s="3507">
        <f t="shared" si="30"/>
        <v>4.583333333333333</v>
      </c>
      <c r="AE87" s="3529">
        <v>8.5</v>
      </c>
      <c r="AF87" s="3529"/>
      <c r="AG87" s="3401">
        <v>40</v>
      </c>
      <c r="AH87" s="3370">
        <f t="shared" si="31"/>
        <v>20</v>
      </c>
      <c r="AI87" s="3401">
        <v>7</v>
      </c>
      <c r="AJ87" s="3401">
        <v>0</v>
      </c>
      <c r="AK87" s="3401">
        <v>5</v>
      </c>
      <c r="AL87" s="3401">
        <v>5</v>
      </c>
      <c r="AM87" s="3401">
        <v>0</v>
      </c>
      <c r="AN87" s="3401">
        <v>3</v>
      </c>
      <c r="AO87" s="3401"/>
      <c r="AP87" s="3545">
        <v>30</v>
      </c>
      <c r="AQ87" s="3370">
        <v>15</v>
      </c>
      <c r="AR87" s="3902">
        <v>4</v>
      </c>
      <c r="AS87" s="3545">
        <v>0</v>
      </c>
      <c r="AT87" s="3545">
        <v>5</v>
      </c>
      <c r="AU87" s="3545">
        <v>5</v>
      </c>
      <c r="AV87" s="3545">
        <v>5</v>
      </c>
      <c r="AW87" s="3545">
        <v>0</v>
      </c>
      <c r="AX87" s="3545">
        <v>0</v>
      </c>
      <c r="AY87" s="3545">
        <v>6</v>
      </c>
      <c r="AZ87" s="3545"/>
      <c r="BA87" s="3373">
        <f t="shared" si="32"/>
        <v>55</v>
      </c>
      <c r="BB87" s="3546">
        <f>BA87/'Radiología simple.'!$AO$8</f>
        <v>4.583333333333333</v>
      </c>
      <c r="BC87" s="3373" t="str" cm="1">
        <f t="array" ref="BC87">_xlfn.IFS(BB87&lt;4,"estandar",BB87&gt;9,"compleja",BB87&gt;4,"avanzada")</f>
        <v>avanzada</v>
      </c>
      <c r="BD87" s="3557">
        <v>1</v>
      </c>
      <c r="BE87" s="3267">
        <v>1</v>
      </c>
      <c r="BF87" s="3268">
        <v>1</v>
      </c>
      <c r="BG87" s="3268">
        <v>0</v>
      </c>
      <c r="BH87" s="1164">
        <v>13.113713423831101</v>
      </c>
      <c r="BI87" s="1164">
        <v>16.271843137254901</v>
      </c>
      <c r="BJ87" s="1141"/>
      <c r="BK87" s="1164">
        <v>21.750678733031702</v>
      </c>
      <c r="BL87" s="1164">
        <f t="shared" si="33"/>
        <v>51.136235294117704</v>
      </c>
      <c r="BM87" s="1162"/>
      <c r="BN87" s="1164">
        <v>29.173612764944</v>
      </c>
      <c r="BO87" s="1164">
        <v>0</v>
      </c>
      <c r="BP87" s="1164">
        <v>0</v>
      </c>
      <c r="BQ87" s="1164">
        <v>8.6022317077484001</v>
      </c>
      <c r="BR87" s="1164">
        <f t="shared" si="34"/>
        <v>88.912079766810109</v>
      </c>
      <c r="BS87" s="1165"/>
      <c r="BT87" s="1200"/>
      <c r="BU87" s="177"/>
      <c r="BV87" s="611"/>
      <c r="BW87" s="611"/>
      <c r="BX87" s="611"/>
      <c r="BY87" s="602"/>
    </row>
    <row r="88" spans="1:77" ht="51.75" hidden="1" customHeight="1" x14ac:dyDescent="0.6">
      <c r="A88" s="1198">
        <v>0</v>
      </c>
      <c r="B88" s="1199">
        <v>5</v>
      </c>
      <c r="C88" s="1198">
        <v>0</v>
      </c>
      <c r="D88" s="1199">
        <v>4</v>
      </c>
      <c r="E88" s="1198">
        <v>0</v>
      </c>
      <c r="F88" s="1199">
        <v>2</v>
      </c>
      <c r="G88" s="1198">
        <v>0</v>
      </c>
      <c r="H88" s="1199">
        <v>0</v>
      </c>
      <c r="I88" s="3889" t="str">
        <f t="shared" si="26"/>
        <v>05040200</v>
      </c>
      <c r="J88" s="1375"/>
      <c r="K88" s="1018"/>
      <c r="L88" s="830">
        <v>70897</v>
      </c>
      <c r="M88" s="830"/>
      <c r="N88" s="830"/>
      <c r="O88" s="830"/>
      <c r="P88" s="830"/>
      <c r="Q88" s="830"/>
      <c r="R88" s="830"/>
      <c r="S88" s="2767" t="s">
        <v>119</v>
      </c>
      <c r="T88" s="3165"/>
      <c r="U88" s="3165" t="s">
        <v>1701</v>
      </c>
      <c r="V88" s="2775" t="s">
        <v>268</v>
      </c>
      <c r="W88" s="2956"/>
      <c r="X88" s="2384" t="s">
        <v>1702</v>
      </c>
      <c r="Y88" s="220" t="s">
        <v>1701</v>
      </c>
      <c r="Z88" s="548"/>
      <c r="AA88" s="548"/>
      <c r="AB88" s="3895"/>
      <c r="AC88" s="3529"/>
      <c r="AD88" s="3507">
        <f t="shared" si="30"/>
        <v>0</v>
      </c>
      <c r="AE88" s="3529"/>
      <c r="AF88" s="3529"/>
      <c r="AG88" s="3401">
        <v>25</v>
      </c>
      <c r="AH88" s="3370">
        <f t="shared" si="31"/>
        <v>0</v>
      </c>
      <c r="AI88" s="3558"/>
      <c r="AJ88" s="3558"/>
      <c r="AK88" s="3558"/>
      <c r="AL88" s="3558"/>
      <c r="AM88" s="3558"/>
      <c r="AN88" s="3558"/>
      <c r="AO88" s="3558"/>
      <c r="AP88" s="3558">
        <v>35</v>
      </c>
      <c r="AQ88" s="3370">
        <f t="shared" si="29"/>
        <v>0</v>
      </c>
      <c r="AR88" s="3904"/>
      <c r="AS88" s="3558"/>
      <c r="AT88" s="3558"/>
      <c r="AU88" s="3558"/>
      <c r="AV88" s="3558"/>
      <c r="AW88" s="3558"/>
      <c r="AX88" s="3558"/>
      <c r="AY88" s="3558"/>
      <c r="AZ88" s="3558"/>
      <c r="BA88" s="3373">
        <f t="shared" si="32"/>
        <v>0</v>
      </c>
      <c r="BB88" s="3546">
        <f>BA88/'Radiología simple.'!$AO$8</f>
        <v>0</v>
      </c>
      <c r="BC88" s="3373" t="str" cm="1">
        <f t="array" ref="BC88">_xlfn.IFS(BB88&lt;4,"estandar",BB88&gt;9,"compleja",BB88&gt;4,"avanzada")</f>
        <v>estandar</v>
      </c>
      <c r="BD88" s="3557">
        <v>1</v>
      </c>
      <c r="BE88" s="3267">
        <v>0</v>
      </c>
      <c r="BF88" s="3268">
        <v>1</v>
      </c>
      <c r="BG88" s="3268">
        <v>0</v>
      </c>
      <c r="BH88" s="1164">
        <v>8.1960708898944201</v>
      </c>
      <c r="BI88" s="1164">
        <v>10.1699019607843</v>
      </c>
      <c r="BJ88" s="1141"/>
      <c r="BK88" s="1164">
        <v>25.375791855203602</v>
      </c>
      <c r="BL88" s="1164">
        <f t="shared" si="33"/>
        <v>43.741764705882318</v>
      </c>
      <c r="BM88" s="1162"/>
      <c r="BN88" s="1164">
        <v>18.23350797809</v>
      </c>
      <c r="BO88" s="1164">
        <v>10.5</v>
      </c>
      <c r="BP88" s="1164">
        <v>0</v>
      </c>
      <c r="BQ88" s="1164">
        <v>8.6022317077484001</v>
      </c>
      <c r="BR88" s="1164">
        <f t="shared" si="34"/>
        <v>81.077504391720723</v>
      </c>
      <c r="BS88" s="1165"/>
      <c r="BT88" s="1200">
        <v>100</v>
      </c>
      <c r="BU88" s="177"/>
      <c r="BV88" s="611"/>
      <c r="BW88" s="611"/>
      <c r="BX88" s="611"/>
    </row>
    <row r="89" spans="1:77" ht="51.75" hidden="1" customHeight="1" x14ac:dyDescent="0.6">
      <c r="A89" s="214"/>
      <c r="B89" s="215"/>
      <c r="C89" s="214"/>
      <c r="D89" s="215"/>
      <c r="E89" s="214"/>
      <c r="F89" s="215"/>
      <c r="G89" s="214"/>
      <c r="H89" s="215"/>
      <c r="I89" s="3883"/>
      <c r="J89" s="1375"/>
      <c r="K89" s="1018"/>
      <c r="L89" s="830"/>
      <c r="M89" s="830"/>
      <c r="N89" s="830"/>
      <c r="O89" s="830"/>
      <c r="P89" s="830"/>
      <c r="Q89" s="830"/>
      <c r="R89" s="830"/>
      <c r="S89" s="2767" t="s">
        <v>456</v>
      </c>
      <c r="T89" s="3165"/>
      <c r="U89" s="3165" t="s">
        <v>1703</v>
      </c>
      <c r="V89" s="2775" t="s">
        <v>268</v>
      </c>
      <c r="W89" s="2956"/>
      <c r="X89" s="2358"/>
      <c r="Y89" s="220"/>
      <c r="Z89" s="548"/>
      <c r="AA89" s="548"/>
      <c r="AB89" s="3895"/>
      <c r="AC89" s="3529"/>
      <c r="AD89" s="3507">
        <f t="shared" si="30"/>
        <v>0</v>
      </c>
      <c r="AE89" s="3529"/>
      <c r="AF89" s="3529"/>
      <c r="AG89" s="3558" t="s">
        <v>1704</v>
      </c>
      <c r="AH89" s="3370">
        <f t="shared" si="31"/>
        <v>0</v>
      </c>
      <c r="AI89" s="3558"/>
      <c r="AJ89" s="3558"/>
      <c r="AK89" s="3558"/>
      <c r="AL89" s="3558"/>
      <c r="AM89" s="3558"/>
      <c r="AN89" s="3558"/>
      <c r="AO89" s="3558"/>
      <c r="AP89" s="3558" t="s">
        <v>1704</v>
      </c>
      <c r="AQ89" s="3370">
        <f t="shared" si="29"/>
        <v>0</v>
      </c>
      <c r="AR89" s="3904"/>
      <c r="AS89" s="3558"/>
      <c r="AT89" s="3558"/>
      <c r="AU89" s="3558"/>
      <c r="AV89" s="3558"/>
      <c r="AW89" s="3558"/>
      <c r="AX89" s="3558"/>
      <c r="AY89" s="3558"/>
      <c r="AZ89" s="3558"/>
      <c r="BA89" s="3373">
        <f t="shared" si="32"/>
        <v>0</v>
      </c>
      <c r="BB89" s="3546">
        <f>BA89/'Radiología simple.'!$AO$8</f>
        <v>0</v>
      </c>
      <c r="BC89" s="3373" t="str" cm="1">
        <f t="array" ref="BC89">_xlfn.IFS(BB89&lt;4,"estandar",BB89&gt;9,"compleja",BB89&gt;4,"avanzada")</f>
        <v>estandar</v>
      </c>
      <c r="BD89" s="3557">
        <v>1</v>
      </c>
      <c r="BE89" s="3267">
        <v>0</v>
      </c>
      <c r="BF89" s="3268">
        <v>1</v>
      </c>
      <c r="BG89" s="3268">
        <v>0</v>
      </c>
      <c r="BH89" s="1164"/>
      <c r="BI89" s="1164"/>
      <c r="BJ89" s="1141"/>
      <c r="BK89" s="1164"/>
      <c r="BL89" s="1164"/>
      <c r="BM89" s="1162"/>
      <c r="BN89" s="1164"/>
      <c r="BO89" s="1164"/>
      <c r="BP89" s="1164"/>
      <c r="BQ89" s="1164"/>
      <c r="BR89" s="1164"/>
      <c r="BS89" s="1165"/>
      <c r="BT89" s="1200"/>
      <c r="BU89" s="177"/>
      <c r="BV89" s="611"/>
      <c r="BW89" s="611"/>
      <c r="BX89" s="611"/>
    </row>
    <row r="90" spans="1:77" ht="51.75" customHeight="1" x14ac:dyDescent="0.6">
      <c r="A90" s="1376">
        <v>0</v>
      </c>
      <c r="B90" s="1377">
        <v>5</v>
      </c>
      <c r="C90" s="1376">
        <v>0</v>
      </c>
      <c r="D90" s="1377">
        <v>4</v>
      </c>
      <c r="E90" s="1376">
        <v>0</v>
      </c>
      <c r="F90" s="1377">
        <v>4</v>
      </c>
      <c r="G90" s="1376">
        <v>0</v>
      </c>
      <c r="H90" s="1377">
        <v>1</v>
      </c>
      <c r="I90" s="3883"/>
      <c r="J90" s="2766" t="str">
        <f t="shared" ref="J90:J93" si="35">CONCATENATE(A90,B90,C90,D90,E90,F90,G90,H90)</f>
        <v>05040401</v>
      </c>
      <c r="K90" s="1018"/>
      <c r="L90" s="830"/>
      <c r="M90" s="830"/>
      <c r="N90" s="830"/>
      <c r="O90" s="830"/>
      <c r="P90" s="830"/>
      <c r="Q90" s="830"/>
      <c r="R90" s="830"/>
      <c r="S90" s="831" t="s">
        <v>1211</v>
      </c>
      <c r="T90" s="2685" t="s">
        <v>1705</v>
      </c>
      <c r="U90" s="2777"/>
      <c r="V90" s="2669" t="s">
        <v>291</v>
      </c>
      <c r="W90" s="2699" t="s">
        <v>1706</v>
      </c>
      <c r="X90" s="2385" t="s">
        <v>1707</v>
      </c>
      <c r="Y90" s="220"/>
      <c r="Z90" s="548"/>
      <c r="AA90" s="548"/>
      <c r="AB90" s="3895"/>
      <c r="AC90" s="3529"/>
      <c r="AD90" s="3507">
        <f t="shared" ref="AD90:AD91" si="36">BB90</f>
        <v>4.166666666666667</v>
      </c>
      <c r="AE90" s="3529"/>
      <c r="AF90" s="3529"/>
      <c r="AG90" s="3545"/>
      <c r="AH90" s="3370">
        <f t="shared" si="31"/>
        <v>15</v>
      </c>
      <c r="AI90" s="3545">
        <v>7</v>
      </c>
      <c r="AJ90" s="3545">
        <v>0</v>
      </c>
      <c r="AK90" s="3545">
        <v>0</v>
      </c>
      <c r="AL90" s="3545">
        <v>5</v>
      </c>
      <c r="AM90" s="3545">
        <v>0</v>
      </c>
      <c r="AN90" s="3545">
        <v>3</v>
      </c>
      <c r="AO90" s="3545"/>
      <c r="AP90" s="3545"/>
      <c r="AQ90" s="3370">
        <v>20</v>
      </c>
      <c r="AR90" s="3902">
        <v>4</v>
      </c>
      <c r="AS90" s="3545">
        <v>0</v>
      </c>
      <c r="AT90" s="3545">
        <v>5</v>
      </c>
      <c r="AU90" s="3545">
        <v>0</v>
      </c>
      <c r="AV90" s="3545">
        <v>0</v>
      </c>
      <c r="AW90" s="3545">
        <v>0</v>
      </c>
      <c r="AX90" s="3545">
        <v>0</v>
      </c>
      <c r="AY90" s="3545">
        <v>6</v>
      </c>
      <c r="AZ90" s="3545"/>
      <c r="BA90" s="3373">
        <f t="shared" si="32"/>
        <v>50</v>
      </c>
      <c r="BB90" s="3546">
        <f>BA90/'Radiología simple.'!$AO$8</f>
        <v>4.166666666666667</v>
      </c>
      <c r="BC90" s="3373" t="str" cm="1">
        <f t="array" ref="BC90">_xlfn.IFS(BB90&lt;4,"estandar",BB90&gt;9,"compleja",BB90&gt;4,"avanzada")</f>
        <v>avanzada</v>
      </c>
      <c r="BD90" s="3557">
        <v>1</v>
      </c>
      <c r="BE90" s="3267">
        <v>1</v>
      </c>
      <c r="BF90" s="3268">
        <v>1</v>
      </c>
      <c r="BG90" s="3268">
        <v>0</v>
      </c>
      <c r="BH90" s="1164"/>
      <c r="BI90" s="1164"/>
      <c r="BJ90" s="1141"/>
      <c r="BK90" s="1164"/>
      <c r="BL90" s="1164"/>
      <c r="BM90" s="1162"/>
      <c r="BN90" s="1164"/>
      <c r="BO90" s="1164"/>
      <c r="BP90" s="1164"/>
      <c r="BQ90" s="1164"/>
      <c r="BR90" s="1164"/>
      <c r="BS90" s="1165"/>
      <c r="BT90" s="1200"/>
      <c r="BU90" s="177"/>
      <c r="BV90" s="611"/>
      <c r="BW90" s="611"/>
      <c r="BX90" s="611"/>
      <c r="BY90" s="602"/>
    </row>
    <row r="91" spans="1:77" ht="51.75" customHeight="1" x14ac:dyDescent="0.6">
      <c r="A91" s="1376">
        <v>0</v>
      </c>
      <c r="B91" s="1377">
        <v>5</v>
      </c>
      <c r="C91" s="1376">
        <v>0</v>
      </c>
      <c r="D91" s="1377">
        <v>4</v>
      </c>
      <c r="E91" s="1376">
        <v>0</v>
      </c>
      <c r="F91" s="1377">
        <v>2</v>
      </c>
      <c r="G91" s="1376">
        <v>0</v>
      </c>
      <c r="H91" s="1377">
        <v>1</v>
      </c>
      <c r="I91" s="3883"/>
      <c r="J91" s="2766" t="str">
        <f t="shared" si="35"/>
        <v>05040201</v>
      </c>
      <c r="K91" s="1018"/>
      <c r="L91" s="830"/>
      <c r="M91" s="830"/>
      <c r="N91" s="830"/>
      <c r="O91" s="830"/>
      <c r="P91" s="830"/>
      <c r="Q91" s="830"/>
      <c r="R91" s="830"/>
      <c r="S91" s="831" t="s">
        <v>456</v>
      </c>
      <c r="T91" s="2685" t="s">
        <v>1708</v>
      </c>
      <c r="U91" s="2777"/>
      <c r="V91" s="2669" t="s">
        <v>291</v>
      </c>
      <c r="W91" s="2699" t="s">
        <v>1709</v>
      </c>
      <c r="X91" s="2385" t="s">
        <v>1710</v>
      </c>
      <c r="Y91" s="220"/>
      <c r="Z91" s="548"/>
      <c r="AA91" s="548"/>
      <c r="AB91" s="3895"/>
      <c r="AC91" s="3529"/>
      <c r="AD91" s="3507">
        <f t="shared" si="36"/>
        <v>7.5</v>
      </c>
      <c r="AE91" s="3529"/>
      <c r="AF91" s="3529"/>
      <c r="AG91" s="3401"/>
      <c r="AH91" s="3370">
        <f t="shared" si="31"/>
        <v>30</v>
      </c>
      <c r="AI91" s="3401">
        <v>7</v>
      </c>
      <c r="AJ91" s="3401">
        <v>0</v>
      </c>
      <c r="AK91" s="3401">
        <v>5</v>
      </c>
      <c r="AL91" s="3401">
        <v>5</v>
      </c>
      <c r="AM91" s="3401">
        <v>8</v>
      </c>
      <c r="AN91" s="3401">
        <v>5</v>
      </c>
      <c r="AO91" s="3401"/>
      <c r="AP91" s="3401"/>
      <c r="AQ91" s="3370">
        <f t="shared" si="29"/>
        <v>30</v>
      </c>
      <c r="AR91" s="3907">
        <v>4</v>
      </c>
      <c r="AS91" s="3401">
        <v>0</v>
      </c>
      <c r="AT91" s="3401">
        <v>5</v>
      </c>
      <c r="AU91" s="3401">
        <v>5</v>
      </c>
      <c r="AV91" s="3401">
        <v>0</v>
      </c>
      <c r="AW91" s="3401">
        <v>5</v>
      </c>
      <c r="AX91" s="3401">
        <v>5</v>
      </c>
      <c r="AY91" s="3401">
        <v>6</v>
      </c>
      <c r="AZ91" s="3401"/>
      <c r="BA91" s="3373">
        <f t="shared" si="32"/>
        <v>90</v>
      </c>
      <c r="BB91" s="3546">
        <f>BA91/'Radiología simple.'!$AO$8</f>
        <v>7.5</v>
      </c>
      <c r="BC91" s="3373" t="str" cm="1">
        <f t="array" ref="BC91">_xlfn.IFS(BB91&lt;4,"estandar",BB91&gt;9,"compleja",BB91&gt;4,"avanzada")</f>
        <v>avanzada</v>
      </c>
      <c r="BD91" s="3557">
        <v>1</v>
      </c>
      <c r="BE91" s="3267">
        <v>1</v>
      </c>
      <c r="BF91" s="3268">
        <v>1</v>
      </c>
      <c r="BG91" s="3268">
        <v>0</v>
      </c>
      <c r="BH91" s="1164"/>
      <c r="BI91" s="1164"/>
      <c r="BJ91" s="1141"/>
      <c r="BK91" s="1164"/>
      <c r="BL91" s="1164"/>
      <c r="BM91" s="1162"/>
      <c r="BN91" s="1164"/>
      <c r="BO91" s="1164"/>
      <c r="BP91" s="1164"/>
      <c r="BQ91" s="1164"/>
      <c r="BR91" s="1164"/>
      <c r="BS91" s="1165"/>
      <c r="BT91" s="1200"/>
      <c r="BU91" s="177"/>
      <c r="BV91" s="611"/>
      <c r="BW91" s="611"/>
      <c r="BX91" s="611"/>
    </row>
    <row r="92" spans="1:77" ht="51.75" customHeight="1" x14ac:dyDescent="0.6">
      <c r="A92" s="1376">
        <v>0</v>
      </c>
      <c r="B92" s="1377">
        <v>5</v>
      </c>
      <c r="C92" s="1376">
        <v>0</v>
      </c>
      <c r="D92" s="1377">
        <v>4</v>
      </c>
      <c r="E92" s="1376">
        <v>0</v>
      </c>
      <c r="F92" s="1377">
        <v>2</v>
      </c>
      <c r="G92" s="1376">
        <v>0</v>
      </c>
      <c r="H92" s="1377">
        <v>2</v>
      </c>
      <c r="I92" s="3883"/>
      <c r="J92" s="2766" t="str">
        <f t="shared" si="35"/>
        <v>05040202</v>
      </c>
      <c r="K92" s="1018"/>
      <c r="L92" s="830"/>
      <c r="M92" s="830"/>
      <c r="N92" s="830"/>
      <c r="O92" s="830"/>
      <c r="P92" s="830"/>
      <c r="Q92" s="830"/>
      <c r="R92" s="830"/>
      <c r="S92" s="831"/>
      <c r="T92" s="2685"/>
      <c r="U92" s="2685" t="s">
        <v>1711</v>
      </c>
      <c r="V92" s="2669" t="s">
        <v>291</v>
      </c>
      <c r="W92" s="2699"/>
      <c r="X92" s="2385"/>
      <c r="Y92" s="220"/>
      <c r="Z92" s="548"/>
      <c r="AA92" s="548"/>
      <c r="AB92" s="3895"/>
      <c r="AC92" s="3529"/>
      <c r="AD92" s="3507"/>
      <c r="AE92" s="3529"/>
      <c r="AF92" s="3529"/>
      <c r="AG92" s="3401"/>
      <c r="AH92" s="3370"/>
      <c r="AI92" s="3401"/>
      <c r="AJ92" s="3401"/>
      <c r="AK92" s="3401"/>
      <c r="AL92" s="3401"/>
      <c r="AM92" s="3401"/>
      <c r="AN92" s="3401"/>
      <c r="AO92" s="3401"/>
      <c r="AP92" s="3401"/>
      <c r="AQ92" s="3370">
        <v>30</v>
      </c>
      <c r="AR92" s="3907"/>
      <c r="AS92" s="3401"/>
      <c r="AT92" s="3401"/>
      <c r="AU92" s="3401"/>
      <c r="AV92" s="3401"/>
      <c r="AW92" s="3401"/>
      <c r="AX92" s="3401"/>
      <c r="AY92" s="3401"/>
      <c r="AZ92" s="3401"/>
      <c r="BA92" s="3373"/>
      <c r="BB92" s="3546"/>
      <c r="BC92" s="3373"/>
      <c r="BD92" s="3557"/>
      <c r="BE92" s="3267"/>
      <c r="BF92" s="3268"/>
      <c r="BG92" s="3268"/>
      <c r="BH92" s="1164"/>
      <c r="BI92" s="1164"/>
      <c r="BJ92" s="1141"/>
      <c r="BK92" s="1164"/>
      <c r="BL92" s="1164"/>
      <c r="BM92" s="1162"/>
      <c r="BN92" s="1164"/>
      <c r="BO92" s="1164"/>
      <c r="BP92" s="1164"/>
      <c r="BQ92" s="1164"/>
      <c r="BR92" s="1164"/>
      <c r="BS92" s="1165"/>
      <c r="BT92" s="1200"/>
      <c r="BU92" s="177"/>
      <c r="BV92" s="611"/>
      <c r="BW92" s="611"/>
      <c r="BX92" s="611"/>
    </row>
    <row r="93" spans="1:77" ht="51.75" customHeight="1" x14ac:dyDescent="0.6">
      <c r="A93" s="1376">
        <v>0</v>
      </c>
      <c r="B93" s="1377">
        <v>5</v>
      </c>
      <c r="C93" s="1376">
        <v>0</v>
      </c>
      <c r="D93" s="1377">
        <v>4</v>
      </c>
      <c r="E93" s="1376">
        <v>0</v>
      </c>
      <c r="F93" s="1377">
        <v>2</v>
      </c>
      <c r="G93" s="1376">
        <v>0</v>
      </c>
      <c r="H93" s="1377">
        <v>3</v>
      </c>
      <c r="I93" s="3883"/>
      <c r="J93" s="2766" t="str">
        <f t="shared" si="35"/>
        <v>05040203</v>
      </c>
      <c r="K93" s="1018"/>
      <c r="L93" s="830"/>
      <c r="M93" s="830"/>
      <c r="N93" s="830"/>
      <c r="O93" s="830"/>
      <c r="P93" s="830"/>
      <c r="Q93" s="830"/>
      <c r="R93" s="830"/>
      <c r="S93" s="831"/>
      <c r="T93" s="2685"/>
      <c r="U93" s="2685" t="s">
        <v>1712</v>
      </c>
      <c r="V93" s="2669" t="s">
        <v>291</v>
      </c>
      <c r="W93" s="2699"/>
      <c r="X93" s="2385"/>
      <c r="Y93" s="220"/>
      <c r="Z93" s="548"/>
      <c r="AA93" s="548"/>
      <c r="AB93" s="3895"/>
      <c r="AC93" s="3529"/>
      <c r="AD93" s="3507"/>
      <c r="AE93" s="3529"/>
      <c r="AF93" s="3529"/>
      <c r="AG93" s="3401"/>
      <c r="AH93" s="3370"/>
      <c r="AI93" s="3401"/>
      <c r="AJ93" s="3401"/>
      <c r="AK93" s="3401"/>
      <c r="AL93" s="3401"/>
      <c r="AM93" s="3401"/>
      <c r="AN93" s="3401"/>
      <c r="AO93" s="3401"/>
      <c r="AP93" s="3401"/>
      <c r="AQ93" s="3370">
        <v>35</v>
      </c>
      <c r="AR93" s="3907"/>
      <c r="AS93" s="3401"/>
      <c r="AT93" s="3401"/>
      <c r="AU93" s="3401"/>
      <c r="AV93" s="3401"/>
      <c r="AW93" s="3401"/>
      <c r="AX93" s="3401"/>
      <c r="AY93" s="3401"/>
      <c r="AZ93" s="3401"/>
      <c r="BA93" s="3373"/>
      <c r="BB93" s="3546"/>
      <c r="BC93" s="3373"/>
      <c r="BD93" s="3557"/>
      <c r="BE93" s="3267"/>
      <c r="BF93" s="3268"/>
      <c r="BG93" s="3268"/>
      <c r="BH93" s="1164"/>
      <c r="BI93" s="1164"/>
      <c r="BJ93" s="1141"/>
      <c r="BK93" s="1164"/>
      <c r="BL93" s="1164"/>
      <c r="BM93" s="1162"/>
      <c r="BN93" s="1164"/>
      <c r="BO93" s="1164"/>
      <c r="BP93" s="1164"/>
      <c r="BQ93" s="1164"/>
      <c r="BR93" s="1164"/>
      <c r="BS93" s="1165"/>
      <c r="BT93" s="1200"/>
      <c r="BU93" s="177"/>
      <c r="BV93" s="611"/>
      <c r="BW93" s="611"/>
      <c r="BX93" s="611"/>
    </row>
    <row r="94" spans="1:77" ht="20.25" customHeight="1" x14ac:dyDescent="0.6">
      <c r="A94" s="90"/>
      <c r="B94" s="89"/>
      <c r="C94" s="90"/>
      <c r="D94" s="89"/>
      <c r="E94" s="90"/>
      <c r="F94" s="89"/>
      <c r="G94" s="90"/>
      <c r="H94" s="89"/>
      <c r="I94" s="1339" t="str">
        <f t="shared" ref="I94:I121" si="37">CONCATENATE(A94,B94,C94,D94,E94,F94,G94,H94)</f>
        <v/>
      </c>
      <c r="J94" s="1339"/>
      <c r="K94" s="91"/>
      <c r="L94" s="127"/>
      <c r="M94" s="120"/>
      <c r="N94" s="120"/>
      <c r="O94" s="120"/>
      <c r="P94" s="120"/>
      <c r="Q94" s="120"/>
      <c r="R94" s="120"/>
      <c r="S94" s="127"/>
      <c r="T94" s="60"/>
      <c r="U94" s="61"/>
      <c r="V94" s="62"/>
      <c r="W94" s="2412"/>
      <c r="X94" s="2354"/>
      <c r="Y94" s="61"/>
      <c r="Z94" s="61"/>
      <c r="AA94" s="61"/>
      <c r="AB94" s="1885"/>
      <c r="AC94" s="3529"/>
      <c r="AD94" s="3529"/>
      <c r="AE94" s="3529"/>
      <c r="AF94" s="3529"/>
      <c r="AG94" s="3384"/>
      <c r="AH94" s="3384"/>
      <c r="AI94" s="3384"/>
      <c r="AJ94" s="3384"/>
      <c r="AK94" s="3384"/>
      <c r="AL94" s="3384"/>
      <c r="AM94" s="3384"/>
      <c r="AN94" s="3384"/>
      <c r="AO94" s="3384"/>
      <c r="AP94" s="3384"/>
      <c r="AQ94" s="3384"/>
      <c r="AR94" s="3769"/>
      <c r="AS94" s="3379"/>
      <c r="AT94" s="3379"/>
      <c r="AU94" s="3379"/>
      <c r="AV94" s="3379"/>
      <c r="AW94" s="3379"/>
      <c r="AX94" s="3379"/>
      <c r="AY94" s="3379"/>
      <c r="AZ94" s="3379"/>
      <c r="BA94" s="3384"/>
      <c r="BB94" s="3548"/>
      <c r="BC94" s="3384"/>
      <c r="BD94" s="3553"/>
      <c r="BE94" s="3264"/>
      <c r="BF94" s="1200"/>
      <c r="BG94" s="1200"/>
      <c r="BH94" s="1164"/>
      <c r="BI94" s="1164"/>
      <c r="BJ94" s="1141"/>
      <c r="BK94" s="1164"/>
      <c r="BL94" s="1164"/>
      <c r="BM94" s="1162"/>
      <c r="BN94" s="1164"/>
      <c r="BO94" s="1164"/>
      <c r="BP94" s="1164"/>
      <c r="BQ94" s="1164"/>
      <c r="BR94" s="1164"/>
      <c r="BS94" s="1165"/>
      <c r="BT94" s="1200"/>
      <c r="BU94" s="177"/>
      <c r="BV94" s="611"/>
      <c r="BW94" s="611"/>
      <c r="BX94" s="611"/>
    </row>
    <row r="95" spans="1:77" ht="36.75" customHeight="1" x14ac:dyDescent="0.55000000000000004">
      <c r="A95" s="583"/>
      <c r="B95" s="583"/>
      <c r="C95" s="584"/>
      <c r="D95" s="583"/>
      <c r="E95" s="584"/>
      <c r="F95" s="583"/>
      <c r="G95" s="584"/>
      <c r="H95" s="583"/>
      <c r="I95" s="584" t="str">
        <f>CONCATENATE(A95,B95,C95,D95,E95,F95,G95,H95)</f>
        <v/>
      </c>
      <c r="J95" s="1371"/>
      <c r="K95" s="585">
        <v>90</v>
      </c>
      <c r="L95" s="586"/>
      <c r="M95" s="586"/>
      <c r="N95" s="586"/>
      <c r="O95" s="586"/>
      <c r="P95" s="586"/>
      <c r="Q95" s="586"/>
      <c r="R95" s="586"/>
      <c r="S95" s="586" t="s">
        <v>119</v>
      </c>
      <c r="T95" s="603" t="s">
        <v>1713</v>
      </c>
      <c r="U95" s="581"/>
      <c r="V95" s="588"/>
      <c r="W95" s="2413"/>
      <c r="X95" s="2394"/>
      <c r="Y95" s="588" t="s">
        <v>1713</v>
      </c>
      <c r="Z95" s="588"/>
      <c r="AA95" s="588"/>
      <c r="AB95" s="3897"/>
      <c r="AC95" s="3915"/>
      <c r="AD95" s="3915"/>
      <c r="AE95" s="3915"/>
      <c r="AF95" s="3915"/>
      <c r="AG95" s="3563"/>
      <c r="AH95" s="3563"/>
      <c r="AI95" s="3563"/>
      <c r="AJ95" s="3563"/>
      <c r="AK95" s="3563"/>
      <c r="AL95" s="3563"/>
      <c r="AM95" s="3563"/>
      <c r="AN95" s="3563"/>
      <c r="AO95" s="3563"/>
      <c r="AP95" s="3564"/>
      <c r="AQ95" s="3564"/>
      <c r="AR95" s="3908"/>
      <c r="AS95" s="3564"/>
      <c r="AT95" s="3564"/>
      <c r="AU95" s="3564"/>
      <c r="AV95" s="3564"/>
      <c r="AW95" s="3564"/>
      <c r="AX95" s="3564"/>
      <c r="AY95" s="3564"/>
      <c r="AZ95" s="3564"/>
      <c r="BA95" s="3564"/>
      <c r="BB95" s="3565"/>
      <c r="BC95" s="3564"/>
      <c r="BD95" s="3566"/>
      <c r="BE95" s="3534"/>
      <c r="BF95" s="3270"/>
      <c r="BG95" s="3270"/>
      <c r="BH95" s="1213"/>
      <c r="BI95" s="1214"/>
      <c r="BJ95" s="1213"/>
      <c r="BK95" s="1216"/>
      <c r="BL95" s="1214"/>
      <c r="BM95" s="1214"/>
      <c r="BN95" s="1217"/>
      <c r="BO95" s="1214"/>
      <c r="BP95" s="1214"/>
      <c r="BQ95" s="1214"/>
      <c r="BR95" s="1214"/>
      <c r="BS95" s="1214"/>
      <c r="BT95" s="1218"/>
      <c r="BU95" s="46"/>
      <c r="BV95" s="611"/>
      <c r="BW95" s="611"/>
      <c r="BX95" s="611"/>
    </row>
    <row r="96" spans="1:77" ht="51.75" customHeight="1" x14ac:dyDescent="0.6">
      <c r="A96" s="214">
        <v>0</v>
      </c>
      <c r="B96" s="215">
        <v>5</v>
      </c>
      <c r="C96" s="214">
        <v>0</v>
      </c>
      <c r="D96" s="215">
        <v>4</v>
      </c>
      <c r="E96" s="214">
        <v>0</v>
      </c>
      <c r="F96" s="215">
        <v>3</v>
      </c>
      <c r="G96" s="214">
        <v>0</v>
      </c>
      <c r="H96" s="215">
        <v>0</v>
      </c>
      <c r="I96" s="3883" t="str">
        <f t="shared" si="37"/>
        <v>05040300</v>
      </c>
      <c r="J96" s="1375" t="str">
        <f t="shared" ref="J96:J134" si="38">CONCATENATE(A96,B96,C96,D96,E96,F96,G96,H96)</f>
        <v>05040300</v>
      </c>
      <c r="K96" s="1018"/>
      <c r="L96" s="1018"/>
      <c r="M96" s="1018"/>
      <c r="N96" s="1018"/>
      <c r="O96" s="1018"/>
      <c r="P96" s="1018"/>
      <c r="Q96" s="1018"/>
      <c r="R96" s="1018"/>
      <c r="S96" s="986" t="s">
        <v>119</v>
      </c>
      <c r="T96" s="2698" t="s">
        <v>1714</v>
      </c>
      <c r="U96" s="3196"/>
      <c r="V96" s="2703"/>
      <c r="W96" s="2699"/>
      <c r="X96" s="2347"/>
      <c r="Y96" s="474"/>
      <c r="Z96" s="548"/>
      <c r="AA96" s="548"/>
      <c r="AB96" s="3895"/>
      <c r="AC96" s="3529"/>
      <c r="AD96" s="3529"/>
      <c r="AE96" s="3529"/>
      <c r="AF96" s="3529"/>
      <c r="AG96" s="3384"/>
      <c r="AH96" s="3384"/>
      <c r="AI96" s="3384">
        <v>7</v>
      </c>
      <c r="AJ96" s="3384">
        <v>0</v>
      </c>
      <c r="AK96" s="3384">
        <v>0</v>
      </c>
      <c r="AL96" s="3384">
        <v>5</v>
      </c>
      <c r="AM96" s="3384">
        <v>0</v>
      </c>
      <c r="AN96" s="3384">
        <v>3</v>
      </c>
      <c r="AO96" s="3384"/>
      <c r="AP96" s="3384"/>
      <c r="AQ96" s="3401">
        <f t="shared" ref="AQ96:AQ134" si="39">SUM(AR96:AY96)</f>
        <v>15</v>
      </c>
      <c r="AR96" s="3769">
        <v>4</v>
      </c>
      <c r="AS96" s="3379">
        <v>0</v>
      </c>
      <c r="AT96" s="3379">
        <v>5</v>
      </c>
      <c r="AU96" s="3379">
        <v>0</v>
      </c>
      <c r="AV96" s="3379">
        <v>0</v>
      </c>
      <c r="AW96" s="3379">
        <v>0</v>
      </c>
      <c r="AX96" s="3379">
        <v>0</v>
      </c>
      <c r="AY96" s="3379">
        <v>6</v>
      </c>
      <c r="AZ96" s="3379"/>
      <c r="BA96" s="3384"/>
      <c r="BB96" s="3548"/>
      <c r="BC96" s="3384"/>
      <c r="BD96" s="3557">
        <v>1</v>
      </c>
      <c r="BE96" s="3267">
        <v>0</v>
      </c>
      <c r="BF96" s="3268">
        <v>1</v>
      </c>
      <c r="BG96" s="3268">
        <v>0</v>
      </c>
      <c r="BH96" s="1164"/>
      <c r="BI96" s="1164"/>
      <c r="BJ96" s="1141"/>
      <c r="BK96" s="1164"/>
      <c r="BL96" s="1164"/>
      <c r="BM96" s="1162"/>
      <c r="BN96" s="1164"/>
      <c r="BO96" s="1164"/>
      <c r="BP96" s="1164"/>
      <c r="BQ96" s="1164"/>
      <c r="BR96" s="1164"/>
      <c r="BS96" s="1165"/>
      <c r="BT96" s="1200"/>
      <c r="BU96" s="177"/>
      <c r="BV96" s="611"/>
      <c r="BW96" s="611"/>
      <c r="BX96" s="611"/>
      <c r="BY96" s="602"/>
    </row>
    <row r="97" spans="1:77" ht="51.75" customHeight="1" x14ac:dyDescent="0.6">
      <c r="A97" s="214">
        <v>0</v>
      </c>
      <c r="B97" s="215">
        <v>5</v>
      </c>
      <c r="C97" s="214">
        <v>0</v>
      </c>
      <c r="D97" s="215">
        <v>4</v>
      </c>
      <c r="E97" s="214">
        <v>0</v>
      </c>
      <c r="F97" s="215">
        <v>3</v>
      </c>
      <c r="G97" s="214">
        <v>0</v>
      </c>
      <c r="H97" s="215">
        <v>1</v>
      </c>
      <c r="I97" s="3883" t="str">
        <f t="shared" si="37"/>
        <v>05040301</v>
      </c>
      <c r="J97" s="1375" t="str">
        <f t="shared" si="38"/>
        <v>05040301</v>
      </c>
      <c r="K97" s="1018"/>
      <c r="L97" s="830">
        <v>70901</v>
      </c>
      <c r="M97" s="830"/>
      <c r="N97" s="830"/>
      <c r="O97" s="830"/>
      <c r="P97" s="830"/>
      <c r="Q97" s="830"/>
      <c r="R97" s="830"/>
      <c r="S97" s="986" t="s">
        <v>119</v>
      </c>
      <c r="T97" s="2663"/>
      <c r="U97" s="2663" t="s">
        <v>1715</v>
      </c>
      <c r="V97" s="2703" t="s">
        <v>240</v>
      </c>
      <c r="W97" s="2699" t="s">
        <v>1716</v>
      </c>
      <c r="X97" s="2380"/>
      <c r="Y97" s="128" t="s">
        <v>1715</v>
      </c>
      <c r="Z97" s="548"/>
      <c r="AA97" s="548"/>
      <c r="AB97" s="3895"/>
      <c r="AC97" s="3529">
        <v>2.8</v>
      </c>
      <c r="AD97" s="3507">
        <f t="shared" ref="AD97:AD98" si="40">BB97</f>
        <v>2.5</v>
      </c>
      <c r="AE97" s="3529">
        <v>4.0999999999999996</v>
      </c>
      <c r="AF97" s="3529"/>
      <c r="AG97" s="3378">
        <v>15</v>
      </c>
      <c r="AH97" s="3370">
        <f>SUM(AI97:AN97)</f>
        <v>15</v>
      </c>
      <c r="AI97" s="3378">
        <v>7</v>
      </c>
      <c r="AJ97" s="3378">
        <v>0</v>
      </c>
      <c r="AK97" s="3378">
        <v>0</v>
      </c>
      <c r="AL97" s="3378">
        <v>5</v>
      </c>
      <c r="AM97" s="3378">
        <v>0</v>
      </c>
      <c r="AN97" s="3378">
        <v>3</v>
      </c>
      <c r="AO97" s="3378"/>
      <c r="AP97" s="3401">
        <v>15</v>
      </c>
      <c r="AQ97" s="3370">
        <f t="shared" si="39"/>
        <v>15</v>
      </c>
      <c r="AR97" s="3907">
        <v>4</v>
      </c>
      <c r="AS97" s="3401">
        <v>0</v>
      </c>
      <c r="AT97" s="3401">
        <v>5</v>
      </c>
      <c r="AU97" s="3401">
        <v>0</v>
      </c>
      <c r="AV97" s="3401">
        <v>0</v>
      </c>
      <c r="AW97" s="3401">
        <v>0</v>
      </c>
      <c r="AX97" s="3401">
        <v>0</v>
      </c>
      <c r="AY97" s="3401">
        <v>6</v>
      </c>
      <c r="AZ97" s="3401"/>
      <c r="BA97" s="3373">
        <f>(BD97*AQ97)+(BE97*AH97)+(BF97*AH97)+(BG97*AH97)</f>
        <v>30</v>
      </c>
      <c r="BB97" s="3546">
        <f>BA97/'Radiología simple.'!$AO$8</f>
        <v>2.5</v>
      </c>
      <c r="BC97" s="3373" t="str" cm="1">
        <f t="array" ref="BC97">_xlfn.IFS(BB97&lt;4,"estandar",BB97&gt;9,"compleja",BB97&gt;4,"avanzada")</f>
        <v>estandar</v>
      </c>
      <c r="BD97" s="3557">
        <v>1</v>
      </c>
      <c r="BE97" s="3267">
        <v>0</v>
      </c>
      <c r="BF97" s="3268">
        <v>1</v>
      </c>
      <c r="BG97" s="3268">
        <v>0</v>
      </c>
      <c r="BH97" s="1164">
        <v>4.9176425339366503</v>
      </c>
      <c r="BI97" s="1164">
        <v>6.1019411764705902</v>
      </c>
      <c r="BJ97" s="1141"/>
      <c r="BK97" s="1164">
        <v>10.875339366515799</v>
      </c>
      <c r="BL97" s="1164">
        <f>SUM(BH97,BI97,BK97)</f>
        <v>21.894923076923039</v>
      </c>
      <c r="BM97" s="1162"/>
      <c r="BN97" s="1164">
        <v>10.940104786854</v>
      </c>
      <c r="BO97" s="1164">
        <v>0</v>
      </c>
      <c r="BP97" s="1164">
        <v>0</v>
      </c>
      <c r="BQ97" s="1164">
        <v>8.6022317077484001</v>
      </c>
      <c r="BR97" s="1164">
        <f>SUM(BL97,BN97,BO97,BP97,BQ97)</f>
        <v>41.437259571525445</v>
      </c>
      <c r="BS97" s="1165"/>
      <c r="BT97" s="1200"/>
      <c r="BU97" s="177"/>
      <c r="BV97" s="611"/>
      <c r="BW97" s="611"/>
      <c r="BX97" s="611"/>
    </row>
    <row r="98" spans="1:77" ht="51.75" customHeight="1" x14ac:dyDescent="0.6">
      <c r="A98" s="214">
        <v>0</v>
      </c>
      <c r="B98" s="215">
        <v>5</v>
      </c>
      <c r="C98" s="214">
        <v>0</v>
      </c>
      <c r="D98" s="215">
        <v>4</v>
      </c>
      <c r="E98" s="214">
        <v>0</v>
      </c>
      <c r="F98" s="215">
        <v>3</v>
      </c>
      <c r="G98" s="214">
        <v>0</v>
      </c>
      <c r="H98" s="215">
        <v>2</v>
      </c>
      <c r="I98" s="3883" t="str">
        <f t="shared" si="37"/>
        <v>05040302</v>
      </c>
      <c r="J98" s="1375" t="str">
        <f t="shared" si="38"/>
        <v>05040302</v>
      </c>
      <c r="K98" s="1018"/>
      <c r="L98" s="830">
        <v>70902</v>
      </c>
      <c r="M98" s="830"/>
      <c r="N98" s="830"/>
      <c r="O98" s="830"/>
      <c r="P98" s="830"/>
      <c r="Q98" s="830"/>
      <c r="R98" s="830"/>
      <c r="S98" s="986" t="s">
        <v>119</v>
      </c>
      <c r="T98" s="2663"/>
      <c r="U98" s="2663" t="s">
        <v>1717</v>
      </c>
      <c r="V98" s="2703" t="s">
        <v>240</v>
      </c>
      <c r="W98" s="2699" t="s">
        <v>1718</v>
      </c>
      <c r="X98" s="2380"/>
      <c r="Y98" s="128" t="s">
        <v>1717</v>
      </c>
      <c r="Z98" s="548"/>
      <c r="AA98" s="548"/>
      <c r="AB98" s="3895"/>
      <c r="AC98" s="3529">
        <v>3.1</v>
      </c>
      <c r="AD98" s="3507">
        <f t="shared" si="40"/>
        <v>4.583333333333333</v>
      </c>
      <c r="AE98" s="3529">
        <v>6</v>
      </c>
      <c r="AF98" s="3529"/>
      <c r="AG98" s="3378">
        <v>20</v>
      </c>
      <c r="AH98" s="3370">
        <f>SUM(AI98:AN98)</f>
        <v>20</v>
      </c>
      <c r="AI98" s="3378">
        <v>7</v>
      </c>
      <c r="AJ98" s="3378">
        <v>0</v>
      </c>
      <c r="AK98" s="3378">
        <v>5</v>
      </c>
      <c r="AL98" s="3378">
        <v>5</v>
      </c>
      <c r="AM98" s="3378">
        <v>0</v>
      </c>
      <c r="AN98" s="3378">
        <v>3</v>
      </c>
      <c r="AO98" s="3378"/>
      <c r="AP98" s="3401">
        <v>15</v>
      </c>
      <c r="AQ98" s="3370">
        <f t="shared" si="39"/>
        <v>15</v>
      </c>
      <c r="AR98" s="3907">
        <v>4</v>
      </c>
      <c r="AS98" s="3401">
        <v>0</v>
      </c>
      <c r="AT98" s="3401">
        <v>5</v>
      </c>
      <c r="AU98" s="3401">
        <v>0</v>
      </c>
      <c r="AV98" s="3401">
        <v>0</v>
      </c>
      <c r="AW98" s="3401">
        <v>0</v>
      </c>
      <c r="AX98" s="3401">
        <v>0</v>
      </c>
      <c r="AY98" s="3401">
        <v>6</v>
      </c>
      <c r="AZ98" s="3401"/>
      <c r="BA98" s="3373">
        <f>(BD98*AQ98)+(BE98*AH98)+(BF98*AH98)+(BG98*AH98)</f>
        <v>55</v>
      </c>
      <c r="BB98" s="3546">
        <f>BA98/'Radiología simple.'!$AO$8</f>
        <v>4.583333333333333</v>
      </c>
      <c r="BC98" s="3373" t="str" cm="1">
        <f t="array" ref="BC98">_xlfn.IFS(BB98&lt;4,"estandar",BB98&gt;9,"compleja",BB98&gt;4,"avanzada")</f>
        <v>avanzada</v>
      </c>
      <c r="BD98" s="3557">
        <v>1</v>
      </c>
      <c r="BE98" s="3267">
        <v>1</v>
      </c>
      <c r="BF98" s="3268">
        <v>1</v>
      </c>
      <c r="BG98" s="3268">
        <v>0</v>
      </c>
      <c r="BH98" s="1164">
        <v>6.5568567119155396</v>
      </c>
      <c r="BI98" s="1164">
        <v>8.1359215686274506</v>
      </c>
      <c r="BJ98" s="1141"/>
      <c r="BK98" s="1164">
        <v>10.875339366515799</v>
      </c>
      <c r="BL98" s="1164">
        <f>SUM(BH98,BI98,BK98)</f>
        <v>25.568117647058791</v>
      </c>
      <c r="BM98" s="1162"/>
      <c r="BN98" s="1164">
        <v>14.586806382472</v>
      </c>
      <c r="BO98" s="1164">
        <v>10.5</v>
      </c>
      <c r="BP98" s="1164">
        <v>0</v>
      </c>
      <c r="BQ98" s="1164">
        <v>8.6022317077484001</v>
      </c>
      <c r="BR98" s="1164">
        <f>SUM(BL98,BN98,BO98,BP98,BQ98)</f>
        <v>59.257155737279191</v>
      </c>
      <c r="BS98" s="1165"/>
      <c r="BT98" s="1200">
        <v>70</v>
      </c>
      <c r="BU98" s="177"/>
      <c r="BV98" s="611"/>
      <c r="BW98" s="611"/>
      <c r="BX98" s="611"/>
    </row>
    <row r="99" spans="1:77" ht="51.75" customHeight="1" x14ac:dyDescent="0.6">
      <c r="A99" s="214">
        <v>0</v>
      </c>
      <c r="B99" s="215">
        <v>5</v>
      </c>
      <c r="C99" s="214">
        <v>0</v>
      </c>
      <c r="D99" s="215">
        <v>4</v>
      </c>
      <c r="E99" s="214">
        <v>0</v>
      </c>
      <c r="F99" s="215">
        <v>4</v>
      </c>
      <c r="G99" s="214">
        <v>0</v>
      </c>
      <c r="H99" s="215">
        <v>0</v>
      </c>
      <c r="I99" s="3883" t="str">
        <f t="shared" si="37"/>
        <v>05040400</v>
      </c>
      <c r="J99" s="1375" t="str">
        <f t="shared" si="38"/>
        <v>05040400</v>
      </c>
      <c r="K99" s="1018"/>
      <c r="L99" s="830"/>
      <c r="M99" s="830"/>
      <c r="N99" s="830"/>
      <c r="O99" s="830"/>
      <c r="P99" s="830"/>
      <c r="Q99" s="830"/>
      <c r="R99" s="830"/>
      <c r="S99" s="986" t="s">
        <v>119</v>
      </c>
      <c r="T99" s="2663" t="s">
        <v>1719</v>
      </c>
      <c r="U99" s="3185"/>
      <c r="V99" s="2703"/>
      <c r="W99" s="2415"/>
      <c r="X99" s="2382"/>
      <c r="Y99" s="114"/>
      <c r="Z99" s="548"/>
      <c r="AA99" s="548"/>
      <c r="AB99" s="3895"/>
      <c r="AC99" s="3529"/>
      <c r="AD99" s="3529"/>
      <c r="AE99" s="3529"/>
      <c r="AF99" s="3529"/>
      <c r="AG99" s="3378"/>
      <c r="AH99" s="3401"/>
      <c r="AI99" s="3401"/>
      <c r="AJ99" s="3401"/>
      <c r="AK99" s="3401"/>
      <c r="AL99" s="3401"/>
      <c r="AM99" s="3401"/>
      <c r="AN99" s="3401"/>
      <c r="AO99" s="3401"/>
      <c r="AP99" s="3401"/>
      <c r="AQ99" s="3401"/>
      <c r="AR99" s="3907"/>
      <c r="AS99" s="3401"/>
      <c r="AT99" s="3401"/>
      <c r="AU99" s="3401"/>
      <c r="AV99" s="3401"/>
      <c r="AW99" s="3401"/>
      <c r="AX99" s="3401"/>
      <c r="AY99" s="3401"/>
      <c r="AZ99" s="3401"/>
      <c r="BA99" s="3373"/>
      <c r="BB99" s="3546"/>
      <c r="BC99" s="3404"/>
      <c r="BD99" s="3557"/>
      <c r="BE99" s="3267"/>
      <c r="BF99" s="3268"/>
      <c r="BG99" s="3268"/>
      <c r="BH99" s="1164"/>
      <c r="BI99" s="1164"/>
      <c r="BJ99" s="1141"/>
      <c r="BK99" s="1164"/>
      <c r="BL99" s="1164"/>
      <c r="BM99" s="1162"/>
      <c r="BN99" s="1164"/>
      <c r="BO99" s="1164"/>
      <c r="BP99" s="1164"/>
      <c r="BQ99" s="1164"/>
      <c r="BR99" s="1164"/>
      <c r="BS99" s="1165"/>
      <c r="BT99" s="1200"/>
      <c r="BU99" s="177"/>
      <c r="BV99" s="611"/>
      <c r="BW99" s="611"/>
      <c r="BX99" s="611"/>
    </row>
    <row r="100" spans="1:77" ht="51.75" customHeight="1" x14ac:dyDescent="0.6">
      <c r="A100" s="214">
        <v>0</v>
      </c>
      <c r="B100" s="215">
        <v>5</v>
      </c>
      <c r="C100" s="214">
        <v>0</v>
      </c>
      <c r="D100" s="215">
        <v>4</v>
      </c>
      <c r="E100" s="214">
        <v>0</v>
      </c>
      <c r="F100" s="215">
        <v>4</v>
      </c>
      <c r="G100" s="214">
        <v>0</v>
      </c>
      <c r="H100" s="215">
        <v>1</v>
      </c>
      <c r="I100" s="3883" t="str">
        <f t="shared" si="37"/>
        <v>05040401</v>
      </c>
      <c r="J100" s="1375" t="str">
        <f t="shared" si="38"/>
        <v>05040401</v>
      </c>
      <c r="K100" s="1018"/>
      <c r="L100" s="830">
        <v>70903</v>
      </c>
      <c r="M100" s="830"/>
      <c r="N100" s="830"/>
      <c r="O100" s="830"/>
      <c r="P100" s="830"/>
      <c r="Q100" s="830"/>
      <c r="R100" s="830"/>
      <c r="S100" s="986" t="s">
        <v>119</v>
      </c>
      <c r="T100" s="2663"/>
      <c r="U100" s="2663" t="s">
        <v>1720</v>
      </c>
      <c r="V100" s="2703" t="s">
        <v>240</v>
      </c>
      <c r="W100" s="2699" t="s">
        <v>1721</v>
      </c>
      <c r="X100" s="2380"/>
      <c r="Y100" s="128" t="s">
        <v>1720</v>
      </c>
      <c r="Z100" s="548"/>
      <c r="AA100" s="548"/>
      <c r="AB100" s="3895"/>
      <c r="AC100" s="3529">
        <v>2.8</v>
      </c>
      <c r="AD100" s="3507">
        <f t="shared" ref="AD100:AD102" si="41">BB100</f>
        <v>2.5</v>
      </c>
      <c r="AE100" s="3529">
        <v>4.0999999999999996</v>
      </c>
      <c r="AF100" s="3529"/>
      <c r="AG100" s="3378">
        <v>15</v>
      </c>
      <c r="AH100" s="3370">
        <f>SUM(AI100:AN100)</f>
        <v>15</v>
      </c>
      <c r="AI100" s="3401">
        <v>7</v>
      </c>
      <c r="AJ100" s="3401">
        <v>0</v>
      </c>
      <c r="AK100" s="3401">
        <v>0</v>
      </c>
      <c r="AL100" s="3401">
        <v>5</v>
      </c>
      <c r="AM100" s="3401">
        <v>0</v>
      </c>
      <c r="AN100" s="3401">
        <v>3</v>
      </c>
      <c r="AO100" s="3401"/>
      <c r="AP100" s="3401">
        <v>15</v>
      </c>
      <c r="AQ100" s="3370">
        <f t="shared" ref="AQ100" si="42">SUM(AR100:AY100)</f>
        <v>15</v>
      </c>
      <c r="AR100" s="3907">
        <v>4</v>
      </c>
      <c r="AS100" s="3401">
        <v>0</v>
      </c>
      <c r="AT100" s="3401">
        <v>5</v>
      </c>
      <c r="AU100" s="3401">
        <v>0</v>
      </c>
      <c r="AV100" s="3401">
        <v>0</v>
      </c>
      <c r="AW100" s="3401">
        <v>0</v>
      </c>
      <c r="AX100" s="3401">
        <v>0</v>
      </c>
      <c r="AY100" s="3401">
        <v>6</v>
      </c>
      <c r="AZ100" s="3401"/>
      <c r="BA100" s="3373">
        <f>(BD100*AQ100)+(BE100*AH100)+(BF100*AH100)+(BG100*AH100)</f>
        <v>30</v>
      </c>
      <c r="BB100" s="3546">
        <f>BA100/'Radiología simple.'!$AO$8</f>
        <v>2.5</v>
      </c>
      <c r="BC100" s="3373" t="str" cm="1">
        <f t="array" ref="BC100">_xlfn.IFS(BB100&lt;4,"estandar",BB100&gt;9,"compleja",BB100&gt;4,"avanzada")</f>
        <v>estandar</v>
      </c>
      <c r="BD100" s="3557">
        <v>1</v>
      </c>
      <c r="BE100" s="3267">
        <v>0</v>
      </c>
      <c r="BF100" s="3268">
        <v>1</v>
      </c>
      <c r="BG100" s="3268">
        <v>0</v>
      </c>
      <c r="BH100" s="1164">
        <v>4.9176425339366503</v>
      </c>
      <c r="BI100" s="1164">
        <v>6.1019411764705902</v>
      </c>
      <c r="BJ100" s="1141"/>
      <c r="BK100" s="1164">
        <v>10.875339366515799</v>
      </c>
      <c r="BL100" s="1164">
        <f>SUM(BH100,BI100,BK100)</f>
        <v>21.894923076923039</v>
      </c>
      <c r="BM100" s="1162"/>
      <c r="BN100" s="1164">
        <v>10.940104786854</v>
      </c>
      <c r="BO100" s="1164">
        <v>0</v>
      </c>
      <c r="BP100" s="1164">
        <v>0</v>
      </c>
      <c r="BQ100" s="1164">
        <v>8.6022317077484001</v>
      </c>
      <c r="BR100" s="1164">
        <f>SUM(BL100,BN100,BO100,BP100,BQ100)</f>
        <v>41.437259571525445</v>
      </c>
      <c r="BS100" s="1165"/>
      <c r="BT100" s="1200"/>
      <c r="BU100" s="177"/>
      <c r="BV100" s="611"/>
      <c r="BW100" s="611"/>
      <c r="BX100" s="611"/>
      <c r="BY100" s="602"/>
    </row>
    <row r="101" spans="1:77" ht="51.75" customHeight="1" x14ac:dyDescent="0.6">
      <c r="A101" s="214">
        <v>0</v>
      </c>
      <c r="B101" s="215">
        <v>5</v>
      </c>
      <c r="C101" s="214">
        <v>0</v>
      </c>
      <c r="D101" s="215">
        <v>4</v>
      </c>
      <c r="E101" s="214">
        <v>0</v>
      </c>
      <c r="F101" s="215">
        <v>4</v>
      </c>
      <c r="G101" s="214">
        <v>0</v>
      </c>
      <c r="H101" s="215">
        <v>2</v>
      </c>
      <c r="I101" s="3883" t="str">
        <f t="shared" si="37"/>
        <v>05040402</v>
      </c>
      <c r="J101" s="1375" t="str">
        <f t="shared" si="38"/>
        <v>05040402</v>
      </c>
      <c r="K101" s="1018"/>
      <c r="L101" s="830">
        <v>70904</v>
      </c>
      <c r="M101" s="830"/>
      <c r="N101" s="830"/>
      <c r="O101" s="830"/>
      <c r="P101" s="830"/>
      <c r="Q101" s="830"/>
      <c r="R101" s="830"/>
      <c r="S101" s="986" t="s">
        <v>119</v>
      </c>
      <c r="T101" s="2663"/>
      <c r="U101" s="2663" t="s">
        <v>1722</v>
      </c>
      <c r="V101" s="2703" t="s">
        <v>240</v>
      </c>
      <c r="W101" s="2699" t="s">
        <v>1723</v>
      </c>
      <c r="X101" s="2380"/>
      <c r="Y101" s="128" t="s">
        <v>1722</v>
      </c>
      <c r="Z101" s="548"/>
      <c r="AA101" s="548"/>
      <c r="AB101" s="3895"/>
      <c r="AC101" s="3529">
        <v>3.5</v>
      </c>
      <c r="AD101" s="3507">
        <f t="shared" si="41"/>
        <v>4.583333333333333</v>
      </c>
      <c r="AE101" s="3529">
        <v>5.8</v>
      </c>
      <c r="AF101" s="3529"/>
      <c r="AG101" s="3401">
        <v>15</v>
      </c>
      <c r="AH101" s="3370">
        <f t="shared" ref="AH101:AH102" si="43">SUM(AI101:AN101)</f>
        <v>20</v>
      </c>
      <c r="AI101" s="3401">
        <v>7</v>
      </c>
      <c r="AJ101" s="3401">
        <v>0</v>
      </c>
      <c r="AK101" s="3401">
        <v>5</v>
      </c>
      <c r="AL101" s="3401">
        <v>5</v>
      </c>
      <c r="AM101" s="3401">
        <v>0</v>
      </c>
      <c r="AN101" s="3401">
        <v>3</v>
      </c>
      <c r="AO101" s="3401"/>
      <c r="AP101" s="3401">
        <v>20</v>
      </c>
      <c r="AQ101" s="3370">
        <v>15</v>
      </c>
      <c r="AR101" s="3907">
        <v>4</v>
      </c>
      <c r="AS101" s="3401">
        <v>0</v>
      </c>
      <c r="AT101" s="3401">
        <v>5</v>
      </c>
      <c r="AU101" s="3401">
        <v>5</v>
      </c>
      <c r="AV101" s="3401">
        <v>5</v>
      </c>
      <c r="AW101" s="3401">
        <v>0</v>
      </c>
      <c r="AX101" s="3401">
        <v>0</v>
      </c>
      <c r="AY101" s="3401">
        <v>6</v>
      </c>
      <c r="AZ101" s="3401"/>
      <c r="BA101" s="3373">
        <f>(BD101*AQ101)+(BE101*AH101)+(BF101*AH101)+(BG101*AH101)</f>
        <v>55</v>
      </c>
      <c r="BB101" s="3546">
        <f>BA101/'Radiología simple.'!$AO$8</f>
        <v>4.583333333333333</v>
      </c>
      <c r="BC101" s="3373" t="str" cm="1">
        <f t="array" ref="BC101">_xlfn.IFS(BB101&lt;4,"estandar",BB101&gt;9,"compleja",BB101&gt;4,"avanzada")</f>
        <v>avanzada</v>
      </c>
      <c r="BD101" s="3557">
        <v>1</v>
      </c>
      <c r="BE101" s="3267">
        <v>1</v>
      </c>
      <c r="BF101" s="3268">
        <v>1</v>
      </c>
      <c r="BG101" s="3268">
        <v>0</v>
      </c>
      <c r="BH101" s="1164">
        <v>4.9176425339366503</v>
      </c>
      <c r="BI101" s="1164">
        <v>6.1019411764705902</v>
      </c>
      <c r="BJ101" s="1141"/>
      <c r="BK101" s="1164">
        <v>14.500452488687801</v>
      </c>
      <c r="BL101" s="1164">
        <f>SUM(BH101,BI101,BK101)</f>
        <v>25.520036199095038</v>
      </c>
      <c r="BM101" s="1162"/>
      <c r="BN101" s="1164">
        <v>10.940104786854</v>
      </c>
      <c r="BO101" s="1164">
        <v>10.5</v>
      </c>
      <c r="BP101" s="1164">
        <v>0</v>
      </c>
      <c r="BQ101" s="1164">
        <v>8.6022317077484001</v>
      </c>
      <c r="BR101" s="1164">
        <f>SUM(BL101,BN101,BO101,BP101,BQ101)</f>
        <v>55.562372693697441</v>
      </c>
      <c r="BS101" s="1165"/>
      <c r="BT101" s="1200">
        <v>70</v>
      </c>
      <c r="BU101" s="177"/>
      <c r="BV101" s="611"/>
      <c r="BW101" s="611"/>
      <c r="BX101" s="611"/>
    </row>
    <row r="102" spans="1:77" ht="51.75" customHeight="1" x14ac:dyDescent="0.6">
      <c r="A102" s="214">
        <v>0</v>
      </c>
      <c r="B102" s="215">
        <v>5</v>
      </c>
      <c r="C102" s="214">
        <v>0</v>
      </c>
      <c r="D102" s="215">
        <v>4</v>
      </c>
      <c r="E102" s="214">
        <v>0</v>
      </c>
      <c r="F102" s="215">
        <v>4</v>
      </c>
      <c r="G102" s="214">
        <v>0</v>
      </c>
      <c r="H102" s="215">
        <v>3</v>
      </c>
      <c r="I102" s="3883" t="str">
        <f t="shared" si="37"/>
        <v>05040403</v>
      </c>
      <c r="J102" s="1375" t="str">
        <f t="shared" si="38"/>
        <v>05040403</v>
      </c>
      <c r="K102" s="1018"/>
      <c r="L102" s="830">
        <v>70905</v>
      </c>
      <c r="M102" s="830"/>
      <c r="N102" s="830"/>
      <c r="O102" s="830"/>
      <c r="P102" s="830"/>
      <c r="Q102" s="830"/>
      <c r="R102" s="830"/>
      <c r="S102" s="986" t="s">
        <v>119</v>
      </c>
      <c r="T102" s="2663"/>
      <c r="U102" s="2663" t="s">
        <v>1724</v>
      </c>
      <c r="V102" s="2703" t="s">
        <v>240</v>
      </c>
      <c r="W102" s="2699" t="s">
        <v>1725</v>
      </c>
      <c r="X102" s="2380"/>
      <c r="Y102" s="128" t="s">
        <v>1724</v>
      </c>
      <c r="Z102" s="548"/>
      <c r="AA102" s="548"/>
      <c r="AB102" s="3895"/>
      <c r="AC102" s="3529">
        <v>3.8</v>
      </c>
      <c r="AD102" s="3507">
        <f t="shared" si="41"/>
        <v>4.583333333333333</v>
      </c>
      <c r="AE102" s="3529">
        <v>6.4</v>
      </c>
      <c r="AF102" s="3529"/>
      <c r="AG102" s="3378">
        <v>20</v>
      </c>
      <c r="AH102" s="3370">
        <f t="shared" si="43"/>
        <v>20</v>
      </c>
      <c r="AI102" s="3401">
        <v>7</v>
      </c>
      <c r="AJ102" s="3401">
        <v>0</v>
      </c>
      <c r="AK102" s="3401">
        <v>5</v>
      </c>
      <c r="AL102" s="3401">
        <v>5</v>
      </c>
      <c r="AM102" s="3401">
        <v>0</v>
      </c>
      <c r="AN102" s="3401">
        <v>3</v>
      </c>
      <c r="AO102" s="3401"/>
      <c r="AP102" s="3401">
        <v>20</v>
      </c>
      <c r="AQ102" s="3370">
        <v>15</v>
      </c>
      <c r="AR102" s="3907">
        <v>4</v>
      </c>
      <c r="AS102" s="3401">
        <v>0</v>
      </c>
      <c r="AT102" s="3401">
        <v>5</v>
      </c>
      <c r="AU102" s="3401">
        <v>5</v>
      </c>
      <c r="AV102" s="3401">
        <v>5</v>
      </c>
      <c r="AW102" s="3401">
        <v>0</v>
      </c>
      <c r="AX102" s="3401">
        <v>0</v>
      </c>
      <c r="AY102" s="3401">
        <v>6</v>
      </c>
      <c r="AZ102" s="3401"/>
      <c r="BA102" s="3373">
        <f>(BD102*AQ102)+(BE102*AH102)+(BF102*AH102)+(BG102*AH102)</f>
        <v>55</v>
      </c>
      <c r="BB102" s="3546">
        <f>BA102/'Radiología simple.'!$AO$8</f>
        <v>4.583333333333333</v>
      </c>
      <c r="BC102" s="3373" t="str" cm="1">
        <f t="array" ref="BC102">_xlfn.IFS(BB102&lt;4,"estandar",BB102&gt;9,"compleja",BB102&gt;4,"avanzada")</f>
        <v>avanzada</v>
      </c>
      <c r="BD102" s="3557">
        <v>1</v>
      </c>
      <c r="BE102" s="3267">
        <v>1</v>
      </c>
      <c r="BF102" s="3268">
        <v>1</v>
      </c>
      <c r="BG102" s="3268">
        <v>0</v>
      </c>
      <c r="BH102" s="1164">
        <v>6.5568567119155396</v>
      </c>
      <c r="BI102" s="1164">
        <v>8.1359215686274506</v>
      </c>
      <c r="BJ102" s="1141"/>
      <c r="BK102" s="1164">
        <v>14.500452488687801</v>
      </c>
      <c r="BL102" s="1164">
        <f>SUM(BH102,BI102,BK102)</f>
        <v>29.193230769230791</v>
      </c>
      <c r="BM102" s="1162"/>
      <c r="BN102" s="1164">
        <v>14.586806382472</v>
      </c>
      <c r="BO102" s="1164">
        <v>10.5</v>
      </c>
      <c r="BP102" s="1164">
        <v>0</v>
      </c>
      <c r="BQ102" s="1164">
        <v>8.6022317077484001</v>
      </c>
      <c r="BR102" s="1164">
        <f>SUM(BL102,BN102,BO102,BP102,BQ102)</f>
        <v>62.882268859451194</v>
      </c>
      <c r="BS102" s="1165"/>
      <c r="BT102" s="1200">
        <v>70</v>
      </c>
      <c r="BU102" s="177"/>
      <c r="BV102" s="611"/>
      <c r="BW102" s="611"/>
      <c r="BX102" s="611"/>
    </row>
    <row r="103" spans="1:77" ht="51.75" customHeight="1" x14ac:dyDescent="0.6">
      <c r="A103" s="214">
        <v>0</v>
      </c>
      <c r="B103" s="215">
        <v>5</v>
      </c>
      <c r="C103" s="214">
        <v>0</v>
      </c>
      <c r="D103" s="215">
        <v>4</v>
      </c>
      <c r="E103" s="214">
        <v>0</v>
      </c>
      <c r="F103" s="215">
        <v>5</v>
      </c>
      <c r="G103" s="214">
        <v>0</v>
      </c>
      <c r="H103" s="215">
        <v>0</v>
      </c>
      <c r="I103" s="3883" t="str">
        <f t="shared" si="37"/>
        <v>05040500</v>
      </c>
      <c r="J103" s="1375" t="str">
        <f t="shared" si="38"/>
        <v>05040500</v>
      </c>
      <c r="K103" s="1018"/>
      <c r="L103" s="830"/>
      <c r="M103" s="830"/>
      <c r="N103" s="830"/>
      <c r="O103" s="830"/>
      <c r="P103" s="830"/>
      <c r="Q103" s="830"/>
      <c r="R103" s="830"/>
      <c r="S103" s="986" t="s">
        <v>119</v>
      </c>
      <c r="T103" s="2663" t="s">
        <v>1726</v>
      </c>
      <c r="U103" s="3185"/>
      <c r="V103" s="2703"/>
      <c r="W103" s="2415"/>
      <c r="X103" s="2382"/>
      <c r="Y103" s="114"/>
      <c r="Z103" s="548"/>
      <c r="AA103" s="548"/>
      <c r="AB103" s="3895"/>
      <c r="AC103" s="3529"/>
      <c r="AD103" s="3529"/>
      <c r="AE103" s="3529"/>
      <c r="AF103" s="3529"/>
      <c r="AG103" s="3378"/>
      <c r="AH103" s="3401"/>
      <c r="AI103" s="3401"/>
      <c r="AJ103" s="3401"/>
      <c r="AK103" s="3401"/>
      <c r="AL103" s="3401"/>
      <c r="AM103" s="3401"/>
      <c r="AN103" s="3401"/>
      <c r="AO103" s="3401"/>
      <c r="AP103" s="3378"/>
      <c r="AQ103" s="3401"/>
      <c r="AR103" s="3907"/>
      <c r="AS103" s="3401"/>
      <c r="AT103" s="3401"/>
      <c r="AU103" s="3401"/>
      <c r="AV103" s="3401"/>
      <c r="AW103" s="3401"/>
      <c r="AX103" s="3401"/>
      <c r="AY103" s="3401"/>
      <c r="AZ103" s="3401"/>
      <c r="BA103" s="3373"/>
      <c r="BB103" s="3546"/>
      <c r="BC103" s="3404"/>
      <c r="BD103" s="3557"/>
      <c r="BE103" s="3267"/>
      <c r="BF103" s="3268"/>
      <c r="BG103" s="3268"/>
      <c r="BH103" s="1164"/>
      <c r="BI103" s="1164"/>
      <c r="BJ103" s="1141"/>
      <c r="BK103" s="1164"/>
      <c r="BL103" s="1164"/>
      <c r="BM103" s="1162"/>
      <c r="BN103" s="1164"/>
      <c r="BO103" s="1164"/>
      <c r="BP103" s="1164"/>
      <c r="BQ103" s="1164"/>
      <c r="BR103" s="1164"/>
      <c r="BS103" s="1165"/>
      <c r="BT103" s="1200"/>
      <c r="BU103" s="177"/>
      <c r="BV103" s="611"/>
      <c r="BW103" s="611"/>
      <c r="BX103" s="611"/>
    </row>
    <row r="104" spans="1:77" ht="51.75" customHeight="1" x14ac:dyDescent="0.6">
      <c r="A104" s="214">
        <v>0</v>
      </c>
      <c r="B104" s="215">
        <v>5</v>
      </c>
      <c r="C104" s="214">
        <v>0</v>
      </c>
      <c r="D104" s="215">
        <v>4</v>
      </c>
      <c r="E104" s="214">
        <v>0</v>
      </c>
      <c r="F104" s="215">
        <v>5</v>
      </c>
      <c r="G104" s="214">
        <v>0</v>
      </c>
      <c r="H104" s="215">
        <v>1</v>
      </c>
      <c r="I104" s="3883" t="str">
        <f t="shared" si="37"/>
        <v>05040501</v>
      </c>
      <c r="J104" s="1375" t="str">
        <f t="shared" si="38"/>
        <v>05040501</v>
      </c>
      <c r="K104" s="1018"/>
      <c r="L104" s="830">
        <v>70906</v>
      </c>
      <c r="M104" s="830"/>
      <c r="N104" s="830"/>
      <c r="O104" s="830"/>
      <c r="P104" s="830"/>
      <c r="Q104" s="830"/>
      <c r="R104" s="830"/>
      <c r="S104" s="986" t="s">
        <v>119</v>
      </c>
      <c r="T104" s="2663"/>
      <c r="U104" s="2663" t="s">
        <v>1727</v>
      </c>
      <c r="V104" s="2703" t="s">
        <v>240</v>
      </c>
      <c r="W104" s="2699" t="s">
        <v>1728</v>
      </c>
      <c r="X104" s="2380"/>
      <c r="Y104" s="128" t="s">
        <v>1727</v>
      </c>
      <c r="Z104" s="548"/>
      <c r="AA104" s="548"/>
      <c r="AB104" s="3895"/>
      <c r="AC104" s="3529">
        <v>3.5</v>
      </c>
      <c r="AD104" s="3507">
        <f t="shared" ref="AD104:AD106" si="44">BB104</f>
        <v>2.5</v>
      </c>
      <c r="AE104" s="3529">
        <v>4.5999999999999996</v>
      </c>
      <c r="AF104" s="3529"/>
      <c r="AG104" s="3378">
        <v>15</v>
      </c>
      <c r="AH104" s="3370">
        <f>SUM(AI104:AN104)</f>
        <v>15</v>
      </c>
      <c r="AI104" s="3401">
        <v>7</v>
      </c>
      <c r="AJ104" s="3401">
        <v>0</v>
      </c>
      <c r="AK104" s="3401">
        <v>0</v>
      </c>
      <c r="AL104" s="3401">
        <v>5</v>
      </c>
      <c r="AM104" s="3401">
        <v>0</v>
      </c>
      <c r="AN104" s="3401">
        <v>3</v>
      </c>
      <c r="AO104" s="3401"/>
      <c r="AP104" s="3401">
        <v>20</v>
      </c>
      <c r="AQ104" s="3370">
        <v>15</v>
      </c>
      <c r="AR104" s="3907">
        <v>4</v>
      </c>
      <c r="AS104" s="3401">
        <v>0</v>
      </c>
      <c r="AT104" s="3401">
        <v>5</v>
      </c>
      <c r="AU104" s="3401">
        <v>0</v>
      </c>
      <c r="AV104" s="3401">
        <v>5</v>
      </c>
      <c r="AW104" s="3401">
        <v>0</v>
      </c>
      <c r="AX104" s="3401">
        <v>0</v>
      </c>
      <c r="AY104" s="3401">
        <v>6</v>
      </c>
      <c r="AZ104" s="3401"/>
      <c r="BA104" s="3373">
        <f>(BD104*AQ104)+(BE104*AH104)+(BF104*AH104)+(BG104*AH104)</f>
        <v>30</v>
      </c>
      <c r="BB104" s="3546">
        <f>BA104/'Radiología simple.'!$AO$8</f>
        <v>2.5</v>
      </c>
      <c r="BC104" s="3373" t="str" cm="1">
        <f t="array" ref="BC104">_xlfn.IFS(BB104&lt;4,"estandar",BB104&gt;9,"compleja",BB104&gt;4,"avanzada")</f>
        <v>estandar</v>
      </c>
      <c r="BD104" s="3557">
        <v>1</v>
      </c>
      <c r="BE104" s="3267">
        <v>0</v>
      </c>
      <c r="BF104" s="3268">
        <v>1</v>
      </c>
      <c r="BG104" s="3268">
        <v>0</v>
      </c>
      <c r="BH104" s="1164">
        <v>4.9176425339366503</v>
      </c>
      <c r="BI104" s="1164">
        <v>6.1019411764705902</v>
      </c>
      <c r="BJ104" s="1141"/>
      <c r="BK104" s="1164">
        <v>14.500452488687801</v>
      </c>
      <c r="BL104" s="1164">
        <f>SUM(BH104,BI104,BK104)</f>
        <v>25.520036199095038</v>
      </c>
      <c r="BM104" s="1162"/>
      <c r="BN104" s="1164">
        <v>10.940104786854</v>
      </c>
      <c r="BO104" s="1164">
        <v>0</v>
      </c>
      <c r="BP104" s="1164">
        <v>0</v>
      </c>
      <c r="BQ104" s="1164">
        <v>8.6022317077484001</v>
      </c>
      <c r="BR104" s="1164">
        <f>SUM(BL104,BN104,BO104,BP104,BQ104)</f>
        <v>45.062372693697441</v>
      </c>
      <c r="BS104" s="1165"/>
      <c r="BT104" s="1200"/>
      <c r="BU104" s="177"/>
      <c r="BV104" s="611"/>
      <c r="BW104" s="611"/>
      <c r="BX104" s="611"/>
      <c r="BY104" s="602"/>
    </row>
    <row r="105" spans="1:77" ht="51.75" customHeight="1" x14ac:dyDescent="0.6">
      <c r="A105" s="214">
        <v>0</v>
      </c>
      <c r="B105" s="215">
        <v>5</v>
      </c>
      <c r="C105" s="214">
        <v>0</v>
      </c>
      <c r="D105" s="215">
        <v>4</v>
      </c>
      <c r="E105" s="214">
        <v>0</v>
      </c>
      <c r="F105" s="215">
        <v>5</v>
      </c>
      <c r="G105" s="214">
        <v>0</v>
      </c>
      <c r="H105" s="215">
        <v>2</v>
      </c>
      <c r="I105" s="3883" t="str">
        <f t="shared" si="37"/>
        <v>05040502</v>
      </c>
      <c r="J105" s="1375" t="str">
        <f t="shared" si="38"/>
        <v>05040502</v>
      </c>
      <c r="K105" s="1018"/>
      <c r="L105" s="830">
        <v>70907</v>
      </c>
      <c r="M105" s="830"/>
      <c r="N105" s="830"/>
      <c r="O105" s="830"/>
      <c r="P105" s="830"/>
      <c r="Q105" s="830"/>
      <c r="R105" s="830"/>
      <c r="S105" s="986" t="s">
        <v>119</v>
      </c>
      <c r="T105" s="2663"/>
      <c r="U105" s="2663" t="s">
        <v>1729</v>
      </c>
      <c r="V105" s="2703" t="s">
        <v>240</v>
      </c>
      <c r="W105" s="2699" t="s">
        <v>1730</v>
      </c>
      <c r="X105" s="2380"/>
      <c r="Y105" s="128" t="s">
        <v>1729</v>
      </c>
      <c r="Z105" s="548"/>
      <c r="AA105" s="548"/>
      <c r="AB105" s="3895"/>
      <c r="AC105" s="3529">
        <v>3.5</v>
      </c>
      <c r="AD105" s="3507">
        <f t="shared" si="44"/>
        <v>4.583333333333333</v>
      </c>
      <c r="AE105" s="3529">
        <v>5.8</v>
      </c>
      <c r="AF105" s="3529"/>
      <c r="AG105" s="3401">
        <v>15</v>
      </c>
      <c r="AH105" s="3370">
        <f>SUM(AI105:AN105)</f>
        <v>20</v>
      </c>
      <c r="AI105" s="3401">
        <v>7</v>
      </c>
      <c r="AJ105" s="3401">
        <v>0</v>
      </c>
      <c r="AK105" s="3401">
        <v>5</v>
      </c>
      <c r="AL105" s="3401">
        <v>5</v>
      </c>
      <c r="AM105" s="3401">
        <v>0</v>
      </c>
      <c r="AN105" s="3401">
        <v>3</v>
      </c>
      <c r="AO105" s="3401"/>
      <c r="AP105" s="3401">
        <v>20</v>
      </c>
      <c r="AQ105" s="3370">
        <v>15</v>
      </c>
      <c r="AR105" s="3907">
        <v>4</v>
      </c>
      <c r="AS105" s="3401">
        <v>0</v>
      </c>
      <c r="AT105" s="3401">
        <v>5</v>
      </c>
      <c r="AU105" s="3401">
        <v>5</v>
      </c>
      <c r="AV105" s="3401">
        <v>5</v>
      </c>
      <c r="AW105" s="3401">
        <v>0</v>
      </c>
      <c r="AX105" s="3401">
        <v>0</v>
      </c>
      <c r="AY105" s="3401">
        <v>6</v>
      </c>
      <c r="AZ105" s="3401"/>
      <c r="BA105" s="3373">
        <f>(BD105*AQ105)+(BE105*AH105)+(BF105*AH105)+(BG105*AH105)</f>
        <v>55</v>
      </c>
      <c r="BB105" s="3546">
        <f>BA105/'Radiología simple.'!$AO$8</f>
        <v>4.583333333333333</v>
      </c>
      <c r="BC105" s="3373" t="str" cm="1">
        <f t="array" ref="BC105">_xlfn.IFS(BB105&lt;4,"estandar",BB105&gt;9,"compleja",BB105&gt;4,"avanzada")</f>
        <v>avanzada</v>
      </c>
      <c r="BD105" s="3557">
        <v>1</v>
      </c>
      <c r="BE105" s="3267">
        <v>1</v>
      </c>
      <c r="BF105" s="3268">
        <v>1</v>
      </c>
      <c r="BG105" s="3268">
        <v>0</v>
      </c>
      <c r="BH105" s="1164">
        <v>4.9176425339366503</v>
      </c>
      <c r="BI105" s="1164">
        <v>6.1019411764705902</v>
      </c>
      <c r="BJ105" s="1141"/>
      <c r="BK105" s="1164">
        <v>14.500452488687801</v>
      </c>
      <c r="BL105" s="1164">
        <f>SUM(BH105,BI105,BK105)</f>
        <v>25.520036199095038</v>
      </c>
      <c r="BM105" s="1162"/>
      <c r="BN105" s="1164">
        <v>10.940104786854</v>
      </c>
      <c r="BO105" s="1164">
        <v>10.5</v>
      </c>
      <c r="BP105" s="1164">
        <v>0</v>
      </c>
      <c r="BQ105" s="1164">
        <v>8.6022317077484001</v>
      </c>
      <c r="BR105" s="1164">
        <f>SUM(BL105,BN105,BO105,BP105,BQ105)</f>
        <v>55.562372693697441</v>
      </c>
      <c r="BS105" s="1165"/>
      <c r="BT105" s="1200">
        <v>70</v>
      </c>
      <c r="BU105" s="177"/>
      <c r="BV105" s="611"/>
      <c r="BW105" s="611"/>
      <c r="BX105" s="611"/>
    </row>
    <row r="106" spans="1:77" ht="51.75" customHeight="1" x14ac:dyDescent="0.6">
      <c r="A106" s="214">
        <v>0</v>
      </c>
      <c r="B106" s="215">
        <v>5</v>
      </c>
      <c r="C106" s="214">
        <v>0</v>
      </c>
      <c r="D106" s="215">
        <v>4</v>
      </c>
      <c r="E106" s="214">
        <v>0</v>
      </c>
      <c r="F106" s="215">
        <v>5</v>
      </c>
      <c r="G106" s="214">
        <v>0</v>
      </c>
      <c r="H106" s="215">
        <v>3</v>
      </c>
      <c r="I106" s="3883" t="str">
        <f t="shared" si="37"/>
        <v>05040503</v>
      </c>
      <c r="J106" s="1375" t="str">
        <f t="shared" si="38"/>
        <v>05040503</v>
      </c>
      <c r="K106" s="1018"/>
      <c r="L106" s="830">
        <v>70908</v>
      </c>
      <c r="M106" s="830"/>
      <c r="N106" s="830"/>
      <c r="O106" s="830"/>
      <c r="P106" s="830"/>
      <c r="Q106" s="830"/>
      <c r="R106" s="830"/>
      <c r="S106" s="986" t="s">
        <v>119</v>
      </c>
      <c r="T106" s="2663"/>
      <c r="U106" s="2663" t="s">
        <v>1731</v>
      </c>
      <c r="V106" s="2703" t="s">
        <v>240</v>
      </c>
      <c r="W106" s="2699" t="s">
        <v>1732</v>
      </c>
      <c r="X106" s="2380"/>
      <c r="Y106" s="128" t="s">
        <v>1731</v>
      </c>
      <c r="Z106" s="548"/>
      <c r="AA106" s="548"/>
      <c r="AB106" s="3895"/>
      <c r="AC106" s="3529">
        <v>3.8</v>
      </c>
      <c r="AD106" s="3507">
        <f t="shared" si="44"/>
        <v>4.583333333333333</v>
      </c>
      <c r="AE106" s="3529">
        <v>6.4</v>
      </c>
      <c r="AF106" s="3529"/>
      <c r="AG106" s="3378">
        <v>20</v>
      </c>
      <c r="AH106" s="3370">
        <f>SUM(AI106:AN106)</f>
        <v>20</v>
      </c>
      <c r="AI106" s="3401">
        <v>7</v>
      </c>
      <c r="AJ106" s="3401">
        <v>0</v>
      </c>
      <c r="AK106" s="3401">
        <v>5</v>
      </c>
      <c r="AL106" s="3401">
        <v>5</v>
      </c>
      <c r="AM106" s="3401">
        <v>0</v>
      </c>
      <c r="AN106" s="3401">
        <v>3</v>
      </c>
      <c r="AO106" s="3401"/>
      <c r="AP106" s="3401">
        <v>25</v>
      </c>
      <c r="AQ106" s="3370">
        <v>15</v>
      </c>
      <c r="AR106" s="3907">
        <v>4</v>
      </c>
      <c r="AS106" s="3401">
        <v>0</v>
      </c>
      <c r="AT106" s="3401">
        <v>5</v>
      </c>
      <c r="AU106" s="3401">
        <v>5</v>
      </c>
      <c r="AV106" s="3401">
        <v>5</v>
      </c>
      <c r="AW106" s="3401">
        <v>0</v>
      </c>
      <c r="AX106" s="3401">
        <v>0</v>
      </c>
      <c r="AY106" s="3401">
        <v>6</v>
      </c>
      <c r="AZ106" s="3401"/>
      <c r="BA106" s="3373">
        <f>(BD106*AQ106)+(BE106*AH106)+(BF106*AH106)+(BG106*AH106)</f>
        <v>55</v>
      </c>
      <c r="BB106" s="3546">
        <f>BA106/'Radiología simple.'!$AO$8</f>
        <v>4.583333333333333</v>
      </c>
      <c r="BC106" s="3373" t="str" cm="1">
        <f t="array" ref="BC106">_xlfn.IFS(BB106&lt;4,"estandar",BB106&gt;9,"compleja",BB106&gt;4,"avanzada")</f>
        <v>avanzada</v>
      </c>
      <c r="BD106" s="3557">
        <v>1</v>
      </c>
      <c r="BE106" s="3267">
        <v>1</v>
      </c>
      <c r="BF106" s="3268">
        <v>1</v>
      </c>
      <c r="BG106" s="3268">
        <v>0</v>
      </c>
      <c r="BH106" s="1164">
        <v>6.5568567119155396</v>
      </c>
      <c r="BI106" s="1164">
        <v>8.1359215686274506</v>
      </c>
      <c r="BJ106" s="1141"/>
      <c r="BK106" s="1164">
        <v>14.500452488687801</v>
      </c>
      <c r="BL106" s="1164">
        <f>SUM(BH106,BI106,BK106)</f>
        <v>29.193230769230791</v>
      </c>
      <c r="BM106" s="1162"/>
      <c r="BN106" s="1164">
        <v>14.586806382472</v>
      </c>
      <c r="BO106" s="1164">
        <v>10.5</v>
      </c>
      <c r="BP106" s="1164">
        <v>0</v>
      </c>
      <c r="BQ106" s="1164">
        <v>8.6022317077484001</v>
      </c>
      <c r="BR106" s="1164">
        <f>SUM(BL106,BN106,BO106,BP106,BQ106)</f>
        <v>62.882268859451194</v>
      </c>
      <c r="BS106" s="1165"/>
      <c r="BT106" s="1200">
        <v>70</v>
      </c>
      <c r="BU106" s="177"/>
      <c r="BV106" s="611"/>
      <c r="BW106" s="611"/>
      <c r="BX106" s="611"/>
    </row>
    <row r="107" spans="1:77" ht="51.75" customHeight="1" x14ac:dyDescent="0.6">
      <c r="A107" s="214">
        <v>0</v>
      </c>
      <c r="B107" s="215">
        <v>5</v>
      </c>
      <c r="C107" s="214">
        <v>0</v>
      </c>
      <c r="D107" s="215">
        <v>4</v>
      </c>
      <c r="E107" s="214">
        <v>0</v>
      </c>
      <c r="F107" s="215">
        <v>6</v>
      </c>
      <c r="G107" s="214">
        <v>0</v>
      </c>
      <c r="H107" s="215">
        <v>0</v>
      </c>
      <c r="I107" s="3883" t="str">
        <f t="shared" si="37"/>
        <v>05040600</v>
      </c>
      <c r="J107" s="1375" t="str">
        <f t="shared" si="38"/>
        <v>05040600</v>
      </c>
      <c r="K107" s="1018"/>
      <c r="L107" s="830"/>
      <c r="M107" s="830"/>
      <c r="N107" s="830"/>
      <c r="O107" s="830"/>
      <c r="P107" s="830"/>
      <c r="Q107" s="830"/>
      <c r="R107" s="830"/>
      <c r="S107" s="986" t="s">
        <v>119</v>
      </c>
      <c r="T107" s="2663" t="s">
        <v>1733</v>
      </c>
      <c r="U107" s="3185"/>
      <c r="V107" s="2703"/>
      <c r="W107" s="2415"/>
      <c r="X107" s="2382"/>
      <c r="Y107" s="114"/>
      <c r="Z107" s="548"/>
      <c r="AA107" s="548"/>
      <c r="AB107" s="3895"/>
      <c r="AC107" s="3529"/>
      <c r="AD107" s="3529"/>
      <c r="AE107" s="3529"/>
      <c r="AF107" s="3529"/>
      <c r="AG107" s="3378"/>
      <c r="AH107" s="3401"/>
      <c r="AI107" s="3401"/>
      <c r="AJ107" s="3401"/>
      <c r="AK107" s="3401"/>
      <c r="AL107" s="3401"/>
      <c r="AM107" s="3401"/>
      <c r="AN107" s="3401"/>
      <c r="AO107" s="3401"/>
      <c r="AP107" s="3378"/>
      <c r="AQ107" s="3401"/>
      <c r="AR107" s="3907"/>
      <c r="AS107" s="3401"/>
      <c r="AT107" s="3401"/>
      <c r="AU107" s="3401"/>
      <c r="AV107" s="3401"/>
      <c r="AW107" s="3401"/>
      <c r="AX107" s="3401"/>
      <c r="AY107" s="3401"/>
      <c r="AZ107" s="3401"/>
      <c r="BA107" s="3373"/>
      <c r="BB107" s="3546"/>
      <c r="BC107" s="3404"/>
      <c r="BD107" s="3557"/>
      <c r="BE107" s="3267"/>
      <c r="BF107" s="3268"/>
      <c r="BG107" s="3268"/>
      <c r="BH107" s="1164"/>
      <c r="BI107" s="1164"/>
      <c r="BJ107" s="1141"/>
      <c r="BK107" s="1164"/>
      <c r="BL107" s="1164"/>
      <c r="BM107" s="1162"/>
      <c r="BN107" s="1164"/>
      <c r="BO107" s="1164"/>
      <c r="BP107" s="1164"/>
      <c r="BQ107" s="1164"/>
      <c r="BR107" s="1164"/>
      <c r="BS107" s="1165"/>
      <c r="BT107" s="1200"/>
      <c r="BU107" s="177"/>
      <c r="BV107" s="611"/>
      <c r="BW107" s="611"/>
      <c r="BX107" s="611"/>
    </row>
    <row r="108" spans="1:77" ht="51.75" customHeight="1" x14ac:dyDescent="0.6">
      <c r="A108" s="214">
        <v>0</v>
      </c>
      <c r="B108" s="215">
        <v>5</v>
      </c>
      <c r="C108" s="214">
        <v>0</v>
      </c>
      <c r="D108" s="215">
        <v>4</v>
      </c>
      <c r="E108" s="214">
        <v>0</v>
      </c>
      <c r="F108" s="215">
        <v>6</v>
      </c>
      <c r="G108" s="214">
        <v>0</v>
      </c>
      <c r="H108" s="215">
        <v>1</v>
      </c>
      <c r="I108" s="3883" t="str">
        <f t="shared" si="37"/>
        <v>05040601</v>
      </c>
      <c r="J108" s="1375" t="str">
        <f t="shared" si="38"/>
        <v>05040601</v>
      </c>
      <c r="K108" s="1018"/>
      <c r="L108" s="830">
        <v>70910</v>
      </c>
      <c r="M108" s="830"/>
      <c r="N108" s="830"/>
      <c r="O108" s="830"/>
      <c r="P108" s="830"/>
      <c r="Q108" s="830"/>
      <c r="R108" s="830"/>
      <c r="S108" s="986" t="s">
        <v>119</v>
      </c>
      <c r="T108" s="2663"/>
      <c r="U108" s="2663" t="s">
        <v>1734</v>
      </c>
      <c r="V108" s="2703" t="s">
        <v>653</v>
      </c>
      <c r="W108" s="2699" t="s">
        <v>1735</v>
      </c>
      <c r="X108" s="2380"/>
      <c r="Y108" s="128" t="s">
        <v>1736</v>
      </c>
      <c r="Z108" s="548"/>
      <c r="AA108" s="548"/>
      <c r="AB108" s="3895"/>
      <c r="AC108" s="3529">
        <v>3.5</v>
      </c>
      <c r="AD108" s="3507">
        <f t="shared" ref="AD108:AD111" si="45">BB108</f>
        <v>2.9166666666666665</v>
      </c>
      <c r="AE108" s="3529">
        <v>4.5999999999999996</v>
      </c>
      <c r="AF108" s="3529"/>
      <c r="AG108" s="3378">
        <v>15</v>
      </c>
      <c r="AH108" s="3370">
        <f>SUM(AI108:AN108)</f>
        <v>15</v>
      </c>
      <c r="AI108" s="3401">
        <v>7</v>
      </c>
      <c r="AJ108" s="3401">
        <v>0</v>
      </c>
      <c r="AK108" s="3401">
        <v>0</v>
      </c>
      <c r="AL108" s="3401">
        <v>5</v>
      </c>
      <c r="AM108" s="3401">
        <v>0</v>
      </c>
      <c r="AN108" s="3401">
        <v>3</v>
      </c>
      <c r="AO108" s="3401"/>
      <c r="AP108" s="3401">
        <v>20</v>
      </c>
      <c r="AQ108" s="3370">
        <f t="shared" ref="AQ108:AQ111" si="46">SUM(AR108:AY108)</f>
        <v>20</v>
      </c>
      <c r="AR108" s="3907">
        <v>4</v>
      </c>
      <c r="AS108" s="3401">
        <v>0</v>
      </c>
      <c r="AT108" s="3401">
        <v>5</v>
      </c>
      <c r="AU108" s="3401">
        <v>0</v>
      </c>
      <c r="AV108" s="3401">
        <v>0</v>
      </c>
      <c r="AW108" s="3401">
        <v>5</v>
      </c>
      <c r="AX108" s="3401">
        <v>0</v>
      </c>
      <c r="AY108" s="3401">
        <v>6</v>
      </c>
      <c r="AZ108" s="3401"/>
      <c r="BA108" s="3373">
        <f>(BD108*AQ108)+(BE108*AH108)+(BF108*AH108)+(BG108*AH108)</f>
        <v>35</v>
      </c>
      <c r="BB108" s="3546">
        <f>BA108/'Radiología simple.'!$AO$8</f>
        <v>2.9166666666666665</v>
      </c>
      <c r="BC108" s="3373" t="str" cm="1">
        <f t="array" ref="BC108">_xlfn.IFS(BB108&lt;4,"estandar",BB108&gt;9,"compleja",BB108&gt;4,"avanzada")</f>
        <v>estandar</v>
      </c>
      <c r="BD108" s="3557">
        <v>1</v>
      </c>
      <c r="BE108" s="3267">
        <v>0</v>
      </c>
      <c r="BF108" s="3268">
        <v>1</v>
      </c>
      <c r="BG108" s="3268">
        <v>0</v>
      </c>
      <c r="BH108" s="1164">
        <v>4.9176425339366503</v>
      </c>
      <c r="BI108" s="1164">
        <v>6.1019411764705902</v>
      </c>
      <c r="BJ108" s="1141"/>
      <c r="BK108" s="1164">
        <v>14.500452488687801</v>
      </c>
      <c r="BL108" s="1164">
        <f>SUM(BH108,BI108,BK108)</f>
        <v>25.520036199095038</v>
      </c>
      <c r="BM108" s="1162"/>
      <c r="BN108" s="1164">
        <v>10.940104786854</v>
      </c>
      <c r="BO108" s="1164">
        <v>0</v>
      </c>
      <c r="BP108" s="1164">
        <v>0</v>
      </c>
      <c r="BQ108" s="1164">
        <v>8.6022317077484001</v>
      </c>
      <c r="BR108" s="1164">
        <f>SUM(BL108,BN108,BO108,BP108,BQ108)</f>
        <v>45.062372693697441</v>
      </c>
      <c r="BS108" s="1165"/>
      <c r="BT108" s="1200"/>
      <c r="BU108" s="177"/>
      <c r="BV108" s="611"/>
      <c r="BW108" s="611"/>
      <c r="BX108" s="611"/>
      <c r="BY108" s="602"/>
    </row>
    <row r="109" spans="1:77" ht="51.75" customHeight="1" x14ac:dyDescent="0.6">
      <c r="A109" s="214">
        <v>0</v>
      </c>
      <c r="B109" s="215">
        <v>5</v>
      </c>
      <c r="C109" s="214">
        <v>0</v>
      </c>
      <c r="D109" s="215">
        <v>4</v>
      </c>
      <c r="E109" s="214">
        <v>0</v>
      </c>
      <c r="F109" s="215">
        <v>6</v>
      </c>
      <c r="G109" s="214">
        <v>0</v>
      </c>
      <c r="H109" s="215">
        <v>2</v>
      </c>
      <c r="I109" s="3883" t="str">
        <f t="shared" si="37"/>
        <v>05040602</v>
      </c>
      <c r="J109" s="1375" t="str">
        <f t="shared" si="38"/>
        <v>05040602</v>
      </c>
      <c r="K109" s="1018"/>
      <c r="L109" s="830">
        <v>70911</v>
      </c>
      <c r="M109" s="830"/>
      <c r="N109" s="830"/>
      <c r="O109" s="830"/>
      <c r="P109" s="830"/>
      <c r="Q109" s="830"/>
      <c r="R109" s="830"/>
      <c r="S109" s="986" t="s">
        <v>119</v>
      </c>
      <c r="T109" s="2663"/>
      <c r="U109" s="2663" t="s">
        <v>1737</v>
      </c>
      <c r="V109" s="2703" t="s">
        <v>653</v>
      </c>
      <c r="W109" s="2699" t="s">
        <v>1738</v>
      </c>
      <c r="X109" s="2380"/>
      <c r="Y109" s="128" t="s">
        <v>1739</v>
      </c>
      <c r="Z109" s="548"/>
      <c r="AA109" s="548"/>
      <c r="AB109" s="3895"/>
      <c r="AC109" s="3529">
        <v>3.5</v>
      </c>
      <c r="AD109" s="3507">
        <f t="shared" si="45"/>
        <v>5</v>
      </c>
      <c r="AE109" s="3529">
        <v>5.8</v>
      </c>
      <c r="AF109" s="3529"/>
      <c r="AG109" s="3378">
        <v>15</v>
      </c>
      <c r="AH109" s="3370">
        <f>SUM(AI109:AN109)</f>
        <v>20</v>
      </c>
      <c r="AI109" s="3401">
        <v>7</v>
      </c>
      <c r="AJ109" s="3401">
        <v>0</v>
      </c>
      <c r="AK109" s="3401">
        <v>5</v>
      </c>
      <c r="AL109" s="3401">
        <v>5</v>
      </c>
      <c r="AM109" s="3401">
        <v>0</v>
      </c>
      <c r="AN109" s="3401">
        <v>3</v>
      </c>
      <c r="AO109" s="3401"/>
      <c r="AP109" s="3401">
        <v>20</v>
      </c>
      <c r="AQ109" s="3370">
        <v>20</v>
      </c>
      <c r="AR109" s="3907">
        <v>4</v>
      </c>
      <c r="AS109" s="3401">
        <v>0</v>
      </c>
      <c r="AT109" s="3401">
        <v>5</v>
      </c>
      <c r="AU109" s="3401">
        <v>5</v>
      </c>
      <c r="AV109" s="3401">
        <v>0</v>
      </c>
      <c r="AW109" s="3401">
        <v>5</v>
      </c>
      <c r="AX109" s="3401">
        <v>0</v>
      </c>
      <c r="AY109" s="3401">
        <v>6</v>
      </c>
      <c r="AZ109" s="3401"/>
      <c r="BA109" s="3373">
        <f>(BD109*AQ109)+(BE109*AH109)+(BF109*AH109)+(BG109*AH109)</f>
        <v>60</v>
      </c>
      <c r="BB109" s="3546">
        <f>BA109/'Radiología simple.'!$AO$8</f>
        <v>5</v>
      </c>
      <c r="BC109" s="3373" t="str" cm="1">
        <f t="array" ref="BC109">_xlfn.IFS(BB109&lt;4,"estandar",BB109&gt;9,"compleja",BB109&gt;4,"avanzada")</f>
        <v>avanzada</v>
      </c>
      <c r="BD109" s="3557">
        <v>1</v>
      </c>
      <c r="BE109" s="3267">
        <v>1</v>
      </c>
      <c r="BF109" s="3268">
        <v>1</v>
      </c>
      <c r="BG109" s="3268">
        <v>0</v>
      </c>
      <c r="BH109" s="1164">
        <v>4.9176425339366503</v>
      </c>
      <c r="BI109" s="1164">
        <v>6.1019411764705902</v>
      </c>
      <c r="BJ109" s="1141"/>
      <c r="BK109" s="1164">
        <v>14.500452488687801</v>
      </c>
      <c r="BL109" s="1164">
        <f>SUM(BH109,BI109,BK109)</f>
        <v>25.520036199095038</v>
      </c>
      <c r="BM109" s="1162"/>
      <c r="BN109" s="1164">
        <v>10.940104786854</v>
      </c>
      <c r="BO109" s="1164">
        <v>10.5</v>
      </c>
      <c r="BP109" s="1164">
        <v>0</v>
      </c>
      <c r="BQ109" s="1164">
        <v>8.6022317077484001</v>
      </c>
      <c r="BR109" s="1164">
        <f>SUM(BL109,BN109,BO109,BP109,BQ109)</f>
        <v>55.562372693697441</v>
      </c>
      <c r="BS109" s="1165"/>
      <c r="BT109" s="1200">
        <v>70</v>
      </c>
      <c r="BU109" s="177"/>
      <c r="BV109" s="611"/>
      <c r="BW109" s="611"/>
      <c r="BX109" s="611"/>
    </row>
    <row r="110" spans="1:77" ht="51.75" customHeight="1" x14ac:dyDescent="0.6">
      <c r="A110" s="214">
        <v>0</v>
      </c>
      <c r="B110" s="215">
        <v>5</v>
      </c>
      <c r="C110" s="214">
        <v>0</v>
      </c>
      <c r="D110" s="215">
        <v>4</v>
      </c>
      <c r="E110" s="214">
        <v>0</v>
      </c>
      <c r="F110" s="215">
        <v>6</v>
      </c>
      <c r="G110" s="214">
        <v>0</v>
      </c>
      <c r="H110" s="215">
        <v>3</v>
      </c>
      <c r="I110" s="3883" t="str">
        <f t="shared" si="37"/>
        <v>05040603</v>
      </c>
      <c r="J110" s="1375" t="str">
        <f t="shared" si="38"/>
        <v>05040603</v>
      </c>
      <c r="K110" s="1018"/>
      <c r="L110" s="830">
        <v>70912</v>
      </c>
      <c r="M110" s="830"/>
      <c r="N110" s="830"/>
      <c r="O110" s="830"/>
      <c r="P110" s="830"/>
      <c r="Q110" s="830"/>
      <c r="R110" s="830"/>
      <c r="S110" s="986" t="s">
        <v>119</v>
      </c>
      <c r="T110" s="2663"/>
      <c r="U110" s="2663" t="s">
        <v>1740</v>
      </c>
      <c r="V110" s="2703" t="s">
        <v>653</v>
      </c>
      <c r="W110" s="2699" t="s">
        <v>1732</v>
      </c>
      <c r="X110" s="2380"/>
      <c r="Y110" s="128" t="s">
        <v>1741</v>
      </c>
      <c r="Z110" s="548"/>
      <c r="AA110" s="548"/>
      <c r="AB110" s="3895"/>
      <c r="AC110" s="3529">
        <v>3.8</v>
      </c>
      <c r="AD110" s="3507">
        <f t="shared" si="45"/>
        <v>5</v>
      </c>
      <c r="AE110" s="3529">
        <v>6.4</v>
      </c>
      <c r="AF110" s="3529"/>
      <c r="AG110" s="3378">
        <v>20</v>
      </c>
      <c r="AH110" s="3370">
        <f>SUM(AI110:AN110)</f>
        <v>20</v>
      </c>
      <c r="AI110" s="3401">
        <v>7</v>
      </c>
      <c r="AJ110" s="3401">
        <v>0</v>
      </c>
      <c r="AK110" s="3401">
        <v>5</v>
      </c>
      <c r="AL110" s="3401">
        <v>5</v>
      </c>
      <c r="AM110" s="3401">
        <v>0</v>
      </c>
      <c r="AN110" s="3401">
        <v>3</v>
      </c>
      <c r="AO110" s="3401"/>
      <c r="AP110" s="3401">
        <v>20</v>
      </c>
      <c r="AQ110" s="3370">
        <v>20</v>
      </c>
      <c r="AR110" s="3907">
        <v>4</v>
      </c>
      <c r="AS110" s="3401">
        <v>0</v>
      </c>
      <c r="AT110" s="3401">
        <v>5</v>
      </c>
      <c r="AU110" s="3401">
        <v>5</v>
      </c>
      <c r="AV110" s="3401">
        <v>0</v>
      </c>
      <c r="AW110" s="3401">
        <v>5</v>
      </c>
      <c r="AX110" s="3401">
        <v>0</v>
      </c>
      <c r="AY110" s="3401">
        <v>6</v>
      </c>
      <c r="AZ110" s="3401"/>
      <c r="BA110" s="3373">
        <f>(BD110*AQ110)+(BE110*AH110)+(BF110*AH110)+(BG110*AH110)</f>
        <v>60</v>
      </c>
      <c r="BB110" s="3546">
        <f>BA110/'Radiología simple.'!$AO$8</f>
        <v>5</v>
      </c>
      <c r="BC110" s="3373" t="str" cm="1">
        <f t="array" ref="BC110">_xlfn.IFS(BB110&lt;4,"estandar",BB110&gt;9,"compleja",BB110&gt;4,"avanzada")</f>
        <v>avanzada</v>
      </c>
      <c r="BD110" s="3557">
        <v>1</v>
      </c>
      <c r="BE110" s="3267">
        <v>1</v>
      </c>
      <c r="BF110" s="3268">
        <v>1</v>
      </c>
      <c r="BG110" s="3268">
        <v>0</v>
      </c>
      <c r="BH110" s="1164">
        <v>6.5568567119155396</v>
      </c>
      <c r="BI110" s="1164">
        <v>8.1359215686274506</v>
      </c>
      <c r="BJ110" s="1141"/>
      <c r="BK110" s="1164">
        <v>14.500452488687801</v>
      </c>
      <c r="BL110" s="1164">
        <f>SUM(BH110,BI110,BK110)</f>
        <v>29.193230769230791</v>
      </c>
      <c r="BM110" s="1162"/>
      <c r="BN110" s="1164">
        <v>14.586806382472</v>
      </c>
      <c r="BO110" s="1164">
        <v>10.5</v>
      </c>
      <c r="BP110" s="1164">
        <v>0</v>
      </c>
      <c r="BQ110" s="1164">
        <v>8.6022317077484001</v>
      </c>
      <c r="BR110" s="1164">
        <f>SUM(BL110,BN110,BO110,BP110,BQ110)</f>
        <v>62.882268859451194</v>
      </c>
      <c r="BS110" s="1165"/>
      <c r="BT110" s="1200">
        <v>70</v>
      </c>
      <c r="BU110" s="177"/>
      <c r="BV110" s="611"/>
      <c r="BW110" s="611"/>
      <c r="BX110" s="611"/>
    </row>
    <row r="111" spans="1:77" ht="51.75" customHeight="1" x14ac:dyDescent="0.6">
      <c r="A111" s="214">
        <v>0</v>
      </c>
      <c r="B111" s="215">
        <v>5</v>
      </c>
      <c r="C111" s="214">
        <v>0</v>
      </c>
      <c r="D111" s="215">
        <v>4</v>
      </c>
      <c r="E111" s="214">
        <v>0</v>
      </c>
      <c r="F111" s="215">
        <v>6</v>
      </c>
      <c r="G111" s="214">
        <v>0</v>
      </c>
      <c r="H111" s="215">
        <v>4</v>
      </c>
      <c r="I111" s="3883" t="str">
        <f t="shared" si="37"/>
        <v>05040604</v>
      </c>
      <c r="J111" s="1375" t="str">
        <f t="shared" si="38"/>
        <v>05040604</v>
      </c>
      <c r="K111" s="1018"/>
      <c r="L111" s="830">
        <v>70909</v>
      </c>
      <c r="M111" s="830"/>
      <c r="N111" s="830"/>
      <c r="O111" s="830"/>
      <c r="P111" s="830"/>
      <c r="Q111" s="830"/>
      <c r="R111" s="830"/>
      <c r="S111" s="2840" t="s">
        <v>104</v>
      </c>
      <c r="T111" s="2663" t="s">
        <v>1742</v>
      </c>
      <c r="U111" s="2663"/>
      <c r="V111" s="2703" t="s">
        <v>1743</v>
      </c>
      <c r="W111" s="2729" t="s">
        <v>1744</v>
      </c>
      <c r="X111" s="2380"/>
      <c r="Y111" s="128" t="s">
        <v>1745</v>
      </c>
      <c r="Z111" s="548"/>
      <c r="AA111" s="548"/>
      <c r="AB111" s="3895"/>
      <c r="AC111" s="3529">
        <v>2.8</v>
      </c>
      <c r="AD111" s="3507">
        <f t="shared" si="45"/>
        <v>2.5</v>
      </c>
      <c r="AE111" s="3529">
        <v>4.0999999999999996</v>
      </c>
      <c r="AF111" s="3529"/>
      <c r="AG111" s="3378">
        <v>15</v>
      </c>
      <c r="AH111" s="3370">
        <f>SUM(AI111:AN111)</f>
        <v>15</v>
      </c>
      <c r="AI111" s="3401">
        <v>7</v>
      </c>
      <c r="AJ111" s="3401">
        <v>0</v>
      </c>
      <c r="AK111" s="3401">
        <v>0</v>
      </c>
      <c r="AL111" s="3401">
        <v>5</v>
      </c>
      <c r="AM111" s="3401">
        <v>0</v>
      </c>
      <c r="AN111" s="3401">
        <v>3</v>
      </c>
      <c r="AO111" s="3401"/>
      <c r="AP111" s="3401">
        <v>15</v>
      </c>
      <c r="AQ111" s="3370">
        <f t="shared" si="46"/>
        <v>15</v>
      </c>
      <c r="AR111" s="3907">
        <v>4</v>
      </c>
      <c r="AS111" s="3401">
        <v>0</v>
      </c>
      <c r="AT111" s="3401">
        <v>5</v>
      </c>
      <c r="AU111" s="3401">
        <v>0</v>
      </c>
      <c r="AV111" s="3401">
        <v>0</v>
      </c>
      <c r="AW111" s="3401">
        <v>0</v>
      </c>
      <c r="AX111" s="3401">
        <v>0</v>
      </c>
      <c r="AY111" s="3401">
        <v>6</v>
      </c>
      <c r="AZ111" s="3401"/>
      <c r="BA111" s="3373">
        <f>(BD111*AQ111)+(BE111*AH111)+(BF111*AH111)+(BG111*AH111)</f>
        <v>30</v>
      </c>
      <c r="BB111" s="3546">
        <f>BA111/'Radiología simple.'!$AO$8</f>
        <v>2.5</v>
      </c>
      <c r="BC111" s="3373" t="str" cm="1">
        <f t="array" ref="BC111">_xlfn.IFS(BB111&lt;4,"estandar",BB111&gt;9,"compleja",BB111&gt;4,"avanzada")</f>
        <v>estandar</v>
      </c>
      <c r="BD111" s="3557">
        <v>1</v>
      </c>
      <c r="BE111" s="3267">
        <v>0</v>
      </c>
      <c r="BF111" s="3268">
        <v>1</v>
      </c>
      <c r="BG111" s="3268">
        <v>0</v>
      </c>
      <c r="BH111" s="1164">
        <v>4.9176425339366503</v>
      </c>
      <c r="BI111" s="1164">
        <v>6.1019411764705902</v>
      </c>
      <c r="BJ111" s="1141"/>
      <c r="BK111" s="1164">
        <v>10.875339366515799</v>
      </c>
      <c r="BL111" s="1164">
        <f>SUM(BH111,BI111,BK111)</f>
        <v>21.894923076923039</v>
      </c>
      <c r="BM111" s="1162"/>
      <c r="BN111" s="1164">
        <v>10.940104786854</v>
      </c>
      <c r="BO111" s="1164">
        <v>0</v>
      </c>
      <c r="BP111" s="1164">
        <v>0</v>
      </c>
      <c r="BQ111" s="1164">
        <v>8.6022317077484001</v>
      </c>
      <c r="BR111" s="1164">
        <f>SUM(BL111,BN111,BO111,BP111,BQ111)</f>
        <v>41.437259571525445</v>
      </c>
      <c r="BS111" s="1165"/>
      <c r="BT111" s="1200"/>
      <c r="BU111" s="177"/>
      <c r="BV111" s="611"/>
      <c r="BW111" s="611"/>
      <c r="BX111" s="611"/>
    </row>
    <row r="112" spans="1:77" ht="51.75" hidden="1" customHeight="1" x14ac:dyDescent="0.6">
      <c r="A112" s="214">
        <v>0</v>
      </c>
      <c r="B112" s="215">
        <v>5</v>
      </c>
      <c r="C112" s="214">
        <v>0</v>
      </c>
      <c r="D112" s="215">
        <v>4</v>
      </c>
      <c r="E112" s="214">
        <v>0</v>
      </c>
      <c r="F112" s="215">
        <v>7</v>
      </c>
      <c r="G112" s="214">
        <v>0</v>
      </c>
      <c r="H112" s="215">
        <v>0</v>
      </c>
      <c r="I112" s="3883" t="str">
        <f t="shared" si="37"/>
        <v>05040700</v>
      </c>
      <c r="J112" s="1375" t="str">
        <f t="shared" si="38"/>
        <v>05040700</v>
      </c>
      <c r="K112" s="1018"/>
      <c r="L112" s="830"/>
      <c r="M112" s="830"/>
      <c r="N112" s="830"/>
      <c r="O112" s="830"/>
      <c r="P112" s="830"/>
      <c r="Q112" s="830"/>
      <c r="R112" s="830"/>
      <c r="S112" s="986" t="s">
        <v>119</v>
      </c>
      <c r="T112" s="2969" t="s">
        <v>1746</v>
      </c>
      <c r="U112" s="3186"/>
      <c r="V112" s="2783"/>
      <c r="W112" s="2778"/>
      <c r="X112" s="2382"/>
      <c r="Y112" s="114"/>
      <c r="Z112" s="548"/>
      <c r="AA112" s="548"/>
      <c r="AB112" s="3895"/>
      <c r="AC112" s="3529"/>
      <c r="AD112" s="3529"/>
      <c r="AE112" s="3529"/>
      <c r="AF112" s="3529"/>
      <c r="AG112" s="3378"/>
      <c r="AH112" s="3401"/>
      <c r="AI112" s="3401"/>
      <c r="AJ112" s="3401"/>
      <c r="AK112" s="3401"/>
      <c r="AL112" s="3401"/>
      <c r="AM112" s="3401"/>
      <c r="AN112" s="3401"/>
      <c r="AO112" s="3401"/>
      <c r="AP112" s="3378"/>
      <c r="AQ112" s="3401"/>
      <c r="AR112" s="3907"/>
      <c r="AS112" s="3401"/>
      <c r="AT112" s="3401"/>
      <c r="AU112" s="3401"/>
      <c r="AV112" s="3401"/>
      <c r="AW112" s="3401"/>
      <c r="AX112" s="3401"/>
      <c r="AY112" s="3401"/>
      <c r="AZ112" s="3401"/>
      <c r="BA112" s="3373"/>
      <c r="BB112" s="3546"/>
      <c r="BC112" s="3404"/>
      <c r="BD112" s="3557"/>
      <c r="BE112" s="3267"/>
      <c r="BF112" s="3268"/>
      <c r="BG112" s="3268"/>
      <c r="BH112" s="1164"/>
      <c r="BI112" s="1164"/>
      <c r="BJ112" s="1141"/>
      <c r="BK112" s="1164"/>
      <c r="BL112" s="1164"/>
      <c r="BM112" s="1162"/>
      <c r="BN112" s="1164"/>
      <c r="BO112" s="1164"/>
      <c r="BP112" s="1164"/>
      <c r="BQ112" s="1164"/>
      <c r="BR112" s="1164"/>
      <c r="BS112" s="1165"/>
      <c r="BT112" s="1200"/>
      <c r="BU112" s="177"/>
      <c r="BV112" s="611"/>
      <c r="BW112" s="611"/>
      <c r="BX112" s="611"/>
      <c r="BY112" s="602"/>
    </row>
    <row r="113" spans="1:77" ht="51.75" hidden="1" customHeight="1" x14ac:dyDescent="0.6">
      <c r="A113" s="214">
        <v>0</v>
      </c>
      <c r="B113" s="215">
        <v>5</v>
      </c>
      <c r="C113" s="214">
        <v>0</v>
      </c>
      <c r="D113" s="215">
        <v>4</v>
      </c>
      <c r="E113" s="214">
        <v>0</v>
      </c>
      <c r="F113" s="215">
        <v>7</v>
      </c>
      <c r="G113" s="214">
        <v>0</v>
      </c>
      <c r="H113" s="215">
        <v>1</v>
      </c>
      <c r="I113" s="3883" t="str">
        <f t="shared" si="37"/>
        <v>05040701</v>
      </c>
      <c r="J113" s="1375" t="str">
        <f t="shared" si="38"/>
        <v>05040701</v>
      </c>
      <c r="K113" s="1018"/>
      <c r="L113" s="830">
        <v>70913</v>
      </c>
      <c r="M113" s="830"/>
      <c r="N113" s="830"/>
      <c r="O113" s="830"/>
      <c r="P113" s="830"/>
      <c r="Q113" s="830"/>
      <c r="R113" s="830"/>
      <c r="S113" s="986" t="s">
        <v>119</v>
      </c>
      <c r="T113" s="2969"/>
      <c r="U113" s="2969" t="s">
        <v>1747</v>
      </c>
      <c r="V113" s="2783" t="s">
        <v>268</v>
      </c>
      <c r="W113" s="2778" t="s">
        <v>1748</v>
      </c>
      <c r="X113" s="2380"/>
      <c r="Y113" s="128" t="s">
        <v>1747</v>
      </c>
      <c r="Z113" s="548"/>
      <c r="AA113" s="548"/>
      <c r="AB113" s="3895"/>
      <c r="AC113" s="3529">
        <v>3.5</v>
      </c>
      <c r="AD113" s="3507">
        <f t="shared" ref="AD113:AD115" si="47">BB113</f>
        <v>2.9166666666666665</v>
      </c>
      <c r="AE113" s="3529">
        <v>4.5999999999999996</v>
      </c>
      <c r="AF113" s="3529"/>
      <c r="AG113" s="3378">
        <v>15</v>
      </c>
      <c r="AH113" s="3370">
        <f>SUM(AI113:AN113)</f>
        <v>15</v>
      </c>
      <c r="AI113" s="3401">
        <v>7</v>
      </c>
      <c r="AJ113" s="3401">
        <v>0</v>
      </c>
      <c r="AK113" s="3401">
        <v>0</v>
      </c>
      <c r="AL113" s="3401">
        <v>5</v>
      </c>
      <c r="AM113" s="3401">
        <v>0</v>
      </c>
      <c r="AN113" s="3401">
        <v>3</v>
      </c>
      <c r="AO113" s="3401"/>
      <c r="AP113" s="3401">
        <v>20</v>
      </c>
      <c r="AQ113" s="3370">
        <f t="shared" ref="AQ113:AQ115" si="48">SUM(AR113:AY113)</f>
        <v>20</v>
      </c>
      <c r="AR113" s="3907">
        <v>4</v>
      </c>
      <c r="AS113" s="3401">
        <v>0</v>
      </c>
      <c r="AT113" s="3401">
        <v>5</v>
      </c>
      <c r="AU113" s="3401">
        <v>0</v>
      </c>
      <c r="AV113" s="3401">
        <v>5</v>
      </c>
      <c r="AW113" s="3401">
        <v>0</v>
      </c>
      <c r="AX113" s="3401">
        <v>0</v>
      </c>
      <c r="AY113" s="3401">
        <v>6</v>
      </c>
      <c r="AZ113" s="3401"/>
      <c r="BA113" s="3373">
        <f>(BD113*AQ113)+(BE113*AH113)+(BF113*AH113)+(BG113*AH113)</f>
        <v>35</v>
      </c>
      <c r="BB113" s="3546">
        <f>BA113/'Radiología simple.'!$AO$8</f>
        <v>2.9166666666666665</v>
      </c>
      <c r="BC113" s="3373" t="str" cm="1">
        <f t="array" ref="BC113">_xlfn.IFS(BB113&lt;4,"estandar",BB113&gt;9,"compleja",BB113&gt;4,"avanzada")</f>
        <v>estandar</v>
      </c>
      <c r="BD113" s="3557">
        <v>1</v>
      </c>
      <c r="BE113" s="3267">
        <v>0</v>
      </c>
      <c r="BF113" s="3268">
        <v>1</v>
      </c>
      <c r="BG113" s="3268">
        <v>0</v>
      </c>
      <c r="BH113" s="1164">
        <v>4.9176425339366503</v>
      </c>
      <c r="BI113" s="1164">
        <v>6.1019411764705902</v>
      </c>
      <c r="BJ113" s="1141"/>
      <c r="BK113" s="1164">
        <v>14.500452488687801</v>
      </c>
      <c r="BL113" s="1164">
        <f>SUM(BH113,BI113,BK113)</f>
        <v>25.520036199095038</v>
      </c>
      <c r="BM113" s="1162"/>
      <c r="BN113" s="1164">
        <v>10.940104786854</v>
      </c>
      <c r="BO113" s="1164">
        <v>0</v>
      </c>
      <c r="BP113" s="1164">
        <v>0</v>
      </c>
      <c r="BQ113" s="1164">
        <v>8.6022317077484001</v>
      </c>
      <c r="BR113" s="1164">
        <f>SUM(BL113,BN113,BO113,BP113,BQ113)</f>
        <v>45.062372693697441</v>
      </c>
      <c r="BS113" s="1165"/>
      <c r="BT113" s="1200"/>
      <c r="BU113" s="177"/>
      <c r="BV113" s="611"/>
      <c r="BW113" s="611"/>
      <c r="BX113" s="611"/>
    </row>
    <row r="114" spans="1:77" ht="51.75" hidden="1" customHeight="1" x14ac:dyDescent="0.6">
      <c r="A114" s="214">
        <v>0</v>
      </c>
      <c r="B114" s="215">
        <v>5</v>
      </c>
      <c r="C114" s="214">
        <v>0</v>
      </c>
      <c r="D114" s="215">
        <v>4</v>
      </c>
      <c r="E114" s="214">
        <v>0</v>
      </c>
      <c r="F114" s="215">
        <v>7</v>
      </c>
      <c r="G114" s="214">
        <v>0</v>
      </c>
      <c r="H114" s="215">
        <v>2</v>
      </c>
      <c r="I114" s="3883" t="str">
        <f t="shared" si="37"/>
        <v>05040702</v>
      </c>
      <c r="J114" s="1375" t="str">
        <f t="shared" si="38"/>
        <v>05040702</v>
      </c>
      <c r="K114" s="1018"/>
      <c r="L114" s="830">
        <v>70914</v>
      </c>
      <c r="M114" s="830"/>
      <c r="N114" s="830"/>
      <c r="O114" s="830"/>
      <c r="P114" s="830"/>
      <c r="Q114" s="830"/>
      <c r="R114" s="830"/>
      <c r="S114" s="986" t="s">
        <v>119</v>
      </c>
      <c r="T114" s="2969"/>
      <c r="U114" s="2969" t="s">
        <v>1749</v>
      </c>
      <c r="V114" s="2783" t="s">
        <v>268</v>
      </c>
      <c r="W114" s="2778" t="s">
        <v>1750</v>
      </c>
      <c r="X114" s="2380"/>
      <c r="Y114" s="128" t="s">
        <v>1749</v>
      </c>
      <c r="Z114" s="548"/>
      <c r="AA114" s="548"/>
      <c r="AB114" s="3895"/>
      <c r="AC114" s="3529">
        <v>3.5</v>
      </c>
      <c r="AD114" s="3507">
        <f t="shared" si="47"/>
        <v>5.416666666666667</v>
      </c>
      <c r="AE114" s="3529">
        <v>5.8</v>
      </c>
      <c r="AF114" s="3529"/>
      <c r="AG114" s="3401">
        <v>15</v>
      </c>
      <c r="AH114" s="3370">
        <f>SUM(AI114:AN114)</f>
        <v>20</v>
      </c>
      <c r="AI114" s="3401">
        <v>7</v>
      </c>
      <c r="AJ114" s="3401">
        <v>0</v>
      </c>
      <c r="AK114" s="3401">
        <v>5</v>
      </c>
      <c r="AL114" s="3401">
        <v>5</v>
      </c>
      <c r="AM114" s="3401">
        <v>0</v>
      </c>
      <c r="AN114" s="3401">
        <v>3</v>
      </c>
      <c r="AO114" s="3401"/>
      <c r="AP114" s="3401">
        <v>20</v>
      </c>
      <c r="AQ114" s="3370">
        <f t="shared" si="48"/>
        <v>25</v>
      </c>
      <c r="AR114" s="3907">
        <v>4</v>
      </c>
      <c r="AS114" s="3401">
        <v>0</v>
      </c>
      <c r="AT114" s="3401">
        <v>5</v>
      </c>
      <c r="AU114" s="3401">
        <v>5</v>
      </c>
      <c r="AV114" s="3401">
        <v>5</v>
      </c>
      <c r="AW114" s="3401">
        <v>0</v>
      </c>
      <c r="AX114" s="3401">
        <v>0</v>
      </c>
      <c r="AY114" s="3401">
        <v>6</v>
      </c>
      <c r="AZ114" s="3401"/>
      <c r="BA114" s="3373">
        <f>(BD114*AQ114)+(BE114*AH114)+(BF114*AH114)+(BG114*AH114)</f>
        <v>65</v>
      </c>
      <c r="BB114" s="3546">
        <f>BA114/'Radiología simple.'!$AO$8</f>
        <v>5.416666666666667</v>
      </c>
      <c r="BC114" s="3373" t="str" cm="1">
        <f t="array" ref="BC114">_xlfn.IFS(BB114&lt;4,"estandar",BB114&gt;9,"compleja",BB114&gt;4,"avanzada")</f>
        <v>avanzada</v>
      </c>
      <c r="BD114" s="3557">
        <v>1</v>
      </c>
      <c r="BE114" s="3267">
        <v>1</v>
      </c>
      <c r="BF114" s="3268">
        <v>1</v>
      </c>
      <c r="BG114" s="3268">
        <v>0</v>
      </c>
      <c r="BH114" s="1164">
        <v>4.9176425339366503</v>
      </c>
      <c r="BI114" s="1164">
        <v>6.1019411764705902</v>
      </c>
      <c r="BJ114" s="1141"/>
      <c r="BK114" s="1164">
        <v>14.500452488687801</v>
      </c>
      <c r="BL114" s="1164">
        <f>SUM(BH114,BI114,BK114)</f>
        <v>25.520036199095038</v>
      </c>
      <c r="BM114" s="1162"/>
      <c r="BN114" s="1164">
        <v>10.940104786854</v>
      </c>
      <c r="BO114" s="1164">
        <v>10.5</v>
      </c>
      <c r="BP114" s="1164">
        <v>0</v>
      </c>
      <c r="BQ114" s="1164">
        <v>8.6022317077484001</v>
      </c>
      <c r="BR114" s="1164">
        <f>SUM(BL114,BN114,BO114,BP114,BQ114)</f>
        <v>55.562372693697441</v>
      </c>
      <c r="BS114" s="1165"/>
      <c r="BT114" s="1200">
        <v>70</v>
      </c>
      <c r="BU114" s="177"/>
      <c r="BV114" s="611"/>
      <c r="BW114" s="611"/>
      <c r="BX114" s="611"/>
    </row>
    <row r="115" spans="1:77" ht="51.75" hidden="1" customHeight="1" x14ac:dyDescent="0.6">
      <c r="A115" s="214">
        <v>0</v>
      </c>
      <c r="B115" s="215">
        <v>5</v>
      </c>
      <c r="C115" s="214">
        <v>0</v>
      </c>
      <c r="D115" s="215">
        <v>4</v>
      </c>
      <c r="E115" s="214">
        <v>0</v>
      </c>
      <c r="F115" s="215">
        <v>7</v>
      </c>
      <c r="G115" s="214">
        <v>0</v>
      </c>
      <c r="H115" s="215">
        <v>3</v>
      </c>
      <c r="I115" s="3883" t="str">
        <f t="shared" si="37"/>
        <v>05040703</v>
      </c>
      <c r="J115" s="1375" t="str">
        <f t="shared" si="38"/>
        <v>05040703</v>
      </c>
      <c r="K115" s="1018"/>
      <c r="L115" s="830">
        <v>70915</v>
      </c>
      <c r="M115" s="830"/>
      <c r="N115" s="830"/>
      <c r="O115" s="830"/>
      <c r="P115" s="830"/>
      <c r="Q115" s="830"/>
      <c r="R115" s="830"/>
      <c r="S115" s="986" t="s">
        <v>119</v>
      </c>
      <c r="T115" s="2969"/>
      <c r="U115" s="2969" t="s">
        <v>1751</v>
      </c>
      <c r="V115" s="2783" t="s">
        <v>268</v>
      </c>
      <c r="W115" s="2778" t="s">
        <v>1752</v>
      </c>
      <c r="X115" s="2380"/>
      <c r="Y115" s="220" t="s">
        <v>1751</v>
      </c>
      <c r="Z115" s="548"/>
      <c r="AA115" s="548"/>
      <c r="AB115" s="3895"/>
      <c r="AC115" s="3529">
        <v>3.8</v>
      </c>
      <c r="AD115" s="3507">
        <f t="shared" si="47"/>
        <v>5.416666666666667</v>
      </c>
      <c r="AE115" s="3529">
        <v>6.4</v>
      </c>
      <c r="AF115" s="3529"/>
      <c r="AG115" s="3378">
        <v>20</v>
      </c>
      <c r="AH115" s="3370">
        <f>SUM(AI115:AN115)</f>
        <v>20</v>
      </c>
      <c r="AI115" s="3401">
        <v>7</v>
      </c>
      <c r="AJ115" s="3401">
        <v>0</v>
      </c>
      <c r="AK115" s="3401">
        <v>5</v>
      </c>
      <c r="AL115" s="3401">
        <v>5</v>
      </c>
      <c r="AM115" s="3401">
        <v>0</v>
      </c>
      <c r="AN115" s="3401">
        <v>3</v>
      </c>
      <c r="AO115" s="3401"/>
      <c r="AP115" s="3401">
        <v>20</v>
      </c>
      <c r="AQ115" s="3370">
        <f t="shared" si="48"/>
        <v>25</v>
      </c>
      <c r="AR115" s="3907">
        <v>4</v>
      </c>
      <c r="AS115" s="3401">
        <v>0</v>
      </c>
      <c r="AT115" s="3401">
        <v>5</v>
      </c>
      <c r="AU115" s="3401">
        <v>5</v>
      </c>
      <c r="AV115" s="3401">
        <v>5</v>
      </c>
      <c r="AW115" s="3401">
        <v>0</v>
      </c>
      <c r="AX115" s="3401">
        <v>0</v>
      </c>
      <c r="AY115" s="3401">
        <v>6</v>
      </c>
      <c r="AZ115" s="3401"/>
      <c r="BA115" s="3373">
        <f>(BD115*AQ115)+(BE115*AH115)+(BF115*AH115)+(BG115*AH115)</f>
        <v>65</v>
      </c>
      <c r="BB115" s="3546">
        <f>BA115/'Radiología simple.'!$AO$8</f>
        <v>5.416666666666667</v>
      </c>
      <c r="BC115" s="3373" t="str" cm="1">
        <f t="array" ref="BC115">_xlfn.IFS(BB115&lt;4,"estandar",BB115&gt;9,"compleja",BB115&gt;4,"avanzada")</f>
        <v>avanzada</v>
      </c>
      <c r="BD115" s="3557">
        <v>1</v>
      </c>
      <c r="BE115" s="3267">
        <v>1</v>
      </c>
      <c r="BF115" s="3268">
        <v>1</v>
      </c>
      <c r="BG115" s="3268">
        <v>0</v>
      </c>
      <c r="BH115" s="1164">
        <v>6.5568567119155396</v>
      </c>
      <c r="BI115" s="1164">
        <v>8.1359215686274506</v>
      </c>
      <c r="BJ115" s="1141"/>
      <c r="BK115" s="1164">
        <v>14.500452488687801</v>
      </c>
      <c r="BL115" s="1164">
        <f>SUM(BH115,BI115,BK115)</f>
        <v>29.193230769230791</v>
      </c>
      <c r="BM115" s="1162"/>
      <c r="BN115" s="1164">
        <v>14.586806382472</v>
      </c>
      <c r="BO115" s="1164">
        <v>10.5</v>
      </c>
      <c r="BP115" s="1164">
        <v>0</v>
      </c>
      <c r="BQ115" s="1164">
        <v>8.6022317077484001</v>
      </c>
      <c r="BR115" s="1164">
        <f>SUM(BL115,BN115,BO115,BP115,BQ115)</f>
        <v>62.882268859451194</v>
      </c>
      <c r="BS115" s="1165"/>
      <c r="BT115" s="1200">
        <v>70</v>
      </c>
      <c r="BU115" s="177"/>
      <c r="BV115" s="611"/>
      <c r="BW115" s="611"/>
      <c r="BX115" s="611"/>
    </row>
    <row r="116" spans="1:77" ht="51.75" customHeight="1" x14ac:dyDescent="0.6">
      <c r="A116" s="214">
        <v>0</v>
      </c>
      <c r="B116" s="215">
        <v>5</v>
      </c>
      <c r="C116" s="214">
        <v>0</v>
      </c>
      <c r="D116" s="215">
        <v>4</v>
      </c>
      <c r="E116" s="214">
        <v>0</v>
      </c>
      <c r="F116" s="215">
        <v>8</v>
      </c>
      <c r="G116" s="214">
        <v>0</v>
      </c>
      <c r="H116" s="215">
        <v>0</v>
      </c>
      <c r="I116" s="1375" t="str">
        <f t="shared" si="37"/>
        <v>05040800</v>
      </c>
      <c r="J116" s="1375" t="str">
        <f t="shared" si="38"/>
        <v>05040800</v>
      </c>
      <c r="K116" s="1018"/>
      <c r="L116" s="830"/>
      <c r="M116" s="830"/>
      <c r="N116" s="830"/>
      <c r="O116" s="830"/>
      <c r="P116" s="830"/>
      <c r="Q116" s="830"/>
      <c r="R116" s="830"/>
      <c r="S116" s="986" t="s">
        <v>119</v>
      </c>
      <c r="T116" s="2698" t="s">
        <v>1753</v>
      </c>
      <c r="U116" s="3185"/>
      <c r="V116" s="2703"/>
      <c r="W116" s="2415"/>
      <c r="X116" s="2382"/>
      <c r="Y116" s="484"/>
      <c r="Z116" s="548"/>
      <c r="AA116" s="548"/>
      <c r="AB116" s="3895"/>
      <c r="AC116" s="3529"/>
      <c r="AD116" s="3529"/>
      <c r="AE116" s="3529"/>
      <c r="AF116" s="3529"/>
      <c r="AG116" s="3378"/>
      <c r="AH116" s="3401"/>
      <c r="AI116" s="3401"/>
      <c r="AJ116" s="3401"/>
      <c r="AK116" s="3401"/>
      <c r="AL116" s="3401"/>
      <c r="AM116" s="3401"/>
      <c r="AN116" s="3401"/>
      <c r="AO116" s="3401"/>
      <c r="AP116" s="3378"/>
      <c r="AQ116" s="3401"/>
      <c r="AR116" s="3907"/>
      <c r="AS116" s="3401"/>
      <c r="AT116" s="3401"/>
      <c r="AU116" s="3401"/>
      <c r="AV116" s="3401"/>
      <c r="AW116" s="3401"/>
      <c r="AX116" s="3401"/>
      <c r="AY116" s="3401"/>
      <c r="AZ116" s="3401"/>
      <c r="BA116" s="3373"/>
      <c r="BB116" s="3546"/>
      <c r="BC116" s="3404"/>
      <c r="BD116" s="3557"/>
      <c r="BE116" s="3267"/>
      <c r="BF116" s="3268"/>
      <c r="BG116" s="3268"/>
      <c r="BH116" s="1164"/>
      <c r="BI116" s="1164"/>
      <c r="BJ116" s="1141"/>
      <c r="BK116" s="1164"/>
      <c r="BL116" s="1164"/>
      <c r="BM116" s="1162"/>
      <c r="BN116" s="1164"/>
      <c r="BO116" s="1164"/>
      <c r="BP116" s="1164"/>
      <c r="BQ116" s="1164"/>
      <c r="BR116" s="1164"/>
      <c r="BS116" s="1165"/>
      <c r="BT116" s="1200"/>
      <c r="BU116" s="177"/>
      <c r="BV116" s="611"/>
      <c r="BW116" s="611"/>
      <c r="BX116" s="611"/>
      <c r="BY116" s="602"/>
    </row>
    <row r="117" spans="1:77" ht="51.75" customHeight="1" x14ac:dyDescent="0.6">
      <c r="A117" s="214">
        <v>0</v>
      </c>
      <c r="B117" s="215">
        <v>5</v>
      </c>
      <c r="C117" s="214">
        <v>0</v>
      </c>
      <c r="D117" s="215">
        <v>4</v>
      </c>
      <c r="E117" s="214">
        <v>0</v>
      </c>
      <c r="F117" s="215">
        <v>8</v>
      </c>
      <c r="G117" s="214">
        <v>0</v>
      </c>
      <c r="H117" s="215">
        <v>1</v>
      </c>
      <c r="I117" s="1375" t="str">
        <f t="shared" si="37"/>
        <v>05040801</v>
      </c>
      <c r="J117" s="1375" t="str">
        <f t="shared" si="38"/>
        <v>05040801</v>
      </c>
      <c r="K117" s="1018"/>
      <c r="L117" s="830">
        <v>70916</v>
      </c>
      <c r="M117" s="830"/>
      <c r="N117" s="830"/>
      <c r="O117" s="830"/>
      <c r="P117" s="830"/>
      <c r="Q117" s="830"/>
      <c r="R117" s="830"/>
      <c r="S117" s="986" t="s">
        <v>119</v>
      </c>
      <c r="T117" s="2663"/>
      <c r="U117" s="2663" t="s">
        <v>1754</v>
      </c>
      <c r="V117" s="2703" t="s">
        <v>240</v>
      </c>
      <c r="W117" s="2699" t="s">
        <v>1748</v>
      </c>
      <c r="X117" s="2380"/>
      <c r="Y117" s="128" t="s">
        <v>1754</v>
      </c>
      <c r="Z117" s="548"/>
      <c r="AA117" s="548"/>
      <c r="AB117" s="3895"/>
      <c r="AC117" s="3529">
        <v>3.5</v>
      </c>
      <c r="AD117" s="3507">
        <f t="shared" ref="AD117:AD118" si="49">BB117</f>
        <v>2.9166666666666665</v>
      </c>
      <c r="AE117" s="3529">
        <v>4.5999999999999996</v>
      </c>
      <c r="AF117" s="3529"/>
      <c r="AG117" s="3378">
        <v>15</v>
      </c>
      <c r="AH117" s="3370">
        <f>SUM(AI117:AN117)</f>
        <v>15</v>
      </c>
      <c r="AI117" s="3401">
        <v>7</v>
      </c>
      <c r="AJ117" s="3401">
        <v>0</v>
      </c>
      <c r="AK117" s="3401">
        <v>0</v>
      </c>
      <c r="AL117" s="3401">
        <v>5</v>
      </c>
      <c r="AM117" s="3401">
        <v>0</v>
      </c>
      <c r="AN117" s="3401">
        <v>3</v>
      </c>
      <c r="AO117" s="3401"/>
      <c r="AP117" s="3401">
        <v>20</v>
      </c>
      <c r="AQ117" s="3370">
        <f t="shared" ref="AQ117:AQ121" si="50">SUM(AR117:AY117)</f>
        <v>20</v>
      </c>
      <c r="AR117" s="3907">
        <v>4</v>
      </c>
      <c r="AS117" s="3401">
        <v>0</v>
      </c>
      <c r="AT117" s="3401">
        <v>5</v>
      </c>
      <c r="AU117" s="3401">
        <v>0</v>
      </c>
      <c r="AV117" s="3401">
        <v>5</v>
      </c>
      <c r="AW117" s="3401">
        <v>0</v>
      </c>
      <c r="AX117" s="3401">
        <v>0</v>
      </c>
      <c r="AY117" s="3401">
        <v>6</v>
      </c>
      <c r="AZ117" s="3401"/>
      <c r="BA117" s="3373">
        <f t="shared" ref="BA117:BA134" si="51">(BD117*AQ117)+(BE117*AH117)+(BF117*AH117)+(BG117*AH117)</f>
        <v>35</v>
      </c>
      <c r="BB117" s="3546">
        <f>BA117/'Radiología simple.'!$AO$8</f>
        <v>2.9166666666666665</v>
      </c>
      <c r="BC117" s="3373" t="str" cm="1">
        <f t="array" ref="BC117">_xlfn.IFS(BB117&lt;4,"estandar",BB117&gt;9,"compleja",BB117&gt;4,"avanzada")</f>
        <v>estandar</v>
      </c>
      <c r="BD117" s="3557">
        <v>1</v>
      </c>
      <c r="BE117" s="3267">
        <v>0</v>
      </c>
      <c r="BF117" s="3268">
        <v>1</v>
      </c>
      <c r="BG117" s="3268">
        <v>0</v>
      </c>
      <c r="BH117" s="1164">
        <v>4.9176425339366503</v>
      </c>
      <c r="BI117" s="1164">
        <v>6.1019411764705902</v>
      </c>
      <c r="BJ117" s="1141"/>
      <c r="BK117" s="1164">
        <v>14.500452488687801</v>
      </c>
      <c r="BL117" s="1164">
        <f>SUM(BH117,BI117,BK117)</f>
        <v>25.520036199095038</v>
      </c>
      <c r="BM117" s="1162"/>
      <c r="BN117" s="1164">
        <v>10.940104786854</v>
      </c>
      <c r="BO117" s="1164">
        <v>0</v>
      </c>
      <c r="BP117" s="1164">
        <v>0</v>
      </c>
      <c r="BQ117" s="1164">
        <v>8.6022317077484001</v>
      </c>
      <c r="BR117" s="1164">
        <f>SUM(BL117,BN117,BO117,BP117,BQ117)</f>
        <v>45.062372693697441</v>
      </c>
      <c r="BS117" s="1165"/>
      <c r="BT117" s="1200"/>
      <c r="BU117" s="177"/>
      <c r="BV117" s="611"/>
      <c r="BW117" s="611"/>
      <c r="BX117" s="611"/>
    </row>
    <row r="118" spans="1:77" ht="51.75" customHeight="1" x14ac:dyDescent="0.6">
      <c r="A118" s="214">
        <v>0</v>
      </c>
      <c r="B118" s="215">
        <v>5</v>
      </c>
      <c r="C118" s="214">
        <v>0</v>
      </c>
      <c r="D118" s="215">
        <v>4</v>
      </c>
      <c r="E118" s="214">
        <v>0</v>
      </c>
      <c r="F118" s="215">
        <v>8</v>
      </c>
      <c r="G118" s="214">
        <v>0</v>
      </c>
      <c r="H118" s="215">
        <v>2</v>
      </c>
      <c r="I118" s="1375" t="str">
        <f t="shared" si="37"/>
        <v>05040802</v>
      </c>
      <c r="J118" s="1375" t="str">
        <f t="shared" si="38"/>
        <v>05040802</v>
      </c>
      <c r="K118" s="1018"/>
      <c r="L118" s="830">
        <v>70917</v>
      </c>
      <c r="M118" s="830"/>
      <c r="N118" s="830"/>
      <c r="O118" s="830"/>
      <c r="P118" s="830"/>
      <c r="Q118" s="830"/>
      <c r="R118" s="830"/>
      <c r="S118" s="986" t="s">
        <v>119</v>
      </c>
      <c r="T118" s="2663"/>
      <c r="U118" s="2663" t="s">
        <v>1755</v>
      </c>
      <c r="V118" s="2703" t="s">
        <v>240</v>
      </c>
      <c r="W118" s="2699" t="s">
        <v>1750</v>
      </c>
      <c r="X118" s="2380"/>
      <c r="Y118" s="128" t="s">
        <v>1755</v>
      </c>
      <c r="Z118" s="548"/>
      <c r="AA118" s="548"/>
      <c r="AB118" s="3895"/>
      <c r="AC118" s="3529">
        <v>3.5</v>
      </c>
      <c r="AD118" s="3507">
        <f t="shared" si="49"/>
        <v>5</v>
      </c>
      <c r="AE118" s="3529">
        <v>5.8</v>
      </c>
      <c r="AF118" s="3529"/>
      <c r="AG118" s="3401">
        <v>15</v>
      </c>
      <c r="AH118" s="3370">
        <f>SUM(AI118:AN118)</f>
        <v>20</v>
      </c>
      <c r="AI118" s="3401">
        <v>7</v>
      </c>
      <c r="AJ118" s="3401">
        <v>0</v>
      </c>
      <c r="AK118" s="3401">
        <v>5</v>
      </c>
      <c r="AL118" s="3401">
        <v>5</v>
      </c>
      <c r="AM118" s="3401">
        <v>0</v>
      </c>
      <c r="AN118" s="3401">
        <v>3</v>
      </c>
      <c r="AO118" s="3401"/>
      <c r="AP118" s="3401">
        <v>20</v>
      </c>
      <c r="AQ118" s="3370">
        <v>20</v>
      </c>
      <c r="AR118" s="3907">
        <v>4</v>
      </c>
      <c r="AS118" s="3401">
        <v>0</v>
      </c>
      <c r="AT118" s="3401">
        <v>5</v>
      </c>
      <c r="AU118" s="3401">
        <v>5</v>
      </c>
      <c r="AV118" s="3401">
        <v>5</v>
      </c>
      <c r="AW118" s="3401">
        <v>0</v>
      </c>
      <c r="AX118" s="3401">
        <v>0</v>
      </c>
      <c r="AY118" s="3401">
        <v>6</v>
      </c>
      <c r="AZ118" s="3401"/>
      <c r="BA118" s="3373">
        <f t="shared" si="51"/>
        <v>60</v>
      </c>
      <c r="BB118" s="3546">
        <f>BA118/'Radiología simple.'!$AO$8</f>
        <v>5</v>
      </c>
      <c r="BC118" s="3373" t="str" cm="1">
        <f t="array" ref="BC118">_xlfn.IFS(BB118&lt;4,"estandar",BB118&gt;9,"compleja",BB118&gt;4,"avanzada")</f>
        <v>avanzada</v>
      </c>
      <c r="BD118" s="3557">
        <v>1</v>
      </c>
      <c r="BE118" s="3267">
        <v>1</v>
      </c>
      <c r="BF118" s="3268">
        <v>1</v>
      </c>
      <c r="BG118" s="3268">
        <v>0</v>
      </c>
      <c r="BH118" s="1164">
        <v>4.9176425339366503</v>
      </c>
      <c r="BI118" s="1164">
        <v>6.1019411764705902</v>
      </c>
      <c r="BJ118" s="1141"/>
      <c r="BK118" s="1164">
        <v>14.500452488687801</v>
      </c>
      <c r="BL118" s="1164">
        <f>SUM(BH118,BI118,BK118)</f>
        <v>25.520036199095038</v>
      </c>
      <c r="BM118" s="1162"/>
      <c r="BN118" s="1164">
        <v>10.940104786854</v>
      </c>
      <c r="BO118" s="1164">
        <v>10.5</v>
      </c>
      <c r="BP118" s="1164">
        <v>0</v>
      </c>
      <c r="BQ118" s="1164">
        <v>8.6022317077484001</v>
      </c>
      <c r="BR118" s="1164">
        <f>SUM(BL118,BN118,BO118,BP118,BQ118)</f>
        <v>55.562372693697441</v>
      </c>
      <c r="BS118" s="1165"/>
      <c r="BT118" s="1200">
        <v>70</v>
      </c>
      <c r="BU118" s="177"/>
      <c r="BV118" s="611"/>
      <c r="BW118" s="611"/>
      <c r="BX118" s="611"/>
    </row>
    <row r="119" spans="1:77" ht="51.75" customHeight="1" x14ac:dyDescent="0.6">
      <c r="A119" s="214">
        <v>0</v>
      </c>
      <c r="B119" s="215">
        <v>5</v>
      </c>
      <c r="C119" s="214">
        <v>0</v>
      </c>
      <c r="D119" s="215">
        <v>4</v>
      </c>
      <c r="E119" s="214">
        <v>0</v>
      </c>
      <c r="F119" s="215">
        <v>8</v>
      </c>
      <c r="G119" s="214">
        <v>0</v>
      </c>
      <c r="H119" s="215">
        <v>3</v>
      </c>
      <c r="I119" s="1375" t="str">
        <f t="shared" si="37"/>
        <v>05040803</v>
      </c>
      <c r="J119" s="1375" t="str">
        <f t="shared" si="38"/>
        <v>05040803</v>
      </c>
      <c r="K119" s="1018"/>
      <c r="L119" s="830">
        <v>70918</v>
      </c>
      <c r="M119" s="830"/>
      <c r="N119" s="830"/>
      <c r="O119" s="830"/>
      <c r="P119" s="830"/>
      <c r="Q119" s="830"/>
      <c r="R119" s="830"/>
      <c r="S119" s="986" t="s">
        <v>119</v>
      </c>
      <c r="T119" s="2663"/>
      <c r="U119" s="2663" t="s">
        <v>1756</v>
      </c>
      <c r="V119" s="2703" t="s">
        <v>240</v>
      </c>
      <c r="W119" s="2699" t="s">
        <v>1752</v>
      </c>
      <c r="X119" s="2380"/>
      <c r="Y119" s="128" t="s">
        <v>1756</v>
      </c>
      <c r="Z119" s="548"/>
      <c r="AA119" s="548"/>
      <c r="AB119" s="3895"/>
      <c r="AC119" s="3529">
        <v>3.8</v>
      </c>
      <c r="AD119" s="3507">
        <f t="shared" ref="AD119:AD121" si="52">BB119</f>
        <v>5</v>
      </c>
      <c r="AE119" s="3529">
        <v>6.4</v>
      </c>
      <c r="AF119" s="3529"/>
      <c r="AG119" s="3378">
        <v>20</v>
      </c>
      <c r="AH119" s="3370">
        <f>SUM(AI119:AN119)</f>
        <v>20</v>
      </c>
      <c r="AI119" s="3378">
        <v>7</v>
      </c>
      <c r="AJ119" s="3378">
        <v>0</v>
      </c>
      <c r="AK119" s="3378">
        <v>5</v>
      </c>
      <c r="AL119" s="3378">
        <v>5</v>
      </c>
      <c r="AM119" s="3378">
        <v>0</v>
      </c>
      <c r="AN119" s="3378">
        <v>3</v>
      </c>
      <c r="AO119" s="3378"/>
      <c r="AP119" s="3401">
        <v>20</v>
      </c>
      <c r="AQ119" s="3370">
        <v>20</v>
      </c>
      <c r="AR119" s="3907">
        <v>4</v>
      </c>
      <c r="AS119" s="3401">
        <v>0</v>
      </c>
      <c r="AT119" s="3401">
        <v>5</v>
      </c>
      <c r="AU119" s="3401">
        <v>5</v>
      </c>
      <c r="AV119" s="3401">
        <v>5</v>
      </c>
      <c r="AW119" s="3401">
        <v>0</v>
      </c>
      <c r="AX119" s="3401">
        <v>0</v>
      </c>
      <c r="AY119" s="3401">
        <v>6</v>
      </c>
      <c r="AZ119" s="3401"/>
      <c r="BA119" s="3373">
        <f t="shared" si="51"/>
        <v>60</v>
      </c>
      <c r="BB119" s="3546">
        <f>BA119/'Radiología simple.'!$AO$8</f>
        <v>5</v>
      </c>
      <c r="BC119" s="3373" t="str" cm="1">
        <f t="array" ref="BC119">_xlfn.IFS(BB119&lt;4,"estandar",BB119&gt;9,"compleja",BB119&gt;4,"avanzada")</f>
        <v>avanzada</v>
      </c>
      <c r="BD119" s="3557">
        <v>1</v>
      </c>
      <c r="BE119" s="3267">
        <v>1</v>
      </c>
      <c r="BF119" s="3268">
        <v>1</v>
      </c>
      <c r="BG119" s="3268">
        <v>0</v>
      </c>
      <c r="BH119" s="1164">
        <v>6.5568567119155396</v>
      </c>
      <c r="BI119" s="1164">
        <v>8.1359215686274506</v>
      </c>
      <c r="BJ119" s="1141"/>
      <c r="BK119" s="1164">
        <v>14.500452488687801</v>
      </c>
      <c r="BL119" s="1164">
        <f>SUM(BH119,BI119,BK119)</f>
        <v>29.193230769230791</v>
      </c>
      <c r="BM119" s="1162"/>
      <c r="BN119" s="1164">
        <v>14.586806382472</v>
      </c>
      <c r="BO119" s="1164">
        <v>10.5</v>
      </c>
      <c r="BP119" s="1164">
        <v>0</v>
      </c>
      <c r="BQ119" s="1164">
        <v>8.6022317077484001</v>
      </c>
      <c r="BR119" s="1164">
        <f>SUM(BL119,BN119,BO119,BP119,BQ119)</f>
        <v>62.882268859451194</v>
      </c>
      <c r="BS119" s="1165"/>
      <c r="BT119" s="1200">
        <v>70</v>
      </c>
      <c r="BU119" s="177"/>
      <c r="BV119" s="611"/>
      <c r="BW119" s="611"/>
      <c r="BX119" s="611"/>
    </row>
    <row r="120" spans="1:77" ht="51.75" hidden="1" customHeight="1" x14ac:dyDescent="0.6">
      <c r="A120" s="214">
        <v>0</v>
      </c>
      <c r="B120" s="215">
        <v>5</v>
      </c>
      <c r="C120" s="214">
        <v>0</v>
      </c>
      <c r="D120" s="215">
        <v>4</v>
      </c>
      <c r="E120" s="214">
        <v>0</v>
      </c>
      <c r="F120" s="215">
        <v>9</v>
      </c>
      <c r="G120" s="214">
        <v>0</v>
      </c>
      <c r="H120" s="215">
        <v>1</v>
      </c>
      <c r="I120" s="1375" t="str">
        <f t="shared" si="37"/>
        <v>05040901</v>
      </c>
      <c r="J120" s="2826" t="str">
        <f t="shared" si="38"/>
        <v>05040901</v>
      </c>
      <c r="K120" s="2827"/>
      <c r="L120" s="2828">
        <v>70922</v>
      </c>
      <c r="M120" s="2828"/>
      <c r="N120" s="2828"/>
      <c r="O120" s="2828"/>
      <c r="P120" s="2828"/>
      <c r="Q120" s="2828"/>
      <c r="R120" s="2828"/>
      <c r="S120" s="2784" t="s">
        <v>119</v>
      </c>
      <c r="T120" s="2969" t="s">
        <v>1757</v>
      </c>
      <c r="U120" s="3187"/>
      <c r="V120" s="2783" t="s">
        <v>268</v>
      </c>
      <c r="W120" s="2699" t="s">
        <v>1758</v>
      </c>
      <c r="X120" s="2358"/>
      <c r="Y120" s="128" t="s">
        <v>1757</v>
      </c>
      <c r="Z120" s="548"/>
      <c r="AA120" s="548"/>
      <c r="AB120" s="3895"/>
      <c r="AC120" s="3529">
        <v>3.5</v>
      </c>
      <c r="AD120" s="3507">
        <f t="shared" si="52"/>
        <v>2.9166666666666665</v>
      </c>
      <c r="AE120" s="3529">
        <v>4.5999999999999996</v>
      </c>
      <c r="AF120" s="3529"/>
      <c r="AG120" s="3378">
        <v>15</v>
      </c>
      <c r="AH120" s="3370">
        <f>SUM(AI120:AN120)</f>
        <v>15</v>
      </c>
      <c r="AI120" s="3378">
        <v>7</v>
      </c>
      <c r="AJ120" s="3378">
        <v>0</v>
      </c>
      <c r="AK120" s="3378">
        <v>0</v>
      </c>
      <c r="AL120" s="3378">
        <v>5</v>
      </c>
      <c r="AM120" s="3378">
        <v>0</v>
      </c>
      <c r="AN120" s="3378">
        <v>3</v>
      </c>
      <c r="AO120" s="3378"/>
      <c r="AP120" s="3378">
        <v>20</v>
      </c>
      <c r="AQ120" s="3370">
        <f t="shared" si="50"/>
        <v>20</v>
      </c>
      <c r="AR120" s="3907">
        <v>4</v>
      </c>
      <c r="AS120" s="3401">
        <v>0</v>
      </c>
      <c r="AT120" s="3401">
        <v>5</v>
      </c>
      <c r="AU120" s="3401">
        <v>0</v>
      </c>
      <c r="AV120" s="3401">
        <v>0</v>
      </c>
      <c r="AW120" s="3401">
        <v>5</v>
      </c>
      <c r="AX120" s="3401">
        <v>0</v>
      </c>
      <c r="AY120" s="3401">
        <v>6</v>
      </c>
      <c r="AZ120" s="3427"/>
      <c r="BA120" s="3373">
        <f t="shared" si="51"/>
        <v>35</v>
      </c>
      <c r="BB120" s="3546">
        <f>BA120/'Radiología simple.'!$AO$8</f>
        <v>2.9166666666666665</v>
      </c>
      <c r="BC120" s="3373" t="str" cm="1">
        <f t="array" ref="BC120">_xlfn.IFS(BB120&lt;4,"estandar",BB120&gt;9,"compleja",BB120&gt;4,"avanzada")</f>
        <v>estandar</v>
      </c>
      <c r="BD120" s="3557">
        <v>1</v>
      </c>
      <c r="BE120" s="3267">
        <v>0</v>
      </c>
      <c r="BF120" s="3268">
        <v>1</v>
      </c>
      <c r="BG120" s="3268">
        <v>0</v>
      </c>
      <c r="BH120" s="1164">
        <v>4.9176425339366503</v>
      </c>
      <c r="BI120" s="1164">
        <v>6.1019411764705902</v>
      </c>
      <c r="BJ120" s="1141"/>
      <c r="BK120" s="1164">
        <v>14.500452488687801</v>
      </c>
      <c r="BL120" s="1164">
        <f>SUM(BH120,BI120,BK120)</f>
        <v>25.520036199095038</v>
      </c>
      <c r="BM120" s="1162"/>
      <c r="BN120" s="1164">
        <v>10.940104786854</v>
      </c>
      <c r="BO120" s="1164">
        <v>0</v>
      </c>
      <c r="BP120" s="1164">
        <v>0</v>
      </c>
      <c r="BQ120" s="1164">
        <v>8.6022317077484001</v>
      </c>
      <c r="BR120" s="1164">
        <f>SUM(BL120,BN120,BO120,BP120,BQ120)</f>
        <v>45.062372693697441</v>
      </c>
      <c r="BS120" s="1165"/>
      <c r="BT120" s="1200"/>
      <c r="BU120" s="177"/>
      <c r="BV120" s="611"/>
      <c r="BW120" s="611"/>
      <c r="BX120" s="611"/>
      <c r="BY120" s="602"/>
    </row>
    <row r="121" spans="1:77" ht="51.75" hidden="1" customHeight="1" x14ac:dyDescent="0.6">
      <c r="A121" s="214">
        <v>0</v>
      </c>
      <c r="B121" s="215">
        <v>5</v>
      </c>
      <c r="C121" s="214">
        <v>0</v>
      </c>
      <c r="D121" s="215">
        <v>4</v>
      </c>
      <c r="E121" s="214">
        <v>1</v>
      </c>
      <c r="F121" s="215">
        <v>0</v>
      </c>
      <c r="G121" s="214">
        <v>0</v>
      </c>
      <c r="H121" s="215">
        <v>1</v>
      </c>
      <c r="I121" s="1375" t="str">
        <f t="shared" si="37"/>
        <v>05041001</v>
      </c>
      <c r="J121" s="2826" t="str">
        <f t="shared" si="38"/>
        <v>05041001</v>
      </c>
      <c r="K121" s="2827"/>
      <c r="L121" s="2828">
        <v>70923</v>
      </c>
      <c r="M121" s="2828"/>
      <c r="N121" s="2828"/>
      <c r="O121" s="2828"/>
      <c r="P121" s="2828"/>
      <c r="Q121" s="2828"/>
      <c r="R121" s="2828"/>
      <c r="S121" s="2784" t="s">
        <v>119</v>
      </c>
      <c r="T121" s="2969" t="s">
        <v>1759</v>
      </c>
      <c r="U121" s="3188"/>
      <c r="V121" s="1250" t="s">
        <v>268</v>
      </c>
      <c r="W121" s="2699" t="s">
        <v>1760</v>
      </c>
      <c r="X121" s="2358"/>
      <c r="Y121" s="128" t="s">
        <v>1761</v>
      </c>
      <c r="Z121" s="548"/>
      <c r="AA121" s="548"/>
      <c r="AB121" s="3895"/>
      <c r="AC121" s="3529">
        <v>5.4</v>
      </c>
      <c r="AD121" s="3507">
        <f t="shared" si="52"/>
        <v>2.9166666666666665</v>
      </c>
      <c r="AE121" s="3529">
        <v>6.7</v>
      </c>
      <c r="AF121" s="3529"/>
      <c r="AG121" s="3401">
        <v>25</v>
      </c>
      <c r="AH121" s="3370">
        <f>SUM(AI121:AN121)</f>
        <v>15</v>
      </c>
      <c r="AI121" s="3378">
        <v>7</v>
      </c>
      <c r="AJ121" s="3378">
        <v>0</v>
      </c>
      <c r="AK121" s="3378">
        <v>0</v>
      </c>
      <c r="AL121" s="3378">
        <v>5</v>
      </c>
      <c r="AM121" s="3378">
        <v>0</v>
      </c>
      <c r="AN121" s="3378">
        <v>3</v>
      </c>
      <c r="AO121" s="3378"/>
      <c r="AP121" s="3378">
        <v>30</v>
      </c>
      <c r="AQ121" s="3370">
        <f t="shared" si="50"/>
        <v>20</v>
      </c>
      <c r="AR121" s="3907">
        <v>4</v>
      </c>
      <c r="AS121" s="3401">
        <v>0</v>
      </c>
      <c r="AT121" s="3401">
        <v>5</v>
      </c>
      <c r="AU121" s="3401">
        <v>0</v>
      </c>
      <c r="AV121" s="3401">
        <v>0</v>
      </c>
      <c r="AW121" s="3401">
        <v>5</v>
      </c>
      <c r="AX121" s="3401">
        <v>0</v>
      </c>
      <c r="AY121" s="3401">
        <v>6</v>
      </c>
      <c r="AZ121" s="3401"/>
      <c r="BA121" s="3373">
        <f t="shared" si="51"/>
        <v>35</v>
      </c>
      <c r="BB121" s="3546">
        <f>BA121/'Radiología simple.'!$AO$8</f>
        <v>2.9166666666666665</v>
      </c>
      <c r="BC121" s="3373" t="str" cm="1">
        <f t="array" ref="BC121">_xlfn.IFS(BB121&lt;4,"estandar",BB121&gt;9,"compleja",BB121&gt;4,"avanzada")</f>
        <v>estandar</v>
      </c>
      <c r="BD121" s="3557">
        <v>1</v>
      </c>
      <c r="BE121" s="3267">
        <v>0</v>
      </c>
      <c r="BF121" s="3268">
        <v>1</v>
      </c>
      <c r="BG121" s="3268">
        <v>0</v>
      </c>
      <c r="BH121" s="1164">
        <v>8.1960708898944201</v>
      </c>
      <c r="BI121" s="1164">
        <v>10.1699019607843</v>
      </c>
      <c r="BJ121" s="1141"/>
      <c r="BK121" s="1164">
        <v>21.750678733031702</v>
      </c>
      <c r="BL121" s="1164">
        <f>SUM(BH121,BI121,BK121)</f>
        <v>40.116651583710421</v>
      </c>
      <c r="BM121" s="1162"/>
      <c r="BN121" s="1164">
        <v>18.23350797809</v>
      </c>
      <c r="BO121" s="1164">
        <v>0</v>
      </c>
      <c r="BP121" s="1164">
        <v>0</v>
      </c>
      <c r="BQ121" s="1164">
        <v>8.6022317077484001</v>
      </c>
      <c r="BR121" s="1164">
        <f>SUM(BL121,BN121,BO121,BP121,BQ121)</f>
        <v>66.952391269548826</v>
      </c>
      <c r="BS121" s="1165"/>
      <c r="BT121" s="1200"/>
      <c r="BU121" s="177"/>
      <c r="BV121" s="611"/>
      <c r="BW121" s="611"/>
      <c r="BX121" s="611"/>
    </row>
    <row r="122" spans="1:77" ht="20.25" hidden="1" customHeight="1" x14ac:dyDescent="0.6">
      <c r="A122" s="90"/>
      <c r="B122" s="89"/>
      <c r="C122" s="90"/>
      <c r="D122" s="89"/>
      <c r="E122" s="90"/>
      <c r="F122" s="89"/>
      <c r="G122" s="90"/>
      <c r="H122" s="89"/>
      <c r="I122" s="1375"/>
      <c r="J122" s="1375" t="str">
        <f t="shared" si="38"/>
        <v/>
      </c>
      <c r="K122" s="1018"/>
      <c r="L122" s="830"/>
      <c r="M122" s="830"/>
      <c r="N122" s="830"/>
      <c r="O122" s="830"/>
      <c r="P122" s="830"/>
      <c r="Q122" s="830"/>
      <c r="R122" s="830"/>
      <c r="S122" s="830"/>
      <c r="T122" s="2663"/>
      <c r="U122" s="3177"/>
      <c r="V122" s="835"/>
      <c r="W122" s="2415"/>
      <c r="X122" s="2398"/>
      <c r="Y122" s="94"/>
      <c r="Z122" s="548"/>
      <c r="AA122" s="548"/>
      <c r="AB122" s="3895"/>
      <c r="AC122" s="3529"/>
      <c r="AD122" s="3529"/>
      <c r="AE122" s="3529"/>
      <c r="AF122" s="3529"/>
      <c r="AG122" s="3384"/>
      <c r="AH122" s="3401">
        <f t="shared" ref="AH122:AH133" si="53">SUM(AI122:AN122)</f>
        <v>0</v>
      </c>
      <c r="AI122" s="3384"/>
      <c r="AJ122" s="3384"/>
      <c r="AK122" s="3384"/>
      <c r="AL122" s="3384"/>
      <c r="AM122" s="3384"/>
      <c r="AN122" s="3384"/>
      <c r="AO122" s="3384"/>
      <c r="AP122" s="3384"/>
      <c r="AQ122" s="3379">
        <f t="shared" si="39"/>
        <v>0</v>
      </c>
      <c r="AR122" s="3907"/>
      <c r="AS122" s="3401"/>
      <c r="AT122" s="3401"/>
      <c r="AU122" s="3401"/>
      <c r="AV122" s="3401"/>
      <c r="AW122" s="3401"/>
      <c r="AX122" s="3401"/>
      <c r="AY122" s="3401"/>
      <c r="AZ122" s="3401"/>
      <c r="BA122" s="3373">
        <f t="shared" si="51"/>
        <v>0</v>
      </c>
      <c r="BB122" s="3546">
        <f>BA122/'Radiología simple.'!$AO$8</f>
        <v>0</v>
      </c>
      <c r="BC122" s="3404"/>
      <c r="BD122" s="3557">
        <v>1</v>
      </c>
      <c r="BE122" s="3267">
        <v>0</v>
      </c>
      <c r="BF122" s="3268">
        <v>1</v>
      </c>
      <c r="BG122" s="3268">
        <v>0</v>
      </c>
      <c r="BH122" s="1164"/>
      <c r="BI122" s="1164"/>
      <c r="BJ122" s="1141"/>
      <c r="BK122" s="1164"/>
      <c r="BL122" s="1164"/>
      <c r="BM122" s="1162"/>
      <c r="BN122" s="1164"/>
      <c r="BO122" s="1164"/>
      <c r="BP122" s="1164"/>
      <c r="BQ122" s="1164"/>
      <c r="BR122" s="1164"/>
      <c r="BS122" s="1165"/>
      <c r="BT122" s="1200"/>
      <c r="BU122" s="177"/>
      <c r="BV122" s="611"/>
      <c r="BW122" s="611"/>
      <c r="BX122" s="611"/>
    </row>
    <row r="123" spans="1:77" ht="25.5" hidden="1" customHeight="1" x14ac:dyDescent="0.6">
      <c r="A123" s="90"/>
      <c r="B123" s="89"/>
      <c r="C123" s="90"/>
      <c r="D123" s="89"/>
      <c r="E123" s="90"/>
      <c r="F123" s="89"/>
      <c r="G123" s="90"/>
      <c r="H123" s="89"/>
      <c r="I123" s="1375"/>
      <c r="J123" s="1375" t="str">
        <f t="shared" si="38"/>
        <v/>
      </c>
      <c r="K123" s="1018"/>
      <c r="L123" s="830"/>
      <c r="M123" s="830"/>
      <c r="N123" s="830"/>
      <c r="O123" s="830"/>
      <c r="P123" s="830"/>
      <c r="Q123" s="830"/>
      <c r="R123" s="830"/>
      <c r="S123" s="830"/>
      <c r="T123" s="2663"/>
      <c r="U123" s="3177"/>
      <c r="V123" s="835"/>
      <c r="W123" s="2415"/>
      <c r="X123" s="2398"/>
      <c r="Y123" s="94"/>
      <c r="Z123" s="548"/>
      <c r="AA123" s="548"/>
      <c r="AB123" s="3895"/>
      <c r="AC123" s="3529"/>
      <c r="AD123" s="3529"/>
      <c r="AE123" s="3529"/>
      <c r="AF123" s="3529"/>
      <c r="AG123" s="3384"/>
      <c r="AH123" s="3401">
        <f t="shared" si="53"/>
        <v>0</v>
      </c>
      <c r="AI123" s="3384"/>
      <c r="AJ123" s="3384"/>
      <c r="AK123" s="3384"/>
      <c r="AL123" s="3384"/>
      <c r="AM123" s="3384"/>
      <c r="AN123" s="3384"/>
      <c r="AO123" s="3384"/>
      <c r="AP123" s="3384"/>
      <c r="AQ123" s="3379">
        <f t="shared" si="39"/>
        <v>0</v>
      </c>
      <c r="AR123" s="3769"/>
      <c r="AS123" s="3379"/>
      <c r="AT123" s="3379"/>
      <c r="AU123" s="3379"/>
      <c r="AV123" s="3379"/>
      <c r="AW123" s="3379"/>
      <c r="AX123" s="3379"/>
      <c r="AY123" s="3379"/>
      <c r="AZ123" s="3379"/>
      <c r="BA123" s="3373">
        <f t="shared" si="51"/>
        <v>0</v>
      </c>
      <c r="BB123" s="3546">
        <f>BA123/'Radiología simple.'!$AO$8</f>
        <v>0</v>
      </c>
      <c r="BC123" s="3404"/>
      <c r="BD123" s="3557">
        <v>1</v>
      </c>
      <c r="BE123" s="3267">
        <v>0</v>
      </c>
      <c r="BF123" s="3268">
        <v>1</v>
      </c>
      <c r="BG123" s="3268">
        <v>0</v>
      </c>
      <c r="BH123" s="1164"/>
      <c r="BI123" s="1164"/>
      <c r="BJ123" s="1141"/>
      <c r="BK123" s="1164"/>
      <c r="BL123" s="1164"/>
      <c r="BM123" s="1162"/>
      <c r="BN123" s="1164"/>
      <c r="BO123" s="1164"/>
      <c r="BP123" s="1164"/>
      <c r="BQ123" s="1164"/>
      <c r="BR123" s="1164"/>
      <c r="BS123" s="1165"/>
      <c r="BT123" s="1200"/>
      <c r="BU123" s="177"/>
      <c r="BV123" s="611"/>
      <c r="BW123" s="611"/>
      <c r="BX123" s="611"/>
    </row>
    <row r="124" spans="1:77" ht="20.25" hidden="1" customHeight="1" x14ac:dyDescent="0.6">
      <c r="A124" s="90"/>
      <c r="B124" s="89"/>
      <c r="C124" s="90"/>
      <c r="D124" s="89"/>
      <c r="E124" s="90"/>
      <c r="F124" s="89"/>
      <c r="G124" s="90"/>
      <c r="H124" s="89"/>
      <c r="I124" s="1375"/>
      <c r="J124" s="1375" t="str">
        <f t="shared" si="38"/>
        <v/>
      </c>
      <c r="K124" s="1018"/>
      <c r="L124" s="830"/>
      <c r="M124" s="830"/>
      <c r="N124" s="830"/>
      <c r="O124" s="830"/>
      <c r="P124" s="830"/>
      <c r="Q124" s="830"/>
      <c r="R124" s="830"/>
      <c r="S124" s="2779" t="s">
        <v>288</v>
      </c>
      <c r="T124" s="3189" t="s">
        <v>289</v>
      </c>
      <c r="U124" s="2685"/>
      <c r="V124" s="2780" t="s">
        <v>1762</v>
      </c>
      <c r="W124" s="2781"/>
      <c r="X124" s="2436"/>
      <c r="Y124" s="94"/>
      <c r="Z124" s="548"/>
      <c r="AA124" s="548"/>
      <c r="AB124" s="3895"/>
      <c r="AC124" s="3529"/>
      <c r="AD124" s="3529"/>
      <c r="AE124" s="3529"/>
      <c r="AF124" s="3529"/>
      <c r="AG124" s="3384"/>
      <c r="AH124" s="3401">
        <f t="shared" si="53"/>
        <v>0</v>
      </c>
      <c r="AI124" s="3384"/>
      <c r="AJ124" s="3384"/>
      <c r="AK124" s="3384"/>
      <c r="AL124" s="3384"/>
      <c r="AM124" s="3384"/>
      <c r="AN124" s="3384"/>
      <c r="AO124" s="3384"/>
      <c r="AP124" s="3384"/>
      <c r="AQ124" s="3379">
        <f t="shared" si="39"/>
        <v>0</v>
      </c>
      <c r="AR124" s="3769"/>
      <c r="AS124" s="3379"/>
      <c r="AT124" s="3379"/>
      <c r="AU124" s="3379"/>
      <c r="AV124" s="3379"/>
      <c r="AW124" s="3379"/>
      <c r="AX124" s="3379"/>
      <c r="AY124" s="3379"/>
      <c r="AZ124" s="3379"/>
      <c r="BA124" s="3373">
        <f t="shared" si="51"/>
        <v>0</v>
      </c>
      <c r="BB124" s="3546">
        <f>BA124/'Radiología simple.'!$AO$8</f>
        <v>0</v>
      </c>
      <c r="BC124" s="3404"/>
      <c r="BD124" s="3557">
        <v>1</v>
      </c>
      <c r="BE124" s="3267">
        <v>0</v>
      </c>
      <c r="BF124" s="3268">
        <v>1</v>
      </c>
      <c r="BG124" s="3268">
        <v>0</v>
      </c>
      <c r="BH124" s="1164"/>
      <c r="BI124" s="1164"/>
      <c r="BJ124" s="1141"/>
      <c r="BK124" s="1164"/>
      <c r="BL124" s="1164"/>
      <c r="BM124" s="1162"/>
      <c r="BN124" s="1164"/>
      <c r="BO124" s="1164"/>
      <c r="BP124" s="1164"/>
      <c r="BQ124" s="1164"/>
      <c r="BR124" s="1164"/>
      <c r="BS124" s="1165"/>
      <c r="BT124" s="1200"/>
      <c r="BU124" s="177"/>
      <c r="BV124" s="611"/>
      <c r="BW124" s="611"/>
      <c r="BX124" s="611"/>
      <c r="BY124" s="602"/>
    </row>
    <row r="125" spans="1:77" ht="20.25" hidden="1" customHeight="1" x14ac:dyDescent="0.6">
      <c r="A125" s="214"/>
      <c r="B125" s="215"/>
      <c r="C125" s="214"/>
      <c r="D125" s="215"/>
      <c r="E125" s="214"/>
      <c r="F125" s="215"/>
      <c r="G125" s="214"/>
      <c r="H125" s="215"/>
      <c r="I125" s="1375"/>
      <c r="J125" s="1375" t="str">
        <f t="shared" si="38"/>
        <v/>
      </c>
      <c r="K125" s="1018"/>
      <c r="L125" s="830"/>
      <c r="M125" s="830"/>
      <c r="N125" s="830"/>
      <c r="O125" s="830"/>
      <c r="P125" s="830"/>
      <c r="Q125" s="830"/>
      <c r="R125" s="830"/>
      <c r="S125" s="2779" t="s">
        <v>288</v>
      </c>
      <c r="T125" s="2969" t="s">
        <v>290</v>
      </c>
      <c r="U125" s="2969" t="s">
        <v>290</v>
      </c>
      <c r="V125" s="2783" t="s">
        <v>291</v>
      </c>
      <c r="W125" s="2778"/>
      <c r="X125" s="2385" t="s">
        <v>1763</v>
      </c>
      <c r="Y125" s="128"/>
      <c r="Z125" s="548"/>
      <c r="AA125" s="548"/>
      <c r="AB125" s="3895"/>
      <c r="AC125" s="3529"/>
      <c r="AD125" s="3529"/>
      <c r="AE125" s="3529"/>
      <c r="AF125" s="3529"/>
      <c r="AG125" s="3384"/>
      <c r="AH125" s="3401">
        <f t="shared" si="53"/>
        <v>0</v>
      </c>
      <c r="AI125" s="3384"/>
      <c r="AJ125" s="3384"/>
      <c r="AK125" s="3384"/>
      <c r="AL125" s="3384"/>
      <c r="AM125" s="3384"/>
      <c r="AN125" s="3384"/>
      <c r="AO125" s="3384"/>
      <c r="AP125" s="3384"/>
      <c r="AQ125" s="3379">
        <f t="shared" si="39"/>
        <v>0</v>
      </c>
      <c r="AR125" s="3769"/>
      <c r="AS125" s="3379"/>
      <c r="AT125" s="3379"/>
      <c r="AU125" s="3379"/>
      <c r="AV125" s="3379"/>
      <c r="AW125" s="3379"/>
      <c r="AX125" s="3379"/>
      <c r="AY125" s="3379"/>
      <c r="AZ125" s="3379"/>
      <c r="BA125" s="3373">
        <f t="shared" si="51"/>
        <v>0</v>
      </c>
      <c r="BB125" s="3546">
        <f>BA125/'Radiología simple.'!$AO$8</f>
        <v>0</v>
      </c>
      <c r="BC125" s="3404"/>
      <c r="BD125" s="3557">
        <v>1</v>
      </c>
      <c r="BE125" s="3267">
        <v>0</v>
      </c>
      <c r="BF125" s="3268">
        <v>1</v>
      </c>
      <c r="BG125" s="3268">
        <v>0</v>
      </c>
      <c r="BH125" s="1164"/>
      <c r="BI125" s="1164"/>
      <c r="BJ125" s="1141"/>
      <c r="BK125" s="1164"/>
      <c r="BL125" s="1164"/>
      <c r="BM125" s="1162"/>
      <c r="BN125" s="1164"/>
      <c r="BO125" s="1164"/>
      <c r="BP125" s="1164"/>
      <c r="BQ125" s="1164"/>
      <c r="BR125" s="1164"/>
      <c r="BS125" s="1165"/>
      <c r="BT125" s="1200"/>
      <c r="BU125" s="177"/>
      <c r="BV125" s="611"/>
      <c r="BW125" s="611"/>
      <c r="BX125" s="611"/>
    </row>
    <row r="126" spans="1:77" ht="20.25" hidden="1" customHeight="1" x14ac:dyDescent="0.6">
      <c r="A126" s="214"/>
      <c r="B126" s="215"/>
      <c r="C126" s="214"/>
      <c r="D126" s="215"/>
      <c r="E126" s="214"/>
      <c r="F126" s="215"/>
      <c r="G126" s="214"/>
      <c r="H126" s="215"/>
      <c r="I126" s="1375"/>
      <c r="J126" s="1375" t="str">
        <f t="shared" si="38"/>
        <v/>
      </c>
      <c r="K126" s="1018"/>
      <c r="L126" s="830"/>
      <c r="M126" s="830"/>
      <c r="N126" s="830"/>
      <c r="O126" s="830"/>
      <c r="P126" s="830"/>
      <c r="Q126" s="830"/>
      <c r="R126" s="830"/>
      <c r="S126" s="2779" t="s">
        <v>288</v>
      </c>
      <c r="T126" s="2969" t="s">
        <v>294</v>
      </c>
      <c r="U126" s="2969" t="s">
        <v>1764</v>
      </c>
      <c r="V126" s="2783" t="s">
        <v>291</v>
      </c>
      <c r="W126" s="2778"/>
      <c r="X126" s="2385"/>
      <c r="Y126" s="128"/>
      <c r="Z126" s="548"/>
      <c r="AA126" s="548"/>
      <c r="AB126" s="3895"/>
      <c r="AC126" s="3529"/>
      <c r="AD126" s="3529"/>
      <c r="AE126" s="3529"/>
      <c r="AF126" s="3529"/>
      <c r="AG126" s="3384"/>
      <c r="AH126" s="3401">
        <f t="shared" si="53"/>
        <v>0</v>
      </c>
      <c r="AI126" s="3384"/>
      <c r="AJ126" s="3384"/>
      <c r="AK126" s="3384"/>
      <c r="AL126" s="3384"/>
      <c r="AM126" s="3384"/>
      <c r="AN126" s="3384"/>
      <c r="AO126" s="3384"/>
      <c r="AP126" s="3384"/>
      <c r="AQ126" s="3379">
        <f t="shared" si="39"/>
        <v>0</v>
      </c>
      <c r="AR126" s="3769"/>
      <c r="AS126" s="3379"/>
      <c r="AT126" s="3379"/>
      <c r="AU126" s="3379"/>
      <c r="AV126" s="3379"/>
      <c r="AW126" s="3379"/>
      <c r="AX126" s="3379"/>
      <c r="AY126" s="3379"/>
      <c r="AZ126" s="3379"/>
      <c r="BA126" s="3373">
        <f t="shared" si="51"/>
        <v>0</v>
      </c>
      <c r="BB126" s="3546">
        <f>BA126/'Radiología simple.'!$AO$8</f>
        <v>0</v>
      </c>
      <c r="BC126" s="3404"/>
      <c r="BD126" s="3557">
        <v>1</v>
      </c>
      <c r="BE126" s="3267">
        <v>0</v>
      </c>
      <c r="BF126" s="3268">
        <v>1</v>
      </c>
      <c r="BG126" s="3268">
        <v>0</v>
      </c>
      <c r="BH126" s="1164"/>
      <c r="BI126" s="1164"/>
      <c r="BJ126" s="1141"/>
      <c r="BK126" s="1164"/>
      <c r="BL126" s="1164"/>
      <c r="BM126" s="1162"/>
      <c r="BN126" s="1164"/>
      <c r="BO126" s="1164"/>
      <c r="BP126" s="1164"/>
      <c r="BQ126" s="1164"/>
      <c r="BR126" s="1164"/>
      <c r="BS126" s="1165"/>
      <c r="BT126" s="1200"/>
      <c r="BU126" s="177"/>
      <c r="BV126" s="611"/>
      <c r="BW126" s="611"/>
      <c r="BX126" s="611"/>
    </row>
    <row r="127" spans="1:77" ht="20.25" hidden="1" customHeight="1" x14ac:dyDescent="0.6">
      <c r="A127" s="214"/>
      <c r="B127" s="215"/>
      <c r="C127" s="214"/>
      <c r="D127" s="215"/>
      <c r="E127" s="214"/>
      <c r="F127" s="215"/>
      <c r="G127" s="214"/>
      <c r="H127" s="215"/>
      <c r="I127" s="1375"/>
      <c r="J127" s="1375" t="str">
        <f t="shared" si="38"/>
        <v/>
      </c>
      <c r="K127" s="1018"/>
      <c r="L127" s="830"/>
      <c r="M127" s="830"/>
      <c r="N127" s="830"/>
      <c r="O127" s="830"/>
      <c r="P127" s="830"/>
      <c r="Q127" s="830"/>
      <c r="R127" s="830"/>
      <c r="S127" s="2779" t="s">
        <v>288</v>
      </c>
      <c r="T127" s="2969" t="s">
        <v>296</v>
      </c>
      <c r="U127" s="2969" t="s">
        <v>1765</v>
      </c>
      <c r="V127" s="2783" t="s">
        <v>291</v>
      </c>
      <c r="W127" s="2778"/>
      <c r="X127" s="2358"/>
      <c r="Y127" s="128"/>
      <c r="Z127" s="548"/>
      <c r="AA127" s="548"/>
      <c r="AB127" s="3895"/>
      <c r="AC127" s="3529"/>
      <c r="AD127" s="3529"/>
      <c r="AE127" s="3529"/>
      <c r="AF127" s="3529"/>
      <c r="AG127" s="3384"/>
      <c r="AH127" s="3401">
        <f t="shared" si="53"/>
        <v>0</v>
      </c>
      <c r="AI127" s="3384"/>
      <c r="AJ127" s="3384"/>
      <c r="AK127" s="3384"/>
      <c r="AL127" s="3384"/>
      <c r="AM127" s="3384"/>
      <c r="AN127" s="3384"/>
      <c r="AO127" s="3384"/>
      <c r="AP127" s="3384"/>
      <c r="AQ127" s="3379">
        <f t="shared" si="39"/>
        <v>0</v>
      </c>
      <c r="AR127" s="3769"/>
      <c r="AS127" s="3379"/>
      <c r="AT127" s="3379"/>
      <c r="AU127" s="3379"/>
      <c r="AV127" s="3379"/>
      <c r="AW127" s="3379"/>
      <c r="AX127" s="3379"/>
      <c r="AY127" s="3379"/>
      <c r="AZ127" s="3379"/>
      <c r="BA127" s="3373">
        <f t="shared" si="51"/>
        <v>0</v>
      </c>
      <c r="BB127" s="3546">
        <f>BA127/'Radiología simple.'!$AO$8</f>
        <v>0</v>
      </c>
      <c r="BC127" s="3404"/>
      <c r="BD127" s="3557">
        <v>1</v>
      </c>
      <c r="BE127" s="3267">
        <v>0</v>
      </c>
      <c r="BF127" s="3268">
        <v>1</v>
      </c>
      <c r="BG127" s="3268">
        <v>0</v>
      </c>
      <c r="BH127" s="1164"/>
      <c r="BI127" s="1164"/>
      <c r="BJ127" s="1141"/>
      <c r="BK127" s="1164"/>
      <c r="BL127" s="1164"/>
      <c r="BM127" s="1162"/>
      <c r="BN127" s="1164"/>
      <c r="BO127" s="1164"/>
      <c r="BP127" s="1164"/>
      <c r="BQ127" s="1164"/>
      <c r="BR127" s="1164"/>
      <c r="BS127" s="1165"/>
      <c r="BT127" s="1200"/>
      <c r="BU127" s="177"/>
      <c r="BV127" s="611"/>
      <c r="BW127" s="611"/>
      <c r="BX127" s="611"/>
    </row>
    <row r="128" spans="1:77" ht="20.25" hidden="1" customHeight="1" x14ac:dyDescent="0.6">
      <c r="A128" s="214"/>
      <c r="B128" s="215"/>
      <c r="C128" s="214"/>
      <c r="D128" s="215"/>
      <c r="E128" s="214"/>
      <c r="F128" s="215"/>
      <c r="G128" s="214"/>
      <c r="H128" s="215"/>
      <c r="I128" s="1375" t="str">
        <f>CONCATENATE(A128,B128,C128,D128,E128,F128,G128,H128)</f>
        <v/>
      </c>
      <c r="J128" s="1375" t="str">
        <f t="shared" si="38"/>
        <v/>
      </c>
      <c r="K128" s="830"/>
      <c r="L128" s="830"/>
      <c r="M128" s="830"/>
      <c r="N128" s="830"/>
      <c r="O128" s="830"/>
      <c r="P128" s="830"/>
      <c r="Q128" s="830"/>
      <c r="R128" s="830"/>
      <c r="S128" s="2779" t="s">
        <v>288</v>
      </c>
      <c r="T128" s="2969" t="s">
        <v>298</v>
      </c>
      <c r="U128" s="2969" t="s">
        <v>298</v>
      </c>
      <c r="V128" s="2783" t="s">
        <v>291</v>
      </c>
      <c r="W128" s="2778"/>
      <c r="X128" s="2358"/>
      <c r="Y128" s="114"/>
      <c r="Z128" s="548"/>
      <c r="AA128" s="548"/>
      <c r="AB128" s="3895"/>
      <c r="AC128" s="3529"/>
      <c r="AD128" s="3529"/>
      <c r="AE128" s="3529"/>
      <c r="AF128" s="3529"/>
      <c r="AG128" s="3384"/>
      <c r="AH128" s="3401">
        <f t="shared" si="53"/>
        <v>0</v>
      </c>
      <c r="AI128" s="3384"/>
      <c r="AJ128" s="3384"/>
      <c r="AK128" s="3384"/>
      <c r="AL128" s="3384"/>
      <c r="AM128" s="3384"/>
      <c r="AN128" s="3384"/>
      <c r="AO128" s="3384"/>
      <c r="AP128" s="3384"/>
      <c r="AQ128" s="3379">
        <f t="shared" si="39"/>
        <v>0</v>
      </c>
      <c r="AR128" s="3769"/>
      <c r="AS128" s="3379"/>
      <c r="AT128" s="3379"/>
      <c r="AU128" s="3379"/>
      <c r="AV128" s="3379"/>
      <c r="AW128" s="3379"/>
      <c r="AX128" s="3379"/>
      <c r="AY128" s="3379"/>
      <c r="AZ128" s="3379"/>
      <c r="BA128" s="3373">
        <f t="shared" si="51"/>
        <v>0</v>
      </c>
      <c r="BB128" s="3546">
        <f>BA128/'Radiología simple.'!$AO$8</f>
        <v>0</v>
      </c>
      <c r="BC128" s="3404"/>
      <c r="BD128" s="3557">
        <v>1</v>
      </c>
      <c r="BE128" s="3267">
        <v>0</v>
      </c>
      <c r="BF128" s="3268">
        <v>1</v>
      </c>
      <c r="BG128" s="3268">
        <v>0</v>
      </c>
      <c r="BH128" s="1164"/>
      <c r="BI128" s="1164"/>
      <c r="BJ128" s="1141"/>
      <c r="BK128" s="1164"/>
      <c r="BL128" s="1164"/>
      <c r="BM128" s="1162"/>
      <c r="BN128" s="1164"/>
      <c r="BO128" s="1164"/>
      <c r="BP128" s="1164"/>
      <c r="BQ128" s="1164"/>
      <c r="BR128" s="1164"/>
      <c r="BS128" s="1165"/>
      <c r="BT128" s="1200"/>
      <c r="BU128" s="177"/>
      <c r="BV128" s="611"/>
      <c r="BW128" s="611"/>
      <c r="BX128" s="611"/>
      <c r="BY128" s="602"/>
    </row>
    <row r="129" spans="1:77" ht="36.75" hidden="1" customHeight="1" x14ac:dyDescent="0.6">
      <c r="A129" s="90"/>
      <c r="B129" s="89"/>
      <c r="C129" s="90"/>
      <c r="D129" s="89"/>
      <c r="E129" s="90"/>
      <c r="F129" s="89"/>
      <c r="G129" s="90"/>
      <c r="H129" s="89"/>
      <c r="I129" s="1375"/>
      <c r="J129" s="1375" t="str">
        <f t="shared" si="38"/>
        <v/>
      </c>
      <c r="K129" s="830"/>
      <c r="L129" s="830"/>
      <c r="M129" s="830"/>
      <c r="N129" s="830"/>
      <c r="O129" s="830"/>
      <c r="P129" s="830"/>
      <c r="Q129" s="830"/>
      <c r="R129" s="830"/>
      <c r="S129" s="2779"/>
      <c r="T129" s="2969"/>
      <c r="U129" s="2969"/>
      <c r="V129" s="2780" t="s">
        <v>1762</v>
      </c>
      <c r="W129" s="2781"/>
      <c r="X129" s="2398"/>
      <c r="Y129" s="61"/>
      <c r="Z129" s="548"/>
      <c r="AA129" s="548"/>
      <c r="AB129" s="3895"/>
      <c r="AC129" s="3529"/>
      <c r="AD129" s="3529"/>
      <c r="AE129" s="3529"/>
      <c r="AF129" s="3529"/>
      <c r="AG129" s="3384"/>
      <c r="AH129" s="3401">
        <f t="shared" si="53"/>
        <v>0</v>
      </c>
      <c r="AI129" s="3384"/>
      <c r="AJ129" s="3384"/>
      <c r="AK129" s="3384"/>
      <c r="AL129" s="3384"/>
      <c r="AM129" s="3384"/>
      <c r="AN129" s="3384"/>
      <c r="AO129" s="3384"/>
      <c r="AP129" s="3384"/>
      <c r="AQ129" s="3379">
        <f t="shared" si="39"/>
        <v>0</v>
      </c>
      <c r="AR129" s="3769"/>
      <c r="AS129" s="3379"/>
      <c r="AT129" s="3379"/>
      <c r="AU129" s="3379"/>
      <c r="AV129" s="3379"/>
      <c r="AW129" s="3379"/>
      <c r="AX129" s="3379"/>
      <c r="AY129" s="3379"/>
      <c r="AZ129" s="3379"/>
      <c r="BA129" s="3373">
        <f t="shared" si="51"/>
        <v>0</v>
      </c>
      <c r="BB129" s="3546">
        <f>BA129/'Radiología simple.'!$AO$8</f>
        <v>0</v>
      </c>
      <c r="BC129" s="3404"/>
      <c r="BD129" s="3557">
        <v>1</v>
      </c>
      <c r="BE129" s="3267">
        <v>0</v>
      </c>
      <c r="BF129" s="3268">
        <v>1</v>
      </c>
      <c r="BG129" s="3268">
        <v>0</v>
      </c>
      <c r="BH129" s="1164"/>
      <c r="BI129" s="1164"/>
      <c r="BJ129" s="1141"/>
      <c r="BK129" s="1164"/>
      <c r="BL129" s="1164"/>
      <c r="BM129" s="1162"/>
      <c r="BN129" s="1164"/>
      <c r="BO129" s="1164"/>
      <c r="BP129" s="1164"/>
      <c r="BQ129" s="1164"/>
      <c r="BR129" s="1164"/>
      <c r="BS129" s="1165"/>
      <c r="BT129" s="1200"/>
      <c r="BU129" s="177"/>
      <c r="BV129" s="611"/>
      <c r="BW129" s="611"/>
      <c r="BX129" s="611"/>
    </row>
    <row r="130" spans="1:77" ht="20.25" hidden="1" customHeight="1" x14ac:dyDescent="0.55000000000000004">
      <c r="A130" s="214"/>
      <c r="B130" s="215"/>
      <c r="C130" s="214"/>
      <c r="D130" s="215"/>
      <c r="E130" s="214"/>
      <c r="F130" s="215"/>
      <c r="G130" s="214"/>
      <c r="H130" s="215"/>
      <c r="I130" s="1375"/>
      <c r="J130" s="1375" t="str">
        <f t="shared" si="38"/>
        <v/>
      </c>
      <c r="K130" s="830"/>
      <c r="L130" s="830"/>
      <c r="M130" s="830"/>
      <c r="N130" s="830"/>
      <c r="O130" s="830"/>
      <c r="P130" s="830"/>
      <c r="Q130" s="830"/>
      <c r="R130" s="830"/>
      <c r="S130" s="2784" t="s">
        <v>456</v>
      </c>
      <c r="T130" s="2979" t="s">
        <v>1766</v>
      </c>
      <c r="U130" s="2969"/>
      <c r="V130" s="2783" t="s">
        <v>291</v>
      </c>
      <c r="W130" s="2778"/>
      <c r="X130" s="2437"/>
      <c r="Y130" s="114"/>
      <c r="Z130" s="548"/>
      <c r="AA130" s="548"/>
      <c r="AB130" s="3895"/>
      <c r="AC130" s="3529"/>
      <c r="AD130" s="3529"/>
      <c r="AE130" s="3529"/>
      <c r="AF130" s="3529"/>
      <c r="AG130" s="3384"/>
      <c r="AH130" s="3401">
        <f t="shared" si="53"/>
        <v>0</v>
      </c>
      <c r="AI130" s="3384"/>
      <c r="AJ130" s="3384"/>
      <c r="AK130" s="3384"/>
      <c r="AL130" s="3384"/>
      <c r="AM130" s="3384"/>
      <c r="AN130" s="3384"/>
      <c r="AO130" s="3384"/>
      <c r="AP130" s="3384"/>
      <c r="AQ130" s="3379">
        <f t="shared" si="39"/>
        <v>0</v>
      </c>
      <c r="AR130" s="3769"/>
      <c r="AS130" s="3379"/>
      <c r="AT130" s="3379"/>
      <c r="AU130" s="3379"/>
      <c r="AV130" s="3379"/>
      <c r="AW130" s="3379"/>
      <c r="AX130" s="3379"/>
      <c r="AY130" s="3379"/>
      <c r="AZ130" s="3379"/>
      <c r="BA130" s="3373">
        <f t="shared" si="51"/>
        <v>0</v>
      </c>
      <c r="BB130" s="3546">
        <f>BA130/'Radiología simple.'!$AO$8</f>
        <v>0</v>
      </c>
      <c r="BC130" s="3404"/>
      <c r="BD130" s="3557">
        <v>1</v>
      </c>
      <c r="BE130" s="3267">
        <v>0</v>
      </c>
      <c r="BF130" s="3268">
        <v>1</v>
      </c>
      <c r="BG130" s="3268">
        <v>0</v>
      </c>
      <c r="BH130" s="1164"/>
      <c r="BI130" s="1164"/>
      <c r="BJ130" s="1141"/>
      <c r="BK130" s="1164"/>
      <c r="BL130" s="1164"/>
      <c r="BM130" s="1162"/>
      <c r="BN130" s="1164"/>
      <c r="BO130" s="1164"/>
      <c r="BP130" s="1164"/>
      <c r="BQ130" s="1164"/>
      <c r="BR130" s="1164"/>
      <c r="BS130" s="1165"/>
      <c r="BT130" s="1200"/>
      <c r="BU130" s="177"/>
      <c r="BV130" s="611"/>
      <c r="BW130" s="611"/>
      <c r="BX130" s="611"/>
    </row>
    <row r="131" spans="1:77" ht="20.25" hidden="1" customHeight="1" x14ac:dyDescent="0.55000000000000004">
      <c r="A131" s="214"/>
      <c r="B131" s="215"/>
      <c r="C131" s="214"/>
      <c r="D131" s="215"/>
      <c r="E131" s="214"/>
      <c r="F131" s="215"/>
      <c r="G131" s="214"/>
      <c r="H131" s="215"/>
      <c r="I131" s="1375"/>
      <c r="J131" s="1375" t="str">
        <f t="shared" si="38"/>
        <v/>
      </c>
      <c r="K131" s="830"/>
      <c r="L131" s="830"/>
      <c r="M131" s="830"/>
      <c r="N131" s="830"/>
      <c r="O131" s="830"/>
      <c r="P131" s="830"/>
      <c r="Q131" s="830"/>
      <c r="R131" s="830"/>
      <c r="S131" s="2784" t="s">
        <v>456</v>
      </c>
      <c r="T131" s="2979" t="s">
        <v>1767</v>
      </c>
      <c r="U131" s="2969"/>
      <c r="V131" s="2783" t="s">
        <v>291</v>
      </c>
      <c r="W131" s="2778"/>
      <c r="X131" s="2398"/>
      <c r="Y131" s="114"/>
      <c r="Z131" s="548"/>
      <c r="AA131" s="548"/>
      <c r="AB131" s="3895"/>
      <c r="AC131" s="3529"/>
      <c r="AD131" s="3529"/>
      <c r="AE131" s="3529"/>
      <c r="AF131" s="3529"/>
      <c r="AG131" s="3384"/>
      <c r="AH131" s="3401">
        <f t="shared" si="53"/>
        <v>0</v>
      </c>
      <c r="AI131" s="3384"/>
      <c r="AJ131" s="3384"/>
      <c r="AK131" s="3384"/>
      <c r="AL131" s="3384"/>
      <c r="AM131" s="3384"/>
      <c r="AN131" s="3384"/>
      <c r="AO131" s="3384"/>
      <c r="AP131" s="3384"/>
      <c r="AQ131" s="3379">
        <f t="shared" si="39"/>
        <v>0</v>
      </c>
      <c r="AR131" s="3769"/>
      <c r="AS131" s="3379"/>
      <c r="AT131" s="3379"/>
      <c r="AU131" s="3379"/>
      <c r="AV131" s="3379"/>
      <c r="AW131" s="3379"/>
      <c r="AX131" s="3379"/>
      <c r="AY131" s="3379"/>
      <c r="AZ131" s="3379"/>
      <c r="BA131" s="3373">
        <f t="shared" si="51"/>
        <v>0</v>
      </c>
      <c r="BB131" s="3546">
        <f>BA131/'Radiología simple.'!$AO$8</f>
        <v>0</v>
      </c>
      <c r="BC131" s="3404"/>
      <c r="BD131" s="3557">
        <v>1</v>
      </c>
      <c r="BE131" s="3267">
        <v>0</v>
      </c>
      <c r="BF131" s="3268">
        <v>1</v>
      </c>
      <c r="BG131" s="3268">
        <v>0</v>
      </c>
      <c r="BH131" s="1164"/>
      <c r="BI131" s="1164"/>
      <c r="BJ131" s="1141"/>
      <c r="BK131" s="1164"/>
      <c r="BL131" s="1164"/>
      <c r="BM131" s="1162"/>
      <c r="BN131" s="1164"/>
      <c r="BO131" s="1164"/>
      <c r="BP131" s="1164"/>
      <c r="BQ131" s="1164"/>
      <c r="BR131" s="1164"/>
      <c r="BS131" s="1165"/>
      <c r="BT131" s="1200"/>
      <c r="BU131" s="177"/>
      <c r="BV131" s="611"/>
      <c r="BW131" s="611"/>
      <c r="BX131" s="611"/>
    </row>
    <row r="132" spans="1:77" ht="20.25" hidden="1" customHeight="1" x14ac:dyDescent="0.55000000000000004">
      <c r="A132" s="214"/>
      <c r="B132" s="215"/>
      <c r="C132" s="214"/>
      <c r="D132" s="215"/>
      <c r="E132" s="214"/>
      <c r="F132" s="215"/>
      <c r="G132" s="214"/>
      <c r="H132" s="215"/>
      <c r="I132" s="1375"/>
      <c r="J132" s="1375" t="str">
        <f t="shared" si="38"/>
        <v/>
      </c>
      <c r="K132" s="830"/>
      <c r="L132" s="830"/>
      <c r="M132" s="830"/>
      <c r="N132" s="830"/>
      <c r="O132" s="830"/>
      <c r="P132" s="830"/>
      <c r="Q132" s="830"/>
      <c r="R132" s="830"/>
      <c r="S132" s="2784" t="s">
        <v>456</v>
      </c>
      <c r="T132" s="2979" t="s">
        <v>1768</v>
      </c>
      <c r="U132" s="2969"/>
      <c r="V132" s="2783" t="s">
        <v>291</v>
      </c>
      <c r="W132" s="2778"/>
      <c r="X132" s="2398"/>
      <c r="Y132" s="114"/>
      <c r="Z132" s="548"/>
      <c r="AA132" s="548"/>
      <c r="AB132" s="3895"/>
      <c r="AC132" s="3529"/>
      <c r="AD132" s="3529"/>
      <c r="AE132" s="3529"/>
      <c r="AF132" s="3529"/>
      <c r="AG132" s="3384"/>
      <c r="AH132" s="3401">
        <f t="shared" si="53"/>
        <v>0</v>
      </c>
      <c r="AI132" s="3384"/>
      <c r="AJ132" s="3384"/>
      <c r="AK132" s="3384"/>
      <c r="AL132" s="3384"/>
      <c r="AM132" s="3384"/>
      <c r="AN132" s="3384"/>
      <c r="AO132" s="3384"/>
      <c r="AP132" s="3384"/>
      <c r="AQ132" s="3379">
        <f t="shared" si="39"/>
        <v>0</v>
      </c>
      <c r="AR132" s="3769"/>
      <c r="AS132" s="3379"/>
      <c r="AT132" s="3379"/>
      <c r="AU132" s="3379"/>
      <c r="AV132" s="3379"/>
      <c r="AW132" s="3379"/>
      <c r="AX132" s="3379"/>
      <c r="AY132" s="3379"/>
      <c r="AZ132" s="3379"/>
      <c r="BA132" s="3373">
        <f t="shared" si="51"/>
        <v>0</v>
      </c>
      <c r="BB132" s="3546">
        <f>BA132/'Radiología simple.'!$AO$8</f>
        <v>0</v>
      </c>
      <c r="BC132" s="3404"/>
      <c r="BD132" s="3557">
        <v>1</v>
      </c>
      <c r="BE132" s="3267">
        <v>0</v>
      </c>
      <c r="BF132" s="3268">
        <v>1</v>
      </c>
      <c r="BG132" s="3268">
        <v>0</v>
      </c>
      <c r="BH132" s="1164"/>
      <c r="BI132" s="1164"/>
      <c r="BJ132" s="1141"/>
      <c r="BK132" s="1164"/>
      <c r="BL132" s="1164"/>
      <c r="BM132" s="1162"/>
      <c r="BN132" s="1164"/>
      <c r="BO132" s="1164"/>
      <c r="BP132" s="1164"/>
      <c r="BQ132" s="1164"/>
      <c r="BR132" s="1164"/>
      <c r="BS132" s="1165"/>
      <c r="BT132" s="1200"/>
      <c r="BU132" s="177"/>
      <c r="BV132" s="611"/>
      <c r="BW132" s="611"/>
      <c r="BX132" s="611"/>
      <c r="BY132" s="602"/>
    </row>
    <row r="133" spans="1:77" ht="20.25" hidden="1" customHeight="1" x14ac:dyDescent="0.6">
      <c r="A133" s="90"/>
      <c r="B133" s="89"/>
      <c r="C133" s="90"/>
      <c r="D133" s="89"/>
      <c r="E133" s="90"/>
      <c r="F133" s="89"/>
      <c r="G133" s="90"/>
      <c r="H133" s="89"/>
      <c r="I133" s="1375"/>
      <c r="J133" s="1375" t="str">
        <f t="shared" si="38"/>
        <v/>
      </c>
      <c r="K133" s="830"/>
      <c r="L133" s="830"/>
      <c r="M133" s="830"/>
      <c r="N133" s="830"/>
      <c r="O133" s="830"/>
      <c r="P133" s="830"/>
      <c r="Q133" s="830"/>
      <c r="R133" s="830"/>
      <c r="S133" s="2667"/>
      <c r="T133" s="2685"/>
      <c r="U133" s="2685"/>
      <c r="V133" s="2669"/>
      <c r="W133" s="2998"/>
      <c r="X133" s="2398"/>
      <c r="Y133" s="61"/>
      <c r="Z133" s="548"/>
      <c r="AA133" s="548"/>
      <c r="AB133" s="3895"/>
      <c r="AC133" s="3529"/>
      <c r="AD133" s="3529"/>
      <c r="AE133" s="3529"/>
      <c r="AF133" s="3529"/>
      <c r="AG133" s="3384"/>
      <c r="AH133" s="3401">
        <f t="shared" si="53"/>
        <v>0</v>
      </c>
      <c r="AI133" s="3384"/>
      <c r="AJ133" s="3384"/>
      <c r="AK133" s="3384"/>
      <c r="AL133" s="3384"/>
      <c r="AM133" s="3384"/>
      <c r="AN133" s="3384"/>
      <c r="AO133" s="3384"/>
      <c r="AP133" s="3384"/>
      <c r="AQ133" s="3379">
        <f t="shared" si="39"/>
        <v>0</v>
      </c>
      <c r="AR133" s="3769"/>
      <c r="AS133" s="3379"/>
      <c r="AT133" s="3379"/>
      <c r="AU133" s="3379"/>
      <c r="AV133" s="3379"/>
      <c r="AW133" s="3379"/>
      <c r="AX133" s="3379"/>
      <c r="AY133" s="3379"/>
      <c r="AZ133" s="3379"/>
      <c r="BA133" s="3373">
        <f t="shared" si="51"/>
        <v>0</v>
      </c>
      <c r="BB133" s="3546">
        <f>BA133/'Radiología simple.'!$AO$8</f>
        <v>0</v>
      </c>
      <c r="BC133" s="3404"/>
      <c r="BD133" s="3557">
        <v>1</v>
      </c>
      <c r="BE133" s="3267">
        <v>0</v>
      </c>
      <c r="BF133" s="3268">
        <v>1</v>
      </c>
      <c r="BG133" s="3268">
        <v>0</v>
      </c>
      <c r="BH133" s="1164"/>
      <c r="BI133" s="1164"/>
      <c r="BJ133" s="1141"/>
      <c r="BK133" s="1164"/>
      <c r="BL133" s="1164"/>
      <c r="BM133" s="1162"/>
      <c r="BN133" s="1164"/>
      <c r="BO133" s="1164"/>
      <c r="BP133" s="1164"/>
      <c r="BQ133" s="1164"/>
      <c r="BR133" s="1164"/>
      <c r="BS133" s="1165"/>
      <c r="BT133" s="1200"/>
      <c r="BU133" s="177"/>
      <c r="BV133" s="611"/>
      <c r="BW133" s="611"/>
      <c r="BX133" s="611"/>
    </row>
    <row r="134" spans="1:77" ht="51.75" customHeight="1" x14ac:dyDescent="0.6">
      <c r="A134" s="1437">
        <v>0</v>
      </c>
      <c r="B134" s="1438">
        <v>5</v>
      </c>
      <c r="C134" s="1437">
        <v>0</v>
      </c>
      <c r="D134" s="1438">
        <v>4</v>
      </c>
      <c r="E134" s="1437">
        <v>1</v>
      </c>
      <c r="F134" s="1438">
        <v>1</v>
      </c>
      <c r="G134" s="1437">
        <v>0</v>
      </c>
      <c r="H134" s="1438">
        <v>1</v>
      </c>
      <c r="I134" s="2766"/>
      <c r="J134" s="2766" t="str">
        <f t="shared" si="38"/>
        <v>05041101</v>
      </c>
      <c r="K134" s="830"/>
      <c r="L134" s="830"/>
      <c r="M134" s="830"/>
      <c r="N134" s="830"/>
      <c r="O134" s="830"/>
      <c r="P134" s="830"/>
      <c r="Q134" s="830"/>
      <c r="R134" s="830"/>
      <c r="S134" s="2667" t="s">
        <v>1769</v>
      </c>
      <c r="T134" s="2708" t="s">
        <v>1770</v>
      </c>
      <c r="U134" s="2685"/>
      <c r="V134" s="2669" t="s">
        <v>291</v>
      </c>
      <c r="W134" s="2699" t="s">
        <v>1699</v>
      </c>
      <c r="X134" s="2398"/>
      <c r="Y134" s="61"/>
      <c r="Z134" s="548"/>
      <c r="AA134" s="548"/>
      <c r="AB134" s="3895"/>
      <c r="AC134" s="3529"/>
      <c r="AD134" s="3507">
        <f t="shared" ref="AD134" si="54">BB134</f>
        <v>4.166666666666667</v>
      </c>
      <c r="AE134" s="3529"/>
      <c r="AF134" s="3529"/>
      <c r="AG134" s="3401">
        <v>15</v>
      </c>
      <c r="AH134" s="3370">
        <f>SUM(AI134:AN134)</f>
        <v>15</v>
      </c>
      <c r="AI134" s="3401">
        <v>7</v>
      </c>
      <c r="AJ134" s="3401">
        <v>0</v>
      </c>
      <c r="AK134" s="3401">
        <v>0</v>
      </c>
      <c r="AL134" s="3401">
        <v>5</v>
      </c>
      <c r="AM134" s="3401">
        <v>0</v>
      </c>
      <c r="AN134" s="3401">
        <v>3</v>
      </c>
      <c r="AO134" s="3401"/>
      <c r="AP134" s="3401">
        <v>20</v>
      </c>
      <c r="AQ134" s="3370">
        <f t="shared" si="39"/>
        <v>20</v>
      </c>
      <c r="AR134" s="3769">
        <v>4</v>
      </c>
      <c r="AS134" s="3379">
        <v>0</v>
      </c>
      <c r="AT134" s="3379">
        <v>5</v>
      </c>
      <c r="AU134" s="3379">
        <v>0</v>
      </c>
      <c r="AV134" s="3379">
        <v>0</v>
      </c>
      <c r="AW134" s="3379">
        <v>5</v>
      </c>
      <c r="AX134" s="3379">
        <v>0</v>
      </c>
      <c r="AY134" s="3379">
        <v>6</v>
      </c>
      <c r="AZ134" s="3379"/>
      <c r="BA134" s="3373">
        <f t="shared" si="51"/>
        <v>50</v>
      </c>
      <c r="BB134" s="3546">
        <f>BA134/'Radiología simple.'!$AO$8</f>
        <v>4.166666666666667</v>
      </c>
      <c r="BC134" s="3373" t="str" cm="1">
        <f t="array" ref="BC134">_xlfn.IFS(BB134&lt;4,"estandar",BB134&gt;9,"compleja",BB134&gt;4,"avanzada")</f>
        <v>avanzada</v>
      </c>
      <c r="BD134" s="3557">
        <v>1</v>
      </c>
      <c r="BE134" s="3267">
        <v>1</v>
      </c>
      <c r="BF134" s="3268">
        <v>1</v>
      </c>
      <c r="BG134" s="3268">
        <v>0</v>
      </c>
      <c r="BH134" s="1164"/>
      <c r="BI134" s="1164"/>
      <c r="BJ134" s="1141"/>
      <c r="BK134" s="1164"/>
      <c r="BL134" s="1164"/>
      <c r="BM134" s="1162"/>
      <c r="BN134" s="1164"/>
      <c r="BO134" s="1164"/>
      <c r="BP134" s="1164"/>
      <c r="BQ134" s="1164"/>
      <c r="BR134" s="1164"/>
      <c r="BS134" s="1165"/>
      <c r="BT134" s="1200"/>
      <c r="BU134" s="177"/>
      <c r="BV134" s="611"/>
      <c r="BW134" s="611"/>
      <c r="BX134" s="611"/>
    </row>
    <row r="135" spans="1:77" ht="20.25" customHeight="1" x14ac:dyDescent="0.6">
      <c r="A135" s="90"/>
      <c r="B135" s="89"/>
      <c r="C135" s="90"/>
      <c r="D135" s="89"/>
      <c r="E135" s="90"/>
      <c r="F135" s="89"/>
      <c r="G135" s="90"/>
      <c r="H135" s="89"/>
      <c r="I135" s="1339"/>
      <c r="J135" s="1375"/>
      <c r="K135" s="830"/>
      <c r="L135" s="830"/>
      <c r="M135" s="830"/>
      <c r="N135" s="830"/>
      <c r="O135" s="830"/>
      <c r="P135" s="830"/>
      <c r="Q135" s="830"/>
      <c r="R135" s="830"/>
      <c r="S135" s="2667"/>
      <c r="T135" s="832"/>
      <c r="U135" s="832"/>
      <c r="V135" s="835"/>
      <c r="W135" s="2415"/>
      <c r="X135" s="2398"/>
      <c r="Y135" s="61"/>
      <c r="Z135" s="61"/>
      <c r="AA135" s="61"/>
      <c r="AB135" s="1885"/>
      <c r="AC135" s="3529"/>
      <c r="AD135" s="3529"/>
      <c r="AE135" s="3529"/>
      <c r="AF135" s="3529"/>
      <c r="AG135" s="3378"/>
      <c r="AH135" s="3378"/>
      <c r="AI135" s="3378"/>
      <c r="AJ135" s="3378"/>
      <c r="AK135" s="3378"/>
      <c r="AL135" s="3378"/>
      <c r="AM135" s="3378"/>
      <c r="AN135" s="3378"/>
      <c r="AO135" s="3378"/>
      <c r="AP135" s="3378"/>
      <c r="AQ135" s="3378"/>
      <c r="AR135" s="3907"/>
      <c r="AS135" s="3401"/>
      <c r="AT135" s="3401"/>
      <c r="AU135" s="3401"/>
      <c r="AV135" s="3401"/>
      <c r="AW135" s="3401"/>
      <c r="AX135" s="3401"/>
      <c r="AY135" s="3401"/>
      <c r="AZ135" s="3401"/>
      <c r="BA135" s="3373"/>
      <c r="BB135" s="3529"/>
      <c r="BC135" s="3378"/>
      <c r="BD135" s="3553"/>
      <c r="BE135" s="3264"/>
      <c r="BF135" s="1200"/>
      <c r="BG135" s="1200"/>
      <c r="BH135" s="63"/>
      <c r="BI135" s="63"/>
      <c r="BJ135" s="63"/>
      <c r="BK135" s="1164"/>
      <c r="BL135" s="1164"/>
      <c r="BM135" s="1162"/>
      <c r="BN135" s="1164"/>
      <c r="BO135" s="1164"/>
      <c r="BP135" s="1164"/>
      <c r="BQ135" s="1164"/>
      <c r="BR135" s="1164"/>
      <c r="BS135" s="1165"/>
      <c r="BT135" s="1200"/>
      <c r="BU135" s="177"/>
      <c r="BV135" s="611"/>
      <c r="BW135" s="611"/>
      <c r="BX135" s="611"/>
    </row>
    <row r="136" spans="1:77" ht="36.75" customHeight="1" x14ac:dyDescent="0.55000000000000004">
      <c r="A136" s="583"/>
      <c r="B136" s="584"/>
      <c r="C136" s="583"/>
      <c r="D136" s="584"/>
      <c r="E136" s="583"/>
      <c r="F136" s="584"/>
      <c r="G136" s="583"/>
      <c r="H136" s="584"/>
      <c r="I136" s="595" t="str">
        <f>CONCATENATE(A136,B136,C136,D136,E136,F136,G136,H136)</f>
        <v/>
      </c>
      <c r="J136" s="595"/>
      <c r="K136" s="586">
        <v>96</v>
      </c>
      <c r="L136" s="586"/>
      <c r="M136" s="586"/>
      <c r="N136" s="586"/>
      <c r="O136" s="586"/>
      <c r="P136" s="586"/>
      <c r="Q136" s="586"/>
      <c r="R136" s="586"/>
      <c r="S136" s="587" t="s">
        <v>119</v>
      </c>
      <c r="T136" s="588" t="s">
        <v>1771</v>
      </c>
      <c r="U136" s="589"/>
      <c r="V136" s="581"/>
      <c r="W136" s="2413"/>
      <c r="X136" s="2394"/>
      <c r="Y136" s="588" t="s">
        <v>1771</v>
      </c>
      <c r="Z136" s="588"/>
      <c r="AA136" s="588"/>
      <c r="AB136" s="3897"/>
      <c r="AC136" s="3530"/>
      <c r="AD136" s="3530"/>
      <c r="AE136" s="3530"/>
      <c r="AF136" s="3530"/>
      <c r="AG136" s="3549"/>
      <c r="AH136" s="3549"/>
      <c r="AI136" s="3549"/>
      <c r="AJ136" s="3549"/>
      <c r="AK136" s="3549"/>
      <c r="AL136" s="3549"/>
      <c r="AM136" s="3549"/>
      <c r="AN136" s="3549"/>
      <c r="AO136" s="3549"/>
      <c r="AP136" s="3549"/>
      <c r="AQ136" s="3549"/>
      <c r="AR136" s="3903"/>
      <c r="AS136" s="3549"/>
      <c r="AT136" s="3549"/>
      <c r="AU136" s="3549"/>
      <c r="AV136" s="3549"/>
      <c r="AW136" s="3549"/>
      <c r="AX136" s="3549"/>
      <c r="AY136" s="3549"/>
      <c r="AZ136" s="3549"/>
      <c r="BA136" s="3549"/>
      <c r="BB136" s="3550"/>
      <c r="BC136" s="3549"/>
      <c r="BD136" s="3554"/>
      <c r="BE136" s="3531"/>
      <c r="BF136" s="3265"/>
      <c r="BG136" s="3265"/>
      <c r="BH136" s="1214"/>
      <c r="BI136" s="1215"/>
      <c r="BJ136" s="1216"/>
      <c r="BK136" s="1214"/>
      <c r="BL136" s="1214"/>
      <c r="BM136" s="1217"/>
      <c r="BN136" s="1214"/>
      <c r="BO136" s="1214"/>
      <c r="BP136" s="1214"/>
      <c r="BQ136" s="1214"/>
      <c r="BR136" s="1214"/>
      <c r="BS136" s="1218"/>
      <c r="BT136" s="1219"/>
      <c r="BU136" s="177"/>
      <c r="BV136" s="611"/>
      <c r="BW136" s="611"/>
      <c r="BX136" s="611"/>
    </row>
    <row r="137" spans="1:77" ht="51.75" customHeight="1" x14ac:dyDescent="0.6">
      <c r="A137" s="214">
        <v>0</v>
      </c>
      <c r="B137" s="215">
        <v>5</v>
      </c>
      <c r="C137" s="214">
        <v>0</v>
      </c>
      <c r="D137" s="215">
        <v>4</v>
      </c>
      <c r="E137" s="214">
        <v>1</v>
      </c>
      <c r="F137" s="215">
        <v>1</v>
      </c>
      <c r="G137" s="214">
        <v>0</v>
      </c>
      <c r="H137" s="215">
        <v>0</v>
      </c>
      <c r="I137" s="1375" t="str">
        <f>CONCATENATE(A137,B137,C137,D137,E137,F137,G137,H137)</f>
        <v>05041100</v>
      </c>
      <c r="J137" s="1375" t="str">
        <f t="shared" ref="J137:J140" si="55">CONCATENATE(A137,B137,C137,D137,E137,F137,G137,H137)</f>
        <v>05041100</v>
      </c>
      <c r="K137" s="1018"/>
      <c r="L137" s="1018"/>
      <c r="M137" s="1018"/>
      <c r="N137" s="1018"/>
      <c r="O137" s="1018"/>
      <c r="P137" s="1018"/>
      <c r="Q137" s="1018"/>
      <c r="R137" s="1018"/>
      <c r="S137" s="986" t="s">
        <v>119</v>
      </c>
      <c r="T137" s="2698" t="s">
        <v>1771</v>
      </c>
      <c r="U137" s="3177"/>
      <c r="V137" s="2703"/>
      <c r="W137" s="2699"/>
      <c r="X137" s="2358"/>
      <c r="Y137" s="474"/>
      <c r="Z137" s="548"/>
      <c r="AA137" s="548"/>
      <c r="AB137" s="3895"/>
      <c r="AC137" s="3529"/>
      <c r="AD137" s="3529"/>
      <c r="AE137" s="3529"/>
      <c r="AF137" s="3529"/>
      <c r="AG137" s="3384"/>
      <c r="AH137" s="3384"/>
      <c r="AI137" s="3384">
        <v>7</v>
      </c>
      <c r="AJ137" s="3384">
        <v>0</v>
      </c>
      <c r="AK137" s="3384">
        <v>0</v>
      </c>
      <c r="AL137" s="3384">
        <v>5</v>
      </c>
      <c r="AM137" s="3384">
        <v>0</v>
      </c>
      <c r="AN137" s="3384">
        <v>3</v>
      </c>
      <c r="AO137" s="3384"/>
      <c r="AP137" s="3384"/>
      <c r="AQ137" s="3378">
        <f t="shared" ref="AQ137:AQ140" si="56">SUM(AR137:AY137)</f>
        <v>15</v>
      </c>
      <c r="AR137" s="3780">
        <v>4</v>
      </c>
      <c r="AS137" s="3384">
        <v>0</v>
      </c>
      <c r="AT137" s="3384">
        <v>5</v>
      </c>
      <c r="AU137" s="3384">
        <v>0</v>
      </c>
      <c r="AV137" s="3384">
        <v>0</v>
      </c>
      <c r="AW137" s="3384">
        <v>0</v>
      </c>
      <c r="AX137" s="3384">
        <v>0</v>
      </c>
      <c r="AY137" s="3384">
        <v>6</v>
      </c>
      <c r="AZ137" s="3384"/>
      <c r="BA137" s="3384"/>
      <c r="BB137" s="3548"/>
      <c r="BC137" s="3384"/>
      <c r="BD137" s="3557">
        <v>1</v>
      </c>
      <c r="BE137" s="3267">
        <v>0</v>
      </c>
      <c r="BF137" s="3268">
        <v>1</v>
      </c>
      <c r="BG137" s="3268">
        <v>0</v>
      </c>
      <c r="BH137" s="1164"/>
      <c r="BI137" s="1164"/>
      <c r="BJ137" s="1141"/>
      <c r="BK137" s="1164"/>
      <c r="BL137" s="1164"/>
      <c r="BM137" s="1162"/>
      <c r="BN137" s="1164"/>
      <c r="BO137" s="1164"/>
      <c r="BP137" s="1164"/>
      <c r="BQ137" s="1164"/>
      <c r="BR137" s="1164"/>
      <c r="BS137" s="1165"/>
      <c r="BT137" s="1200"/>
      <c r="BU137" s="177"/>
      <c r="BV137" s="611"/>
      <c r="BW137" s="611"/>
      <c r="BX137" s="611"/>
      <c r="BY137" s="602"/>
    </row>
    <row r="138" spans="1:77" ht="51.75" customHeight="1" x14ac:dyDescent="0.55000000000000004">
      <c r="A138" s="214">
        <v>0</v>
      </c>
      <c r="B138" s="215">
        <v>5</v>
      </c>
      <c r="C138" s="214">
        <v>0</v>
      </c>
      <c r="D138" s="215">
        <v>4</v>
      </c>
      <c r="E138" s="214">
        <v>1</v>
      </c>
      <c r="F138" s="215">
        <v>1</v>
      </c>
      <c r="G138" s="214">
        <v>0</v>
      </c>
      <c r="H138" s="215">
        <v>1</v>
      </c>
      <c r="I138" s="1375" t="str">
        <f>CONCATENATE(A138,B138,C138,D138,E138,F138,G138,H138)</f>
        <v>05041101</v>
      </c>
      <c r="J138" s="1375" t="str">
        <f t="shared" si="55"/>
        <v>05041101</v>
      </c>
      <c r="K138" s="830"/>
      <c r="L138" s="830">
        <v>70960</v>
      </c>
      <c r="M138" s="830"/>
      <c r="N138" s="830"/>
      <c r="O138" s="830"/>
      <c r="P138" s="830"/>
      <c r="Q138" s="830"/>
      <c r="R138" s="830"/>
      <c r="S138" s="986" t="s">
        <v>119</v>
      </c>
      <c r="T138" s="2663"/>
      <c r="U138" s="2663" t="s">
        <v>1772</v>
      </c>
      <c r="V138" s="2703" t="s">
        <v>240</v>
      </c>
      <c r="W138" s="2699" t="s">
        <v>1773</v>
      </c>
      <c r="X138" s="2380"/>
      <c r="Y138" s="128" t="s">
        <v>1772</v>
      </c>
      <c r="Z138" s="548"/>
      <c r="AA138" s="548"/>
      <c r="AB138" s="3895"/>
      <c r="AC138" s="3529">
        <v>2.8</v>
      </c>
      <c r="AD138" s="3507">
        <f t="shared" ref="AD138:AD140" si="57">BB138</f>
        <v>2.5</v>
      </c>
      <c r="AE138" s="3529">
        <v>4.0999999999999996</v>
      </c>
      <c r="AF138" s="3529"/>
      <c r="AG138" s="3378">
        <v>15</v>
      </c>
      <c r="AH138" s="3370">
        <f>SUM(AI138:AN138)</f>
        <v>15</v>
      </c>
      <c r="AI138" s="3378">
        <v>7</v>
      </c>
      <c r="AJ138" s="3378">
        <v>0</v>
      </c>
      <c r="AK138" s="3378">
        <v>0</v>
      </c>
      <c r="AL138" s="3378">
        <v>5</v>
      </c>
      <c r="AM138" s="3378">
        <v>0</v>
      </c>
      <c r="AN138" s="3378">
        <v>3</v>
      </c>
      <c r="AO138" s="3378"/>
      <c r="AP138" s="3378">
        <v>15</v>
      </c>
      <c r="AQ138" s="3370">
        <f t="shared" si="56"/>
        <v>15</v>
      </c>
      <c r="AR138" s="3860">
        <v>4</v>
      </c>
      <c r="AS138" s="3378">
        <v>0</v>
      </c>
      <c r="AT138" s="3378">
        <v>5</v>
      </c>
      <c r="AU138" s="3378">
        <v>0</v>
      </c>
      <c r="AV138" s="3378">
        <v>0</v>
      </c>
      <c r="AW138" s="3378">
        <v>0</v>
      </c>
      <c r="AX138" s="3378">
        <v>0</v>
      </c>
      <c r="AY138" s="3378">
        <v>6</v>
      </c>
      <c r="AZ138" s="3378"/>
      <c r="BA138" s="3373">
        <f>(BD138*AQ138)+(BE138*AH138)+(BF138*AH138)+(BG138*AH138)</f>
        <v>30</v>
      </c>
      <c r="BB138" s="3546">
        <f>BA138/'Radiología simple.'!$AO$8</f>
        <v>2.5</v>
      </c>
      <c r="BC138" s="3373" t="str" cm="1">
        <f t="array" ref="BC138">_xlfn.IFS(BB138&lt;4,"estandar",BB138&gt;9,"compleja",BB138&gt;4,"avanzada")</f>
        <v>estandar</v>
      </c>
      <c r="BD138" s="3557">
        <v>1</v>
      </c>
      <c r="BE138" s="3267">
        <v>0</v>
      </c>
      <c r="BF138" s="3268">
        <v>1</v>
      </c>
      <c r="BG138" s="3268">
        <v>0</v>
      </c>
      <c r="BH138" s="1164">
        <v>4.9176425339366503</v>
      </c>
      <c r="BI138" s="1164">
        <v>6.1019411764705902</v>
      </c>
      <c r="BJ138" s="1141"/>
      <c r="BK138" s="1164">
        <v>10.875339366515799</v>
      </c>
      <c r="BL138" s="1164">
        <f>SUM(BH138,BI138,BK138)</f>
        <v>21.894923076923039</v>
      </c>
      <c r="BM138" s="1162"/>
      <c r="BN138" s="1164">
        <v>10.940104786854</v>
      </c>
      <c r="BO138" s="1164">
        <v>0</v>
      </c>
      <c r="BP138" s="1164">
        <v>0</v>
      </c>
      <c r="BQ138" s="1164">
        <v>8.6022317077484001</v>
      </c>
      <c r="BR138" s="1164">
        <f>SUM(BL138,BN138,BO138,BP138,BQ138)</f>
        <v>41.437259571525445</v>
      </c>
      <c r="BS138" s="1165"/>
      <c r="BT138" s="1200"/>
      <c r="BU138" s="177"/>
      <c r="BV138" s="611"/>
      <c r="BW138" s="611"/>
      <c r="BX138" s="611"/>
    </row>
    <row r="139" spans="1:77" ht="51.75" customHeight="1" x14ac:dyDescent="0.55000000000000004">
      <c r="A139" s="214">
        <v>0</v>
      </c>
      <c r="B139" s="215">
        <v>5</v>
      </c>
      <c r="C139" s="214">
        <v>0</v>
      </c>
      <c r="D139" s="215">
        <v>4</v>
      </c>
      <c r="E139" s="214">
        <v>1</v>
      </c>
      <c r="F139" s="215">
        <v>1</v>
      </c>
      <c r="G139" s="214">
        <v>0</v>
      </c>
      <c r="H139" s="215">
        <v>2</v>
      </c>
      <c r="I139" s="1375" t="str">
        <f>CONCATENATE(A139,B139,C139,D139,E139,F139,G139,H139)</f>
        <v>05041102</v>
      </c>
      <c r="J139" s="1375" t="str">
        <f t="shared" si="55"/>
        <v>05041102</v>
      </c>
      <c r="K139" s="830"/>
      <c r="L139" s="830">
        <v>70961</v>
      </c>
      <c r="M139" s="830"/>
      <c r="N139" s="830"/>
      <c r="O139" s="830"/>
      <c r="P139" s="830"/>
      <c r="Q139" s="830"/>
      <c r="R139" s="830"/>
      <c r="S139" s="986" t="s">
        <v>119</v>
      </c>
      <c r="T139" s="2663"/>
      <c r="U139" s="2663" t="s">
        <v>1774</v>
      </c>
      <c r="V139" s="2703" t="s">
        <v>240</v>
      </c>
      <c r="W139" s="2699" t="s">
        <v>1775</v>
      </c>
      <c r="X139" s="2380"/>
      <c r="Y139" s="128" t="s">
        <v>1774</v>
      </c>
      <c r="Z139" s="548"/>
      <c r="AA139" s="548"/>
      <c r="AB139" s="3895"/>
      <c r="AC139" s="3529">
        <v>4.0999999999999996</v>
      </c>
      <c r="AD139" s="3507">
        <f t="shared" si="57"/>
        <v>5.416666666666667</v>
      </c>
      <c r="AE139" s="3529">
        <v>6.2</v>
      </c>
      <c r="AF139" s="3529"/>
      <c r="AG139" s="3378">
        <v>15</v>
      </c>
      <c r="AH139" s="3370">
        <f>SUM(AI139:AN139)</f>
        <v>20</v>
      </c>
      <c r="AI139" s="3401">
        <v>7</v>
      </c>
      <c r="AJ139" s="3401">
        <v>0</v>
      </c>
      <c r="AK139" s="3401">
        <v>5</v>
      </c>
      <c r="AL139" s="3401">
        <v>5</v>
      </c>
      <c r="AM139" s="3401">
        <v>0</v>
      </c>
      <c r="AN139" s="3401">
        <v>3</v>
      </c>
      <c r="AO139" s="3401"/>
      <c r="AP139" s="3378">
        <v>25</v>
      </c>
      <c r="AQ139" s="3370">
        <f t="shared" si="56"/>
        <v>25</v>
      </c>
      <c r="AR139" s="3860">
        <v>4</v>
      </c>
      <c r="AS139" s="3378">
        <v>0</v>
      </c>
      <c r="AT139" s="3378">
        <v>5</v>
      </c>
      <c r="AU139" s="3378">
        <v>5</v>
      </c>
      <c r="AV139" s="3378">
        <v>5</v>
      </c>
      <c r="AW139" s="3378">
        <v>0</v>
      </c>
      <c r="AX139" s="3378">
        <v>0</v>
      </c>
      <c r="AY139" s="3378">
        <v>6</v>
      </c>
      <c r="AZ139" s="3378"/>
      <c r="BA139" s="3373">
        <f>(BD139*AQ139)+(BE139*AH139)+(BF139*AH139)+(BG139*AH139)</f>
        <v>65</v>
      </c>
      <c r="BB139" s="3546">
        <f>BA139/'Radiología simple.'!$AO$8</f>
        <v>5.416666666666667</v>
      </c>
      <c r="BC139" s="3373" t="str" cm="1">
        <f t="array" ref="BC139">_xlfn.IFS(BB139&lt;4,"estandar",BB139&gt;9,"compleja",BB139&gt;4,"avanzada")</f>
        <v>avanzada</v>
      </c>
      <c r="BD139" s="3557">
        <v>1</v>
      </c>
      <c r="BE139" s="3267">
        <v>1</v>
      </c>
      <c r="BF139" s="3268">
        <v>1</v>
      </c>
      <c r="BG139" s="3268">
        <v>0</v>
      </c>
      <c r="BH139" s="1164">
        <v>4.9176425339366503</v>
      </c>
      <c r="BI139" s="1164">
        <v>6.1019411764705902</v>
      </c>
      <c r="BJ139" s="1141"/>
      <c r="BK139" s="1164">
        <v>18.125565610859699</v>
      </c>
      <c r="BL139" s="1164">
        <f>SUM(BH139,BI139,BK139)</f>
        <v>29.145149321266938</v>
      </c>
      <c r="BM139" s="1162"/>
      <c r="BN139" s="1164">
        <v>10.940104786854</v>
      </c>
      <c r="BO139" s="1164">
        <v>10.5</v>
      </c>
      <c r="BP139" s="1164">
        <v>0</v>
      </c>
      <c r="BQ139" s="1164">
        <v>8.6022317077484001</v>
      </c>
      <c r="BR139" s="1164">
        <f>SUM(BL139,BN139,BO139,BP139,BQ139)</f>
        <v>59.187485815869337</v>
      </c>
      <c r="BS139" s="1165"/>
      <c r="BT139" s="1200">
        <v>70</v>
      </c>
      <c r="BU139" s="177"/>
      <c r="BV139" s="611"/>
      <c r="BW139" s="611"/>
      <c r="BX139" s="611"/>
    </row>
    <row r="140" spans="1:77" ht="51.75" customHeight="1" x14ac:dyDescent="0.55000000000000004">
      <c r="A140" s="214">
        <v>0</v>
      </c>
      <c r="B140" s="215">
        <v>5</v>
      </c>
      <c r="C140" s="214">
        <v>0</v>
      </c>
      <c r="D140" s="215">
        <v>4</v>
      </c>
      <c r="E140" s="214">
        <v>1</v>
      </c>
      <c r="F140" s="215">
        <v>1</v>
      </c>
      <c r="G140" s="214">
        <v>0</v>
      </c>
      <c r="H140" s="215">
        <v>3</v>
      </c>
      <c r="I140" s="1375" t="str">
        <f>CONCATENATE(A140,B140,C140,D140,E140,F140,G140,H140)</f>
        <v>05041103</v>
      </c>
      <c r="J140" s="1375" t="str">
        <f t="shared" si="55"/>
        <v>05041103</v>
      </c>
      <c r="K140" s="830"/>
      <c r="L140" s="830">
        <v>70962</v>
      </c>
      <c r="M140" s="830"/>
      <c r="N140" s="830"/>
      <c r="O140" s="830"/>
      <c r="P140" s="830"/>
      <c r="Q140" s="830"/>
      <c r="R140" s="830"/>
      <c r="S140" s="986" t="s">
        <v>119</v>
      </c>
      <c r="T140" s="2663"/>
      <c r="U140" s="2663" t="s">
        <v>1776</v>
      </c>
      <c r="V140" s="2703" t="s">
        <v>240</v>
      </c>
      <c r="W140" s="2699" t="s">
        <v>1777</v>
      </c>
      <c r="X140" s="2380"/>
      <c r="Y140" s="128" t="s">
        <v>1776</v>
      </c>
      <c r="Z140" s="548"/>
      <c r="AA140" s="548"/>
      <c r="AB140" s="3895"/>
      <c r="AC140" s="3529">
        <v>4.4000000000000004</v>
      </c>
      <c r="AD140" s="3507">
        <f t="shared" si="57"/>
        <v>5.416666666666667</v>
      </c>
      <c r="AE140" s="3914">
        <v>6.8</v>
      </c>
      <c r="AF140" s="3529"/>
      <c r="AG140" s="3378"/>
      <c r="AH140" s="3370">
        <f>SUM(AI140:AN140)</f>
        <v>20</v>
      </c>
      <c r="AI140" s="3378">
        <v>7</v>
      </c>
      <c r="AJ140" s="3378">
        <v>0</v>
      </c>
      <c r="AK140" s="3378">
        <v>5</v>
      </c>
      <c r="AL140" s="3378">
        <v>5</v>
      </c>
      <c r="AM140" s="3378">
        <v>0</v>
      </c>
      <c r="AN140" s="3378">
        <v>3</v>
      </c>
      <c r="AO140" s="3378"/>
      <c r="AP140" s="3378">
        <v>25</v>
      </c>
      <c r="AQ140" s="3370">
        <f t="shared" si="56"/>
        <v>25</v>
      </c>
      <c r="AR140" s="3860">
        <v>4</v>
      </c>
      <c r="AS140" s="3378">
        <v>0</v>
      </c>
      <c r="AT140" s="3378">
        <v>5</v>
      </c>
      <c r="AU140" s="3378">
        <v>5</v>
      </c>
      <c r="AV140" s="3378">
        <v>5</v>
      </c>
      <c r="AW140" s="3378">
        <v>0</v>
      </c>
      <c r="AX140" s="3378">
        <v>0</v>
      </c>
      <c r="AY140" s="3378">
        <v>6</v>
      </c>
      <c r="AZ140" s="3378"/>
      <c r="BA140" s="3373">
        <f>(BD140*AQ140)+(BE140*AH140)+(BF140*AH140)+(BG140*AH140)</f>
        <v>65</v>
      </c>
      <c r="BB140" s="3546">
        <f>BA140/'Radiología simple.'!$AO$8</f>
        <v>5.416666666666667</v>
      </c>
      <c r="BC140" s="3373" t="str" cm="1">
        <f t="array" ref="BC140">_xlfn.IFS(BB140&lt;4,"estandar",BB140&gt;9,"compleja",BB140&gt;4,"avanzada")</f>
        <v>avanzada</v>
      </c>
      <c r="BD140" s="3557">
        <v>1</v>
      </c>
      <c r="BE140" s="3267">
        <v>1</v>
      </c>
      <c r="BF140" s="3268">
        <v>1</v>
      </c>
      <c r="BG140" s="3268">
        <v>0</v>
      </c>
      <c r="BH140" s="1164">
        <v>6.5568567119155396</v>
      </c>
      <c r="BI140" s="1164">
        <v>8.1359215686274506</v>
      </c>
      <c r="BJ140" s="1141"/>
      <c r="BK140" s="1164">
        <v>18.125565610859699</v>
      </c>
      <c r="BL140" s="1164">
        <f>SUM(BH140,BI140,BK140)</f>
        <v>32.818343891402691</v>
      </c>
      <c r="BM140" s="1162"/>
      <c r="BN140" s="1164">
        <v>14.586806382472</v>
      </c>
      <c r="BO140" s="1164">
        <v>10.5</v>
      </c>
      <c r="BP140" s="1164">
        <v>0</v>
      </c>
      <c r="BQ140" s="1164">
        <v>8.6022317077484001</v>
      </c>
      <c r="BR140" s="1164">
        <f>SUM(BL140,BN140,BO140,BP140,BQ140)</f>
        <v>66.507381981623084</v>
      </c>
      <c r="BS140" s="1165"/>
      <c r="BT140" s="1200">
        <v>70</v>
      </c>
      <c r="BU140" s="177"/>
      <c r="BV140" s="611"/>
      <c r="BW140" s="611"/>
      <c r="BX140" s="611"/>
    </row>
    <row r="141" spans="1:77" ht="51.75" hidden="1" customHeight="1" x14ac:dyDescent="0.6">
      <c r="A141" s="214"/>
      <c r="B141" s="215"/>
      <c r="C141" s="214"/>
      <c r="D141" s="215"/>
      <c r="E141" s="214"/>
      <c r="F141" s="215"/>
      <c r="G141" s="214"/>
      <c r="H141" s="215"/>
      <c r="I141" s="1340"/>
      <c r="J141" s="1375"/>
      <c r="K141" s="830"/>
      <c r="L141" s="830"/>
      <c r="M141" s="830"/>
      <c r="N141" s="830"/>
      <c r="O141" s="830"/>
      <c r="P141" s="830"/>
      <c r="Q141" s="830"/>
      <c r="R141" s="830"/>
      <c r="S141" s="2786" t="s">
        <v>288</v>
      </c>
      <c r="T141" s="2774"/>
      <c r="U141" s="2774" t="s">
        <v>1778</v>
      </c>
      <c r="V141" s="3006" t="s">
        <v>268</v>
      </c>
      <c r="W141" s="3007"/>
      <c r="X141" s="2380"/>
      <c r="Y141" s="220"/>
      <c r="Z141" s="548"/>
      <c r="AA141" s="548"/>
      <c r="AB141" s="3895"/>
      <c r="AC141" s="3911"/>
      <c r="AD141" s="3911"/>
      <c r="AE141" s="3911"/>
      <c r="AF141" s="3911"/>
      <c r="AG141" s="3567" t="s">
        <v>1779</v>
      </c>
      <c r="AH141" s="3567"/>
      <c r="AI141" s="3567"/>
      <c r="AJ141" s="3567"/>
      <c r="AK141" s="3567"/>
      <c r="AL141" s="3567"/>
      <c r="AM141" s="3567"/>
      <c r="AN141" s="3567"/>
      <c r="AO141" s="3567"/>
      <c r="AP141" s="3378"/>
      <c r="AQ141" s="3378"/>
      <c r="AR141" s="3860"/>
      <c r="AS141" s="3378"/>
      <c r="AT141" s="3378"/>
      <c r="AU141" s="3378"/>
      <c r="AV141" s="3378"/>
      <c r="AW141" s="3378"/>
      <c r="AX141" s="3378"/>
      <c r="AY141" s="3378"/>
      <c r="AZ141" s="3378"/>
      <c r="BA141" s="3378"/>
      <c r="BB141" s="3529"/>
      <c r="BC141" s="3378"/>
      <c r="BD141" s="3557">
        <v>1</v>
      </c>
      <c r="BE141" s="3267">
        <v>0</v>
      </c>
      <c r="BF141" s="3268">
        <v>1</v>
      </c>
      <c r="BG141" s="3268">
        <v>0</v>
      </c>
      <c r="BH141" s="1164"/>
      <c r="BI141" s="1164"/>
      <c r="BJ141" s="1141"/>
      <c r="BK141" s="1164"/>
      <c r="BL141" s="1164"/>
      <c r="BM141" s="1162"/>
      <c r="BN141" s="1164"/>
      <c r="BO141" s="1164"/>
      <c r="BP141" s="1164"/>
      <c r="BQ141" s="1164"/>
      <c r="BR141" s="1164"/>
      <c r="BS141" s="1165"/>
      <c r="BT141" s="1200"/>
      <c r="BU141" s="177"/>
      <c r="BV141" s="611"/>
      <c r="BW141" s="611"/>
      <c r="BX141" s="611"/>
      <c r="BY141" s="602"/>
    </row>
    <row r="142" spans="1:77" ht="51.75" hidden="1" customHeight="1" x14ac:dyDescent="0.6">
      <c r="A142" s="214"/>
      <c r="B142" s="215"/>
      <c r="C142" s="214"/>
      <c r="D142" s="215"/>
      <c r="E142" s="214"/>
      <c r="F142" s="215"/>
      <c r="G142" s="214"/>
      <c r="H142" s="215"/>
      <c r="I142" s="1340"/>
      <c r="J142" s="1375"/>
      <c r="K142" s="830"/>
      <c r="L142" s="830"/>
      <c r="M142" s="830"/>
      <c r="N142" s="830"/>
      <c r="O142" s="830"/>
      <c r="P142" s="830"/>
      <c r="Q142" s="830"/>
      <c r="R142" s="830"/>
      <c r="S142" s="2786" t="s">
        <v>288</v>
      </c>
      <c r="T142" s="2787"/>
      <c r="U142" s="2774" t="s">
        <v>1780</v>
      </c>
      <c r="V142" s="3006" t="s">
        <v>268</v>
      </c>
      <c r="W142" s="3007"/>
      <c r="X142" s="2380"/>
      <c r="Y142" s="220"/>
      <c r="Z142" s="548"/>
      <c r="AA142" s="548"/>
      <c r="AB142" s="3895"/>
      <c r="AC142" s="3911"/>
      <c r="AD142" s="3911"/>
      <c r="AE142" s="3911"/>
      <c r="AF142" s="3911"/>
      <c r="AG142" s="3568">
        <v>30</v>
      </c>
      <c r="AH142" s="3568"/>
      <c r="AI142" s="3568"/>
      <c r="AJ142" s="3568"/>
      <c r="AK142" s="3568"/>
      <c r="AL142" s="3568"/>
      <c r="AM142" s="3568"/>
      <c r="AN142" s="3568"/>
      <c r="AO142" s="3568"/>
      <c r="AP142" s="3378"/>
      <c r="AQ142" s="3378"/>
      <c r="AR142" s="3860"/>
      <c r="AS142" s="3378"/>
      <c r="AT142" s="3378"/>
      <c r="AU142" s="3378"/>
      <c r="AV142" s="3378"/>
      <c r="AW142" s="3378"/>
      <c r="AX142" s="3378"/>
      <c r="AY142" s="3378"/>
      <c r="AZ142" s="3378"/>
      <c r="BA142" s="3378"/>
      <c r="BB142" s="3529"/>
      <c r="BC142" s="3378"/>
      <c r="BD142" s="3557">
        <v>1</v>
      </c>
      <c r="BE142" s="3267">
        <v>0</v>
      </c>
      <c r="BF142" s="3268">
        <v>1</v>
      </c>
      <c r="BG142" s="3268">
        <v>0</v>
      </c>
      <c r="BH142" s="1164"/>
      <c r="BI142" s="1164"/>
      <c r="BJ142" s="1141"/>
      <c r="BK142" s="1164"/>
      <c r="BL142" s="1164"/>
      <c r="BM142" s="1162"/>
      <c r="BN142" s="1164"/>
      <c r="BO142" s="1164"/>
      <c r="BP142" s="1164"/>
      <c r="BQ142" s="1164"/>
      <c r="BR142" s="1164"/>
      <c r="BS142" s="1165"/>
      <c r="BT142" s="1200"/>
      <c r="BU142" s="177"/>
      <c r="BV142" s="611"/>
      <c r="BW142" s="611"/>
      <c r="BX142" s="611"/>
    </row>
    <row r="143" spans="1:77" ht="51.75" hidden="1" customHeight="1" x14ac:dyDescent="0.6">
      <c r="A143" s="1198">
        <v>0</v>
      </c>
      <c r="B143" s="1199">
        <v>5</v>
      </c>
      <c r="C143" s="1198">
        <v>0</v>
      </c>
      <c r="D143" s="1199">
        <v>4</v>
      </c>
      <c r="E143" s="1198">
        <v>1</v>
      </c>
      <c r="F143" s="1199">
        <v>2</v>
      </c>
      <c r="G143" s="1198">
        <v>0</v>
      </c>
      <c r="H143" s="1199">
        <v>0</v>
      </c>
      <c r="I143" s="3732" t="str">
        <f t="shared" ref="I143:I171" si="58">CONCATENATE(A143,B143,C143,D143,E143,F143,G143,H143)</f>
        <v>05041200</v>
      </c>
      <c r="J143" s="1375"/>
      <c r="K143" s="830"/>
      <c r="L143" s="830"/>
      <c r="M143" s="830"/>
      <c r="N143" s="830"/>
      <c r="O143" s="830"/>
      <c r="P143" s="830"/>
      <c r="Q143" s="830"/>
      <c r="R143" s="830"/>
      <c r="S143" s="2788" t="s">
        <v>288</v>
      </c>
      <c r="T143" s="2774" t="s">
        <v>1781</v>
      </c>
      <c r="U143" s="2787"/>
      <c r="V143" s="3006" t="s">
        <v>268</v>
      </c>
      <c r="W143" s="3007"/>
      <c r="X143" s="2386"/>
      <c r="Y143" s="114"/>
      <c r="Z143" s="548"/>
      <c r="AA143" s="548"/>
      <c r="AB143" s="3895"/>
      <c r="AC143" s="3529"/>
      <c r="AD143" s="3529"/>
      <c r="AE143" s="3529"/>
      <c r="AF143" s="3529"/>
      <c r="AG143" s="3378"/>
      <c r="AH143" s="3378"/>
      <c r="AI143" s="3378"/>
      <c r="AJ143" s="3378"/>
      <c r="AK143" s="3378"/>
      <c r="AL143" s="3378"/>
      <c r="AM143" s="3378"/>
      <c r="AN143" s="3378"/>
      <c r="AO143" s="3378"/>
      <c r="AP143" s="3378"/>
      <c r="AQ143" s="3378"/>
      <c r="AR143" s="3860"/>
      <c r="AS143" s="3378"/>
      <c r="AT143" s="3378"/>
      <c r="AU143" s="3378"/>
      <c r="AV143" s="3378"/>
      <c r="AW143" s="3378"/>
      <c r="AX143" s="3378"/>
      <c r="AY143" s="3378"/>
      <c r="AZ143" s="3378"/>
      <c r="BA143" s="3378"/>
      <c r="BB143" s="3529"/>
      <c r="BC143" s="3378"/>
      <c r="BD143" s="3557">
        <v>1</v>
      </c>
      <c r="BE143" s="3267">
        <v>0</v>
      </c>
      <c r="BF143" s="3268">
        <v>1</v>
      </c>
      <c r="BG143" s="3268">
        <v>0</v>
      </c>
      <c r="BH143" s="1164"/>
      <c r="BI143" s="1164"/>
      <c r="BJ143" s="1141"/>
      <c r="BK143" s="1164"/>
      <c r="BL143" s="1164"/>
      <c r="BM143" s="1162"/>
      <c r="BN143" s="1164"/>
      <c r="BO143" s="1164"/>
      <c r="BP143" s="1164"/>
      <c r="BQ143" s="1164"/>
      <c r="BR143" s="1164"/>
      <c r="BS143" s="1165"/>
      <c r="BT143" s="1200"/>
      <c r="BU143" s="177"/>
      <c r="BV143" s="611"/>
      <c r="BW143" s="611"/>
      <c r="BX143" s="611"/>
    </row>
    <row r="144" spans="1:77" ht="51.75" hidden="1" customHeight="1" x14ac:dyDescent="0.6">
      <c r="A144" s="1198">
        <v>0</v>
      </c>
      <c r="B144" s="1199">
        <v>5</v>
      </c>
      <c r="C144" s="1198">
        <v>0</v>
      </c>
      <c r="D144" s="1199">
        <v>4</v>
      </c>
      <c r="E144" s="1198">
        <v>1</v>
      </c>
      <c r="F144" s="1199">
        <v>2</v>
      </c>
      <c r="G144" s="1198">
        <v>0</v>
      </c>
      <c r="H144" s="1199">
        <v>1</v>
      </c>
      <c r="I144" s="3732" t="str">
        <f t="shared" si="58"/>
        <v>05041201</v>
      </c>
      <c r="J144" s="1375"/>
      <c r="K144" s="830"/>
      <c r="L144" s="830">
        <v>70964</v>
      </c>
      <c r="M144" s="830"/>
      <c r="N144" s="830"/>
      <c r="O144" s="830"/>
      <c r="P144" s="830"/>
      <c r="Q144" s="830"/>
      <c r="R144" s="830"/>
      <c r="S144" s="2788" t="s">
        <v>288</v>
      </c>
      <c r="T144" s="2774" t="s">
        <v>1782</v>
      </c>
      <c r="U144" s="2774" t="s">
        <v>1782</v>
      </c>
      <c r="V144" s="3006" t="s">
        <v>268</v>
      </c>
      <c r="W144" s="3007"/>
      <c r="X144" s="2384"/>
      <c r="Y144" s="128" t="s">
        <v>1782</v>
      </c>
      <c r="Z144" s="548"/>
      <c r="AA144" s="548"/>
      <c r="AB144" s="3895"/>
      <c r="AC144" s="3529"/>
      <c r="AD144" s="3529"/>
      <c r="AE144" s="3529"/>
      <c r="AF144" s="3529"/>
      <c r="AG144" s="3378">
        <v>15</v>
      </c>
      <c r="AH144" s="3378"/>
      <c r="AI144" s="3378"/>
      <c r="AJ144" s="3378"/>
      <c r="AK144" s="3378"/>
      <c r="AL144" s="3378"/>
      <c r="AM144" s="3378"/>
      <c r="AN144" s="3378"/>
      <c r="AO144" s="3378"/>
      <c r="AP144" s="3378">
        <v>20</v>
      </c>
      <c r="AQ144" s="3378"/>
      <c r="AR144" s="3860"/>
      <c r="AS144" s="3378"/>
      <c r="AT144" s="3378"/>
      <c r="AU144" s="3378"/>
      <c r="AV144" s="3378"/>
      <c r="AW144" s="3378"/>
      <c r="AX144" s="3378"/>
      <c r="AY144" s="3378"/>
      <c r="AZ144" s="3378"/>
      <c r="BA144" s="3378"/>
      <c r="BB144" s="3529"/>
      <c r="BC144" s="3378"/>
      <c r="BD144" s="3557">
        <v>1</v>
      </c>
      <c r="BE144" s="3267">
        <v>0</v>
      </c>
      <c r="BF144" s="3268">
        <v>1</v>
      </c>
      <c r="BG144" s="3268">
        <v>0</v>
      </c>
      <c r="BH144" s="1164">
        <v>4.9176425339366503</v>
      </c>
      <c r="BI144" s="1164">
        <v>6.1019411764705902</v>
      </c>
      <c r="BJ144" s="1141"/>
      <c r="BK144" s="1164">
        <v>14.500452488687801</v>
      </c>
      <c r="BL144" s="1164">
        <f>SUM(BH144,BI144,BK144)</f>
        <v>25.520036199095038</v>
      </c>
      <c r="BM144" s="1162"/>
      <c r="BN144" s="1164">
        <v>10.940104786854</v>
      </c>
      <c r="BO144" s="1164">
        <v>0</v>
      </c>
      <c r="BP144" s="1164">
        <v>0</v>
      </c>
      <c r="BQ144" s="1164">
        <v>8.6022317077484001</v>
      </c>
      <c r="BR144" s="1164">
        <f>SUM(BL144,BN144,BO144,BP144,BQ144)</f>
        <v>45.062372693697441</v>
      </c>
      <c r="BS144" s="1165"/>
      <c r="BT144" s="1200"/>
      <c r="BU144" s="177"/>
      <c r="BV144" s="611"/>
      <c r="BW144" s="611"/>
      <c r="BX144" s="611"/>
    </row>
    <row r="145" spans="1:77" ht="51.75" hidden="1" customHeight="1" x14ac:dyDescent="0.6">
      <c r="A145" s="1198">
        <v>0</v>
      </c>
      <c r="B145" s="1199">
        <v>5</v>
      </c>
      <c r="C145" s="1198">
        <v>0</v>
      </c>
      <c r="D145" s="1199">
        <v>4</v>
      </c>
      <c r="E145" s="1198">
        <v>1</v>
      </c>
      <c r="F145" s="1199">
        <v>2</v>
      </c>
      <c r="G145" s="1198">
        <v>0</v>
      </c>
      <c r="H145" s="1199">
        <v>2</v>
      </c>
      <c r="I145" s="3732" t="str">
        <f t="shared" si="58"/>
        <v>05041202</v>
      </c>
      <c r="J145" s="1375"/>
      <c r="K145" s="830"/>
      <c r="L145" s="830">
        <v>70965</v>
      </c>
      <c r="M145" s="830"/>
      <c r="N145" s="830"/>
      <c r="O145" s="830"/>
      <c r="P145" s="830"/>
      <c r="Q145" s="830"/>
      <c r="R145" s="830"/>
      <c r="S145" s="2788" t="s">
        <v>288</v>
      </c>
      <c r="T145" s="2774" t="s">
        <v>1783</v>
      </c>
      <c r="U145" s="2774" t="s">
        <v>1783</v>
      </c>
      <c r="V145" s="3006" t="s">
        <v>268</v>
      </c>
      <c r="W145" s="3007"/>
      <c r="X145" s="2384"/>
      <c r="Y145" s="128" t="s">
        <v>1784</v>
      </c>
      <c r="Z145" s="548"/>
      <c r="AA145" s="548"/>
      <c r="AB145" s="3895"/>
      <c r="AC145" s="3529"/>
      <c r="AD145" s="3529"/>
      <c r="AE145" s="3529"/>
      <c r="AF145" s="3529"/>
      <c r="AG145" s="3378">
        <v>20</v>
      </c>
      <c r="AH145" s="3378"/>
      <c r="AI145" s="3378"/>
      <c r="AJ145" s="3378"/>
      <c r="AK145" s="3378"/>
      <c r="AL145" s="3378"/>
      <c r="AM145" s="3378"/>
      <c r="AN145" s="3378"/>
      <c r="AO145" s="3378"/>
      <c r="AP145" s="3378">
        <v>25</v>
      </c>
      <c r="AQ145" s="3378"/>
      <c r="AR145" s="3860"/>
      <c r="AS145" s="3378"/>
      <c r="AT145" s="3378"/>
      <c r="AU145" s="3378"/>
      <c r="AV145" s="3378"/>
      <c r="AW145" s="3378"/>
      <c r="AX145" s="3378"/>
      <c r="AY145" s="3378"/>
      <c r="AZ145" s="3378"/>
      <c r="BA145" s="3378"/>
      <c r="BB145" s="3529"/>
      <c r="BC145" s="3378"/>
      <c r="BD145" s="3557">
        <v>1</v>
      </c>
      <c r="BE145" s="3267">
        <v>0</v>
      </c>
      <c r="BF145" s="3268">
        <v>1</v>
      </c>
      <c r="BG145" s="3268">
        <v>0</v>
      </c>
      <c r="BH145" s="1164">
        <v>6.5568567119155396</v>
      </c>
      <c r="BI145" s="1164">
        <v>8.1359215686274506</v>
      </c>
      <c r="BJ145" s="1141"/>
      <c r="BK145" s="1164">
        <v>18.125565610859699</v>
      </c>
      <c r="BL145" s="1164">
        <f>SUM(BH145,BI145,BK145)</f>
        <v>32.818343891402691</v>
      </c>
      <c r="BM145" s="1162"/>
      <c r="BN145" s="1164">
        <v>14.586806382472</v>
      </c>
      <c r="BO145" s="1164">
        <v>15</v>
      </c>
      <c r="BP145" s="1164">
        <v>0</v>
      </c>
      <c r="BQ145" s="1164">
        <v>8.6022317077484001</v>
      </c>
      <c r="BR145" s="1164">
        <f>SUM(BL145,BN145,BO145,BP145,BQ145)</f>
        <v>71.007381981623084</v>
      </c>
      <c r="BS145" s="1165"/>
      <c r="BT145" s="1200">
        <v>100</v>
      </c>
      <c r="BU145" s="177"/>
      <c r="BV145" s="611"/>
      <c r="BW145" s="611"/>
      <c r="BX145" s="611"/>
      <c r="BY145" s="602"/>
    </row>
    <row r="146" spans="1:77" ht="20.25" customHeight="1" x14ac:dyDescent="0.55000000000000004">
      <c r="A146" s="90"/>
      <c r="B146" s="89"/>
      <c r="C146" s="90"/>
      <c r="D146" s="89"/>
      <c r="E146" s="90"/>
      <c r="F146" s="89"/>
      <c r="G146" s="90"/>
      <c r="H146" s="89"/>
      <c r="I146" s="1339" t="str">
        <f t="shared" si="58"/>
        <v/>
      </c>
      <c r="J146" s="1375"/>
      <c r="K146" s="830"/>
      <c r="L146" s="830"/>
      <c r="M146" s="830"/>
      <c r="N146" s="830"/>
      <c r="O146" s="830"/>
      <c r="P146" s="830"/>
      <c r="Q146" s="830"/>
      <c r="R146" s="830"/>
      <c r="S146" s="2789"/>
      <c r="T146" s="2790"/>
      <c r="U146" s="879"/>
      <c r="V146" s="2791"/>
      <c r="W146" s="2792"/>
      <c r="X146" s="2381"/>
      <c r="Y146" s="61"/>
      <c r="Z146" s="61"/>
      <c r="AA146" s="61"/>
      <c r="AB146" s="1885"/>
      <c r="AC146" s="3529"/>
      <c r="AD146" s="3529"/>
      <c r="AE146" s="3529"/>
      <c r="AF146" s="3529"/>
      <c r="AG146" s="3384"/>
      <c r="AH146" s="3384"/>
      <c r="AI146" s="3384"/>
      <c r="AJ146" s="3384"/>
      <c r="AK146" s="3384"/>
      <c r="AL146" s="3384"/>
      <c r="AM146" s="3384"/>
      <c r="AN146" s="3384"/>
      <c r="AO146" s="3384"/>
      <c r="AP146" s="3384"/>
      <c r="AQ146" s="3384"/>
      <c r="AR146" s="3780"/>
      <c r="AS146" s="3384"/>
      <c r="AT146" s="3384"/>
      <c r="AU146" s="3384"/>
      <c r="AV146" s="3384"/>
      <c r="AW146" s="3384"/>
      <c r="AX146" s="3384"/>
      <c r="AY146" s="3384"/>
      <c r="AZ146" s="3384"/>
      <c r="BA146" s="3384"/>
      <c r="BB146" s="3548"/>
      <c r="BC146" s="3384"/>
      <c r="BD146" s="3553"/>
      <c r="BE146" s="3264"/>
      <c r="BF146" s="1200"/>
      <c r="BG146" s="1200"/>
      <c r="BH146" s="1164"/>
      <c r="BI146" s="1164"/>
      <c r="BJ146" s="1141"/>
      <c r="BK146" s="1164"/>
      <c r="BL146" s="1164"/>
      <c r="BM146" s="1162"/>
      <c r="BN146" s="1164"/>
      <c r="BO146" s="1164"/>
      <c r="BP146" s="1164"/>
      <c r="BQ146" s="1164"/>
      <c r="BR146" s="1164"/>
      <c r="BS146" s="1165"/>
      <c r="BT146" s="1200"/>
      <c r="BU146" s="177"/>
      <c r="BV146" s="611"/>
      <c r="BW146" s="611"/>
      <c r="BX146" s="611"/>
    </row>
    <row r="147" spans="1:77" ht="36.75" customHeight="1" x14ac:dyDescent="0.55000000000000004">
      <c r="A147" s="583"/>
      <c r="B147" s="584"/>
      <c r="C147" s="583"/>
      <c r="D147" s="584"/>
      <c r="E147" s="583"/>
      <c r="F147" s="584"/>
      <c r="G147" s="583"/>
      <c r="H147" s="584"/>
      <c r="I147" s="595" t="str">
        <f t="shared" si="58"/>
        <v/>
      </c>
      <c r="J147" s="595"/>
      <c r="K147" s="586">
        <v>93</v>
      </c>
      <c r="L147" s="586"/>
      <c r="M147" s="586"/>
      <c r="N147" s="586"/>
      <c r="O147" s="586"/>
      <c r="P147" s="586"/>
      <c r="Q147" s="586"/>
      <c r="R147" s="586"/>
      <c r="S147" s="587" t="s">
        <v>119</v>
      </c>
      <c r="T147" s="588" t="s">
        <v>1785</v>
      </c>
      <c r="U147" s="589"/>
      <c r="V147" s="581"/>
      <c r="W147" s="2413"/>
      <c r="X147" s="2394"/>
      <c r="Y147" s="588" t="s">
        <v>1785</v>
      </c>
      <c r="Z147" s="588"/>
      <c r="AA147" s="588"/>
      <c r="AB147" s="3897"/>
      <c r="AC147" s="3530"/>
      <c r="AD147" s="3530"/>
      <c r="AE147" s="3530"/>
      <c r="AF147" s="3530"/>
      <c r="AG147" s="3549"/>
      <c r="AH147" s="3549"/>
      <c r="AI147" s="3549"/>
      <c r="AJ147" s="3549"/>
      <c r="AK147" s="3549"/>
      <c r="AL147" s="3549"/>
      <c r="AM147" s="3549"/>
      <c r="AN147" s="3549"/>
      <c r="AO147" s="3549"/>
      <c r="AP147" s="3549"/>
      <c r="AQ147" s="3549"/>
      <c r="AR147" s="3903"/>
      <c r="AS147" s="3549"/>
      <c r="AT147" s="3549"/>
      <c r="AU147" s="3549"/>
      <c r="AV147" s="3549"/>
      <c r="AW147" s="3549"/>
      <c r="AX147" s="3549"/>
      <c r="AY147" s="3549"/>
      <c r="AZ147" s="3549"/>
      <c r="BA147" s="3549"/>
      <c r="BB147" s="3550"/>
      <c r="BC147" s="3549"/>
      <c r="BD147" s="3554"/>
      <c r="BE147" s="3531"/>
      <c r="BF147" s="3265"/>
      <c r="BG147" s="3265"/>
      <c r="BH147" s="1214"/>
      <c r="BI147" s="1215"/>
      <c r="BJ147" s="1216"/>
      <c r="BK147" s="1214"/>
      <c r="BL147" s="1214"/>
      <c r="BM147" s="1217"/>
      <c r="BN147" s="1214"/>
      <c r="BO147" s="1214"/>
      <c r="BP147" s="1214"/>
      <c r="BQ147" s="1214"/>
      <c r="BR147" s="1214"/>
      <c r="BS147" s="1218"/>
      <c r="BT147" s="1219"/>
      <c r="BU147" s="177"/>
      <c r="BV147" s="611"/>
      <c r="BW147" s="611"/>
      <c r="BX147" s="611"/>
    </row>
    <row r="148" spans="1:77" ht="51.75" customHeight="1" x14ac:dyDescent="0.6">
      <c r="A148" s="214">
        <v>0</v>
      </c>
      <c r="B148" s="215">
        <v>5</v>
      </c>
      <c r="C148" s="214">
        <v>0</v>
      </c>
      <c r="D148" s="215">
        <v>5</v>
      </c>
      <c r="E148" s="214">
        <v>0</v>
      </c>
      <c r="F148" s="215">
        <v>1</v>
      </c>
      <c r="G148" s="214">
        <v>0</v>
      </c>
      <c r="H148" s="215">
        <v>0</v>
      </c>
      <c r="I148" s="1375" t="str">
        <f t="shared" si="58"/>
        <v>05050100</v>
      </c>
      <c r="J148" s="1375" t="str">
        <f t="shared" ref="J148:J160" si="59">CONCATENATE(A148,B148,C148,D148,E148,F148,G148,H148)</f>
        <v>05050100</v>
      </c>
      <c r="K148" s="1018"/>
      <c r="L148" s="1018"/>
      <c r="M148" s="1018"/>
      <c r="N148" s="1018"/>
      <c r="O148" s="1018"/>
      <c r="P148" s="1018"/>
      <c r="Q148" s="1018"/>
      <c r="R148" s="1018"/>
      <c r="S148" s="986" t="s">
        <v>119</v>
      </c>
      <c r="T148" s="2663" t="s">
        <v>1786</v>
      </c>
      <c r="U148" s="3185"/>
      <c r="V148" s="2703"/>
      <c r="W148" s="2699"/>
      <c r="X148" s="2382"/>
      <c r="Y148" s="474"/>
      <c r="Z148" s="548"/>
      <c r="AA148" s="548"/>
      <c r="AB148" s="3895"/>
      <c r="AC148" s="3529"/>
      <c r="AD148" s="3529"/>
      <c r="AE148" s="3529"/>
      <c r="AF148" s="3529"/>
      <c r="AG148" s="3384"/>
      <c r="AH148" s="3384"/>
      <c r="AI148" s="3384">
        <v>7</v>
      </c>
      <c r="AJ148" s="3384">
        <v>0</v>
      </c>
      <c r="AK148" s="3384">
        <v>0</v>
      </c>
      <c r="AL148" s="3384">
        <v>5</v>
      </c>
      <c r="AM148" s="3384">
        <v>0</v>
      </c>
      <c r="AN148" s="3384">
        <v>3</v>
      </c>
      <c r="AO148" s="3384"/>
      <c r="AP148" s="3384"/>
      <c r="AQ148" s="3401">
        <f t="shared" ref="AQ148:AQ151" si="60">SUM(AR148:AY148)</f>
        <v>20</v>
      </c>
      <c r="AR148" s="3780">
        <v>4</v>
      </c>
      <c r="AS148" s="3384">
        <v>0</v>
      </c>
      <c r="AT148" s="3384">
        <v>5</v>
      </c>
      <c r="AU148" s="3384">
        <v>0</v>
      </c>
      <c r="AV148" s="3384">
        <v>0</v>
      </c>
      <c r="AW148" s="3384">
        <v>5</v>
      </c>
      <c r="AX148" s="3384">
        <v>0</v>
      </c>
      <c r="AY148" s="3384">
        <v>6</v>
      </c>
      <c r="AZ148" s="3384"/>
      <c r="BA148" s="3384"/>
      <c r="BB148" s="3548"/>
      <c r="BC148" s="3384"/>
      <c r="BD148" s="3547">
        <v>1</v>
      </c>
      <c r="BE148" s="3260">
        <v>0</v>
      </c>
      <c r="BF148" s="3261">
        <v>1</v>
      </c>
      <c r="BG148" s="3261">
        <v>0</v>
      </c>
      <c r="BH148" s="1164"/>
      <c r="BI148" s="1164"/>
      <c r="BJ148" s="1141"/>
      <c r="BK148" s="1164"/>
      <c r="BL148" s="1164"/>
      <c r="BM148" s="1162"/>
      <c r="BN148" s="1164"/>
      <c r="BO148" s="1164"/>
      <c r="BP148" s="1164"/>
      <c r="BQ148" s="1164"/>
      <c r="BR148" s="1164"/>
      <c r="BS148" s="1165"/>
      <c r="BT148" s="1200"/>
      <c r="BU148" s="177"/>
      <c r="BV148" s="611"/>
      <c r="BW148" s="611"/>
      <c r="BX148" s="611"/>
    </row>
    <row r="149" spans="1:77" ht="51.75" customHeight="1" x14ac:dyDescent="0.6">
      <c r="A149" s="214">
        <v>0</v>
      </c>
      <c r="B149" s="215">
        <v>5</v>
      </c>
      <c r="C149" s="214">
        <v>0</v>
      </c>
      <c r="D149" s="215">
        <v>5</v>
      </c>
      <c r="E149" s="214">
        <v>0</v>
      </c>
      <c r="F149" s="215">
        <v>1</v>
      </c>
      <c r="G149" s="214">
        <v>0</v>
      </c>
      <c r="H149" s="215">
        <v>1</v>
      </c>
      <c r="I149" s="1375" t="str">
        <f t="shared" si="58"/>
        <v>05050101</v>
      </c>
      <c r="J149" s="1375" t="str">
        <f t="shared" si="59"/>
        <v>05050101</v>
      </c>
      <c r="K149" s="1018"/>
      <c r="L149" s="830">
        <v>70931</v>
      </c>
      <c r="M149" s="830"/>
      <c r="N149" s="830"/>
      <c r="O149" s="830"/>
      <c r="P149" s="830"/>
      <c r="Q149" s="830"/>
      <c r="R149" s="830"/>
      <c r="S149" s="986" t="s">
        <v>119</v>
      </c>
      <c r="T149" s="2663"/>
      <c r="U149" s="2663" t="s">
        <v>1787</v>
      </c>
      <c r="V149" s="2703" t="s">
        <v>240</v>
      </c>
      <c r="W149" s="2699" t="s">
        <v>1788</v>
      </c>
      <c r="X149" s="2380"/>
      <c r="Y149" s="128" t="s">
        <v>1787</v>
      </c>
      <c r="Z149" s="548"/>
      <c r="AA149" s="548"/>
      <c r="AB149" s="3895"/>
      <c r="AC149" s="3529">
        <v>3.5</v>
      </c>
      <c r="AD149" s="3507">
        <f t="shared" ref="AD149:AD151" si="61">BB149</f>
        <v>2.9166666666666665</v>
      </c>
      <c r="AE149" s="3529">
        <v>4.5999999999999996</v>
      </c>
      <c r="AF149" s="3529"/>
      <c r="AG149" s="3378">
        <v>15</v>
      </c>
      <c r="AH149" s="3370">
        <f>SUM(AI149:AN149)</f>
        <v>15</v>
      </c>
      <c r="AI149" s="3401">
        <v>7</v>
      </c>
      <c r="AJ149" s="3401">
        <v>0</v>
      </c>
      <c r="AK149" s="3401">
        <v>0</v>
      </c>
      <c r="AL149" s="3401">
        <v>5</v>
      </c>
      <c r="AM149" s="3401">
        <v>0</v>
      </c>
      <c r="AN149" s="3401">
        <v>3</v>
      </c>
      <c r="AO149" s="3401"/>
      <c r="AP149" s="3378">
        <v>20</v>
      </c>
      <c r="AQ149" s="3370">
        <f t="shared" si="60"/>
        <v>20</v>
      </c>
      <c r="AR149" s="3907">
        <v>4</v>
      </c>
      <c r="AS149" s="3401">
        <v>0</v>
      </c>
      <c r="AT149" s="3401">
        <v>5</v>
      </c>
      <c r="AU149" s="3401">
        <v>0</v>
      </c>
      <c r="AV149" s="3401">
        <v>0</v>
      </c>
      <c r="AW149" s="3401">
        <v>5</v>
      </c>
      <c r="AX149" s="3401">
        <v>0</v>
      </c>
      <c r="AY149" s="3401">
        <v>6</v>
      </c>
      <c r="AZ149" s="3401"/>
      <c r="BA149" s="3373">
        <f>(BD149*AQ149)+(BE149*AH149)+(BF149*AH149)+(BG149*AH149)</f>
        <v>35</v>
      </c>
      <c r="BB149" s="3546">
        <f>BA149/'Radiología simple.'!$AO$8</f>
        <v>2.9166666666666665</v>
      </c>
      <c r="BC149" s="3373" t="str" cm="1">
        <f t="array" ref="BC149">_xlfn.IFS(BB149&lt;4,"estandar",BB149&gt;9,"compleja",BB149&gt;4,"avanzada")</f>
        <v>estandar</v>
      </c>
      <c r="BD149" s="3547">
        <v>1</v>
      </c>
      <c r="BE149" s="3260">
        <v>0</v>
      </c>
      <c r="BF149" s="3261">
        <v>1</v>
      </c>
      <c r="BG149" s="3261">
        <v>0</v>
      </c>
      <c r="BH149" s="1164">
        <v>4.9176425339366503</v>
      </c>
      <c r="BI149" s="1164">
        <v>6.1019411764705902</v>
      </c>
      <c r="BJ149" s="1141"/>
      <c r="BK149" s="1164">
        <v>14.500452488687801</v>
      </c>
      <c r="BL149" s="1164">
        <f>SUM(BH149,BI149,BK149)</f>
        <v>25.520036199095038</v>
      </c>
      <c r="BM149" s="1162"/>
      <c r="BN149" s="1164">
        <v>10.940104786854</v>
      </c>
      <c r="BO149" s="1164">
        <v>0</v>
      </c>
      <c r="BP149" s="1164">
        <v>0</v>
      </c>
      <c r="BQ149" s="1164">
        <v>8.6022317077484001</v>
      </c>
      <c r="BR149" s="1164">
        <f>SUM(BL149,BN149,BO149,BP149,BQ149)</f>
        <v>45.062372693697441</v>
      </c>
      <c r="BS149" s="1165"/>
      <c r="BT149" s="1200"/>
      <c r="BU149" s="177"/>
      <c r="BV149" s="611"/>
      <c r="BW149" s="611"/>
      <c r="BX149" s="611"/>
      <c r="BY149" s="602"/>
    </row>
    <row r="150" spans="1:77" ht="51.75" customHeight="1" x14ac:dyDescent="0.6">
      <c r="A150" s="214">
        <v>0</v>
      </c>
      <c r="B150" s="215">
        <v>5</v>
      </c>
      <c r="C150" s="214">
        <v>0</v>
      </c>
      <c r="D150" s="215">
        <v>5</v>
      </c>
      <c r="E150" s="214">
        <v>0</v>
      </c>
      <c r="F150" s="215">
        <v>1</v>
      </c>
      <c r="G150" s="214">
        <v>0</v>
      </c>
      <c r="H150" s="215">
        <v>2</v>
      </c>
      <c r="I150" s="1375" t="str">
        <f t="shared" si="58"/>
        <v>05050102</v>
      </c>
      <c r="J150" s="1375" t="str">
        <f t="shared" si="59"/>
        <v>05050102</v>
      </c>
      <c r="K150" s="1018"/>
      <c r="L150" s="830">
        <v>70932</v>
      </c>
      <c r="M150" s="830"/>
      <c r="N150" s="830"/>
      <c r="O150" s="830"/>
      <c r="P150" s="830"/>
      <c r="Q150" s="830"/>
      <c r="R150" s="830"/>
      <c r="S150" s="986" t="s">
        <v>119</v>
      </c>
      <c r="T150" s="2663"/>
      <c r="U150" s="2663" t="s">
        <v>1789</v>
      </c>
      <c r="V150" s="2703" t="s">
        <v>240</v>
      </c>
      <c r="W150" s="2699" t="s">
        <v>1790</v>
      </c>
      <c r="X150" s="2380"/>
      <c r="Y150" s="128" t="s">
        <v>1789</v>
      </c>
      <c r="Z150" s="548"/>
      <c r="AA150" s="548"/>
      <c r="AB150" s="3895"/>
      <c r="AC150" s="3529">
        <v>3.5</v>
      </c>
      <c r="AD150" s="3507">
        <f t="shared" si="61"/>
        <v>5</v>
      </c>
      <c r="AE150" s="3529">
        <v>6.3</v>
      </c>
      <c r="AF150" s="3529"/>
      <c r="AG150" s="3378">
        <v>15</v>
      </c>
      <c r="AH150" s="3370">
        <f>SUM(AI150:AN150)</f>
        <v>20</v>
      </c>
      <c r="AI150" s="3545">
        <v>7</v>
      </c>
      <c r="AJ150" s="3545">
        <v>0</v>
      </c>
      <c r="AK150" s="3545">
        <v>5</v>
      </c>
      <c r="AL150" s="3545">
        <v>5</v>
      </c>
      <c r="AM150" s="3545">
        <v>0</v>
      </c>
      <c r="AN150" s="3545">
        <v>3</v>
      </c>
      <c r="AO150" s="3545"/>
      <c r="AP150" s="3378">
        <v>20</v>
      </c>
      <c r="AQ150" s="3370">
        <f t="shared" si="60"/>
        <v>20</v>
      </c>
      <c r="AR150" s="3902">
        <v>4</v>
      </c>
      <c r="AS150" s="3545">
        <v>0</v>
      </c>
      <c r="AT150" s="3545">
        <v>5</v>
      </c>
      <c r="AU150" s="3545">
        <v>5</v>
      </c>
      <c r="AV150" s="3545">
        <v>0</v>
      </c>
      <c r="AW150" s="3545">
        <v>0</v>
      </c>
      <c r="AX150" s="3545">
        <v>0</v>
      </c>
      <c r="AY150" s="3545">
        <v>6</v>
      </c>
      <c r="AZ150" s="3545"/>
      <c r="BA150" s="3373">
        <f>(BD150*AQ150)+(BE150*AH150)+(BF150*AH150)+(BG150*AH150)</f>
        <v>60</v>
      </c>
      <c r="BB150" s="3546">
        <f>BA150/'Radiología simple.'!$AO$8</f>
        <v>5</v>
      </c>
      <c r="BC150" s="3373" t="str" cm="1">
        <f t="array" ref="BC150">_xlfn.IFS(BB150&lt;4,"estandar",BB150&gt;9,"compleja",BB150&gt;4,"avanzada")</f>
        <v>avanzada</v>
      </c>
      <c r="BD150" s="3547">
        <v>1</v>
      </c>
      <c r="BE150" s="3260">
        <v>1</v>
      </c>
      <c r="BF150" s="3261">
        <v>1</v>
      </c>
      <c r="BG150" s="3261">
        <v>0</v>
      </c>
      <c r="BH150" s="1164">
        <v>4.9176425339366503</v>
      </c>
      <c r="BI150" s="1164">
        <v>6.1019411764705902</v>
      </c>
      <c r="BJ150" s="1141"/>
      <c r="BK150" s="1164">
        <v>14.500452488687801</v>
      </c>
      <c r="BL150" s="1164">
        <f>SUM(BH150,BI150,BK150)</f>
        <v>25.520036199095038</v>
      </c>
      <c r="BM150" s="1162"/>
      <c r="BN150" s="1164">
        <v>10.940104786854</v>
      </c>
      <c r="BO150" s="1164">
        <v>15</v>
      </c>
      <c r="BP150" s="1164">
        <v>0</v>
      </c>
      <c r="BQ150" s="1164">
        <v>8.6022317077484001</v>
      </c>
      <c r="BR150" s="1164">
        <f>SUM(BL150,BN150,BO150,BP150,BQ150)</f>
        <v>60.062372693697441</v>
      </c>
      <c r="BS150" s="1165"/>
      <c r="BT150" s="1200">
        <v>100</v>
      </c>
      <c r="BU150" s="177"/>
      <c r="BV150" s="611"/>
      <c r="BW150" s="611"/>
      <c r="BX150" s="611"/>
    </row>
    <row r="151" spans="1:77" ht="51.75" customHeight="1" x14ac:dyDescent="0.6">
      <c r="A151" s="214">
        <v>0</v>
      </c>
      <c r="B151" s="215">
        <v>5</v>
      </c>
      <c r="C151" s="214">
        <v>0</v>
      </c>
      <c r="D151" s="215">
        <v>5</v>
      </c>
      <c r="E151" s="214">
        <v>0</v>
      </c>
      <c r="F151" s="215">
        <v>1</v>
      </c>
      <c r="G151" s="214">
        <v>0</v>
      </c>
      <c r="H151" s="215">
        <v>3</v>
      </c>
      <c r="I151" s="1375" t="str">
        <f t="shared" si="58"/>
        <v>05050103</v>
      </c>
      <c r="J151" s="1375" t="str">
        <f t="shared" si="59"/>
        <v>05050103</v>
      </c>
      <c r="K151" s="1018"/>
      <c r="L151" s="830">
        <v>70933</v>
      </c>
      <c r="M151" s="830"/>
      <c r="N151" s="830"/>
      <c r="O151" s="830"/>
      <c r="P151" s="830"/>
      <c r="Q151" s="830"/>
      <c r="R151" s="830"/>
      <c r="S151" s="986" t="s">
        <v>119</v>
      </c>
      <c r="T151" s="2663"/>
      <c r="U151" s="2663" t="s">
        <v>1791</v>
      </c>
      <c r="V151" s="2703" t="s">
        <v>240</v>
      </c>
      <c r="W151" s="2699" t="s">
        <v>1792</v>
      </c>
      <c r="X151" s="2380"/>
      <c r="Y151" s="128" t="s">
        <v>1791</v>
      </c>
      <c r="Z151" s="548"/>
      <c r="AA151" s="548"/>
      <c r="AB151" s="3895"/>
      <c r="AC151" s="3529">
        <v>3.8</v>
      </c>
      <c r="AD151" s="3507">
        <f t="shared" si="61"/>
        <v>5.416666666666667</v>
      </c>
      <c r="AE151" s="3529">
        <v>6.9</v>
      </c>
      <c r="AF151" s="3529"/>
      <c r="AG151" s="3398">
        <v>20</v>
      </c>
      <c r="AH151" s="3370">
        <f>SUM(AI151:AN151)</f>
        <v>20</v>
      </c>
      <c r="AI151" s="3545">
        <v>7</v>
      </c>
      <c r="AJ151" s="3545">
        <v>0</v>
      </c>
      <c r="AK151" s="3545">
        <v>5</v>
      </c>
      <c r="AL151" s="3545">
        <v>5</v>
      </c>
      <c r="AM151" s="3545">
        <v>0</v>
      </c>
      <c r="AN151" s="3545">
        <v>3</v>
      </c>
      <c r="AO151" s="3545"/>
      <c r="AP151" s="3378">
        <v>20</v>
      </c>
      <c r="AQ151" s="3370">
        <f t="shared" si="60"/>
        <v>25</v>
      </c>
      <c r="AR151" s="3907">
        <v>4</v>
      </c>
      <c r="AS151" s="3401">
        <v>0</v>
      </c>
      <c r="AT151" s="3401">
        <v>5</v>
      </c>
      <c r="AU151" s="3401">
        <v>5</v>
      </c>
      <c r="AV151" s="3401">
        <v>0</v>
      </c>
      <c r="AW151" s="3401">
        <v>5</v>
      </c>
      <c r="AX151" s="3401">
        <v>0</v>
      </c>
      <c r="AY151" s="3401">
        <v>6</v>
      </c>
      <c r="AZ151" s="3401"/>
      <c r="BA151" s="3373">
        <f>(BD151*AQ151)+(BE151*AH151)+(BF151*AH151)+(BG151*AH151)</f>
        <v>65</v>
      </c>
      <c r="BB151" s="3546">
        <f>BA151/'Radiología simple.'!$AO$8</f>
        <v>5.416666666666667</v>
      </c>
      <c r="BC151" s="3373" t="str" cm="1">
        <f t="array" ref="BC151">_xlfn.IFS(BB151&lt;4,"estandar",BB151&gt;9,"compleja",BB151&gt;4,"avanzada")</f>
        <v>avanzada</v>
      </c>
      <c r="BD151" s="3547">
        <v>1</v>
      </c>
      <c r="BE151" s="3260">
        <v>1</v>
      </c>
      <c r="BF151" s="3261">
        <v>1</v>
      </c>
      <c r="BG151" s="3261">
        <v>0</v>
      </c>
      <c r="BH151" s="1164">
        <v>6.5568567119155396</v>
      </c>
      <c r="BI151" s="1164">
        <v>8.1359215686274506</v>
      </c>
      <c r="BJ151" s="1141"/>
      <c r="BK151" s="1164">
        <v>14.500452488687801</v>
      </c>
      <c r="BL151" s="1164">
        <f>SUM(BH151,BI151,BK151)</f>
        <v>29.193230769230791</v>
      </c>
      <c r="BM151" s="1162"/>
      <c r="BN151" s="1164">
        <v>14.586806382472</v>
      </c>
      <c r="BO151" s="1164">
        <v>15</v>
      </c>
      <c r="BP151" s="1164">
        <v>0</v>
      </c>
      <c r="BQ151" s="1164">
        <v>8.6022317077484001</v>
      </c>
      <c r="BR151" s="1164">
        <f>SUM(BL151,BN151,BO151,BP151,BQ151)</f>
        <v>67.382268859451187</v>
      </c>
      <c r="BS151" s="1165"/>
      <c r="BT151" s="1200">
        <v>100</v>
      </c>
      <c r="BU151" s="177"/>
      <c r="BV151" s="611"/>
      <c r="BW151" s="611"/>
      <c r="BX151" s="611"/>
    </row>
    <row r="152" spans="1:77" ht="51.75" customHeight="1" x14ac:dyDescent="0.6">
      <c r="A152" s="214">
        <v>0</v>
      </c>
      <c r="B152" s="215">
        <v>5</v>
      </c>
      <c r="C152" s="214">
        <v>0</v>
      </c>
      <c r="D152" s="215">
        <v>5</v>
      </c>
      <c r="E152" s="214">
        <v>0</v>
      </c>
      <c r="F152" s="215">
        <v>2</v>
      </c>
      <c r="G152" s="214">
        <v>0</v>
      </c>
      <c r="H152" s="215">
        <v>0</v>
      </c>
      <c r="I152" s="1375" t="str">
        <f t="shared" si="58"/>
        <v>05050200</v>
      </c>
      <c r="J152" s="1375" t="str">
        <f t="shared" si="59"/>
        <v>05050200</v>
      </c>
      <c r="K152" s="1018"/>
      <c r="L152" s="830"/>
      <c r="M152" s="830"/>
      <c r="N152" s="830"/>
      <c r="O152" s="830"/>
      <c r="P152" s="830"/>
      <c r="Q152" s="830"/>
      <c r="R152" s="830"/>
      <c r="S152" s="986" t="s">
        <v>119</v>
      </c>
      <c r="T152" s="2663" t="s">
        <v>1793</v>
      </c>
      <c r="U152" s="2663"/>
      <c r="V152" s="2703"/>
      <c r="W152" s="2415"/>
      <c r="X152" s="2382"/>
      <c r="Y152" s="114"/>
      <c r="Z152" s="548"/>
      <c r="AA152" s="548"/>
      <c r="AB152" s="3895"/>
      <c r="AC152" s="3529"/>
      <c r="AD152" s="3529"/>
      <c r="AE152" s="3529"/>
      <c r="AF152" s="3529"/>
      <c r="AG152" s="3378"/>
      <c r="AH152" s="3401"/>
      <c r="AI152" s="3401"/>
      <c r="AJ152" s="3401"/>
      <c r="AK152" s="3401"/>
      <c r="AL152" s="3401"/>
      <c r="AM152" s="3401"/>
      <c r="AN152" s="3401"/>
      <c r="AO152" s="3401"/>
      <c r="AP152" s="3378"/>
      <c r="AQ152" s="3401"/>
      <c r="AR152" s="3907"/>
      <c r="AS152" s="3401"/>
      <c r="AT152" s="3401"/>
      <c r="AU152" s="3401"/>
      <c r="AV152" s="3401"/>
      <c r="AW152" s="3401"/>
      <c r="AX152" s="3401"/>
      <c r="AY152" s="3401"/>
      <c r="AZ152" s="3401"/>
      <c r="BA152" s="3373"/>
      <c r="BB152" s="3546"/>
      <c r="BC152" s="3404"/>
      <c r="BD152" s="3547"/>
      <c r="BE152" s="3260"/>
      <c r="BF152" s="3261"/>
      <c r="BG152" s="3261"/>
      <c r="BH152" s="1164"/>
      <c r="BI152" s="1164"/>
      <c r="BJ152" s="1141"/>
      <c r="BK152" s="1164"/>
      <c r="BL152" s="1164"/>
      <c r="BM152" s="1162"/>
      <c r="BN152" s="1164"/>
      <c r="BO152" s="1164"/>
      <c r="BP152" s="1164"/>
      <c r="BQ152" s="1164"/>
      <c r="BR152" s="1164"/>
      <c r="BS152" s="1165"/>
      <c r="BT152" s="1200"/>
      <c r="BU152" s="177"/>
      <c r="BV152" s="611"/>
      <c r="BW152" s="611"/>
      <c r="BX152" s="611"/>
    </row>
    <row r="153" spans="1:77" ht="51.75" customHeight="1" x14ac:dyDescent="0.6">
      <c r="A153" s="214">
        <v>0</v>
      </c>
      <c r="B153" s="215">
        <v>5</v>
      </c>
      <c r="C153" s="214">
        <v>0</v>
      </c>
      <c r="D153" s="215">
        <v>5</v>
      </c>
      <c r="E153" s="214">
        <v>0</v>
      </c>
      <c r="F153" s="215">
        <v>2</v>
      </c>
      <c r="G153" s="214">
        <v>0</v>
      </c>
      <c r="H153" s="215">
        <v>1</v>
      </c>
      <c r="I153" s="1375" t="str">
        <f t="shared" si="58"/>
        <v>05050201</v>
      </c>
      <c r="J153" s="1375" t="str">
        <f t="shared" si="59"/>
        <v>05050201</v>
      </c>
      <c r="K153" s="1018"/>
      <c r="L153" s="830">
        <v>70934</v>
      </c>
      <c r="M153" s="830"/>
      <c r="N153" s="830"/>
      <c r="O153" s="830"/>
      <c r="P153" s="830"/>
      <c r="Q153" s="830"/>
      <c r="R153" s="830"/>
      <c r="S153" s="986" t="s">
        <v>119</v>
      </c>
      <c r="T153" s="2663"/>
      <c r="U153" s="2663" t="s">
        <v>1794</v>
      </c>
      <c r="V153" s="2703" t="s">
        <v>240</v>
      </c>
      <c r="W153" s="2699" t="s">
        <v>1795</v>
      </c>
      <c r="X153" s="2380"/>
      <c r="Y153" s="128" t="s">
        <v>1796</v>
      </c>
      <c r="Z153" s="548"/>
      <c r="AA153" s="548"/>
      <c r="AB153" s="3895"/>
      <c r="AC153" s="3529">
        <v>3.5</v>
      </c>
      <c r="AD153" s="3507">
        <f t="shared" ref="AD153:AD155" si="62">BB153</f>
        <v>2.9166666666666665</v>
      </c>
      <c r="AE153" s="3529">
        <v>4.5999999999999996</v>
      </c>
      <c r="AF153" s="3529"/>
      <c r="AG153" s="3378">
        <v>15</v>
      </c>
      <c r="AH153" s="3370">
        <f>SUM(AI153:AN153)</f>
        <v>15</v>
      </c>
      <c r="AI153" s="3401">
        <v>7</v>
      </c>
      <c r="AJ153" s="3401">
        <v>0</v>
      </c>
      <c r="AK153" s="3401">
        <v>0</v>
      </c>
      <c r="AL153" s="3401">
        <v>5</v>
      </c>
      <c r="AM153" s="3401">
        <v>0</v>
      </c>
      <c r="AN153" s="3401">
        <v>3</v>
      </c>
      <c r="AO153" s="3401"/>
      <c r="AP153" s="3378">
        <v>20</v>
      </c>
      <c r="AQ153" s="3370">
        <f t="shared" ref="AQ153:AQ155" si="63">SUM(AR153:AY153)</f>
        <v>20</v>
      </c>
      <c r="AR153" s="3907">
        <v>4</v>
      </c>
      <c r="AS153" s="3401">
        <v>0</v>
      </c>
      <c r="AT153" s="3401">
        <v>5</v>
      </c>
      <c r="AU153" s="3401">
        <v>0</v>
      </c>
      <c r="AV153" s="3401">
        <v>0</v>
      </c>
      <c r="AW153" s="3401">
        <v>5</v>
      </c>
      <c r="AX153" s="3401">
        <v>0</v>
      </c>
      <c r="AY153" s="3401">
        <v>6</v>
      </c>
      <c r="AZ153" s="3401"/>
      <c r="BA153" s="3373">
        <f>(BD153*AQ153)+(BE153*AH153)+(BF153*AH153)+(BG153*AH153)</f>
        <v>35</v>
      </c>
      <c r="BB153" s="3546">
        <f>BA153/'Radiología simple.'!$AO$8</f>
        <v>2.9166666666666665</v>
      </c>
      <c r="BC153" s="3373" t="str" cm="1">
        <f t="array" ref="BC153">_xlfn.IFS(BB153&lt;4,"estandar",BB153&gt;9,"compleja",BB153&gt;4,"avanzada")</f>
        <v>estandar</v>
      </c>
      <c r="BD153" s="3547">
        <v>1</v>
      </c>
      <c r="BE153" s="3260">
        <v>0</v>
      </c>
      <c r="BF153" s="3261">
        <v>1</v>
      </c>
      <c r="BG153" s="3261">
        <v>0</v>
      </c>
      <c r="BH153" s="1164">
        <v>4.9176425339366503</v>
      </c>
      <c r="BI153" s="1164">
        <v>6.1019411764705902</v>
      </c>
      <c r="BJ153" s="1141"/>
      <c r="BK153" s="1164">
        <v>14.500452488687801</v>
      </c>
      <c r="BL153" s="1164">
        <f>SUM(BH153,BI153,BK153)</f>
        <v>25.520036199095038</v>
      </c>
      <c r="BM153" s="1162"/>
      <c r="BN153" s="1164">
        <v>10.940104786854</v>
      </c>
      <c r="BO153" s="1164">
        <v>0</v>
      </c>
      <c r="BP153" s="1164">
        <v>0</v>
      </c>
      <c r="BQ153" s="1164">
        <v>8.6022317077484001</v>
      </c>
      <c r="BR153" s="1164">
        <f>SUM(BL153,BN153,BO153,BP153,BQ153)</f>
        <v>45.062372693697441</v>
      </c>
      <c r="BS153" s="1165"/>
      <c r="BT153" s="1200"/>
      <c r="BU153" s="177"/>
      <c r="BV153" s="611"/>
      <c r="BW153" s="611"/>
      <c r="BX153" s="611"/>
      <c r="BY153" s="602"/>
    </row>
    <row r="154" spans="1:77" ht="51.75" customHeight="1" x14ac:dyDescent="0.6">
      <c r="A154" s="214">
        <v>0</v>
      </c>
      <c r="B154" s="215">
        <v>5</v>
      </c>
      <c r="C154" s="214">
        <v>0</v>
      </c>
      <c r="D154" s="215">
        <v>5</v>
      </c>
      <c r="E154" s="214">
        <v>0</v>
      </c>
      <c r="F154" s="215">
        <v>2</v>
      </c>
      <c r="G154" s="214">
        <v>0</v>
      </c>
      <c r="H154" s="215">
        <v>2</v>
      </c>
      <c r="I154" s="1375" t="str">
        <f t="shared" si="58"/>
        <v>05050202</v>
      </c>
      <c r="J154" s="1375" t="str">
        <f t="shared" si="59"/>
        <v>05050202</v>
      </c>
      <c r="K154" s="1018"/>
      <c r="L154" s="830">
        <v>70935</v>
      </c>
      <c r="M154" s="830"/>
      <c r="N154" s="830"/>
      <c r="O154" s="830"/>
      <c r="P154" s="830"/>
      <c r="Q154" s="830"/>
      <c r="R154" s="830"/>
      <c r="S154" s="986" t="s">
        <v>119</v>
      </c>
      <c r="T154" s="2663"/>
      <c r="U154" s="2663" t="s">
        <v>1797</v>
      </c>
      <c r="V154" s="2703" t="s">
        <v>240</v>
      </c>
      <c r="W154" s="2699" t="s">
        <v>1798</v>
      </c>
      <c r="X154" s="2380"/>
      <c r="Y154" s="128" t="s">
        <v>1797</v>
      </c>
      <c r="Z154" s="548"/>
      <c r="AA154" s="548"/>
      <c r="AB154" s="3895"/>
      <c r="AC154" s="3529">
        <v>3.5</v>
      </c>
      <c r="AD154" s="3507">
        <f t="shared" si="62"/>
        <v>5</v>
      </c>
      <c r="AE154" s="3529">
        <v>6.3</v>
      </c>
      <c r="AF154" s="3529"/>
      <c r="AG154" s="3378">
        <v>15</v>
      </c>
      <c r="AH154" s="3370">
        <f>SUM(AI154:AN154)</f>
        <v>20</v>
      </c>
      <c r="AI154" s="3545">
        <v>7</v>
      </c>
      <c r="AJ154" s="3545">
        <v>0</v>
      </c>
      <c r="AK154" s="3545">
        <v>5</v>
      </c>
      <c r="AL154" s="3545">
        <v>5</v>
      </c>
      <c r="AM154" s="3545">
        <v>0</v>
      </c>
      <c r="AN154" s="3545">
        <v>3</v>
      </c>
      <c r="AO154" s="3545"/>
      <c r="AP154" s="3378">
        <v>20</v>
      </c>
      <c r="AQ154" s="3370">
        <f t="shared" si="63"/>
        <v>20</v>
      </c>
      <c r="AR154" s="3902">
        <v>4</v>
      </c>
      <c r="AS154" s="3545">
        <v>0</v>
      </c>
      <c r="AT154" s="3545">
        <v>5</v>
      </c>
      <c r="AU154" s="3545">
        <v>0</v>
      </c>
      <c r="AV154" s="3545">
        <v>0</v>
      </c>
      <c r="AW154" s="3545">
        <v>5</v>
      </c>
      <c r="AX154" s="3545">
        <v>0</v>
      </c>
      <c r="AY154" s="3545">
        <v>6</v>
      </c>
      <c r="AZ154" s="3545"/>
      <c r="BA154" s="3373">
        <f>(BD154*AQ154)+(BE154*AH154)+(BF154*AH154)+(BG154*AH154)</f>
        <v>60</v>
      </c>
      <c r="BB154" s="3546">
        <f>BA154/'Radiología simple.'!$AO$8</f>
        <v>5</v>
      </c>
      <c r="BC154" s="3373" t="str" cm="1">
        <f t="array" ref="BC154">_xlfn.IFS(BB154&lt;4,"estandar",BB154&gt;9,"compleja",BB154&gt;4,"avanzada")</f>
        <v>avanzada</v>
      </c>
      <c r="BD154" s="3547">
        <v>1</v>
      </c>
      <c r="BE154" s="3260">
        <v>1</v>
      </c>
      <c r="BF154" s="3261">
        <v>1</v>
      </c>
      <c r="BG154" s="3261">
        <v>0</v>
      </c>
      <c r="BH154" s="1164">
        <v>4.9176425339366503</v>
      </c>
      <c r="BI154" s="1164">
        <v>6.1019411764705902</v>
      </c>
      <c r="BJ154" s="1141"/>
      <c r="BK154" s="1164">
        <v>14.500452488687801</v>
      </c>
      <c r="BL154" s="1164">
        <f>SUM(BH154,BI154,BK154)</f>
        <v>25.520036199095038</v>
      </c>
      <c r="BM154" s="1162"/>
      <c r="BN154" s="1164">
        <v>10.940104786854</v>
      </c>
      <c r="BO154" s="1164">
        <v>15</v>
      </c>
      <c r="BP154" s="1164">
        <v>0</v>
      </c>
      <c r="BQ154" s="1164">
        <v>8.6022317077484001</v>
      </c>
      <c r="BR154" s="1164">
        <f>SUM(BL154,BN154,BO154,BP154,BQ154)</f>
        <v>60.062372693697441</v>
      </c>
      <c r="BS154" s="1165"/>
      <c r="BT154" s="1200">
        <v>100</v>
      </c>
      <c r="BU154" s="177"/>
      <c r="BV154" s="611"/>
      <c r="BW154" s="611"/>
      <c r="BX154" s="611"/>
    </row>
    <row r="155" spans="1:77" ht="51.75" customHeight="1" x14ac:dyDescent="0.6">
      <c r="A155" s="214">
        <v>0</v>
      </c>
      <c r="B155" s="215">
        <v>5</v>
      </c>
      <c r="C155" s="214">
        <v>0</v>
      </c>
      <c r="D155" s="215">
        <v>5</v>
      </c>
      <c r="E155" s="214">
        <v>0</v>
      </c>
      <c r="F155" s="215">
        <v>2</v>
      </c>
      <c r="G155" s="214">
        <v>0</v>
      </c>
      <c r="H155" s="215">
        <v>3</v>
      </c>
      <c r="I155" s="1375" t="str">
        <f t="shared" si="58"/>
        <v>05050203</v>
      </c>
      <c r="J155" s="1375" t="str">
        <f t="shared" si="59"/>
        <v>05050203</v>
      </c>
      <c r="K155" s="1018"/>
      <c r="L155" s="830">
        <v>70936</v>
      </c>
      <c r="M155" s="830"/>
      <c r="N155" s="830"/>
      <c r="O155" s="830"/>
      <c r="P155" s="830"/>
      <c r="Q155" s="830"/>
      <c r="R155" s="830"/>
      <c r="S155" s="986" t="s">
        <v>119</v>
      </c>
      <c r="T155" s="2663"/>
      <c r="U155" s="2663" t="s">
        <v>1799</v>
      </c>
      <c r="V155" s="2703" t="s">
        <v>240</v>
      </c>
      <c r="W155" s="2699" t="s">
        <v>1800</v>
      </c>
      <c r="X155" s="2380"/>
      <c r="Y155" s="128" t="s">
        <v>1799</v>
      </c>
      <c r="Z155" s="548"/>
      <c r="AA155" s="548"/>
      <c r="AB155" s="3895"/>
      <c r="AC155" s="3529">
        <v>3.8</v>
      </c>
      <c r="AD155" s="3507">
        <f t="shared" si="62"/>
        <v>5.416666666666667</v>
      </c>
      <c r="AE155" s="3529">
        <v>6.9</v>
      </c>
      <c r="AF155" s="3529"/>
      <c r="AG155" s="3398">
        <v>20</v>
      </c>
      <c r="AH155" s="3370">
        <f>SUM(AI155:AN155)</f>
        <v>20</v>
      </c>
      <c r="AI155" s="3545">
        <v>7</v>
      </c>
      <c r="AJ155" s="3545">
        <v>0</v>
      </c>
      <c r="AK155" s="3545">
        <v>5</v>
      </c>
      <c r="AL155" s="3545">
        <v>5</v>
      </c>
      <c r="AM155" s="3545">
        <v>0</v>
      </c>
      <c r="AN155" s="3545">
        <v>3</v>
      </c>
      <c r="AO155" s="3545"/>
      <c r="AP155" s="3378">
        <v>20</v>
      </c>
      <c r="AQ155" s="3370">
        <f t="shared" si="63"/>
        <v>25</v>
      </c>
      <c r="AR155" s="3907">
        <v>4</v>
      </c>
      <c r="AS155" s="3401">
        <v>0</v>
      </c>
      <c r="AT155" s="3401">
        <v>5</v>
      </c>
      <c r="AU155" s="3401">
        <v>5</v>
      </c>
      <c r="AV155" s="3401">
        <v>0</v>
      </c>
      <c r="AW155" s="3401">
        <v>5</v>
      </c>
      <c r="AX155" s="3401">
        <v>0</v>
      </c>
      <c r="AY155" s="3401">
        <v>6</v>
      </c>
      <c r="AZ155" s="3401"/>
      <c r="BA155" s="3373">
        <f>(BD155*AQ155)+(BE155*AH155)+(BF155*AH155)+(BG155*AH155)</f>
        <v>65</v>
      </c>
      <c r="BB155" s="3546">
        <f>BA155/'Radiología simple.'!$AO$8</f>
        <v>5.416666666666667</v>
      </c>
      <c r="BC155" s="3373" t="str" cm="1">
        <f t="array" ref="BC155">_xlfn.IFS(BB155&lt;4,"estandar",BB155&gt;9,"compleja",BB155&gt;4,"avanzada")</f>
        <v>avanzada</v>
      </c>
      <c r="BD155" s="3547">
        <v>1</v>
      </c>
      <c r="BE155" s="3260">
        <v>1</v>
      </c>
      <c r="BF155" s="3261">
        <v>1</v>
      </c>
      <c r="BG155" s="3261">
        <v>0</v>
      </c>
      <c r="BH155" s="1164">
        <v>6.5568567119155396</v>
      </c>
      <c r="BI155" s="1164">
        <v>8.1359215686274506</v>
      </c>
      <c r="BJ155" s="1141"/>
      <c r="BK155" s="1164">
        <v>14.500452488687801</v>
      </c>
      <c r="BL155" s="1164">
        <f>SUM(BH155,BI155,BK155)</f>
        <v>29.193230769230791</v>
      </c>
      <c r="BM155" s="1162"/>
      <c r="BN155" s="1164">
        <v>14.586806382472</v>
      </c>
      <c r="BO155" s="1164">
        <v>15</v>
      </c>
      <c r="BP155" s="1164">
        <v>0</v>
      </c>
      <c r="BQ155" s="1164">
        <v>8.6022317077484001</v>
      </c>
      <c r="BR155" s="1164">
        <f>SUM(BL155,BN155,BO155,BP155,BQ155)</f>
        <v>67.382268859451187</v>
      </c>
      <c r="BS155" s="1165"/>
      <c r="BT155" s="1200">
        <v>100</v>
      </c>
      <c r="BU155" s="177"/>
      <c r="BV155" s="611"/>
      <c r="BW155" s="611"/>
      <c r="BX155" s="611"/>
    </row>
    <row r="156" spans="1:77" ht="51.75" customHeight="1" x14ac:dyDescent="0.6">
      <c r="A156" s="214">
        <v>0</v>
      </c>
      <c r="B156" s="215">
        <v>5</v>
      </c>
      <c r="C156" s="214">
        <v>0</v>
      </c>
      <c r="D156" s="215">
        <v>5</v>
      </c>
      <c r="E156" s="214">
        <v>0</v>
      </c>
      <c r="F156" s="215">
        <v>3</v>
      </c>
      <c r="G156" s="214">
        <v>0</v>
      </c>
      <c r="H156" s="215">
        <v>0</v>
      </c>
      <c r="I156" s="1375" t="str">
        <f t="shared" si="58"/>
        <v>05050300</v>
      </c>
      <c r="J156" s="1375" t="str">
        <f t="shared" si="59"/>
        <v>05050300</v>
      </c>
      <c r="K156" s="1018"/>
      <c r="L156" s="830"/>
      <c r="M156" s="830"/>
      <c r="N156" s="830"/>
      <c r="O156" s="830"/>
      <c r="P156" s="830"/>
      <c r="Q156" s="830"/>
      <c r="R156" s="830"/>
      <c r="S156" s="986" t="s">
        <v>119</v>
      </c>
      <c r="T156" s="2663" t="s">
        <v>1801</v>
      </c>
      <c r="U156" s="3185"/>
      <c r="V156" s="2703"/>
      <c r="W156" s="2415"/>
      <c r="X156" s="2382"/>
      <c r="Y156" s="114"/>
      <c r="Z156" s="548"/>
      <c r="AA156" s="548"/>
      <c r="AB156" s="3895"/>
      <c r="AC156" s="3529"/>
      <c r="AD156" s="3529"/>
      <c r="AE156" s="3529"/>
      <c r="AF156" s="3529"/>
      <c r="AG156" s="3384"/>
      <c r="AH156" s="3401"/>
      <c r="AI156" s="3379"/>
      <c r="AJ156" s="3379"/>
      <c r="AK156" s="3379"/>
      <c r="AL156" s="3379"/>
      <c r="AM156" s="3379"/>
      <c r="AN156" s="3379"/>
      <c r="AO156" s="3379"/>
      <c r="AP156" s="3384"/>
      <c r="AQ156" s="3379"/>
      <c r="AR156" s="3769"/>
      <c r="AS156" s="3379"/>
      <c r="AT156" s="3379"/>
      <c r="AU156" s="3379"/>
      <c r="AV156" s="3379"/>
      <c r="AW156" s="3379"/>
      <c r="AX156" s="3379"/>
      <c r="AY156" s="3379"/>
      <c r="AZ156" s="3379"/>
      <c r="BA156" s="3373"/>
      <c r="BB156" s="3546"/>
      <c r="BC156" s="3404"/>
      <c r="BD156" s="3547"/>
      <c r="BE156" s="3260"/>
      <c r="BF156" s="3261"/>
      <c r="BG156" s="3261"/>
      <c r="BH156" s="1164"/>
      <c r="BI156" s="1164"/>
      <c r="BJ156" s="1141"/>
      <c r="BK156" s="1164"/>
      <c r="BL156" s="1164"/>
      <c r="BM156" s="1162"/>
      <c r="BN156" s="1164"/>
      <c r="BO156" s="1164"/>
      <c r="BP156" s="1164"/>
      <c r="BQ156" s="1164"/>
      <c r="BR156" s="1164"/>
      <c r="BS156" s="1165"/>
      <c r="BT156" s="1200"/>
      <c r="BU156" s="177"/>
      <c r="BV156" s="611"/>
      <c r="BW156" s="611"/>
      <c r="BX156" s="611"/>
    </row>
    <row r="157" spans="1:77" ht="51.75" customHeight="1" x14ac:dyDescent="0.6">
      <c r="A157" s="214">
        <v>0</v>
      </c>
      <c r="B157" s="215">
        <v>5</v>
      </c>
      <c r="C157" s="214">
        <v>0</v>
      </c>
      <c r="D157" s="215">
        <v>5</v>
      </c>
      <c r="E157" s="214">
        <v>0</v>
      </c>
      <c r="F157" s="215">
        <v>3</v>
      </c>
      <c r="G157" s="214">
        <v>0</v>
      </c>
      <c r="H157" s="215">
        <v>1</v>
      </c>
      <c r="I157" s="1375" t="str">
        <f t="shared" si="58"/>
        <v>05050301</v>
      </c>
      <c r="J157" s="1375" t="str">
        <f t="shared" si="59"/>
        <v>05050301</v>
      </c>
      <c r="K157" s="1018"/>
      <c r="L157" s="830">
        <v>70937</v>
      </c>
      <c r="M157" s="830"/>
      <c r="N157" s="830"/>
      <c r="O157" s="830"/>
      <c r="P157" s="830"/>
      <c r="Q157" s="830"/>
      <c r="R157" s="830"/>
      <c r="S157" s="986" t="s">
        <v>119</v>
      </c>
      <c r="T157" s="2663"/>
      <c r="U157" s="2663" t="s">
        <v>1802</v>
      </c>
      <c r="V157" s="2679"/>
      <c r="W157" s="2699" t="s">
        <v>1803</v>
      </c>
      <c r="X157" s="2380"/>
      <c r="Y157" s="128" t="s">
        <v>1802</v>
      </c>
      <c r="Z157" s="548"/>
      <c r="AA157" s="548"/>
      <c r="AB157" s="3895"/>
      <c r="AC157" s="3529">
        <v>3.5</v>
      </c>
      <c r="AD157" s="3507">
        <f t="shared" ref="AD157:AD160" si="64">BB157</f>
        <v>2.5</v>
      </c>
      <c r="AE157" s="3529">
        <v>4.5999999999999996</v>
      </c>
      <c r="AF157" s="3529"/>
      <c r="AG157" s="3378">
        <v>15</v>
      </c>
      <c r="AH157" s="3370">
        <f>SUM(AI157:AN157)</f>
        <v>10</v>
      </c>
      <c r="AI157" s="3401">
        <v>7</v>
      </c>
      <c r="AJ157" s="3401">
        <v>0</v>
      </c>
      <c r="AK157" s="3401">
        <v>0</v>
      </c>
      <c r="AL157" s="3401">
        <v>0</v>
      </c>
      <c r="AM157" s="3401">
        <v>0</v>
      </c>
      <c r="AN157" s="3401">
        <v>3</v>
      </c>
      <c r="AO157" s="3401"/>
      <c r="AP157" s="3378">
        <v>20</v>
      </c>
      <c r="AQ157" s="3370">
        <f t="shared" ref="AQ157:AQ159" si="65">SUM(AR157:AY157)</f>
        <v>20</v>
      </c>
      <c r="AR157" s="3907">
        <v>4</v>
      </c>
      <c r="AS157" s="3401">
        <v>0</v>
      </c>
      <c r="AT157" s="3401">
        <v>5</v>
      </c>
      <c r="AU157" s="3401">
        <v>0</v>
      </c>
      <c r="AV157" s="3401">
        <v>0</v>
      </c>
      <c r="AW157" s="3401">
        <v>5</v>
      </c>
      <c r="AX157" s="3401">
        <v>0</v>
      </c>
      <c r="AY157" s="3401">
        <v>6</v>
      </c>
      <c r="AZ157" s="3401"/>
      <c r="BA157" s="3373">
        <f>(BD157*AQ157)+(BE157*AH157)+(BF157*AH157)+(BG157*AH157)</f>
        <v>30</v>
      </c>
      <c r="BB157" s="3546">
        <f>BA157/'Radiología simple.'!$AO$8</f>
        <v>2.5</v>
      </c>
      <c r="BC157" s="3373" t="str" cm="1">
        <f t="array" ref="BC157">_xlfn.IFS(BB157&lt;4,"estandar",BB157&gt;9,"compleja",BB157&gt;4,"avanzada")</f>
        <v>estandar</v>
      </c>
      <c r="BD157" s="3547">
        <v>1</v>
      </c>
      <c r="BE157" s="3260">
        <v>0</v>
      </c>
      <c r="BF157" s="3261">
        <v>1</v>
      </c>
      <c r="BG157" s="3261">
        <v>0</v>
      </c>
      <c r="BH157" s="1164">
        <v>4.9176425339366503</v>
      </c>
      <c r="BI157" s="1164">
        <v>6.1019411764705902</v>
      </c>
      <c r="BJ157" s="1141"/>
      <c r="BK157" s="1164">
        <v>14.500452488687801</v>
      </c>
      <c r="BL157" s="1164">
        <f>SUM(BH157,BI157,BK157)</f>
        <v>25.520036199095038</v>
      </c>
      <c r="BM157" s="1162"/>
      <c r="BN157" s="1164">
        <v>10.940104786854</v>
      </c>
      <c r="BO157" s="1164">
        <v>0</v>
      </c>
      <c r="BP157" s="1164">
        <v>0</v>
      </c>
      <c r="BQ157" s="1164">
        <v>8.6022317077484001</v>
      </c>
      <c r="BR157" s="1164">
        <f>SUM(BL157,BN157,BO157,BP157,BQ157)</f>
        <v>45.062372693697441</v>
      </c>
      <c r="BS157" s="1165"/>
      <c r="BT157" s="1200"/>
      <c r="BU157" s="177"/>
      <c r="BV157" s="611"/>
      <c r="BW157" s="611"/>
      <c r="BX157" s="611"/>
      <c r="BY157" s="602"/>
    </row>
    <row r="158" spans="1:77" ht="51.75" customHeight="1" x14ac:dyDescent="0.6">
      <c r="A158" s="214">
        <v>0</v>
      </c>
      <c r="B158" s="215">
        <v>5</v>
      </c>
      <c r="C158" s="214">
        <v>0</v>
      </c>
      <c r="D158" s="215">
        <v>5</v>
      </c>
      <c r="E158" s="214">
        <v>0</v>
      </c>
      <c r="F158" s="215">
        <v>3</v>
      </c>
      <c r="G158" s="214">
        <v>0</v>
      </c>
      <c r="H158" s="215">
        <v>2</v>
      </c>
      <c r="I158" s="1375" t="str">
        <f t="shared" si="58"/>
        <v>05050302</v>
      </c>
      <c r="J158" s="1375" t="str">
        <f t="shared" si="59"/>
        <v>05050302</v>
      </c>
      <c r="K158" s="1018"/>
      <c r="L158" s="830">
        <v>70938</v>
      </c>
      <c r="M158" s="830"/>
      <c r="N158" s="830"/>
      <c r="O158" s="830"/>
      <c r="P158" s="830"/>
      <c r="Q158" s="830"/>
      <c r="R158" s="830"/>
      <c r="S158" s="986" t="s">
        <v>119</v>
      </c>
      <c r="T158" s="2663"/>
      <c r="U158" s="2663" t="s">
        <v>1804</v>
      </c>
      <c r="V158" s="2703" t="s">
        <v>240</v>
      </c>
      <c r="W158" s="2699" t="s">
        <v>1805</v>
      </c>
      <c r="X158" s="2380"/>
      <c r="Y158" s="128" t="s">
        <v>1804</v>
      </c>
      <c r="Z158" s="548"/>
      <c r="AA158" s="548"/>
      <c r="AB158" s="3895"/>
      <c r="AC158" s="3529">
        <v>3.5</v>
      </c>
      <c r="AD158" s="3507">
        <f t="shared" si="64"/>
        <v>5</v>
      </c>
      <c r="AE158" s="3529">
        <v>6.3</v>
      </c>
      <c r="AF158" s="3529"/>
      <c r="AG158" s="3378">
        <v>15</v>
      </c>
      <c r="AH158" s="3370">
        <f>SUM(AI158:AN158)</f>
        <v>20</v>
      </c>
      <c r="AI158" s="3545">
        <v>7</v>
      </c>
      <c r="AJ158" s="3545">
        <v>0</v>
      </c>
      <c r="AK158" s="3545">
        <v>5</v>
      </c>
      <c r="AL158" s="3545">
        <v>5</v>
      </c>
      <c r="AM158" s="3545">
        <v>0</v>
      </c>
      <c r="AN158" s="3545">
        <v>3</v>
      </c>
      <c r="AO158" s="3545"/>
      <c r="AP158" s="3378">
        <v>20</v>
      </c>
      <c r="AQ158" s="3370">
        <f t="shared" si="65"/>
        <v>20</v>
      </c>
      <c r="AR158" s="3902">
        <v>4</v>
      </c>
      <c r="AS158" s="3545">
        <v>0</v>
      </c>
      <c r="AT158" s="3545">
        <v>5</v>
      </c>
      <c r="AU158" s="3545">
        <v>0</v>
      </c>
      <c r="AV158" s="3545">
        <v>0</v>
      </c>
      <c r="AW158" s="3545">
        <v>5</v>
      </c>
      <c r="AX158" s="3545">
        <v>0</v>
      </c>
      <c r="AY158" s="3545">
        <v>6</v>
      </c>
      <c r="AZ158" s="3545"/>
      <c r="BA158" s="3373">
        <f>(BD158*AQ158)+(BE158*AH158)+(BF158*AH158)+(BG158*AH158)</f>
        <v>60</v>
      </c>
      <c r="BB158" s="3546">
        <f>BA158/'Radiología simple.'!$AO$8</f>
        <v>5</v>
      </c>
      <c r="BC158" s="3373" t="str" cm="1">
        <f t="array" ref="BC158">_xlfn.IFS(BB158&lt;4,"estandar",BB158&gt;9,"compleja",BB158&gt;4,"avanzada")</f>
        <v>avanzada</v>
      </c>
      <c r="BD158" s="3547">
        <v>1</v>
      </c>
      <c r="BE158" s="3260">
        <v>1</v>
      </c>
      <c r="BF158" s="3261">
        <v>1</v>
      </c>
      <c r="BG158" s="3261">
        <v>0</v>
      </c>
      <c r="BH158" s="1164">
        <v>4.9176425339366503</v>
      </c>
      <c r="BI158" s="1164">
        <v>6.1019411764705902</v>
      </c>
      <c r="BJ158" s="1141"/>
      <c r="BK158" s="1164">
        <v>14.500452488687801</v>
      </c>
      <c r="BL158" s="1164">
        <f>SUM(BH158,BI158,BK158)</f>
        <v>25.520036199095038</v>
      </c>
      <c r="BM158" s="1162"/>
      <c r="BN158" s="1164">
        <v>10.940104786854</v>
      </c>
      <c r="BO158" s="1164">
        <v>15</v>
      </c>
      <c r="BP158" s="1164">
        <v>0</v>
      </c>
      <c r="BQ158" s="1164">
        <v>8.6022317077484001</v>
      </c>
      <c r="BR158" s="1164">
        <f>SUM(BL158,BN158,BO158,BP158,BQ158)</f>
        <v>60.062372693697441</v>
      </c>
      <c r="BS158" s="1165"/>
      <c r="BT158" s="1200">
        <v>100</v>
      </c>
      <c r="BU158" s="177"/>
      <c r="BV158" s="611"/>
      <c r="BW158" s="611"/>
      <c r="BX158" s="611"/>
    </row>
    <row r="159" spans="1:77" ht="51.75" customHeight="1" x14ac:dyDescent="0.6">
      <c r="A159" s="214">
        <v>0</v>
      </c>
      <c r="B159" s="215">
        <v>5</v>
      </c>
      <c r="C159" s="214">
        <v>0</v>
      </c>
      <c r="D159" s="215">
        <v>5</v>
      </c>
      <c r="E159" s="214">
        <v>0</v>
      </c>
      <c r="F159" s="215">
        <v>3</v>
      </c>
      <c r="G159" s="214">
        <v>0</v>
      </c>
      <c r="H159" s="215">
        <v>3</v>
      </c>
      <c r="I159" s="1375" t="str">
        <f t="shared" si="58"/>
        <v>05050303</v>
      </c>
      <c r="J159" s="1375" t="str">
        <f t="shared" si="59"/>
        <v>05050303</v>
      </c>
      <c r="K159" s="1018"/>
      <c r="L159" s="830">
        <v>70939</v>
      </c>
      <c r="M159" s="830"/>
      <c r="N159" s="830"/>
      <c r="O159" s="830"/>
      <c r="P159" s="830"/>
      <c r="Q159" s="830"/>
      <c r="R159" s="830"/>
      <c r="S159" s="986" t="s">
        <v>119</v>
      </c>
      <c r="T159" s="2663"/>
      <c r="U159" s="2663" t="s">
        <v>1806</v>
      </c>
      <c r="V159" s="2703" t="s">
        <v>240</v>
      </c>
      <c r="W159" s="2699" t="s">
        <v>1807</v>
      </c>
      <c r="X159" s="2380"/>
      <c r="Y159" s="128" t="s">
        <v>1806</v>
      </c>
      <c r="Z159" s="548"/>
      <c r="AA159" s="548"/>
      <c r="AB159" s="3895"/>
      <c r="AC159" s="3529">
        <v>3.8</v>
      </c>
      <c r="AD159" s="3507">
        <f t="shared" si="64"/>
        <v>5.416666666666667</v>
      </c>
      <c r="AE159" s="3529">
        <v>6.9</v>
      </c>
      <c r="AF159" s="3529"/>
      <c r="AG159" s="3398">
        <v>20</v>
      </c>
      <c r="AH159" s="3370">
        <f>SUM(AI159:AN159)</f>
        <v>20</v>
      </c>
      <c r="AI159" s="3545">
        <v>7</v>
      </c>
      <c r="AJ159" s="3545">
        <v>0</v>
      </c>
      <c r="AK159" s="3545">
        <v>5</v>
      </c>
      <c r="AL159" s="3545">
        <v>5</v>
      </c>
      <c r="AM159" s="3545">
        <v>0</v>
      </c>
      <c r="AN159" s="3545">
        <v>3</v>
      </c>
      <c r="AO159" s="3545"/>
      <c r="AP159" s="3378">
        <v>20</v>
      </c>
      <c r="AQ159" s="3370">
        <f t="shared" si="65"/>
        <v>25</v>
      </c>
      <c r="AR159" s="3907">
        <v>4</v>
      </c>
      <c r="AS159" s="3401">
        <v>0</v>
      </c>
      <c r="AT159" s="3401">
        <v>5</v>
      </c>
      <c r="AU159" s="3401">
        <v>5</v>
      </c>
      <c r="AV159" s="3401">
        <v>0</v>
      </c>
      <c r="AW159" s="3401">
        <v>5</v>
      </c>
      <c r="AX159" s="3401">
        <v>0</v>
      </c>
      <c r="AY159" s="3401">
        <v>6</v>
      </c>
      <c r="AZ159" s="3401"/>
      <c r="BA159" s="3373">
        <f>(BD159*AQ159)+(BE159*AH159)+(BF159*AH159)+(BG159*AH159)</f>
        <v>65</v>
      </c>
      <c r="BB159" s="3546">
        <f>BA159/'Radiología simple.'!$AO$8</f>
        <v>5.416666666666667</v>
      </c>
      <c r="BC159" s="3373" t="str" cm="1">
        <f t="array" ref="BC159">_xlfn.IFS(BB159&lt;4,"estandar",BB159&gt;9,"compleja",BB159&gt;4,"avanzada")</f>
        <v>avanzada</v>
      </c>
      <c r="BD159" s="3547">
        <v>1</v>
      </c>
      <c r="BE159" s="3260">
        <v>1</v>
      </c>
      <c r="BF159" s="3261">
        <v>1</v>
      </c>
      <c r="BG159" s="3261">
        <v>0</v>
      </c>
      <c r="BH159" s="1164">
        <v>6.5568567119155396</v>
      </c>
      <c r="BI159" s="1164">
        <v>8.1359215686274506</v>
      </c>
      <c r="BJ159" s="1141"/>
      <c r="BK159" s="1164">
        <v>14.500452488687801</v>
      </c>
      <c r="BL159" s="1164">
        <f>SUM(BH159,BI159,BK159)</f>
        <v>29.193230769230791</v>
      </c>
      <c r="BM159" s="1162"/>
      <c r="BN159" s="1164">
        <v>14.586806382472</v>
      </c>
      <c r="BO159" s="1164">
        <v>15</v>
      </c>
      <c r="BP159" s="1164">
        <v>0</v>
      </c>
      <c r="BQ159" s="1164">
        <v>8.6022317077484001</v>
      </c>
      <c r="BR159" s="1164">
        <f>SUM(BL159,BN159,BO159,BP159,BQ159)</f>
        <v>67.382268859451187</v>
      </c>
      <c r="BS159" s="1165"/>
      <c r="BT159" s="1200">
        <v>100</v>
      </c>
      <c r="BU159" s="177"/>
      <c r="BV159" s="611"/>
      <c r="BW159" s="611"/>
      <c r="BX159" s="611"/>
    </row>
    <row r="160" spans="1:77" ht="51.75" customHeight="1" x14ac:dyDescent="0.6">
      <c r="A160" s="214">
        <v>0</v>
      </c>
      <c r="B160" s="215">
        <v>5</v>
      </c>
      <c r="C160" s="214">
        <v>0</v>
      </c>
      <c r="D160" s="215">
        <v>5</v>
      </c>
      <c r="E160" s="214">
        <v>0</v>
      </c>
      <c r="F160" s="215">
        <v>4</v>
      </c>
      <c r="G160" s="214">
        <v>0</v>
      </c>
      <c r="H160" s="215">
        <v>1</v>
      </c>
      <c r="I160" s="1375" t="str">
        <f t="shared" si="58"/>
        <v>05050401</v>
      </c>
      <c r="J160" s="1375" t="str">
        <f t="shared" si="59"/>
        <v>05050401</v>
      </c>
      <c r="K160" s="1018"/>
      <c r="L160" s="830">
        <v>70940</v>
      </c>
      <c r="M160" s="830"/>
      <c r="N160" s="830"/>
      <c r="O160" s="830"/>
      <c r="P160" s="830"/>
      <c r="Q160" s="830"/>
      <c r="R160" s="830"/>
      <c r="S160" s="986" t="s">
        <v>119</v>
      </c>
      <c r="T160" s="2663" t="s">
        <v>1808</v>
      </c>
      <c r="U160" s="3177"/>
      <c r="V160" s="2703" t="s">
        <v>240</v>
      </c>
      <c r="W160" s="2699" t="s">
        <v>1809</v>
      </c>
      <c r="X160" s="2358"/>
      <c r="Y160" s="128" t="s">
        <v>1810</v>
      </c>
      <c r="Z160" s="548"/>
      <c r="AA160" s="548"/>
      <c r="AB160" s="3895"/>
      <c r="AC160" s="3529">
        <v>7.5</v>
      </c>
      <c r="AD160" s="3507">
        <f t="shared" si="64"/>
        <v>4.583333333333333</v>
      </c>
      <c r="AE160" s="3529">
        <v>9.6999999999999993</v>
      </c>
      <c r="AF160" s="3529"/>
      <c r="AG160" s="3545">
        <v>40</v>
      </c>
      <c r="AH160" s="3370">
        <f>SUM(AI160:AN160)</f>
        <v>30</v>
      </c>
      <c r="AI160" s="3398">
        <v>17</v>
      </c>
      <c r="AJ160" s="3398">
        <v>0</v>
      </c>
      <c r="AK160" s="3398">
        <v>0</v>
      </c>
      <c r="AL160" s="3398">
        <v>5</v>
      </c>
      <c r="AM160" s="3398">
        <v>0</v>
      </c>
      <c r="AN160" s="3398">
        <v>8</v>
      </c>
      <c r="AO160" s="3398"/>
      <c r="AP160" s="3545">
        <v>40</v>
      </c>
      <c r="AQ160" s="3370">
        <v>25</v>
      </c>
      <c r="AR160" s="3902">
        <v>4</v>
      </c>
      <c r="AS160" s="3545">
        <v>0</v>
      </c>
      <c r="AT160" s="3545">
        <v>5</v>
      </c>
      <c r="AU160" s="3545">
        <v>5</v>
      </c>
      <c r="AV160" s="3545">
        <v>0</v>
      </c>
      <c r="AW160" s="3545">
        <v>5</v>
      </c>
      <c r="AX160" s="3545">
        <v>5</v>
      </c>
      <c r="AY160" s="3545">
        <v>6</v>
      </c>
      <c r="AZ160" s="3545"/>
      <c r="BA160" s="3373">
        <f>(BD160*AQ160)+(BE160*AH160)+(BF160*AH160)+(BG160*AH160)</f>
        <v>55</v>
      </c>
      <c r="BB160" s="3546">
        <f>BA160/'Radiología simple.'!$AO$8</f>
        <v>4.583333333333333</v>
      </c>
      <c r="BC160" s="3373" t="str" cm="1">
        <f t="array" ref="BC160">_xlfn.IFS(BB160&lt;4,"estandar",BB160&gt;9,"compleja",BB160&gt;4,"avanzada")</f>
        <v>avanzada</v>
      </c>
      <c r="BD160" s="3547">
        <v>1</v>
      </c>
      <c r="BE160" s="3260">
        <v>0</v>
      </c>
      <c r="BF160" s="3261">
        <v>1</v>
      </c>
      <c r="BG160" s="3261">
        <v>0</v>
      </c>
      <c r="BH160" s="1164">
        <v>13.113713423831101</v>
      </c>
      <c r="BI160" s="1164">
        <v>16.271843137254901</v>
      </c>
      <c r="BJ160" s="1141"/>
      <c r="BK160" s="1164">
        <v>29.000904977375601</v>
      </c>
      <c r="BL160" s="1164">
        <f>SUM(BH160,BI160,BK160)</f>
        <v>58.386461538461603</v>
      </c>
      <c r="BM160" s="1162"/>
      <c r="BN160" s="1164">
        <v>29.173612764944</v>
      </c>
      <c r="BO160" s="1164">
        <v>3</v>
      </c>
      <c r="BP160" s="1164">
        <v>0</v>
      </c>
      <c r="BQ160" s="1164">
        <v>8.6022317077484001</v>
      </c>
      <c r="BR160" s="1164">
        <f>SUM(BL160,BN160,BO160,BP160,BQ160)</f>
        <v>99.162306011154001</v>
      </c>
      <c r="BS160" s="1165"/>
      <c r="BT160" s="1200">
        <v>10</v>
      </c>
      <c r="BU160" s="177"/>
      <c r="BV160" s="611"/>
      <c r="BW160" s="611"/>
      <c r="BX160" s="611"/>
    </row>
    <row r="161" spans="1:77" ht="51.75" hidden="1" customHeight="1" x14ac:dyDescent="0.6">
      <c r="A161" s="1380">
        <v>0</v>
      </c>
      <c r="B161" s="1381">
        <v>5</v>
      </c>
      <c r="C161" s="1380">
        <v>0</v>
      </c>
      <c r="D161" s="1381">
        <v>5</v>
      </c>
      <c r="E161" s="1380">
        <v>0</v>
      </c>
      <c r="F161" s="1381">
        <v>5</v>
      </c>
      <c r="G161" s="1380">
        <v>0</v>
      </c>
      <c r="H161" s="1381">
        <v>1</v>
      </c>
      <c r="I161" s="1382" t="str">
        <f t="shared" si="58"/>
        <v>05050501</v>
      </c>
      <c r="J161" s="1382"/>
      <c r="K161" s="1383"/>
      <c r="L161" s="1058">
        <v>70942</v>
      </c>
      <c r="M161" s="1058"/>
      <c r="N161" s="1058"/>
      <c r="O161" s="1058"/>
      <c r="P161" s="1058"/>
      <c r="Q161" s="1058"/>
      <c r="R161" s="1058"/>
      <c r="S161" s="1384" t="s">
        <v>119</v>
      </c>
      <c r="T161" s="2443" t="s">
        <v>1811</v>
      </c>
      <c r="U161" s="2432"/>
      <c r="V161" s="490" t="s">
        <v>268</v>
      </c>
      <c r="W161" s="2322"/>
      <c r="X161" s="2442" t="s">
        <v>1812</v>
      </c>
      <c r="Y161" s="128" t="s">
        <v>1811</v>
      </c>
      <c r="Z161" s="548"/>
      <c r="AA161" s="548"/>
      <c r="AB161" s="3895"/>
      <c r="AC161" s="3529"/>
      <c r="AD161" s="3529"/>
      <c r="AE161" s="3529"/>
      <c r="AF161" s="3529"/>
      <c r="AG161" s="3384"/>
      <c r="AH161" s="3384"/>
      <c r="AI161" s="3384"/>
      <c r="AJ161" s="3384"/>
      <c r="AK161" s="3384"/>
      <c r="AL161" s="3384"/>
      <c r="AM161" s="3384"/>
      <c r="AN161" s="3384"/>
      <c r="AO161" s="3384"/>
      <c r="AP161" s="3384"/>
      <c r="AQ161" s="3384"/>
      <c r="AR161" s="3780"/>
      <c r="AS161" s="3384"/>
      <c r="AT161" s="3384"/>
      <c r="AU161" s="3384"/>
      <c r="AV161" s="3384"/>
      <c r="AW161" s="3384"/>
      <c r="AX161" s="3384"/>
      <c r="AY161" s="3384"/>
      <c r="AZ161" s="3384"/>
      <c r="BA161" s="3384"/>
      <c r="BB161" s="3548"/>
      <c r="BC161" s="3384"/>
      <c r="BD161" s="3547">
        <v>1</v>
      </c>
      <c r="BE161" s="3260">
        <v>0</v>
      </c>
      <c r="BF161" s="3261">
        <v>1</v>
      </c>
      <c r="BG161" s="3261">
        <v>0</v>
      </c>
      <c r="BH161" s="1164">
        <v>4.9176425339366503</v>
      </c>
      <c r="BI161" s="1164">
        <v>6.1019411764705902</v>
      </c>
      <c r="BJ161" s="1141"/>
      <c r="BK161" s="1164">
        <v>14.500452488687801</v>
      </c>
      <c r="BL161" s="1164">
        <f>SUM(BH161,BI161,BK161)</f>
        <v>25.520036199095038</v>
      </c>
      <c r="BM161" s="1162"/>
      <c r="BN161" s="1164">
        <v>10.940104786854</v>
      </c>
      <c r="BO161" s="1164">
        <v>0</v>
      </c>
      <c r="BP161" s="1164">
        <v>0</v>
      </c>
      <c r="BQ161" s="1164">
        <v>8.6022317077484001</v>
      </c>
      <c r="BR161" s="1164">
        <f>SUM(BL161,BN161,BO161,BP161,BQ161)</f>
        <v>45.062372693697441</v>
      </c>
      <c r="BS161" s="1165"/>
      <c r="BT161" s="1200"/>
      <c r="BU161" s="177"/>
      <c r="BV161" s="611"/>
      <c r="BW161" s="611"/>
      <c r="BX161" s="611"/>
      <c r="BY161" s="602"/>
    </row>
    <row r="162" spans="1:77" ht="20.25" customHeight="1" x14ac:dyDescent="0.6">
      <c r="A162" s="90"/>
      <c r="B162" s="89"/>
      <c r="C162" s="90"/>
      <c r="D162" s="89"/>
      <c r="E162" s="90"/>
      <c r="F162" s="89"/>
      <c r="G162" s="90"/>
      <c r="H162" s="89"/>
      <c r="I162" s="1339" t="str">
        <f t="shared" si="58"/>
        <v/>
      </c>
      <c r="J162" s="1339"/>
      <c r="K162" s="91"/>
      <c r="L162" s="127"/>
      <c r="M162" s="120"/>
      <c r="N162" s="120"/>
      <c r="O162" s="120"/>
      <c r="P162" s="120"/>
      <c r="Q162" s="120"/>
      <c r="R162" s="120"/>
      <c r="S162" s="127"/>
      <c r="T162" s="60"/>
      <c r="U162" s="61"/>
      <c r="V162" s="223"/>
      <c r="W162" s="2418"/>
      <c r="X162" s="2354"/>
      <c r="Y162" s="61"/>
      <c r="Z162" s="61"/>
      <c r="AA162" s="61"/>
      <c r="AB162" s="1885"/>
      <c r="AC162" s="3529"/>
      <c r="AD162" s="3529"/>
      <c r="AE162" s="3529"/>
      <c r="AF162" s="3529"/>
      <c r="AG162" s="3384"/>
      <c r="AH162" s="3384"/>
      <c r="AI162" s="3384"/>
      <c r="AJ162" s="3384"/>
      <c r="AK162" s="3384"/>
      <c r="AL162" s="3384"/>
      <c r="AM162" s="3384"/>
      <c r="AN162" s="3384"/>
      <c r="AO162" s="3384"/>
      <c r="AP162" s="3384"/>
      <c r="AQ162" s="3384"/>
      <c r="AR162" s="3780"/>
      <c r="AS162" s="3384"/>
      <c r="AT162" s="3384"/>
      <c r="AU162" s="3384"/>
      <c r="AV162" s="3384"/>
      <c r="AW162" s="3384"/>
      <c r="AX162" s="3384"/>
      <c r="AY162" s="3384"/>
      <c r="AZ162" s="3384"/>
      <c r="BA162" s="3384"/>
      <c r="BB162" s="3548"/>
      <c r="BC162" s="3384"/>
      <c r="BD162" s="3547"/>
      <c r="BE162" s="3260"/>
      <c r="BF162" s="3261"/>
      <c r="BG162" s="3261"/>
      <c r="BH162" s="1164"/>
      <c r="BI162" s="1164"/>
      <c r="BJ162" s="1141"/>
      <c r="BK162" s="1164"/>
      <c r="BL162" s="1164"/>
      <c r="BM162" s="1162"/>
      <c r="BN162" s="1164"/>
      <c r="BO162" s="1164"/>
      <c r="BP162" s="1164"/>
      <c r="BQ162" s="1164"/>
      <c r="BR162" s="1164"/>
      <c r="BS162" s="1165"/>
      <c r="BT162" s="1200"/>
      <c r="BU162" s="177"/>
      <c r="BV162" s="611"/>
      <c r="BW162" s="611"/>
      <c r="BX162" s="611"/>
    </row>
    <row r="163" spans="1:77" ht="36.75" customHeight="1" x14ac:dyDescent="0.55000000000000004">
      <c r="A163" s="583"/>
      <c r="B163" s="584"/>
      <c r="C163" s="583"/>
      <c r="D163" s="584"/>
      <c r="E163" s="583"/>
      <c r="F163" s="584"/>
      <c r="G163" s="583"/>
      <c r="H163" s="584"/>
      <c r="I163" s="595" t="str">
        <f t="shared" si="58"/>
        <v/>
      </c>
      <c r="J163" s="595"/>
      <c r="K163" s="586">
        <v>106</v>
      </c>
      <c r="L163" s="586"/>
      <c r="M163" s="586"/>
      <c r="N163" s="586"/>
      <c r="O163" s="586"/>
      <c r="P163" s="586"/>
      <c r="Q163" s="586"/>
      <c r="R163" s="586"/>
      <c r="S163" s="587" t="s">
        <v>119</v>
      </c>
      <c r="T163" s="588" t="s">
        <v>1813</v>
      </c>
      <c r="U163" s="589"/>
      <c r="V163" s="581"/>
      <c r="W163" s="2413"/>
      <c r="X163" s="2394"/>
      <c r="Y163" s="588" t="s">
        <v>1813</v>
      </c>
      <c r="Z163" s="588"/>
      <c r="AA163" s="588"/>
      <c r="AB163" s="3897"/>
      <c r="AC163" s="3530"/>
      <c r="AD163" s="3530"/>
      <c r="AE163" s="3530"/>
      <c r="AF163" s="3530"/>
      <c r="AG163" s="3549"/>
      <c r="AH163" s="3549"/>
      <c r="AI163" s="3549"/>
      <c r="AJ163" s="3549"/>
      <c r="AK163" s="3549"/>
      <c r="AL163" s="3549"/>
      <c r="AM163" s="3549"/>
      <c r="AN163" s="3549"/>
      <c r="AO163" s="3549"/>
      <c r="AP163" s="3549"/>
      <c r="AQ163" s="3549"/>
      <c r="AR163" s="3903"/>
      <c r="AS163" s="3549"/>
      <c r="AT163" s="3549"/>
      <c r="AU163" s="3549"/>
      <c r="AV163" s="3549"/>
      <c r="AW163" s="3549"/>
      <c r="AX163" s="3549"/>
      <c r="AY163" s="3549"/>
      <c r="AZ163" s="3549"/>
      <c r="BA163" s="3549"/>
      <c r="BB163" s="3550"/>
      <c r="BC163" s="3549"/>
      <c r="BD163" s="3554"/>
      <c r="BE163" s="3531"/>
      <c r="BF163" s="3265"/>
      <c r="BG163" s="3265"/>
      <c r="BH163" s="1214"/>
      <c r="BI163" s="1215"/>
      <c r="BJ163" s="1216"/>
      <c r="BK163" s="1214"/>
      <c r="BL163" s="1214"/>
      <c r="BM163" s="1217"/>
      <c r="BN163" s="1214"/>
      <c r="BO163" s="1214"/>
      <c r="BP163" s="1214"/>
      <c r="BQ163" s="1214"/>
      <c r="BR163" s="1214"/>
      <c r="BS163" s="1218"/>
      <c r="BT163" s="1219"/>
      <c r="BU163" s="177"/>
      <c r="BV163" s="611"/>
      <c r="BW163" s="611"/>
      <c r="BX163" s="611"/>
    </row>
    <row r="164" spans="1:77" ht="51.75" customHeight="1" x14ac:dyDescent="0.6">
      <c r="A164" s="214">
        <v>0</v>
      </c>
      <c r="B164" s="215">
        <v>5</v>
      </c>
      <c r="C164" s="214">
        <v>0</v>
      </c>
      <c r="D164" s="215">
        <v>6</v>
      </c>
      <c r="E164" s="214">
        <v>0</v>
      </c>
      <c r="F164" s="215">
        <v>1</v>
      </c>
      <c r="G164" s="214">
        <v>0</v>
      </c>
      <c r="H164" s="215">
        <v>0</v>
      </c>
      <c r="I164" s="1375" t="str">
        <f t="shared" si="58"/>
        <v>05060100</v>
      </c>
      <c r="J164" s="1375" t="str">
        <f t="shared" ref="J164:J185" si="66">CONCATENATE(A164,B164,C164,D164,E164,F164,G164,H164)</f>
        <v>05060100</v>
      </c>
      <c r="K164" s="1018"/>
      <c r="L164" s="1018"/>
      <c r="M164" s="1018"/>
      <c r="N164" s="1018"/>
      <c r="O164" s="1018"/>
      <c r="P164" s="1018"/>
      <c r="Q164" s="1018"/>
      <c r="R164" s="1018"/>
      <c r="S164" s="986" t="s">
        <v>119</v>
      </c>
      <c r="T164" s="2663" t="s">
        <v>1814</v>
      </c>
      <c r="U164" s="3190"/>
      <c r="V164" s="2703"/>
      <c r="W164" s="2699"/>
      <c r="X164" s="2399"/>
      <c r="Y164" s="474"/>
      <c r="Z164" s="548"/>
      <c r="AA164" s="548"/>
      <c r="AB164" s="3895"/>
      <c r="AC164" s="3529"/>
      <c r="AD164" s="3529"/>
      <c r="AE164" s="3529"/>
      <c r="AF164" s="3529"/>
      <c r="AG164" s="3384"/>
      <c r="AH164" s="3384"/>
      <c r="AI164" s="3398">
        <v>7</v>
      </c>
      <c r="AJ164" s="3398">
        <v>0</v>
      </c>
      <c r="AK164" s="3398">
        <v>0</v>
      </c>
      <c r="AL164" s="3398">
        <v>5</v>
      </c>
      <c r="AM164" s="3398">
        <v>0</v>
      </c>
      <c r="AN164" s="3398">
        <v>3</v>
      </c>
      <c r="AO164" s="3384"/>
      <c r="AP164" s="3384"/>
      <c r="AQ164" s="3384"/>
      <c r="AR164" s="3776">
        <v>4</v>
      </c>
      <c r="AS164" s="3398">
        <v>0</v>
      </c>
      <c r="AT164" s="3398">
        <v>5</v>
      </c>
      <c r="AU164" s="3398">
        <v>0</v>
      </c>
      <c r="AV164" s="3398">
        <v>0</v>
      </c>
      <c r="AW164" s="3398">
        <v>5</v>
      </c>
      <c r="AX164" s="3398">
        <v>0</v>
      </c>
      <c r="AY164" s="3398">
        <v>6</v>
      </c>
      <c r="AZ164" s="3384"/>
      <c r="BA164" s="3384"/>
      <c r="BB164" s="3548"/>
      <c r="BC164" s="3384"/>
      <c r="BD164" s="3547">
        <v>1</v>
      </c>
      <c r="BE164" s="3260">
        <v>0</v>
      </c>
      <c r="BF164" s="3261">
        <v>1</v>
      </c>
      <c r="BG164" s="3261">
        <v>0</v>
      </c>
      <c r="BH164" s="1164"/>
      <c r="BI164" s="1164"/>
      <c r="BJ164" s="1141"/>
      <c r="BK164" s="1164"/>
      <c r="BL164" s="1164"/>
      <c r="BM164" s="1162"/>
      <c r="BN164" s="1164"/>
      <c r="BO164" s="1164"/>
      <c r="BP164" s="1164"/>
      <c r="BQ164" s="1164"/>
      <c r="BR164" s="1164"/>
      <c r="BS164" s="1165"/>
      <c r="BT164" s="1200"/>
      <c r="BU164" s="177"/>
      <c r="BV164" s="611"/>
      <c r="BW164" s="611"/>
      <c r="BX164" s="611"/>
    </row>
    <row r="165" spans="1:77" ht="51.75" customHeight="1" x14ac:dyDescent="0.55000000000000004">
      <c r="A165" s="214">
        <v>0</v>
      </c>
      <c r="B165" s="215">
        <v>5</v>
      </c>
      <c r="C165" s="214">
        <v>0</v>
      </c>
      <c r="D165" s="215">
        <v>6</v>
      </c>
      <c r="E165" s="214">
        <v>0</v>
      </c>
      <c r="F165" s="215">
        <v>1</v>
      </c>
      <c r="G165" s="214">
        <v>0</v>
      </c>
      <c r="H165" s="215">
        <v>1</v>
      </c>
      <c r="I165" s="1375" t="str">
        <f t="shared" si="58"/>
        <v>05060101</v>
      </c>
      <c r="J165" s="1375" t="str">
        <f t="shared" si="66"/>
        <v>05060101</v>
      </c>
      <c r="K165" s="830"/>
      <c r="L165" s="830">
        <v>71061</v>
      </c>
      <c r="M165" s="830"/>
      <c r="N165" s="830"/>
      <c r="O165" s="830"/>
      <c r="P165" s="830"/>
      <c r="Q165" s="830"/>
      <c r="R165" s="830"/>
      <c r="S165" s="986" t="s">
        <v>119</v>
      </c>
      <c r="T165" s="2663"/>
      <c r="U165" s="2663" t="s">
        <v>1815</v>
      </c>
      <c r="V165" s="2703" t="s">
        <v>240</v>
      </c>
      <c r="W165" s="2699" t="s">
        <v>1816</v>
      </c>
      <c r="X165" s="2380"/>
      <c r="Y165" s="128" t="s">
        <v>1815</v>
      </c>
      <c r="Z165" s="548"/>
      <c r="AA165" s="548"/>
      <c r="AB165" s="3895"/>
      <c r="AC165" s="3529">
        <v>3.5</v>
      </c>
      <c r="AD165" s="3507">
        <f t="shared" ref="AD165:AD185" si="67">BB165</f>
        <v>2.9166666666666665</v>
      </c>
      <c r="AE165" s="3529">
        <v>4.5999999999999996</v>
      </c>
      <c r="AF165" s="3529"/>
      <c r="AG165" s="3545">
        <v>15</v>
      </c>
      <c r="AH165" s="3370">
        <f t="shared" ref="AH165:AH185" si="68">SUM(AI165:AN165)</f>
        <v>15</v>
      </c>
      <c r="AI165" s="3545">
        <v>7</v>
      </c>
      <c r="AJ165" s="3545">
        <v>0</v>
      </c>
      <c r="AK165" s="3545">
        <v>0</v>
      </c>
      <c r="AL165" s="3545">
        <v>5</v>
      </c>
      <c r="AM165" s="3545">
        <v>0</v>
      </c>
      <c r="AN165" s="3545">
        <v>3</v>
      </c>
      <c r="AO165" s="3379"/>
      <c r="AP165" s="3545">
        <v>20</v>
      </c>
      <c r="AQ165" s="3370">
        <f t="shared" ref="AQ165:AQ185" si="69">SUM(AR165:AY165)</f>
        <v>20</v>
      </c>
      <c r="AR165" s="3776">
        <v>4</v>
      </c>
      <c r="AS165" s="3398">
        <v>0</v>
      </c>
      <c r="AT165" s="3398">
        <v>5</v>
      </c>
      <c r="AU165" s="3398">
        <v>0</v>
      </c>
      <c r="AV165" s="3398">
        <v>0</v>
      </c>
      <c r="AW165" s="3398">
        <v>5</v>
      </c>
      <c r="AX165" s="3398">
        <v>0</v>
      </c>
      <c r="AY165" s="3398">
        <v>6</v>
      </c>
      <c r="AZ165" s="3384"/>
      <c r="BA165" s="3373">
        <f t="shared" ref="BA165:BA185" si="70">(BD165*AQ165)+(BE165*AH165)+(BF165*AH165)+(BG165*AH165)</f>
        <v>35</v>
      </c>
      <c r="BB165" s="3546">
        <f>BA165/'Radiología simple.'!$AO$8</f>
        <v>2.9166666666666665</v>
      </c>
      <c r="BC165" s="3373" t="str" cm="1">
        <f t="array" ref="BC165">_xlfn.IFS(BB165&lt;4,"estandar",BB165&gt;9,"compleja",BB165&gt;4,"avanzada")</f>
        <v>estandar</v>
      </c>
      <c r="BD165" s="3547">
        <v>1</v>
      </c>
      <c r="BE165" s="3260">
        <v>0</v>
      </c>
      <c r="BF165" s="3261">
        <v>1</v>
      </c>
      <c r="BG165" s="3261">
        <v>0</v>
      </c>
      <c r="BH165" s="1164">
        <v>4.9176425339366503</v>
      </c>
      <c r="BI165" s="1164">
        <v>6.1019411764705902</v>
      </c>
      <c r="BJ165" s="1141"/>
      <c r="BK165" s="1164">
        <v>14.500452488687801</v>
      </c>
      <c r="BL165" s="1164">
        <f>SUM(BH165,BI165,BK165)</f>
        <v>25.520036199095038</v>
      </c>
      <c r="BM165" s="1162"/>
      <c r="BN165" s="1164">
        <v>10.940104786854</v>
      </c>
      <c r="BO165" s="1164">
        <v>0</v>
      </c>
      <c r="BP165" s="1164">
        <v>0</v>
      </c>
      <c r="BQ165" s="1164">
        <v>8.6022317077484001</v>
      </c>
      <c r="BR165" s="1164">
        <f>SUM(BL165,BN165,BO165,BP165,BQ165)</f>
        <v>45.062372693697441</v>
      </c>
      <c r="BS165" s="1165"/>
      <c r="BT165" s="1200"/>
      <c r="BU165" s="177"/>
      <c r="BV165" s="611"/>
      <c r="BW165" s="611"/>
      <c r="BX165" s="611"/>
      <c r="BY165" s="602"/>
    </row>
    <row r="166" spans="1:77" ht="51.75" customHeight="1" x14ac:dyDescent="0.55000000000000004">
      <c r="A166" s="214">
        <v>0</v>
      </c>
      <c r="B166" s="215">
        <v>5</v>
      </c>
      <c r="C166" s="214">
        <v>0</v>
      </c>
      <c r="D166" s="215">
        <v>6</v>
      </c>
      <c r="E166" s="214">
        <v>0</v>
      </c>
      <c r="F166" s="215">
        <v>1</v>
      </c>
      <c r="G166" s="214">
        <v>0</v>
      </c>
      <c r="H166" s="215">
        <v>2</v>
      </c>
      <c r="I166" s="1375" t="str">
        <f t="shared" si="58"/>
        <v>05060102</v>
      </c>
      <c r="J166" s="1375" t="str">
        <f t="shared" si="66"/>
        <v>05060102</v>
      </c>
      <c r="K166" s="830"/>
      <c r="L166" s="830">
        <v>71062</v>
      </c>
      <c r="M166" s="830"/>
      <c r="N166" s="830"/>
      <c r="O166" s="830"/>
      <c r="P166" s="830"/>
      <c r="Q166" s="830"/>
      <c r="R166" s="830"/>
      <c r="S166" s="986" t="s">
        <v>119</v>
      </c>
      <c r="T166" s="2663"/>
      <c r="U166" s="2663" t="s">
        <v>1817</v>
      </c>
      <c r="V166" s="2703" t="s">
        <v>240</v>
      </c>
      <c r="W166" s="2699" t="s">
        <v>1818</v>
      </c>
      <c r="X166" s="2380"/>
      <c r="Y166" s="128" t="s">
        <v>1817</v>
      </c>
      <c r="Z166" s="548"/>
      <c r="AA166" s="548"/>
      <c r="AB166" s="3895"/>
      <c r="AC166" s="3529">
        <v>3.5</v>
      </c>
      <c r="AD166" s="3507">
        <f t="shared" si="67"/>
        <v>3.3333333333333335</v>
      </c>
      <c r="AE166" s="3529">
        <v>6.3</v>
      </c>
      <c r="AF166" s="3529"/>
      <c r="AG166" s="3545">
        <v>15</v>
      </c>
      <c r="AH166" s="3370">
        <f t="shared" si="68"/>
        <v>20</v>
      </c>
      <c r="AI166" s="3545">
        <v>7</v>
      </c>
      <c r="AJ166" s="3545">
        <v>0</v>
      </c>
      <c r="AK166" s="3545">
        <v>5</v>
      </c>
      <c r="AL166" s="3545">
        <v>5</v>
      </c>
      <c r="AM166" s="3545">
        <v>0</v>
      </c>
      <c r="AN166" s="3545">
        <v>3</v>
      </c>
      <c r="AO166" s="3379"/>
      <c r="AP166" s="3545">
        <v>20</v>
      </c>
      <c r="AQ166" s="3370">
        <f t="shared" si="69"/>
        <v>20</v>
      </c>
      <c r="AR166" s="3776">
        <v>4</v>
      </c>
      <c r="AS166" s="3398">
        <v>0</v>
      </c>
      <c r="AT166" s="3398">
        <v>5</v>
      </c>
      <c r="AU166" s="3398">
        <v>0</v>
      </c>
      <c r="AV166" s="3398">
        <v>0</v>
      </c>
      <c r="AW166" s="3398">
        <v>5</v>
      </c>
      <c r="AX166" s="3398">
        <v>0</v>
      </c>
      <c r="AY166" s="3398">
        <v>6</v>
      </c>
      <c r="AZ166" s="3384"/>
      <c r="BA166" s="3373">
        <f t="shared" si="70"/>
        <v>40</v>
      </c>
      <c r="BB166" s="3546">
        <f>BA166/'Radiología simple.'!$AO$8</f>
        <v>3.3333333333333335</v>
      </c>
      <c r="BC166" s="3373" t="str" cm="1">
        <f t="array" ref="BC166">_xlfn.IFS(BB166&lt;4,"estandar",BB166&gt;9,"compleja",BB166&gt;4,"avanzada")</f>
        <v>estandar</v>
      </c>
      <c r="BD166" s="3547">
        <v>1</v>
      </c>
      <c r="BE166" s="3260">
        <v>0</v>
      </c>
      <c r="BF166" s="3261">
        <v>1</v>
      </c>
      <c r="BG166" s="3261">
        <v>0</v>
      </c>
      <c r="BH166" s="1164">
        <v>4.9176425339366503</v>
      </c>
      <c r="BI166" s="1164">
        <v>6.1019411764705902</v>
      </c>
      <c r="BJ166" s="1141"/>
      <c r="BK166" s="1164">
        <v>14.500452488687801</v>
      </c>
      <c r="BL166" s="1164">
        <f>SUM(BH166,BI166,BK166)</f>
        <v>25.520036199095038</v>
      </c>
      <c r="BM166" s="1162"/>
      <c r="BN166" s="1164">
        <v>10.940104786854</v>
      </c>
      <c r="BO166" s="1164">
        <v>15</v>
      </c>
      <c r="BP166" s="1164">
        <v>0</v>
      </c>
      <c r="BQ166" s="1164">
        <v>8.6022317077484001</v>
      </c>
      <c r="BR166" s="1164">
        <f>SUM(BL166,BN166,BO166,BP166,BQ166)</f>
        <v>60.062372693697441</v>
      </c>
      <c r="BS166" s="1165"/>
      <c r="BT166" s="1200">
        <v>100</v>
      </c>
      <c r="BU166" s="177"/>
      <c r="BV166" s="611"/>
      <c r="BW166" s="611"/>
      <c r="BX166" s="611"/>
    </row>
    <row r="167" spans="1:77" ht="51.75" customHeight="1" x14ac:dyDescent="0.6">
      <c r="A167" s="214">
        <v>0</v>
      </c>
      <c r="B167" s="215">
        <v>5</v>
      </c>
      <c r="C167" s="214">
        <v>0</v>
      </c>
      <c r="D167" s="215">
        <v>6</v>
      </c>
      <c r="E167" s="214">
        <v>0</v>
      </c>
      <c r="F167" s="215">
        <v>1</v>
      </c>
      <c r="G167" s="214">
        <v>0</v>
      </c>
      <c r="H167" s="215">
        <v>3</v>
      </c>
      <c r="I167" s="1375" t="str">
        <f t="shared" si="58"/>
        <v>05060103</v>
      </c>
      <c r="J167" s="1375" t="str">
        <f t="shared" si="66"/>
        <v>05060103</v>
      </c>
      <c r="K167" s="1018"/>
      <c r="L167" s="830">
        <v>71063</v>
      </c>
      <c r="M167" s="830"/>
      <c r="N167" s="830"/>
      <c r="O167" s="830"/>
      <c r="P167" s="830"/>
      <c r="Q167" s="830"/>
      <c r="R167" s="830"/>
      <c r="S167" s="986" t="s">
        <v>119</v>
      </c>
      <c r="T167" s="2663"/>
      <c r="U167" s="2663" t="s">
        <v>1819</v>
      </c>
      <c r="V167" s="2703" t="s">
        <v>240</v>
      </c>
      <c r="W167" s="2699" t="s">
        <v>1820</v>
      </c>
      <c r="X167" s="2380"/>
      <c r="Y167" s="128" t="s">
        <v>1819</v>
      </c>
      <c r="Z167" s="548"/>
      <c r="AA167" s="548"/>
      <c r="AB167" s="3895"/>
      <c r="AC167" s="3529">
        <v>3.5</v>
      </c>
      <c r="AD167" s="3507">
        <f t="shared" si="67"/>
        <v>3.75</v>
      </c>
      <c r="AE167" s="3529">
        <v>6.3</v>
      </c>
      <c r="AF167" s="3529"/>
      <c r="AG167" s="3545">
        <v>15</v>
      </c>
      <c r="AH167" s="3370">
        <f t="shared" si="68"/>
        <v>20</v>
      </c>
      <c r="AI167" s="3545">
        <v>7</v>
      </c>
      <c r="AJ167" s="3545">
        <v>0</v>
      </c>
      <c r="AK167" s="3545">
        <v>5</v>
      </c>
      <c r="AL167" s="3545">
        <v>5</v>
      </c>
      <c r="AM167" s="3545">
        <v>0</v>
      </c>
      <c r="AN167" s="3545">
        <v>3</v>
      </c>
      <c r="AO167" s="3379"/>
      <c r="AP167" s="3545">
        <v>20</v>
      </c>
      <c r="AQ167" s="3370">
        <f t="shared" si="69"/>
        <v>25</v>
      </c>
      <c r="AR167" s="3776">
        <v>4</v>
      </c>
      <c r="AS167" s="3398">
        <v>0</v>
      </c>
      <c r="AT167" s="3398">
        <v>5</v>
      </c>
      <c r="AU167" s="3398">
        <v>5</v>
      </c>
      <c r="AV167" s="3398">
        <v>0</v>
      </c>
      <c r="AW167" s="3398">
        <v>5</v>
      </c>
      <c r="AX167" s="3398">
        <v>0</v>
      </c>
      <c r="AY167" s="3398">
        <v>6</v>
      </c>
      <c r="AZ167" s="3384"/>
      <c r="BA167" s="3373">
        <f t="shared" si="70"/>
        <v>45</v>
      </c>
      <c r="BB167" s="3546">
        <f>BA167/'Radiología simple.'!$AO$8</f>
        <v>3.75</v>
      </c>
      <c r="BC167" s="3373" t="str" cm="1">
        <f t="array" ref="BC167">_xlfn.IFS(BB167&lt;4,"estandar",BB167&gt;9,"compleja",BB167&gt;4,"avanzada")</f>
        <v>estandar</v>
      </c>
      <c r="BD167" s="3547">
        <v>1</v>
      </c>
      <c r="BE167" s="3260">
        <v>0</v>
      </c>
      <c r="BF167" s="3261">
        <v>1</v>
      </c>
      <c r="BG167" s="3261">
        <v>0</v>
      </c>
      <c r="BH167" s="1164">
        <v>4.9176425339366503</v>
      </c>
      <c r="BI167" s="1164">
        <v>6.1019411764705902</v>
      </c>
      <c r="BJ167" s="1141"/>
      <c r="BK167" s="1164">
        <v>14.500452488687801</v>
      </c>
      <c r="BL167" s="1164">
        <f>SUM(BH167,BI167,BK167)</f>
        <v>25.520036199095038</v>
      </c>
      <c r="BM167" s="1162"/>
      <c r="BN167" s="1164">
        <v>10.940104786854</v>
      </c>
      <c r="BO167" s="1164">
        <v>15</v>
      </c>
      <c r="BP167" s="1164">
        <v>0</v>
      </c>
      <c r="BQ167" s="1164">
        <v>8.6022317077484001</v>
      </c>
      <c r="BR167" s="1164">
        <f>SUM(BL167,BN167,BO167,BP167,BQ167)</f>
        <v>60.062372693697441</v>
      </c>
      <c r="BS167" s="1165"/>
      <c r="BT167" s="1200">
        <v>100</v>
      </c>
      <c r="BU167" s="177"/>
      <c r="BV167" s="611"/>
      <c r="BW167" s="611"/>
      <c r="BX167" s="611"/>
    </row>
    <row r="168" spans="1:77" ht="93" customHeight="1" x14ac:dyDescent="0.55000000000000004">
      <c r="A168" s="214">
        <v>0</v>
      </c>
      <c r="B168" s="215">
        <v>5</v>
      </c>
      <c r="C168" s="214">
        <v>0</v>
      </c>
      <c r="D168" s="215">
        <v>6</v>
      </c>
      <c r="E168" s="214">
        <v>0</v>
      </c>
      <c r="F168" s="215">
        <v>2</v>
      </c>
      <c r="G168" s="214">
        <v>0</v>
      </c>
      <c r="H168" s="215">
        <v>1</v>
      </c>
      <c r="I168" s="1375" t="str">
        <f t="shared" si="58"/>
        <v>05060201</v>
      </c>
      <c r="J168" s="1375" t="str">
        <f t="shared" si="66"/>
        <v>05060201</v>
      </c>
      <c r="K168" s="830"/>
      <c r="L168" s="830">
        <v>71064</v>
      </c>
      <c r="M168" s="830"/>
      <c r="N168" s="830"/>
      <c r="O168" s="830"/>
      <c r="P168" s="830"/>
      <c r="Q168" s="830"/>
      <c r="R168" s="830"/>
      <c r="S168" s="986" t="s">
        <v>119</v>
      </c>
      <c r="T168" s="2663" t="s">
        <v>1821</v>
      </c>
      <c r="U168" s="3185"/>
      <c r="V168" s="2703" t="s">
        <v>240</v>
      </c>
      <c r="W168" s="2728" t="s">
        <v>1822</v>
      </c>
      <c r="X168" s="2382"/>
      <c r="Y168" s="128" t="s">
        <v>1823</v>
      </c>
      <c r="Z168" s="548"/>
      <c r="AA168" s="548"/>
      <c r="AB168" s="3895"/>
      <c r="AC168" s="3529">
        <v>7</v>
      </c>
      <c r="AD168" s="3507">
        <f t="shared" si="67"/>
        <v>4.583333333333333</v>
      </c>
      <c r="AE168" s="3529">
        <v>7.3</v>
      </c>
      <c r="AF168" s="3529"/>
      <c r="AG168" s="3545">
        <v>20</v>
      </c>
      <c r="AH168" s="3370">
        <f t="shared" si="68"/>
        <v>30</v>
      </c>
      <c r="AI168" s="3545">
        <v>12</v>
      </c>
      <c r="AJ168" s="3545">
        <v>0</v>
      </c>
      <c r="AK168" s="3545">
        <v>5</v>
      </c>
      <c r="AL168" s="3545">
        <v>5</v>
      </c>
      <c r="AM168" s="3545">
        <v>5</v>
      </c>
      <c r="AN168" s="3545">
        <v>3</v>
      </c>
      <c r="AO168" s="3545"/>
      <c r="AP168" s="3398">
        <v>45</v>
      </c>
      <c r="AQ168" s="3370">
        <v>25</v>
      </c>
      <c r="AR168" s="3776">
        <v>4</v>
      </c>
      <c r="AS168" s="3398">
        <v>0</v>
      </c>
      <c r="AT168" s="3398">
        <v>5</v>
      </c>
      <c r="AU168" s="3398">
        <v>5</v>
      </c>
      <c r="AV168" s="3398">
        <v>20</v>
      </c>
      <c r="AW168" s="3398">
        <v>5</v>
      </c>
      <c r="AX168" s="3398">
        <v>0</v>
      </c>
      <c r="AY168" s="3398">
        <v>6</v>
      </c>
      <c r="AZ168" s="3384"/>
      <c r="BA168" s="3373">
        <f t="shared" si="70"/>
        <v>55</v>
      </c>
      <c r="BB168" s="3546">
        <f>BA168/'Radiología simple.'!$AO$8</f>
        <v>4.583333333333333</v>
      </c>
      <c r="BC168" s="3373" t="str" cm="1">
        <f t="array" ref="BC168">_xlfn.IFS(BB168&lt;4,"estandar",BB168&gt;9,"compleja",BB168&gt;4,"avanzada")</f>
        <v>avanzada</v>
      </c>
      <c r="BD168" s="3547">
        <v>1</v>
      </c>
      <c r="BE168" s="3260">
        <v>0</v>
      </c>
      <c r="BF168" s="3261">
        <v>1</v>
      </c>
      <c r="BG168" s="3261">
        <v>0</v>
      </c>
      <c r="BH168" s="1164">
        <v>6.5568567119155396</v>
      </c>
      <c r="BI168" s="1164">
        <v>8.1359215686274506</v>
      </c>
      <c r="BJ168" s="1141"/>
      <c r="BK168" s="1164">
        <v>32.626018099547501</v>
      </c>
      <c r="BL168" s="1164">
        <f>SUM(BH168,BI168,BK168)</f>
        <v>47.31879638009049</v>
      </c>
      <c r="BM168" s="1162"/>
      <c r="BN168" s="1164">
        <v>14.586806382472</v>
      </c>
      <c r="BO168" s="1164"/>
      <c r="BP168" s="1164">
        <v>0</v>
      </c>
      <c r="BQ168" s="1164">
        <v>8.6022317077484001</v>
      </c>
      <c r="BR168" s="1164">
        <f>SUM(BL168,BN168,BO168,BP168,BQ168)</f>
        <v>70.507834470310883</v>
      </c>
      <c r="BS168" s="1165"/>
      <c r="BT168" s="1200"/>
      <c r="BU168" s="177"/>
      <c r="BV168" s="611"/>
      <c r="BW168" s="611"/>
      <c r="BX168" s="611"/>
    </row>
    <row r="169" spans="1:77" ht="51.75" hidden="1" customHeight="1" x14ac:dyDescent="0.55000000000000004">
      <c r="A169" s="1443">
        <v>0</v>
      </c>
      <c r="B169" s="1444">
        <v>5</v>
      </c>
      <c r="C169" s="1443">
        <v>0</v>
      </c>
      <c r="D169" s="1444">
        <v>6</v>
      </c>
      <c r="E169" s="1443">
        <v>0</v>
      </c>
      <c r="F169" s="1444">
        <v>2</v>
      </c>
      <c r="G169" s="1443">
        <v>0</v>
      </c>
      <c r="H169" s="1444">
        <v>2</v>
      </c>
      <c r="I169" s="1375"/>
      <c r="J169" s="2766" t="str">
        <f t="shared" si="66"/>
        <v>05060202</v>
      </c>
      <c r="K169" s="830"/>
      <c r="L169" s="830"/>
      <c r="M169" s="830"/>
      <c r="N169" s="830"/>
      <c r="O169" s="830"/>
      <c r="P169" s="830"/>
      <c r="Q169" s="830"/>
      <c r="R169" s="830"/>
      <c r="S169" s="2840" t="s">
        <v>104</v>
      </c>
      <c r="T169" s="2969" t="s">
        <v>1824</v>
      </c>
      <c r="U169" s="3186"/>
      <c r="V169" s="2783" t="s">
        <v>268</v>
      </c>
      <c r="W169" s="2699"/>
      <c r="X169" s="3008" t="s">
        <v>1825</v>
      </c>
      <c r="Y169" s="128"/>
      <c r="Z169" s="548"/>
      <c r="AA169" s="548"/>
      <c r="AB169" s="3895"/>
      <c r="AC169" s="3529"/>
      <c r="AD169" s="3507">
        <f t="shared" si="67"/>
        <v>3.3333333333333335</v>
      </c>
      <c r="AE169" s="3548"/>
      <c r="AF169" s="3548"/>
      <c r="AG169" s="3384"/>
      <c r="AH169" s="3370">
        <f t="shared" si="68"/>
        <v>20</v>
      </c>
      <c r="AI169" s="3545">
        <v>7</v>
      </c>
      <c r="AJ169" s="3545">
        <v>0</v>
      </c>
      <c r="AK169" s="3545">
        <v>0</v>
      </c>
      <c r="AL169" s="3545">
        <v>5</v>
      </c>
      <c r="AM169" s="3545">
        <v>5</v>
      </c>
      <c r="AN169" s="3545">
        <v>3</v>
      </c>
      <c r="AO169" s="3379"/>
      <c r="AP169" s="3384"/>
      <c r="AQ169" s="3370">
        <f t="shared" si="69"/>
        <v>20</v>
      </c>
      <c r="AR169" s="3776">
        <v>4</v>
      </c>
      <c r="AS169" s="3398">
        <v>0</v>
      </c>
      <c r="AT169" s="3398">
        <v>5</v>
      </c>
      <c r="AU169" s="3398">
        <v>0</v>
      </c>
      <c r="AV169" s="3398">
        <v>0</v>
      </c>
      <c r="AW169" s="3398">
        <v>0</v>
      </c>
      <c r="AX169" s="3398">
        <v>5</v>
      </c>
      <c r="AY169" s="3398">
        <v>6</v>
      </c>
      <c r="AZ169" s="3384"/>
      <c r="BA169" s="3373">
        <f t="shared" si="70"/>
        <v>40</v>
      </c>
      <c r="BB169" s="3546">
        <f>BA169/'Radiología simple.'!$AO$8</f>
        <v>3.3333333333333335</v>
      </c>
      <c r="BC169" s="3373" t="str" cm="1">
        <f t="array" ref="BC169">_xlfn.IFS(BB169&lt;4,"estandar",BB169&gt;9,"compleja",BB169&gt;4,"avanzada")</f>
        <v>estandar</v>
      </c>
      <c r="BD169" s="3547">
        <v>1</v>
      </c>
      <c r="BE169" s="3260">
        <v>0</v>
      </c>
      <c r="BF169" s="3261">
        <v>1</v>
      </c>
      <c r="BG169" s="3261">
        <v>0</v>
      </c>
      <c r="BH169" s="1164"/>
      <c r="BI169" s="1164"/>
      <c r="BJ169" s="1141"/>
      <c r="BK169" s="1164"/>
      <c r="BL169" s="1164"/>
      <c r="BM169" s="1162"/>
      <c r="BN169" s="1164"/>
      <c r="BO169" s="1164"/>
      <c r="BP169" s="1164"/>
      <c r="BQ169" s="1164"/>
      <c r="BR169" s="1164"/>
      <c r="BS169" s="1165"/>
      <c r="BT169" s="1200"/>
      <c r="BU169" s="177"/>
      <c r="BV169" s="611"/>
      <c r="BW169" s="611"/>
      <c r="BX169" s="611"/>
    </row>
    <row r="170" spans="1:77" ht="51.75" customHeight="1" x14ac:dyDescent="0.55000000000000004">
      <c r="A170" s="214">
        <v>0</v>
      </c>
      <c r="B170" s="215">
        <v>5</v>
      </c>
      <c r="C170" s="214">
        <v>0</v>
      </c>
      <c r="D170" s="215">
        <v>6</v>
      </c>
      <c r="E170" s="214">
        <v>0</v>
      </c>
      <c r="F170" s="215">
        <v>3</v>
      </c>
      <c r="G170" s="214">
        <v>0</v>
      </c>
      <c r="H170" s="215">
        <v>1</v>
      </c>
      <c r="I170" s="1375" t="str">
        <f t="shared" si="58"/>
        <v>05060301</v>
      </c>
      <c r="J170" s="1375" t="str">
        <f t="shared" si="66"/>
        <v>05060301</v>
      </c>
      <c r="K170" s="830"/>
      <c r="L170" s="830">
        <v>71065</v>
      </c>
      <c r="M170" s="830"/>
      <c r="N170" s="830"/>
      <c r="O170" s="830"/>
      <c r="P170" s="830"/>
      <c r="Q170" s="830"/>
      <c r="R170" s="830"/>
      <c r="S170" s="986" t="s">
        <v>119</v>
      </c>
      <c r="T170" s="2663" t="s">
        <v>1826</v>
      </c>
      <c r="U170" s="3185"/>
      <c r="V170" s="2703" t="s">
        <v>240</v>
      </c>
      <c r="W170" s="2728" t="s">
        <v>1827</v>
      </c>
      <c r="X170" s="2382"/>
      <c r="Y170" s="128" t="s">
        <v>1826</v>
      </c>
      <c r="Z170" s="548"/>
      <c r="AA170" s="548"/>
      <c r="AB170" s="3895"/>
      <c r="AC170" s="3529">
        <v>2.8</v>
      </c>
      <c r="AD170" s="3507">
        <f t="shared" si="67"/>
        <v>3.75</v>
      </c>
      <c r="AE170" s="3529">
        <v>4.0999999999999996</v>
      </c>
      <c r="AF170" s="3529"/>
      <c r="AG170" s="3545">
        <v>15</v>
      </c>
      <c r="AH170" s="3370">
        <f t="shared" si="68"/>
        <v>20</v>
      </c>
      <c r="AI170" s="3545">
        <v>7</v>
      </c>
      <c r="AJ170" s="3545">
        <v>0</v>
      </c>
      <c r="AK170" s="3545">
        <v>0</v>
      </c>
      <c r="AL170" s="3545">
        <v>5</v>
      </c>
      <c r="AM170" s="3545">
        <v>5</v>
      </c>
      <c r="AN170" s="3545">
        <v>3</v>
      </c>
      <c r="AO170" s="3379"/>
      <c r="AP170" s="3398">
        <v>15</v>
      </c>
      <c r="AQ170" s="3370">
        <v>25</v>
      </c>
      <c r="AR170" s="3776">
        <v>4</v>
      </c>
      <c r="AS170" s="3398">
        <v>0</v>
      </c>
      <c r="AT170" s="3398">
        <v>5</v>
      </c>
      <c r="AU170" s="3398">
        <v>0</v>
      </c>
      <c r="AV170" s="3398">
        <v>0</v>
      </c>
      <c r="AW170" s="3398">
        <v>0</v>
      </c>
      <c r="AX170" s="3398">
        <v>0</v>
      </c>
      <c r="AY170" s="3398">
        <v>6</v>
      </c>
      <c r="AZ170" s="3384"/>
      <c r="BA170" s="3373">
        <f t="shared" si="70"/>
        <v>45</v>
      </c>
      <c r="BB170" s="3546">
        <f>BA170/'Radiología simple.'!$AO$8</f>
        <v>3.75</v>
      </c>
      <c r="BC170" s="3373" t="str" cm="1">
        <f t="array" ref="BC170">_xlfn.IFS(BB170&lt;4,"estandar",BB170&gt;9,"compleja",BB170&gt;4,"avanzada")</f>
        <v>estandar</v>
      </c>
      <c r="BD170" s="3547">
        <v>1</v>
      </c>
      <c r="BE170" s="3260">
        <v>0</v>
      </c>
      <c r="BF170" s="3261">
        <v>1</v>
      </c>
      <c r="BG170" s="3261">
        <v>0</v>
      </c>
      <c r="BH170" s="1164">
        <v>4.9176425339366503</v>
      </c>
      <c r="BI170" s="1164">
        <v>6.1019411764705902</v>
      </c>
      <c r="BJ170" s="1141"/>
      <c r="BK170" s="1164">
        <v>10.875339366515799</v>
      </c>
      <c r="BL170" s="1164">
        <f>SUM(BH170,BI170,BK170)</f>
        <v>21.894923076923039</v>
      </c>
      <c r="BM170" s="1162"/>
      <c r="BN170" s="1164">
        <v>10.940104786854</v>
      </c>
      <c r="BO170" s="1164">
        <v>0</v>
      </c>
      <c r="BP170" s="1164">
        <v>0</v>
      </c>
      <c r="BQ170" s="1164">
        <v>8.6022317077484001</v>
      </c>
      <c r="BR170" s="1164">
        <f>SUM(BL170,BN170,BO170,BP170,BQ170)</f>
        <v>41.437259571525445</v>
      </c>
      <c r="BS170" s="1165"/>
      <c r="BT170" s="1200"/>
      <c r="BU170" s="177"/>
      <c r="BV170" s="611"/>
      <c r="BW170" s="611"/>
      <c r="BX170" s="611"/>
      <c r="BY170" s="602"/>
    </row>
    <row r="171" spans="1:77" ht="51.75" customHeight="1" x14ac:dyDescent="0.55000000000000004">
      <c r="A171" s="214">
        <v>0</v>
      </c>
      <c r="B171" s="215">
        <v>5</v>
      </c>
      <c r="C171" s="214">
        <v>0</v>
      </c>
      <c r="D171" s="215">
        <v>6</v>
      </c>
      <c r="E171" s="214">
        <v>0</v>
      </c>
      <c r="F171" s="215">
        <v>4</v>
      </c>
      <c r="G171" s="214">
        <v>0</v>
      </c>
      <c r="H171" s="215">
        <v>1</v>
      </c>
      <c r="I171" s="1375" t="str">
        <f t="shared" si="58"/>
        <v>05060401</v>
      </c>
      <c r="J171" s="1375" t="str">
        <f t="shared" si="66"/>
        <v>05060401</v>
      </c>
      <c r="K171" s="830"/>
      <c r="L171" s="830"/>
      <c r="M171" s="830"/>
      <c r="N171" s="830"/>
      <c r="O171" s="830"/>
      <c r="P171" s="830"/>
      <c r="Q171" s="830"/>
      <c r="R171" s="830"/>
      <c r="S171" s="986" t="s">
        <v>741</v>
      </c>
      <c r="T171" s="2663" t="s">
        <v>1828</v>
      </c>
      <c r="U171" s="2684"/>
      <c r="V171" s="2703" t="s">
        <v>240</v>
      </c>
      <c r="W171" s="2794" t="s">
        <v>1829</v>
      </c>
      <c r="X171" s="2382"/>
      <c r="Y171" s="473"/>
      <c r="Z171" s="548"/>
      <c r="AA171" s="548"/>
      <c r="AB171" s="3895"/>
      <c r="AC171" s="3529"/>
      <c r="AD171" s="3507">
        <f t="shared" si="67"/>
        <v>3.75</v>
      </c>
      <c r="AE171" s="3529"/>
      <c r="AF171" s="3529"/>
      <c r="AG171" s="3398">
        <v>15</v>
      </c>
      <c r="AH171" s="3370">
        <f t="shared" si="68"/>
        <v>15</v>
      </c>
      <c r="AI171" s="3545">
        <v>7</v>
      </c>
      <c r="AJ171" s="3545">
        <v>0</v>
      </c>
      <c r="AK171" s="3545">
        <v>0</v>
      </c>
      <c r="AL171" s="3545">
        <v>5</v>
      </c>
      <c r="AM171" s="3545">
        <v>0</v>
      </c>
      <c r="AN171" s="3545">
        <v>3</v>
      </c>
      <c r="AO171" s="3379"/>
      <c r="AP171" s="3398">
        <v>30</v>
      </c>
      <c r="AQ171" s="3370">
        <f t="shared" si="69"/>
        <v>30</v>
      </c>
      <c r="AR171" s="3776">
        <v>4</v>
      </c>
      <c r="AS171" s="3398">
        <v>0</v>
      </c>
      <c r="AT171" s="3398">
        <v>5</v>
      </c>
      <c r="AU171" s="3398">
        <v>10</v>
      </c>
      <c r="AV171" s="3398">
        <v>5</v>
      </c>
      <c r="AW171" s="3398">
        <v>0</v>
      </c>
      <c r="AX171" s="3398">
        <v>0</v>
      </c>
      <c r="AY171" s="3398">
        <v>6</v>
      </c>
      <c r="AZ171" s="3384"/>
      <c r="BA171" s="3373">
        <f t="shared" si="70"/>
        <v>45</v>
      </c>
      <c r="BB171" s="3546">
        <f>BA171/'Radiología simple.'!$AO$8</f>
        <v>3.75</v>
      </c>
      <c r="BC171" s="3373" t="str" cm="1">
        <f t="array" ref="BC171">_xlfn.IFS(BB171&lt;4,"estandar",BB171&gt;9,"compleja",BB171&gt;4,"avanzada")</f>
        <v>estandar</v>
      </c>
      <c r="BD171" s="3547">
        <v>1</v>
      </c>
      <c r="BE171" s="3260">
        <v>0</v>
      </c>
      <c r="BF171" s="3261">
        <v>1</v>
      </c>
      <c r="BG171" s="3261">
        <v>0</v>
      </c>
      <c r="BH171" s="1164"/>
      <c r="BI171" s="1164"/>
      <c r="BJ171" s="1141"/>
      <c r="BK171" s="1164"/>
      <c r="BL171" s="1164"/>
      <c r="BM171" s="1162"/>
      <c r="BN171" s="1164"/>
      <c r="BO171" s="1164"/>
      <c r="BP171" s="1164"/>
      <c r="BQ171" s="1164"/>
      <c r="BR171" s="1164"/>
      <c r="BS171" s="1165"/>
      <c r="BT171" s="1200"/>
      <c r="BU171" s="436"/>
      <c r="BV171" s="611"/>
      <c r="BW171" s="611"/>
      <c r="BX171" s="611"/>
    </row>
    <row r="172" spans="1:77" ht="51.75" customHeight="1" x14ac:dyDescent="0.55000000000000004">
      <c r="A172" s="1376">
        <v>0</v>
      </c>
      <c r="B172" s="1377">
        <v>5</v>
      </c>
      <c r="C172" s="1376">
        <v>0</v>
      </c>
      <c r="D172" s="1377">
        <v>6</v>
      </c>
      <c r="E172" s="1376">
        <v>0</v>
      </c>
      <c r="F172" s="1377">
        <v>5</v>
      </c>
      <c r="G172" s="1376">
        <v>0</v>
      </c>
      <c r="H172" s="1377">
        <v>1</v>
      </c>
      <c r="I172" s="1375"/>
      <c r="J172" s="2766" t="str">
        <f t="shared" si="66"/>
        <v>05060501</v>
      </c>
      <c r="K172" s="830"/>
      <c r="L172" s="830"/>
      <c r="M172" s="830"/>
      <c r="N172" s="830"/>
      <c r="O172" s="830"/>
      <c r="P172" s="830"/>
      <c r="Q172" s="830"/>
      <c r="R172" s="830"/>
      <c r="S172" s="831" t="s">
        <v>104</v>
      </c>
      <c r="T172" s="2685" t="s">
        <v>1830</v>
      </c>
      <c r="U172" s="3191"/>
      <c r="V172" s="2669" t="s">
        <v>291</v>
      </c>
      <c r="W172" s="2796" t="s">
        <v>1831</v>
      </c>
      <c r="X172" s="2387"/>
      <c r="Y172" s="114"/>
      <c r="Z172" s="548"/>
      <c r="AA172" s="548"/>
      <c r="AB172" s="3895"/>
      <c r="AC172" s="3916"/>
      <c r="AD172" s="3507">
        <f t="shared" si="67"/>
        <v>3.75</v>
      </c>
      <c r="AE172" s="3916"/>
      <c r="AF172" s="3916"/>
      <c r="AG172" s="3384"/>
      <c r="AH172" s="3370">
        <f t="shared" si="68"/>
        <v>20</v>
      </c>
      <c r="AI172" s="3398">
        <v>7</v>
      </c>
      <c r="AJ172" s="3398">
        <v>0</v>
      </c>
      <c r="AK172" s="3398">
        <v>0</v>
      </c>
      <c r="AL172" s="3398">
        <v>5</v>
      </c>
      <c r="AM172" s="3398">
        <v>5</v>
      </c>
      <c r="AN172" s="3398">
        <v>3</v>
      </c>
      <c r="AO172" s="3384"/>
      <c r="AP172" s="3384"/>
      <c r="AQ172" s="3370">
        <v>25</v>
      </c>
      <c r="AR172" s="3776">
        <v>4</v>
      </c>
      <c r="AS172" s="3398">
        <v>0</v>
      </c>
      <c r="AT172" s="3398">
        <v>5</v>
      </c>
      <c r="AU172" s="3398">
        <v>5</v>
      </c>
      <c r="AV172" s="3398">
        <v>10</v>
      </c>
      <c r="AW172" s="3398">
        <v>0</v>
      </c>
      <c r="AX172" s="3398">
        <v>0</v>
      </c>
      <c r="AY172" s="3398">
        <v>6</v>
      </c>
      <c r="AZ172" s="3384"/>
      <c r="BA172" s="3373">
        <f t="shared" si="70"/>
        <v>45</v>
      </c>
      <c r="BB172" s="3546">
        <f>BA172/'Radiología simple.'!$AO$8</f>
        <v>3.75</v>
      </c>
      <c r="BC172" s="3373" t="str" cm="1">
        <f t="array" ref="BC172">_xlfn.IFS(BB172&lt;4,"estandar",BB172&gt;9,"compleja",BB172&gt;4,"avanzada")</f>
        <v>estandar</v>
      </c>
      <c r="BD172" s="3547">
        <v>1</v>
      </c>
      <c r="BE172" s="3260">
        <v>0</v>
      </c>
      <c r="BF172" s="3261">
        <v>1</v>
      </c>
      <c r="BG172" s="3261">
        <v>0</v>
      </c>
      <c r="BH172" s="1164"/>
      <c r="BI172" s="1164"/>
      <c r="BJ172" s="1141"/>
      <c r="BK172" s="1164"/>
      <c r="BL172" s="1164"/>
      <c r="BM172" s="1162"/>
      <c r="BN172" s="1164"/>
      <c r="BO172" s="1164"/>
      <c r="BP172" s="1164"/>
      <c r="BQ172" s="1164"/>
      <c r="BR172" s="1164"/>
      <c r="BS172" s="1165"/>
      <c r="BT172" s="1200"/>
      <c r="BU172" s="177"/>
      <c r="BV172" s="611"/>
      <c r="BW172" s="611"/>
      <c r="BX172" s="611"/>
    </row>
    <row r="173" spans="1:77" ht="51.75" customHeight="1" x14ac:dyDescent="0.55000000000000004">
      <c r="A173" s="1376">
        <v>0</v>
      </c>
      <c r="B173" s="1377">
        <v>5</v>
      </c>
      <c r="C173" s="1376">
        <v>0</v>
      </c>
      <c r="D173" s="1377">
        <v>6</v>
      </c>
      <c r="E173" s="1376">
        <v>0</v>
      </c>
      <c r="F173" s="1377">
        <v>6</v>
      </c>
      <c r="G173" s="1376">
        <v>0</v>
      </c>
      <c r="H173" s="1377">
        <v>1</v>
      </c>
      <c r="I173" s="1375"/>
      <c r="J173" s="2766" t="str">
        <f t="shared" si="66"/>
        <v>05060601</v>
      </c>
      <c r="K173" s="830"/>
      <c r="L173" s="830"/>
      <c r="M173" s="830"/>
      <c r="N173" s="830"/>
      <c r="O173" s="830"/>
      <c r="P173" s="830"/>
      <c r="Q173" s="830"/>
      <c r="R173" s="830"/>
      <c r="S173" s="831" t="s">
        <v>104</v>
      </c>
      <c r="T173" s="2685" t="s">
        <v>1832</v>
      </c>
      <c r="U173" s="2685" t="s">
        <v>1833</v>
      </c>
      <c r="V173" s="2669" t="s">
        <v>291</v>
      </c>
      <c r="W173" s="2728" t="s">
        <v>1834</v>
      </c>
      <c r="X173" s="2387"/>
      <c r="Y173" s="114"/>
      <c r="Z173" s="548"/>
      <c r="AA173" s="548"/>
      <c r="AB173" s="3895"/>
      <c r="AC173" s="3916"/>
      <c r="AD173" s="3507">
        <f t="shared" si="67"/>
        <v>2.9166666666666665</v>
      </c>
      <c r="AE173" s="3916"/>
      <c r="AF173" s="3916"/>
      <c r="AG173" s="3384"/>
      <c r="AH173" s="3370">
        <f t="shared" si="68"/>
        <v>15</v>
      </c>
      <c r="AI173" s="3398">
        <v>7</v>
      </c>
      <c r="AJ173" s="3398">
        <v>0</v>
      </c>
      <c r="AK173" s="3398">
        <v>0</v>
      </c>
      <c r="AL173" s="3398">
        <v>5</v>
      </c>
      <c r="AM173" s="3398">
        <v>0</v>
      </c>
      <c r="AN173" s="3398">
        <v>3</v>
      </c>
      <c r="AO173" s="3384"/>
      <c r="AP173" s="3384"/>
      <c r="AQ173" s="3370">
        <v>20</v>
      </c>
      <c r="AR173" s="3776">
        <v>4</v>
      </c>
      <c r="AS173" s="3398">
        <v>0</v>
      </c>
      <c r="AT173" s="3398">
        <v>5</v>
      </c>
      <c r="AU173" s="3398">
        <v>0</v>
      </c>
      <c r="AV173" s="3398">
        <v>0</v>
      </c>
      <c r="AW173" s="3398">
        <v>0</v>
      </c>
      <c r="AX173" s="3398">
        <v>0</v>
      </c>
      <c r="AY173" s="3398">
        <v>6</v>
      </c>
      <c r="AZ173" s="3384"/>
      <c r="BA173" s="3373">
        <f t="shared" si="70"/>
        <v>35</v>
      </c>
      <c r="BB173" s="3546">
        <f>BA173/'Radiología simple.'!$AO$8</f>
        <v>2.9166666666666665</v>
      </c>
      <c r="BC173" s="3373" t="str" cm="1">
        <f t="array" ref="BC173">_xlfn.IFS(BB173&lt;4,"estandar",BB173&gt;9,"compleja",BB173&gt;4,"avanzada")</f>
        <v>estandar</v>
      </c>
      <c r="BD173" s="3547">
        <v>1</v>
      </c>
      <c r="BE173" s="3260">
        <v>0</v>
      </c>
      <c r="BF173" s="3261">
        <v>1</v>
      </c>
      <c r="BG173" s="3261">
        <v>0</v>
      </c>
      <c r="BH173" s="1164"/>
      <c r="BI173" s="1164"/>
      <c r="BJ173" s="1141"/>
      <c r="BK173" s="1164"/>
      <c r="BL173" s="1164"/>
      <c r="BM173" s="1162"/>
      <c r="BN173" s="1164"/>
      <c r="BO173" s="1164"/>
      <c r="BP173" s="1164"/>
      <c r="BQ173" s="1164"/>
      <c r="BR173" s="1164"/>
      <c r="BS173" s="1165"/>
      <c r="BT173" s="1200"/>
      <c r="BU173" s="177"/>
      <c r="BV173" s="611"/>
      <c r="BW173" s="611"/>
      <c r="BX173" s="611"/>
    </row>
    <row r="174" spans="1:77" ht="51.75" customHeight="1" x14ac:dyDescent="0.55000000000000004">
      <c r="A174" s="1376">
        <v>0</v>
      </c>
      <c r="B174" s="1377">
        <v>5</v>
      </c>
      <c r="C174" s="1376">
        <v>0</v>
      </c>
      <c r="D174" s="1377">
        <v>6</v>
      </c>
      <c r="E174" s="1376">
        <v>0</v>
      </c>
      <c r="F174" s="1377">
        <v>6</v>
      </c>
      <c r="G174" s="1376">
        <v>0</v>
      </c>
      <c r="H174" s="1377">
        <v>2</v>
      </c>
      <c r="I174" s="1375"/>
      <c r="J174" s="2766" t="str">
        <f t="shared" si="66"/>
        <v>05060602</v>
      </c>
      <c r="K174" s="830"/>
      <c r="L174" s="830"/>
      <c r="M174" s="830"/>
      <c r="N174" s="830"/>
      <c r="O174" s="830"/>
      <c r="P174" s="830"/>
      <c r="Q174" s="830"/>
      <c r="R174" s="830"/>
      <c r="S174" s="831" t="s">
        <v>104</v>
      </c>
      <c r="T174" s="2685"/>
      <c r="U174" s="3192" t="s">
        <v>1835</v>
      </c>
      <c r="V174" s="2669"/>
      <c r="W174" s="2796" t="s">
        <v>1836</v>
      </c>
      <c r="X174" s="2387"/>
      <c r="Y174" s="114"/>
      <c r="Z174" s="548"/>
      <c r="AA174" s="548"/>
      <c r="AB174" s="3895"/>
      <c r="AC174" s="3916"/>
      <c r="AD174" s="3507">
        <f t="shared" si="67"/>
        <v>2.9166666666666665</v>
      </c>
      <c r="AE174" s="3916"/>
      <c r="AF174" s="3916"/>
      <c r="AG174" s="3384"/>
      <c r="AH174" s="3370">
        <f t="shared" si="68"/>
        <v>15</v>
      </c>
      <c r="AI174" s="3398">
        <v>7</v>
      </c>
      <c r="AJ174" s="3398">
        <v>0</v>
      </c>
      <c r="AK174" s="3398">
        <v>0</v>
      </c>
      <c r="AL174" s="3398">
        <v>5</v>
      </c>
      <c r="AM174" s="3398">
        <v>0</v>
      </c>
      <c r="AN174" s="3398">
        <v>3</v>
      </c>
      <c r="AO174" s="3384"/>
      <c r="AP174" s="3384"/>
      <c r="AQ174" s="3370">
        <v>20</v>
      </c>
      <c r="AR174" s="3776">
        <v>4</v>
      </c>
      <c r="AS174" s="3398">
        <v>0</v>
      </c>
      <c r="AT174" s="3398">
        <v>5</v>
      </c>
      <c r="AU174" s="3398">
        <v>0</v>
      </c>
      <c r="AV174" s="3398">
        <v>0</v>
      </c>
      <c r="AW174" s="3398">
        <v>0</v>
      </c>
      <c r="AX174" s="3398">
        <v>0</v>
      </c>
      <c r="AY174" s="3398">
        <v>6</v>
      </c>
      <c r="AZ174" s="3384"/>
      <c r="BA174" s="3373">
        <f t="shared" si="70"/>
        <v>35</v>
      </c>
      <c r="BB174" s="3546">
        <f>BA174/'Radiología simple.'!$AO$8</f>
        <v>2.9166666666666665</v>
      </c>
      <c r="BC174" s="3373" t="str" cm="1">
        <f t="array" ref="BC174">_xlfn.IFS(BB174&lt;4,"estandar",BB174&gt;9,"compleja",BB174&gt;4,"avanzada")</f>
        <v>estandar</v>
      </c>
      <c r="BD174" s="3547">
        <v>1</v>
      </c>
      <c r="BE174" s="3260">
        <v>0</v>
      </c>
      <c r="BF174" s="3261">
        <v>1</v>
      </c>
      <c r="BG174" s="3261">
        <v>0</v>
      </c>
      <c r="BH174" s="1164"/>
      <c r="BI174" s="1164"/>
      <c r="BJ174" s="1141"/>
      <c r="BK174" s="1164"/>
      <c r="BL174" s="1164"/>
      <c r="BM174" s="1162"/>
      <c r="BN174" s="1164"/>
      <c r="BO174" s="1164"/>
      <c r="BP174" s="1164"/>
      <c r="BQ174" s="1164"/>
      <c r="BR174" s="1164"/>
      <c r="BS174" s="1165"/>
      <c r="BT174" s="1200"/>
      <c r="BU174" s="177"/>
      <c r="BV174" s="611"/>
      <c r="BW174" s="611"/>
      <c r="BX174" s="611"/>
    </row>
    <row r="175" spans="1:77" ht="51.75" customHeight="1" x14ac:dyDescent="0.55000000000000004">
      <c r="A175" s="1376">
        <v>0</v>
      </c>
      <c r="B175" s="1377">
        <v>5</v>
      </c>
      <c r="C175" s="1376">
        <v>0</v>
      </c>
      <c r="D175" s="1377">
        <v>6</v>
      </c>
      <c r="E175" s="1376">
        <v>0</v>
      </c>
      <c r="F175" s="1377">
        <v>6</v>
      </c>
      <c r="G175" s="1376">
        <v>0</v>
      </c>
      <c r="H175" s="1377">
        <v>3</v>
      </c>
      <c r="I175" s="1375"/>
      <c r="J175" s="2766" t="str">
        <f t="shared" si="66"/>
        <v>05060603</v>
      </c>
      <c r="K175" s="830"/>
      <c r="L175" s="830"/>
      <c r="M175" s="830"/>
      <c r="N175" s="830"/>
      <c r="O175" s="830"/>
      <c r="P175" s="830"/>
      <c r="Q175" s="830"/>
      <c r="R175" s="830"/>
      <c r="S175" s="831" t="s">
        <v>104</v>
      </c>
      <c r="T175" s="2685"/>
      <c r="U175" s="3193" t="s">
        <v>1837</v>
      </c>
      <c r="V175" s="2669"/>
      <c r="W175" s="2796" t="s">
        <v>1838</v>
      </c>
      <c r="X175" s="2387"/>
      <c r="Y175" s="114"/>
      <c r="Z175" s="548"/>
      <c r="AA175" s="548"/>
      <c r="AB175" s="3895"/>
      <c r="AC175" s="3916"/>
      <c r="AD175" s="3507">
        <f t="shared" si="67"/>
        <v>5</v>
      </c>
      <c r="AE175" s="3916"/>
      <c r="AF175" s="3916"/>
      <c r="AG175" s="3384"/>
      <c r="AH175" s="3370">
        <f t="shared" si="68"/>
        <v>20</v>
      </c>
      <c r="AI175" s="3398">
        <v>7</v>
      </c>
      <c r="AJ175" s="3398">
        <v>0</v>
      </c>
      <c r="AK175" s="3398">
        <v>5</v>
      </c>
      <c r="AL175" s="3398">
        <v>5</v>
      </c>
      <c r="AM175" s="3398">
        <v>0</v>
      </c>
      <c r="AN175" s="3398">
        <v>3</v>
      </c>
      <c r="AO175" s="3384"/>
      <c r="AP175" s="3384"/>
      <c r="AQ175" s="3370">
        <v>20</v>
      </c>
      <c r="AR175" s="3776">
        <v>4</v>
      </c>
      <c r="AS175" s="3398">
        <v>0</v>
      </c>
      <c r="AT175" s="3398">
        <v>5</v>
      </c>
      <c r="AU175" s="3398">
        <v>0</v>
      </c>
      <c r="AV175" s="3398">
        <v>0</v>
      </c>
      <c r="AW175" s="3398">
        <v>0</v>
      </c>
      <c r="AX175" s="3398">
        <v>0</v>
      </c>
      <c r="AY175" s="3398">
        <v>6</v>
      </c>
      <c r="AZ175" s="3384"/>
      <c r="BA175" s="3373">
        <f t="shared" si="70"/>
        <v>60</v>
      </c>
      <c r="BB175" s="3546">
        <f>BA175/'Radiología simple.'!$AO$8</f>
        <v>5</v>
      </c>
      <c r="BC175" s="3373" t="str" cm="1">
        <f t="array" ref="BC175">_xlfn.IFS(BB175&lt;4,"estandar",BB175&gt;9,"compleja",BB175&gt;4,"avanzada")</f>
        <v>avanzada</v>
      </c>
      <c r="BD175" s="3547">
        <v>1</v>
      </c>
      <c r="BE175" s="3260">
        <v>1</v>
      </c>
      <c r="BF175" s="3261">
        <v>1</v>
      </c>
      <c r="BG175" s="3261">
        <v>0</v>
      </c>
      <c r="BH175" s="1164"/>
      <c r="BI175" s="1164"/>
      <c r="BJ175" s="1141"/>
      <c r="BK175" s="1164"/>
      <c r="BL175" s="1164"/>
      <c r="BM175" s="1162"/>
      <c r="BN175" s="1164"/>
      <c r="BO175" s="1164"/>
      <c r="BP175" s="1164"/>
      <c r="BQ175" s="1164"/>
      <c r="BR175" s="1164"/>
      <c r="BS175" s="1165"/>
      <c r="BT175" s="1200"/>
      <c r="BU175" s="177"/>
      <c r="BV175" s="611"/>
      <c r="BW175" s="611"/>
      <c r="BX175" s="611"/>
    </row>
    <row r="176" spans="1:77" ht="51.75" customHeight="1" x14ac:dyDescent="0.55000000000000004">
      <c r="A176" s="1376">
        <v>0</v>
      </c>
      <c r="B176" s="1377">
        <v>5</v>
      </c>
      <c r="C176" s="1376">
        <v>0</v>
      </c>
      <c r="D176" s="1377">
        <v>6</v>
      </c>
      <c r="E176" s="1376">
        <v>0</v>
      </c>
      <c r="F176" s="1377">
        <v>6</v>
      </c>
      <c r="G176" s="1376">
        <v>0</v>
      </c>
      <c r="H176" s="1377">
        <v>4</v>
      </c>
      <c r="I176" s="1375"/>
      <c r="J176" s="2766" t="str">
        <f t="shared" si="66"/>
        <v>05060604</v>
      </c>
      <c r="K176" s="830"/>
      <c r="L176" s="830"/>
      <c r="M176" s="830"/>
      <c r="N176" s="830"/>
      <c r="O176" s="830"/>
      <c r="P176" s="830"/>
      <c r="Q176" s="830"/>
      <c r="R176" s="830"/>
      <c r="S176" s="831" t="s">
        <v>104</v>
      </c>
      <c r="T176" s="2685"/>
      <c r="U176" s="3193" t="s">
        <v>1839</v>
      </c>
      <c r="V176" s="2669"/>
      <c r="W176" s="2796" t="s">
        <v>1840</v>
      </c>
      <c r="X176" s="2387"/>
      <c r="Y176" s="114"/>
      <c r="Z176" s="548"/>
      <c r="AA176" s="548"/>
      <c r="AB176" s="3895"/>
      <c r="AC176" s="3916"/>
      <c r="AD176" s="3507">
        <f t="shared" si="67"/>
        <v>5</v>
      </c>
      <c r="AE176" s="3916"/>
      <c r="AF176" s="3916"/>
      <c r="AG176" s="3384"/>
      <c r="AH176" s="3370">
        <f t="shared" si="68"/>
        <v>20</v>
      </c>
      <c r="AI176" s="3398">
        <v>7</v>
      </c>
      <c r="AJ176" s="3398">
        <v>0</v>
      </c>
      <c r="AK176" s="3398">
        <v>5</v>
      </c>
      <c r="AL176" s="3398">
        <v>5</v>
      </c>
      <c r="AM176" s="3398">
        <v>0</v>
      </c>
      <c r="AN176" s="3398">
        <v>3</v>
      </c>
      <c r="AO176" s="3384"/>
      <c r="AP176" s="3384"/>
      <c r="AQ176" s="3370">
        <v>20</v>
      </c>
      <c r="AR176" s="3776">
        <v>4</v>
      </c>
      <c r="AS176" s="3398">
        <v>0</v>
      </c>
      <c r="AT176" s="3398">
        <v>5</v>
      </c>
      <c r="AU176" s="3398">
        <v>0</v>
      </c>
      <c r="AV176" s="3398">
        <v>0</v>
      </c>
      <c r="AW176" s="3398">
        <v>0</v>
      </c>
      <c r="AX176" s="3398">
        <v>0</v>
      </c>
      <c r="AY176" s="3398">
        <v>6</v>
      </c>
      <c r="AZ176" s="3384"/>
      <c r="BA176" s="3373">
        <f t="shared" si="70"/>
        <v>60</v>
      </c>
      <c r="BB176" s="3546">
        <f>BA176/'Radiología simple.'!$AO$8</f>
        <v>5</v>
      </c>
      <c r="BC176" s="3373" t="str" cm="1">
        <f t="array" ref="BC176">_xlfn.IFS(BB176&lt;4,"estandar",BB176&gt;9,"compleja",BB176&gt;4,"avanzada")</f>
        <v>avanzada</v>
      </c>
      <c r="BD176" s="3547">
        <v>1</v>
      </c>
      <c r="BE176" s="3260">
        <v>1</v>
      </c>
      <c r="BF176" s="3261">
        <v>1</v>
      </c>
      <c r="BG176" s="3261">
        <v>0</v>
      </c>
      <c r="BH176" s="1164"/>
      <c r="BI176" s="1164"/>
      <c r="BJ176" s="1141"/>
      <c r="BK176" s="1164"/>
      <c r="BL176" s="1164"/>
      <c r="BM176" s="1162"/>
      <c r="BN176" s="1164"/>
      <c r="BO176" s="1164"/>
      <c r="BP176" s="1164"/>
      <c r="BQ176" s="1164"/>
      <c r="BR176" s="1164"/>
      <c r="BS176" s="1165"/>
      <c r="BT176" s="1200"/>
      <c r="BU176" s="177"/>
      <c r="BV176" s="611"/>
      <c r="BW176" s="611"/>
      <c r="BX176" s="611"/>
    </row>
    <row r="177" spans="1:77" ht="51.75" customHeight="1" x14ac:dyDescent="0.55000000000000004">
      <c r="A177" s="1376">
        <v>0</v>
      </c>
      <c r="B177" s="1377">
        <v>5</v>
      </c>
      <c r="C177" s="1376">
        <v>0</v>
      </c>
      <c r="D177" s="1377">
        <v>6</v>
      </c>
      <c r="E177" s="1376">
        <v>0</v>
      </c>
      <c r="F177" s="1377">
        <v>7</v>
      </c>
      <c r="G177" s="1376">
        <v>0</v>
      </c>
      <c r="H177" s="1377">
        <v>0</v>
      </c>
      <c r="I177" s="1375"/>
      <c r="J177" s="2766" t="str">
        <f t="shared" si="66"/>
        <v>05060700</v>
      </c>
      <c r="K177" s="830"/>
      <c r="L177" s="830"/>
      <c r="M177" s="830"/>
      <c r="N177" s="830"/>
      <c r="O177" s="830"/>
      <c r="P177" s="830"/>
      <c r="Q177" s="830"/>
      <c r="R177" s="830"/>
      <c r="S177" s="831" t="s">
        <v>104</v>
      </c>
      <c r="T177" s="2685" t="s">
        <v>1841</v>
      </c>
      <c r="U177" s="2685"/>
      <c r="V177" s="2669"/>
      <c r="W177" s="2797"/>
      <c r="X177" s="2387"/>
      <c r="Y177" s="114"/>
      <c r="Z177" s="548"/>
      <c r="AA177" s="548"/>
      <c r="AB177" s="3895"/>
      <c r="AC177" s="3916"/>
      <c r="AD177" s="3507">
        <f t="shared" si="67"/>
        <v>2.5</v>
      </c>
      <c r="AE177" s="3916"/>
      <c r="AF177" s="3916"/>
      <c r="AG177" s="3384"/>
      <c r="AH177" s="3370">
        <f t="shared" si="68"/>
        <v>15</v>
      </c>
      <c r="AI177" s="3398">
        <v>7</v>
      </c>
      <c r="AJ177" s="3398">
        <v>0</v>
      </c>
      <c r="AK177" s="3398">
        <v>0</v>
      </c>
      <c r="AL177" s="3398">
        <v>5</v>
      </c>
      <c r="AM177" s="3398">
        <v>0</v>
      </c>
      <c r="AN177" s="3398">
        <v>3</v>
      </c>
      <c r="AO177" s="3384"/>
      <c r="AP177" s="3384"/>
      <c r="AQ177" s="3370">
        <f t="shared" si="69"/>
        <v>15</v>
      </c>
      <c r="AR177" s="3776">
        <v>4</v>
      </c>
      <c r="AS177" s="3398">
        <v>0</v>
      </c>
      <c r="AT177" s="3398">
        <v>5</v>
      </c>
      <c r="AU177" s="3398">
        <v>0</v>
      </c>
      <c r="AV177" s="3398">
        <v>0</v>
      </c>
      <c r="AW177" s="3398">
        <v>0</v>
      </c>
      <c r="AX177" s="3398">
        <v>0</v>
      </c>
      <c r="AY177" s="3398">
        <v>6</v>
      </c>
      <c r="AZ177" s="3384"/>
      <c r="BA177" s="3373">
        <f t="shared" si="70"/>
        <v>30</v>
      </c>
      <c r="BB177" s="3546">
        <f>BA177/'Radiología simple.'!$AO$8</f>
        <v>2.5</v>
      </c>
      <c r="BC177" s="3373" t="str" cm="1">
        <f t="array" ref="BC177">_xlfn.IFS(BB177&lt;4,"estandar",BB177&gt;9,"compleja",BB177&gt;4,"avanzada")</f>
        <v>estandar</v>
      </c>
      <c r="BD177" s="3547">
        <v>1</v>
      </c>
      <c r="BE177" s="3260">
        <v>0</v>
      </c>
      <c r="BF177" s="3261">
        <v>1</v>
      </c>
      <c r="BG177" s="3261">
        <v>0</v>
      </c>
      <c r="BH177" s="1164"/>
      <c r="BI177" s="1164"/>
      <c r="BJ177" s="1141"/>
      <c r="BK177" s="1164"/>
      <c r="BL177" s="1164"/>
      <c r="BM177" s="1162"/>
      <c r="BN177" s="1164"/>
      <c r="BO177" s="1164"/>
      <c r="BP177" s="1164"/>
      <c r="BQ177" s="1164"/>
      <c r="BR177" s="1164"/>
      <c r="BS177" s="1165"/>
      <c r="BT177" s="1200"/>
      <c r="BU177" s="177"/>
      <c r="BV177" s="611"/>
      <c r="BW177" s="611"/>
      <c r="BX177" s="611"/>
    </row>
    <row r="178" spans="1:77" ht="51.75" customHeight="1" x14ac:dyDescent="0.55000000000000004">
      <c r="A178" s="1376">
        <v>0</v>
      </c>
      <c r="B178" s="1377">
        <v>5</v>
      </c>
      <c r="C178" s="1376">
        <v>0</v>
      </c>
      <c r="D178" s="1377">
        <v>6</v>
      </c>
      <c r="E178" s="1376">
        <v>0</v>
      </c>
      <c r="F178" s="1377">
        <v>7</v>
      </c>
      <c r="G178" s="1376">
        <v>0</v>
      </c>
      <c r="H178" s="1377">
        <v>1</v>
      </c>
      <c r="I178" s="1375"/>
      <c r="J178" s="2766" t="str">
        <f t="shared" si="66"/>
        <v>05060701</v>
      </c>
      <c r="K178" s="830"/>
      <c r="L178" s="830"/>
      <c r="M178" s="830"/>
      <c r="N178" s="830"/>
      <c r="O178" s="830"/>
      <c r="P178" s="830"/>
      <c r="Q178" s="830"/>
      <c r="R178" s="830"/>
      <c r="S178" s="831" t="s">
        <v>104</v>
      </c>
      <c r="T178" s="2685"/>
      <c r="U178" s="2685" t="s">
        <v>1842</v>
      </c>
      <c r="V178" s="2669" t="s">
        <v>291</v>
      </c>
      <c r="W178" s="2728" t="s">
        <v>1836</v>
      </c>
      <c r="X178" s="2385"/>
      <c r="Y178" s="114"/>
      <c r="Z178" s="548"/>
      <c r="AA178" s="548"/>
      <c r="AB178" s="3895"/>
      <c r="AC178" s="3916"/>
      <c r="AD178" s="3507">
        <f t="shared" si="67"/>
        <v>2.5</v>
      </c>
      <c r="AE178" s="3916"/>
      <c r="AF178" s="3916"/>
      <c r="AG178" s="3398">
        <v>15</v>
      </c>
      <c r="AH178" s="3370">
        <f t="shared" si="68"/>
        <v>15</v>
      </c>
      <c r="AI178" s="3398">
        <v>7</v>
      </c>
      <c r="AJ178" s="3398">
        <v>0</v>
      </c>
      <c r="AK178" s="3398">
        <v>0</v>
      </c>
      <c r="AL178" s="3398">
        <v>5</v>
      </c>
      <c r="AM178" s="3398">
        <v>0</v>
      </c>
      <c r="AN178" s="3398">
        <v>3</v>
      </c>
      <c r="AO178" s="3398"/>
      <c r="AP178" s="3398">
        <v>15</v>
      </c>
      <c r="AQ178" s="3370">
        <f t="shared" si="69"/>
        <v>15</v>
      </c>
      <c r="AR178" s="3776">
        <v>4</v>
      </c>
      <c r="AS178" s="3398">
        <v>0</v>
      </c>
      <c r="AT178" s="3398">
        <v>5</v>
      </c>
      <c r="AU178" s="3398">
        <v>0</v>
      </c>
      <c r="AV178" s="3398">
        <v>0</v>
      </c>
      <c r="AW178" s="3398">
        <v>0</v>
      </c>
      <c r="AX178" s="3398">
        <v>0</v>
      </c>
      <c r="AY178" s="3398">
        <v>6</v>
      </c>
      <c r="AZ178" s="3398"/>
      <c r="BA178" s="3373">
        <f t="shared" si="70"/>
        <v>30</v>
      </c>
      <c r="BB178" s="3546">
        <f>BA178/'Radiología simple.'!$AO$8</f>
        <v>2.5</v>
      </c>
      <c r="BC178" s="3373" t="str" cm="1">
        <f t="array" ref="BC178">_xlfn.IFS(BB178&lt;4,"estandar",BB178&gt;9,"compleja",BB178&gt;4,"avanzada")</f>
        <v>estandar</v>
      </c>
      <c r="BD178" s="3547">
        <v>1</v>
      </c>
      <c r="BE178" s="3260">
        <v>0</v>
      </c>
      <c r="BF178" s="3261">
        <v>1</v>
      </c>
      <c r="BG178" s="3261">
        <v>0</v>
      </c>
      <c r="BH178" s="1164"/>
      <c r="BI178" s="1164"/>
      <c r="BJ178" s="1141"/>
      <c r="BK178" s="1164"/>
      <c r="BL178" s="1164"/>
      <c r="BM178" s="1162"/>
      <c r="BN178" s="1164"/>
      <c r="BO178" s="1164"/>
      <c r="BP178" s="1164"/>
      <c r="BQ178" s="1164"/>
      <c r="BR178" s="1164"/>
      <c r="BS178" s="1165"/>
      <c r="BT178" s="1200"/>
      <c r="BU178" s="177"/>
      <c r="BV178" s="611"/>
      <c r="BW178" s="611"/>
      <c r="BX178" s="611"/>
      <c r="BY178" s="602"/>
    </row>
    <row r="179" spans="1:77" ht="51.75" customHeight="1" x14ac:dyDescent="0.55000000000000004">
      <c r="A179" s="1376">
        <v>0</v>
      </c>
      <c r="B179" s="1377">
        <v>5</v>
      </c>
      <c r="C179" s="1376">
        <v>0</v>
      </c>
      <c r="D179" s="1377">
        <v>6</v>
      </c>
      <c r="E179" s="1376">
        <v>0</v>
      </c>
      <c r="F179" s="1377">
        <v>7</v>
      </c>
      <c r="G179" s="1376">
        <v>0</v>
      </c>
      <c r="H179" s="1377">
        <v>2</v>
      </c>
      <c r="I179" s="1375"/>
      <c r="J179" s="2766" t="str">
        <f t="shared" si="66"/>
        <v>05060702</v>
      </c>
      <c r="K179" s="830"/>
      <c r="L179" s="830"/>
      <c r="M179" s="830"/>
      <c r="N179" s="830"/>
      <c r="O179" s="830"/>
      <c r="P179" s="830"/>
      <c r="Q179" s="830"/>
      <c r="R179" s="830"/>
      <c r="S179" s="831" t="s">
        <v>104</v>
      </c>
      <c r="T179" s="2685"/>
      <c r="U179" s="2685" t="s">
        <v>1843</v>
      </c>
      <c r="V179" s="2669" t="s">
        <v>291</v>
      </c>
      <c r="W179" s="2796" t="s">
        <v>1838</v>
      </c>
      <c r="X179" s="2385"/>
      <c r="Y179" s="128" t="s">
        <v>1844</v>
      </c>
      <c r="Z179" s="548"/>
      <c r="AA179" s="548"/>
      <c r="AB179" s="3895"/>
      <c r="AC179" s="3916"/>
      <c r="AD179" s="3507">
        <f t="shared" si="67"/>
        <v>5</v>
      </c>
      <c r="AE179" s="3916"/>
      <c r="AF179" s="3916"/>
      <c r="AG179" s="3398">
        <v>20</v>
      </c>
      <c r="AH179" s="3370">
        <f t="shared" si="68"/>
        <v>20</v>
      </c>
      <c r="AI179" s="3545">
        <v>7</v>
      </c>
      <c r="AJ179" s="3545">
        <v>0</v>
      </c>
      <c r="AK179" s="3545">
        <v>5</v>
      </c>
      <c r="AL179" s="3545">
        <v>5</v>
      </c>
      <c r="AM179" s="3545">
        <v>0</v>
      </c>
      <c r="AN179" s="3545">
        <v>3</v>
      </c>
      <c r="AO179" s="3545"/>
      <c r="AP179" s="3398">
        <v>20</v>
      </c>
      <c r="AQ179" s="3370">
        <v>20</v>
      </c>
      <c r="AR179" s="3902">
        <v>4</v>
      </c>
      <c r="AS179" s="3545">
        <v>0</v>
      </c>
      <c r="AT179" s="3545">
        <v>5</v>
      </c>
      <c r="AU179" s="3545">
        <v>0</v>
      </c>
      <c r="AV179" s="3545">
        <v>0</v>
      </c>
      <c r="AW179" s="3545">
        <v>0</v>
      </c>
      <c r="AX179" s="3545">
        <v>0</v>
      </c>
      <c r="AY179" s="3545">
        <v>6</v>
      </c>
      <c r="AZ179" s="3545"/>
      <c r="BA179" s="3373">
        <f t="shared" si="70"/>
        <v>60</v>
      </c>
      <c r="BB179" s="3546">
        <f>BA179/'Radiología simple.'!$AO$8</f>
        <v>5</v>
      </c>
      <c r="BC179" s="3373" t="str" cm="1">
        <f t="array" ref="BC179">_xlfn.IFS(BB179&lt;4,"estandar",BB179&gt;9,"compleja",BB179&gt;4,"avanzada")</f>
        <v>avanzada</v>
      </c>
      <c r="BD179" s="3547">
        <v>1</v>
      </c>
      <c r="BE179" s="3260">
        <v>1</v>
      </c>
      <c r="BF179" s="3261">
        <v>1</v>
      </c>
      <c r="BG179" s="3261">
        <v>0</v>
      </c>
      <c r="BH179" s="1164"/>
      <c r="BI179" s="1164"/>
      <c r="BJ179" s="1141"/>
      <c r="BK179" s="1164"/>
      <c r="BL179" s="1164"/>
      <c r="BM179" s="1162"/>
      <c r="BN179" s="1164"/>
      <c r="BO179" s="1164"/>
      <c r="BP179" s="1164"/>
      <c r="BQ179" s="1164"/>
      <c r="BR179" s="1164"/>
      <c r="BS179" s="1165"/>
      <c r="BT179" s="1200"/>
      <c r="BU179" s="177"/>
      <c r="BV179" s="611"/>
      <c r="BW179" s="611"/>
      <c r="BX179" s="611"/>
    </row>
    <row r="180" spans="1:77" ht="51.75" customHeight="1" x14ac:dyDescent="0.55000000000000004">
      <c r="A180" s="1376">
        <v>0</v>
      </c>
      <c r="B180" s="1377">
        <v>5</v>
      </c>
      <c r="C180" s="1376">
        <v>0</v>
      </c>
      <c r="D180" s="1377">
        <v>6</v>
      </c>
      <c r="E180" s="1376">
        <v>0</v>
      </c>
      <c r="F180" s="1377">
        <v>7</v>
      </c>
      <c r="G180" s="1376">
        <v>0</v>
      </c>
      <c r="H180" s="1377">
        <v>3</v>
      </c>
      <c r="I180" s="1375"/>
      <c r="J180" s="2766" t="str">
        <f t="shared" si="66"/>
        <v>05060703</v>
      </c>
      <c r="K180" s="830"/>
      <c r="L180" s="830"/>
      <c r="M180" s="830"/>
      <c r="N180" s="830"/>
      <c r="O180" s="830"/>
      <c r="P180" s="830"/>
      <c r="Q180" s="830"/>
      <c r="R180" s="830"/>
      <c r="S180" s="831" t="s">
        <v>104</v>
      </c>
      <c r="T180" s="2685"/>
      <c r="U180" s="2685" t="s">
        <v>1845</v>
      </c>
      <c r="V180" s="2669" t="s">
        <v>291</v>
      </c>
      <c r="W180" s="2796" t="s">
        <v>1840</v>
      </c>
      <c r="X180" s="2385"/>
      <c r="Y180" s="114"/>
      <c r="Z180" s="548"/>
      <c r="AA180" s="548"/>
      <c r="AB180" s="3895"/>
      <c r="AC180" s="3916"/>
      <c r="AD180" s="3507">
        <f t="shared" si="67"/>
        <v>5</v>
      </c>
      <c r="AE180" s="3916"/>
      <c r="AF180" s="3916"/>
      <c r="AG180" s="3398">
        <v>20</v>
      </c>
      <c r="AH180" s="3370">
        <f t="shared" si="68"/>
        <v>20</v>
      </c>
      <c r="AI180" s="3545">
        <v>7</v>
      </c>
      <c r="AJ180" s="3545">
        <v>0</v>
      </c>
      <c r="AK180" s="3545">
        <v>5</v>
      </c>
      <c r="AL180" s="3545">
        <v>5</v>
      </c>
      <c r="AM180" s="3545">
        <v>0</v>
      </c>
      <c r="AN180" s="3545">
        <v>3</v>
      </c>
      <c r="AO180" s="3545"/>
      <c r="AP180" s="3398">
        <v>20</v>
      </c>
      <c r="AQ180" s="3370">
        <v>20</v>
      </c>
      <c r="AR180" s="3902">
        <v>4</v>
      </c>
      <c r="AS180" s="3545">
        <v>0</v>
      </c>
      <c r="AT180" s="3545">
        <v>5</v>
      </c>
      <c r="AU180" s="3545">
        <v>0</v>
      </c>
      <c r="AV180" s="3545">
        <v>0</v>
      </c>
      <c r="AW180" s="3545">
        <v>0</v>
      </c>
      <c r="AX180" s="3545">
        <v>0</v>
      </c>
      <c r="AY180" s="3545">
        <v>6</v>
      </c>
      <c r="AZ180" s="3545"/>
      <c r="BA180" s="3373">
        <f t="shared" si="70"/>
        <v>60</v>
      </c>
      <c r="BB180" s="3546">
        <f>BA180/'Radiología simple.'!$AO$8</f>
        <v>5</v>
      </c>
      <c r="BC180" s="3373" t="str" cm="1">
        <f t="array" ref="BC180">_xlfn.IFS(BB180&lt;4,"estandar",BB180&gt;9,"compleja",BB180&gt;4,"avanzada")</f>
        <v>avanzada</v>
      </c>
      <c r="BD180" s="3547">
        <v>1</v>
      </c>
      <c r="BE180" s="3260">
        <v>1</v>
      </c>
      <c r="BF180" s="3261">
        <v>1</v>
      </c>
      <c r="BG180" s="3261">
        <v>0</v>
      </c>
      <c r="BH180" s="1164"/>
      <c r="BI180" s="1164"/>
      <c r="BJ180" s="1141"/>
      <c r="BK180" s="1164"/>
      <c r="BL180" s="1164"/>
      <c r="BM180" s="1162"/>
      <c r="BN180" s="1164"/>
      <c r="BO180" s="1164"/>
      <c r="BP180" s="1164"/>
      <c r="BQ180" s="1164"/>
      <c r="BR180" s="1164"/>
      <c r="BS180" s="1165"/>
      <c r="BT180" s="1200"/>
      <c r="BU180" s="177"/>
      <c r="BV180" s="611"/>
      <c r="BW180" s="611"/>
      <c r="BX180" s="611"/>
    </row>
    <row r="181" spans="1:77" ht="51.75" customHeight="1" x14ac:dyDescent="0.6">
      <c r="A181" s="1376">
        <v>0</v>
      </c>
      <c r="B181" s="1377">
        <v>5</v>
      </c>
      <c r="C181" s="1376">
        <v>0</v>
      </c>
      <c r="D181" s="1377">
        <v>6</v>
      </c>
      <c r="E181" s="1376">
        <v>0</v>
      </c>
      <c r="F181" s="1377">
        <v>8</v>
      </c>
      <c r="G181" s="1376">
        <v>0</v>
      </c>
      <c r="H181" s="1377">
        <v>1</v>
      </c>
      <c r="I181" s="1375"/>
      <c r="J181" s="2766" t="str">
        <f t="shared" si="66"/>
        <v>05060801</v>
      </c>
      <c r="K181" s="1018"/>
      <c r="L181" s="830">
        <v>70942</v>
      </c>
      <c r="M181" s="830"/>
      <c r="N181" s="830"/>
      <c r="O181" s="830"/>
      <c r="P181" s="830"/>
      <c r="Q181" s="830"/>
      <c r="R181" s="830"/>
      <c r="S181" s="831" t="s">
        <v>288</v>
      </c>
      <c r="T181" s="2685" t="s">
        <v>1811</v>
      </c>
      <c r="U181" s="2685"/>
      <c r="V181" s="2669"/>
      <c r="W181" s="2796"/>
      <c r="X181" s="2385"/>
      <c r="Y181" s="239"/>
      <c r="Z181" s="548"/>
      <c r="AA181" s="548"/>
      <c r="AB181" s="3895"/>
      <c r="AC181" s="3916"/>
      <c r="AD181" s="3507"/>
      <c r="AE181" s="3916"/>
      <c r="AF181" s="3916"/>
      <c r="AG181" s="3570"/>
      <c r="AH181" s="3370"/>
      <c r="AI181" s="3560"/>
      <c r="AJ181" s="3560"/>
      <c r="AK181" s="3560"/>
      <c r="AL181" s="3560"/>
      <c r="AM181" s="3560"/>
      <c r="AN181" s="3560"/>
      <c r="AO181" s="3569"/>
      <c r="AP181" s="3570"/>
      <c r="AQ181" s="3370"/>
      <c r="AR181" s="3905"/>
      <c r="AS181" s="3560"/>
      <c r="AT181" s="3560"/>
      <c r="AU181" s="3560"/>
      <c r="AV181" s="3560"/>
      <c r="AW181" s="3560"/>
      <c r="AX181" s="3560"/>
      <c r="AY181" s="3560"/>
      <c r="AZ181" s="3569"/>
      <c r="BA181" s="3373"/>
      <c r="BB181" s="3546"/>
      <c r="BC181" s="3373"/>
      <c r="BD181" s="3547">
        <v>1</v>
      </c>
      <c r="BE181" s="3260">
        <v>0</v>
      </c>
      <c r="BF181" s="3261">
        <v>1</v>
      </c>
      <c r="BG181" s="3261">
        <v>0</v>
      </c>
      <c r="BH181" s="1164"/>
      <c r="BI181" s="1164"/>
      <c r="BJ181" s="1141"/>
      <c r="BK181" s="1164"/>
      <c r="BL181" s="1164"/>
      <c r="BM181" s="1162"/>
      <c r="BN181" s="1164"/>
      <c r="BO181" s="1164"/>
      <c r="BP181" s="1164"/>
      <c r="BQ181" s="1164"/>
      <c r="BR181" s="1164"/>
      <c r="BS181" s="1165"/>
      <c r="BT181" s="1200"/>
      <c r="BU181" s="177"/>
      <c r="BV181" s="611"/>
      <c r="BW181" s="611"/>
      <c r="BX181" s="611"/>
    </row>
    <row r="182" spans="1:77" ht="51.75" customHeight="1" x14ac:dyDescent="0.6">
      <c r="A182" s="1376">
        <v>0</v>
      </c>
      <c r="B182" s="1377">
        <v>5</v>
      </c>
      <c r="C182" s="1376">
        <v>0</v>
      </c>
      <c r="D182" s="1377">
        <v>6</v>
      </c>
      <c r="E182" s="1376">
        <v>0</v>
      </c>
      <c r="F182" s="1377">
        <v>8</v>
      </c>
      <c r="G182" s="1376">
        <v>0</v>
      </c>
      <c r="H182" s="1377">
        <v>2</v>
      </c>
      <c r="I182" s="1375"/>
      <c r="J182" s="2766" t="str">
        <f t="shared" si="66"/>
        <v>05060802</v>
      </c>
      <c r="K182" s="1018"/>
      <c r="L182" s="830"/>
      <c r="M182" s="830"/>
      <c r="N182" s="830"/>
      <c r="O182" s="830"/>
      <c r="P182" s="830"/>
      <c r="Q182" s="830"/>
      <c r="R182" s="830"/>
      <c r="S182" s="831" t="s">
        <v>104</v>
      </c>
      <c r="T182" s="2685"/>
      <c r="U182" s="3194" t="s">
        <v>1846</v>
      </c>
      <c r="V182" s="2669" t="s">
        <v>291</v>
      </c>
      <c r="W182" s="2728" t="s">
        <v>1836</v>
      </c>
      <c r="X182" s="2385"/>
      <c r="Y182" s="239"/>
      <c r="Z182" s="548"/>
      <c r="AA182" s="548"/>
      <c r="AB182" s="3895"/>
      <c r="AC182" s="3686">
        <v>3.5</v>
      </c>
      <c r="AD182" s="3507">
        <f t="shared" si="67"/>
        <v>1.6666666666666667</v>
      </c>
      <c r="AE182" s="3686">
        <v>4.5999999999999996</v>
      </c>
      <c r="AF182" s="3916"/>
      <c r="AG182" s="3560" t="s">
        <v>1847</v>
      </c>
      <c r="AH182" s="3370">
        <f t="shared" si="68"/>
        <v>0</v>
      </c>
      <c r="AI182" s="3560" t="s">
        <v>1848</v>
      </c>
      <c r="AJ182" s="3560" t="s">
        <v>249</v>
      </c>
      <c r="AK182" s="3560" t="s">
        <v>249</v>
      </c>
      <c r="AL182" s="3560" t="s">
        <v>1656</v>
      </c>
      <c r="AM182" s="3560" t="s">
        <v>249</v>
      </c>
      <c r="AN182" s="3560" t="s">
        <v>1849</v>
      </c>
      <c r="AO182" s="3560"/>
      <c r="AP182" s="3545">
        <v>20</v>
      </c>
      <c r="AQ182" s="3370">
        <v>20</v>
      </c>
      <c r="AR182" s="3902">
        <v>4</v>
      </c>
      <c r="AS182" s="3545">
        <v>0</v>
      </c>
      <c r="AT182" s="3545">
        <v>5</v>
      </c>
      <c r="AU182" s="3545">
        <v>0</v>
      </c>
      <c r="AV182" s="3545">
        <v>0</v>
      </c>
      <c r="AW182" s="3545">
        <v>0</v>
      </c>
      <c r="AX182" s="3545">
        <v>0</v>
      </c>
      <c r="AY182" s="3545">
        <v>6</v>
      </c>
      <c r="AZ182" s="3545"/>
      <c r="BA182" s="3373">
        <f t="shared" si="70"/>
        <v>20</v>
      </c>
      <c r="BB182" s="3546">
        <f>BA182/'Radiología simple.'!$AO$8</f>
        <v>1.6666666666666667</v>
      </c>
      <c r="BC182" s="3373" t="str" cm="1">
        <f t="array" ref="BC182">_xlfn.IFS(BB182&lt;4,"estandar",BB182&gt;9,"compleja",BB182&gt;4,"avanzada")</f>
        <v>estandar</v>
      </c>
      <c r="BD182" s="3547">
        <v>1</v>
      </c>
      <c r="BE182" s="3260">
        <v>0</v>
      </c>
      <c r="BF182" s="3261">
        <v>1</v>
      </c>
      <c r="BG182" s="3261">
        <v>0</v>
      </c>
      <c r="BH182" s="1164"/>
      <c r="BI182" s="1164"/>
      <c r="BJ182" s="1141"/>
      <c r="BK182" s="1164"/>
      <c r="BL182" s="1164"/>
      <c r="BM182" s="1162"/>
      <c r="BN182" s="1164"/>
      <c r="BO182" s="1164"/>
      <c r="BP182" s="1164"/>
      <c r="BQ182" s="1164"/>
      <c r="BR182" s="1164"/>
      <c r="BS182" s="1165"/>
      <c r="BT182" s="1200"/>
      <c r="BU182" s="177"/>
      <c r="BV182" s="611"/>
      <c r="BW182" s="611"/>
      <c r="BX182" s="611"/>
    </row>
    <row r="183" spans="1:77" ht="51.75" customHeight="1" x14ac:dyDescent="0.6">
      <c r="A183" s="1376">
        <v>0</v>
      </c>
      <c r="B183" s="1377">
        <v>5</v>
      </c>
      <c r="C183" s="1376">
        <v>0</v>
      </c>
      <c r="D183" s="1377">
        <v>6</v>
      </c>
      <c r="E183" s="1376">
        <v>0</v>
      </c>
      <c r="F183" s="1377">
        <v>8</v>
      </c>
      <c r="G183" s="1376">
        <v>0</v>
      </c>
      <c r="H183" s="1377">
        <v>3</v>
      </c>
      <c r="I183" s="1375"/>
      <c r="J183" s="2766" t="str">
        <f t="shared" si="66"/>
        <v>05060803</v>
      </c>
      <c r="K183" s="1018"/>
      <c r="L183" s="830"/>
      <c r="M183" s="830"/>
      <c r="N183" s="830"/>
      <c r="O183" s="830"/>
      <c r="P183" s="830"/>
      <c r="Q183" s="830"/>
      <c r="R183" s="830"/>
      <c r="S183" s="831" t="s">
        <v>104</v>
      </c>
      <c r="T183" s="2685"/>
      <c r="U183" s="3195" t="s">
        <v>1850</v>
      </c>
      <c r="V183" s="2669" t="s">
        <v>291</v>
      </c>
      <c r="W183" s="2796" t="s">
        <v>1838</v>
      </c>
      <c r="X183" s="2385"/>
      <c r="Y183" s="239"/>
      <c r="Z183" s="548"/>
      <c r="AA183" s="548"/>
      <c r="AB183" s="3895"/>
      <c r="AC183" s="3916"/>
      <c r="AD183" s="3507">
        <f t="shared" si="67"/>
        <v>1.6666666666666667</v>
      </c>
      <c r="AE183" s="3916"/>
      <c r="AF183" s="3916"/>
      <c r="AG183" s="3560"/>
      <c r="AH183" s="3370">
        <f t="shared" si="68"/>
        <v>0</v>
      </c>
      <c r="AI183" s="3560" t="s">
        <v>1848</v>
      </c>
      <c r="AJ183" s="3560" t="s">
        <v>249</v>
      </c>
      <c r="AK183" s="3560" t="s">
        <v>1656</v>
      </c>
      <c r="AL183" s="3560" t="s">
        <v>1656</v>
      </c>
      <c r="AM183" s="3560" t="s">
        <v>249</v>
      </c>
      <c r="AN183" s="3560" t="s">
        <v>1849</v>
      </c>
      <c r="AO183" s="3560"/>
      <c r="AP183" s="3545"/>
      <c r="AQ183" s="3370">
        <v>20</v>
      </c>
      <c r="AR183" s="3902">
        <v>4</v>
      </c>
      <c r="AS183" s="3545">
        <v>0</v>
      </c>
      <c r="AT183" s="3545">
        <v>5</v>
      </c>
      <c r="AU183" s="3545">
        <v>0</v>
      </c>
      <c r="AV183" s="3545">
        <v>0</v>
      </c>
      <c r="AW183" s="3545">
        <v>0</v>
      </c>
      <c r="AX183" s="3545">
        <v>0</v>
      </c>
      <c r="AY183" s="3545">
        <v>6</v>
      </c>
      <c r="AZ183" s="3545"/>
      <c r="BA183" s="3373">
        <f t="shared" si="70"/>
        <v>20</v>
      </c>
      <c r="BB183" s="3546">
        <f>BA183/'Radiología simple.'!$AO$8</f>
        <v>1.6666666666666667</v>
      </c>
      <c r="BC183" s="3373" t="str" cm="1">
        <f t="array" ref="BC183">_xlfn.IFS(BB183&lt;4,"estandar",BB183&gt;9,"compleja",BB183&gt;4,"avanzada")</f>
        <v>estandar</v>
      </c>
      <c r="BD183" s="3547">
        <v>1</v>
      </c>
      <c r="BE183" s="3260">
        <v>0</v>
      </c>
      <c r="BF183" s="3261">
        <v>1</v>
      </c>
      <c r="BG183" s="3261">
        <v>0</v>
      </c>
      <c r="BH183" s="1164"/>
      <c r="BI183" s="1164"/>
      <c r="BJ183" s="1141"/>
      <c r="BK183" s="1164"/>
      <c r="BL183" s="1164"/>
      <c r="BM183" s="1162"/>
      <c r="BN183" s="1164"/>
      <c r="BO183" s="1164"/>
      <c r="BP183" s="1164"/>
      <c r="BQ183" s="1164"/>
      <c r="BR183" s="1164"/>
      <c r="BS183" s="1165"/>
      <c r="BT183" s="1200"/>
      <c r="BU183" s="177"/>
      <c r="BV183" s="611"/>
      <c r="BW183" s="611"/>
      <c r="BX183" s="611"/>
    </row>
    <row r="184" spans="1:77" ht="51.75" customHeight="1" x14ac:dyDescent="0.6">
      <c r="A184" s="1376">
        <v>0</v>
      </c>
      <c r="B184" s="1377">
        <v>5</v>
      </c>
      <c r="C184" s="1376">
        <v>0</v>
      </c>
      <c r="D184" s="1377">
        <v>6</v>
      </c>
      <c r="E184" s="1376">
        <v>0</v>
      </c>
      <c r="F184" s="1377">
        <v>8</v>
      </c>
      <c r="G184" s="1376">
        <v>0</v>
      </c>
      <c r="H184" s="1377">
        <v>4</v>
      </c>
      <c r="I184" s="1375"/>
      <c r="J184" s="2766" t="str">
        <f t="shared" si="66"/>
        <v>05060804</v>
      </c>
      <c r="K184" s="1018"/>
      <c r="L184" s="830"/>
      <c r="M184" s="830"/>
      <c r="N184" s="830"/>
      <c r="O184" s="830"/>
      <c r="P184" s="830"/>
      <c r="Q184" s="830"/>
      <c r="R184" s="830"/>
      <c r="S184" s="831" t="s">
        <v>104</v>
      </c>
      <c r="T184" s="2685"/>
      <c r="U184" s="3195" t="s">
        <v>1851</v>
      </c>
      <c r="V184" s="2669" t="s">
        <v>291</v>
      </c>
      <c r="W184" s="2796" t="s">
        <v>1840</v>
      </c>
      <c r="X184" s="2385"/>
      <c r="Y184" s="239"/>
      <c r="Z184" s="548"/>
      <c r="AA184" s="548"/>
      <c r="AB184" s="3895"/>
      <c r="AC184" s="3916"/>
      <c r="AD184" s="3507">
        <f t="shared" si="67"/>
        <v>1.6666666666666667</v>
      </c>
      <c r="AE184" s="3916"/>
      <c r="AF184" s="3916"/>
      <c r="AG184" s="3560"/>
      <c r="AH184" s="3370">
        <f t="shared" si="68"/>
        <v>0</v>
      </c>
      <c r="AI184" s="3560" t="s">
        <v>1848</v>
      </c>
      <c r="AJ184" s="3560" t="s">
        <v>249</v>
      </c>
      <c r="AK184" s="3560" t="s">
        <v>1656</v>
      </c>
      <c r="AL184" s="3560" t="s">
        <v>1656</v>
      </c>
      <c r="AM184" s="3560" t="s">
        <v>249</v>
      </c>
      <c r="AN184" s="3560" t="s">
        <v>1849</v>
      </c>
      <c r="AO184" s="3560"/>
      <c r="AP184" s="3545"/>
      <c r="AQ184" s="3370">
        <v>20</v>
      </c>
      <c r="AR184" s="3902">
        <v>4</v>
      </c>
      <c r="AS184" s="3545">
        <v>0</v>
      </c>
      <c r="AT184" s="3545">
        <v>5</v>
      </c>
      <c r="AU184" s="3545">
        <v>5</v>
      </c>
      <c r="AV184" s="3545">
        <v>0</v>
      </c>
      <c r="AW184" s="3545">
        <v>0</v>
      </c>
      <c r="AX184" s="3545">
        <v>0</v>
      </c>
      <c r="AY184" s="3545">
        <v>6</v>
      </c>
      <c r="AZ184" s="3545"/>
      <c r="BA184" s="3373">
        <f t="shared" si="70"/>
        <v>20</v>
      </c>
      <c r="BB184" s="3546">
        <f>BA184/'Radiología simple.'!$AO$8</f>
        <v>1.6666666666666667</v>
      </c>
      <c r="BC184" s="3373" t="str" cm="1">
        <f t="array" ref="BC184">_xlfn.IFS(BB184&lt;4,"estandar",BB184&gt;9,"compleja",BB184&gt;4,"avanzada")</f>
        <v>estandar</v>
      </c>
      <c r="BD184" s="3547">
        <v>1</v>
      </c>
      <c r="BE184" s="3260">
        <v>1</v>
      </c>
      <c r="BF184" s="3261">
        <v>1</v>
      </c>
      <c r="BG184" s="3261">
        <v>0</v>
      </c>
      <c r="BH184" s="1164"/>
      <c r="BI184" s="1164"/>
      <c r="BJ184" s="1141"/>
      <c r="BK184" s="1164"/>
      <c r="BL184" s="1164"/>
      <c r="BM184" s="1162"/>
      <c r="BN184" s="1164"/>
      <c r="BO184" s="1164"/>
      <c r="BP184" s="1164"/>
      <c r="BQ184" s="1164"/>
      <c r="BR184" s="1164"/>
      <c r="BS184" s="1165"/>
      <c r="BT184" s="1200"/>
      <c r="BU184" s="177"/>
      <c r="BV184" s="611"/>
      <c r="BW184" s="611"/>
      <c r="BX184" s="611"/>
    </row>
    <row r="185" spans="1:77" ht="51.75" customHeight="1" x14ac:dyDescent="0.6">
      <c r="A185" s="1376">
        <v>0</v>
      </c>
      <c r="B185" s="1377">
        <v>5</v>
      </c>
      <c r="C185" s="1376">
        <v>0</v>
      </c>
      <c r="D185" s="1377">
        <v>6</v>
      </c>
      <c r="E185" s="1376">
        <v>0</v>
      </c>
      <c r="F185" s="1377">
        <v>9</v>
      </c>
      <c r="G185" s="1376">
        <v>0</v>
      </c>
      <c r="H185" s="1377">
        <v>1</v>
      </c>
      <c r="I185" s="1375" t="s">
        <v>1852</v>
      </c>
      <c r="J185" s="2766" t="str">
        <f t="shared" si="66"/>
        <v>05060901</v>
      </c>
      <c r="K185" s="1018"/>
      <c r="L185" s="830"/>
      <c r="M185" s="830"/>
      <c r="N185" s="830"/>
      <c r="O185" s="830"/>
      <c r="P185" s="830"/>
      <c r="Q185" s="830"/>
      <c r="R185" s="830"/>
      <c r="S185" s="831" t="s">
        <v>456</v>
      </c>
      <c r="T185" s="2708" t="s">
        <v>1853</v>
      </c>
      <c r="U185" s="2708" t="s">
        <v>1853</v>
      </c>
      <c r="V185" s="2669" t="s">
        <v>291</v>
      </c>
      <c r="W185" s="2699" t="s">
        <v>1854</v>
      </c>
      <c r="X185" s="2385"/>
      <c r="Y185" s="239"/>
      <c r="Z185" s="548"/>
      <c r="AA185" s="548"/>
      <c r="AB185" s="3895"/>
      <c r="AC185" s="3916"/>
      <c r="AD185" s="3507">
        <f t="shared" si="67"/>
        <v>1.25</v>
      </c>
      <c r="AE185" s="3916"/>
      <c r="AF185" s="3916"/>
      <c r="AG185" s="3572"/>
      <c r="AH185" s="3370">
        <f t="shared" si="68"/>
        <v>0</v>
      </c>
      <c r="AI185" s="3560" t="s">
        <v>1848</v>
      </c>
      <c r="AJ185" s="3560" t="s">
        <v>249</v>
      </c>
      <c r="AK185" s="3560" t="s">
        <v>249</v>
      </c>
      <c r="AL185" s="3560" t="s">
        <v>249</v>
      </c>
      <c r="AM185" s="3560" t="s">
        <v>249</v>
      </c>
      <c r="AN185" s="3560" t="s">
        <v>1849</v>
      </c>
      <c r="AO185" s="3571"/>
      <c r="AP185" s="3379"/>
      <c r="AQ185" s="3370">
        <f t="shared" si="69"/>
        <v>15</v>
      </c>
      <c r="AR185" s="3902">
        <v>4</v>
      </c>
      <c r="AS185" s="3545">
        <v>0</v>
      </c>
      <c r="AT185" s="3545">
        <v>5</v>
      </c>
      <c r="AU185" s="3545">
        <v>0</v>
      </c>
      <c r="AV185" s="3545">
        <v>0</v>
      </c>
      <c r="AW185" s="3545">
        <v>0</v>
      </c>
      <c r="AX185" s="3545">
        <v>0</v>
      </c>
      <c r="AY185" s="3545">
        <v>6</v>
      </c>
      <c r="AZ185" s="3379"/>
      <c r="BA185" s="3373">
        <f t="shared" si="70"/>
        <v>15</v>
      </c>
      <c r="BB185" s="3546">
        <f>BA185/'Radiología simple.'!$AO$8</f>
        <v>1.25</v>
      </c>
      <c r="BC185" s="3373" t="str" cm="1">
        <f t="array" ref="BC185">_xlfn.IFS(BB185&lt;4,"estandar",BB185&gt;9,"compleja",BB185&gt;4,"avanzada")</f>
        <v>estandar</v>
      </c>
      <c r="BD185" s="3547">
        <v>1</v>
      </c>
      <c r="BE185" s="3260">
        <v>1</v>
      </c>
      <c r="BF185" s="3261">
        <v>1</v>
      </c>
      <c r="BG185" s="3261">
        <v>0</v>
      </c>
      <c r="BH185" s="1164"/>
      <c r="BI185" s="1164"/>
      <c r="BJ185" s="1141"/>
      <c r="BK185" s="1164"/>
      <c r="BL185" s="1164"/>
      <c r="BM185" s="1162"/>
      <c r="BN185" s="1164"/>
      <c r="BO185" s="1164"/>
      <c r="BP185" s="1164"/>
      <c r="BQ185" s="1164"/>
      <c r="BR185" s="1164"/>
      <c r="BS185" s="1165"/>
      <c r="BT185" s="1200"/>
      <c r="BU185" s="177"/>
      <c r="BV185" s="611"/>
      <c r="BW185" s="611"/>
      <c r="BX185" s="611"/>
      <c r="BY185" s="602"/>
    </row>
    <row r="186" spans="1:77" ht="20.25" customHeight="1" x14ac:dyDescent="0.6">
      <c r="A186" s="90"/>
      <c r="B186" s="89"/>
      <c r="C186" s="90"/>
      <c r="D186" s="89"/>
      <c r="E186" s="90"/>
      <c r="F186" s="89"/>
      <c r="G186" s="90"/>
      <c r="H186" s="89"/>
      <c r="I186" s="1339"/>
      <c r="J186" s="1339"/>
      <c r="K186" s="91"/>
      <c r="L186" s="127"/>
      <c r="M186" s="120"/>
      <c r="N186" s="120"/>
      <c r="O186" s="120"/>
      <c r="P186" s="120"/>
      <c r="Q186" s="120"/>
      <c r="R186" s="120"/>
      <c r="S186" s="240"/>
      <c r="T186" s="486"/>
      <c r="U186" s="453"/>
      <c r="V186" s="451"/>
      <c r="W186" s="3009"/>
      <c r="X186" s="2400"/>
      <c r="Y186" s="487"/>
      <c r="Z186" s="487"/>
      <c r="AA186" s="487"/>
      <c r="AB186" s="3898"/>
      <c r="AC186" s="3916"/>
      <c r="AD186" s="3916"/>
      <c r="AE186" s="3916"/>
      <c r="AF186" s="3916"/>
      <c r="AG186" s="3572"/>
      <c r="AH186" s="3572"/>
      <c r="AI186" s="3572"/>
      <c r="AJ186" s="3572"/>
      <c r="AK186" s="3572"/>
      <c r="AL186" s="3572"/>
      <c r="AM186" s="3572"/>
      <c r="AN186" s="3572"/>
      <c r="AO186" s="3572"/>
      <c r="AP186" s="3384"/>
      <c r="AQ186" s="3384"/>
      <c r="AR186" s="3769"/>
      <c r="AS186" s="3379"/>
      <c r="AT186" s="3379"/>
      <c r="AU186" s="3379"/>
      <c r="AV186" s="3379"/>
      <c r="AW186" s="3379"/>
      <c r="AX186" s="3379"/>
      <c r="AY186" s="3379"/>
      <c r="AZ186" s="3379"/>
      <c r="BA186" s="3384"/>
      <c r="BB186" s="3548"/>
      <c r="BC186" s="3384"/>
      <c r="BD186" s="3553"/>
      <c r="BE186" s="3264"/>
      <c r="BF186" s="1200"/>
      <c r="BG186" s="1200"/>
      <c r="BH186" s="1164"/>
      <c r="BI186" s="1164"/>
      <c r="BJ186" s="1141"/>
      <c r="BK186" s="1164"/>
      <c r="BL186" s="1164"/>
      <c r="BM186" s="1162"/>
      <c r="BN186" s="1164"/>
      <c r="BO186" s="1164"/>
      <c r="BP186" s="1164"/>
      <c r="BQ186" s="1164"/>
      <c r="BR186" s="1164"/>
      <c r="BS186" s="1165"/>
      <c r="BT186" s="1200"/>
      <c r="BU186" s="177"/>
      <c r="BV186" s="611"/>
      <c r="BW186" s="611"/>
      <c r="BX186" s="611"/>
    </row>
    <row r="187" spans="1:77" ht="36.75" customHeight="1" x14ac:dyDescent="0.55000000000000004">
      <c r="A187" s="583"/>
      <c r="B187" s="584"/>
      <c r="C187" s="583"/>
      <c r="D187" s="584"/>
      <c r="E187" s="583"/>
      <c r="F187" s="584"/>
      <c r="G187" s="583"/>
      <c r="H187" s="584"/>
      <c r="I187" s="595"/>
      <c r="J187" s="595"/>
      <c r="K187" s="586"/>
      <c r="L187" s="586"/>
      <c r="M187" s="586"/>
      <c r="N187" s="586"/>
      <c r="O187" s="586"/>
      <c r="P187" s="586"/>
      <c r="Q187" s="586"/>
      <c r="R187" s="586"/>
      <c r="S187" s="586"/>
      <c r="T187" s="588" t="s">
        <v>1855</v>
      </c>
      <c r="U187" s="589"/>
      <c r="V187" s="581"/>
      <c r="W187" s="2413"/>
      <c r="X187" s="2394"/>
      <c r="Y187" s="588" t="s">
        <v>1855</v>
      </c>
      <c r="Z187" s="588"/>
      <c r="AA187" s="588"/>
      <c r="AB187" s="3897"/>
      <c r="AC187" s="3530"/>
      <c r="AD187" s="3530"/>
      <c r="AE187" s="3530"/>
      <c r="AF187" s="3530"/>
      <c r="AG187" s="3549"/>
      <c r="AH187" s="3549"/>
      <c r="AI187" s="3549"/>
      <c r="AJ187" s="3549"/>
      <c r="AK187" s="3549"/>
      <c r="AL187" s="3549"/>
      <c r="AM187" s="3549"/>
      <c r="AN187" s="3549"/>
      <c r="AO187" s="3549"/>
      <c r="AP187" s="3549"/>
      <c r="AQ187" s="3549"/>
      <c r="AR187" s="3903"/>
      <c r="AS187" s="3549"/>
      <c r="AT187" s="3549"/>
      <c r="AU187" s="3549"/>
      <c r="AV187" s="3549"/>
      <c r="AW187" s="3549"/>
      <c r="AX187" s="3549"/>
      <c r="AY187" s="3549"/>
      <c r="AZ187" s="3549"/>
      <c r="BA187" s="3549"/>
      <c r="BB187" s="3550"/>
      <c r="BC187" s="3549"/>
      <c r="BD187" s="3554"/>
      <c r="BE187" s="3531"/>
      <c r="BF187" s="3265"/>
      <c r="BG187" s="3265"/>
      <c r="BH187" s="1214"/>
      <c r="BI187" s="1215"/>
      <c r="BJ187" s="1216"/>
      <c r="BK187" s="1214"/>
      <c r="BL187" s="1214"/>
      <c r="BM187" s="1217"/>
      <c r="BN187" s="1214"/>
      <c r="BO187" s="1214"/>
      <c r="BP187" s="1214"/>
      <c r="BQ187" s="1214"/>
      <c r="BR187" s="1214"/>
      <c r="BS187" s="1218"/>
      <c r="BT187" s="1219"/>
      <c r="BU187" s="177"/>
      <c r="BV187" s="611"/>
      <c r="BW187" s="611"/>
      <c r="BX187" s="611"/>
    </row>
    <row r="188" spans="1:77" ht="51.75" customHeight="1" x14ac:dyDescent="0.55000000000000004">
      <c r="A188" s="214">
        <v>0</v>
      </c>
      <c r="B188" s="215">
        <v>5</v>
      </c>
      <c r="C188" s="214">
        <v>0</v>
      </c>
      <c r="D188" s="215">
        <v>7</v>
      </c>
      <c r="E188" s="214">
        <v>0</v>
      </c>
      <c r="F188" s="215">
        <v>1</v>
      </c>
      <c r="G188" s="214">
        <v>0</v>
      </c>
      <c r="H188" s="215">
        <v>1</v>
      </c>
      <c r="I188" s="1375" t="str">
        <f t="shared" ref="I188:I205" si="71">CONCATENATE(A188,B188,C188,D188,E188,F188,G188,H188)</f>
        <v>05070101</v>
      </c>
      <c r="J188" s="1375" t="str">
        <f t="shared" ref="J188:J200" si="72">CONCATENATE(A188,B188,C188,D188,E188,F188,G188,H188)</f>
        <v>05070101</v>
      </c>
      <c r="K188" s="830"/>
      <c r="L188" s="830">
        <v>71101</v>
      </c>
      <c r="M188" s="830"/>
      <c r="N188" s="830"/>
      <c r="O188" s="830"/>
      <c r="P188" s="830"/>
      <c r="Q188" s="830"/>
      <c r="R188" s="830"/>
      <c r="S188" s="986" t="s">
        <v>119</v>
      </c>
      <c r="T188" s="2663" t="s">
        <v>1856</v>
      </c>
      <c r="U188" s="3177"/>
      <c r="V188" s="2703" t="s">
        <v>240</v>
      </c>
      <c r="W188" s="2699" t="s">
        <v>1857</v>
      </c>
      <c r="X188" s="2358"/>
      <c r="Y188" s="128" t="s">
        <v>1856</v>
      </c>
      <c r="Z188" s="548"/>
      <c r="AA188" s="548"/>
      <c r="AB188" s="3895"/>
      <c r="AC188" s="3529">
        <v>5.0999999999999996</v>
      </c>
      <c r="AD188" s="3507">
        <f t="shared" ref="AD188:AD202" si="73">BB188</f>
        <v>5.833333333333333</v>
      </c>
      <c r="AE188" s="3529">
        <v>8.1</v>
      </c>
      <c r="AF188" s="3529"/>
      <c r="AG188" s="3398">
        <v>20</v>
      </c>
      <c r="AH188" s="3370">
        <f t="shared" ref="AH188:AH202" si="74">SUM(AI188:AN188)</f>
        <v>20</v>
      </c>
      <c r="AI188" s="3398">
        <v>7</v>
      </c>
      <c r="AJ188" s="3398">
        <v>0</v>
      </c>
      <c r="AK188" s="3398">
        <v>5</v>
      </c>
      <c r="AL188" s="3398">
        <v>5</v>
      </c>
      <c r="AM188" s="3398">
        <v>0</v>
      </c>
      <c r="AN188" s="3398">
        <v>3</v>
      </c>
      <c r="AO188" s="3398"/>
      <c r="AP188" s="3398">
        <v>30</v>
      </c>
      <c r="AQ188" s="3370">
        <f t="shared" ref="AQ188:AQ201" si="75">SUM(AR188:AY188)</f>
        <v>30</v>
      </c>
      <c r="AR188" s="3776">
        <v>4</v>
      </c>
      <c r="AS188" s="3398">
        <v>0</v>
      </c>
      <c r="AT188" s="3398">
        <v>5</v>
      </c>
      <c r="AU188" s="3398">
        <v>0</v>
      </c>
      <c r="AV188" s="3398">
        <v>5</v>
      </c>
      <c r="AW188" s="3398">
        <v>10</v>
      </c>
      <c r="AX188" s="3398">
        <v>0</v>
      </c>
      <c r="AY188" s="3398">
        <v>6</v>
      </c>
      <c r="AZ188" s="3398"/>
      <c r="BA188" s="3373">
        <f t="shared" ref="BA188:BA193" si="76">(BD188*AQ188)+(BE188*AH188)+(BF188*AH188)+(BG188*AH188)</f>
        <v>70</v>
      </c>
      <c r="BB188" s="3546">
        <f>BA188/'Radiología simple.'!$AO$8</f>
        <v>5.833333333333333</v>
      </c>
      <c r="BC188" s="3373" t="str" cm="1">
        <f t="array" ref="BC188">_xlfn.IFS(BB188&lt;4,"estandar",BB188&gt;9,"compleja",BB188&gt;4,"avanzada")</f>
        <v>avanzada</v>
      </c>
      <c r="BD188" s="3547">
        <v>1</v>
      </c>
      <c r="BE188" s="3260">
        <v>1</v>
      </c>
      <c r="BF188" s="3261">
        <v>1</v>
      </c>
      <c r="BG188" s="3261">
        <v>0</v>
      </c>
      <c r="BH188" s="1164">
        <v>6.5568567119155396</v>
      </c>
      <c r="BI188" s="1164">
        <v>8.1359215686274506</v>
      </c>
      <c r="BJ188" s="1141"/>
      <c r="BK188" s="1164">
        <v>21.750678733031702</v>
      </c>
      <c r="BL188" s="1164">
        <f t="shared" ref="BL188:BL200" si="77">SUM(BH188,BI188,BK188)</f>
        <v>36.443457013574694</v>
      </c>
      <c r="BM188" s="1162"/>
      <c r="BN188" s="1164">
        <v>14.586806382472</v>
      </c>
      <c r="BO188" s="1164">
        <v>18</v>
      </c>
      <c r="BP188" s="1164">
        <v>0</v>
      </c>
      <c r="BQ188" s="1164">
        <v>8.6022317077484001</v>
      </c>
      <c r="BR188" s="1164">
        <f t="shared" ref="BR188:BR200" si="78">SUM(BL188,BN188,BO188,BP188,BQ188)</f>
        <v>77.632495103795094</v>
      </c>
      <c r="BS188" s="1165"/>
      <c r="BT188" s="1200">
        <v>120</v>
      </c>
      <c r="BU188" s="177"/>
      <c r="BV188" s="611"/>
      <c r="BW188" s="611"/>
      <c r="BX188" s="611"/>
    </row>
    <row r="189" spans="1:77" ht="51.75" customHeight="1" x14ac:dyDescent="0.55000000000000004">
      <c r="A189" s="214">
        <v>0</v>
      </c>
      <c r="B189" s="215">
        <v>5</v>
      </c>
      <c r="C189" s="214">
        <v>0</v>
      </c>
      <c r="D189" s="215">
        <v>7</v>
      </c>
      <c r="E189" s="214">
        <v>0</v>
      </c>
      <c r="F189" s="215">
        <v>2</v>
      </c>
      <c r="G189" s="214">
        <v>0</v>
      </c>
      <c r="H189" s="215">
        <v>1</v>
      </c>
      <c r="I189" s="1375" t="str">
        <f t="shared" si="71"/>
        <v>05070201</v>
      </c>
      <c r="J189" s="1375" t="str">
        <f t="shared" si="72"/>
        <v>05070201</v>
      </c>
      <c r="K189" s="830"/>
      <c r="L189" s="830">
        <v>711011</v>
      </c>
      <c r="M189" s="830"/>
      <c r="N189" s="830"/>
      <c r="O189" s="830"/>
      <c r="P189" s="830"/>
      <c r="Q189" s="830"/>
      <c r="R189" s="830"/>
      <c r="S189" s="986" t="s">
        <v>119</v>
      </c>
      <c r="T189" s="2663" t="s">
        <v>1858</v>
      </c>
      <c r="U189" s="3177"/>
      <c r="V189" s="2703" t="s">
        <v>240</v>
      </c>
      <c r="W189" s="2699" t="s">
        <v>1859</v>
      </c>
      <c r="X189" s="2358"/>
      <c r="Y189" s="128" t="s">
        <v>1858</v>
      </c>
      <c r="Z189" s="548"/>
      <c r="AA189" s="548"/>
      <c r="AB189" s="3895"/>
      <c r="AC189" s="3529">
        <v>5.7</v>
      </c>
      <c r="AD189" s="3507">
        <f t="shared" si="73"/>
        <v>5.833333333333333</v>
      </c>
      <c r="AE189" s="3529">
        <v>8.6</v>
      </c>
      <c r="AF189" s="3529"/>
      <c r="AG189" s="3398">
        <v>20</v>
      </c>
      <c r="AH189" s="3370">
        <f t="shared" si="74"/>
        <v>20</v>
      </c>
      <c r="AI189" s="3398">
        <v>7</v>
      </c>
      <c r="AJ189" s="3398">
        <v>0</v>
      </c>
      <c r="AK189" s="3398">
        <v>5</v>
      </c>
      <c r="AL189" s="3398">
        <v>5</v>
      </c>
      <c r="AM189" s="3398">
        <v>0</v>
      </c>
      <c r="AN189" s="3398">
        <v>3</v>
      </c>
      <c r="AO189" s="3398"/>
      <c r="AP189" s="3398">
        <v>35</v>
      </c>
      <c r="AQ189" s="3370">
        <f t="shared" si="75"/>
        <v>30</v>
      </c>
      <c r="AR189" s="3776">
        <v>4</v>
      </c>
      <c r="AS189" s="3398">
        <v>0</v>
      </c>
      <c r="AT189" s="3398">
        <v>5</v>
      </c>
      <c r="AU189" s="3398">
        <v>0</v>
      </c>
      <c r="AV189" s="3398">
        <v>5</v>
      </c>
      <c r="AW189" s="3398">
        <v>10</v>
      </c>
      <c r="AX189" s="3398">
        <v>0</v>
      </c>
      <c r="AY189" s="3398">
        <v>6</v>
      </c>
      <c r="AZ189" s="3398"/>
      <c r="BA189" s="3373">
        <f t="shared" si="76"/>
        <v>70</v>
      </c>
      <c r="BB189" s="3546">
        <f>BA189/'Radiología simple.'!$AO$8</f>
        <v>5.833333333333333</v>
      </c>
      <c r="BC189" s="3373" t="str" cm="1">
        <f t="array" ref="BC189">_xlfn.IFS(BB189&lt;4,"estandar",BB189&gt;9,"compleja",BB189&gt;4,"avanzada")</f>
        <v>avanzada</v>
      </c>
      <c r="BD189" s="3547">
        <v>1</v>
      </c>
      <c r="BE189" s="3260">
        <v>1</v>
      </c>
      <c r="BF189" s="3261">
        <v>1</v>
      </c>
      <c r="BG189" s="3261">
        <v>0</v>
      </c>
      <c r="BH189" s="1164">
        <v>6.5568567119155396</v>
      </c>
      <c r="BI189" s="1164">
        <v>8.1359215686274506</v>
      </c>
      <c r="BJ189" s="1141"/>
      <c r="BK189" s="1164">
        <v>25.375791855203602</v>
      </c>
      <c r="BL189" s="1164">
        <f t="shared" si="77"/>
        <v>40.06857013574659</v>
      </c>
      <c r="BM189" s="1162"/>
      <c r="BN189" s="1164">
        <v>14.586806382472</v>
      </c>
      <c r="BO189" s="1164">
        <v>18</v>
      </c>
      <c r="BP189" s="1164">
        <v>0</v>
      </c>
      <c r="BQ189" s="1164">
        <v>8.6022317077484001</v>
      </c>
      <c r="BR189" s="1164">
        <f t="shared" si="78"/>
        <v>81.25760822596699</v>
      </c>
      <c r="BS189" s="1165"/>
      <c r="BT189" s="1200">
        <v>120</v>
      </c>
      <c r="BU189" s="177"/>
      <c r="BV189" s="611"/>
      <c r="BW189" s="611"/>
      <c r="BX189" s="611"/>
      <c r="BY189" s="602"/>
    </row>
    <row r="190" spans="1:77" ht="51.75" customHeight="1" x14ac:dyDescent="0.55000000000000004">
      <c r="A190" s="214">
        <v>0</v>
      </c>
      <c r="B190" s="215">
        <v>5</v>
      </c>
      <c r="C190" s="214">
        <v>0</v>
      </c>
      <c r="D190" s="215">
        <v>7</v>
      </c>
      <c r="E190" s="214">
        <v>0</v>
      </c>
      <c r="F190" s="215">
        <v>3</v>
      </c>
      <c r="G190" s="214">
        <v>0</v>
      </c>
      <c r="H190" s="215">
        <v>1</v>
      </c>
      <c r="I190" s="1375" t="str">
        <f t="shared" si="71"/>
        <v>05070301</v>
      </c>
      <c r="J190" s="1375" t="str">
        <f t="shared" si="72"/>
        <v>05070301</v>
      </c>
      <c r="K190" s="830"/>
      <c r="L190" s="830">
        <v>71102</v>
      </c>
      <c r="M190" s="830"/>
      <c r="N190" s="830"/>
      <c r="O190" s="830"/>
      <c r="P190" s="830"/>
      <c r="Q190" s="830"/>
      <c r="R190" s="830"/>
      <c r="S190" s="986" t="s">
        <v>119</v>
      </c>
      <c r="T190" s="2663" t="s">
        <v>1860</v>
      </c>
      <c r="U190" s="3177"/>
      <c r="V190" s="2703" t="s">
        <v>240</v>
      </c>
      <c r="W190" s="2699" t="s">
        <v>1861</v>
      </c>
      <c r="X190" s="2358"/>
      <c r="Y190" s="128" t="s">
        <v>1862</v>
      </c>
      <c r="Z190" s="548"/>
      <c r="AA190" s="548"/>
      <c r="AB190" s="3895"/>
      <c r="AC190" s="3529">
        <v>5.0999999999999996</v>
      </c>
      <c r="AD190" s="3507">
        <f t="shared" si="73"/>
        <v>5.833333333333333</v>
      </c>
      <c r="AE190" s="3529">
        <v>8.1</v>
      </c>
      <c r="AF190" s="3529"/>
      <c r="AG190" s="3398">
        <v>20</v>
      </c>
      <c r="AH190" s="3370">
        <f t="shared" si="74"/>
        <v>20</v>
      </c>
      <c r="AI190" s="3398">
        <v>7</v>
      </c>
      <c r="AJ190" s="3398">
        <v>0</v>
      </c>
      <c r="AK190" s="3398">
        <v>5</v>
      </c>
      <c r="AL190" s="3398">
        <v>5</v>
      </c>
      <c r="AM190" s="3398">
        <v>0</v>
      </c>
      <c r="AN190" s="3398">
        <v>3</v>
      </c>
      <c r="AO190" s="3398"/>
      <c r="AP190" s="3398">
        <v>30</v>
      </c>
      <c r="AQ190" s="3370">
        <f t="shared" si="75"/>
        <v>30</v>
      </c>
      <c r="AR190" s="3776">
        <v>4</v>
      </c>
      <c r="AS190" s="3398">
        <v>0</v>
      </c>
      <c r="AT190" s="3398">
        <v>5</v>
      </c>
      <c r="AU190" s="3398">
        <v>0</v>
      </c>
      <c r="AV190" s="3398">
        <v>5</v>
      </c>
      <c r="AW190" s="3398">
        <v>10</v>
      </c>
      <c r="AX190" s="3398">
        <v>0</v>
      </c>
      <c r="AY190" s="3398">
        <v>6</v>
      </c>
      <c r="AZ190" s="3398"/>
      <c r="BA190" s="3373">
        <f t="shared" si="76"/>
        <v>70</v>
      </c>
      <c r="BB190" s="3546">
        <f>BA190/'Radiología simple.'!$AO$8</f>
        <v>5.833333333333333</v>
      </c>
      <c r="BC190" s="3373" t="str" cm="1">
        <f t="array" ref="BC190">_xlfn.IFS(BB190&lt;4,"estandar",BB190&gt;9,"compleja",BB190&gt;4,"avanzada")</f>
        <v>avanzada</v>
      </c>
      <c r="BD190" s="3547">
        <v>1</v>
      </c>
      <c r="BE190" s="3260">
        <v>1</v>
      </c>
      <c r="BF190" s="3261">
        <v>1</v>
      </c>
      <c r="BG190" s="3261">
        <v>0</v>
      </c>
      <c r="BH190" s="1164">
        <v>6.5568567119155396</v>
      </c>
      <c r="BI190" s="1164">
        <v>8.1359215686274506</v>
      </c>
      <c r="BJ190" s="1141"/>
      <c r="BK190" s="1164">
        <v>21.750678733031702</v>
      </c>
      <c r="BL190" s="1164">
        <f t="shared" si="77"/>
        <v>36.443457013574694</v>
      </c>
      <c r="BM190" s="1162"/>
      <c r="BN190" s="1164">
        <v>14.586806382472</v>
      </c>
      <c r="BO190" s="1164">
        <v>18</v>
      </c>
      <c r="BP190" s="1164">
        <v>0</v>
      </c>
      <c r="BQ190" s="1164">
        <v>8.6022317077484001</v>
      </c>
      <c r="BR190" s="1164">
        <f t="shared" si="78"/>
        <v>77.632495103795094</v>
      </c>
      <c r="BS190" s="1165"/>
      <c r="BT190" s="1200">
        <v>120</v>
      </c>
      <c r="BU190" s="177"/>
      <c r="BV190" s="611"/>
      <c r="BW190" s="611"/>
      <c r="BX190" s="611"/>
    </row>
    <row r="191" spans="1:77" ht="51.75" customHeight="1" x14ac:dyDescent="0.55000000000000004">
      <c r="A191" s="214">
        <v>0</v>
      </c>
      <c r="B191" s="215">
        <v>5</v>
      </c>
      <c r="C191" s="214">
        <v>0</v>
      </c>
      <c r="D191" s="215">
        <v>7</v>
      </c>
      <c r="E191" s="214">
        <v>0</v>
      </c>
      <c r="F191" s="215">
        <v>4</v>
      </c>
      <c r="G191" s="214">
        <v>0</v>
      </c>
      <c r="H191" s="215">
        <v>1</v>
      </c>
      <c r="I191" s="1375" t="str">
        <f>CONCATENATE(A191,B191,C191,D191,E191,F191,G191,H191)</f>
        <v>05070401</v>
      </c>
      <c r="J191" s="1375" t="str">
        <f>CONCATENATE(A191,B191,C191,D191,E191,F191,G191,H191)</f>
        <v>05070401</v>
      </c>
      <c r="K191" s="830"/>
      <c r="L191" s="830">
        <v>71103</v>
      </c>
      <c r="M191" s="830"/>
      <c r="N191" s="830"/>
      <c r="O191" s="830"/>
      <c r="P191" s="830"/>
      <c r="Q191" s="830"/>
      <c r="R191" s="830"/>
      <c r="S191" s="986" t="s">
        <v>119</v>
      </c>
      <c r="T191" s="2663" t="s">
        <v>1863</v>
      </c>
      <c r="U191" s="3177"/>
      <c r="V191" s="2703" t="s">
        <v>240</v>
      </c>
      <c r="W191" s="2699" t="s">
        <v>1864</v>
      </c>
      <c r="X191" s="2358"/>
      <c r="Y191" s="128" t="s">
        <v>1863</v>
      </c>
      <c r="Z191" s="548"/>
      <c r="AA191" s="548"/>
      <c r="AB191" s="3895"/>
      <c r="AC191" s="3529">
        <v>5.6</v>
      </c>
      <c r="AD191" s="3507">
        <f t="shared" si="73"/>
        <v>5.833333333333333</v>
      </c>
      <c r="AE191" s="3529">
        <v>9.4</v>
      </c>
      <c r="AF191" s="3529"/>
      <c r="AG191" s="3545">
        <v>30</v>
      </c>
      <c r="AH191" s="3370">
        <f t="shared" si="74"/>
        <v>20</v>
      </c>
      <c r="AI191" s="3398">
        <v>7</v>
      </c>
      <c r="AJ191" s="3398">
        <v>0</v>
      </c>
      <c r="AK191" s="3398">
        <v>5</v>
      </c>
      <c r="AL191" s="3398">
        <v>5</v>
      </c>
      <c r="AM191" s="3398">
        <v>0</v>
      </c>
      <c r="AN191" s="3398">
        <v>3</v>
      </c>
      <c r="AO191" s="3398"/>
      <c r="AP191" s="3398">
        <v>30</v>
      </c>
      <c r="AQ191" s="3370">
        <f t="shared" si="75"/>
        <v>30</v>
      </c>
      <c r="AR191" s="3776">
        <v>4</v>
      </c>
      <c r="AS191" s="3398">
        <v>0</v>
      </c>
      <c r="AT191" s="3398">
        <v>5</v>
      </c>
      <c r="AU191" s="3398">
        <v>0</v>
      </c>
      <c r="AV191" s="3398">
        <v>5</v>
      </c>
      <c r="AW191" s="3398">
        <v>10</v>
      </c>
      <c r="AX191" s="3398">
        <v>0</v>
      </c>
      <c r="AY191" s="3398">
        <v>6</v>
      </c>
      <c r="AZ191" s="3398"/>
      <c r="BA191" s="3373">
        <f t="shared" si="76"/>
        <v>70</v>
      </c>
      <c r="BB191" s="3546">
        <f>BA191/'Radiología simple.'!$AO$8</f>
        <v>5.833333333333333</v>
      </c>
      <c r="BC191" s="3373" t="str" cm="1">
        <f t="array" ref="BC191">_xlfn.IFS(BB191&lt;4,"estandar",BB191&gt;9,"compleja",BB191&gt;4,"avanzada")</f>
        <v>avanzada</v>
      </c>
      <c r="BD191" s="3547">
        <v>1</v>
      </c>
      <c r="BE191" s="3260">
        <v>1</v>
      </c>
      <c r="BF191" s="3261">
        <v>1</v>
      </c>
      <c r="BG191" s="3261">
        <v>0</v>
      </c>
      <c r="BH191" s="1164">
        <v>9.8352850678733006</v>
      </c>
      <c r="BI191" s="1164">
        <v>12.2038823529412</v>
      </c>
      <c r="BJ191" s="1141"/>
      <c r="BK191" s="1164">
        <v>21.750678733031702</v>
      </c>
      <c r="BL191" s="1164">
        <f>SUM(BH191,BI191,BK191)</f>
        <v>43.789846153846199</v>
      </c>
      <c r="BM191" s="1162"/>
      <c r="BN191" s="1164">
        <v>21.880209573708001</v>
      </c>
      <c r="BO191" s="1164">
        <v>18</v>
      </c>
      <c r="BP191" s="1164">
        <v>0</v>
      </c>
      <c r="BQ191" s="1164">
        <v>8.6022317077484001</v>
      </c>
      <c r="BR191" s="1164">
        <f>SUM(BL191,BN191,BO191,BP191,BQ191)</f>
        <v>92.272287435302601</v>
      </c>
      <c r="BS191" s="1165"/>
      <c r="BT191" s="1200">
        <v>120</v>
      </c>
      <c r="BU191" s="177"/>
      <c r="BV191" s="611"/>
      <c r="BW191" s="611"/>
      <c r="BX191" s="611"/>
    </row>
    <row r="192" spans="1:77" ht="51.75" customHeight="1" x14ac:dyDescent="0.55000000000000004">
      <c r="A192" s="214">
        <v>0</v>
      </c>
      <c r="B192" s="215">
        <v>5</v>
      </c>
      <c r="C192" s="214">
        <v>0</v>
      </c>
      <c r="D192" s="215">
        <v>7</v>
      </c>
      <c r="E192" s="214">
        <v>0</v>
      </c>
      <c r="F192" s="215">
        <v>5</v>
      </c>
      <c r="G192" s="214">
        <v>0</v>
      </c>
      <c r="H192" s="215">
        <v>1</v>
      </c>
      <c r="I192" s="1375" t="str">
        <f t="shared" si="71"/>
        <v>05070501</v>
      </c>
      <c r="J192" s="1375" t="str">
        <f t="shared" si="72"/>
        <v>05070501</v>
      </c>
      <c r="K192" s="830"/>
      <c r="L192" s="830">
        <v>71105</v>
      </c>
      <c r="M192" s="830"/>
      <c r="N192" s="830"/>
      <c r="O192" s="830"/>
      <c r="P192" s="830"/>
      <c r="Q192" s="830"/>
      <c r="R192" s="830"/>
      <c r="S192" s="986" t="s">
        <v>119</v>
      </c>
      <c r="T192" s="2663" t="s">
        <v>1865</v>
      </c>
      <c r="U192" s="2698"/>
      <c r="V192" s="2703" t="s">
        <v>240</v>
      </c>
      <c r="W192" s="2699" t="s">
        <v>1866</v>
      </c>
      <c r="X192" s="2358"/>
      <c r="Y192" s="128" t="s">
        <v>1865</v>
      </c>
      <c r="Z192" s="548"/>
      <c r="AA192" s="548"/>
      <c r="AB192" s="3895"/>
      <c r="AC192" s="3529">
        <v>5.6</v>
      </c>
      <c r="AD192" s="3507">
        <f t="shared" si="73"/>
        <v>6.666666666666667</v>
      </c>
      <c r="AE192" s="3529">
        <v>9.4</v>
      </c>
      <c r="AF192" s="3529"/>
      <c r="AG192" s="3545">
        <v>30</v>
      </c>
      <c r="AH192" s="3370">
        <f t="shared" si="74"/>
        <v>25</v>
      </c>
      <c r="AI192" s="3384">
        <v>7</v>
      </c>
      <c r="AJ192" s="3384">
        <v>0</v>
      </c>
      <c r="AK192" s="3384">
        <v>5</v>
      </c>
      <c r="AL192" s="3384">
        <v>5</v>
      </c>
      <c r="AM192" s="3384">
        <v>5</v>
      </c>
      <c r="AN192" s="3384">
        <v>3</v>
      </c>
      <c r="AO192" s="3384"/>
      <c r="AP192" s="3545">
        <v>30</v>
      </c>
      <c r="AQ192" s="3370">
        <f t="shared" si="75"/>
        <v>30</v>
      </c>
      <c r="AR192" s="3780">
        <v>4</v>
      </c>
      <c r="AS192" s="3384">
        <v>0</v>
      </c>
      <c r="AT192" s="3384">
        <v>5</v>
      </c>
      <c r="AU192" s="3384">
        <v>0</v>
      </c>
      <c r="AV192" s="3384">
        <v>5</v>
      </c>
      <c r="AW192" s="3384">
        <v>10</v>
      </c>
      <c r="AX192" s="3384">
        <v>0</v>
      </c>
      <c r="AY192" s="3384">
        <v>6</v>
      </c>
      <c r="AZ192" s="3384"/>
      <c r="BA192" s="3373">
        <f t="shared" si="76"/>
        <v>80</v>
      </c>
      <c r="BB192" s="3546">
        <f>BA192/'Radiología simple.'!$AO$8</f>
        <v>6.666666666666667</v>
      </c>
      <c r="BC192" s="3373" t="str" cm="1">
        <f t="array" ref="BC192">_xlfn.IFS(BB192&lt;4,"estandar",BB192&gt;9,"compleja",BB192&gt;4,"avanzada")</f>
        <v>avanzada</v>
      </c>
      <c r="BD192" s="3547">
        <v>1</v>
      </c>
      <c r="BE192" s="3260">
        <v>1</v>
      </c>
      <c r="BF192" s="3261">
        <v>1</v>
      </c>
      <c r="BG192" s="3261">
        <v>0</v>
      </c>
      <c r="BH192" s="1164">
        <v>9.8352850678733006</v>
      </c>
      <c r="BI192" s="1164">
        <v>12.2038823529412</v>
      </c>
      <c r="BJ192" s="1141"/>
      <c r="BK192" s="1164">
        <v>21.750678733031702</v>
      </c>
      <c r="BL192" s="1164">
        <f t="shared" si="77"/>
        <v>43.789846153846199</v>
      </c>
      <c r="BM192" s="1162"/>
      <c r="BN192" s="1164">
        <v>21.880209573708001</v>
      </c>
      <c r="BO192" s="1164">
        <v>18</v>
      </c>
      <c r="BP192" s="1164">
        <v>0</v>
      </c>
      <c r="BQ192" s="1164">
        <v>8.6022317077484001</v>
      </c>
      <c r="BR192" s="1164">
        <f t="shared" si="78"/>
        <v>92.272287435302601</v>
      </c>
      <c r="BS192" s="1165"/>
      <c r="BT192" s="1200">
        <v>120</v>
      </c>
      <c r="BU192" s="177"/>
      <c r="BV192" s="611"/>
      <c r="BW192" s="611"/>
      <c r="BX192" s="611"/>
    </row>
    <row r="193" spans="1:77" ht="78.75" customHeight="1" x14ac:dyDescent="0.55000000000000004">
      <c r="A193" s="214"/>
      <c r="B193" s="215"/>
      <c r="C193" s="214"/>
      <c r="D193" s="215"/>
      <c r="E193" s="214"/>
      <c r="F193" s="215"/>
      <c r="G193" s="214"/>
      <c r="H193" s="215"/>
      <c r="I193" s="1375"/>
      <c r="J193" s="2766" t="s">
        <v>1867</v>
      </c>
      <c r="K193" s="830"/>
      <c r="L193" s="830"/>
      <c r="M193" s="830"/>
      <c r="N193" s="830"/>
      <c r="O193" s="830"/>
      <c r="P193" s="830"/>
      <c r="Q193" s="830"/>
      <c r="R193" s="830"/>
      <c r="S193" s="986"/>
      <c r="T193" s="2947" t="s">
        <v>1868</v>
      </c>
      <c r="U193" s="2698"/>
      <c r="V193" s="2854" t="s">
        <v>291</v>
      </c>
      <c r="W193" s="2699" t="s">
        <v>1869</v>
      </c>
      <c r="X193" s="2358"/>
      <c r="Y193" s="128"/>
      <c r="Z193" s="548"/>
      <c r="AA193" s="548"/>
      <c r="AB193" s="3895"/>
      <c r="AC193" s="3529"/>
      <c r="AD193" s="3507">
        <f t="shared" si="73"/>
        <v>7.5</v>
      </c>
      <c r="AE193" s="3529"/>
      <c r="AF193" s="3529"/>
      <c r="AG193" s="3545"/>
      <c r="AH193" s="3370">
        <f t="shared" si="74"/>
        <v>30</v>
      </c>
      <c r="AI193" s="3384">
        <v>7</v>
      </c>
      <c r="AJ193" s="3384">
        <v>0</v>
      </c>
      <c r="AK193" s="3384">
        <v>10</v>
      </c>
      <c r="AL193" s="3384">
        <v>5</v>
      </c>
      <c r="AM193" s="3384">
        <v>5</v>
      </c>
      <c r="AN193" s="3384">
        <v>3</v>
      </c>
      <c r="AO193" s="3384"/>
      <c r="AP193" s="3545"/>
      <c r="AQ193" s="3370">
        <v>30</v>
      </c>
      <c r="AR193" s="3780">
        <v>4</v>
      </c>
      <c r="AS193" s="3384">
        <v>0</v>
      </c>
      <c r="AT193" s="3384">
        <v>5</v>
      </c>
      <c r="AU193" s="3384">
        <v>0</v>
      </c>
      <c r="AV193" s="3384">
        <v>5</v>
      </c>
      <c r="AW193" s="3384">
        <v>10</v>
      </c>
      <c r="AX193" s="3384">
        <v>0</v>
      </c>
      <c r="AY193" s="3384">
        <v>6</v>
      </c>
      <c r="AZ193" s="3384"/>
      <c r="BA193" s="3373">
        <f t="shared" si="76"/>
        <v>90</v>
      </c>
      <c r="BB193" s="3546">
        <f>BA193/'Radiología simple.'!$AO$8</f>
        <v>7.5</v>
      </c>
      <c r="BC193" s="3373"/>
      <c r="BD193" s="3547">
        <v>1</v>
      </c>
      <c r="BE193" s="3260">
        <v>1</v>
      </c>
      <c r="BF193" s="3261">
        <v>1</v>
      </c>
      <c r="BG193" s="3261">
        <v>0</v>
      </c>
      <c r="BH193" s="1164"/>
      <c r="BI193" s="1164"/>
      <c r="BJ193" s="1141"/>
      <c r="BK193" s="1164"/>
      <c r="BL193" s="1164"/>
      <c r="BM193" s="1162"/>
      <c r="BN193" s="1164"/>
      <c r="BO193" s="1164"/>
      <c r="BP193" s="1164"/>
      <c r="BQ193" s="1164"/>
      <c r="BR193" s="1164"/>
      <c r="BS193" s="1165"/>
      <c r="BT193" s="1200"/>
      <c r="BU193" s="177"/>
      <c r="BV193" s="611"/>
      <c r="BW193" s="611"/>
      <c r="BX193" s="611"/>
    </row>
    <row r="194" spans="1:77" ht="51.75" hidden="1" customHeight="1" x14ac:dyDescent="0.55000000000000004">
      <c r="A194" s="1198">
        <v>0</v>
      </c>
      <c r="B194" s="1199">
        <v>5</v>
      </c>
      <c r="C194" s="1198">
        <v>0</v>
      </c>
      <c r="D194" s="1199">
        <v>7</v>
      </c>
      <c r="E194" s="1198">
        <v>0</v>
      </c>
      <c r="F194" s="1199">
        <v>6</v>
      </c>
      <c r="G194" s="1198">
        <v>0</v>
      </c>
      <c r="H194" s="1199">
        <v>1</v>
      </c>
      <c r="I194" s="2826" t="str">
        <f t="shared" si="71"/>
        <v>05070601</v>
      </c>
      <c r="J194" s="1375"/>
      <c r="K194" s="830"/>
      <c r="L194" s="830">
        <v>71106</v>
      </c>
      <c r="M194" s="830"/>
      <c r="N194" s="830"/>
      <c r="O194" s="830"/>
      <c r="P194" s="830"/>
      <c r="Q194" s="830"/>
      <c r="R194" s="830"/>
      <c r="S194" s="2798" t="s">
        <v>119</v>
      </c>
      <c r="T194" s="1454" t="s">
        <v>1870</v>
      </c>
      <c r="U194" s="2698"/>
      <c r="V194" s="2775" t="s">
        <v>268</v>
      </c>
      <c r="W194" s="2699"/>
      <c r="X194" s="2401" t="s">
        <v>1871</v>
      </c>
      <c r="Y194" s="128" t="s">
        <v>1870</v>
      </c>
      <c r="Z194" s="548"/>
      <c r="AA194" s="548"/>
      <c r="AB194" s="3895"/>
      <c r="AC194" s="3529">
        <v>5.6</v>
      </c>
      <c r="AD194" s="3507">
        <f t="shared" si="73"/>
        <v>0</v>
      </c>
      <c r="AE194" s="3529">
        <v>9.4</v>
      </c>
      <c r="AF194" s="3529"/>
      <c r="AG194" s="3545">
        <v>30</v>
      </c>
      <c r="AH194" s="3370">
        <f t="shared" si="74"/>
        <v>0</v>
      </c>
      <c r="AI194" s="3384"/>
      <c r="AJ194" s="3384"/>
      <c r="AK194" s="3384"/>
      <c r="AL194" s="3384"/>
      <c r="AM194" s="3384"/>
      <c r="AN194" s="3384"/>
      <c r="AO194" s="3384"/>
      <c r="AP194" s="3545">
        <v>30</v>
      </c>
      <c r="AQ194" s="3370">
        <f t="shared" si="75"/>
        <v>0</v>
      </c>
      <c r="AR194" s="3780"/>
      <c r="AS194" s="3384"/>
      <c r="AT194" s="3384"/>
      <c r="AU194" s="3384"/>
      <c r="AV194" s="3384"/>
      <c r="AW194" s="3384"/>
      <c r="AX194" s="3384"/>
      <c r="AY194" s="3384"/>
      <c r="AZ194" s="3384"/>
      <c r="BA194" s="3373">
        <f t="shared" ref="BA194:BA202" si="79">(BD194*AQ194)+(BE194*AH194)+(BF194*AH194)+(BG194*AH194)</f>
        <v>0</v>
      </c>
      <c r="BB194" s="3546">
        <f>BA194/'Radiología simple.'!$AO$8</f>
        <v>0</v>
      </c>
      <c r="BC194" s="3373" t="str" cm="1">
        <f t="array" ref="BC194">_xlfn.IFS(BB194&lt;4,"estandar",BB194&gt;9,"compleja",BB194&gt;4,"avanzada")</f>
        <v>estandar</v>
      </c>
      <c r="BD194" s="3547">
        <v>1</v>
      </c>
      <c r="BE194" s="3260">
        <v>0</v>
      </c>
      <c r="BF194" s="3261">
        <v>1</v>
      </c>
      <c r="BG194" s="3261">
        <v>0</v>
      </c>
      <c r="BH194" s="1164">
        <v>9.8352850678733006</v>
      </c>
      <c r="BI194" s="1164">
        <v>12.2038823529412</v>
      </c>
      <c r="BJ194" s="1141"/>
      <c r="BK194" s="1164">
        <v>21.750678733031702</v>
      </c>
      <c r="BL194" s="1164">
        <f t="shared" si="77"/>
        <v>43.789846153846199</v>
      </c>
      <c r="BM194" s="1162"/>
      <c r="BN194" s="1164">
        <v>21.880209573708001</v>
      </c>
      <c r="BO194" s="1164">
        <v>18</v>
      </c>
      <c r="BP194" s="1164">
        <v>0</v>
      </c>
      <c r="BQ194" s="1164">
        <v>8.6022317077484001</v>
      </c>
      <c r="BR194" s="1164">
        <f t="shared" si="78"/>
        <v>92.272287435302601</v>
      </c>
      <c r="BS194" s="1165"/>
      <c r="BT194" s="1200">
        <v>120</v>
      </c>
      <c r="BU194" s="177"/>
      <c r="BV194" s="611"/>
      <c r="BW194" s="611"/>
      <c r="BX194" s="611"/>
      <c r="BY194" s="602"/>
    </row>
    <row r="195" spans="1:77" ht="51.75" customHeight="1" x14ac:dyDescent="0.55000000000000004">
      <c r="A195" s="214">
        <v>0</v>
      </c>
      <c r="B195" s="215">
        <v>5</v>
      </c>
      <c r="C195" s="214">
        <v>0</v>
      </c>
      <c r="D195" s="215">
        <v>7</v>
      </c>
      <c r="E195" s="214">
        <v>0</v>
      </c>
      <c r="F195" s="215">
        <v>7</v>
      </c>
      <c r="G195" s="214">
        <v>0</v>
      </c>
      <c r="H195" s="215">
        <v>1</v>
      </c>
      <c r="I195" s="1375" t="str">
        <f t="shared" si="71"/>
        <v>05070701</v>
      </c>
      <c r="J195" s="1375" t="str">
        <f t="shared" si="72"/>
        <v>05070701</v>
      </c>
      <c r="K195" s="830"/>
      <c r="L195" s="830">
        <v>71107</v>
      </c>
      <c r="M195" s="830"/>
      <c r="N195" s="830"/>
      <c r="O195" s="830"/>
      <c r="P195" s="830"/>
      <c r="Q195" s="830"/>
      <c r="R195" s="830"/>
      <c r="S195" s="986" t="s">
        <v>119</v>
      </c>
      <c r="T195" s="2663" t="s">
        <v>1872</v>
      </c>
      <c r="U195" s="3177"/>
      <c r="V195" s="2703" t="s">
        <v>240</v>
      </c>
      <c r="W195" s="2699" t="s">
        <v>1873</v>
      </c>
      <c r="X195" s="2358"/>
      <c r="Y195" s="128" t="s">
        <v>1872</v>
      </c>
      <c r="Z195" s="548"/>
      <c r="AA195" s="548"/>
      <c r="AB195" s="3895"/>
      <c r="AC195" s="3529">
        <v>5.6</v>
      </c>
      <c r="AD195" s="3507">
        <f t="shared" si="73"/>
        <v>5.833333333333333</v>
      </c>
      <c r="AE195" s="3529">
        <v>9.4</v>
      </c>
      <c r="AF195" s="3529"/>
      <c r="AG195" s="3545">
        <v>30</v>
      </c>
      <c r="AH195" s="3370">
        <f t="shared" si="74"/>
        <v>20</v>
      </c>
      <c r="AI195" s="3384">
        <v>7</v>
      </c>
      <c r="AJ195" s="3384">
        <v>0</v>
      </c>
      <c r="AK195" s="3384">
        <v>5</v>
      </c>
      <c r="AL195" s="3384">
        <v>5</v>
      </c>
      <c r="AM195" s="3384">
        <v>0</v>
      </c>
      <c r="AN195" s="3384">
        <v>3</v>
      </c>
      <c r="AO195" s="3384"/>
      <c r="AP195" s="3545">
        <v>30</v>
      </c>
      <c r="AQ195" s="3370">
        <f t="shared" si="75"/>
        <v>30</v>
      </c>
      <c r="AR195" s="3780">
        <v>4</v>
      </c>
      <c r="AS195" s="3384">
        <v>0</v>
      </c>
      <c r="AT195" s="3384">
        <v>5</v>
      </c>
      <c r="AU195" s="3384">
        <v>0</v>
      </c>
      <c r="AV195" s="3384">
        <v>5</v>
      </c>
      <c r="AW195" s="3384">
        <v>10</v>
      </c>
      <c r="AX195" s="3384">
        <v>0</v>
      </c>
      <c r="AY195" s="3384">
        <v>6</v>
      </c>
      <c r="AZ195" s="3384"/>
      <c r="BA195" s="3373">
        <f t="shared" si="79"/>
        <v>70</v>
      </c>
      <c r="BB195" s="3546">
        <f>BA195/'Radiología simple.'!$AO$8</f>
        <v>5.833333333333333</v>
      </c>
      <c r="BC195" s="3373" t="str" cm="1">
        <f t="array" ref="BC195">_xlfn.IFS(BB195&lt;4,"estandar",BB195&gt;9,"compleja",BB195&gt;4,"avanzada")</f>
        <v>avanzada</v>
      </c>
      <c r="BD195" s="3547">
        <v>1</v>
      </c>
      <c r="BE195" s="3260">
        <v>1</v>
      </c>
      <c r="BF195" s="3261">
        <v>1</v>
      </c>
      <c r="BG195" s="3261">
        <v>0</v>
      </c>
      <c r="BH195" s="1164">
        <v>9.8352850678733006</v>
      </c>
      <c r="BI195" s="1164">
        <v>12.2038823529412</v>
      </c>
      <c r="BJ195" s="1141"/>
      <c r="BK195" s="1164">
        <v>21.750678733031702</v>
      </c>
      <c r="BL195" s="1164">
        <f t="shared" si="77"/>
        <v>43.789846153846199</v>
      </c>
      <c r="BM195" s="1162"/>
      <c r="BN195" s="1164">
        <v>21.880209573708001</v>
      </c>
      <c r="BO195" s="1164">
        <v>18</v>
      </c>
      <c r="BP195" s="1164">
        <v>0</v>
      </c>
      <c r="BQ195" s="1164">
        <v>8.6022317077484001</v>
      </c>
      <c r="BR195" s="1164">
        <f t="shared" si="78"/>
        <v>92.272287435302601</v>
      </c>
      <c r="BS195" s="1165"/>
      <c r="BT195" s="1200">
        <v>120</v>
      </c>
      <c r="BU195" s="177"/>
      <c r="BV195" s="611"/>
      <c r="BW195" s="611"/>
      <c r="BX195" s="611"/>
    </row>
    <row r="196" spans="1:77" ht="51.75" customHeight="1" x14ac:dyDescent="0.55000000000000004">
      <c r="A196" s="214">
        <v>0</v>
      </c>
      <c r="B196" s="215">
        <v>5</v>
      </c>
      <c r="C196" s="214">
        <v>0</v>
      </c>
      <c r="D196" s="215">
        <v>7</v>
      </c>
      <c r="E196" s="214">
        <v>0</v>
      </c>
      <c r="F196" s="215">
        <v>8</v>
      </c>
      <c r="G196" s="214">
        <v>0</v>
      </c>
      <c r="H196" s="215">
        <v>1</v>
      </c>
      <c r="I196" s="1375" t="str">
        <f t="shared" si="71"/>
        <v>05070801</v>
      </c>
      <c r="J196" s="1375" t="str">
        <f t="shared" si="72"/>
        <v>05070801</v>
      </c>
      <c r="K196" s="830"/>
      <c r="L196" s="830">
        <v>71108</v>
      </c>
      <c r="M196" s="830"/>
      <c r="N196" s="830"/>
      <c r="O196" s="830"/>
      <c r="P196" s="830"/>
      <c r="Q196" s="830"/>
      <c r="R196" s="830"/>
      <c r="S196" s="986" t="s">
        <v>119</v>
      </c>
      <c r="T196" s="2663" t="s">
        <v>1874</v>
      </c>
      <c r="U196" s="3177"/>
      <c r="V196" s="2703" t="s">
        <v>240</v>
      </c>
      <c r="W196" s="2699" t="s">
        <v>1875</v>
      </c>
      <c r="X196" s="2358"/>
      <c r="Y196" s="128" t="s">
        <v>1876</v>
      </c>
      <c r="Z196" s="548"/>
      <c r="AA196" s="548"/>
      <c r="AB196" s="3895"/>
      <c r="AC196" s="3529">
        <v>5.6</v>
      </c>
      <c r="AD196" s="3507">
        <f t="shared" si="73"/>
        <v>6.666666666666667</v>
      </c>
      <c r="AE196" s="3529">
        <v>9.4</v>
      </c>
      <c r="AF196" s="3529"/>
      <c r="AG196" s="3545">
        <v>30</v>
      </c>
      <c r="AH196" s="3370">
        <f t="shared" si="74"/>
        <v>25</v>
      </c>
      <c r="AI196" s="3384">
        <v>7</v>
      </c>
      <c r="AJ196" s="3384">
        <v>0</v>
      </c>
      <c r="AK196" s="3384">
        <v>5</v>
      </c>
      <c r="AL196" s="3384">
        <v>5</v>
      </c>
      <c r="AM196" s="3384">
        <v>5</v>
      </c>
      <c r="AN196" s="3384">
        <v>3</v>
      </c>
      <c r="AO196" s="3384"/>
      <c r="AP196" s="3545">
        <v>30</v>
      </c>
      <c r="AQ196" s="3370">
        <f t="shared" si="75"/>
        <v>30</v>
      </c>
      <c r="AR196" s="3780">
        <v>4</v>
      </c>
      <c r="AS196" s="3384">
        <v>0</v>
      </c>
      <c r="AT196" s="3384">
        <v>5</v>
      </c>
      <c r="AU196" s="3384">
        <v>0</v>
      </c>
      <c r="AV196" s="3384">
        <v>5</v>
      </c>
      <c r="AW196" s="3384">
        <v>10</v>
      </c>
      <c r="AX196" s="3384">
        <v>0</v>
      </c>
      <c r="AY196" s="3384">
        <v>6</v>
      </c>
      <c r="AZ196" s="3384"/>
      <c r="BA196" s="3373">
        <f t="shared" si="79"/>
        <v>80</v>
      </c>
      <c r="BB196" s="3546">
        <f>BA196/'Radiología simple.'!$AO$8</f>
        <v>6.666666666666667</v>
      </c>
      <c r="BC196" s="3373" t="str" cm="1">
        <f t="array" ref="BC196">_xlfn.IFS(BB196&lt;4,"estandar",BB196&gt;9,"compleja",BB196&gt;4,"avanzada")</f>
        <v>avanzada</v>
      </c>
      <c r="BD196" s="3547">
        <v>1</v>
      </c>
      <c r="BE196" s="3260">
        <v>1</v>
      </c>
      <c r="BF196" s="3261">
        <v>1</v>
      </c>
      <c r="BG196" s="3261">
        <v>0</v>
      </c>
      <c r="BH196" s="1164">
        <v>9.8352850678733006</v>
      </c>
      <c r="BI196" s="1164">
        <v>12.2038823529412</v>
      </c>
      <c r="BJ196" s="1141"/>
      <c r="BK196" s="1164">
        <v>21.750678733031702</v>
      </c>
      <c r="BL196" s="1164">
        <f t="shared" si="77"/>
        <v>43.789846153846199</v>
      </c>
      <c r="BM196" s="1162"/>
      <c r="BN196" s="1164">
        <v>21.880209573708001</v>
      </c>
      <c r="BO196" s="1164">
        <v>18</v>
      </c>
      <c r="BP196" s="1164">
        <v>0</v>
      </c>
      <c r="BQ196" s="1164">
        <v>8.6022317077484001</v>
      </c>
      <c r="BR196" s="1164">
        <f t="shared" si="78"/>
        <v>92.272287435302601</v>
      </c>
      <c r="BS196" s="1165"/>
      <c r="BT196" s="1200">
        <v>120</v>
      </c>
      <c r="BU196" s="177"/>
      <c r="BV196" s="611"/>
      <c r="BW196" s="611"/>
      <c r="BX196" s="611"/>
    </row>
    <row r="197" spans="1:77" ht="51.75" customHeight="1" x14ac:dyDescent="0.55000000000000004">
      <c r="A197" s="214">
        <v>0</v>
      </c>
      <c r="B197" s="215">
        <v>5</v>
      </c>
      <c r="C197" s="214">
        <v>0</v>
      </c>
      <c r="D197" s="215">
        <v>7</v>
      </c>
      <c r="E197" s="214">
        <v>0</v>
      </c>
      <c r="F197" s="215">
        <v>9</v>
      </c>
      <c r="G197" s="214">
        <v>0</v>
      </c>
      <c r="H197" s="215">
        <v>1</v>
      </c>
      <c r="I197" s="1375" t="str">
        <f t="shared" si="71"/>
        <v>05070901</v>
      </c>
      <c r="J197" s="1375" t="str">
        <f t="shared" si="72"/>
        <v>05070901</v>
      </c>
      <c r="K197" s="830"/>
      <c r="L197" s="830">
        <v>71110</v>
      </c>
      <c r="M197" s="830"/>
      <c r="N197" s="830"/>
      <c r="O197" s="830"/>
      <c r="P197" s="830"/>
      <c r="Q197" s="830"/>
      <c r="R197" s="830"/>
      <c r="S197" s="986" t="s">
        <v>119</v>
      </c>
      <c r="T197" s="2663" t="s">
        <v>1877</v>
      </c>
      <c r="U197" s="3177"/>
      <c r="V197" s="2703" t="s">
        <v>240</v>
      </c>
      <c r="W197" s="2699" t="s">
        <v>1878</v>
      </c>
      <c r="X197" s="2358"/>
      <c r="Y197" s="128" t="s">
        <v>1879</v>
      </c>
      <c r="Z197" s="548"/>
      <c r="AA197" s="548"/>
      <c r="AB197" s="3895"/>
      <c r="AC197" s="3529">
        <v>5.6</v>
      </c>
      <c r="AD197" s="3507">
        <f t="shared" si="73"/>
        <v>6.666666666666667</v>
      </c>
      <c r="AE197" s="3529">
        <v>9.4</v>
      </c>
      <c r="AF197" s="3529"/>
      <c r="AG197" s="3545">
        <v>30</v>
      </c>
      <c r="AH197" s="3370">
        <f t="shared" si="74"/>
        <v>25</v>
      </c>
      <c r="AI197" s="3384">
        <v>7</v>
      </c>
      <c r="AJ197" s="3384">
        <v>0</v>
      </c>
      <c r="AK197" s="3384">
        <v>5</v>
      </c>
      <c r="AL197" s="3384">
        <v>5</v>
      </c>
      <c r="AM197" s="3384">
        <v>5</v>
      </c>
      <c r="AN197" s="3384">
        <v>3</v>
      </c>
      <c r="AO197" s="3384"/>
      <c r="AP197" s="3545">
        <v>30</v>
      </c>
      <c r="AQ197" s="3370">
        <f t="shared" si="75"/>
        <v>30</v>
      </c>
      <c r="AR197" s="3780">
        <v>4</v>
      </c>
      <c r="AS197" s="3384">
        <v>0</v>
      </c>
      <c r="AT197" s="3384">
        <v>5</v>
      </c>
      <c r="AU197" s="3384">
        <v>0</v>
      </c>
      <c r="AV197" s="3384">
        <v>5</v>
      </c>
      <c r="AW197" s="3384">
        <v>10</v>
      </c>
      <c r="AX197" s="3384">
        <v>0</v>
      </c>
      <c r="AY197" s="3384">
        <v>6</v>
      </c>
      <c r="AZ197" s="3384"/>
      <c r="BA197" s="3373">
        <f t="shared" si="79"/>
        <v>80</v>
      </c>
      <c r="BB197" s="3546">
        <f>BA197/'Radiología simple.'!$AO$8</f>
        <v>6.666666666666667</v>
      </c>
      <c r="BC197" s="3373" t="str" cm="1">
        <f t="array" ref="BC197">_xlfn.IFS(BB197&lt;4,"estandar",BB197&gt;9,"compleja",BB197&gt;4,"avanzada")</f>
        <v>avanzada</v>
      </c>
      <c r="BD197" s="3547">
        <v>1</v>
      </c>
      <c r="BE197" s="3260">
        <v>1</v>
      </c>
      <c r="BF197" s="3261">
        <v>1</v>
      </c>
      <c r="BG197" s="3261">
        <v>0</v>
      </c>
      <c r="BH197" s="1164">
        <v>9.8352850678733006</v>
      </c>
      <c r="BI197" s="1164">
        <v>12.2038823529412</v>
      </c>
      <c r="BJ197" s="1141"/>
      <c r="BK197" s="1164">
        <v>21.750678733031702</v>
      </c>
      <c r="BL197" s="1164">
        <f t="shared" si="77"/>
        <v>43.789846153846199</v>
      </c>
      <c r="BM197" s="1162"/>
      <c r="BN197" s="1164">
        <v>21.880209573708001</v>
      </c>
      <c r="BO197" s="1164">
        <v>18</v>
      </c>
      <c r="BP197" s="1164">
        <v>0</v>
      </c>
      <c r="BQ197" s="1164">
        <v>8.6022317077484001</v>
      </c>
      <c r="BR197" s="1164">
        <f t="shared" si="78"/>
        <v>92.272287435302601</v>
      </c>
      <c r="BS197" s="1165"/>
      <c r="BT197" s="1200">
        <v>120</v>
      </c>
      <c r="BU197" s="177"/>
      <c r="BV197" s="611"/>
      <c r="BW197" s="611"/>
      <c r="BX197" s="611"/>
    </row>
    <row r="198" spans="1:77" ht="51.75" hidden="1" customHeight="1" x14ac:dyDescent="0.55000000000000004">
      <c r="A198" s="1198">
        <v>0</v>
      </c>
      <c r="B198" s="1199">
        <v>5</v>
      </c>
      <c r="C198" s="1198">
        <v>0</v>
      </c>
      <c r="D198" s="1199">
        <v>7</v>
      </c>
      <c r="E198" s="1198">
        <v>1</v>
      </c>
      <c r="F198" s="1199">
        <v>0</v>
      </c>
      <c r="G198" s="1198">
        <v>0</v>
      </c>
      <c r="H198" s="1199">
        <v>1</v>
      </c>
      <c r="I198" s="2826" t="str">
        <f t="shared" si="71"/>
        <v>05071001</v>
      </c>
      <c r="J198" s="2826" t="str">
        <f t="shared" si="72"/>
        <v>05071001</v>
      </c>
      <c r="K198" s="2828"/>
      <c r="L198" s="2828">
        <v>71111</v>
      </c>
      <c r="M198" s="2828"/>
      <c r="N198" s="2828"/>
      <c r="O198" s="2828"/>
      <c r="P198" s="2828"/>
      <c r="Q198" s="2828"/>
      <c r="R198" s="2828"/>
      <c r="S198" s="2784" t="s">
        <v>119</v>
      </c>
      <c r="T198" s="2969" t="s">
        <v>1681</v>
      </c>
      <c r="U198" s="3181"/>
      <c r="V198" s="2703" t="s">
        <v>240</v>
      </c>
      <c r="W198" s="2699"/>
      <c r="X198" s="3010" t="s">
        <v>1880</v>
      </c>
      <c r="Y198" s="128" t="s">
        <v>1681</v>
      </c>
      <c r="Z198" s="548"/>
      <c r="AA198" s="548"/>
      <c r="AB198" s="3895"/>
      <c r="AC198" s="3529">
        <v>9.5</v>
      </c>
      <c r="AD198" s="3507">
        <f t="shared" si="73"/>
        <v>0</v>
      </c>
      <c r="AE198" s="3529">
        <v>11.9</v>
      </c>
      <c r="AF198" s="3529"/>
      <c r="AG198" s="3545">
        <v>30</v>
      </c>
      <c r="AH198" s="3370">
        <f t="shared" si="74"/>
        <v>0</v>
      </c>
      <c r="AI198" s="3398"/>
      <c r="AJ198" s="3398"/>
      <c r="AK198" s="3398"/>
      <c r="AL198" s="3398"/>
      <c r="AM198" s="3398"/>
      <c r="AN198" s="3398"/>
      <c r="AO198" s="3398"/>
      <c r="AP198" s="3545">
        <v>60</v>
      </c>
      <c r="AQ198" s="3370">
        <f t="shared" si="75"/>
        <v>0</v>
      </c>
      <c r="AR198" s="3776"/>
      <c r="AS198" s="3398"/>
      <c r="AT198" s="3398"/>
      <c r="AU198" s="3398"/>
      <c r="AV198" s="3398"/>
      <c r="AW198" s="3398"/>
      <c r="AX198" s="3398"/>
      <c r="AY198" s="3398"/>
      <c r="AZ198" s="3398"/>
      <c r="BA198" s="3373">
        <f t="shared" si="79"/>
        <v>0</v>
      </c>
      <c r="BB198" s="3546">
        <f>BA198/'Radiología simple.'!$AO$8</f>
        <v>0</v>
      </c>
      <c r="BC198" s="3373" t="str" cm="1">
        <f t="array" ref="BC198">_xlfn.IFS(BB198&lt;4,"estandar",BB198&gt;9,"compleja",BB198&gt;4,"avanzada")</f>
        <v>estandar</v>
      </c>
      <c r="BD198" s="3547">
        <v>1</v>
      </c>
      <c r="BE198" s="3260">
        <v>0</v>
      </c>
      <c r="BF198" s="3261">
        <v>1</v>
      </c>
      <c r="BG198" s="3261">
        <v>0</v>
      </c>
      <c r="BH198" s="1164">
        <v>9.8352850678733006</v>
      </c>
      <c r="BI198" s="1164">
        <v>12.2038823529412</v>
      </c>
      <c r="BJ198" s="1141"/>
      <c r="BK198" s="1164">
        <v>43.501357466063297</v>
      </c>
      <c r="BL198" s="1164">
        <f t="shared" si="77"/>
        <v>65.54052488687779</v>
      </c>
      <c r="BM198" s="1162"/>
      <c r="BN198" s="1164">
        <v>21.880209573708001</v>
      </c>
      <c r="BO198" s="1164">
        <v>18</v>
      </c>
      <c r="BP198" s="1164">
        <v>0</v>
      </c>
      <c r="BQ198" s="1164">
        <v>8.6022317077484001</v>
      </c>
      <c r="BR198" s="1164">
        <f t="shared" si="78"/>
        <v>114.02296616833419</v>
      </c>
      <c r="BS198" s="1165"/>
      <c r="BT198" s="1200">
        <v>120</v>
      </c>
      <c r="BU198" s="177"/>
      <c r="BV198" s="611"/>
      <c r="BW198" s="611"/>
      <c r="BX198" s="611"/>
      <c r="BY198" s="602"/>
    </row>
    <row r="199" spans="1:77" ht="51.75" customHeight="1" x14ac:dyDescent="0.55000000000000004">
      <c r="A199" s="214">
        <v>0</v>
      </c>
      <c r="B199" s="215">
        <v>5</v>
      </c>
      <c r="C199" s="214">
        <v>0</v>
      </c>
      <c r="D199" s="215">
        <v>7</v>
      </c>
      <c r="E199" s="214">
        <v>1</v>
      </c>
      <c r="F199" s="215">
        <v>1</v>
      </c>
      <c r="G199" s="214">
        <v>0</v>
      </c>
      <c r="H199" s="215">
        <v>1</v>
      </c>
      <c r="I199" s="1375" t="str">
        <f t="shared" si="71"/>
        <v>05071101</v>
      </c>
      <c r="J199" s="1375" t="str">
        <f t="shared" si="72"/>
        <v>05071101</v>
      </c>
      <c r="K199" s="830"/>
      <c r="L199" s="830">
        <v>71112</v>
      </c>
      <c r="M199" s="830"/>
      <c r="N199" s="830"/>
      <c r="O199" s="830"/>
      <c r="P199" s="830"/>
      <c r="Q199" s="830"/>
      <c r="R199" s="830"/>
      <c r="S199" s="986" t="s">
        <v>119</v>
      </c>
      <c r="T199" s="2663" t="s">
        <v>1881</v>
      </c>
      <c r="U199" s="3177"/>
      <c r="V199" s="2703" t="s">
        <v>240</v>
      </c>
      <c r="W199" s="2699" t="s">
        <v>1882</v>
      </c>
      <c r="X199" s="2358"/>
      <c r="Y199" s="128" t="s">
        <v>1883</v>
      </c>
      <c r="Z199" s="548"/>
      <c r="AA199" s="548"/>
      <c r="AB199" s="3895"/>
      <c r="AC199" s="3529">
        <v>9.5</v>
      </c>
      <c r="AD199" s="3507">
        <f t="shared" si="73"/>
        <v>7.5</v>
      </c>
      <c r="AE199" s="3529">
        <v>11.9</v>
      </c>
      <c r="AF199" s="3529"/>
      <c r="AG199" s="3545">
        <v>30</v>
      </c>
      <c r="AH199" s="3370">
        <f t="shared" si="74"/>
        <v>25</v>
      </c>
      <c r="AI199" s="3384">
        <v>7</v>
      </c>
      <c r="AJ199" s="3384">
        <v>0</v>
      </c>
      <c r="AK199" s="3384">
        <v>5</v>
      </c>
      <c r="AL199" s="3384">
        <v>5</v>
      </c>
      <c r="AM199" s="3384">
        <v>5</v>
      </c>
      <c r="AN199" s="3384">
        <v>3</v>
      </c>
      <c r="AO199" s="3384"/>
      <c r="AP199" s="3545">
        <v>60</v>
      </c>
      <c r="AQ199" s="3370">
        <f t="shared" si="75"/>
        <v>40</v>
      </c>
      <c r="AR199" s="3780">
        <v>4</v>
      </c>
      <c r="AS199" s="3384">
        <v>0</v>
      </c>
      <c r="AT199" s="3384">
        <v>5</v>
      </c>
      <c r="AU199" s="3384">
        <v>10</v>
      </c>
      <c r="AV199" s="3384">
        <v>5</v>
      </c>
      <c r="AW199" s="3384">
        <v>10</v>
      </c>
      <c r="AX199" s="3384">
        <v>0</v>
      </c>
      <c r="AY199" s="3384">
        <v>6</v>
      </c>
      <c r="AZ199" s="3384"/>
      <c r="BA199" s="3373">
        <f t="shared" si="79"/>
        <v>90</v>
      </c>
      <c r="BB199" s="3546">
        <f>BA199/'Radiología simple.'!$AO$8</f>
        <v>7.5</v>
      </c>
      <c r="BC199" s="3373" t="str" cm="1">
        <f t="array" ref="BC199">_xlfn.IFS(BB199&lt;4,"estandar",BB199&gt;9,"compleja",BB199&gt;4,"avanzada")</f>
        <v>avanzada</v>
      </c>
      <c r="BD199" s="3547">
        <v>1</v>
      </c>
      <c r="BE199" s="3260">
        <v>1</v>
      </c>
      <c r="BF199" s="3261">
        <v>1</v>
      </c>
      <c r="BG199" s="3261">
        <v>0</v>
      </c>
      <c r="BH199" s="1164">
        <v>9.8352850678733006</v>
      </c>
      <c r="BI199" s="1164">
        <v>12.2038823529412</v>
      </c>
      <c r="BJ199" s="1141"/>
      <c r="BK199" s="1164">
        <v>43.501357466063297</v>
      </c>
      <c r="BL199" s="1164">
        <f t="shared" si="77"/>
        <v>65.54052488687779</v>
      </c>
      <c r="BM199" s="1162"/>
      <c r="BN199" s="1164">
        <v>21.880209573708001</v>
      </c>
      <c r="BO199" s="1164">
        <v>18</v>
      </c>
      <c r="BP199" s="1164">
        <v>0</v>
      </c>
      <c r="BQ199" s="1164">
        <v>8.6022317077484001</v>
      </c>
      <c r="BR199" s="1164">
        <f t="shared" si="78"/>
        <v>114.02296616833419</v>
      </c>
      <c r="BS199" s="1165"/>
      <c r="BT199" s="1200">
        <v>120</v>
      </c>
      <c r="BU199" s="177"/>
      <c r="BV199" s="611"/>
      <c r="BW199" s="611"/>
      <c r="BX199" s="611"/>
    </row>
    <row r="200" spans="1:77" ht="51.75" customHeight="1" x14ac:dyDescent="0.55000000000000004">
      <c r="A200" s="214">
        <v>0</v>
      </c>
      <c r="B200" s="215">
        <v>5</v>
      </c>
      <c r="C200" s="214">
        <v>0</v>
      </c>
      <c r="D200" s="215">
        <v>7</v>
      </c>
      <c r="E200" s="214">
        <v>1</v>
      </c>
      <c r="F200" s="215">
        <v>2</v>
      </c>
      <c r="G200" s="214">
        <v>0</v>
      </c>
      <c r="H200" s="215">
        <v>1</v>
      </c>
      <c r="I200" s="1375" t="str">
        <f t="shared" si="71"/>
        <v>05071201</v>
      </c>
      <c r="J200" s="1375" t="str">
        <f t="shared" si="72"/>
        <v>05071201</v>
      </c>
      <c r="K200" s="830"/>
      <c r="L200" s="830">
        <v>71113</v>
      </c>
      <c r="M200" s="830"/>
      <c r="N200" s="830"/>
      <c r="O200" s="830"/>
      <c r="P200" s="830"/>
      <c r="Q200" s="830"/>
      <c r="R200" s="830"/>
      <c r="S200" s="986" t="s">
        <v>119</v>
      </c>
      <c r="T200" s="2663" t="s">
        <v>1884</v>
      </c>
      <c r="U200" s="3177"/>
      <c r="V200" s="2703" t="s">
        <v>240</v>
      </c>
      <c r="W200" s="2699" t="s">
        <v>1885</v>
      </c>
      <c r="X200" s="2358"/>
      <c r="Y200" s="128" t="s">
        <v>1884</v>
      </c>
      <c r="Z200" s="548"/>
      <c r="AA200" s="548"/>
      <c r="AB200" s="3895"/>
      <c r="AC200" s="3529">
        <v>5.0999999999999996</v>
      </c>
      <c r="AD200" s="3507">
        <f t="shared" si="73"/>
        <v>5.833333333333333</v>
      </c>
      <c r="AE200" s="3529">
        <v>8.1</v>
      </c>
      <c r="AF200" s="3529"/>
      <c r="AG200" s="3398">
        <v>20</v>
      </c>
      <c r="AH200" s="3370">
        <f t="shared" si="74"/>
        <v>20</v>
      </c>
      <c r="AI200" s="3398">
        <v>7</v>
      </c>
      <c r="AJ200" s="3398">
        <v>0</v>
      </c>
      <c r="AK200" s="3398">
        <v>5</v>
      </c>
      <c r="AL200" s="3398">
        <v>5</v>
      </c>
      <c r="AM200" s="3398">
        <v>0</v>
      </c>
      <c r="AN200" s="3398">
        <v>3</v>
      </c>
      <c r="AO200" s="3398"/>
      <c r="AP200" s="3398">
        <v>30</v>
      </c>
      <c r="AQ200" s="3370">
        <f t="shared" si="75"/>
        <v>30</v>
      </c>
      <c r="AR200" s="3780">
        <v>4</v>
      </c>
      <c r="AS200" s="3384">
        <v>0</v>
      </c>
      <c r="AT200" s="3384">
        <v>5</v>
      </c>
      <c r="AU200" s="3384">
        <v>0</v>
      </c>
      <c r="AV200" s="3384">
        <v>5</v>
      </c>
      <c r="AW200" s="3384">
        <v>10</v>
      </c>
      <c r="AX200" s="3384">
        <v>0</v>
      </c>
      <c r="AY200" s="3384">
        <v>6</v>
      </c>
      <c r="AZ200" s="3384"/>
      <c r="BA200" s="3373">
        <f t="shared" si="79"/>
        <v>70</v>
      </c>
      <c r="BB200" s="3546">
        <f>BA200/'Radiología simple.'!$AO$8</f>
        <v>5.833333333333333</v>
      </c>
      <c r="BC200" s="3373" t="str" cm="1">
        <f t="array" ref="BC200">_xlfn.IFS(BB200&lt;4,"estandar",BB200&gt;9,"compleja",BB200&gt;4,"avanzada")</f>
        <v>avanzada</v>
      </c>
      <c r="BD200" s="3547">
        <v>1</v>
      </c>
      <c r="BE200" s="3260">
        <v>1</v>
      </c>
      <c r="BF200" s="3261">
        <v>1</v>
      </c>
      <c r="BG200" s="3261">
        <v>0</v>
      </c>
      <c r="BH200" s="1164">
        <v>6.5568567119155396</v>
      </c>
      <c r="BI200" s="1164">
        <v>8.1359215686274506</v>
      </c>
      <c r="BJ200" s="1141"/>
      <c r="BK200" s="1164">
        <v>21.750678733031702</v>
      </c>
      <c r="BL200" s="1164">
        <f t="shared" si="77"/>
        <v>36.443457013574694</v>
      </c>
      <c r="BM200" s="1162"/>
      <c r="BN200" s="1164">
        <v>14.586806382472</v>
      </c>
      <c r="BO200" s="1164">
        <v>18</v>
      </c>
      <c r="BP200" s="1164">
        <v>0</v>
      </c>
      <c r="BQ200" s="1164">
        <v>8.6022317077484001</v>
      </c>
      <c r="BR200" s="1164">
        <f t="shared" si="78"/>
        <v>77.632495103795094</v>
      </c>
      <c r="BS200" s="1165"/>
      <c r="BT200" s="1200">
        <v>120</v>
      </c>
      <c r="BU200" s="177"/>
      <c r="BV200" s="611"/>
      <c r="BW200" s="611"/>
      <c r="BX200" s="611"/>
    </row>
    <row r="201" spans="1:77" ht="51.75" hidden="1" customHeight="1" x14ac:dyDescent="0.55000000000000004">
      <c r="A201" s="1198">
        <v>0</v>
      </c>
      <c r="B201" s="1199">
        <v>5</v>
      </c>
      <c r="C201" s="1198">
        <v>0</v>
      </c>
      <c r="D201" s="1199">
        <v>7</v>
      </c>
      <c r="E201" s="1198">
        <v>1</v>
      </c>
      <c r="F201" s="1199">
        <v>3</v>
      </c>
      <c r="G201" s="1198">
        <v>0</v>
      </c>
      <c r="H201" s="1199">
        <v>1</v>
      </c>
      <c r="I201" s="2826" t="str">
        <f t="shared" si="71"/>
        <v>05071301</v>
      </c>
      <c r="J201" s="1375" t="str">
        <f>CONCATENATE(A201,B201,C201,D201,E201,F201,G201,H201)</f>
        <v>05071301</v>
      </c>
      <c r="K201" s="830"/>
      <c r="L201" s="830"/>
      <c r="M201" s="830"/>
      <c r="N201" s="830"/>
      <c r="O201" s="830"/>
      <c r="P201" s="830"/>
      <c r="Q201" s="830"/>
      <c r="R201" s="830"/>
      <c r="S201" s="2798" t="s">
        <v>741</v>
      </c>
      <c r="T201" s="1454" t="s">
        <v>1668</v>
      </c>
      <c r="U201" s="2698"/>
      <c r="V201" s="2775" t="s">
        <v>268</v>
      </c>
      <c r="W201" s="2956"/>
      <c r="X201" s="2401" t="s">
        <v>1871</v>
      </c>
      <c r="Y201" s="473"/>
      <c r="Z201" s="548"/>
      <c r="AA201" s="548"/>
      <c r="AB201" s="3895"/>
      <c r="AC201" s="3529"/>
      <c r="AD201" s="3507">
        <f t="shared" si="73"/>
        <v>0</v>
      </c>
      <c r="AE201" s="3529"/>
      <c r="AF201" s="3529"/>
      <c r="AG201" s="3559" t="s">
        <v>1886</v>
      </c>
      <c r="AH201" s="3370">
        <f t="shared" si="74"/>
        <v>0</v>
      </c>
      <c r="AI201" s="3559"/>
      <c r="AJ201" s="3559"/>
      <c r="AK201" s="3559"/>
      <c r="AL201" s="3559"/>
      <c r="AM201" s="3559"/>
      <c r="AN201" s="3559"/>
      <c r="AO201" s="3559"/>
      <c r="AP201" s="3559" t="s">
        <v>1886</v>
      </c>
      <c r="AQ201" s="3370">
        <f t="shared" si="75"/>
        <v>0</v>
      </c>
      <c r="AR201" s="3909"/>
      <c r="AS201" s="3572"/>
      <c r="AT201" s="3572"/>
      <c r="AU201" s="3572"/>
      <c r="AV201" s="3572"/>
      <c r="AW201" s="3572"/>
      <c r="AX201" s="3572"/>
      <c r="AY201" s="3572"/>
      <c r="AZ201" s="3572"/>
      <c r="BA201" s="3373">
        <f t="shared" si="79"/>
        <v>0</v>
      </c>
      <c r="BB201" s="3546">
        <f>BA201/'Radiología simple.'!$AO$8</f>
        <v>0</v>
      </c>
      <c r="BC201" s="3373" t="str" cm="1">
        <f t="array" ref="BC201">_xlfn.IFS(BB201&lt;4,"estandar",BB201&gt;9,"compleja",BB201&gt;4,"avanzada")</f>
        <v>estandar</v>
      </c>
      <c r="BD201" s="3547">
        <v>1</v>
      </c>
      <c r="BE201" s="3260">
        <v>0</v>
      </c>
      <c r="BF201" s="3261">
        <v>1</v>
      </c>
      <c r="BG201" s="3261">
        <v>0</v>
      </c>
      <c r="BH201" s="1164"/>
      <c r="BI201" s="1164"/>
      <c r="BJ201" s="1141"/>
      <c r="BK201" s="1164"/>
      <c r="BL201" s="1164"/>
      <c r="BM201" s="1162"/>
      <c r="BN201" s="1164"/>
      <c r="BO201" s="1164"/>
      <c r="BP201" s="1164"/>
      <c r="BQ201" s="1164"/>
      <c r="BR201" s="1164"/>
      <c r="BS201" s="1165"/>
      <c r="BT201" s="1200"/>
      <c r="BU201" s="436"/>
      <c r="BV201" s="611"/>
      <c r="BW201" s="611"/>
      <c r="BX201" s="611"/>
    </row>
    <row r="202" spans="1:77" ht="51.75" customHeight="1" x14ac:dyDescent="0.55000000000000004">
      <c r="A202" s="1443">
        <v>0</v>
      </c>
      <c r="B202" s="1444">
        <v>5</v>
      </c>
      <c r="C202" s="1443">
        <v>0</v>
      </c>
      <c r="D202" s="1444">
        <v>7</v>
      </c>
      <c r="E202" s="1443">
        <v>1</v>
      </c>
      <c r="F202" s="1444">
        <v>3</v>
      </c>
      <c r="G202" s="1443">
        <v>0</v>
      </c>
      <c r="H202" s="1444">
        <v>1</v>
      </c>
      <c r="I202" s="2826"/>
      <c r="J202" s="2766" t="str">
        <f>CONCATENATE(A202,B202,C202,D202,E202,F202,G202,H202)</f>
        <v>05071301</v>
      </c>
      <c r="K202" s="830"/>
      <c r="L202" s="830"/>
      <c r="M202" s="830"/>
      <c r="N202" s="830"/>
      <c r="O202" s="830"/>
      <c r="P202" s="830"/>
      <c r="Q202" s="830"/>
      <c r="R202" s="830"/>
      <c r="S202" s="2840" t="s">
        <v>133</v>
      </c>
      <c r="T202" s="2947" t="s">
        <v>1887</v>
      </c>
      <c r="U202" s="2698"/>
      <c r="V202" s="2854" t="s">
        <v>291</v>
      </c>
      <c r="W202" s="2956"/>
      <c r="X202" s="2401"/>
      <c r="Y202" s="473"/>
      <c r="Z202" s="548"/>
      <c r="AA202" s="548"/>
      <c r="AB202" s="3895"/>
      <c r="AC202" s="3529"/>
      <c r="AD202" s="3507">
        <f t="shared" si="73"/>
        <v>3.75</v>
      </c>
      <c r="AE202" s="3529"/>
      <c r="AF202" s="3529"/>
      <c r="AG202" s="3384"/>
      <c r="AH202" s="3370">
        <f t="shared" si="74"/>
        <v>10</v>
      </c>
      <c r="AI202" s="3398">
        <v>0</v>
      </c>
      <c r="AJ202" s="3398">
        <v>0</v>
      </c>
      <c r="AK202" s="3398">
        <v>0</v>
      </c>
      <c r="AL202" s="3398">
        <v>0</v>
      </c>
      <c r="AM202" s="3398">
        <v>0</v>
      </c>
      <c r="AN202" s="3398">
        <v>10</v>
      </c>
      <c r="AO202" s="3398"/>
      <c r="AP202" s="3545"/>
      <c r="AQ202" s="3370">
        <v>35</v>
      </c>
      <c r="AR202" s="3776">
        <v>4</v>
      </c>
      <c r="AS202" s="3398">
        <v>0</v>
      </c>
      <c r="AT202" s="3398">
        <v>5</v>
      </c>
      <c r="AU202" s="3398">
        <v>0</v>
      </c>
      <c r="AV202" s="3398">
        <v>5</v>
      </c>
      <c r="AW202" s="3398">
        <v>10</v>
      </c>
      <c r="AX202" s="3398">
        <v>0</v>
      </c>
      <c r="AY202" s="3398">
        <v>6</v>
      </c>
      <c r="AZ202" s="3398"/>
      <c r="BA202" s="3373">
        <f t="shared" si="79"/>
        <v>45</v>
      </c>
      <c r="BB202" s="3546">
        <f>BA202/'Radiología simple.'!$AO$8</f>
        <v>3.75</v>
      </c>
      <c r="BC202" s="3373" t="str" cm="1">
        <f t="array" ref="BC202">_xlfn.IFS(BB202&lt;4,"estandar",BB202&gt;9,"compleja",BB202&gt;4,"avanzada")</f>
        <v>estandar</v>
      </c>
      <c r="BD202" s="3547">
        <v>1</v>
      </c>
      <c r="BE202" s="3260">
        <v>0</v>
      </c>
      <c r="BF202" s="3261">
        <v>1</v>
      </c>
      <c r="BG202" s="3261">
        <v>0</v>
      </c>
      <c r="BH202" s="1164"/>
      <c r="BI202" s="1164"/>
      <c r="BJ202" s="1141"/>
      <c r="BK202" s="1164"/>
      <c r="BL202" s="1164"/>
      <c r="BM202" s="1162"/>
      <c r="BN202" s="1164"/>
      <c r="BO202" s="1164"/>
      <c r="BP202" s="1164"/>
      <c r="BQ202" s="1164"/>
      <c r="BR202" s="1164"/>
      <c r="BS202" s="1165"/>
      <c r="BT202" s="1200"/>
      <c r="BU202" s="436"/>
      <c r="BV202" s="611"/>
      <c r="BW202" s="611"/>
      <c r="BX202" s="611"/>
    </row>
    <row r="203" spans="1:77" ht="20.25" customHeight="1" x14ac:dyDescent="0.55000000000000004">
      <c r="A203" s="90"/>
      <c r="B203" s="89"/>
      <c r="C203" s="90"/>
      <c r="D203" s="89"/>
      <c r="E203" s="90"/>
      <c r="F203" s="89"/>
      <c r="G203" s="90"/>
      <c r="H203" s="89"/>
      <c r="I203" s="1339" t="str">
        <f t="shared" si="71"/>
        <v/>
      </c>
      <c r="J203" s="1339"/>
      <c r="K203" s="127"/>
      <c r="L203" s="127"/>
      <c r="M203" s="120"/>
      <c r="N203" s="120"/>
      <c r="O203" s="120"/>
      <c r="P203" s="120"/>
      <c r="Q203" s="120"/>
      <c r="R203" s="120"/>
      <c r="S203" s="127"/>
      <c r="T203" s="60"/>
      <c r="U203" s="61"/>
      <c r="V203" s="62"/>
      <c r="W203" s="2412"/>
      <c r="X203" s="2354"/>
      <c r="Y203" s="61"/>
      <c r="Z203" s="61"/>
      <c r="AA203" s="61"/>
      <c r="AB203" s="1885"/>
      <c r="AC203" s="3529"/>
      <c r="AD203" s="3529"/>
      <c r="AE203" s="3529"/>
      <c r="AF203" s="3529"/>
      <c r="AG203" s="3384"/>
      <c r="AH203" s="3384"/>
      <c r="AI203" s="3384"/>
      <c r="AJ203" s="3384"/>
      <c r="AK203" s="3384"/>
      <c r="AL203" s="3384"/>
      <c r="AM203" s="3384"/>
      <c r="AN203" s="3384"/>
      <c r="AO203" s="3384"/>
      <c r="AP203" s="3384"/>
      <c r="AQ203" s="3384"/>
      <c r="AR203" s="3780"/>
      <c r="AS203" s="3384"/>
      <c r="AT203" s="3384"/>
      <c r="AU203" s="3384"/>
      <c r="AV203" s="3384"/>
      <c r="AW203" s="3384"/>
      <c r="AX203" s="3384"/>
      <c r="AY203" s="3384"/>
      <c r="AZ203" s="3384"/>
      <c r="BA203" s="3384"/>
      <c r="BB203" s="3548"/>
      <c r="BC203" s="3384"/>
      <c r="BD203" s="3553"/>
      <c r="BE203" s="3264"/>
      <c r="BF203" s="1200"/>
      <c r="BG203" s="1200"/>
      <c r="BH203" s="1164"/>
      <c r="BI203" s="1164"/>
      <c r="BJ203" s="1141"/>
      <c r="BK203" s="1164"/>
      <c r="BL203" s="1164"/>
      <c r="BM203" s="1162"/>
      <c r="BN203" s="1164"/>
      <c r="BO203" s="1164"/>
      <c r="BP203" s="1164"/>
      <c r="BQ203" s="1164"/>
      <c r="BR203" s="1164"/>
      <c r="BS203" s="1165"/>
      <c r="BT203" s="1200"/>
      <c r="BU203" s="177"/>
      <c r="BV203" s="611"/>
      <c r="BW203" s="611"/>
      <c r="BX203" s="611"/>
      <c r="BY203" s="602"/>
    </row>
    <row r="204" spans="1:77" ht="36.75" customHeight="1" x14ac:dyDescent="0.55000000000000004">
      <c r="A204" s="583"/>
      <c r="B204" s="584"/>
      <c r="C204" s="583"/>
      <c r="D204" s="584"/>
      <c r="E204" s="583"/>
      <c r="F204" s="584"/>
      <c r="G204" s="583"/>
      <c r="H204" s="584"/>
      <c r="I204" s="595" t="str">
        <f t="shared" si="71"/>
        <v/>
      </c>
      <c r="J204" s="595"/>
      <c r="K204" s="586"/>
      <c r="L204" s="586"/>
      <c r="M204" s="586"/>
      <c r="N204" s="586"/>
      <c r="O204" s="586"/>
      <c r="P204" s="586"/>
      <c r="Q204" s="586"/>
      <c r="R204" s="586"/>
      <c r="S204" s="587" t="s">
        <v>119</v>
      </c>
      <c r="T204" s="588" t="s">
        <v>1888</v>
      </c>
      <c r="U204" s="589"/>
      <c r="V204" s="581"/>
      <c r="W204" s="2413"/>
      <c r="X204" s="2394"/>
      <c r="Y204" s="588" t="s">
        <v>1888</v>
      </c>
      <c r="Z204" s="588"/>
      <c r="AA204" s="588"/>
      <c r="AB204" s="3897"/>
      <c r="AC204" s="3530"/>
      <c r="AD204" s="3530"/>
      <c r="AE204" s="3530"/>
      <c r="AF204" s="3530"/>
      <c r="AG204" s="3549"/>
      <c r="AH204" s="3549"/>
      <c r="AI204" s="3549"/>
      <c r="AJ204" s="3549"/>
      <c r="AK204" s="3549"/>
      <c r="AL204" s="3549"/>
      <c r="AM204" s="3549"/>
      <c r="AN204" s="3549"/>
      <c r="AO204" s="3549"/>
      <c r="AP204" s="3549"/>
      <c r="AQ204" s="3549"/>
      <c r="AR204" s="3903"/>
      <c r="AS204" s="3549"/>
      <c r="AT204" s="3549"/>
      <c r="AU204" s="3549"/>
      <c r="AV204" s="3549"/>
      <c r="AW204" s="3549"/>
      <c r="AX204" s="3549"/>
      <c r="AY204" s="3549"/>
      <c r="AZ204" s="3549"/>
      <c r="BA204" s="3549"/>
      <c r="BB204" s="3550"/>
      <c r="BC204" s="3549"/>
      <c r="BD204" s="3554"/>
      <c r="BE204" s="3531"/>
      <c r="BF204" s="3265"/>
      <c r="BG204" s="3265"/>
      <c r="BH204" s="1918"/>
      <c r="BI204" s="1215"/>
      <c r="BJ204" s="1216"/>
      <c r="BK204" s="1214"/>
      <c r="BL204" s="1214"/>
      <c r="BM204" s="1217"/>
      <c r="BN204" s="1214"/>
      <c r="BO204" s="1214"/>
      <c r="BP204" s="1214"/>
      <c r="BQ204" s="1214"/>
      <c r="BR204" s="1214"/>
      <c r="BS204" s="1218"/>
      <c r="BT204" s="1219"/>
      <c r="BU204" s="177"/>
      <c r="BV204" s="611"/>
      <c r="BW204" s="611"/>
      <c r="BX204" s="611"/>
    </row>
    <row r="205" spans="1:77" ht="51.75" customHeight="1" x14ac:dyDescent="0.55000000000000004">
      <c r="A205" s="488">
        <v>0</v>
      </c>
      <c r="B205" s="489">
        <v>5</v>
      </c>
      <c r="C205" s="488">
        <v>0</v>
      </c>
      <c r="D205" s="489">
        <v>9</v>
      </c>
      <c r="E205" s="488">
        <v>0</v>
      </c>
      <c r="F205" s="489">
        <v>3</v>
      </c>
      <c r="G205" s="488">
        <v>0</v>
      </c>
      <c r="H205" s="489">
        <v>1</v>
      </c>
      <c r="I205" s="1375" t="str">
        <f t="shared" si="71"/>
        <v>05090301</v>
      </c>
      <c r="J205" s="1375" t="str">
        <f t="shared" ref="J205:J206" si="80">CONCATENATE(A205,B205,C205,D205,E205,F205,G205,H205)</f>
        <v>05090301</v>
      </c>
      <c r="K205" s="830"/>
      <c r="L205" s="986" t="s">
        <v>309</v>
      </c>
      <c r="M205" s="986"/>
      <c r="N205" s="986"/>
      <c r="O205" s="986"/>
      <c r="P205" s="986"/>
      <c r="Q205" s="986"/>
      <c r="R205" s="986"/>
      <c r="S205" s="986" t="s">
        <v>119</v>
      </c>
      <c r="T205" s="2663" t="s">
        <v>1889</v>
      </c>
      <c r="U205" s="2700"/>
      <c r="V205" s="2669" t="s">
        <v>653</v>
      </c>
      <c r="W205" s="2699" t="s">
        <v>1890</v>
      </c>
      <c r="X205" s="2380" t="s">
        <v>1891</v>
      </c>
      <c r="Y205" s="220" t="s">
        <v>1888</v>
      </c>
      <c r="Z205" s="548"/>
      <c r="AA205" s="548"/>
      <c r="AB205" s="3895"/>
      <c r="AC205" s="3529">
        <v>10.4</v>
      </c>
      <c r="AD205" s="3507">
        <f t="shared" ref="AD205:AD206" si="81">BB205</f>
        <v>12.5</v>
      </c>
      <c r="AE205" s="3529">
        <v>13.8</v>
      </c>
      <c r="AF205" s="3529"/>
      <c r="AG205" s="3398">
        <v>45</v>
      </c>
      <c r="AH205" s="3370">
        <f t="shared" ref="AH205:AH206" si="82">SUM(AI205:AN205)</f>
        <v>45</v>
      </c>
      <c r="AI205" s="3398">
        <v>17</v>
      </c>
      <c r="AJ205" s="3398">
        <v>0</v>
      </c>
      <c r="AK205" s="3398">
        <v>5</v>
      </c>
      <c r="AL205" s="3398">
        <v>10</v>
      </c>
      <c r="AM205" s="3398">
        <v>5</v>
      </c>
      <c r="AN205" s="3398">
        <v>8</v>
      </c>
      <c r="AO205" s="3398"/>
      <c r="AP205" s="3398">
        <v>60</v>
      </c>
      <c r="AQ205" s="3370">
        <f t="shared" ref="AQ205" si="83">SUM(AR205:AY205)</f>
        <v>60</v>
      </c>
      <c r="AR205" s="3776">
        <v>14</v>
      </c>
      <c r="AS205" s="3398">
        <v>0</v>
      </c>
      <c r="AT205" s="3398">
        <v>10</v>
      </c>
      <c r="AU205" s="3398">
        <v>10</v>
      </c>
      <c r="AV205" s="3398">
        <v>10</v>
      </c>
      <c r="AW205" s="3398">
        <v>5</v>
      </c>
      <c r="AX205" s="3398">
        <v>5</v>
      </c>
      <c r="AY205" s="3398">
        <v>6</v>
      </c>
      <c r="AZ205" s="3398"/>
      <c r="BA205" s="3373">
        <f>(BD205*AQ205)+(BE205*AH205)+(BF205*AH205)+(BG205*AH205)</f>
        <v>150</v>
      </c>
      <c r="BB205" s="3546">
        <f>BA205/'Radiología simple.'!$AO$8</f>
        <v>12.5</v>
      </c>
      <c r="BC205" s="3373" t="str" cm="1">
        <f t="array" ref="BC205">_xlfn.IFS(BB205&lt;4,"estandar",BB205&gt;9,"compleja",BB205&gt;4,"avanzada")</f>
        <v>compleja</v>
      </c>
      <c r="BD205" s="3547">
        <v>1</v>
      </c>
      <c r="BE205" s="3260">
        <v>1</v>
      </c>
      <c r="BF205" s="3261">
        <v>1</v>
      </c>
      <c r="BG205" s="3261">
        <v>0</v>
      </c>
      <c r="BH205" s="1164">
        <v>14.752927601810001</v>
      </c>
      <c r="BI205" s="1164">
        <v>18.3058235294118</v>
      </c>
      <c r="BJ205" s="1141"/>
      <c r="BK205" s="1164">
        <v>43.501357466063297</v>
      </c>
      <c r="BL205" s="1164">
        <f>SUM(BH205,BI205,BK205)</f>
        <v>76.560108597285094</v>
      </c>
      <c r="BM205" s="1162"/>
      <c r="BN205" s="1164">
        <v>32.820314360562001</v>
      </c>
      <c r="BO205" s="1164">
        <v>18</v>
      </c>
      <c r="BP205" s="1164">
        <v>0</v>
      </c>
      <c r="BQ205" s="1164">
        <v>8.6022317077484001</v>
      </c>
      <c r="BR205" s="1164">
        <f>SUM(BL205,BN205,BO205,BP205,BQ205)</f>
        <v>135.98265466559548</v>
      </c>
      <c r="BS205" s="1165"/>
      <c r="BT205" s="1200">
        <v>120</v>
      </c>
      <c r="BU205" s="177"/>
      <c r="BV205" s="611"/>
      <c r="BW205" s="611"/>
      <c r="BX205" s="611"/>
    </row>
    <row r="206" spans="1:77" ht="51.75" customHeight="1" x14ac:dyDescent="0.55000000000000004">
      <c r="A206" s="1385">
        <v>0</v>
      </c>
      <c r="B206" s="1386">
        <v>5</v>
      </c>
      <c r="C206" s="1385">
        <v>0</v>
      </c>
      <c r="D206" s="1386">
        <v>9</v>
      </c>
      <c r="E206" s="1385">
        <v>0</v>
      </c>
      <c r="F206" s="1386">
        <v>4</v>
      </c>
      <c r="G206" s="1385">
        <v>0</v>
      </c>
      <c r="H206" s="1386">
        <v>1</v>
      </c>
      <c r="I206" s="2841"/>
      <c r="J206" s="2766" t="str">
        <f t="shared" si="80"/>
        <v>05090401</v>
      </c>
      <c r="K206" s="830"/>
      <c r="L206" s="830"/>
      <c r="M206" s="830"/>
      <c r="N206" s="830"/>
      <c r="O206" s="830"/>
      <c r="P206" s="830"/>
      <c r="Q206" s="830"/>
      <c r="R206" s="830"/>
      <c r="S206" s="831" t="s">
        <v>104</v>
      </c>
      <c r="T206" s="2685" t="s">
        <v>1892</v>
      </c>
      <c r="U206" s="2765"/>
      <c r="V206" s="2669" t="s">
        <v>291</v>
      </c>
      <c r="W206" s="2699" t="s">
        <v>1893</v>
      </c>
      <c r="X206" s="2382"/>
      <c r="Y206" s="121"/>
      <c r="Z206" s="548"/>
      <c r="AA206" s="548"/>
      <c r="AB206" s="3895"/>
      <c r="AC206" s="3529"/>
      <c r="AD206" s="3507">
        <f t="shared" si="81"/>
        <v>11.666666666666666</v>
      </c>
      <c r="AE206" s="3529"/>
      <c r="AF206" s="3529"/>
      <c r="AG206" s="3398"/>
      <c r="AH206" s="3370">
        <f t="shared" si="82"/>
        <v>45</v>
      </c>
      <c r="AI206" s="3398">
        <v>17</v>
      </c>
      <c r="AJ206" s="3398">
        <v>0</v>
      </c>
      <c r="AK206" s="3398">
        <v>5</v>
      </c>
      <c r="AL206" s="3398">
        <v>10</v>
      </c>
      <c r="AM206" s="3398">
        <v>5</v>
      </c>
      <c r="AN206" s="3398">
        <v>8</v>
      </c>
      <c r="AO206" s="3398"/>
      <c r="AP206" s="3398"/>
      <c r="AQ206" s="3370">
        <v>50</v>
      </c>
      <c r="AR206" s="3776">
        <v>14</v>
      </c>
      <c r="AS206" s="3398">
        <v>0</v>
      </c>
      <c r="AT206" s="3398">
        <v>10</v>
      </c>
      <c r="AU206" s="3398">
        <v>10</v>
      </c>
      <c r="AV206" s="3398">
        <v>10</v>
      </c>
      <c r="AW206" s="3398">
        <v>5</v>
      </c>
      <c r="AX206" s="3398">
        <v>5</v>
      </c>
      <c r="AY206" s="3398">
        <v>6</v>
      </c>
      <c r="AZ206" s="3398"/>
      <c r="BA206" s="3373">
        <f>(BD206*AQ206)+(BE206*AH206)+(BF206*AH206)+(BG206*AH206)</f>
        <v>140</v>
      </c>
      <c r="BB206" s="3546">
        <f>BA206/'Radiología simple.'!$AO$8</f>
        <v>11.666666666666666</v>
      </c>
      <c r="BC206" s="3373" t="str" cm="1">
        <f t="array" ref="BC206">_xlfn.IFS(BB206&lt;4,"estandar",BB206&gt;9,"compleja",BB206&gt;4,"avanzada")</f>
        <v>compleja</v>
      </c>
      <c r="BD206" s="3547">
        <v>1</v>
      </c>
      <c r="BE206" s="3260">
        <v>1</v>
      </c>
      <c r="BF206" s="3261">
        <v>1</v>
      </c>
      <c r="BG206" s="3261">
        <v>0</v>
      </c>
      <c r="BH206" s="1164"/>
      <c r="BI206" s="1164"/>
      <c r="BJ206" s="1141"/>
      <c r="BK206" s="1164"/>
      <c r="BL206" s="1164"/>
      <c r="BM206" s="1162"/>
      <c r="BN206" s="1164"/>
      <c r="BO206" s="1164"/>
      <c r="BP206" s="1164"/>
      <c r="BQ206" s="1164"/>
      <c r="BR206" s="1164"/>
      <c r="BS206" s="1165"/>
      <c r="BT206" s="1200"/>
      <c r="BU206" s="177"/>
      <c r="BV206" s="611"/>
      <c r="BW206" s="611"/>
      <c r="BX206" s="611"/>
    </row>
    <row r="207" spans="1:77" ht="20.25" customHeight="1" x14ac:dyDescent="0.55000000000000004">
      <c r="A207" s="90"/>
      <c r="B207" s="89"/>
      <c r="C207" s="90"/>
      <c r="D207" s="89"/>
      <c r="E207" s="90"/>
      <c r="F207" s="89"/>
      <c r="G207" s="90"/>
      <c r="H207" s="89"/>
      <c r="I207" s="1339"/>
      <c r="J207" s="1339"/>
      <c r="K207" s="127"/>
      <c r="L207" s="127"/>
      <c r="M207" s="120"/>
      <c r="N207" s="120"/>
      <c r="O207" s="120"/>
      <c r="P207" s="120"/>
      <c r="Q207" s="120"/>
      <c r="R207" s="120"/>
      <c r="S207" s="240"/>
      <c r="T207" s="242"/>
      <c r="U207" s="242"/>
      <c r="V207" s="242"/>
      <c r="W207" s="3011"/>
      <c r="X207" s="2388"/>
      <c r="Y207" s="242"/>
      <c r="Z207" s="548"/>
      <c r="AA207" s="548"/>
      <c r="AB207" s="3895"/>
      <c r="AC207" s="3529"/>
      <c r="AD207" s="3529"/>
      <c r="AE207" s="3529"/>
      <c r="AF207" s="3529"/>
      <c r="AG207" s="3384"/>
      <c r="AH207" s="3384"/>
      <c r="AI207" s="3384"/>
      <c r="AJ207" s="3384"/>
      <c r="AK207" s="3384"/>
      <c r="AL207" s="3384"/>
      <c r="AM207" s="3384"/>
      <c r="AN207" s="3384"/>
      <c r="AO207" s="3384"/>
      <c r="AP207" s="3384"/>
      <c r="AQ207" s="3384"/>
      <c r="AR207" s="3780"/>
      <c r="AS207" s="3384"/>
      <c r="AT207" s="3384"/>
      <c r="AU207" s="3384"/>
      <c r="AV207" s="3384"/>
      <c r="AW207" s="3384"/>
      <c r="AX207" s="3384"/>
      <c r="AY207" s="3384"/>
      <c r="AZ207" s="3384"/>
      <c r="BA207" s="3384"/>
      <c r="BB207" s="3548"/>
      <c r="BC207" s="3384"/>
      <c r="BD207" s="3547"/>
      <c r="BE207" s="3260"/>
      <c r="BF207" s="3261"/>
      <c r="BG207" s="3261"/>
      <c r="BH207" s="1164"/>
      <c r="BI207" s="1164"/>
      <c r="BJ207" s="1141"/>
      <c r="BK207" s="1164"/>
      <c r="BL207" s="1164"/>
      <c r="BM207" s="1162"/>
      <c r="BN207" s="1164"/>
      <c r="BO207" s="1164"/>
      <c r="BP207" s="1164"/>
      <c r="BQ207" s="1164"/>
      <c r="BR207" s="1164"/>
      <c r="BS207" s="1165"/>
      <c r="BT207" s="1200"/>
      <c r="BU207" s="177"/>
      <c r="BV207" s="611"/>
      <c r="BW207" s="611"/>
      <c r="BX207" s="611"/>
      <c r="BY207" s="602"/>
    </row>
    <row r="208" spans="1:77" ht="30.75" customHeight="1" x14ac:dyDescent="0.6">
      <c r="A208" s="583"/>
      <c r="B208" s="584"/>
      <c r="C208" s="583"/>
      <c r="D208" s="584"/>
      <c r="E208" s="583"/>
      <c r="F208" s="584"/>
      <c r="G208" s="583"/>
      <c r="H208" s="584"/>
      <c r="I208" s="595" t="str">
        <f t="shared" ref="I208:I218" si="84">CONCATENATE(A208,B208,C208,D208,E208,F208,G208,H208)</f>
        <v/>
      </c>
      <c r="J208" s="595"/>
      <c r="K208" s="91">
        <v>107</v>
      </c>
      <c r="L208" s="127"/>
      <c r="M208" s="120"/>
      <c r="N208" s="120"/>
      <c r="O208" s="120"/>
      <c r="P208" s="120"/>
      <c r="Q208" s="120"/>
      <c r="R208" s="120"/>
      <c r="S208" s="587" t="s">
        <v>119</v>
      </c>
      <c r="T208" s="588" t="s">
        <v>1894</v>
      </c>
      <c r="U208" s="607"/>
      <c r="V208" s="581"/>
      <c r="W208" s="2413"/>
      <c r="X208" s="2394"/>
      <c r="Y208" s="588" t="s">
        <v>1894</v>
      </c>
      <c r="Z208" s="606"/>
      <c r="AA208" s="606"/>
      <c r="AB208" s="3899"/>
      <c r="AC208" s="3530"/>
      <c r="AD208" s="3530"/>
      <c r="AE208" s="3530"/>
      <c r="AF208" s="3530"/>
      <c r="AG208" s="3549"/>
      <c r="AH208" s="3549"/>
      <c r="AI208" s="3549"/>
      <c r="AJ208" s="3549"/>
      <c r="AK208" s="3549"/>
      <c r="AL208" s="3549"/>
      <c r="AM208" s="3549"/>
      <c r="AN208" s="3549"/>
      <c r="AO208" s="3549"/>
      <c r="AP208" s="3549"/>
      <c r="AQ208" s="3549"/>
      <c r="AR208" s="3903"/>
      <c r="AS208" s="3549"/>
      <c r="AT208" s="3549"/>
      <c r="AU208" s="3549"/>
      <c r="AV208" s="3549"/>
      <c r="AW208" s="3549"/>
      <c r="AX208" s="3549"/>
      <c r="AY208" s="3549"/>
      <c r="AZ208" s="3549"/>
      <c r="BA208" s="3549"/>
      <c r="BB208" s="3550"/>
      <c r="BC208" s="3549"/>
      <c r="BD208" s="3573"/>
      <c r="BE208" s="3535"/>
      <c r="BF208" s="3271"/>
      <c r="BG208" s="3271"/>
      <c r="BH208" s="1214"/>
      <c r="BI208" s="1214"/>
      <c r="BJ208" s="1216"/>
      <c r="BK208" s="1214"/>
      <c r="BL208" s="1214"/>
      <c r="BM208" s="1217"/>
      <c r="BN208" s="1214"/>
      <c r="BO208" s="1214"/>
      <c r="BP208" s="1214"/>
      <c r="BQ208" s="1214"/>
      <c r="BR208" s="1214"/>
      <c r="BS208" s="1218"/>
      <c r="BT208" s="1219"/>
      <c r="BU208" s="177"/>
      <c r="BV208" s="611"/>
      <c r="BW208" s="611"/>
      <c r="BX208" s="611"/>
    </row>
    <row r="209" spans="1:77" ht="51.75" customHeight="1" x14ac:dyDescent="0.55000000000000004">
      <c r="A209" s="214">
        <v>0</v>
      </c>
      <c r="B209" s="215">
        <v>5</v>
      </c>
      <c r="C209" s="214">
        <v>0</v>
      </c>
      <c r="D209" s="215">
        <v>1</v>
      </c>
      <c r="E209" s="214">
        <v>0</v>
      </c>
      <c r="F209" s="215">
        <v>2</v>
      </c>
      <c r="G209" s="214">
        <v>0</v>
      </c>
      <c r="H209" s="215">
        <v>1</v>
      </c>
      <c r="I209" s="1375" t="str">
        <f t="shared" si="84"/>
        <v>05010201</v>
      </c>
      <c r="J209" s="1375" t="str">
        <f t="shared" ref="J209:J210" si="85">CONCATENATE(A209,B209,C209,D209,E209,F209,G209,H209)</f>
        <v>05010201</v>
      </c>
      <c r="K209" s="830"/>
      <c r="L209" s="830">
        <v>71072</v>
      </c>
      <c r="M209" s="830"/>
      <c r="N209" s="830"/>
      <c r="O209" s="830"/>
      <c r="P209" s="830"/>
      <c r="Q209" s="830"/>
      <c r="R209" s="830"/>
      <c r="S209" s="986" t="s">
        <v>119</v>
      </c>
      <c r="T209" s="2663" t="s">
        <v>1895</v>
      </c>
      <c r="U209" s="2765"/>
      <c r="V209" s="2703" t="s">
        <v>240</v>
      </c>
      <c r="W209" s="2699"/>
      <c r="X209" s="2442" t="s">
        <v>1896</v>
      </c>
      <c r="Y209" s="128" t="s">
        <v>1895</v>
      </c>
      <c r="Z209" s="548"/>
      <c r="AA209" s="548"/>
      <c r="AB209" s="3895"/>
      <c r="AC209" s="3529">
        <v>6.4</v>
      </c>
      <c r="AD209" s="3507">
        <f t="shared" ref="AD209:AD210" si="86">BB209</f>
        <v>3.3333333333333335</v>
      </c>
      <c r="AE209" s="3529">
        <v>6.9</v>
      </c>
      <c r="AF209" s="3529"/>
      <c r="AG209" s="3545">
        <v>20</v>
      </c>
      <c r="AH209" s="3370">
        <f t="shared" ref="AH209:AH210" si="87">SUM(AI209:AN209)</f>
        <v>15</v>
      </c>
      <c r="AI209" s="3398">
        <v>7</v>
      </c>
      <c r="AJ209" s="3398">
        <v>0</v>
      </c>
      <c r="AK209" s="3398">
        <v>0</v>
      </c>
      <c r="AL209" s="3398">
        <v>5</v>
      </c>
      <c r="AM209" s="3398">
        <v>0</v>
      </c>
      <c r="AN209" s="3398">
        <v>3</v>
      </c>
      <c r="AO209" s="3384"/>
      <c r="AP209" s="3545">
        <v>40</v>
      </c>
      <c r="AQ209" s="3370">
        <f t="shared" ref="AQ209:AQ210" si="88">SUM(AR209:AY209)</f>
        <v>25</v>
      </c>
      <c r="AR209" s="3776">
        <v>4</v>
      </c>
      <c r="AS209" s="3398">
        <v>0</v>
      </c>
      <c r="AT209" s="3398">
        <v>5</v>
      </c>
      <c r="AU209" s="3398">
        <v>0</v>
      </c>
      <c r="AV209" s="3398">
        <v>0</v>
      </c>
      <c r="AW209" s="3398">
        <v>10</v>
      </c>
      <c r="AX209" s="3398">
        <v>0</v>
      </c>
      <c r="AY209" s="3398">
        <v>6</v>
      </c>
      <c r="AZ209" s="3384"/>
      <c r="BA209" s="3373">
        <f>(BD209*AQ209)+(BE209*AH209)+(BF209*AH209)+(BG209*AH209)</f>
        <v>40</v>
      </c>
      <c r="BB209" s="3546">
        <f>BA209/'Radiología simple.'!$AO$8</f>
        <v>3.3333333333333335</v>
      </c>
      <c r="BC209" s="3373" t="str" cm="1">
        <f t="array" ref="BC209">_xlfn.IFS(BB209&lt;4,"estandar",BB209&gt;9,"compleja",BB209&gt;4,"avanzada")</f>
        <v>estandar</v>
      </c>
      <c r="BD209" s="3547">
        <v>1</v>
      </c>
      <c r="BE209" s="3260">
        <v>0</v>
      </c>
      <c r="BF209" s="3261">
        <v>1</v>
      </c>
      <c r="BG209" s="3261">
        <v>0</v>
      </c>
      <c r="BH209" s="1164">
        <v>6.5568567119155396</v>
      </c>
      <c r="BI209" s="1164">
        <v>8.1359215686274506</v>
      </c>
      <c r="BJ209" s="1141"/>
      <c r="BK209" s="1164">
        <v>29.000904977375601</v>
      </c>
      <c r="BL209" s="1164">
        <f>SUM(BH209,BI209,BK209)</f>
        <v>43.693683257918593</v>
      </c>
      <c r="BM209" s="1162"/>
      <c r="BN209" s="1164">
        <v>14.586806382472</v>
      </c>
      <c r="BO209" s="1164">
        <v>0</v>
      </c>
      <c r="BP209" s="1164">
        <v>0</v>
      </c>
      <c r="BQ209" s="1164">
        <v>8.6022317077484001</v>
      </c>
      <c r="BR209" s="1164">
        <f>SUM(BL209,BN209,BO209,BP209,BQ209)</f>
        <v>66.882721348138986</v>
      </c>
      <c r="BS209" s="1165"/>
      <c r="BT209" s="1200"/>
      <c r="BU209" s="177"/>
      <c r="BV209" s="611"/>
      <c r="BW209" s="611"/>
      <c r="BX209" s="611"/>
    </row>
    <row r="210" spans="1:77" ht="51.75" hidden="1" customHeight="1" x14ac:dyDescent="0.55000000000000004">
      <c r="A210" s="214">
        <v>0</v>
      </c>
      <c r="B210" s="215">
        <v>5</v>
      </c>
      <c r="C210" s="214">
        <v>0</v>
      </c>
      <c r="D210" s="215">
        <v>3</v>
      </c>
      <c r="E210" s="214">
        <v>0</v>
      </c>
      <c r="F210" s="215">
        <v>7</v>
      </c>
      <c r="G210" s="214">
        <v>0</v>
      </c>
      <c r="H210" s="215">
        <v>1</v>
      </c>
      <c r="I210" s="1340" t="str">
        <f t="shared" si="84"/>
        <v>05030701</v>
      </c>
      <c r="J210" s="1340" t="str">
        <f t="shared" si="85"/>
        <v>05030701</v>
      </c>
      <c r="K210" s="120"/>
      <c r="L210" s="120">
        <v>71073</v>
      </c>
      <c r="M210" s="120"/>
      <c r="N210" s="120"/>
      <c r="O210" s="120"/>
      <c r="P210" s="120"/>
      <c r="Q210" s="120"/>
      <c r="R210" s="120"/>
      <c r="S210" s="559" t="s">
        <v>119</v>
      </c>
      <c r="T210" s="2440" t="s">
        <v>1897</v>
      </c>
      <c r="U210" s="2432"/>
      <c r="V210" s="558" t="s">
        <v>268</v>
      </c>
      <c r="W210" s="2322"/>
      <c r="X210" s="3010" t="s">
        <v>1898</v>
      </c>
      <c r="Y210" s="128" t="s">
        <v>1897</v>
      </c>
      <c r="Z210" s="548"/>
      <c r="AA210" s="548"/>
      <c r="AB210" s="3895"/>
      <c r="AC210" s="3529">
        <v>6.9</v>
      </c>
      <c r="AD210" s="3507">
        <f t="shared" si="86"/>
        <v>0</v>
      </c>
      <c r="AE210" s="3529">
        <v>8.1</v>
      </c>
      <c r="AF210" s="3529"/>
      <c r="AG210" s="3398">
        <v>30</v>
      </c>
      <c r="AH210" s="3370">
        <f t="shared" si="87"/>
        <v>0</v>
      </c>
      <c r="AI210" s="3398"/>
      <c r="AJ210" s="3398"/>
      <c r="AK210" s="3398"/>
      <c r="AL210" s="3398"/>
      <c r="AM210" s="3398"/>
      <c r="AN210" s="3398"/>
      <c r="AO210" s="3384"/>
      <c r="AP210" s="3398">
        <v>40</v>
      </c>
      <c r="AQ210" s="3370">
        <f t="shared" si="88"/>
        <v>0</v>
      </c>
      <c r="AR210" s="3776"/>
      <c r="AS210" s="3398"/>
      <c r="AT210" s="3398"/>
      <c r="AU210" s="3398"/>
      <c r="AV210" s="3398"/>
      <c r="AW210" s="3398"/>
      <c r="AX210" s="3398"/>
      <c r="AY210" s="3398"/>
      <c r="AZ210" s="3384"/>
      <c r="BA210" s="3384"/>
      <c r="BB210" s="3548"/>
      <c r="BC210" s="3384"/>
      <c r="BD210" s="3547">
        <v>1</v>
      </c>
      <c r="BE210" s="3260">
        <v>0</v>
      </c>
      <c r="BF210" s="3261">
        <v>1</v>
      </c>
      <c r="BG210" s="3261">
        <v>0</v>
      </c>
      <c r="BH210" s="1164">
        <v>9.8352850678733006</v>
      </c>
      <c r="BI210" s="1164">
        <v>12.2038823529412</v>
      </c>
      <c r="BJ210" s="1141"/>
      <c r="BK210" s="1164">
        <v>29.000904977375601</v>
      </c>
      <c r="BL210" s="1164">
        <f>SUM(BH210,BI210,BK210)</f>
        <v>51.040072398190105</v>
      </c>
      <c r="BM210" s="1162"/>
      <c r="BN210" s="1164">
        <v>21.880209573708001</v>
      </c>
      <c r="BO210" s="1164">
        <v>0</v>
      </c>
      <c r="BP210" s="1164">
        <v>0</v>
      </c>
      <c r="BQ210" s="1164">
        <v>8.6022317077484001</v>
      </c>
      <c r="BR210" s="1164">
        <f>SUM(BL210,BN210,BO210,BP210,BQ210)</f>
        <v>81.522513679646508</v>
      </c>
      <c r="BS210" s="1165"/>
      <c r="BT210" s="1200"/>
      <c r="BU210" s="177"/>
      <c r="BV210" s="611"/>
      <c r="BW210" s="611"/>
      <c r="BX210" s="611"/>
    </row>
    <row r="211" spans="1:77" ht="20.25" hidden="1" customHeight="1" x14ac:dyDescent="0.55000000000000004">
      <c r="A211" s="90"/>
      <c r="B211" s="89"/>
      <c r="C211" s="90"/>
      <c r="D211" s="89"/>
      <c r="E211" s="90"/>
      <c r="F211" s="89"/>
      <c r="G211" s="90"/>
      <c r="H211" s="89"/>
      <c r="I211" s="1339" t="str">
        <f t="shared" si="84"/>
        <v/>
      </c>
      <c r="J211" s="1339"/>
      <c r="K211" s="127"/>
      <c r="L211" s="127"/>
      <c r="M211" s="120"/>
      <c r="N211" s="120"/>
      <c r="O211" s="120"/>
      <c r="P211" s="120"/>
      <c r="Q211" s="120"/>
      <c r="R211" s="120"/>
      <c r="S211" s="127"/>
      <c r="T211" s="60"/>
      <c r="U211" s="61"/>
      <c r="V211" s="62"/>
      <c r="W211" s="2412"/>
      <c r="X211" s="2354"/>
      <c r="Y211" s="61"/>
      <c r="Z211" s="61"/>
      <c r="AA211" s="61"/>
      <c r="AB211" s="1885"/>
      <c r="AC211" s="3529"/>
      <c r="AD211" s="3529"/>
      <c r="AE211" s="3529"/>
      <c r="AF211" s="3529"/>
      <c r="AG211" s="3398"/>
      <c r="AH211" s="3398"/>
      <c r="AI211" s="3398"/>
      <c r="AJ211" s="3398"/>
      <c r="AK211" s="3398"/>
      <c r="AL211" s="3398"/>
      <c r="AM211" s="3398"/>
      <c r="AN211" s="3398"/>
      <c r="AO211" s="3384"/>
      <c r="AP211" s="3398"/>
      <c r="AQ211" s="3384"/>
      <c r="AR211" s="3776"/>
      <c r="AS211" s="3398"/>
      <c r="AT211" s="3398"/>
      <c r="AU211" s="3398"/>
      <c r="AV211" s="3398"/>
      <c r="AW211" s="3398"/>
      <c r="AX211" s="3398"/>
      <c r="AY211" s="3398"/>
      <c r="AZ211" s="3384"/>
      <c r="BA211" s="3384"/>
      <c r="BB211" s="3548"/>
      <c r="BC211" s="3384"/>
      <c r="BD211" s="3553"/>
      <c r="BE211" s="3264"/>
      <c r="BF211" s="1200"/>
      <c r="BG211" s="1200"/>
      <c r="BH211" s="1164"/>
      <c r="BI211" s="1164"/>
      <c r="BJ211" s="1141"/>
      <c r="BK211" s="1164"/>
      <c r="BL211" s="1164"/>
      <c r="BM211" s="1162"/>
      <c r="BN211" s="1164"/>
      <c r="BO211" s="1164"/>
      <c r="BP211" s="1164"/>
      <c r="BQ211" s="1164"/>
      <c r="BR211" s="1164"/>
      <c r="BS211" s="1165"/>
      <c r="BT211" s="1200"/>
      <c r="BU211" s="177"/>
      <c r="BV211" s="611"/>
      <c r="BW211" s="611"/>
      <c r="BX211" s="611"/>
      <c r="BY211" s="602"/>
    </row>
    <row r="212" spans="1:77" ht="36.75" customHeight="1" x14ac:dyDescent="0.55000000000000004">
      <c r="A212" s="583"/>
      <c r="B212" s="584"/>
      <c r="C212" s="583"/>
      <c r="D212" s="584"/>
      <c r="E212" s="583"/>
      <c r="F212" s="584"/>
      <c r="G212" s="583"/>
      <c r="H212" s="584"/>
      <c r="I212" s="595" t="str">
        <f t="shared" si="84"/>
        <v/>
      </c>
      <c r="J212" s="595"/>
      <c r="K212" s="586">
        <v>103</v>
      </c>
      <c r="L212" s="586"/>
      <c r="M212" s="586"/>
      <c r="N212" s="586"/>
      <c r="O212" s="586"/>
      <c r="P212" s="586"/>
      <c r="Q212" s="586"/>
      <c r="R212" s="586"/>
      <c r="S212" s="587" t="s">
        <v>119</v>
      </c>
      <c r="T212" s="588" t="s">
        <v>1899</v>
      </c>
      <c r="U212" s="589"/>
      <c r="V212" s="581"/>
      <c r="W212" s="2413"/>
      <c r="X212" s="2394"/>
      <c r="Y212" s="588" t="s">
        <v>1900</v>
      </c>
      <c r="Z212" s="588"/>
      <c r="AA212" s="588"/>
      <c r="AB212" s="3897"/>
      <c r="AC212" s="3530"/>
      <c r="AD212" s="3530"/>
      <c r="AE212" s="3530"/>
      <c r="AF212" s="3530"/>
      <c r="AG212" s="3574"/>
      <c r="AH212" s="3574"/>
      <c r="AI212" s="3574"/>
      <c r="AJ212" s="3574"/>
      <c r="AK212" s="3574"/>
      <c r="AL212" s="3574"/>
      <c r="AM212" s="3574"/>
      <c r="AN212" s="3574"/>
      <c r="AO212" s="3549"/>
      <c r="AP212" s="3574"/>
      <c r="AQ212" s="3549"/>
      <c r="AR212" s="3910"/>
      <c r="AS212" s="3574"/>
      <c r="AT212" s="3574"/>
      <c r="AU212" s="3574"/>
      <c r="AV212" s="3574"/>
      <c r="AW212" s="3574"/>
      <c r="AX212" s="3574"/>
      <c r="AY212" s="3574"/>
      <c r="AZ212" s="3549"/>
      <c r="BA212" s="3549"/>
      <c r="BB212" s="3550"/>
      <c r="BC212" s="3549"/>
      <c r="BD212" s="3554"/>
      <c r="BE212" s="3531"/>
      <c r="BF212" s="3265"/>
      <c r="BG212" s="3265"/>
      <c r="BH212" s="1214"/>
      <c r="BI212" s="1215"/>
      <c r="BJ212" s="1216"/>
      <c r="BK212" s="1214"/>
      <c r="BL212" s="1214"/>
      <c r="BM212" s="1217"/>
      <c r="BN212" s="1214"/>
      <c r="BO212" s="1214"/>
      <c r="BP212" s="1214"/>
      <c r="BQ212" s="1214"/>
      <c r="BR212" s="1214"/>
      <c r="BS212" s="1218"/>
      <c r="BT212" s="1219"/>
      <c r="BU212" s="177"/>
      <c r="BV212" s="611"/>
      <c r="BW212" s="611"/>
      <c r="BX212" s="611"/>
    </row>
    <row r="213" spans="1:77" ht="51.75" customHeight="1" x14ac:dyDescent="0.55000000000000004">
      <c r="A213" s="214">
        <v>0</v>
      </c>
      <c r="B213" s="215">
        <v>5</v>
      </c>
      <c r="C213" s="214">
        <v>0</v>
      </c>
      <c r="D213" s="215">
        <v>9</v>
      </c>
      <c r="E213" s="214">
        <v>0</v>
      </c>
      <c r="F213" s="215">
        <v>4</v>
      </c>
      <c r="G213" s="214">
        <v>0</v>
      </c>
      <c r="H213" s="215">
        <v>0</v>
      </c>
      <c r="I213" s="1375" t="str">
        <f t="shared" si="84"/>
        <v>05090400</v>
      </c>
      <c r="J213" s="1375" t="str">
        <f t="shared" ref="J213:J214" si="89">CONCATENATE(A213,B213,C213,D213,E213,F213,G213,H213)</f>
        <v>05090400</v>
      </c>
      <c r="K213" s="830"/>
      <c r="L213" s="830">
        <v>71031</v>
      </c>
      <c r="M213" s="830"/>
      <c r="N213" s="830"/>
      <c r="O213" s="830"/>
      <c r="P213" s="830"/>
      <c r="Q213" s="830"/>
      <c r="R213" s="830"/>
      <c r="S213" s="986" t="s">
        <v>119</v>
      </c>
      <c r="T213" s="2663" t="s">
        <v>1901</v>
      </c>
      <c r="U213" s="3177"/>
      <c r="V213" s="2703" t="s">
        <v>240</v>
      </c>
      <c r="W213" s="2996" t="s">
        <v>1902</v>
      </c>
      <c r="X213" s="2358"/>
      <c r="Y213" s="128" t="s">
        <v>1901</v>
      </c>
      <c r="Z213" s="548"/>
      <c r="AA213" s="548"/>
      <c r="AB213" s="3895"/>
      <c r="AC213" s="3529">
        <v>2.8</v>
      </c>
      <c r="AD213" s="3507">
        <f t="shared" ref="AD213:AD215" si="90">BB213</f>
        <v>1.5</v>
      </c>
      <c r="AE213" s="3529">
        <v>4.0999999999999996</v>
      </c>
      <c r="AF213" s="3529"/>
      <c r="AG213" s="3398">
        <v>15</v>
      </c>
      <c r="AH213" s="3370">
        <f t="shared" ref="AH213:AH215" si="91">SUM(AI213:AN213)</f>
        <v>3</v>
      </c>
      <c r="AI213" s="3398"/>
      <c r="AJ213" s="3398">
        <v>0</v>
      </c>
      <c r="AK213" s="3398"/>
      <c r="AL213" s="3398"/>
      <c r="AM213" s="3398">
        <v>0</v>
      </c>
      <c r="AN213" s="3398">
        <v>3</v>
      </c>
      <c r="AO213" s="3384"/>
      <c r="AP213" s="3398">
        <v>15</v>
      </c>
      <c r="AQ213" s="3370">
        <f t="shared" ref="AQ213:AQ218" si="92">SUM(AR213:AY213)</f>
        <v>15</v>
      </c>
      <c r="AR213" s="3776">
        <v>4</v>
      </c>
      <c r="AS213" s="3398">
        <v>0</v>
      </c>
      <c r="AT213" s="3398">
        <v>5</v>
      </c>
      <c r="AU213" s="3398">
        <v>0</v>
      </c>
      <c r="AV213" s="3398">
        <v>0</v>
      </c>
      <c r="AW213" s="3398">
        <v>0</v>
      </c>
      <c r="AX213" s="3398">
        <v>0</v>
      </c>
      <c r="AY213" s="3398">
        <v>6</v>
      </c>
      <c r="AZ213" s="3384"/>
      <c r="BA213" s="3373">
        <f t="shared" ref="BA213:BA217" si="93">(BD213*AQ213)+(BE213*AH213)+(BF213*AH213)+(BG213*AH213)</f>
        <v>18</v>
      </c>
      <c r="BB213" s="3546">
        <f>BA213/'Radiología simple.'!$AO$8</f>
        <v>1.5</v>
      </c>
      <c r="BC213" s="3373" t="str" cm="1">
        <f t="array" ref="BC213">_xlfn.IFS(BB213&lt;4,"estandar",BB213&gt;9,"compleja",BB213&gt;4,"avanzada")</f>
        <v>estandar</v>
      </c>
      <c r="BD213" s="3547">
        <v>1</v>
      </c>
      <c r="BE213" s="3260">
        <v>0</v>
      </c>
      <c r="BF213" s="3261">
        <v>1</v>
      </c>
      <c r="BG213" s="3261">
        <v>0</v>
      </c>
      <c r="BH213" s="1164">
        <v>4.9176425339366503</v>
      </c>
      <c r="BI213" s="1164">
        <v>6.1019411764705902</v>
      </c>
      <c r="BJ213" s="1141"/>
      <c r="BK213" s="1164">
        <v>10.875339366515799</v>
      </c>
      <c r="BL213" s="1164">
        <f>SUM(BH213,BI213,BK213)</f>
        <v>21.894923076923039</v>
      </c>
      <c r="BM213" s="1162"/>
      <c r="BN213" s="1164">
        <v>10.940104786854</v>
      </c>
      <c r="BO213" s="1164">
        <v>0</v>
      </c>
      <c r="BP213" s="1164">
        <v>0</v>
      </c>
      <c r="BQ213" s="1164">
        <v>8.6022317077484001</v>
      </c>
      <c r="BR213" s="1164">
        <f>SUM(BL213,BN213,BO213,BP213,BQ213)</f>
        <v>41.437259571525445</v>
      </c>
      <c r="BS213" s="1165"/>
      <c r="BT213" s="1200"/>
      <c r="BU213" s="340"/>
      <c r="BV213" s="611"/>
      <c r="BW213" s="611"/>
      <c r="BX213" s="611"/>
    </row>
    <row r="214" spans="1:77" ht="51.75" customHeight="1" x14ac:dyDescent="0.6">
      <c r="A214" s="214">
        <v>0</v>
      </c>
      <c r="B214" s="215">
        <v>5</v>
      </c>
      <c r="C214" s="214">
        <v>0</v>
      </c>
      <c r="D214" s="215">
        <v>9</v>
      </c>
      <c r="E214" s="214">
        <v>0</v>
      </c>
      <c r="F214" s="215">
        <v>5</v>
      </c>
      <c r="G214" s="214">
        <v>0</v>
      </c>
      <c r="H214" s="215">
        <v>0</v>
      </c>
      <c r="I214" s="1375" t="str">
        <f t="shared" si="84"/>
        <v>05090500</v>
      </c>
      <c r="J214" s="1375" t="str">
        <f t="shared" si="89"/>
        <v>05090500</v>
      </c>
      <c r="K214" s="1018"/>
      <c r="L214" s="830">
        <v>71032</v>
      </c>
      <c r="M214" s="830"/>
      <c r="N214" s="830"/>
      <c r="O214" s="830"/>
      <c r="P214" s="830"/>
      <c r="Q214" s="830"/>
      <c r="R214" s="830"/>
      <c r="S214" s="986" t="s">
        <v>119</v>
      </c>
      <c r="T214" s="2663" t="s">
        <v>1903</v>
      </c>
      <c r="U214" s="3177"/>
      <c r="V214" s="2703" t="s">
        <v>240</v>
      </c>
      <c r="W214" s="2996" t="s">
        <v>1902</v>
      </c>
      <c r="X214" s="2358"/>
      <c r="Y214" s="128" t="s">
        <v>1903</v>
      </c>
      <c r="Z214" s="548"/>
      <c r="AA214" s="548"/>
      <c r="AB214" s="3895"/>
      <c r="AC214" s="3529">
        <v>2.8</v>
      </c>
      <c r="AD214" s="3507">
        <f t="shared" si="90"/>
        <v>1.5</v>
      </c>
      <c r="AE214" s="3529">
        <v>4.0999999999999996</v>
      </c>
      <c r="AF214" s="3529"/>
      <c r="AG214" s="3398">
        <v>15</v>
      </c>
      <c r="AH214" s="3370">
        <f t="shared" si="91"/>
        <v>3</v>
      </c>
      <c r="AI214" s="3398"/>
      <c r="AJ214" s="3398">
        <v>0</v>
      </c>
      <c r="AK214" s="3398"/>
      <c r="AL214" s="3398"/>
      <c r="AM214" s="3398">
        <v>0</v>
      </c>
      <c r="AN214" s="3398">
        <v>3</v>
      </c>
      <c r="AO214" s="3384"/>
      <c r="AP214" s="3398">
        <v>15</v>
      </c>
      <c r="AQ214" s="3370">
        <f t="shared" si="92"/>
        <v>15</v>
      </c>
      <c r="AR214" s="3776">
        <v>4</v>
      </c>
      <c r="AS214" s="3398">
        <v>0</v>
      </c>
      <c r="AT214" s="3398">
        <v>5</v>
      </c>
      <c r="AU214" s="3398">
        <v>0</v>
      </c>
      <c r="AV214" s="3398">
        <v>0</v>
      </c>
      <c r="AW214" s="3398">
        <v>0</v>
      </c>
      <c r="AX214" s="3398">
        <v>0</v>
      </c>
      <c r="AY214" s="3398">
        <v>6</v>
      </c>
      <c r="AZ214" s="3384"/>
      <c r="BA214" s="3373">
        <f t="shared" si="93"/>
        <v>18</v>
      </c>
      <c r="BB214" s="3546">
        <f>BA214/'Radiología simple.'!$AO$8</f>
        <v>1.5</v>
      </c>
      <c r="BC214" s="3373" t="str" cm="1">
        <f t="array" ref="BC214">_xlfn.IFS(BB214&lt;4,"estandar",BB214&gt;9,"compleja",BB214&gt;4,"avanzada")</f>
        <v>estandar</v>
      </c>
      <c r="BD214" s="3547">
        <v>1</v>
      </c>
      <c r="BE214" s="3260">
        <v>0</v>
      </c>
      <c r="BF214" s="3261">
        <v>1</v>
      </c>
      <c r="BG214" s="3261">
        <v>0</v>
      </c>
      <c r="BH214" s="1164">
        <v>4.9176425339366503</v>
      </c>
      <c r="BI214" s="1164">
        <v>6.1019411764705902</v>
      </c>
      <c r="BJ214" s="1141"/>
      <c r="BK214" s="1164">
        <v>10.875339366515799</v>
      </c>
      <c r="BL214" s="1164">
        <f>SUM(BH214,BI214,BK214)</f>
        <v>21.894923076923039</v>
      </c>
      <c r="BM214" s="1162"/>
      <c r="BN214" s="1164">
        <v>10.940104786854</v>
      </c>
      <c r="BO214" s="1164">
        <v>0</v>
      </c>
      <c r="BP214" s="1164">
        <v>0</v>
      </c>
      <c r="BQ214" s="1164">
        <v>8.6022317077484001</v>
      </c>
      <c r="BR214" s="1164">
        <f>SUM(BL214,BN214,BO214,BP214,BQ214)</f>
        <v>41.437259571525445</v>
      </c>
      <c r="BS214" s="1165"/>
      <c r="BT214" s="1200"/>
      <c r="BU214" s="177"/>
      <c r="BV214" s="611"/>
      <c r="BW214" s="611"/>
      <c r="BX214" s="611"/>
    </row>
    <row r="215" spans="1:77" ht="51.75" hidden="1" customHeight="1" x14ac:dyDescent="0.55000000000000004">
      <c r="A215" s="224">
        <v>0</v>
      </c>
      <c r="B215" s="224">
        <v>5</v>
      </c>
      <c r="C215" s="224">
        <v>0</v>
      </c>
      <c r="D215" s="224">
        <v>9</v>
      </c>
      <c r="E215" s="224">
        <v>0</v>
      </c>
      <c r="F215" s="224">
        <v>6</v>
      </c>
      <c r="G215" s="224">
        <v>0</v>
      </c>
      <c r="H215" s="224">
        <v>0</v>
      </c>
      <c r="I215" s="224" t="str">
        <f t="shared" si="84"/>
        <v>05090600</v>
      </c>
      <c r="J215" s="1340"/>
      <c r="K215" s="59"/>
      <c r="L215" s="120">
        <v>70920</v>
      </c>
      <c r="M215" s="120"/>
      <c r="N215" s="120"/>
      <c r="O215" s="120"/>
      <c r="P215" s="120"/>
      <c r="Q215" s="120"/>
      <c r="R215" s="120"/>
      <c r="S215" s="224" t="s">
        <v>288</v>
      </c>
      <c r="T215" s="307" t="s">
        <v>1904</v>
      </c>
      <c r="U215" s="308"/>
      <c r="V215" s="476" t="s">
        <v>268</v>
      </c>
      <c r="W215" s="2925"/>
      <c r="X215" s="2384" t="s">
        <v>1905</v>
      </c>
      <c r="Y215" s="250" t="s">
        <v>1906</v>
      </c>
      <c r="Z215" s="548"/>
      <c r="AA215" s="548"/>
      <c r="AB215" s="3895"/>
      <c r="AC215" s="3529">
        <v>6.2</v>
      </c>
      <c r="AD215" s="3507">
        <f t="shared" si="90"/>
        <v>0</v>
      </c>
      <c r="AE215" s="3529">
        <v>8.5</v>
      </c>
      <c r="AF215" s="3529"/>
      <c r="AG215" s="3398">
        <v>40</v>
      </c>
      <c r="AH215" s="3370">
        <f t="shared" si="91"/>
        <v>0</v>
      </c>
      <c r="AI215" s="3398"/>
      <c r="AJ215" s="3398"/>
      <c r="AK215" s="3398"/>
      <c r="AL215" s="3398"/>
      <c r="AM215" s="3398"/>
      <c r="AN215" s="3398"/>
      <c r="AO215" s="3384"/>
      <c r="AP215" s="3398">
        <v>30</v>
      </c>
      <c r="AQ215" s="3370">
        <f t="shared" si="92"/>
        <v>0</v>
      </c>
      <c r="AR215" s="3776"/>
      <c r="AS215" s="3398"/>
      <c r="AT215" s="3398"/>
      <c r="AU215" s="3398"/>
      <c r="AV215" s="3398"/>
      <c r="AW215" s="3398"/>
      <c r="AX215" s="3398"/>
      <c r="AY215" s="3398"/>
      <c r="AZ215" s="3384"/>
      <c r="BA215" s="3373">
        <f t="shared" si="93"/>
        <v>0</v>
      </c>
      <c r="BB215" s="3575">
        <f>BA215/'Radiología simple.'!AO$8</f>
        <v>0</v>
      </c>
      <c r="BC215" s="3404"/>
      <c r="BD215" s="3547">
        <v>1</v>
      </c>
      <c r="BE215" s="3260">
        <v>0</v>
      </c>
      <c r="BF215" s="3261">
        <v>1</v>
      </c>
      <c r="BG215" s="3261">
        <v>0</v>
      </c>
      <c r="BH215" s="1164">
        <v>13.113713423831101</v>
      </c>
      <c r="BI215" s="1164">
        <v>16.271843137254901</v>
      </c>
      <c r="BJ215" s="1141"/>
      <c r="BK215" s="1164">
        <v>21.750678733031702</v>
      </c>
      <c r="BL215" s="1164">
        <f>SUM(BH215,BI215,BK215)</f>
        <v>51.136235294117704</v>
      </c>
      <c r="BM215" s="1162"/>
      <c r="BN215" s="1164">
        <v>29.173612764944</v>
      </c>
      <c r="BO215" s="1164">
        <v>0</v>
      </c>
      <c r="BP215" s="1164">
        <v>0</v>
      </c>
      <c r="BQ215" s="1164">
        <v>8.6022317077484001</v>
      </c>
      <c r="BR215" s="1164">
        <f>SUM(BL215,BN215,BO215,BP215,BQ215)</f>
        <v>88.912079766810109</v>
      </c>
      <c r="BS215" s="1165"/>
      <c r="BT215" s="1200"/>
      <c r="BU215" s="177"/>
      <c r="BV215" s="611"/>
      <c r="BW215" s="611"/>
      <c r="BX215" s="611"/>
      <c r="BY215" s="602"/>
    </row>
    <row r="216" spans="1:77" ht="51.75" customHeight="1" x14ac:dyDescent="0.55000000000000004">
      <c r="A216" s="90"/>
      <c r="B216" s="89"/>
      <c r="C216" s="90"/>
      <c r="D216" s="89"/>
      <c r="E216" s="90"/>
      <c r="F216" s="89"/>
      <c r="G216" s="90"/>
      <c r="H216" s="89"/>
      <c r="I216" s="1339" t="str">
        <f t="shared" si="84"/>
        <v/>
      </c>
      <c r="J216" s="1339"/>
      <c r="K216" s="127"/>
      <c r="L216" s="127"/>
      <c r="M216" s="120"/>
      <c r="N216" s="120"/>
      <c r="O216" s="120"/>
      <c r="P216" s="120"/>
      <c r="Q216" s="120"/>
      <c r="R216" s="120"/>
      <c r="S216" s="127"/>
      <c r="T216" s="146"/>
      <c r="U216" s="98"/>
      <c r="V216" s="62"/>
      <c r="W216" s="2412"/>
      <c r="X216" s="2354"/>
      <c r="Y216" s="61"/>
      <c r="Z216" s="61"/>
      <c r="AA216" s="61"/>
      <c r="AB216" s="1885"/>
      <c r="AC216" s="3529"/>
      <c r="AD216" s="3529"/>
      <c r="AE216" s="3529"/>
      <c r="AF216" s="3529"/>
      <c r="AG216" s="3398"/>
      <c r="AH216" s="3398"/>
      <c r="AI216" s="3398"/>
      <c r="AJ216" s="3398"/>
      <c r="AK216" s="3398"/>
      <c r="AL216" s="3398"/>
      <c r="AM216" s="3398"/>
      <c r="AN216" s="3398"/>
      <c r="AO216" s="3384"/>
      <c r="AP216" s="3384"/>
      <c r="AQ216" s="3370"/>
      <c r="AR216" s="3776"/>
      <c r="AS216" s="3398"/>
      <c r="AT216" s="3398"/>
      <c r="AU216" s="3398"/>
      <c r="AV216" s="3398"/>
      <c r="AW216" s="3398">
        <v>0</v>
      </c>
      <c r="AX216" s="3398">
        <v>0</v>
      </c>
      <c r="AY216" s="3398"/>
      <c r="AZ216" s="3384"/>
      <c r="BA216" s="3373">
        <f t="shared" si="93"/>
        <v>0</v>
      </c>
      <c r="BB216" s="3575"/>
      <c r="BC216" s="3404"/>
      <c r="BD216" s="3547">
        <v>1</v>
      </c>
      <c r="BE216" s="3260">
        <v>0</v>
      </c>
      <c r="BF216" s="3261">
        <v>1</v>
      </c>
      <c r="BG216" s="3261">
        <v>0</v>
      </c>
      <c r="BH216" s="1164"/>
      <c r="BI216" s="1164"/>
      <c r="BJ216" s="1141"/>
      <c r="BK216" s="1164"/>
      <c r="BL216" s="1164"/>
      <c r="BM216" s="1162"/>
      <c r="BN216" s="1164"/>
      <c r="BO216" s="1164"/>
      <c r="BP216" s="1164"/>
      <c r="BQ216" s="1164"/>
      <c r="BR216" s="1164"/>
      <c r="BS216" s="1165"/>
      <c r="BT216" s="1200"/>
      <c r="BU216" s="177"/>
      <c r="BV216" s="611"/>
      <c r="BW216" s="611"/>
      <c r="BX216" s="611"/>
    </row>
    <row r="217" spans="1:77" ht="51.75" customHeight="1" x14ac:dyDescent="0.55000000000000004">
      <c r="A217" s="214"/>
      <c r="B217" s="215"/>
      <c r="C217" s="214"/>
      <c r="D217" s="215"/>
      <c r="E217" s="214"/>
      <c r="F217" s="215"/>
      <c r="G217" s="214"/>
      <c r="H217" s="215"/>
      <c r="I217" s="1375" t="str">
        <f t="shared" si="84"/>
        <v/>
      </c>
      <c r="J217" s="1375"/>
      <c r="K217" s="830"/>
      <c r="L217" s="830"/>
      <c r="M217" s="830"/>
      <c r="N217" s="830"/>
      <c r="O217" s="830"/>
      <c r="P217" s="830"/>
      <c r="Q217" s="830"/>
      <c r="R217" s="830"/>
      <c r="S217" s="986" t="s">
        <v>119</v>
      </c>
      <c r="T217" s="3577" t="s">
        <v>1907</v>
      </c>
      <c r="U217" s="3196"/>
      <c r="V217" s="2703"/>
      <c r="W217" s="2699"/>
      <c r="X217" s="2402"/>
      <c r="Y217" s="128" t="s">
        <v>1907</v>
      </c>
      <c r="Z217" s="548"/>
      <c r="AA217" s="548"/>
      <c r="AB217" s="3895"/>
      <c r="AC217" s="3529"/>
      <c r="AD217" s="3529"/>
      <c r="AE217" s="3529"/>
      <c r="AF217" s="3529"/>
      <c r="AG217" s="3398"/>
      <c r="AH217" s="3398"/>
      <c r="AI217" s="3398"/>
      <c r="AJ217" s="3398"/>
      <c r="AK217" s="3398"/>
      <c r="AL217" s="3398"/>
      <c r="AM217" s="3398"/>
      <c r="AN217" s="3398"/>
      <c r="AO217" s="3384"/>
      <c r="AP217" s="3384"/>
      <c r="AQ217" s="3370"/>
      <c r="AR217" s="3776"/>
      <c r="AS217" s="3398"/>
      <c r="AT217" s="3398"/>
      <c r="AU217" s="3398"/>
      <c r="AV217" s="3398"/>
      <c r="AW217" s="3398"/>
      <c r="AX217" s="3398"/>
      <c r="AY217" s="3398"/>
      <c r="AZ217" s="3384"/>
      <c r="BA217" s="3373">
        <f t="shared" si="93"/>
        <v>0</v>
      </c>
      <c r="BB217" s="3546">
        <f>BA217/'Radiología simple.'!$AO$8</f>
        <v>0</v>
      </c>
      <c r="BC217" s="3373" t="str" cm="1">
        <f t="array" ref="BC217">_xlfn.IFS(BB217&lt;4,"estandar",BB217&gt;9,"compleja",BB217&gt;4,"avanzada")</f>
        <v>estandar</v>
      </c>
      <c r="BD217" s="3547">
        <v>1</v>
      </c>
      <c r="BE217" s="3260">
        <v>0</v>
      </c>
      <c r="BF217" s="3261">
        <v>1</v>
      </c>
      <c r="BG217" s="3261">
        <v>0</v>
      </c>
      <c r="BH217" s="1164"/>
      <c r="BI217" s="1164"/>
      <c r="BJ217" s="1141"/>
      <c r="BK217" s="1164"/>
      <c r="BL217" s="1164"/>
      <c r="BM217" s="1162"/>
      <c r="BN217" s="1164"/>
      <c r="BO217" s="1164"/>
      <c r="BP217" s="1164"/>
      <c r="BQ217" s="1164"/>
      <c r="BR217" s="1164"/>
      <c r="BS217" s="1165"/>
      <c r="BT217" s="1200"/>
      <c r="BU217" s="177"/>
      <c r="BV217" s="611"/>
      <c r="BW217" s="611"/>
      <c r="BX217" s="611"/>
    </row>
    <row r="218" spans="1:77" ht="51.75" customHeight="1" x14ac:dyDescent="0.55000000000000004">
      <c r="A218" s="214">
        <v>0</v>
      </c>
      <c r="B218" s="215">
        <v>5</v>
      </c>
      <c r="C218" s="214">
        <v>0</v>
      </c>
      <c r="D218" s="215">
        <v>9</v>
      </c>
      <c r="E218" s="214">
        <v>0</v>
      </c>
      <c r="F218" s="215">
        <v>7</v>
      </c>
      <c r="G218" s="214">
        <v>0</v>
      </c>
      <c r="H218" s="215">
        <v>1</v>
      </c>
      <c r="I218" s="1375" t="str">
        <f t="shared" si="84"/>
        <v>05090701</v>
      </c>
      <c r="J218" s="1375" t="str">
        <f t="shared" ref="J218" si="94">CONCATENATE(A218,B218,C218,D218,E218,F218,G218,H218)</f>
        <v>05090701</v>
      </c>
      <c r="K218" s="830"/>
      <c r="L218" s="986" t="s">
        <v>309</v>
      </c>
      <c r="M218" s="986"/>
      <c r="N218" s="986"/>
      <c r="O218" s="986"/>
      <c r="P218" s="986"/>
      <c r="Q218" s="986"/>
      <c r="R218" s="986"/>
      <c r="S218" s="830"/>
      <c r="T218" s="3185"/>
      <c r="U218" s="2663" t="s">
        <v>1908</v>
      </c>
      <c r="V218" s="835"/>
      <c r="W218" s="2699" t="s">
        <v>1909</v>
      </c>
      <c r="X218" s="2380"/>
      <c r="Y218" s="128" t="s">
        <v>1910</v>
      </c>
      <c r="Z218" s="548"/>
      <c r="AA218" s="548"/>
      <c r="AB218" s="3895"/>
      <c r="AC218" s="3529">
        <v>2.8</v>
      </c>
      <c r="AD218" s="3507">
        <f t="shared" ref="AD218" si="95">BB218</f>
        <v>1.25</v>
      </c>
      <c r="AE218" s="3529">
        <v>5</v>
      </c>
      <c r="AF218" s="3529"/>
      <c r="AG218" s="3398">
        <v>25</v>
      </c>
      <c r="AH218" s="3370">
        <f t="shared" ref="AH218" si="96">SUM(AI218:AN218)</f>
        <v>15</v>
      </c>
      <c r="AI218" s="3398">
        <v>15</v>
      </c>
      <c r="AJ218" s="3398">
        <v>0</v>
      </c>
      <c r="AK218" s="3398">
        <v>0</v>
      </c>
      <c r="AL218" s="3398">
        <v>0</v>
      </c>
      <c r="AM218" s="3398">
        <v>0</v>
      </c>
      <c r="AN218" s="3398">
        <v>0</v>
      </c>
      <c r="AO218" s="3384"/>
      <c r="AP218" s="3545">
        <v>10</v>
      </c>
      <c r="AQ218" s="3370">
        <f t="shared" si="92"/>
        <v>0</v>
      </c>
      <c r="AR218" s="3776">
        <v>0</v>
      </c>
      <c r="AS218" s="3398">
        <v>0</v>
      </c>
      <c r="AT218" s="3398">
        <v>0</v>
      </c>
      <c r="AU218" s="3398">
        <v>0</v>
      </c>
      <c r="AV218" s="3398">
        <v>0</v>
      </c>
      <c r="AW218" s="3398">
        <v>0</v>
      </c>
      <c r="AX218" s="3398">
        <v>0</v>
      </c>
      <c r="AY218" s="3398">
        <v>0</v>
      </c>
      <c r="AZ218" s="3384"/>
      <c r="BA218" s="3373">
        <f>(BD218*AQ218)+(BE218*AH218)+(BF218*AH218)+(BG218*AH218)</f>
        <v>15</v>
      </c>
      <c r="BB218" s="3546">
        <f>BA218/'Radiología simple.'!$AO$8</f>
        <v>1.25</v>
      </c>
      <c r="BC218" s="3373" t="str" cm="1">
        <f t="array" ref="BC218">_xlfn.IFS(BB218&lt;4,"estandar",BB218&gt;9,"compleja",BB218&gt;4,"avanzada")</f>
        <v>estandar</v>
      </c>
      <c r="BD218" s="3547">
        <v>1</v>
      </c>
      <c r="BE218" s="3260">
        <v>0</v>
      </c>
      <c r="BF218" s="3261">
        <v>1</v>
      </c>
      <c r="BG218" s="3261">
        <v>0</v>
      </c>
      <c r="BH218" s="1164">
        <v>8.1960708898944201</v>
      </c>
      <c r="BI218" s="1164">
        <v>10.1699019607843</v>
      </c>
      <c r="BJ218" s="1141"/>
      <c r="BK218" s="1164">
        <v>7.2502262443438896</v>
      </c>
      <c r="BL218" s="1164">
        <f>SUM(BH218,BI218,BK218)</f>
        <v>25.616199095022608</v>
      </c>
      <c r="BM218" s="1162"/>
      <c r="BN218" s="1164">
        <v>18.23350797809</v>
      </c>
      <c r="BO218" s="1164">
        <v>0</v>
      </c>
      <c r="BP218" s="1164">
        <v>0</v>
      </c>
      <c r="BQ218" s="1164">
        <v>8.6022317077484001</v>
      </c>
      <c r="BR218" s="1164">
        <f>SUM(BL218,BN218,BO218,BP218,BQ218)</f>
        <v>52.451938780861013</v>
      </c>
      <c r="BS218" s="1165"/>
      <c r="BT218" s="1200"/>
      <c r="BU218" s="177"/>
      <c r="BV218" s="611"/>
      <c r="BW218" s="611"/>
      <c r="BX218" s="611"/>
    </row>
    <row r="219" spans="1:77" ht="20.25" customHeight="1" x14ac:dyDescent="0.55000000000000004">
      <c r="A219" s="90"/>
      <c r="B219" s="89"/>
      <c r="C219" s="90"/>
      <c r="D219" s="89"/>
      <c r="E219" s="90"/>
      <c r="F219" s="89"/>
      <c r="G219" s="90"/>
      <c r="H219" s="89"/>
      <c r="I219" s="1339"/>
      <c r="J219" s="1339"/>
      <c r="K219" s="127"/>
      <c r="L219" s="93"/>
      <c r="M219" s="216"/>
      <c r="N219" s="216"/>
      <c r="O219" s="216"/>
      <c r="P219" s="216"/>
      <c r="Q219" s="216"/>
      <c r="R219" s="216"/>
      <c r="S219" s="127"/>
      <c r="T219" s="60"/>
      <c r="U219" s="149"/>
      <c r="V219" s="62"/>
      <c r="W219" s="2412"/>
      <c r="X219" s="97"/>
      <c r="Y219" s="94"/>
      <c r="Z219" s="94"/>
      <c r="AA219" s="94"/>
      <c r="AB219" s="1884"/>
      <c r="AC219" s="3529"/>
      <c r="AD219" s="3529"/>
      <c r="AE219" s="3529"/>
      <c r="AF219" s="3529"/>
      <c r="AG219" s="3384"/>
      <c r="AH219" s="3384"/>
      <c r="AI219" s="3384"/>
      <c r="AJ219" s="3384"/>
      <c r="AK219" s="3384"/>
      <c r="AL219" s="3384"/>
      <c r="AM219" s="3384"/>
      <c r="AN219" s="3384"/>
      <c r="AO219" s="3384"/>
      <c r="AP219" s="3384"/>
      <c r="AQ219" s="3384"/>
      <c r="AR219" s="3780"/>
      <c r="AS219" s="3384"/>
      <c r="AT219" s="3384"/>
      <c r="AU219" s="3384"/>
      <c r="AV219" s="3384"/>
      <c r="AW219" s="3384"/>
      <c r="AX219" s="3384"/>
      <c r="AY219" s="3384"/>
      <c r="AZ219" s="3384"/>
      <c r="BA219" s="3384"/>
      <c r="BB219" s="3548"/>
      <c r="BC219" s="3384"/>
      <c r="BD219" s="3553"/>
      <c r="BE219" s="3264"/>
      <c r="BF219" s="1200"/>
      <c r="BG219" s="1200"/>
      <c r="BH219" s="1164"/>
      <c r="BI219" s="1164"/>
      <c r="BJ219" s="1141"/>
      <c r="BK219" s="1164"/>
      <c r="BL219" s="1164"/>
      <c r="BM219" s="1162"/>
      <c r="BN219" s="1164"/>
      <c r="BO219" s="1164"/>
      <c r="BP219" s="1164"/>
      <c r="BQ219" s="1164"/>
      <c r="BR219" s="1164"/>
      <c r="BS219" s="1165"/>
      <c r="BT219" s="1200"/>
      <c r="BU219" s="177"/>
      <c r="BV219" s="611"/>
      <c r="BW219" s="611"/>
      <c r="BX219" s="611"/>
      <c r="BY219" s="602"/>
    </row>
    <row r="220" spans="1:77" ht="36.75" hidden="1" customHeight="1" x14ac:dyDescent="0.55000000000000004">
      <c r="A220" s="583"/>
      <c r="B220" s="584"/>
      <c r="C220" s="583"/>
      <c r="D220" s="584"/>
      <c r="E220" s="583"/>
      <c r="F220" s="584"/>
      <c r="G220" s="583"/>
      <c r="H220" s="584"/>
      <c r="I220" s="595"/>
      <c r="J220" s="595"/>
      <c r="K220" s="586"/>
      <c r="L220" s="586"/>
      <c r="M220" s="586"/>
      <c r="N220" s="586"/>
      <c r="O220" s="586"/>
      <c r="P220" s="586"/>
      <c r="Q220" s="586"/>
      <c r="R220" s="586"/>
      <c r="S220" s="587" t="s">
        <v>456</v>
      </c>
      <c r="T220" s="588" t="s">
        <v>1911</v>
      </c>
      <c r="U220" s="594" t="s">
        <v>864</v>
      </c>
      <c r="V220" s="581"/>
      <c r="W220" s="2413"/>
      <c r="X220" s="2394"/>
      <c r="Y220" s="588" t="s">
        <v>1911</v>
      </c>
      <c r="Z220" s="588"/>
      <c r="AA220" s="588"/>
      <c r="AB220" s="3897"/>
      <c r="AC220" s="3530"/>
      <c r="AD220" s="3530"/>
      <c r="AE220" s="3530"/>
      <c r="AF220" s="3530"/>
      <c r="AG220" s="3549"/>
      <c r="AH220" s="3549"/>
      <c r="AI220" s="3549"/>
      <c r="AJ220" s="3549"/>
      <c r="AK220" s="3549"/>
      <c r="AL220" s="3549"/>
      <c r="AM220" s="3549"/>
      <c r="AN220" s="3549"/>
      <c r="AO220" s="3549"/>
      <c r="AP220" s="3549"/>
      <c r="AQ220" s="3549"/>
      <c r="AR220" s="3903"/>
      <c r="AS220" s="3549"/>
      <c r="AT220" s="3549"/>
      <c r="AU220" s="3549"/>
      <c r="AV220" s="3549"/>
      <c r="AW220" s="3549"/>
      <c r="AX220" s="3549"/>
      <c r="AY220" s="3549"/>
      <c r="AZ220" s="3549"/>
      <c r="BA220" s="3549"/>
      <c r="BB220" s="3550"/>
      <c r="BC220" s="3549"/>
      <c r="BD220" s="3576"/>
      <c r="BE220" s="3272"/>
      <c r="BF220" s="1220"/>
      <c r="BG220" s="1220"/>
      <c r="BH220" s="1214"/>
      <c r="BI220" s="1215"/>
      <c r="BJ220" s="1216"/>
      <c r="BK220" s="1214"/>
      <c r="BL220" s="1214"/>
      <c r="BM220" s="1217"/>
      <c r="BN220" s="1214"/>
      <c r="BO220" s="1214"/>
      <c r="BP220" s="1214"/>
      <c r="BQ220" s="1214"/>
      <c r="BR220" s="1214"/>
      <c r="BS220" s="1218"/>
      <c r="BT220" s="1219"/>
      <c r="BU220" s="177"/>
      <c r="BV220" s="611"/>
      <c r="BW220" s="611"/>
      <c r="BX220" s="611"/>
    </row>
    <row r="221" spans="1:77" ht="20.25" hidden="1" customHeight="1" x14ac:dyDescent="0.55000000000000004">
      <c r="A221" s="214"/>
      <c r="B221" s="215"/>
      <c r="C221" s="214"/>
      <c r="D221" s="215"/>
      <c r="E221" s="214"/>
      <c r="F221" s="215"/>
      <c r="G221" s="214"/>
      <c r="H221" s="215"/>
      <c r="I221" s="1340"/>
      <c r="J221" s="1340"/>
      <c r="K221" s="120"/>
      <c r="L221" s="216"/>
      <c r="M221" s="216"/>
      <c r="N221" s="216"/>
      <c r="O221" s="216"/>
      <c r="P221" s="216"/>
      <c r="Q221" s="216"/>
      <c r="R221" s="216"/>
      <c r="S221" s="224" t="s">
        <v>456</v>
      </c>
      <c r="T221" s="225" t="s">
        <v>864</v>
      </c>
      <c r="U221" s="225" t="s">
        <v>1912</v>
      </c>
      <c r="V221" s="490" t="s">
        <v>268</v>
      </c>
      <c r="W221" s="2375"/>
      <c r="X221" s="2393"/>
      <c r="Y221" s="225" t="s">
        <v>1912</v>
      </c>
      <c r="Z221" s="63"/>
      <c r="AA221" s="63"/>
      <c r="AB221" s="1571"/>
      <c r="AC221" s="3529"/>
      <c r="AD221" s="3529"/>
      <c r="AE221" s="3529"/>
      <c r="AF221" s="3529"/>
      <c r="AG221" s="3384"/>
      <c r="AH221" s="3384"/>
      <c r="AI221" s="3384"/>
      <c r="AJ221" s="3384"/>
      <c r="AK221" s="3384"/>
      <c r="AL221" s="3384"/>
      <c r="AM221" s="3384"/>
      <c r="AN221" s="3384"/>
      <c r="AO221" s="3384"/>
      <c r="AP221" s="3384"/>
      <c r="AQ221" s="3384"/>
      <c r="AR221" s="3780"/>
      <c r="AS221" s="3384"/>
      <c r="AT221" s="3384"/>
      <c r="AU221" s="3384"/>
      <c r="AV221" s="3384"/>
      <c r="AW221" s="3384"/>
      <c r="AX221" s="3384"/>
      <c r="AY221" s="3384"/>
      <c r="AZ221" s="3384"/>
      <c r="BA221" s="3384"/>
      <c r="BB221" s="3548"/>
      <c r="BC221" s="3384"/>
      <c r="BD221" s="3553">
        <v>1</v>
      </c>
      <c r="BE221" s="3264">
        <v>0</v>
      </c>
      <c r="BF221" s="1200">
        <v>1</v>
      </c>
      <c r="BG221" s="1200">
        <v>0</v>
      </c>
      <c r="BH221" s="1164"/>
      <c r="BI221" s="1164"/>
      <c r="BJ221" s="1141"/>
      <c r="BK221" s="1164"/>
      <c r="BL221" s="1164"/>
      <c r="BM221" s="1162"/>
      <c r="BN221" s="1164"/>
      <c r="BO221" s="1164"/>
      <c r="BP221" s="1164"/>
      <c r="BQ221" s="1164"/>
      <c r="BR221" s="1164"/>
      <c r="BS221" s="1165"/>
      <c r="BT221" s="1200"/>
      <c r="BU221" s="177"/>
      <c r="BV221" s="611"/>
      <c r="BW221" s="611"/>
      <c r="BX221" s="611"/>
    </row>
    <row r="222" spans="1:77" ht="20.25" hidden="1" customHeight="1" x14ac:dyDescent="0.55000000000000004">
      <c r="A222" s="214"/>
      <c r="B222" s="215"/>
      <c r="C222" s="214"/>
      <c r="D222" s="215"/>
      <c r="E222" s="214"/>
      <c r="F222" s="215"/>
      <c r="G222" s="214"/>
      <c r="H222" s="215"/>
      <c r="I222" s="1340"/>
      <c r="J222" s="1340"/>
      <c r="K222" s="120"/>
      <c r="L222" s="216"/>
      <c r="M222" s="216"/>
      <c r="N222" s="216"/>
      <c r="O222" s="216"/>
      <c r="P222" s="216"/>
      <c r="Q222" s="216"/>
      <c r="R222" s="216"/>
      <c r="S222" s="224" t="s">
        <v>456</v>
      </c>
      <c r="T222" s="225" t="s">
        <v>864</v>
      </c>
      <c r="U222" s="225" t="s">
        <v>1913</v>
      </c>
      <c r="V222" s="490" t="s">
        <v>268</v>
      </c>
      <c r="W222" s="2375"/>
      <c r="X222" s="2393"/>
      <c r="Y222" s="225" t="s">
        <v>1913</v>
      </c>
      <c r="Z222" s="63"/>
      <c r="AA222" s="63"/>
      <c r="AB222" s="1571"/>
      <c r="AC222" s="3529"/>
      <c r="AD222" s="3529"/>
      <c r="AE222" s="3529"/>
      <c r="AF222" s="3529"/>
      <c r="AG222" s="3384"/>
      <c r="AH222" s="3384"/>
      <c r="AI222" s="3384"/>
      <c r="AJ222" s="3384"/>
      <c r="AK222" s="3384"/>
      <c r="AL222" s="3384"/>
      <c r="AM222" s="3384"/>
      <c r="AN222" s="3384"/>
      <c r="AO222" s="3384"/>
      <c r="AP222" s="3384"/>
      <c r="AQ222" s="3384"/>
      <c r="AR222" s="3780"/>
      <c r="AS222" s="3384"/>
      <c r="AT222" s="3384"/>
      <c r="AU222" s="3384"/>
      <c r="AV222" s="3384"/>
      <c r="AW222" s="3384"/>
      <c r="AX222" s="3384"/>
      <c r="AY222" s="3384"/>
      <c r="AZ222" s="3384"/>
      <c r="BA222" s="3384"/>
      <c r="BB222" s="3548"/>
      <c r="BC222" s="3384"/>
      <c r="BD222" s="3553">
        <v>1</v>
      </c>
      <c r="BE222" s="3264">
        <v>0</v>
      </c>
      <c r="BF222" s="1200">
        <v>1</v>
      </c>
      <c r="BG222" s="1200">
        <v>0</v>
      </c>
      <c r="BH222" s="1164"/>
      <c r="BI222" s="1164"/>
      <c r="BJ222" s="1141"/>
      <c r="BK222" s="1164"/>
      <c r="BL222" s="1164"/>
      <c r="BM222" s="1162"/>
      <c r="BN222" s="1164"/>
      <c r="BO222" s="1164"/>
      <c r="BP222" s="1164"/>
      <c r="BQ222" s="1164"/>
      <c r="BR222" s="1164"/>
      <c r="BS222" s="1165"/>
      <c r="BT222" s="1200"/>
      <c r="BU222" s="177"/>
      <c r="BV222" s="611"/>
      <c r="BW222" s="611"/>
      <c r="BX222" s="611"/>
    </row>
    <row r="223" spans="1:77" ht="20.25" hidden="1" customHeight="1" x14ac:dyDescent="0.55000000000000004">
      <c r="A223" s="214"/>
      <c r="B223" s="215"/>
      <c r="C223" s="214"/>
      <c r="D223" s="215"/>
      <c r="E223" s="214"/>
      <c r="F223" s="215"/>
      <c r="G223" s="214"/>
      <c r="H223" s="215"/>
      <c r="I223" s="1340"/>
      <c r="J223" s="1340"/>
      <c r="K223" s="120"/>
      <c r="L223" s="216"/>
      <c r="M223" s="216"/>
      <c r="N223" s="216"/>
      <c r="O223" s="216"/>
      <c r="P223" s="216"/>
      <c r="Q223" s="216"/>
      <c r="R223" s="216"/>
      <c r="S223" s="224" t="s">
        <v>456</v>
      </c>
      <c r="T223" s="225" t="s">
        <v>864</v>
      </c>
      <c r="U223" s="225" t="s">
        <v>1914</v>
      </c>
      <c r="V223" s="490" t="s">
        <v>268</v>
      </c>
      <c r="W223" s="2375"/>
      <c r="X223" s="2393"/>
      <c r="Y223" s="225" t="s">
        <v>1914</v>
      </c>
      <c r="Z223" s="63"/>
      <c r="AA223" s="63"/>
      <c r="AB223" s="1571"/>
      <c r="AC223" s="3529"/>
      <c r="AD223" s="3529"/>
      <c r="AE223" s="3529"/>
      <c r="AF223" s="3529"/>
      <c r="AG223" s="3384"/>
      <c r="AH223" s="3384"/>
      <c r="AI223" s="3384"/>
      <c r="AJ223" s="3384"/>
      <c r="AK223" s="3384"/>
      <c r="AL223" s="3384"/>
      <c r="AM223" s="3384"/>
      <c r="AN223" s="3384"/>
      <c r="AO223" s="3384"/>
      <c r="AP223" s="3384"/>
      <c r="AQ223" s="3384"/>
      <c r="AR223" s="3780"/>
      <c r="AS223" s="3384"/>
      <c r="AT223" s="3384"/>
      <c r="AU223" s="3384"/>
      <c r="AV223" s="3384"/>
      <c r="AW223" s="3384"/>
      <c r="AX223" s="3384"/>
      <c r="AY223" s="3384"/>
      <c r="AZ223" s="3384"/>
      <c r="BA223" s="3384"/>
      <c r="BB223" s="3548"/>
      <c r="BC223" s="3384"/>
      <c r="BD223" s="3553">
        <v>1</v>
      </c>
      <c r="BE223" s="3264">
        <v>0</v>
      </c>
      <c r="BF223" s="1200">
        <v>1</v>
      </c>
      <c r="BG223" s="1200">
        <v>0</v>
      </c>
      <c r="BH223" s="1164"/>
      <c r="BI223" s="1164"/>
      <c r="BJ223" s="1141"/>
      <c r="BK223" s="1164"/>
      <c r="BL223" s="1164"/>
      <c r="BM223" s="1162"/>
      <c r="BN223" s="1164"/>
      <c r="BO223" s="1164"/>
      <c r="BP223" s="1164"/>
      <c r="BQ223" s="1164"/>
      <c r="BR223" s="1164"/>
      <c r="BS223" s="1165"/>
      <c r="BT223" s="1200"/>
      <c r="BU223" s="177"/>
      <c r="BV223" s="611"/>
      <c r="BW223" s="611"/>
      <c r="BX223" s="611"/>
      <c r="BY223" s="602"/>
    </row>
    <row r="224" spans="1:77" ht="20.25" hidden="1" customHeight="1" x14ac:dyDescent="0.55000000000000004">
      <c r="A224" s="214"/>
      <c r="B224" s="215"/>
      <c r="C224" s="214"/>
      <c r="D224" s="215"/>
      <c r="E224" s="214"/>
      <c r="F224" s="215"/>
      <c r="G224" s="214"/>
      <c r="H224" s="215"/>
      <c r="I224" s="1340"/>
      <c r="J224" s="1340"/>
      <c r="K224" s="120"/>
      <c r="L224" s="216"/>
      <c r="M224" s="216"/>
      <c r="N224" s="216"/>
      <c r="O224" s="216"/>
      <c r="P224" s="216"/>
      <c r="Q224" s="216"/>
      <c r="R224" s="216"/>
      <c r="S224" s="491"/>
      <c r="T224" s="492"/>
      <c r="U224" s="494"/>
      <c r="V224" s="493"/>
      <c r="W224" s="2419"/>
      <c r="X224" s="2403"/>
      <c r="Y224" s="225"/>
      <c r="Z224" s="63"/>
      <c r="AA224" s="63"/>
      <c r="AB224" s="1571"/>
      <c r="AC224" s="3529"/>
      <c r="AD224" s="3529"/>
      <c r="AE224" s="3529"/>
      <c r="AF224" s="3529"/>
      <c r="AG224" s="3384"/>
      <c r="AH224" s="3384"/>
      <c r="AI224" s="3384"/>
      <c r="AJ224" s="3384"/>
      <c r="AK224" s="3384"/>
      <c r="AL224" s="3384"/>
      <c r="AM224" s="3384"/>
      <c r="AN224" s="3384"/>
      <c r="AO224" s="3384"/>
      <c r="AP224" s="3384"/>
      <c r="AQ224" s="3384"/>
      <c r="AR224" s="3780"/>
      <c r="AS224" s="3384"/>
      <c r="AT224" s="3384"/>
      <c r="AU224" s="3384"/>
      <c r="AV224" s="3384"/>
      <c r="AW224" s="3384"/>
      <c r="AX224" s="3384"/>
      <c r="AY224" s="3384"/>
      <c r="AZ224" s="3384"/>
      <c r="BA224" s="3384"/>
      <c r="BB224" s="3548"/>
      <c r="BC224" s="3384"/>
      <c r="BD224" s="3553">
        <v>1</v>
      </c>
      <c r="BE224" s="3264">
        <v>0</v>
      </c>
      <c r="BF224" s="1200">
        <v>1</v>
      </c>
      <c r="BG224" s="1200">
        <v>0</v>
      </c>
      <c r="BH224" s="1164"/>
      <c r="BI224" s="1164"/>
      <c r="BJ224" s="1141"/>
      <c r="BK224" s="1164"/>
      <c r="BL224" s="1164"/>
      <c r="BM224" s="1162"/>
      <c r="BN224" s="1164"/>
      <c r="BO224" s="1164"/>
      <c r="BP224" s="1164"/>
      <c r="BQ224" s="1164"/>
      <c r="BR224" s="1164"/>
      <c r="BS224" s="1165"/>
      <c r="BT224" s="1200"/>
      <c r="BU224" s="177"/>
      <c r="BV224" s="611"/>
      <c r="BW224" s="611"/>
      <c r="BX224" s="611"/>
    </row>
    <row r="225" spans="1:77" ht="20.25" hidden="1" customHeight="1" x14ac:dyDescent="0.6">
      <c r="A225" s="214"/>
      <c r="B225" s="215"/>
      <c r="C225" s="214"/>
      <c r="D225" s="215"/>
      <c r="E225" s="214"/>
      <c r="F225" s="215"/>
      <c r="G225" s="214"/>
      <c r="H225" s="215"/>
      <c r="I225" s="1340"/>
      <c r="J225" s="1340"/>
      <c r="K225" s="120"/>
      <c r="L225" s="216"/>
      <c r="M225" s="216"/>
      <c r="N225" s="216"/>
      <c r="O225" s="216"/>
      <c r="P225" s="216"/>
      <c r="Q225" s="216"/>
      <c r="R225" s="216"/>
      <c r="S225" s="224" t="s">
        <v>456</v>
      </c>
      <c r="T225" s="495" t="s">
        <v>1915</v>
      </c>
      <c r="U225" s="225" t="s">
        <v>864</v>
      </c>
      <c r="V225" s="496"/>
      <c r="W225" s="2420"/>
      <c r="X225" s="2393"/>
      <c r="Y225" s="225" t="s">
        <v>864</v>
      </c>
      <c r="Z225" s="63"/>
      <c r="AA225" s="63"/>
      <c r="AB225" s="1571"/>
      <c r="AC225" s="3529"/>
      <c r="AD225" s="3529"/>
      <c r="AE225" s="3529"/>
      <c r="AF225" s="3529"/>
      <c r="AG225" s="3384"/>
      <c r="AH225" s="3384"/>
      <c r="AI225" s="3384"/>
      <c r="AJ225" s="3384"/>
      <c r="AK225" s="3384"/>
      <c r="AL225" s="3384"/>
      <c r="AM225" s="3384"/>
      <c r="AN225" s="3384"/>
      <c r="AO225" s="3384"/>
      <c r="AP225" s="3384"/>
      <c r="AQ225" s="3384"/>
      <c r="AR225" s="3780"/>
      <c r="AS225" s="3384"/>
      <c r="AT225" s="3384"/>
      <c r="AU225" s="3384"/>
      <c r="AV225" s="3384"/>
      <c r="AW225" s="3384"/>
      <c r="AX225" s="3384"/>
      <c r="AY225" s="3384"/>
      <c r="AZ225" s="3384"/>
      <c r="BA225" s="3384"/>
      <c r="BB225" s="3548"/>
      <c r="BC225" s="3384"/>
      <c r="BD225" s="3553">
        <v>1</v>
      </c>
      <c r="BE225" s="3264">
        <v>0</v>
      </c>
      <c r="BF225" s="1200">
        <v>1</v>
      </c>
      <c r="BG225" s="1200">
        <v>0</v>
      </c>
      <c r="BH225" s="1164"/>
      <c r="BI225" s="1164"/>
      <c r="BJ225" s="1141"/>
      <c r="BK225" s="1164"/>
      <c r="BL225" s="1164"/>
      <c r="BM225" s="1162"/>
      <c r="BN225" s="1164"/>
      <c r="BO225" s="1164"/>
      <c r="BP225" s="1164"/>
      <c r="BQ225" s="1164"/>
      <c r="BR225" s="1164"/>
      <c r="BS225" s="1165"/>
      <c r="BT225" s="1200"/>
      <c r="BU225" s="177"/>
      <c r="BV225" s="611"/>
      <c r="BW225" s="611"/>
      <c r="BX225" s="611"/>
    </row>
    <row r="226" spans="1:77" ht="20.25" hidden="1" customHeight="1" x14ac:dyDescent="0.55000000000000004">
      <c r="A226" s="214"/>
      <c r="B226" s="215"/>
      <c r="C226" s="214"/>
      <c r="D226" s="215"/>
      <c r="E226" s="214"/>
      <c r="F226" s="215"/>
      <c r="G226" s="214"/>
      <c r="H226" s="215"/>
      <c r="I226" s="1340"/>
      <c r="J226" s="1340"/>
      <c r="K226" s="120"/>
      <c r="L226" s="216"/>
      <c r="M226" s="216"/>
      <c r="N226" s="216"/>
      <c r="O226" s="216"/>
      <c r="P226" s="216"/>
      <c r="Q226" s="216"/>
      <c r="R226" s="216"/>
      <c r="S226" s="224" t="s">
        <v>456</v>
      </c>
      <c r="T226" s="225" t="s">
        <v>1916</v>
      </c>
      <c r="U226" s="225" t="s">
        <v>864</v>
      </c>
      <c r="V226" s="497"/>
      <c r="W226" s="2421"/>
      <c r="X226" s="2393"/>
      <c r="Y226" s="225" t="s">
        <v>1916</v>
      </c>
      <c r="Z226" s="63"/>
      <c r="AA226" s="63"/>
      <c r="AB226" s="1571"/>
      <c r="AC226" s="3529"/>
      <c r="AD226" s="3529"/>
      <c r="AE226" s="3529"/>
      <c r="AF226" s="3529"/>
      <c r="AG226" s="3384"/>
      <c r="AH226" s="3384"/>
      <c r="AI226" s="3384"/>
      <c r="AJ226" s="3384"/>
      <c r="AK226" s="3384"/>
      <c r="AL226" s="3384"/>
      <c r="AM226" s="3384"/>
      <c r="AN226" s="3384"/>
      <c r="AO226" s="3384"/>
      <c r="AP226" s="3384"/>
      <c r="AQ226" s="3384"/>
      <c r="AR226" s="3780"/>
      <c r="AS226" s="3384"/>
      <c r="AT226" s="3384"/>
      <c r="AU226" s="3384"/>
      <c r="AV226" s="3384"/>
      <c r="AW226" s="3384"/>
      <c r="AX226" s="3384"/>
      <c r="AY226" s="3384"/>
      <c r="AZ226" s="3384"/>
      <c r="BA226" s="3384"/>
      <c r="BB226" s="3548"/>
      <c r="BC226" s="3384"/>
      <c r="BD226" s="3553">
        <v>1</v>
      </c>
      <c r="BE226" s="3264">
        <v>0</v>
      </c>
      <c r="BF226" s="1200">
        <v>1</v>
      </c>
      <c r="BG226" s="1200">
        <v>0</v>
      </c>
      <c r="BH226" s="1164"/>
      <c r="BI226" s="1164"/>
      <c r="BJ226" s="1141"/>
      <c r="BK226" s="1164"/>
      <c r="BL226" s="1164"/>
      <c r="BM226" s="1162"/>
      <c r="BN226" s="1164"/>
      <c r="BO226" s="1164"/>
      <c r="BP226" s="1164"/>
      <c r="BQ226" s="1164"/>
      <c r="BR226" s="1164"/>
      <c r="BS226" s="1165"/>
      <c r="BT226" s="1200"/>
      <c r="BU226" s="177"/>
      <c r="BV226" s="611"/>
      <c r="BW226" s="611"/>
      <c r="BX226" s="611"/>
    </row>
    <row r="227" spans="1:77" ht="20.25" hidden="1" customHeight="1" x14ac:dyDescent="0.55000000000000004">
      <c r="A227" s="214"/>
      <c r="B227" s="215"/>
      <c r="C227" s="214"/>
      <c r="D227" s="215"/>
      <c r="E227" s="214"/>
      <c r="F227" s="215"/>
      <c r="G227" s="214"/>
      <c r="H227" s="215"/>
      <c r="I227" s="1340"/>
      <c r="J227" s="1340"/>
      <c r="K227" s="120"/>
      <c r="L227" s="216"/>
      <c r="M227" s="216"/>
      <c r="N227" s="216"/>
      <c r="O227" s="216"/>
      <c r="P227" s="216"/>
      <c r="Q227" s="216"/>
      <c r="R227" s="216"/>
      <c r="S227" s="224" t="s">
        <v>456</v>
      </c>
      <c r="T227" s="225" t="s">
        <v>864</v>
      </c>
      <c r="U227" s="225" t="s">
        <v>1917</v>
      </c>
      <c r="V227" s="490" t="s">
        <v>268</v>
      </c>
      <c r="W227" s="2375"/>
      <c r="X227" s="2393"/>
      <c r="Y227" s="225" t="s">
        <v>1917</v>
      </c>
      <c r="Z227" s="63"/>
      <c r="AA227" s="63"/>
      <c r="AB227" s="1571"/>
      <c r="AC227" s="3529"/>
      <c r="AD227" s="3529"/>
      <c r="AE227" s="3529"/>
      <c r="AF227" s="3529"/>
      <c r="AG227" s="3384"/>
      <c r="AH227" s="3384"/>
      <c r="AI227" s="3384"/>
      <c r="AJ227" s="3384"/>
      <c r="AK227" s="3384"/>
      <c r="AL227" s="3384"/>
      <c r="AM227" s="3384"/>
      <c r="AN227" s="3384"/>
      <c r="AO227" s="3384"/>
      <c r="AP227" s="3384"/>
      <c r="AQ227" s="3384"/>
      <c r="AR227" s="3780"/>
      <c r="AS227" s="3384"/>
      <c r="AT227" s="3384"/>
      <c r="AU227" s="3384"/>
      <c r="AV227" s="3384"/>
      <c r="AW227" s="3384"/>
      <c r="AX227" s="3384"/>
      <c r="AY227" s="3384"/>
      <c r="AZ227" s="3384"/>
      <c r="BA227" s="3384"/>
      <c r="BB227" s="3548"/>
      <c r="BC227" s="3384"/>
      <c r="BD227" s="3553">
        <v>1</v>
      </c>
      <c r="BE227" s="3264">
        <v>0</v>
      </c>
      <c r="BF227" s="1200">
        <v>1</v>
      </c>
      <c r="BG227" s="1200">
        <v>0</v>
      </c>
      <c r="BH227" s="1164"/>
      <c r="BI227" s="1164"/>
      <c r="BJ227" s="1141"/>
      <c r="BK227" s="1164"/>
      <c r="BL227" s="1164"/>
      <c r="BM227" s="1162"/>
      <c r="BN227" s="1164"/>
      <c r="BO227" s="1164"/>
      <c r="BP227" s="1164"/>
      <c r="BQ227" s="1164"/>
      <c r="BR227" s="1164"/>
      <c r="BS227" s="1165"/>
      <c r="BT227" s="1200"/>
      <c r="BU227" s="177"/>
      <c r="BV227" s="611"/>
      <c r="BW227" s="611"/>
      <c r="BX227" s="611"/>
      <c r="BY227" s="602"/>
    </row>
    <row r="228" spans="1:77" ht="20.25" hidden="1" customHeight="1" x14ac:dyDescent="0.55000000000000004">
      <c r="A228" s="214"/>
      <c r="B228" s="215"/>
      <c r="C228" s="214"/>
      <c r="D228" s="215"/>
      <c r="E228" s="214"/>
      <c r="F228" s="215"/>
      <c r="G228" s="214"/>
      <c r="H228" s="215"/>
      <c r="I228" s="1340"/>
      <c r="J228" s="1340"/>
      <c r="K228" s="120"/>
      <c r="L228" s="216"/>
      <c r="M228" s="216"/>
      <c r="N228" s="216"/>
      <c r="O228" s="216"/>
      <c r="P228" s="216"/>
      <c r="Q228" s="216"/>
      <c r="R228" s="216"/>
      <c r="S228" s="224" t="s">
        <v>456</v>
      </c>
      <c r="T228" s="225" t="s">
        <v>864</v>
      </c>
      <c r="U228" s="225" t="s">
        <v>1918</v>
      </c>
      <c r="V228" s="490" t="s">
        <v>268</v>
      </c>
      <c r="W228" s="2375"/>
      <c r="X228" s="2393"/>
      <c r="Y228" s="225" t="s">
        <v>1918</v>
      </c>
      <c r="Z228" s="63"/>
      <c r="AA228" s="63"/>
      <c r="AB228" s="1571"/>
      <c r="AC228" s="3529"/>
      <c r="AD228" s="3529"/>
      <c r="AE228" s="3529"/>
      <c r="AF228" s="3529"/>
      <c r="AG228" s="3384"/>
      <c r="AH228" s="3384"/>
      <c r="AI228" s="3384"/>
      <c r="AJ228" s="3384"/>
      <c r="AK228" s="3384"/>
      <c r="AL228" s="3384"/>
      <c r="AM228" s="3384"/>
      <c r="AN228" s="3384"/>
      <c r="AO228" s="3384"/>
      <c r="AP228" s="3384"/>
      <c r="AQ228" s="3384"/>
      <c r="AR228" s="3780"/>
      <c r="AS228" s="3384"/>
      <c r="AT228" s="3384"/>
      <c r="AU228" s="3384"/>
      <c r="AV228" s="3384"/>
      <c r="AW228" s="3384"/>
      <c r="AX228" s="3384"/>
      <c r="AY228" s="3384"/>
      <c r="AZ228" s="3384"/>
      <c r="BA228" s="3384"/>
      <c r="BB228" s="3548"/>
      <c r="BC228" s="3384"/>
      <c r="BD228" s="3553">
        <v>1</v>
      </c>
      <c r="BE228" s="3264">
        <v>0</v>
      </c>
      <c r="BF228" s="1200">
        <v>1</v>
      </c>
      <c r="BG228" s="1200">
        <v>0</v>
      </c>
      <c r="BH228" s="1164"/>
      <c r="BI228" s="1164"/>
      <c r="BJ228" s="1141"/>
      <c r="BK228" s="1164"/>
      <c r="BL228" s="1164"/>
      <c r="BM228" s="1162"/>
      <c r="BN228" s="1164"/>
      <c r="BO228" s="1164"/>
      <c r="BP228" s="1164"/>
      <c r="BQ228" s="1164"/>
      <c r="BR228" s="1164"/>
      <c r="BS228" s="1165"/>
      <c r="BT228" s="1200"/>
      <c r="BU228" s="177"/>
      <c r="BV228" s="611"/>
      <c r="BW228" s="611"/>
      <c r="BX228" s="611"/>
    </row>
    <row r="229" spans="1:77" ht="20.25" hidden="1" customHeight="1" x14ac:dyDescent="0.55000000000000004">
      <c r="A229" s="214"/>
      <c r="B229" s="215"/>
      <c r="C229" s="214"/>
      <c r="D229" s="215"/>
      <c r="E229" s="214"/>
      <c r="F229" s="215"/>
      <c r="G229" s="214"/>
      <c r="H229" s="215"/>
      <c r="I229" s="1340"/>
      <c r="J229" s="1340"/>
      <c r="K229" s="120"/>
      <c r="L229" s="216"/>
      <c r="M229" s="216"/>
      <c r="N229" s="216"/>
      <c r="O229" s="216"/>
      <c r="P229" s="216"/>
      <c r="Q229" s="216"/>
      <c r="R229" s="216"/>
      <c r="S229" s="224" t="s">
        <v>456</v>
      </c>
      <c r="T229" s="225" t="s">
        <v>864</v>
      </c>
      <c r="U229" s="225" t="s">
        <v>1919</v>
      </c>
      <c r="V229" s="490" t="s">
        <v>268</v>
      </c>
      <c r="W229" s="2375"/>
      <c r="X229" s="2393"/>
      <c r="Y229" s="225" t="s">
        <v>1919</v>
      </c>
      <c r="Z229" s="63"/>
      <c r="AA229" s="63"/>
      <c r="AB229" s="1571"/>
      <c r="AC229" s="3529"/>
      <c r="AD229" s="3529"/>
      <c r="AE229" s="3529"/>
      <c r="AF229" s="3529"/>
      <c r="AG229" s="3384"/>
      <c r="AH229" s="3384"/>
      <c r="AI229" s="3384"/>
      <c r="AJ229" s="3384"/>
      <c r="AK229" s="3384"/>
      <c r="AL229" s="3384"/>
      <c r="AM229" s="3384"/>
      <c r="AN229" s="3384"/>
      <c r="AO229" s="3384"/>
      <c r="AP229" s="3384"/>
      <c r="AQ229" s="3384"/>
      <c r="AR229" s="3780"/>
      <c r="AS229" s="3384"/>
      <c r="AT229" s="3384"/>
      <c r="AU229" s="3384"/>
      <c r="AV229" s="3384"/>
      <c r="AW229" s="3384"/>
      <c r="AX229" s="3384"/>
      <c r="AY229" s="3384"/>
      <c r="AZ229" s="3384"/>
      <c r="BA229" s="3384"/>
      <c r="BB229" s="3548"/>
      <c r="BC229" s="3384"/>
      <c r="BD229" s="3553">
        <v>1</v>
      </c>
      <c r="BE229" s="3264">
        <v>0</v>
      </c>
      <c r="BF229" s="1200">
        <v>1</v>
      </c>
      <c r="BG229" s="1200">
        <v>0</v>
      </c>
      <c r="BH229" s="1164"/>
      <c r="BI229" s="1164"/>
      <c r="BJ229" s="1141"/>
      <c r="BK229" s="1164"/>
      <c r="BL229" s="1164"/>
      <c r="BM229" s="1162"/>
      <c r="BN229" s="1164"/>
      <c r="BO229" s="1164"/>
      <c r="BP229" s="1164"/>
      <c r="BQ229" s="1164"/>
      <c r="BR229" s="1164"/>
      <c r="BS229" s="1165"/>
      <c r="BT229" s="1200"/>
      <c r="BU229" s="177"/>
      <c r="BV229" s="611"/>
      <c r="BW229" s="611"/>
      <c r="BX229" s="611"/>
    </row>
    <row r="230" spans="1:77" ht="20.25" hidden="1" customHeight="1" x14ac:dyDescent="0.55000000000000004">
      <c r="A230" s="214"/>
      <c r="B230" s="215"/>
      <c r="C230" s="214"/>
      <c r="D230" s="215"/>
      <c r="E230" s="214"/>
      <c r="F230" s="215"/>
      <c r="G230" s="214"/>
      <c r="H230" s="215"/>
      <c r="I230" s="1340"/>
      <c r="J230" s="1340"/>
      <c r="K230" s="120"/>
      <c r="L230" s="216"/>
      <c r="M230" s="216"/>
      <c r="N230" s="216"/>
      <c r="O230" s="216"/>
      <c r="P230" s="216"/>
      <c r="Q230" s="216"/>
      <c r="R230" s="216"/>
      <c r="S230" s="224" t="s">
        <v>456</v>
      </c>
      <c r="T230" s="225" t="s">
        <v>864</v>
      </c>
      <c r="U230" s="225" t="s">
        <v>1920</v>
      </c>
      <c r="V230" s="490" t="s">
        <v>268</v>
      </c>
      <c r="W230" s="2375"/>
      <c r="X230" s="2393"/>
      <c r="Y230" s="225" t="s">
        <v>1920</v>
      </c>
      <c r="Z230" s="63"/>
      <c r="AA230" s="63"/>
      <c r="AB230" s="1571"/>
      <c r="AC230" s="3529"/>
      <c r="AD230" s="3529"/>
      <c r="AE230" s="3529"/>
      <c r="AF230" s="3529"/>
      <c r="AG230" s="3384"/>
      <c r="AH230" s="3384"/>
      <c r="AI230" s="3384"/>
      <c r="AJ230" s="3384"/>
      <c r="AK230" s="3384"/>
      <c r="AL230" s="3384"/>
      <c r="AM230" s="3384"/>
      <c r="AN230" s="3384"/>
      <c r="AO230" s="3384"/>
      <c r="AP230" s="3384"/>
      <c r="AQ230" s="3384"/>
      <c r="AR230" s="3780"/>
      <c r="AS230" s="3384"/>
      <c r="AT230" s="3384"/>
      <c r="AU230" s="3384"/>
      <c r="AV230" s="3384"/>
      <c r="AW230" s="3384"/>
      <c r="AX230" s="3384"/>
      <c r="AY230" s="3384"/>
      <c r="AZ230" s="3384"/>
      <c r="BA230" s="3384"/>
      <c r="BB230" s="3548"/>
      <c r="BC230" s="3384"/>
      <c r="BD230" s="3553">
        <v>1</v>
      </c>
      <c r="BE230" s="3264">
        <v>0</v>
      </c>
      <c r="BF230" s="1200">
        <v>1</v>
      </c>
      <c r="BG230" s="1200">
        <v>0</v>
      </c>
      <c r="BH230" s="1164"/>
      <c r="BI230" s="1164"/>
      <c r="BJ230" s="1141"/>
      <c r="BK230" s="1164"/>
      <c r="BL230" s="1164"/>
      <c r="BM230" s="1162"/>
      <c r="BN230" s="1164"/>
      <c r="BO230" s="1164"/>
      <c r="BP230" s="1164"/>
      <c r="BQ230" s="1164"/>
      <c r="BR230" s="1164"/>
      <c r="BS230" s="1165"/>
      <c r="BT230" s="1200"/>
      <c r="BU230" s="177"/>
      <c r="BV230" s="611"/>
      <c r="BW230" s="611"/>
      <c r="BX230" s="611"/>
    </row>
    <row r="231" spans="1:77" ht="20.25" hidden="1" customHeight="1" x14ac:dyDescent="0.55000000000000004">
      <c r="A231" s="214"/>
      <c r="B231" s="215"/>
      <c r="C231" s="214"/>
      <c r="D231" s="215"/>
      <c r="E231" s="214"/>
      <c r="F231" s="215"/>
      <c r="G231" s="214"/>
      <c r="H231" s="215"/>
      <c r="I231" s="1340"/>
      <c r="J231" s="1340"/>
      <c r="K231" s="120"/>
      <c r="L231" s="216"/>
      <c r="M231" s="216"/>
      <c r="N231" s="216"/>
      <c r="O231" s="216"/>
      <c r="P231" s="216"/>
      <c r="Q231" s="216"/>
      <c r="R231" s="216"/>
      <c r="S231" s="224" t="s">
        <v>456</v>
      </c>
      <c r="T231" s="225" t="s">
        <v>864</v>
      </c>
      <c r="U231" s="225" t="s">
        <v>1921</v>
      </c>
      <c r="V231" s="490" t="s">
        <v>268</v>
      </c>
      <c r="W231" s="2375"/>
      <c r="X231" s="2393"/>
      <c r="Y231" s="225" t="s">
        <v>1921</v>
      </c>
      <c r="Z231" s="63"/>
      <c r="AA231" s="63"/>
      <c r="AB231" s="1571"/>
      <c r="AC231" s="3529"/>
      <c r="AD231" s="3529"/>
      <c r="AE231" s="3529"/>
      <c r="AF231" s="3529"/>
      <c r="AG231" s="3384"/>
      <c r="AH231" s="3384"/>
      <c r="AI231" s="3384"/>
      <c r="AJ231" s="3384"/>
      <c r="AK231" s="3384"/>
      <c r="AL231" s="3384"/>
      <c r="AM231" s="3384"/>
      <c r="AN231" s="3384"/>
      <c r="AO231" s="3384"/>
      <c r="AP231" s="3384"/>
      <c r="AQ231" s="3384"/>
      <c r="AR231" s="3780"/>
      <c r="AS231" s="3384"/>
      <c r="AT231" s="3384"/>
      <c r="AU231" s="3384"/>
      <c r="AV231" s="3384"/>
      <c r="AW231" s="3384"/>
      <c r="AX231" s="3384"/>
      <c r="AY231" s="3384"/>
      <c r="AZ231" s="3384"/>
      <c r="BA231" s="3384"/>
      <c r="BB231" s="3548"/>
      <c r="BC231" s="3384"/>
      <c r="BD231" s="3553">
        <v>1</v>
      </c>
      <c r="BE231" s="3264">
        <v>0</v>
      </c>
      <c r="BF231" s="1200">
        <v>1</v>
      </c>
      <c r="BG231" s="1200">
        <v>0</v>
      </c>
      <c r="BH231" s="1164"/>
      <c r="BI231" s="1164"/>
      <c r="BJ231" s="1141"/>
      <c r="BK231" s="1164"/>
      <c r="BL231" s="1164"/>
      <c r="BM231" s="1162"/>
      <c r="BN231" s="1164"/>
      <c r="BO231" s="1164"/>
      <c r="BP231" s="1164"/>
      <c r="BQ231" s="1164"/>
      <c r="BR231" s="1164"/>
      <c r="BS231" s="1165"/>
      <c r="BT231" s="1200"/>
      <c r="BU231" s="177"/>
      <c r="BV231" s="611"/>
      <c r="BW231" s="611"/>
      <c r="BX231" s="611"/>
      <c r="BY231" s="602"/>
    </row>
    <row r="232" spans="1:77" ht="20.25" hidden="1" customHeight="1" x14ac:dyDescent="0.55000000000000004">
      <c r="A232" s="214"/>
      <c r="B232" s="215"/>
      <c r="C232" s="214"/>
      <c r="D232" s="215"/>
      <c r="E232" s="214"/>
      <c r="F232" s="215"/>
      <c r="G232" s="214"/>
      <c r="H232" s="215"/>
      <c r="I232" s="1340"/>
      <c r="J232" s="1340"/>
      <c r="K232" s="120"/>
      <c r="L232" s="216"/>
      <c r="M232" s="216"/>
      <c r="N232" s="216"/>
      <c r="O232" s="216"/>
      <c r="P232" s="216"/>
      <c r="Q232" s="216"/>
      <c r="R232" s="216"/>
      <c r="S232" s="224" t="s">
        <v>456</v>
      </c>
      <c r="T232" s="225" t="s">
        <v>864</v>
      </c>
      <c r="U232" s="225" t="s">
        <v>1922</v>
      </c>
      <c r="V232" s="490" t="s">
        <v>268</v>
      </c>
      <c r="W232" s="2375"/>
      <c r="X232" s="2393"/>
      <c r="Y232" s="225" t="s">
        <v>1922</v>
      </c>
      <c r="Z232" s="63"/>
      <c r="AA232" s="63"/>
      <c r="AB232" s="1571"/>
      <c r="AC232" s="3529"/>
      <c r="AD232" s="3529"/>
      <c r="AE232" s="3529"/>
      <c r="AF232" s="3529"/>
      <c r="AG232" s="3384"/>
      <c r="AH232" s="3384"/>
      <c r="AI232" s="3384"/>
      <c r="AJ232" s="3384"/>
      <c r="AK232" s="3384"/>
      <c r="AL232" s="3384"/>
      <c r="AM232" s="3384"/>
      <c r="AN232" s="3384"/>
      <c r="AO232" s="3384"/>
      <c r="AP232" s="3384"/>
      <c r="AQ232" s="3384"/>
      <c r="AR232" s="3780"/>
      <c r="AS232" s="3384"/>
      <c r="AT232" s="3384"/>
      <c r="AU232" s="3384"/>
      <c r="AV232" s="3384"/>
      <c r="AW232" s="3384"/>
      <c r="AX232" s="3384"/>
      <c r="AY232" s="3384"/>
      <c r="AZ232" s="3384"/>
      <c r="BA232" s="3384"/>
      <c r="BB232" s="3548"/>
      <c r="BC232" s="3384"/>
      <c r="BD232" s="3553">
        <v>1</v>
      </c>
      <c r="BE232" s="3264">
        <v>0</v>
      </c>
      <c r="BF232" s="1200">
        <v>1</v>
      </c>
      <c r="BG232" s="1200">
        <v>0</v>
      </c>
      <c r="BH232" s="1164"/>
      <c r="BI232" s="1164"/>
      <c r="BJ232" s="1141"/>
      <c r="BK232" s="1164"/>
      <c r="BL232" s="1164"/>
      <c r="BM232" s="1162"/>
      <c r="BN232" s="1164"/>
      <c r="BO232" s="1164"/>
      <c r="BP232" s="1164"/>
      <c r="BQ232" s="1164"/>
      <c r="BR232" s="1164"/>
      <c r="BS232" s="1165"/>
      <c r="BT232" s="1200"/>
      <c r="BU232" s="177"/>
      <c r="BV232" s="611"/>
      <c r="BW232" s="611"/>
      <c r="BX232" s="611"/>
    </row>
    <row r="233" spans="1:77" ht="20.25" hidden="1" customHeight="1" x14ac:dyDescent="0.55000000000000004">
      <c r="A233" s="214"/>
      <c r="B233" s="215"/>
      <c r="C233" s="214"/>
      <c r="D233" s="215"/>
      <c r="E233" s="214"/>
      <c r="F233" s="215"/>
      <c r="G233" s="214"/>
      <c r="H233" s="215"/>
      <c r="I233" s="1340"/>
      <c r="J233" s="1340"/>
      <c r="K233" s="120"/>
      <c r="L233" s="216"/>
      <c r="M233" s="216"/>
      <c r="N233" s="216"/>
      <c r="O233" s="216"/>
      <c r="P233" s="216"/>
      <c r="Q233" s="216"/>
      <c r="R233" s="216"/>
      <c r="S233" s="224" t="s">
        <v>456</v>
      </c>
      <c r="T233" s="225" t="s">
        <v>864</v>
      </c>
      <c r="U233" s="225" t="s">
        <v>1923</v>
      </c>
      <c r="V233" s="490" t="s">
        <v>268</v>
      </c>
      <c r="W233" s="2375"/>
      <c r="X233" s="2393"/>
      <c r="Y233" s="225" t="s">
        <v>1923</v>
      </c>
      <c r="Z233" s="63"/>
      <c r="AA233" s="63"/>
      <c r="AB233" s="1571"/>
      <c r="AC233" s="3529"/>
      <c r="AD233" s="3529"/>
      <c r="AE233" s="3529"/>
      <c r="AF233" s="3529"/>
      <c r="AG233" s="3384"/>
      <c r="AH233" s="3384"/>
      <c r="AI233" s="3384"/>
      <c r="AJ233" s="3384"/>
      <c r="AK233" s="3384"/>
      <c r="AL233" s="3384"/>
      <c r="AM233" s="3384"/>
      <c r="AN233" s="3384"/>
      <c r="AO233" s="3384"/>
      <c r="AP233" s="3384"/>
      <c r="AQ233" s="3384"/>
      <c r="AR233" s="3780"/>
      <c r="AS233" s="3384"/>
      <c r="AT233" s="3384"/>
      <c r="AU233" s="3384"/>
      <c r="AV233" s="3384"/>
      <c r="AW233" s="3384"/>
      <c r="AX233" s="3384"/>
      <c r="AY233" s="3384"/>
      <c r="AZ233" s="3384"/>
      <c r="BA233" s="3384"/>
      <c r="BB233" s="3548"/>
      <c r="BC233" s="3384"/>
      <c r="BD233" s="3553">
        <v>1</v>
      </c>
      <c r="BE233" s="3264">
        <v>0</v>
      </c>
      <c r="BF233" s="1200">
        <v>1</v>
      </c>
      <c r="BG233" s="1200">
        <v>0</v>
      </c>
      <c r="BH233" s="1164"/>
      <c r="BI233" s="1164"/>
      <c r="BJ233" s="1141"/>
      <c r="BK233" s="1164"/>
      <c r="BL233" s="1164"/>
      <c r="BM233" s="1162"/>
      <c r="BN233" s="1164"/>
      <c r="BO233" s="1164"/>
      <c r="BP233" s="1164"/>
      <c r="BQ233" s="1164"/>
      <c r="BR233" s="1164"/>
      <c r="BS233" s="1165"/>
      <c r="BT233" s="1200"/>
      <c r="BU233" s="177"/>
      <c r="BV233" s="611"/>
      <c r="BW233" s="611"/>
      <c r="BX233" s="611"/>
    </row>
    <row r="234" spans="1:77" ht="20.25" hidden="1" customHeight="1" x14ac:dyDescent="0.55000000000000004">
      <c r="A234" s="214"/>
      <c r="B234" s="215"/>
      <c r="C234" s="214"/>
      <c r="D234" s="215"/>
      <c r="E234" s="214"/>
      <c r="F234" s="215"/>
      <c r="G234" s="214"/>
      <c r="H234" s="215"/>
      <c r="I234" s="1340"/>
      <c r="J234" s="1340"/>
      <c r="K234" s="120"/>
      <c r="L234" s="216"/>
      <c r="M234" s="216"/>
      <c r="N234" s="216"/>
      <c r="O234" s="216"/>
      <c r="P234" s="216"/>
      <c r="Q234" s="216"/>
      <c r="R234" s="216"/>
      <c r="S234" s="224" t="s">
        <v>456</v>
      </c>
      <c r="T234" s="225" t="s">
        <v>864</v>
      </c>
      <c r="U234" s="225" t="s">
        <v>1924</v>
      </c>
      <c r="V234" s="490" t="s">
        <v>268</v>
      </c>
      <c r="W234" s="2375"/>
      <c r="X234" s="2393"/>
      <c r="Y234" s="225" t="s">
        <v>1924</v>
      </c>
      <c r="Z234" s="63"/>
      <c r="AA234" s="63"/>
      <c r="AB234" s="1571"/>
      <c r="AC234" s="3529"/>
      <c r="AD234" s="3529"/>
      <c r="AE234" s="3529"/>
      <c r="AF234" s="3529"/>
      <c r="AG234" s="3384"/>
      <c r="AH234" s="3384"/>
      <c r="AI234" s="3384"/>
      <c r="AJ234" s="3384"/>
      <c r="AK234" s="3384"/>
      <c r="AL234" s="3384"/>
      <c r="AM234" s="3384"/>
      <c r="AN234" s="3384"/>
      <c r="AO234" s="3384"/>
      <c r="AP234" s="3384"/>
      <c r="AQ234" s="3384"/>
      <c r="AR234" s="3780"/>
      <c r="AS234" s="3384"/>
      <c r="AT234" s="3384"/>
      <c r="AU234" s="3384"/>
      <c r="AV234" s="3384"/>
      <c r="AW234" s="3384"/>
      <c r="AX234" s="3384"/>
      <c r="AY234" s="3384"/>
      <c r="AZ234" s="3384"/>
      <c r="BA234" s="3384"/>
      <c r="BB234" s="3548"/>
      <c r="BC234" s="3384"/>
      <c r="BD234" s="3553">
        <v>1</v>
      </c>
      <c r="BE234" s="3264">
        <v>0</v>
      </c>
      <c r="BF234" s="1200">
        <v>1</v>
      </c>
      <c r="BG234" s="1200">
        <v>0</v>
      </c>
      <c r="BH234" s="1164"/>
      <c r="BI234" s="1164"/>
      <c r="BJ234" s="1141"/>
      <c r="BK234" s="1164"/>
      <c r="BL234" s="1164"/>
      <c r="BM234" s="1162"/>
      <c r="BN234" s="1164"/>
      <c r="BO234" s="1164"/>
      <c r="BP234" s="1164"/>
      <c r="BQ234" s="1164"/>
      <c r="BR234" s="1164"/>
      <c r="BS234" s="1165"/>
      <c r="BT234" s="1200"/>
      <c r="BU234" s="177"/>
      <c r="BV234" s="611"/>
      <c r="BW234" s="611"/>
      <c r="BX234" s="611"/>
    </row>
    <row r="235" spans="1:77" ht="20.25" hidden="1" customHeight="1" x14ac:dyDescent="0.55000000000000004">
      <c r="A235" s="214"/>
      <c r="B235" s="215"/>
      <c r="C235" s="214"/>
      <c r="D235" s="215"/>
      <c r="E235" s="214"/>
      <c r="F235" s="215"/>
      <c r="G235" s="214"/>
      <c r="H235" s="215"/>
      <c r="I235" s="1340"/>
      <c r="J235" s="1340"/>
      <c r="K235" s="120"/>
      <c r="L235" s="216"/>
      <c r="M235" s="216"/>
      <c r="N235" s="216"/>
      <c r="O235" s="216"/>
      <c r="P235" s="216"/>
      <c r="Q235" s="216"/>
      <c r="R235" s="216"/>
      <c r="S235" s="224" t="s">
        <v>456</v>
      </c>
      <c r="T235" s="225" t="s">
        <v>864</v>
      </c>
      <c r="U235" s="225" t="s">
        <v>1925</v>
      </c>
      <c r="V235" s="490" t="s">
        <v>268</v>
      </c>
      <c r="W235" s="2375"/>
      <c r="X235" s="2393"/>
      <c r="Y235" s="225" t="s">
        <v>1925</v>
      </c>
      <c r="Z235" s="63"/>
      <c r="AA235" s="63"/>
      <c r="AB235" s="1571"/>
      <c r="AC235" s="3529"/>
      <c r="AD235" s="3529"/>
      <c r="AE235" s="3529"/>
      <c r="AF235" s="3529"/>
      <c r="AG235" s="3384"/>
      <c r="AH235" s="3384"/>
      <c r="AI235" s="3384"/>
      <c r="AJ235" s="3384"/>
      <c r="AK235" s="3384"/>
      <c r="AL235" s="3384"/>
      <c r="AM235" s="3384"/>
      <c r="AN235" s="3384"/>
      <c r="AO235" s="3384"/>
      <c r="AP235" s="3384"/>
      <c r="AQ235" s="3384"/>
      <c r="AR235" s="3780"/>
      <c r="AS235" s="3384"/>
      <c r="AT235" s="3384"/>
      <c r="AU235" s="3384"/>
      <c r="AV235" s="3384"/>
      <c r="AW235" s="3384"/>
      <c r="AX235" s="3384"/>
      <c r="AY235" s="3384"/>
      <c r="AZ235" s="3384"/>
      <c r="BA235" s="3384"/>
      <c r="BB235" s="3548"/>
      <c r="BC235" s="3384"/>
      <c r="BD235" s="3553">
        <v>1</v>
      </c>
      <c r="BE235" s="3264">
        <v>0</v>
      </c>
      <c r="BF235" s="1200">
        <v>1</v>
      </c>
      <c r="BG235" s="1200">
        <v>0</v>
      </c>
      <c r="BH235" s="1164"/>
      <c r="BI235" s="1164"/>
      <c r="BJ235" s="1141"/>
      <c r="BK235" s="1164"/>
      <c r="BL235" s="1164"/>
      <c r="BM235" s="1162"/>
      <c r="BN235" s="1164"/>
      <c r="BO235" s="1164"/>
      <c r="BP235" s="1164"/>
      <c r="BQ235" s="1164"/>
      <c r="BR235" s="1164"/>
      <c r="BS235" s="1165"/>
      <c r="BT235" s="1200"/>
      <c r="BU235" s="177"/>
      <c r="BV235" s="611"/>
      <c r="BW235" s="611"/>
      <c r="BX235" s="611"/>
      <c r="BY235" s="602"/>
    </row>
    <row r="236" spans="1:77" ht="20.25" hidden="1" customHeight="1" x14ac:dyDescent="0.55000000000000004">
      <c r="A236" s="214"/>
      <c r="B236" s="215"/>
      <c r="C236" s="214"/>
      <c r="D236" s="215"/>
      <c r="E236" s="214"/>
      <c r="F236" s="215"/>
      <c r="G236" s="214"/>
      <c r="H236" s="215"/>
      <c r="I236" s="1340"/>
      <c r="J236" s="1340"/>
      <c r="K236" s="120"/>
      <c r="L236" s="216"/>
      <c r="M236" s="216"/>
      <c r="N236" s="216"/>
      <c r="O236" s="216"/>
      <c r="P236" s="216"/>
      <c r="Q236" s="216"/>
      <c r="R236" s="216"/>
      <c r="S236" s="224" t="s">
        <v>456</v>
      </c>
      <c r="T236" s="225" t="s">
        <v>864</v>
      </c>
      <c r="U236" s="225" t="s">
        <v>1926</v>
      </c>
      <c r="V236" s="490" t="s">
        <v>268</v>
      </c>
      <c r="W236" s="2375"/>
      <c r="X236" s="2393"/>
      <c r="Y236" s="225" t="s">
        <v>1926</v>
      </c>
      <c r="Z236" s="63"/>
      <c r="AA236" s="63"/>
      <c r="AB236" s="1571"/>
      <c r="AC236" s="3529"/>
      <c r="AD236" s="3529"/>
      <c r="AE236" s="3529"/>
      <c r="AF236" s="3529"/>
      <c r="AG236" s="3384"/>
      <c r="AH236" s="3384"/>
      <c r="AI236" s="3384"/>
      <c r="AJ236" s="3384"/>
      <c r="AK236" s="3384"/>
      <c r="AL236" s="3384"/>
      <c r="AM236" s="3384"/>
      <c r="AN236" s="3384"/>
      <c r="AO236" s="3384"/>
      <c r="AP236" s="3384"/>
      <c r="AQ236" s="3384"/>
      <c r="AR236" s="3780"/>
      <c r="AS236" s="3384"/>
      <c r="AT236" s="3384"/>
      <c r="AU236" s="3384"/>
      <c r="AV236" s="3384"/>
      <c r="AW236" s="3384"/>
      <c r="AX236" s="3384"/>
      <c r="AY236" s="3384"/>
      <c r="AZ236" s="3384"/>
      <c r="BA236" s="3384"/>
      <c r="BB236" s="3548"/>
      <c r="BC236" s="3384"/>
      <c r="BD236" s="3553">
        <v>1</v>
      </c>
      <c r="BE236" s="3264">
        <v>0</v>
      </c>
      <c r="BF236" s="1200">
        <v>1</v>
      </c>
      <c r="BG236" s="1200">
        <v>0</v>
      </c>
      <c r="BH236" s="1164"/>
      <c r="BI236" s="1164"/>
      <c r="BJ236" s="1141"/>
      <c r="BK236" s="1164"/>
      <c r="BL236" s="1164"/>
      <c r="BM236" s="1162"/>
      <c r="BN236" s="1164"/>
      <c r="BO236" s="1164"/>
      <c r="BP236" s="1164"/>
      <c r="BQ236" s="1164"/>
      <c r="BR236" s="1164"/>
      <c r="BS236" s="1165"/>
      <c r="BT236" s="1200"/>
      <c r="BU236" s="177"/>
      <c r="BV236" s="611"/>
      <c r="BW236" s="611"/>
      <c r="BX236" s="611"/>
    </row>
    <row r="237" spans="1:77" ht="20.25" hidden="1" customHeight="1" x14ac:dyDescent="0.6">
      <c r="A237" s="214"/>
      <c r="B237" s="215"/>
      <c r="C237" s="214"/>
      <c r="D237" s="215"/>
      <c r="E237" s="214"/>
      <c r="F237" s="215"/>
      <c r="G237" s="214"/>
      <c r="H237" s="215"/>
      <c r="I237" s="1340"/>
      <c r="J237" s="1340"/>
      <c r="K237" s="120"/>
      <c r="L237" s="216"/>
      <c r="M237" s="216"/>
      <c r="N237" s="216"/>
      <c r="O237" s="216"/>
      <c r="P237" s="216"/>
      <c r="Q237" s="216"/>
      <c r="R237" s="216"/>
      <c r="S237" s="224" t="s">
        <v>456</v>
      </c>
      <c r="T237" s="495" t="s">
        <v>1927</v>
      </c>
      <c r="U237" s="494"/>
      <c r="V237" s="498"/>
      <c r="W237" s="2422"/>
      <c r="X237" s="2404"/>
      <c r="Y237" s="225" t="s">
        <v>864</v>
      </c>
      <c r="Z237" s="63"/>
      <c r="AA237" s="63"/>
      <c r="AB237" s="1571"/>
      <c r="AC237" s="3529"/>
      <c r="AD237" s="3529"/>
      <c r="AE237" s="3529"/>
      <c r="AF237" s="3529"/>
      <c r="AG237" s="3384"/>
      <c r="AH237" s="3384"/>
      <c r="AI237" s="3384"/>
      <c r="AJ237" s="3384"/>
      <c r="AK237" s="3384"/>
      <c r="AL237" s="3384"/>
      <c r="AM237" s="3384"/>
      <c r="AN237" s="3384"/>
      <c r="AO237" s="3384"/>
      <c r="AP237" s="3384"/>
      <c r="AQ237" s="3384"/>
      <c r="AR237" s="3780"/>
      <c r="AS237" s="3384"/>
      <c r="AT237" s="3384"/>
      <c r="AU237" s="3384"/>
      <c r="AV237" s="3384"/>
      <c r="AW237" s="3384"/>
      <c r="AX237" s="3384"/>
      <c r="AY237" s="3384"/>
      <c r="AZ237" s="3384"/>
      <c r="BA237" s="3384"/>
      <c r="BB237" s="3548"/>
      <c r="BC237" s="3384"/>
      <c r="BD237" s="3553">
        <v>1</v>
      </c>
      <c r="BE237" s="3264">
        <v>0</v>
      </c>
      <c r="BF237" s="1200">
        <v>1</v>
      </c>
      <c r="BG237" s="1200">
        <v>0</v>
      </c>
      <c r="BH237" s="1164"/>
      <c r="BI237" s="1164"/>
      <c r="BJ237" s="1141"/>
      <c r="BK237" s="1164"/>
      <c r="BL237" s="1164"/>
      <c r="BM237" s="1162"/>
      <c r="BN237" s="1164"/>
      <c r="BO237" s="1164"/>
      <c r="BP237" s="1164"/>
      <c r="BQ237" s="1164"/>
      <c r="BR237" s="1164"/>
      <c r="BS237" s="1165"/>
      <c r="BT237" s="1200"/>
      <c r="BU237" s="177"/>
      <c r="BV237" s="611"/>
      <c r="BW237" s="611"/>
      <c r="BX237" s="611"/>
    </row>
    <row r="238" spans="1:77" ht="20.25" hidden="1" customHeight="1" x14ac:dyDescent="0.55000000000000004">
      <c r="A238" s="214"/>
      <c r="B238" s="215"/>
      <c r="C238" s="214"/>
      <c r="D238" s="215"/>
      <c r="E238" s="214"/>
      <c r="F238" s="215"/>
      <c r="G238" s="214"/>
      <c r="H238" s="215"/>
      <c r="I238" s="1340"/>
      <c r="J238" s="1340"/>
      <c r="K238" s="120"/>
      <c r="L238" s="216"/>
      <c r="M238" s="216"/>
      <c r="N238" s="216"/>
      <c r="O238" s="216"/>
      <c r="P238" s="216"/>
      <c r="Q238" s="216"/>
      <c r="R238" s="216"/>
      <c r="S238" s="224" t="s">
        <v>456</v>
      </c>
      <c r="T238" s="225" t="s">
        <v>1928</v>
      </c>
      <c r="U238" s="225" t="s">
        <v>864</v>
      </c>
      <c r="V238" s="499"/>
      <c r="W238" s="2423"/>
      <c r="X238" s="2405"/>
      <c r="Y238" s="225" t="s">
        <v>1928</v>
      </c>
      <c r="Z238" s="63"/>
      <c r="AA238" s="63"/>
      <c r="AB238" s="1571"/>
      <c r="AC238" s="3529"/>
      <c r="AD238" s="3529"/>
      <c r="AE238" s="3529"/>
      <c r="AF238" s="3529"/>
      <c r="AG238" s="3384"/>
      <c r="AH238" s="3384"/>
      <c r="AI238" s="3384"/>
      <c r="AJ238" s="3384"/>
      <c r="AK238" s="3384"/>
      <c r="AL238" s="3384"/>
      <c r="AM238" s="3384"/>
      <c r="AN238" s="3384"/>
      <c r="AO238" s="3384"/>
      <c r="AP238" s="3384"/>
      <c r="AQ238" s="3384"/>
      <c r="AR238" s="3780"/>
      <c r="AS238" s="3384"/>
      <c r="AT238" s="3384"/>
      <c r="AU238" s="3384"/>
      <c r="AV238" s="3384"/>
      <c r="AW238" s="3384"/>
      <c r="AX238" s="3384"/>
      <c r="AY238" s="3384"/>
      <c r="AZ238" s="3384"/>
      <c r="BA238" s="3384"/>
      <c r="BB238" s="3548"/>
      <c r="BC238" s="3384"/>
      <c r="BD238" s="3553">
        <v>1</v>
      </c>
      <c r="BE238" s="3264">
        <v>0</v>
      </c>
      <c r="BF238" s="1200">
        <v>1</v>
      </c>
      <c r="BG238" s="1200">
        <v>0</v>
      </c>
      <c r="BH238" s="1164"/>
      <c r="BI238" s="1164"/>
      <c r="BJ238" s="1141"/>
      <c r="BK238" s="1164"/>
      <c r="BL238" s="1164"/>
      <c r="BM238" s="1162"/>
      <c r="BN238" s="1164"/>
      <c r="BO238" s="1164"/>
      <c r="BP238" s="1164"/>
      <c r="BQ238" s="1164"/>
      <c r="BR238" s="1164"/>
      <c r="BS238" s="1165"/>
      <c r="BT238" s="1200"/>
      <c r="BU238" s="177"/>
      <c r="BV238" s="611"/>
      <c r="BW238" s="611"/>
      <c r="BX238" s="611"/>
    </row>
    <row r="239" spans="1:77" ht="20.25" hidden="1" customHeight="1" x14ac:dyDescent="0.55000000000000004">
      <c r="A239" s="214"/>
      <c r="B239" s="215"/>
      <c r="C239" s="214"/>
      <c r="D239" s="215"/>
      <c r="E239" s="214"/>
      <c r="F239" s="215"/>
      <c r="G239" s="214"/>
      <c r="H239" s="215"/>
      <c r="I239" s="1340"/>
      <c r="J239" s="1340"/>
      <c r="K239" s="120"/>
      <c r="L239" s="216"/>
      <c r="M239" s="216"/>
      <c r="N239" s="216"/>
      <c r="O239" s="216"/>
      <c r="P239" s="216"/>
      <c r="Q239" s="216"/>
      <c r="R239" s="216"/>
      <c r="S239" s="224" t="s">
        <v>456</v>
      </c>
      <c r="T239" s="225" t="s">
        <v>864</v>
      </c>
      <c r="U239" s="225" t="s">
        <v>1929</v>
      </c>
      <c r="V239" s="490" t="s">
        <v>268</v>
      </c>
      <c r="W239" s="2375"/>
      <c r="X239" s="2393"/>
      <c r="Y239" s="225" t="s">
        <v>1929</v>
      </c>
      <c r="Z239" s="63"/>
      <c r="AA239" s="63"/>
      <c r="AB239" s="1571"/>
      <c r="AC239" s="3529"/>
      <c r="AD239" s="3529"/>
      <c r="AE239" s="3529"/>
      <c r="AF239" s="3529"/>
      <c r="AG239" s="3384"/>
      <c r="AH239" s="3384"/>
      <c r="AI239" s="3384"/>
      <c r="AJ239" s="3384"/>
      <c r="AK239" s="3384"/>
      <c r="AL239" s="3384"/>
      <c r="AM239" s="3384"/>
      <c r="AN239" s="3384"/>
      <c r="AO239" s="3384"/>
      <c r="AP239" s="3384"/>
      <c r="AQ239" s="3384"/>
      <c r="AR239" s="3780"/>
      <c r="AS239" s="3384"/>
      <c r="AT239" s="3384"/>
      <c r="AU239" s="3384"/>
      <c r="AV239" s="3384"/>
      <c r="AW239" s="3384"/>
      <c r="AX239" s="3384"/>
      <c r="AY239" s="3384"/>
      <c r="AZ239" s="3384"/>
      <c r="BA239" s="3384"/>
      <c r="BB239" s="3548"/>
      <c r="BC239" s="3384"/>
      <c r="BD239" s="3553">
        <v>1</v>
      </c>
      <c r="BE239" s="3264">
        <v>0</v>
      </c>
      <c r="BF239" s="1200">
        <v>1</v>
      </c>
      <c r="BG239" s="1200">
        <v>0</v>
      </c>
      <c r="BH239" s="1164"/>
      <c r="BI239" s="1164"/>
      <c r="BJ239" s="1141"/>
      <c r="BK239" s="1164"/>
      <c r="BL239" s="1164"/>
      <c r="BM239" s="1162"/>
      <c r="BN239" s="1164"/>
      <c r="BO239" s="1164"/>
      <c r="BP239" s="1164"/>
      <c r="BQ239" s="1164"/>
      <c r="BR239" s="1164"/>
      <c r="BS239" s="1165"/>
      <c r="BT239" s="1200"/>
      <c r="BU239" s="177"/>
      <c r="BV239" s="611"/>
      <c r="BW239" s="611"/>
      <c r="BX239" s="611"/>
      <c r="BY239" s="602"/>
    </row>
    <row r="240" spans="1:77" ht="20.25" hidden="1" customHeight="1" x14ac:dyDescent="0.55000000000000004">
      <c r="A240" s="214"/>
      <c r="B240" s="215"/>
      <c r="C240" s="214"/>
      <c r="D240" s="215"/>
      <c r="E240" s="214"/>
      <c r="F240" s="215"/>
      <c r="G240" s="214"/>
      <c r="H240" s="215"/>
      <c r="I240" s="1340"/>
      <c r="J240" s="1340"/>
      <c r="K240" s="120"/>
      <c r="L240" s="216"/>
      <c r="M240" s="216"/>
      <c r="N240" s="216"/>
      <c r="O240" s="216"/>
      <c r="P240" s="216"/>
      <c r="Q240" s="216"/>
      <c r="R240" s="216"/>
      <c r="S240" s="224" t="s">
        <v>456</v>
      </c>
      <c r="T240" s="225" t="s">
        <v>864</v>
      </c>
      <c r="U240" s="225" t="s">
        <v>1930</v>
      </c>
      <c r="V240" s="490" t="s">
        <v>268</v>
      </c>
      <c r="W240" s="2375"/>
      <c r="X240" s="2393"/>
      <c r="Y240" s="225" t="s">
        <v>1930</v>
      </c>
      <c r="Z240" s="63"/>
      <c r="AA240" s="63"/>
      <c r="AB240" s="1571"/>
      <c r="AC240" s="3529"/>
      <c r="AD240" s="3529"/>
      <c r="AE240" s="3529"/>
      <c r="AF240" s="3529"/>
      <c r="AG240" s="3384"/>
      <c r="AH240" s="3384"/>
      <c r="AI240" s="3384"/>
      <c r="AJ240" s="3384"/>
      <c r="AK240" s="3384"/>
      <c r="AL240" s="3384"/>
      <c r="AM240" s="3384"/>
      <c r="AN240" s="3384"/>
      <c r="AO240" s="3384"/>
      <c r="AP240" s="3384"/>
      <c r="AQ240" s="3384"/>
      <c r="AR240" s="3780"/>
      <c r="AS240" s="3384"/>
      <c r="AT240" s="3384"/>
      <c r="AU240" s="3384"/>
      <c r="AV240" s="3384"/>
      <c r="AW240" s="3384"/>
      <c r="AX240" s="3384"/>
      <c r="AY240" s="3384"/>
      <c r="AZ240" s="3384"/>
      <c r="BA240" s="3384"/>
      <c r="BB240" s="3548"/>
      <c r="BC240" s="3384"/>
      <c r="BD240" s="3553">
        <v>1</v>
      </c>
      <c r="BE240" s="3264">
        <v>0</v>
      </c>
      <c r="BF240" s="1200">
        <v>1</v>
      </c>
      <c r="BG240" s="1200">
        <v>0</v>
      </c>
      <c r="BH240" s="1164"/>
      <c r="BI240" s="1164"/>
      <c r="BJ240" s="1141"/>
      <c r="BK240" s="1164"/>
      <c r="BL240" s="1164"/>
      <c r="BM240" s="1162"/>
      <c r="BN240" s="1164"/>
      <c r="BO240" s="1164"/>
      <c r="BP240" s="1164"/>
      <c r="BQ240" s="1164"/>
      <c r="BR240" s="1164"/>
      <c r="BS240" s="1165"/>
      <c r="BT240" s="1200"/>
      <c r="BU240" s="177"/>
      <c r="BV240" s="611"/>
      <c r="BW240" s="611"/>
      <c r="BX240" s="611"/>
    </row>
    <row r="241" spans="1:77" ht="20.25" hidden="1" customHeight="1" x14ac:dyDescent="0.55000000000000004">
      <c r="A241" s="214"/>
      <c r="B241" s="215"/>
      <c r="C241" s="214"/>
      <c r="D241" s="215"/>
      <c r="E241" s="214"/>
      <c r="F241" s="215"/>
      <c r="G241" s="214"/>
      <c r="H241" s="215"/>
      <c r="I241" s="1340"/>
      <c r="J241" s="1340"/>
      <c r="K241" s="120"/>
      <c r="L241" s="216"/>
      <c r="M241" s="216"/>
      <c r="N241" s="216"/>
      <c r="O241" s="216"/>
      <c r="P241" s="216"/>
      <c r="Q241" s="216"/>
      <c r="R241" s="216"/>
      <c r="S241" s="224" t="s">
        <v>456</v>
      </c>
      <c r="T241" s="225" t="s">
        <v>864</v>
      </c>
      <c r="U241" s="225" t="s">
        <v>1931</v>
      </c>
      <c r="V241" s="490" t="s">
        <v>268</v>
      </c>
      <c r="W241" s="2375"/>
      <c r="X241" s="2393"/>
      <c r="Y241" s="225" t="s">
        <v>1931</v>
      </c>
      <c r="Z241" s="63"/>
      <c r="AA241" s="63"/>
      <c r="AB241" s="1571"/>
      <c r="AC241" s="3529"/>
      <c r="AD241" s="3529"/>
      <c r="AE241" s="3529"/>
      <c r="AF241" s="3529"/>
      <c r="AG241" s="3384"/>
      <c r="AH241" s="3384"/>
      <c r="AI241" s="3384"/>
      <c r="AJ241" s="3384"/>
      <c r="AK241" s="3384"/>
      <c r="AL241" s="3384"/>
      <c r="AM241" s="3384"/>
      <c r="AN241" s="3384"/>
      <c r="AO241" s="3384"/>
      <c r="AP241" s="3384"/>
      <c r="AQ241" s="3384"/>
      <c r="AR241" s="3780"/>
      <c r="AS241" s="3384"/>
      <c r="AT241" s="3384"/>
      <c r="AU241" s="3384"/>
      <c r="AV241" s="3384"/>
      <c r="AW241" s="3384"/>
      <c r="AX241" s="3384"/>
      <c r="AY241" s="3384"/>
      <c r="AZ241" s="3384"/>
      <c r="BA241" s="3384"/>
      <c r="BB241" s="3548"/>
      <c r="BC241" s="3384"/>
      <c r="BD241" s="3553">
        <v>1</v>
      </c>
      <c r="BE241" s="3264">
        <v>0</v>
      </c>
      <c r="BF241" s="1200">
        <v>1</v>
      </c>
      <c r="BG241" s="1200">
        <v>0</v>
      </c>
      <c r="BH241" s="1164"/>
      <c r="BI241" s="1164"/>
      <c r="BJ241" s="1141"/>
      <c r="BK241" s="1164"/>
      <c r="BL241" s="1164"/>
      <c r="BM241" s="1162"/>
      <c r="BN241" s="1164"/>
      <c r="BO241" s="1164"/>
      <c r="BP241" s="1164"/>
      <c r="BQ241" s="1164"/>
      <c r="BR241" s="1164"/>
      <c r="BS241" s="1165"/>
      <c r="BT241" s="1200"/>
      <c r="BU241" s="177"/>
      <c r="BV241" s="611"/>
      <c r="BW241" s="611"/>
      <c r="BX241" s="611"/>
    </row>
    <row r="242" spans="1:77" ht="20.25" hidden="1" customHeight="1" x14ac:dyDescent="0.6">
      <c r="A242" s="214"/>
      <c r="B242" s="215"/>
      <c r="C242" s="214"/>
      <c r="D242" s="215"/>
      <c r="E242" s="214"/>
      <c r="F242" s="215"/>
      <c r="G242" s="214"/>
      <c r="H242" s="215"/>
      <c r="I242" s="1340"/>
      <c r="J242" s="1340"/>
      <c r="K242" s="120"/>
      <c r="L242" s="216"/>
      <c r="M242" s="216"/>
      <c r="N242" s="216"/>
      <c r="O242" s="216"/>
      <c r="P242" s="216"/>
      <c r="Q242" s="216"/>
      <c r="R242" s="216"/>
      <c r="S242" s="224" t="s">
        <v>456</v>
      </c>
      <c r="T242" s="495" t="s">
        <v>1932</v>
      </c>
      <c r="U242" s="494"/>
      <c r="V242" s="498"/>
      <c r="W242" s="2422"/>
      <c r="X242" s="2404"/>
      <c r="Y242" s="225" t="s">
        <v>864</v>
      </c>
      <c r="Z242" s="63"/>
      <c r="AA242" s="63"/>
      <c r="AB242" s="1571"/>
      <c r="AC242" s="3529"/>
      <c r="AD242" s="3529"/>
      <c r="AE242" s="3529"/>
      <c r="AF242" s="3529"/>
      <c r="AG242" s="3384"/>
      <c r="AH242" s="3384"/>
      <c r="AI242" s="3384"/>
      <c r="AJ242" s="3384"/>
      <c r="AK242" s="3384"/>
      <c r="AL242" s="3384"/>
      <c r="AM242" s="3384"/>
      <c r="AN242" s="3384"/>
      <c r="AO242" s="3384"/>
      <c r="AP242" s="3384"/>
      <c r="AQ242" s="3384"/>
      <c r="AR242" s="3780"/>
      <c r="AS242" s="3384"/>
      <c r="AT242" s="3384"/>
      <c r="AU242" s="3384"/>
      <c r="AV242" s="3384"/>
      <c r="AW242" s="3384"/>
      <c r="AX242" s="3384"/>
      <c r="AY242" s="3384"/>
      <c r="AZ242" s="3384"/>
      <c r="BA242" s="3384"/>
      <c r="BB242" s="3548"/>
      <c r="BC242" s="3384"/>
      <c r="BD242" s="3553">
        <v>1</v>
      </c>
      <c r="BE242" s="3264">
        <v>0</v>
      </c>
      <c r="BF242" s="1200">
        <v>1</v>
      </c>
      <c r="BG242" s="1200">
        <v>0</v>
      </c>
      <c r="BH242" s="1164"/>
      <c r="BI242" s="1164"/>
      <c r="BJ242" s="1141"/>
      <c r="BK242" s="1164"/>
      <c r="BL242" s="1164"/>
      <c r="BM242" s="1162"/>
      <c r="BN242" s="1164"/>
      <c r="BO242" s="1164"/>
      <c r="BP242" s="1164"/>
      <c r="BQ242" s="1164"/>
      <c r="BR242" s="1164"/>
      <c r="BS242" s="1165"/>
      <c r="BT242" s="1200"/>
      <c r="BU242" s="177"/>
      <c r="BV242" s="611"/>
      <c r="BW242" s="611"/>
      <c r="BX242" s="611"/>
    </row>
    <row r="243" spans="1:77" ht="20.25" hidden="1" customHeight="1" x14ac:dyDescent="0.55000000000000004">
      <c r="A243" s="214"/>
      <c r="B243" s="215"/>
      <c r="C243" s="214"/>
      <c r="D243" s="215"/>
      <c r="E243" s="214"/>
      <c r="F243" s="215"/>
      <c r="G243" s="214"/>
      <c r="H243" s="215"/>
      <c r="I243" s="1340"/>
      <c r="J243" s="1340"/>
      <c r="K243" s="120"/>
      <c r="L243" s="216"/>
      <c r="M243" s="216"/>
      <c r="N243" s="216"/>
      <c r="O243" s="216"/>
      <c r="P243" s="216"/>
      <c r="Q243" s="216"/>
      <c r="R243" s="216"/>
      <c r="S243" s="224" t="s">
        <v>456</v>
      </c>
      <c r="T243" s="225" t="s">
        <v>1933</v>
      </c>
      <c r="U243" s="225" t="s">
        <v>864</v>
      </c>
      <c r="V243" s="499"/>
      <c r="W243" s="2423"/>
      <c r="X243" s="2405"/>
      <c r="Y243" s="225" t="s">
        <v>1933</v>
      </c>
      <c r="Z243" s="63"/>
      <c r="AA243" s="63"/>
      <c r="AB243" s="1571"/>
      <c r="AC243" s="3529"/>
      <c r="AD243" s="3529"/>
      <c r="AE243" s="3529"/>
      <c r="AF243" s="3529"/>
      <c r="AG243" s="3384"/>
      <c r="AH243" s="3384"/>
      <c r="AI243" s="3384"/>
      <c r="AJ243" s="3384"/>
      <c r="AK243" s="3384"/>
      <c r="AL243" s="3384"/>
      <c r="AM243" s="3384"/>
      <c r="AN243" s="3384"/>
      <c r="AO243" s="3384"/>
      <c r="AP243" s="3384"/>
      <c r="AQ243" s="3384"/>
      <c r="AR243" s="3780"/>
      <c r="AS243" s="3384"/>
      <c r="AT243" s="3384"/>
      <c r="AU243" s="3384"/>
      <c r="AV243" s="3384"/>
      <c r="AW243" s="3384"/>
      <c r="AX243" s="3384"/>
      <c r="AY243" s="3384"/>
      <c r="AZ243" s="3384"/>
      <c r="BA243" s="3384"/>
      <c r="BB243" s="3548"/>
      <c r="BC243" s="3384"/>
      <c r="BD243" s="3553">
        <v>1</v>
      </c>
      <c r="BE243" s="3264">
        <v>0</v>
      </c>
      <c r="BF243" s="1200">
        <v>1</v>
      </c>
      <c r="BG243" s="1200">
        <v>0</v>
      </c>
      <c r="BH243" s="1164"/>
      <c r="BI243" s="1164"/>
      <c r="BJ243" s="1141"/>
      <c r="BK243" s="1164"/>
      <c r="BL243" s="1164"/>
      <c r="BM243" s="1162"/>
      <c r="BN243" s="1164"/>
      <c r="BO243" s="1164"/>
      <c r="BP243" s="1164"/>
      <c r="BQ243" s="1164"/>
      <c r="BR243" s="1164"/>
      <c r="BS243" s="1165"/>
      <c r="BT243" s="1200"/>
      <c r="BU243" s="177"/>
      <c r="BV243" s="611"/>
      <c r="BW243" s="611"/>
      <c r="BX243" s="611"/>
      <c r="BY243" s="602"/>
    </row>
    <row r="244" spans="1:77" ht="20.25" hidden="1" customHeight="1" x14ac:dyDescent="0.55000000000000004">
      <c r="A244" s="214"/>
      <c r="B244" s="215"/>
      <c r="C244" s="214"/>
      <c r="D244" s="215"/>
      <c r="E244" s="214"/>
      <c r="F244" s="215"/>
      <c r="G244" s="214"/>
      <c r="H244" s="215"/>
      <c r="I244" s="1340"/>
      <c r="J244" s="1340"/>
      <c r="K244" s="120"/>
      <c r="L244" s="216"/>
      <c r="M244" s="216"/>
      <c r="N244" s="216"/>
      <c r="O244" s="216"/>
      <c r="P244" s="216"/>
      <c r="Q244" s="216"/>
      <c r="R244" s="216"/>
      <c r="S244" s="224" t="s">
        <v>456</v>
      </c>
      <c r="T244" s="225" t="s">
        <v>864</v>
      </c>
      <c r="U244" s="225" t="s">
        <v>1934</v>
      </c>
      <c r="V244" s="490" t="s">
        <v>268</v>
      </c>
      <c r="W244" s="2375"/>
      <c r="X244" s="2393"/>
      <c r="Y244" s="225" t="s">
        <v>1934</v>
      </c>
      <c r="Z244" s="63"/>
      <c r="AA244" s="63"/>
      <c r="AB244" s="1571"/>
      <c r="AC244" s="3529"/>
      <c r="AD244" s="3529"/>
      <c r="AE244" s="3529"/>
      <c r="AF244" s="3529"/>
      <c r="AG244" s="3384"/>
      <c r="AH244" s="3384"/>
      <c r="AI244" s="3384"/>
      <c r="AJ244" s="3384"/>
      <c r="AK244" s="3384"/>
      <c r="AL244" s="3384"/>
      <c r="AM244" s="3384"/>
      <c r="AN244" s="3384"/>
      <c r="AO244" s="3384"/>
      <c r="AP244" s="3384"/>
      <c r="AQ244" s="3384"/>
      <c r="AR244" s="3780"/>
      <c r="AS244" s="3384"/>
      <c r="AT244" s="3384"/>
      <c r="AU244" s="3384"/>
      <c r="AV244" s="3384"/>
      <c r="AW244" s="3384"/>
      <c r="AX244" s="3384"/>
      <c r="AY244" s="3384"/>
      <c r="AZ244" s="3384"/>
      <c r="BA244" s="3384"/>
      <c r="BB244" s="3548"/>
      <c r="BC244" s="3384"/>
      <c r="BD244" s="3553">
        <v>1</v>
      </c>
      <c r="BE244" s="3264">
        <v>0</v>
      </c>
      <c r="BF244" s="1200">
        <v>1</v>
      </c>
      <c r="BG244" s="1200">
        <v>0</v>
      </c>
      <c r="BH244" s="1164"/>
      <c r="BI244" s="1164"/>
      <c r="BJ244" s="1141"/>
      <c r="BK244" s="1164"/>
      <c r="BL244" s="1164"/>
      <c r="BM244" s="1162"/>
      <c r="BN244" s="1164"/>
      <c r="BO244" s="1164"/>
      <c r="BP244" s="1164"/>
      <c r="BQ244" s="1164"/>
      <c r="BR244" s="1164"/>
      <c r="BS244" s="1165"/>
      <c r="BT244" s="1200"/>
      <c r="BU244" s="177"/>
      <c r="BV244" s="611"/>
      <c r="BW244" s="611"/>
      <c r="BX244" s="611"/>
    </row>
    <row r="245" spans="1:77" ht="20.25" hidden="1" customHeight="1" x14ac:dyDescent="0.55000000000000004">
      <c r="A245" s="214"/>
      <c r="B245" s="215"/>
      <c r="C245" s="214"/>
      <c r="D245" s="215"/>
      <c r="E245" s="214"/>
      <c r="F245" s="215"/>
      <c r="G245" s="214"/>
      <c r="H245" s="215"/>
      <c r="I245" s="1340"/>
      <c r="J245" s="1340"/>
      <c r="K245" s="120"/>
      <c r="L245" s="216"/>
      <c r="M245" s="216"/>
      <c r="N245" s="216"/>
      <c r="O245" s="216"/>
      <c r="P245" s="216"/>
      <c r="Q245" s="216"/>
      <c r="R245" s="216"/>
      <c r="S245" s="224" t="s">
        <v>456</v>
      </c>
      <c r="T245" s="225" t="s">
        <v>864</v>
      </c>
      <c r="U245" s="225" t="s">
        <v>1935</v>
      </c>
      <c r="V245" s="490" t="s">
        <v>268</v>
      </c>
      <c r="W245" s="2375"/>
      <c r="X245" s="2393"/>
      <c r="Y245" s="225" t="s">
        <v>1935</v>
      </c>
      <c r="Z245" s="63"/>
      <c r="AA245" s="63"/>
      <c r="AB245" s="1571"/>
      <c r="AC245" s="3529"/>
      <c r="AD245" s="3529"/>
      <c r="AE245" s="3529"/>
      <c r="AF245" s="3529"/>
      <c r="AG245" s="3384"/>
      <c r="AH245" s="3384"/>
      <c r="AI245" s="3384"/>
      <c r="AJ245" s="3384"/>
      <c r="AK245" s="3384"/>
      <c r="AL245" s="3384"/>
      <c r="AM245" s="3384"/>
      <c r="AN245" s="3384"/>
      <c r="AO245" s="3384"/>
      <c r="AP245" s="3384"/>
      <c r="AQ245" s="3384"/>
      <c r="AR245" s="3780"/>
      <c r="AS245" s="3384"/>
      <c r="AT245" s="3384"/>
      <c r="AU245" s="3384"/>
      <c r="AV245" s="3384"/>
      <c r="AW245" s="3384"/>
      <c r="AX245" s="3384"/>
      <c r="AY245" s="3384"/>
      <c r="AZ245" s="3384"/>
      <c r="BA245" s="3384"/>
      <c r="BB245" s="3548"/>
      <c r="BC245" s="3384"/>
      <c r="BD245" s="3553">
        <v>1</v>
      </c>
      <c r="BE245" s="3264">
        <v>0</v>
      </c>
      <c r="BF245" s="1200">
        <v>1</v>
      </c>
      <c r="BG245" s="1200">
        <v>0</v>
      </c>
      <c r="BH245" s="1164"/>
      <c r="BI245" s="1164"/>
      <c r="BJ245" s="1141"/>
      <c r="BK245" s="1164"/>
      <c r="BL245" s="1164"/>
      <c r="BM245" s="1162"/>
      <c r="BN245" s="1164"/>
      <c r="BO245" s="1164"/>
      <c r="BP245" s="1164"/>
      <c r="BQ245" s="1164"/>
      <c r="BR245" s="1164"/>
      <c r="BS245" s="1165"/>
      <c r="BT245" s="1200"/>
      <c r="BU245" s="177"/>
      <c r="BV245" s="611"/>
      <c r="BW245" s="611"/>
      <c r="BX245" s="611"/>
    </row>
    <row r="246" spans="1:77" ht="20.25" hidden="1" customHeight="1" x14ac:dyDescent="0.55000000000000004">
      <c r="A246" s="214"/>
      <c r="B246" s="215"/>
      <c r="C246" s="214"/>
      <c r="D246" s="215"/>
      <c r="E246" s="214"/>
      <c r="F246" s="215"/>
      <c r="G246" s="214"/>
      <c r="H246" s="215"/>
      <c r="I246" s="1340"/>
      <c r="J246" s="1340"/>
      <c r="K246" s="120"/>
      <c r="L246" s="216"/>
      <c r="M246" s="216"/>
      <c r="N246" s="216"/>
      <c r="O246" s="216"/>
      <c r="P246" s="216"/>
      <c r="Q246" s="216"/>
      <c r="R246" s="216"/>
      <c r="S246" s="224" t="s">
        <v>456</v>
      </c>
      <c r="T246" s="225" t="s">
        <v>864</v>
      </c>
      <c r="U246" s="225" t="s">
        <v>1936</v>
      </c>
      <c r="V246" s="490" t="s">
        <v>268</v>
      </c>
      <c r="W246" s="2375"/>
      <c r="X246" s="2393"/>
      <c r="Y246" s="225" t="s">
        <v>1936</v>
      </c>
      <c r="Z246" s="63"/>
      <c r="AA246" s="63"/>
      <c r="AB246" s="1571"/>
      <c r="AC246" s="3529"/>
      <c r="AD246" s="3529"/>
      <c r="AE246" s="3529"/>
      <c r="AF246" s="3529"/>
      <c r="AG246" s="3384"/>
      <c r="AH246" s="3384"/>
      <c r="AI246" s="3384"/>
      <c r="AJ246" s="3384"/>
      <c r="AK246" s="3384"/>
      <c r="AL246" s="3384"/>
      <c r="AM246" s="3384"/>
      <c r="AN246" s="3384"/>
      <c r="AO246" s="3384"/>
      <c r="AP246" s="3384"/>
      <c r="AQ246" s="3384"/>
      <c r="AR246" s="3780"/>
      <c r="AS246" s="3384"/>
      <c r="AT246" s="3384"/>
      <c r="AU246" s="3384"/>
      <c r="AV246" s="3384"/>
      <c r="AW246" s="3384"/>
      <c r="AX246" s="3384"/>
      <c r="AY246" s="3384"/>
      <c r="AZ246" s="3384"/>
      <c r="BA246" s="3384"/>
      <c r="BB246" s="3548"/>
      <c r="BC246" s="3384"/>
      <c r="BD246" s="3553">
        <v>1</v>
      </c>
      <c r="BE246" s="3264">
        <v>0</v>
      </c>
      <c r="BF246" s="1200">
        <v>1</v>
      </c>
      <c r="BG246" s="1200">
        <v>0</v>
      </c>
      <c r="BH246" s="1164"/>
      <c r="BI246" s="1164"/>
      <c r="BJ246" s="1141"/>
      <c r="BK246" s="1164"/>
      <c r="BL246" s="1164"/>
      <c r="BM246" s="1162"/>
      <c r="BN246" s="1164"/>
      <c r="BO246" s="1164"/>
      <c r="BP246" s="1164"/>
      <c r="BQ246" s="1164"/>
      <c r="BR246" s="1164"/>
      <c r="BS246" s="1165"/>
      <c r="BT246" s="1200"/>
      <c r="BU246" s="177"/>
      <c r="BV246" s="611"/>
      <c r="BW246" s="611"/>
      <c r="BX246" s="611"/>
    </row>
    <row r="247" spans="1:77" ht="20.25" hidden="1" customHeight="1" x14ac:dyDescent="0.55000000000000004">
      <c r="A247" s="214"/>
      <c r="B247" s="215"/>
      <c r="C247" s="214"/>
      <c r="D247" s="215"/>
      <c r="E247" s="214"/>
      <c r="F247" s="215"/>
      <c r="G247" s="214"/>
      <c r="H247" s="215"/>
      <c r="I247" s="1340"/>
      <c r="J247" s="1340"/>
      <c r="K247" s="120"/>
      <c r="L247" s="216"/>
      <c r="M247" s="216"/>
      <c r="N247" s="216"/>
      <c r="O247" s="216"/>
      <c r="P247" s="216"/>
      <c r="Q247" s="216"/>
      <c r="R247" s="216"/>
      <c r="S247" s="224" t="s">
        <v>456</v>
      </c>
      <c r="T247" s="225" t="s">
        <v>864</v>
      </c>
      <c r="U247" s="225" t="s">
        <v>1703</v>
      </c>
      <c r="V247" s="497"/>
      <c r="W247" s="2421"/>
      <c r="X247" s="2393"/>
      <c r="Y247" s="225" t="s">
        <v>1703</v>
      </c>
      <c r="Z247" s="63"/>
      <c r="AA247" s="63"/>
      <c r="AB247" s="1571"/>
      <c r="AC247" s="3529"/>
      <c r="AD247" s="3529"/>
      <c r="AE247" s="3529"/>
      <c r="AF247" s="3529"/>
      <c r="AG247" s="3384"/>
      <c r="AH247" s="3384"/>
      <c r="AI247" s="3384"/>
      <c r="AJ247" s="3384"/>
      <c r="AK247" s="3384"/>
      <c r="AL247" s="3384"/>
      <c r="AM247" s="3384"/>
      <c r="AN247" s="3384"/>
      <c r="AO247" s="3384"/>
      <c r="AP247" s="3384"/>
      <c r="AQ247" s="3384"/>
      <c r="AR247" s="3780"/>
      <c r="AS247" s="3384"/>
      <c r="AT247" s="3384"/>
      <c r="AU247" s="3384"/>
      <c r="AV247" s="3384"/>
      <c r="AW247" s="3384"/>
      <c r="AX247" s="3384"/>
      <c r="AY247" s="3384"/>
      <c r="AZ247" s="3384"/>
      <c r="BA247" s="3384"/>
      <c r="BB247" s="3548"/>
      <c r="BC247" s="3384"/>
      <c r="BD247" s="3553">
        <v>1</v>
      </c>
      <c r="BE247" s="3264">
        <v>0</v>
      </c>
      <c r="BF247" s="1200">
        <v>1</v>
      </c>
      <c r="BG247" s="1200">
        <v>0</v>
      </c>
      <c r="BH247" s="1164"/>
      <c r="BI247" s="1164"/>
      <c r="BJ247" s="1141"/>
      <c r="BK247" s="1164"/>
      <c r="BL247" s="1164"/>
      <c r="BM247" s="1162"/>
      <c r="BN247" s="1164"/>
      <c r="BO247" s="1164"/>
      <c r="BP247" s="1164"/>
      <c r="BQ247" s="1164"/>
      <c r="BR247" s="1164"/>
      <c r="BS247" s="1165"/>
      <c r="BT247" s="1200"/>
      <c r="BU247" s="177"/>
      <c r="BV247" s="611"/>
      <c r="BW247" s="611"/>
      <c r="BX247" s="611"/>
      <c r="BY247" s="602"/>
    </row>
    <row r="248" spans="1:77" ht="20.25" hidden="1" customHeight="1" x14ac:dyDescent="0.55000000000000004">
      <c r="A248" s="214"/>
      <c r="B248" s="215"/>
      <c r="C248" s="214"/>
      <c r="D248" s="215"/>
      <c r="E248" s="214"/>
      <c r="F248" s="215"/>
      <c r="G248" s="214"/>
      <c r="H248" s="215"/>
      <c r="I248" s="1340"/>
      <c r="J248" s="1340"/>
      <c r="K248" s="120"/>
      <c r="L248" s="216"/>
      <c r="M248" s="216"/>
      <c r="N248" s="216"/>
      <c r="O248" s="216"/>
      <c r="P248" s="216"/>
      <c r="Q248" s="216"/>
      <c r="R248" s="216"/>
      <c r="S248" s="500"/>
      <c r="T248" s="501"/>
      <c r="U248" s="501"/>
      <c r="V248" s="502"/>
      <c r="W248" s="2424"/>
      <c r="X248" s="2393"/>
      <c r="Y248" s="225"/>
      <c r="Z248" s="63"/>
      <c r="AA248" s="63"/>
      <c r="AB248" s="1571"/>
      <c r="AC248" s="3529"/>
      <c r="AD248" s="3529"/>
      <c r="AE248" s="3529"/>
      <c r="AF248" s="3529"/>
      <c r="AG248" s="3384"/>
      <c r="AH248" s="3384"/>
      <c r="AI248" s="3384"/>
      <c r="AJ248" s="3384"/>
      <c r="AK248" s="3384"/>
      <c r="AL248" s="3384"/>
      <c r="AM248" s="3384"/>
      <c r="AN248" s="3384"/>
      <c r="AO248" s="3384"/>
      <c r="AP248" s="3384"/>
      <c r="AQ248" s="3384"/>
      <c r="AR248" s="3780"/>
      <c r="AS248" s="3384"/>
      <c r="AT248" s="3384"/>
      <c r="AU248" s="3384"/>
      <c r="AV248" s="3384"/>
      <c r="AW248" s="3384"/>
      <c r="AX248" s="3384"/>
      <c r="AY248" s="3384"/>
      <c r="AZ248" s="3384"/>
      <c r="BA248" s="3384"/>
      <c r="BB248" s="3548"/>
      <c r="BC248" s="3384"/>
      <c r="BD248" s="3553">
        <v>1</v>
      </c>
      <c r="BE248" s="3264">
        <v>0</v>
      </c>
      <c r="BF248" s="1200">
        <v>1</v>
      </c>
      <c r="BG248" s="1200">
        <v>0</v>
      </c>
      <c r="BH248" s="1164"/>
      <c r="BI248" s="1164"/>
      <c r="BJ248" s="1141"/>
      <c r="BK248" s="1164"/>
      <c r="BL248" s="1164"/>
      <c r="BM248" s="1162"/>
      <c r="BN248" s="1164"/>
      <c r="BO248" s="1164"/>
      <c r="BP248" s="1164"/>
      <c r="BQ248" s="1164"/>
      <c r="BR248" s="1164"/>
      <c r="BS248" s="1165"/>
      <c r="BT248" s="1200"/>
      <c r="BU248" s="177"/>
      <c r="BV248" s="611"/>
      <c r="BW248" s="611"/>
      <c r="BX248" s="611"/>
    </row>
    <row r="249" spans="1:77" ht="20.25" hidden="1" customHeight="1" x14ac:dyDescent="0.55000000000000004">
      <c r="A249" s="214"/>
      <c r="B249" s="215"/>
      <c r="C249" s="214"/>
      <c r="D249" s="215"/>
      <c r="E249" s="214"/>
      <c r="F249" s="215"/>
      <c r="G249" s="214"/>
      <c r="H249" s="215"/>
      <c r="I249" s="1340"/>
      <c r="J249" s="1340"/>
      <c r="K249" s="120"/>
      <c r="L249" s="216"/>
      <c r="M249" s="216"/>
      <c r="N249" s="216"/>
      <c r="O249" s="216"/>
      <c r="P249" s="216"/>
      <c r="Q249" s="216"/>
      <c r="R249" s="216"/>
      <c r="S249" s="500"/>
      <c r="T249" s="501"/>
      <c r="U249" s="501"/>
      <c r="V249" s="502"/>
      <c r="W249" s="2424"/>
      <c r="X249" s="2393"/>
      <c r="Y249" s="225"/>
      <c r="Z249" s="63"/>
      <c r="AA249" s="63"/>
      <c r="AB249" s="1571"/>
      <c r="AC249" s="3529"/>
      <c r="AD249" s="3529"/>
      <c r="AE249" s="3529"/>
      <c r="AF249" s="3529"/>
      <c r="AG249" s="3384"/>
      <c r="AH249" s="3384"/>
      <c r="AI249" s="3384"/>
      <c r="AJ249" s="3384"/>
      <c r="AK249" s="3384"/>
      <c r="AL249" s="3384"/>
      <c r="AM249" s="3384"/>
      <c r="AN249" s="3384"/>
      <c r="AO249" s="3384"/>
      <c r="AP249" s="3384"/>
      <c r="AQ249" s="3384"/>
      <c r="AR249" s="3780"/>
      <c r="AS249" s="3384"/>
      <c r="AT249" s="3384"/>
      <c r="AU249" s="3384"/>
      <c r="AV249" s="3384"/>
      <c r="AW249" s="3384"/>
      <c r="AX249" s="3384"/>
      <c r="AY249" s="3384"/>
      <c r="AZ249" s="3384"/>
      <c r="BA249" s="3384"/>
      <c r="BB249" s="3548"/>
      <c r="BC249" s="3384"/>
      <c r="BD249" s="3553">
        <v>1</v>
      </c>
      <c r="BE249" s="3264">
        <v>0</v>
      </c>
      <c r="BF249" s="1200">
        <v>1</v>
      </c>
      <c r="BG249" s="1200">
        <v>0</v>
      </c>
      <c r="BH249" s="1164"/>
      <c r="BI249" s="1164"/>
      <c r="BJ249" s="1141"/>
      <c r="BK249" s="1164"/>
      <c r="BL249" s="1164"/>
      <c r="BM249" s="1162"/>
      <c r="BN249" s="1164"/>
      <c r="BO249" s="1164"/>
      <c r="BP249" s="1164"/>
      <c r="BQ249" s="1164"/>
      <c r="BR249" s="1164"/>
      <c r="BS249" s="1165"/>
      <c r="BT249" s="1200"/>
      <c r="BU249" s="177"/>
      <c r="BV249" s="611"/>
      <c r="BW249" s="611"/>
      <c r="BX249" s="611"/>
    </row>
    <row r="250" spans="1:77" ht="20.25" hidden="1" customHeight="1" x14ac:dyDescent="0.55000000000000004">
      <c r="A250" s="214"/>
      <c r="B250" s="215"/>
      <c r="C250" s="214"/>
      <c r="D250" s="215"/>
      <c r="E250" s="214"/>
      <c r="F250" s="215"/>
      <c r="G250" s="214"/>
      <c r="H250" s="215"/>
      <c r="I250" s="1340"/>
      <c r="J250" s="1340"/>
      <c r="K250" s="120"/>
      <c r="L250" s="216"/>
      <c r="M250" s="216"/>
      <c r="N250" s="216"/>
      <c r="O250" s="216"/>
      <c r="P250" s="216"/>
      <c r="Q250" s="216"/>
      <c r="R250" s="216"/>
      <c r="S250" s="224" t="s">
        <v>456</v>
      </c>
      <c r="T250" s="225" t="s">
        <v>1937</v>
      </c>
      <c r="U250" s="225" t="s">
        <v>1938</v>
      </c>
      <c r="V250" s="490" t="s">
        <v>1939</v>
      </c>
      <c r="W250" s="2375"/>
      <c r="X250" s="2393"/>
      <c r="Y250" s="225" t="s">
        <v>1938</v>
      </c>
      <c r="Z250" s="63"/>
      <c r="AA250" s="63"/>
      <c r="AB250" s="1571"/>
      <c r="AC250" s="3529"/>
      <c r="AD250" s="3529"/>
      <c r="AE250" s="3529"/>
      <c r="AF250" s="3529"/>
      <c r="AG250" s="3384"/>
      <c r="AH250" s="3384"/>
      <c r="AI250" s="3384"/>
      <c r="AJ250" s="3384"/>
      <c r="AK250" s="3384"/>
      <c r="AL250" s="3384"/>
      <c r="AM250" s="3384"/>
      <c r="AN250" s="3384"/>
      <c r="AO250" s="3384"/>
      <c r="AP250" s="3384"/>
      <c r="AQ250" s="3384"/>
      <c r="AR250" s="3780"/>
      <c r="AS250" s="3384"/>
      <c r="AT250" s="3384"/>
      <c r="AU250" s="3384"/>
      <c r="AV250" s="3384"/>
      <c r="AW250" s="3384"/>
      <c r="AX250" s="3384"/>
      <c r="AY250" s="3384"/>
      <c r="AZ250" s="3384"/>
      <c r="BA250" s="3384"/>
      <c r="BB250" s="3548"/>
      <c r="BC250" s="3384"/>
      <c r="BD250" s="3553">
        <v>1</v>
      </c>
      <c r="BE250" s="3264">
        <v>0</v>
      </c>
      <c r="BF250" s="1200">
        <v>1</v>
      </c>
      <c r="BG250" s="1200">
        <v>0</v>
      </c>
      <c r="BH250" s="1164"/>
      <c r="BI250" s="1164"/>
      <c r="BJ250" s="1141"/>
      <c r="BK250" s="1164"/>
      <c r="BL250" s="1164"/>
      <c r="BM250" s="1162"/>
      <c r="BN250" s="1164"/>
      <c r="BO250" s="1164"/>
      <c r="BP250" s="1164"/>
      <c r="BQ250" s="1164"/>
      <c r="BR250" s="1164"/>
      <c r="BS250" s="1165"/>
      <c r="BT250" s="1200"/>
      <c r="BU250" s="177"/>
      <c r="BV250" s="611"/>
      <c r="BW250" s="611"/>
      <c r="BX250" s="611"/>
    </row>
    <row r="251" spans="1:77" ht="20.25" hidden="1" customHeight="1" x14ac:dyDescent="0.55000000000000004">
      <c r="A251" s="214"/>
      <c r="B251" s="215"/>
      <c r="C251" s="214"/>
      <c r="D251" s="215"/>
      <c r="E251" s="214"/>
      <c r="F251" s="215"/>
      <c r="G251" s="214"/>
      <c r="H251" s="215"/>
      <c r="I251" s="1340"/>
      <c r="J251" s="1340"/>
      <c r="K251" s="120"/>
      <c r="L251" s="216"/>
      <c r="M251" s="216"/>
      <c r="N251" s="216"/>
      <c r="O251" s="216"/>
      <c r="P251" s="216"/>
      <c r="Q251" s="216"/>
      <c r="R251" s="216"/>
      <c r="S251" s="224" t="s">
        <v>456</v>
      </c>
      <c r="T251" s="225" t="s">
        <v>1940</v>
      </c>
      <c r="U251" s="225" t="s">
        <v>1941</v>
      </c>
      <c r="V251" s="490" t="s">
        <v>1939</v>
      </c>
      <c r="W251" s="2375"/>
      <c r="X251" s="2393"/>
      <c r="Y251" s="225" t="s">
        <v>1941</v>
      </c>
      <c r="Z251" s="63"/>
      <c r="AA251" s="63"/>
      <c r="AB251" s="1571"/>
      <c r="AC251" s="3529"/>
      <c r="AD251" s="3529"/>
      <c r="AE251" s="3529"/>
      <c r="AF251" s="3529"/>
      <c r="AG251" s="3384"/>
      <c r="AH251" s="3384"/>
      <c r="AI251" s="3384"/>
      <c r="AJ251" s="3384"/>
      <c r="AK251" s="3384"/>
      <c r="AL251" s="3384"/>
      <c r="AM251" s="3384"/>
      <c r="AN251" s="3384"/>
      <c r="AO251" s="3384"/>
      <c r="AP251" s="3384"/>
      <c r="AQ251" s="3384"/>
      <c r="AR251" s="3780"/>
      <c r="AS251" s="3384"/>
      <c r="AT251" s="3384"/>
      <c r="AU251" s="3384"/>
      <c r="AV251" s="3384"/>
      <c r="AW251" s="3384"/>
      <c r="AX251" s="3384"/>
      <c r="AY251" s="3384"/>
      <c r="AZ251" s="3384"/>
      <c r="BA251" s="3384"/>
      <c r="BB251" s="3548"/>
      <c r="BC251" s="3384"/>
      <c r="BD251" s="3553">
        <v>1</v>
      </c>
      <c r="BE251" s="3264">
        <v>0</v>
      </c>
      <c r="BF251" s="1200">
        <v>1</v>
      </c>
      <c r="BG251" s="1200">
        <v>0</v>
      </c>
      <c r="BH251" s="1164"/>
      <c r="BI251" s="1164"/>
      <c r="BJ251" s="1141"/>
      <c r="BK251" s="1164"/>
      <c r="BL251" s="1164"/>
      <c r="BM251" s="1162"/>
      <c r="BN251" s="1164"/>
      <c r="BO251" s="1164"/>
      <c r="BP251" s="1164"/>
      <c r="BQ251" s="1164"/>
      <c r="BR251" s="1164"/>
      <c r="BS251" s="1165"/>
      <c r="BT251" s="1200"/>
      <c r="BU251" s="177"/>
      <c r="BV251" s="611"/>
      <c r="BW251" s="611"/>
      <c r="BX251" s="611"/>
      <c r="BY251" s="602"/>
    </row>
    <row r="252" spans="1:77" ht="45.75" hidden="1" customHeight="1" x14ac:dyDescent="0.55000000000000004">
      <c r="A252" s="90"/>
      <c r="B252" s="89"/>
      <c r="C252" s="90"/>
      <c r="D252" s="89"/>
      <c r="E252" s="90"/>
      <c r="F252" s="89"/>
      <c r="G252" s="90"/>
      <c r="H252" s="89"/>
      <c r="I252" s="1339"/>
      <c r="J252" s="2438"/>
      <c r="K252" s="127"/>
      <c r="L252" s="93"/>
      <c r="M252" s="216"/>
      <c r="N252" s="216"/>
      <c r="O252" s="216"/>
      <c r="P252" s="216"/>
      <c r="Q252" s="216"/>
      <c r="R252" s="216"/>
      <c r="S252" s="1644" t="s">
        <v>111</v>
      </c>
      <c r="T252" s="225" t="s">
        <v>1942</v>
      </c>
      <c r="U252" s="225" t="s">
        <v>1943</v>
      </c>
      <c r="V252" s="490"/>
      <c r="W252" s="2375" t="s">
        <v>1944</v>
      </c>
      <c r="X252" s="225" t="s">
        <v>1243</v>
      </c>
      <c r="Y252" s="453"/>
      <c r="Z252" s="453" t="s">
        <v>1945</v>
      </c>
      <c r="AA252" s="453"/>
      <c r="AB252" s="3900"/>
      <c r="AC252" s="3529"/>
      <c r="AD252" s="3529"/>
      <c r="AE252" s="3529"/>
      <c r="AF252" s="3529"/>
      <c r="AG252" s="3378"/>
      <c r="AH252" s="3378"/>
      <c r="AI252" s="3378"/>
      <c r="AJ252" s="3378"/>
      <c r="AK252" s="3378"/>
      <c r="AL252" s="3378"/>
      <c r="AM252" s="3378"/>
      <c r="AN252" s="3378"/>
      <c r="AO252" s="3378"/>
      <c r="AP252" s="3378"/>
      <c r="AQ252" s="3378"/>
      <c r="AR252" s="3860"/>
      <c r="AS252" s="3378"/>
      <c r="AT252" s="3378"/>
      <c r="AU252" s="3378"/>
      <c r="AV252" s="3378"/>
      <c r="AW252" s="3378"/>
      <c r="AX252" s="3378"/>
      <c r="AY252" s="3378"/>
      <c r="AZ252" s="3378"/>
      <c r="BA252" s="3378"/>
      <c r="BB252" s="3529"/>
      <c r="BC252" s="3373" t="str" cm="1">
        <f t="array" ref="BC252">_xlfn.IFS(BB252&lt;4,"estandar",BB252&gt;9,"compleja",BB252&gt;4,"avanzada")</f>
        <v>estandar</v>
      </c>
      <c r="BD252" s="3553">
        <v>1</v>
      </c>
      <c r="BE252" s="3264">
        <v>0</v>
      </c>
      <c r="BF252" s="1200">
        <v>1</v>
      </c>
      <c r="BG252" s="1200">
        <v>0</v>
      </c>
      <c r="BH252" s="65"/>
      <c r="BI252" s="65"/>
      <c r="BJ252" s="64"/>
      <c r="BK252" s="65"/>
      <c r="BL252" s="65"/>
      <c r="BM252" s="67"/>
      <c r="BN252" s="65"/>
      <c r="BO252" s="65"/>
      <c r="BP252" s="65"/>
      <c r="BQ252" s="65"/>
      <c r="BR252" s="65"/>
      <c r="BS252" s="68"/>
      <c r="BT252" s="62"/>
      <c r="BU252" s="177"/>
      <c r="BV252" s="611"/>
      <c r="BW252" s="611"/>
      <c r="BX252" s="611"/>
    </row>
    <row r="253" spans="1:77" ht="21" customHeight="1" thickBot="1" x14ac:dyDescent="0.65">
      <c r="A253" s="90"/>
      <c r="B253" s="89"/>
      <c r="C253" s="90"/>
      <c r="D253" s="89"/>
      <c r="E253" s="90"/>
      <c r="F253" s="89"/>
      <c r="G253" s="90"/>
      <c r="H253" s="89"/>
      <c r="I253" s="1339" t="str">
        <f>CONCATENATE(A253,B253,C253,D253,E253,F253,G253,H253)</f>
        <v/>
      </c>
      <c r="J253" s="1364"/>
      <c r="K253" s="163"/>
      <c r="L253" s="163"/>
      <c r="M253" s="169"/>
      <c r="N253" s="169"/>
      <c r="O253" s="169"/>
      <c r="P253" s="169"/>
      <c r="Q253" s="169"/>
      <c r="R253" s="169"/>
      <c r="S253" s="163"/>
      <c r="T253" s="74"/>
      <c r="U253" s="504"/>
      <c r="V253" s="77"/>
      <c r="W253" s="2425"/>
      <c r="X253" s="2407"/>
      <c r="Y253" s="166"/>
      <c r="Z253" s="272"/>
      <c r="AA253" s="272"/>
      <c r="AB253" s="3901"/>
      <c r="AC253" s="3529"/>
      <c r="AD253" s="3529"/>
      <c r="AE253" s="3529"/>
      <c r="AF253" s="3529"/>
      <c r="AG253" s="3378"/>
      <c r="AH253" s="3378"/>
      <c r="AI253" s="3378"/>
      <c r="AJ253" s="3378"/>
      <c r="AK253" s="3378"/>
      <c r="AL253" s="3378"/>
      <c r="AM253" s="3378"/>
      <c r="AN253" s="3378"/>
      <c r="AO253" s="3378"/>
      <c r="AP253" s="3378"/>
      <c r="AQ253" s="3378"/>
      <c r="AR253" s="3860"/>
      <c r="AS253" s="3378"/>
      <c r="AT253" s="3378"/>
      <c r="AU253" s="3378"/>
      <c r="AV253" s="3378"/>
      <c r="AW253" s="3378"/>
      <c r="AX253" s="3378"/>
      <c r="AY253" s="3378"/>
      <c r="AZ253" s="3378"/>
      <c r="BA253" s="3378"/>
      <c r="BB253" s="3529"/>
      <c r="BC253" s="3378"/>
      <c r="BD253" s="3553"/>
      <c r="BE253" s="3264"/>
      <c r="BF253" s="1200"/>
      <c r="BG253" s="1200"/>
      <c r="BH253" s="65"/>
      <c r="BI253" s="99"/>
      <c r="BJ253" s="64"/>
      <c r="BK253" s="65"/>
      <c r="BL253" s="65"/>
      <c r="BM253" s="67"/>
      <c r="BN253" s="65"/>
      <c r="BO253" s="65"/>
      <c r="BP253" s="65"/>
      <c r="BQ253" s="65"/>
      <c r="BR253" s="65"/>
      <c r="BS253" s="68"/>
      <c r="BT253" s="62"/>
      <c r="BU253" s="432"/>
      <c r="BV253" s="611"/>
      <c r="BW253" s="611"/>
      <c r="BX253" s="611"/>
    </row>
    <row r="254" spans="1:77" ht="15.75" customHeight="1" x14ac:dyDescent="0.4">
      <c r="AG254" s="611"/>
      <c r="AH254" s="611"/>
      <c r="AI254" s="611"/>
      <c r="AJ254" s="611"/>
      <c r="AK254" s="611"/>
      <c r="AL254" s="611"/>
      <c r="AM254" s="611"/>
      <c r="AN254" s="611"/>
      <c r="AP254" s="611"/>
      <c r="AQ254" s="611"/>
      <c r="AR254" s="611"/>
      <c r="AS254" s="611"/>
      <c r="AT254" s="611"/>
      <c r="AU254" s="611"/>
      <c r="AV254" s="611"/>
      <c r="AW254" s="611"/>
      <c r="AX254" s="611"/>
      <c r="AY254" s="611"/>
      <c r="BA254" s="611"/>
      <c r="BB254" s="2431"/>
      <c r="BC254" s="611"/>
      <c r="BV254" s="611"/>
      <c r="BW254" s="611"/>
      <c r="BX254" s="611"/>
    </row>
    <row r="255" spans="1:77" ht="15.75" customHeight="1" x14ac:dyDescent="0.4">
      <c r="BV255" s="611"/>
      <c r="BW255" s="611"/>
      <c r="BX255" s="611"/>
      <c r="BY255" s="602"/>
    </row>
    <row r="256" spans="1:77" ht="15.75" customHeight="1" x14ac:dyDescent="0.4">
      <c r="BV256" s="611"/>
      <c r="BW256" s="611"/>
      <c r="BX256" s="611"/>
    </row>
    <row r="257" spans="74:77" ht="15.75" customHeight="1" x14ac:dyDescent="0.4">
      <c r="BV257" s="611"/>
      <c r="BW257" s="611"/>
      <c r="BX257" s="611"/>
    </row>
    <row r="258" spans="74:77" ht="15.75" customHeight="1" x14ac:dyDescent="0.4">
      <c r="BV258" s="611"/>
      <c r="BW258" s="611"/>
      <c r="BX258" s="611"/>
    </row>
    <row r="259" spans="74:77" ht="15.75" customHeight="1" x14ac:dyDescent="0.4">
      <c r="BV259" s="611"/>
      <c r="BW259" s="611"/>
      <c r="BX259" s="611"/>
      <c r="BY259" s="602"/>
    </row>
    <row r="260" spans="74:77" ht="15.75" customHeight="1" x14ac:dyDescent="0.4">
      <c r="BV260" s="611"/>
      <c r="BW260" s="611"/>
      <c r="BX260" s="611"/>
    </row>
    <row r="261" spans="74:77" ht="15.75" customHeight="1" x14ac:dyDescent="0.4">
      <c r="BV261" s="611"/>
      <c r="BW261" s="611"/>
      <c r="BX261" s="611"/>
    </row>
    <row r="262" spans="74:77" ht="15.75" customHeight="1" x14ac:dyDescent="0.4">
      <c r="BV262" s="611"/>
      <c r="BW262" s="611"/>
      <c r="BX262" s="611"/>
    </row>
    <row r="263" spans="74:77" ht="15.75" customHeight="1" x14ac:dyDescent="0.4">
      <c r="BV263" s="611"/>
      <c r="BW263" s="611"/>
      <c r="BX263" s="611"/>
      <c r="BY263" s="602"/>
    </row>
    <row r="264" spans="74:77" ht="15.75" customHeight="1" x14ac:dyDescent="0.4">
      <c r="BV264" s="611"/>
      <c r="BW264" s="611"/>
      <c r="BX264" s="611"/>
    </row>
    <row r="265" spans="74:77" ht="15.75" customHeight="1" x14ac:dyDescent="0.4">
      <c r="BV265" s="611"/>
      <c r="BW265" s="611"/>
      <c r="BX265" s="611"/>
    </row>
    <row r="266" spans="74:77" ht="15.75" customHeight="1" x14ac:dyDescent="0.4">
      <c r="BV266" s="611"/>
      <c r="BW266" s="611"/>
      <c r="BX266" s="611"/>
    </row>
    <row r="267" spans="74:77" ht="15.75" customHeight="1" x14ac:dyDescent="0.4">
      <c r="BV267" s="611"/>
      <c r="BW267" s="611"/>
      <c r="BX267" s="611"/>
      <c r="BY267" s="602"/>
    </row>
    <row r="268" spans="74:77" ht="15.75" customHeight="1" x14ac:dyDescent="0.4">
      <c r="BV268" s="611"/>
      <c r="BW268" s="611"/>
      <c r="BX268" s="611"/>
    </row>
    <row r="269" spans="74:77" ht="15.75" customHeight="1" x14ac:dyDescent="0.4">
      <c r="BV269" s="611"/>
      <c r="BW269" s="611"/>
      <c r="BX269" s="611"/>
    </row>
    <row r="270" spans="74:77" ht="15.75" customHeight="1" x14ac:dyDescent="0.4">
      <c r="BV270" s="611"/>
      <c r="BW270" s="611"/>
      <c r="BX270" s="611"/>
    </row>
    <row r="271" spans="74:77" ht="15.75" customHeight="1" x14ac:dyDescent="0.4">
      <c r="BV271" s="611"/>
      <c r="BW271" s="611"/>
      <c r="BX271" s="611"/>
      <c r="BY271" s="602"/>
    </row>
    <row r="272" spans="74:77" ht="15.75" customHeight="1" x14ac:dyDescent="0.4">
      <c r="BV272" s="611"/>
      <c r="BW272" s="611"/>
      <c r="BX272" s="611"/>
    </row>
    <row r="273" spans="74:77" ht="15.75" customHeight="1" x14ac:dyDescent="0.4">
      <c r="BV273" s="611"/>
      <c r="BW273" s="611"/>
      <c r="BX273" s="611"/>
    </row>
    <row r="274" spans="74:77" ht="15.75" customHeight="1" x14ac:dyDescent="0.4">
      <c r="BV274" s="611"/>
      <c r="BW274" s="611"/>
      <c r="BX274" s="611"/>
    </row>
    <row r="275" spans="74:77" ht="15.75" customHeight="1" x14ac:dyDescent="0.4">
      <c r="BV275" s="611"/>
      <c r="BW275" s="611"/>
      <c r="BX275" s="611"/>
      <c r="BY275" s="602"/>
    </row>
    <row r="276" spans="74:77" ht="15.75" customHeight="1" x14ac:dyDescent="0.4">
      <c r="BV276" s="611"/>
      <c r="BW276" s="611"/>
      <c r="BX276" s="611"/>
    </row>
    <row r="277" spans="74:77" ht="15.75" customHeight="1" x14ac:dyDescent="0.4">
      <c r="BV277" s="611"/>
      <c r="BW277" s="611"/>
      <c r="BX277" s="611"/>
    </row>
    <row r="278" spans="74:77" ht="15.75" customHeight="1" x14ac:dyDescent="0.4">
      <c r="BV278" s="611"/>
      <c r="BW278" s="611"/>
      <c r="BX278" s="611"/>
    </row>
    <row r="279" spans="74:77" ht="15.75" customHeight="1" x14ac:dyDescent="0.4">
      <c r="BV279" s="611"/>
      <c r="BW279" s="611"/>
      <c r="BX279" s="611"/>
      <c r="BY279" s="602"/>
    </row>
    <row r="280" spans="74:77" ht="15.75" customHeight="1" x14ac:dyDescent="0.4">
      <c r="BV280" s="611"/>
      <c r="BW280" s="611"/>
      <c r="BX280" s="611"/>
    </row>
    <row r="281" spans="74:77" ht="15.75" customHeight="1" x14ac:dyDescent="0.4">
      <c r="BV281" s="611"/>
      <c r="BW281" s="611"/>
      <c r="BX281" s="611"/>
    </row>
    <row r="282" spans="74:77" ht="15.75" customHeight="1" x14ac:dyDescent="0.4">
      <c r="BV282" s="611"/>
      <c r="BW282" s="611"/>
      <c r="BX282" s="611"/>
    </row>
    <row r="283" spans="74:77" ht="15.75" customHeight="1" x14ac:dyDescent="0.4">
      <c r="BV283" s="611"/>
      <c r="BW283" s="611"/>
      <c r="BX283" s="611"/>
      <c r="BY283" s="602"/>
    </row>
    <row r="284" spans="74:77" ht="15.75" customHeight="1" x14ac:dyDescent="0.4">
      <c r="BV284" s="611"/>
      <c r="BW284" s="611"/>
      <c r="BX284" s="611"/>
    </row>
    <row r="285" spans="74:77" ht="15.75" customHeight="1" x14ac:dyDescent="0.4">
      <c r="BV285" s="611"/>
      <c r="BW285" s="611"/>
      <c r="BX285" s="611"/>
    </row>
    <row r="286" spans="74:77" ht="15.75" customHeight="1" x14ac:dyDescent="0.4">
      <c r="BV286" s="611"/>
      <c r="BW286" s="611"/>
      <c r="BX286" s="611"/>
    </row>
    <row r="287" spans="74:77" ht="15.75" customHeight="1" x14ac:dyDescent="0.4">
      <c r="BV287" s="611"/>
      <c r="BW287" s="611"/>
      <c r="BX287" s="611"/>
      <c r="BY287" s="602"/>
    </row>
    <row r="288" spans="74:77" ht="15.75" customHeight="1" x14ac:dyDescent="0.4">
      <c r="BV288" s="611"/>
      <c r="BW288" s="611"/>
      <c r="BX288" s="611"/>
    </row>
    <row r="289" spans="74:77" ht="15.75" customHeight="1" x14ac:dyDescent="0.4">
      <c r="BV289" s="611"/>
      <c r="BW289" s="611"/>
      <c r="BX289" s="611"/>
    </row>
    <row r="290" spans="74:77" ht="15.75" customHeight="1" x14ac:dyDescent="0.4">
      <c r="BV290" s="611"/>
      <c r="BW290" s="611"/>
      <c r="BX290" s="611"/>
    </row>
    <row r="291" spans="74:77" ht="15.75" customHeight="1" x14ac:dyDescent="0.4">
      <c r="BV291" s="611"/>
      <c r="BW291" s="611"/>
      <c r="BX291" s="611"/>
      <c r="BY291" s="602"/>
    </row>
    <row r="292" spans="74:77" ht="15.75" customHeight="1" x14ac:dyDescent="0.4">
      <c r="BV292" s="611"/>
      <c r="BW292" s="611"/>
      <c r="BX292" s="611"/>
    </row>
    <row r="293" spans="74:77" ht="15.75" customHeight="1" x14ac:dyDescent="0.4">
      <c r="BV293" s="611"/>
      <c r="BW293" s="611"/>
      <c r="BX293" s="611"/>
    </row>
    <row r="294" spans="74:77" ht="15.75" customHeight="1" x14ac:dyDescent="0.4">
      <c r="BV294" s="611"/>
      <c r="BW294" s="611"/>
      <c r="BX294" s="611"/>
    </row>
    <row r="295" spans="74:77" ht="15.75" customHeight="1" x14ac:dyDescent="0.4">
      <c r="BV295" s="611"/>
      <c r="BW295" s="611"/>
      <c r="BX295" s="611"/>
      <c r="BY295" s="602"/>
    </row>
    <row r="296" spans="74:77" ht="15.75" customHeight="1" x14ac:dyDescent="0.4">
      <c r="BV296" s="611"/>
      <c r="BW296" s="611"/>
      <c r="BX296" s="611"/>
    </row>
    <row r="297" spans="74:77" ht="15.75" customHeight="1" x14ac:dyDescent="0.4">
      <c r="BV297" s="611"/>
      <c r="BW297" s="611"/>
      <c r="BX297" s="611"/>
    </row>
    <row r="298" spans="74:77" ht="15.75" customHeight="1" x14ac:dyDescent="0.4">
      <c r="BV298" s="611"/>
      <c r="BW298" s="611"/>
      <c r="BX298" s="611"/>
    </row>
    <row r="299" spans="74:77" ht="15.75" customHeight="1" x14ac:dyDescent="0.4">
      <c r="BV299" s="611"/>
      <c r="BW299" s="611"/>
      <c r="BX299" s="611"/>
      <c r="BY299" s="602"/>
    </row>
    <row r="300" spans="74:77" ht="15.75" customHeight="1" x14ac:dyDescent="0.4">
      <c r="BV300" s="611"/>
      <c r="BW300" s="611"/>
      <c r="BX300" s="611"/>
    </row>
    <row r="301" spans="74:77" ht="15.75" customHeight="1" x14ac:dyDescent="0.4">
      <c r="BV301" s="611"/>
      <c r="BW301" s="611"/>
      <c r="BX301" s="611"/>
    </row>
    <row r="302" spans="74:77" ht="15.75" customHeight="1" x14ac:dyDescent="0.4">
      <c r="BV302" s="611"/>
      <c r="BW302" s="611"/>
      <c r="BX302" s="611"/>
    </row>
    <row r="303" spans="74:77" ht="15.75" customHeight="1" x14ac:dyDescent="0.4">
      <c r="BV303" s="611"/>
      <c r="BW303" s="611"/>
      <c r="BX303" s="611"/>
      <c r="BY303" s="602"/>
    </row>
    <row r="304" spans="74:77" ht="15.75" customHeight="1" x14ac:dyDescent="0.4">
      <c r="BV304" s="611"/>
      <c r="BW304" s="611"/>
      <c r="BX304" s="611"/>
    </row>
    <row r="305" spans="74:77" ht="15.75" customHeight="1" x14ac:dyDescent="0.4">
      <c r="BV305" s="611"/>
      <c r="BW305" s="611"/>
      <c r="BX305" s="611"/>
    </row>
    <row r="306" spans="74:77" ht="15.75" customHeight="1" x14ac:dyDescent="0.4">
      <c r="BV306" s="611"/>
      <c r="BW306" s="611"/>
      <c r="BX306" s="611"/>
    </row>
    <row r="307" spans="74:77" ht="15.75" customHeight="1" x14ac:dyDescent="0.4">
      <c r="BV307" s="611"/>
      <c r="BW307" s="611"/>
      <c r="BX307" s="611"/>
      <c r="BY307" s="602"/>
    </row>
    <row r="308" spans="74:77" ht="15.75" customHeight="1" x14ac:dyDescent="0.4">
      <c r="BV308" s="611"/>
      <c r="BW308" s="611"/>
      <c r="BX308" s="611"/>
    </row>
    <row r="309" spans="74:77" ht="15.75" customHeight="1" x14ac:dyDescent="0.4">
      <c r="BV309" s="611"/>
      <c r="BW309" s="611"/>
      <c r="BX309" s="611"/>
    </row>
    <row r="310" spans="74:77" ht="15.75" customHeight="1" x14ac:dyDescent="0.4">
      <c r="BV310" s="611"/>
      <c r="BW310" s="611"/>
      <c r="BX310" s="611"/>
    </row>
    <row r="311" spans="74:77" ht="15.75" customHeight="1" x14ac:dyDescent="0.4">
      <c r="BV311" s="611"/>
      <c r="BW311" s="611"/>
      <c r="BX311" s="611"/>
      <c r="BY311" s="602"/>
    </row>
    <row r="312" spans="74:77" ht="15.75" customHeight="1" x14ac:dyDescent="0.4">
      <c r="BV312" s="611"/>
      <c r="BW312" s="611"/>
      <c r="BX312" s="611"/>
    </row>
    <row r="313" spans="74:77" ht="15.75" customHeight="1" x14ac:dyDescent="0.4">
      <c r="BV313" s="611"/>
      <c r="BW313" s="611"/>
      <c r="BX313" s="611"/>
    </row>
    <row r="314" spans="74:77" ht="15.75" customHeight="1" x14ac:dyDescent="0.4">
      <c r="BV314" s="611"/>
      <c r="BW314" s="611"/>
      <c r="BX314" s="611"/>
    </row>
    <row r="315" spans="74:77" ht="15.75" customHeight="1" x14ac:dyDescent="0.4">
      <c r="BV315" s="611"/>
      <c r="BW315" s="611"/>
      <c r="BX315" s="611"/>
      <c r="BY315" s="602"/>
    </row>
    <row r="316" spans="74:77" ht="15.75" customHeight="1" x14ac:dyDescent="0.4">
      <c r="BV316" s="611"/>
      <c r="BW316" s="611"/>
      <c r="BX316" s="611"/>
    </row>
  </sheetData>
  <sheetProtection algorithmName="SHA-512" hashValue="FQAI5fugWuOQLUk9qzTjQK3R5/+h+50Riqoz90lnCcsPYhwm4OBgCMz0u3CWDa6MZJDcjj31kofY9/bk8wmiDA==" saltValue="EY2DXDYR7ImM1BxXowt7kw==" spinCount="100000" sheet="1" formatCells="0" formatColumns="0" formatRows="0" insertColumns="0" insertRows="0" insertHyperlinks="0" deleteColumns="0" deleteRows="0" sort="0" autoFilter="0" pivotTables="0"/>
  <mergeCells count="8">
    <mergeCell ref="V4:AD4"/>
    <mergeCell ref="A1:H1"/>
    <mergeCell ref="M4:U4"/>
    <mergeCell ref="A5:B5"/>
    <mergeCell ref="C5:D5"/>
    <mergeCell ref="E5:F5"/>
    <mergeCell ref="G5:H5"/>
    <mergeCell ref="T3:U3"/>
  </mergeCells>
  <conditionalFormatting sqref="AD9:AD16">
    <cfRule type="cellIs" dxfId="655" priority="559" operator="lessThan">
      <formula>AC9</formula>
    </cfRule>
    <cfRule type="cellIs" dxfId="654" priority="560" operator="greaterThan">
      <formula>AC9</formula>
    </cfRule>
  </conditionalFormatting>
  <conditionalFormatting sqref="AD20:AD40">
    <cfRule type="cellIs" dxfId="653" priority="555" operator="lessThan">
      <formula>AC20</formula>
    </cfRule>
    <cfRule type="cellIs" dxfId="652" priority="556" operator="greaterThan">
      <formula>AC20</formula>
    </cfRule>
  </conditionalFormatting>
  <conditionalFormatting sqref="AD44:AD59">
    <cfRule type="cellIs" dxfId="651" priority="551" operator="lessThan">
      <formula>AC44</formula>
    </cfRule>
    <cfRule type="cellIs" dxfId="650" priority="552" operator="greaterThan">
      <formula>AC44</formula>
    </cfRule>
  </conditionalFormatting>
  <conditionalFormatting sqref="AD64:AD79">
    <cfRule type="cellIs" dxfId="649" priority="422" operator="greaterThan">
      <formula>AC64</formula>
    </cfRule>
    <cfRule type="cellIs" dxfId="648" priority="421" operator="lessThan">
      <formula>AC64</formula>
    </cfRule>
  </conditionalFormatting>
  <conditionalFormatting sqref="AD83:AD93">
    <cfRule type="cellIs" dxfId="647" priority="344" operator="greaterThan">
      <formula>AC83</formula>
    </cfRule>
    <cfRule type="cellIs" dxfId="646" priority="343" operator="lessThan">
      <formula>AC83</formula>
    </cfRule>
  </conditionalFormatting>
  <conditionalFormatting sqref="AD97:AD98">
    <cfRule type="cellIs" dxfId="645" priority="296" operator="greaterThan">
      <formula>AC97</formula>
    </cfRule>
    <cfRule type="cellIs" dxfId="644" priority="295" operator="lessThan">
      <formula>AC97</formula>
    </cfRule>
  </conditionalFormatting>
  <conditionalFormatting sqref="AD100:AD102">
    <cfRule type="cellIs" dxfId="643" priority="289" operator="lessThan">
      <formula>AC100</formula>
    </cfRule>
    <cfRule type="cellIs" dxfId="642" priority="290" operator="greaterThan">
      <formula>AC100</formula>
    </cfRule>
  </conditionalFormatting>
  <conditionalFormatting sqref="AD104:AD106">
    <cfRule type="cellIs" dxfId="641" priority="283" operator="lessThan">
      <formula>AC104</formula>
    </cfRule>
    <cfRule type="cellIs" dxfId="640" priority="284" operator="greaterThan">
      <formula>AC104</formula>
    </cfRule>
  </conditionalFormatting>
  <conditionalFormatting sqref="AD108:AD111">
    <cfRule type="cellIs" dxfId="639" priority="275" operator="lessThan">
      <formula>AC108</formula>
    </cfRule>
    <cfRule type="cellIs" dxfId="638" priority="276" operator="greaterThan">
      <formula>AC108</formula>
    </cfRule>
  </conditionalFormatting>
  <conditionalFormatting sqref="AD113:AD115">
    <cfRule type="cellIs" dxfId="637" priority="270" operator="greaterThan">
      <formula>AC113</formula>
    </cfRule>
    <cfRule type="cellIs" dxfId="636" priority="269" operator="lessThan">
      <formula>AC113</formula>
    </cfRule>
  </conditionalFormatting>
  <conditionalFormatting sqref="AD117:AD121">
    <cfRule type="cellIs" dxfId="635" priority="258" operator="greaterThan">
      <formula>AC117</formula>
    </cfRule>
    <cfRule type="cellIs" dxfId="634" priority="257" operator="lessThan">
      <formula>AC117</formula>
    </cfRule>
  </conditionalFormatting>
  <conditionalFormatting sqref="AD134">
    <cfRule type="cellIs" dxfId="633" priority="178" operator="greaterThan">
      <formula>AC134</formula>
    </cfRule>
    <cfRule type="cellIs" dxfId="632" priority="177" operator="lessThan">
      <formula>AC134</formula>
    </cfRule>
  </conditionalFormatting>
  <conditionalFormatting sqref="AD138:AD140">
    <cfRule type="cellIs" dxfId="631" priority="171" operator="lessThan">
      <formula>AC138</formula>
    </cfRule>
    <cfRule type="cellIs" dxfId="630" priority="172" operator="greaterThan">
      <formula>AC138</formula>
    </cfRule>
  </conditionalFormatting>
  <conditionalFormatting sqref="AD149:AD151">
    <cfRule type="cellIs" dxfId="629" priority="149" operator="lessThan">
      <formula>AC149</formula>
    </cfRule>
    <cfRule type="cellIs" dxfId="628" priority="150" operator="greaterThan">
      <formula>AC149</formula>
    </cfRule>
  </conditionalFormatting>
  <conditionalFormatting sqref="AD153:AD155">
    <cfRule type="cellIs" dxfId="627" priority="144" operator="greaterThan">
      <formula>AC153</formula>
    </cfRule>
    <cfRule type="cellIs" dxfId="626" priority="143" operator="lessThan">
      <formula>AC153</formula>
    </cfRule>
  </conditionalFormatting>
  <conditionalFormatting sqref="AD157:AD160">
    <cfRule type="cellIs" dxfId="625" priority="136" operator="greaterThan">
      <formula>AC157</formula>
    </cfRule>
    <cfRule type="cellIs" dxfId="624" priority="135" operator="lessThan">
      <formula>AC157</formula>
    </cfRule>
  </conditionalFormatting>
  <conditionalFormatting sqref="AD165:AD185">
    <cfRule type="cellIs" dxfId="623" priority="92" operator="greaterThan">
      <formula>AC165</formula>
    </cfRule>
    <cfRule type="cellIs" dxfId="622" priority="91" operator="lessThan">
      <formula>AC165</formula>
    </cfRule>
  </conditionalFormatting>
  <conditionalFormatting sqref="AD188:AD202">
    <cfRule type="cellIs" dxfId="621" priority="77" operator="lessThan">
      <formula>AC188</formula>
    </cfRule>
    <cfRule type="cellIs" dxfId="620" priority="78" operator="greaterThan">
      <formula>AC188</formula>
    </cfRule>
  </conditionalFormatting>
  <conditionalFormatting sqref="AD205:AD206">
    <cfRule type="cellIs" dxfId="619" priority="43" operator="lessThan">
      <formula>AC205</formula>
    </cfRule>
    <cfRule type="cellIs" dxfId="618" priority="44" operator="greaterThan">
      <formula>AC205</formula>
    </cfRule>
  </conditionalFormatting>
  <conditionalFormatting sqref="AD209:AD210">
    <cfRule type="cellIs" dxfId="617" priority="31" operator="lessThan">
      <formula>AC209</formula>
    </cfRule>
    <cfRule type="cellIs" dxfId="616" priority="32" operator="greaterThan">
      <formula>AC209</formula>
    </cfRule>
  </conditionalFormatting>
  <conditionalFormatting sqref="AD213:AD215">
    <cfRule type="cellIs" dxfId="615" priority="18" operator="greaterThan">
      <formula>AC213</formula>
    </cfRule>
    <cfRule type="cellIs" dxfId="614" priority="17" operator="lessThan">
      <formula>AC213</formula>
    </cfRule>
  </conditionalFormatting>
  <conditionalFormatting sqref="AD218">
    <cfRule type="cellIs" dxfId="613" priority="4" operator="greaterThan">
      <formula>AC218</formula>
    </cfRule>
    <cfRule type="cellIs" dxfId="612" priority="3" operator="lessThan">
      <formula>AC218</formula>
    </cfRule>
  </conditionalFormatting>
  <conditionalFormatting sqref="AH9:AH16">
    <cfRule type="cellIs" dxfId="611" priority="486" operator="greaterThan">
      <formula>AG9</formula>
    </cfRule>
    <cfRule type="cellIs" dxfId="610" priority="485" operator="lessThan">
      <formula>AG9</formula>
    </cfRule>
  </conditionalFormatting>
  <conditionalFormatting sqref="AH19:AH32">
    <cfRule type="cellIs" dxfId="609" priority="468" operator="greaterThan">
      <formula>AG19</formula>
    </cfRule>
    <cfRule type="cellIs" dxfId="608" priority="467" operator="lessThan">
      <formula>AG19</formula>
    </cfRule>
  </conditionalFormatting>
  <conditionalFormatting sqref="AH34:AH40">
    <cfRule type="cellIs" dxfId="607" priority="445" operator="lessThan">
      <formula>AG34</formula>
    </cfRule>
    <cfRule type="cellIs" dxfId="606" priority="446" operator="greaterThan">
      <formula>AG34</formula>
    </cfRule>
  </conditionalFormatting>
  <conditionalFormatting sqref="AH43:AH53">
    <cfRule type="cellIs" dxfId="605" priority="427" operator="lessThan">
      <formula>AG43</formula>
    </cfRule>
    <cfRule type="cellIs" dxfId="604" priority="428" operator="greaterThan">
      <formula>AG43</formula>
    </cfRule>
  </conditionalFormatting>
  <conditionalFormatting sqref="AH64:AH70">
    <cfRule type="cellIs" dxfId="603" priority="413" operator="lessThan">
      <formula>AG64</formula>
    </cfRule>
    <cfRule type="cellIs" dxfId="602" priority="414" operator="greaterThan">
      <formula>AG64</formula>
    </cfRule>
  </conditionalFormatting>
  <conditionalFormatting sqref="AH72:AH79">
    <cfRule type="cellIs" dxfId="601" priority="372" operator="greaterThan">
      <formula>AG72</formula>
    </cfRule>
    <cfRule type="cellIs" dxfId="600" priority="371" operator="lessThan">
      <formula>AG72</formula>
    </cfRule>
  </conditionalFormatting>
  <conditionalFormatting sqref="AH83:AH93">
    <cfRule type="cellIs" dxfId="599" priority="323" operator="lessThan">
      <formula>AG83</formula>
    </cfRule>
    <cfRule type="cellIs" dxfId="598" priority="324" operator="greaterThan">
      <formula>AG83</formula>
    </cfRule>
  </conditionalFormatting>
  <conditionalFormatting sqref="AH97:AH98">
    <cfRule type="cellIs" dxfId="597" priority="254" operator="greaterThan">
      <formula>AG97</formula>
    </cfRule>
    <cfRule type="cellIs" dxfId="596" priority="253" operator="lessThan">
      <formula>AG97</formula>
    </cfRule>
  </conditionalFormatting>
  <conditionalFormatting sqref="AH100:AH102">
    <cfRule type="cellIs" dxfId="595" priority="249" operator="lessThan">
      <formula>AG100</formula>
    </cfRule>
    <cfRule type="cellIs" dxfId="594" priority="250" operator="greaterThan">
      <formula>AG100</formula>
    </cfRule>
  </conditionalFormatting>
  <conditionalFormatting sqref="AH104:AH106">
    <cfRule type="cellIs" dxfId="593" priority="243" operator="lessThan">
      <formula>AG104</formula>
    </cfRule>
    <cfRule type="cellIs" dxfId="592" priority="244" operator="greaterThan">
      <formula>AG104</formula>
    </cfRule>
  </conditionalFormatting>
  <conditionalFormatting sqref="AH108:AH111">
    <cfRule type="cellIs" dxfId="591" priority="235" operator="lessThan">
      <formula>AG108</formula>
    </cfRule>
    <cfRule type="cellIs" dxfId="590" priority="236" operator="greaterThan">
      <formula>AG108</formula>
    </cfRule>
  </conditionalFormatting>
  <conditionalFormatting sqref="AH113:AH115">
    <cfRule type="cellIs" dxfId="589" priority="229" operator="lessThan">
      <formula>AG113</formula>
    </cfRule>
    <cfRule type="cellIs" dxfId="588" priority="230" operator="greaterThan">
      <formula>AG113</formula>
    </cfRule>
  </conditionalFormatting>
  <conditionalFormatting sqref="AH117:AH121">
    <cfRule type="cellIs" dxfId="587" priority="219" operator="lessThan">
      <formula>AG117</formula>
    </cfRule>
    <cfRule type="cellIs" dxfId="586" priority="220" operator="greaterThan">
      <formula>AG117</formula>
    </cfRule>
  </conditionalFormatting>
  <conditionalFormatting sqref="AH134">
    <cfRule type="cellIs" dxfId="585" priority="170" operator="greaterThan">
      <formula>AG134</formula>
    </cfRule>
    <cfRule type="cellIs" dxfId="584" priority="169" operator="lessThan">
      <formula>AG134</formula>
    </cfRule>
  </conditionalFormatting>
  <conditionalFormatting sqref="AH138:AH140">
    <cfRule type="cellIs" dxfId="583" priority="164" operator="greaterThan">
      <formula>AG138</formula>
    </cfRule>
    <cfRule type="cellIs" dxfId="582" priority="163" operator="lessThan">
      <formula>AG138</formula>
    </cfRule>
  </conditionalFormatting>
  <conditionalFormatting sqref="AH149:AH151">
    <cfRule type="cellIs" dxfId="581" priority="130" operator="greaterThan">
      <formula>AG149</formula>
    </cfRule>
    <cfRule type="cellIs" dxfId="580" priority="129" operator="lessThan">
      <formula>AG149</formula>
    </cfRule>
  </conditionalFormatting>
  <conditionalFormatting sqref="AH153:AH155">
    <cfRule type="cellIs" dxfId="579" priority="124" operator="greaterThan">
      <formula>AG153</formula>
    </cfRule>
    <cfRule type="cellIs" dxfId="578" priority="123" operator="lessThan">
      <formula>AG153</formula>
    </cfRule>
  </conditionalFormatting>
  <conditionalFormatting sqref="AH157:AH160">
    <cfRule type="cellIs" dxfId="577" priority="116" operator="greaterThan">
      <formula>AG157</formula>
    </cfRule>
    <cfRule type="cellIs" dxfId="576" priority="115" operator="lessThan">
      <formula>AG157</formula>
    </cfRule>
  </conditionalFormatting>
  <conditionalFormatting sqref="AH165:AH185">
    <cfRule type="cellIs" dxfId="575" priority="90" operator="greaterThan">
      <formula>AG165</formula>
    </cfRule>
    <cfRule type="cellIs" dxfId="574" priority="89" operator="lessThan">
      <formula>AG165</formula>
    </cfRule>
  </conditionalFormatting>
  <conditionalFormatting sqref="AH188:AH202">
    <cfRule type="cellIs" dxfId="573" priority="50" operator="greaterThan">
      <formula>AG188</formula>
    </cfRule>
    <cfRule type="cellIs" dxfId="572" priority="49" operator="lessThan">
      <formula>AG188</formula>
    </cfRule>
  </conditionalFormatting>
  <conditionalFormatting sqref="AH205:AH206">
    <cfRule type="cellIs" dxfId="571" priority="39" operator="lessThan">
      <formula>AG205</formula>
    </cfRule>
    <cfRule type="cellIs" dxfId="570" priority="40" operator="greaterThan">
      <formula>AG205</formula>
    </cfRule>
  </conditionalFormatting>
  <conditionalFormatting sqref="AH209:AH210">
    <cfRule type="cellIs" dxfId="569" priority="27" operator="lessThan">
      <formula>AG209</formula>
    </cfRule>
    <cfRule type="cellIs" dxfId="568" priority="28" operator="greaterThan">
      <formula>AG209</formula>
    </cfRule>
  </conditionalFormatting>
  <conditionalFormatting sqref="AH213:AH215">
    <cfRule type="cellIs" dxfId="567" priority="12" operator="greaterThan">
      <formula>AG213</formula>
    </cfRule>
    <cfRule type="cellIs" dxfId="566" priority="11" operator="lessThan">
      <formula>AG213</formula>
    </cfRule>
  </conditionalFormatting>
  <conditionalFormatting sqref="AH218">
    <cfRule type="cellIs" dxfId="565" priority="1" operator="lessThan">
      <formula>AG218</formula>
    </cfRule>
    <cfRule type="cellIs" dxfId="564" priority="2" operator="greaterThan">
      <formula>AG218</formula>
    </cfRule>
  </conditionalFormatting>
  <conditionalFormatting sqref="AQ9:AQ16">
    <cfRule type="cellIs" dxfId="563" priority="550" operator="greaterThan">
      <formula>AP9</formula>
    </cfRule>
    <cfRule type="cellIs" dxfId="562" priority="549" operator="lessThan">
      <formula>AP9</formula>
    </cfRule>
  </conditionalFormatting>
  <conditionalFormatting sqref="AQ19:AQ32">
    <cfRule type="cellIs" dxfId="561" priority="517" operator="lessThan">
      <formula>AP19</formula>
    </cfRule>
    <cfRule type="cellIs" dxfId="560" priority="518" operator="greaterThan">
      <formula>AP19</formula>
    </cfRule>
  </conditionalFormatting>
  <conditionalFormatting sqref="AQ34:AQ40">
    <cfRule type="cellIs" dxfId="559" priority="503" operator="lessThan">
      <formula>AP34</formula>
    </cfRule>
    <cfRule type="cellIs" dxfId="558" priority="504" operator="greaterThan">
      <formula>AP34</formula>
    </cfRule>
  </conditionalFormatting>
  <conditionalFormatting sqref="AQ44:AQ53">
    <cfRule type="cellIs" dxfId="557" priority="487" operator="lessThan">
      <formula>AP44</formula>
    </cfRule>
    <cfRule type="cellIs" dxfId="556" priority="488" operator="greaterThan">
      <formula>AP44</formula>
    </cfRule>
  </conditionalFormatting>
  <conditionalFormatting sqref="AQ64:AQ75">
    <cfRule type="cellIs" dxfId="555" priority="404" operator="greaterThan">
      <formula>AP64</formula>
    </cfRule>
    <cfRule type="cellIs" dxfId="554" priority="403" operator="lessThan">
      <formula>AP64</formula>
    </cfRule>
  </conditionalFormatting>
  <conditionalFormatting sqref="AQ77:AQ79">
    <cfRule type="cellIs" dxfId="553" priority="364" operator="greaterThan">
      <formula>AP77</formula>
    </cfRule>
    <cfRule type="cellIs" dxfId="552" priority="363" operator="lessThan">
      <formula>AP77</formula>
    </cfRule>
  </conditionalFormatting>
  <conditionalFormatting sqref="AQ82:AQ93">
    <cfRule type="cellIs" dxfId="551" priority="300" operator="greaterThan">
      <formula>AP82</formula>
    </cfRule>
    <cfRule type="cellIs" dxfId="550" priority="299" operator="lessThan">
      <formula>AP82</formula>
    </cfRule>
  </conditionalFormatting>
  <conditionalFormatting sqref="AQ97:AQ98">
    <cfRule type="cellIs" dxfId="549" priority="215" operator="lessThan">
      <formula>AP97</formula>
    </cfRule>
    <cfRule type="cellIs" dxfId="548" priority="216" operator="greaterThan">
      <formula>AP97</formula>
    </cfRule>
  </conditionalFormatting>
  <conditionalFormatting sqref="AQ100:AQ102">
    <cfRule type="cellIs" dxfId="547" priority="210" operator="greaterThan">
      <formula>AP100</formula>
    </cfRule>
    <cfRule type="cellIs" dxfId="546" priority="209" operator="lessThan">
      <formula>AP100</formula>
    </cfRule>
  </conditionalFormatting>
  <conditionalFormatting sqref="AQ104:AQ106">
    <cfRule type="cellIs" dxfId="545" priority="203" operator="lessThan">
      <formula>AP104</formula>
    </cfRule>
    <cfRule type="cellIs" dxfId="544" priority="204" operator="greaterThan">
      <formula>AP104</formula>
    </cfRule>
  </conditionalFormatting>
  <conditionalFormatting sqref="AQ108:AQ111">
    <cfRule type="cellIs" dxfId="543" priority="195" operator="lessThan">
      <formula>AP108</formula>
    </cfRule>
    <cfRule type="cellIs" dxfId="542" priority="196" operator="greaterThan">
      <formula>AP108</formula>
    </cfRule>
  </conditionalFormatting>
  <conditionalFormatting sqref="AQ113:AQ115">
    <cfRule type="cellIs" dxfId="541" priority="190" operator="greaterThan">
      <formula>AP113</formula>
    </cfRule>
    <cfRule type="cellIs" dxfId="540" priority="189" operator="lessThan">
      <formula>AP113</formula>
    </cfRule>
  </conditionalFormatting>
  <conditionalFormatting sqref="AQ117:AQ121">
    <cfRule type="cellIs" dxfId="539" priority="180" operator="greaterThan">
      <formula>AP117</formula>
    </cfRule>
    <cfRule type="cellIs" dxfId="538" priority="179" operator="lessThan">
      <formula>AP117</formula>
    </cfRule>
  </conditionalFormatting>
  <conditionalFormatting sqref="AQ134">
    <cfRule type="cellIs" dxfId="537" priority="162" operator="greaterThan">
      <formula>AP134</formula>
    </cfRule>
    <cfRule type="cellIs" dxfId="536" priority="161" operator="lessThan">
      <formula>AP134</formula>
    </cfRule>
  </conditionalFormatting>
  <conditionalFormatting sqref="AQ138:AQ140">
    <cfRule type="cellIs" dxfId="535" priority="156" operator="greaterThan">
      <formula>AP138</formula>
    </cfRule>
    <cfRule type="cellIs" dxfId="534" priority="155" operator="lessThan">
      <formula>AP138</formula>
    </cfRule>
  </conditionalFormatting>
  <conditionalFormatting sqref="AQ149:AQ151">
    <cfRule type="cellIs" dxfId="533" priority="110" operator="greaterThan">
      <formula>AP149</formula>
    </cfRule>
    <cfRule type="cellIs" dxfId="532" priority="109" operator="lessThan">
      <formula>AP149</formula>
    </cfRule>
  </conditionalFormatting>
  <conditionalFormatting sqref="AQ153:AQ155">
    <cfRule type="cellIs" dxfId="531" priority="104" operator="greaterThan">
      <formula>AP153</formula>
    </cfRule>
    <cfRule type="cellIs" dxfId="530" priority="103" operator="lessThan">
      <formula>AP153</formula>
    </cfRule>
  </conditionalFormatting>
  <conditionalFormatting sqref="AQ157:AQ160">
    <cfRule type="cellIs" dxfId="529" priority="95" operator="lessThan">
      <formula>AP157</formula>
    </cfRule>
    <cfRule type="cellIs" dxfId="528" priority="96" operator="greaterThan">
      <formula>AP157</formula>
    </cfRule>
  </conditionalFormatting>
  <conditionalFormatting sqref="AQ165:AQ185">
    <cfRule type="cellIs" dxfId="527" priority="88" operator="greaterThan">
      <formula>AP165</formula>
    </cfRule>
    <cfRule type="cellIs" dxfId="526" priority="87" operator="lessThan">
      <formula>AP165</formula>
    </cfRule>
  </conditionalFormatting>
  <conditionalFormatting sqref="AQ188:AQ202">
    <cfRule type="cellIs" dxfId="525" priority="48" operator="greaterThan">
      <formula>AP188</formula>
    </cfRule>
    <cfRule type="cellIs" dxfId="524" priority="47" operator="lessThan">
      <formula>AP188</formula>
    </cfRule>
  </conditionalFormatting>
  <conditionalFormatting sqref="AQ205:AQ206">
    <cfRule type="cellIs" dxfId="523" priority="36" operator="greaterThan">
      <formula>AP205</formula>
    </cfRule>
    <cfRule type="cellIs" dxfId="522" priority="35" operator="lessThan">
      <formula>AP205</formula>
    </cfRule>
  </conditionalFormatting>
  <conditionalFormatting sqref="AQ209:AQ210">
    <cfRule type="cellIs" dxfId="521" priority="24" operator="greaterThan">
      <formula>AP209</formula>
    </cfRule>
    <cfRule type="cellIs" dxfId="520" priority="23" operator="lessThan">
      <formula>AP209</formula>
    </cfRule>
  </conditionalFormatting>
  <conditionalFormatting sqref="AQ213:AQ218">
    <cfRule type="cellIs" dxfId="519" priority="8" operator="greaterThan">
      <formula>AP213</formula>
    </cfRule>
    <cfRule type="cellIs" dxfId="518" priority="7" operator="lessThan">
      <formula>AP213</formula>
    </cfRule>
  </conditionalFormatting>
  <printOptions horizontalCentered="1"/>
  <pageMargins left="0.11811023622047245" right="0.11811023622047245" top="0.15748031496062992" bottom="0.19685039370078741" header="0.31496062992125984" footer="0.11811023622047245"/>
  <pageSetup scale="44" fitToHeight="0"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0000000}">
          <x14:formula1>
            <xm:f>'datos lista validación'!$B$1:$B$4</xm:f>
          </x14:formula1>
          <xm:sqref>Z9:Z16 Z19:Z40 Z43:Z61 Z64:Z79 Z96:Z134 Z137:AB140 Z148:AB161 Z164:Z171 Z205:Z206 Z209:Z210 Z213:Z214 Z217:Z218 Z188:Z202 Z82:Z93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X134"/>
  <sheetViews>
    <sheetView showGridLines="0" zoomScale="40" zoomScaleNormal="40" workbookViewId="0">
      <selection sqref="A1:H1"/>
    </sheetView>
  </sheetViews>
  <sheetFormatPr baseColWidth="10" defaultColWidth="10.875" defaultRowHeight="15.75" customHeight="1" x14ac:dyDescent="0.35"/>
  <cols>
    <col min="1" max="1" width="3.375" style="5" customWidth="1"/>
    <col min="2" max="2" width="3.875" style="5" customWidth="1"/>
    <col min="3" max="8" width="3.375" style="5" customWidth="1"/>
    <col min="9" max="9" width="14.875" style="5" customWidth="1"/>
    <col min="10" max="17" width="10.875" style="5" hidden="1" customWidth="1"/>
    <col min="18" max="18" width="23.875" style="5" customWidth="1"/>
    <col min="19" max="19" width="70.875" style="5" customWidth="1"/>
    <col min="20" max="20" width="35.625" style="5" customWidth="1"/>
    <col min="21" max="21" width="77.125" style="5" customWidth="1"/>
    <col min="22" max="22" width="67.125" style="5" customWidth="1"/>
    <col min="23" max="23" width="22.875" style="5" customWidth="1"/>
    <col min="24" max="24" width="18.375" style="5" customWidth="1"/>
    <col min="25" max="25" width="67.125" style="5" customWidth="1"/>
    <col min="26" max="27" width="16.5" style="5" customWidth="1"/>
    <col min="28" max="28" width="21" style="5" customWidth="1"/>
    <col min="29" max="29" width="16" style="5" customWidth="1"/>
    <col min="30" max="30" width="15.875" style="5" customWidth="1"/>
    <col min="31" max="33" width="18.875" style="5" customWidth="1"/>
    <col min="34" max="48" width="10.875" style="5" hidden="1" customWidth="1"/>
    <col min="49" max="51" width="10.875" style="5" customWidth="1"/>
    <col min="52" max="16384" width="10.875" style="5"/>
  </cols>
  <sheetData>
    <row r="1" spans="1:50" ht="128.25" customHeight="1" x14ac:dyDescent="0.55000000000000004">
      <c r="A1" s="4420" t="s">
        <v>203</v>
      </c>
      <c r="B1" s="4421"/>
      <c r="C1" s="4421"/>
      <c r="D1" s="4421"/>
      <c r="E1" s="4421"/>
      <c r="F1" s="4421"/>
      <c r="G1" s="4421"/>
      <c r="H1" s="4422"/>
      <c r="I1" s="57"/>
      <c r="J1" s="58"/>
      <c r="K1" s="58"/>
      <c r="L1" s="59"/>
      <c r="M1" s="59"/>
      <c r="N1" s="59"/>
      <c r="O1" s="59"/>
      <c r="P1" s="59"/>
      <c r="Q1" s="59"/>
      <c r="R1" s="58"/>
      <c r="S1" s="319"/>
      <c r="T1" s="60"/>
      <c r="U1" s="61"/>
      <c r="V1" s="60"/>
      <c r="W1" s="60"/>
      <c r="X1" s="60"/>
      <c r="Y1" s="60"/>
      <c r="Z1" s="60"/>
      <c r="AA1" s="60"/>
      <c r="AB1" s="62"/>
      <c r="AC1" s="62"/>
      <c r="AD1" s="62"/>
      <c r="AE1" s="62"/>
      <c r="AF1" s="62"/>
      <c r="AG1" s="62"/>
      <c r="AH1" s="65"/>
      <c r="AI1" s="65"/>
      <c r="AJ1" s="63"/>
      <c r="AK1" s="64"/>
      <c r="AL1" s="66"/>
      <c r="AM1" s="66"/>
      <c r="AN1" s="65"/>
      <c r="AO1" s="67"/>
      <c r="AP1" s="65"/>
      <c r="AQ1" s="65"/>
      <c r="AR1" s="65"/>
      <c r="AS1" s="65"/>
      <c r="AT1" s="65"/>
      <c r="AU1" s="68"/>
      <c r="AV1" s="62"/>
      <c r="AW1" s="269"/>
      <c r="AX1" s="270"/>
    </row>
    <row r="2" spans="1:50" ht="42" customHeight="1" x14ac:dyDescent="0.55000000000000004">
      <c r="A2" s="320"/>
      <c r="B2" s="320"/>
      <c r="C2" s="320"/>
      <c r="D2" s="320"/>
      <c r="E2" s="320"/>
      <c r="F2" s="320"/>
      <c r="G2" s="320"/>
      <c r="H2" s="320"/>
      <c r="I2" s="321"/>
      <c r="J2" s="70"/>
      <c r="K2" s="70"/>
      <c r="L2" s="71"/>
      <c r="M2" s="71"/>
      <c r="N2" s="72" t="s">
        <v>204</v>
      </c>
      <c r="O2" s="71"/>
      <c r="P2" s="71"/>
      <c r="Q2" s="71"/>
      <c r="R2" s="73"/>
      <c r="S2" s="74"/>
      <c r="T2" s="74"/>
      <c r="U2" s="75" t="s">
        <v>1946</v>
      </c>
      <c r="V2" s="76"/>
      <c r="W2" s="76"/>
      <c r="X2" s="76"/>
      <c r="Y2" s="76"/>
      <c r="Z2" s="76"/>
      <c r="AA2" s="76"/>
      <c r="AB2" s="77"/>
      <c r="AC2" s="77"/>
      <c r="AD2" s="77"/>
      <c r="AE2" s="77"/>
      <c r="AF2" s="77"/>
      <c r="AG2" s="77"/>
      <c r="AH2" s="80"/>
      <c r="AI2" s="80"/>
      <c r="AJ2" s="78"/>
      <c r="AK2" s="79"/>
      <c r="AL2" s="81"/>
      <c r="AM2" s="81"/>
      <c r="AN2" s="80"/>
      <c r="AO2" s="82"/>
      <c r="AP2" s="80"/>
      <c r="AQ2" s="80"/>
      <c r="AR2" s="80"/>
      <c r="AS2" s="80"/>
      <c r="AT2" s="80"/>
      <c r="AU2" s="83"/>
      <c r="AV2" s="77"/>
      <c r="AW2" s="177"/>
      <c r="AX2" s="46"/>
    </row>
    <row r="3" spans="1:50" ht="42" customHeight="1" x14ac:dyDescent="0.35">
      <c r="A3" s="90"/>
      <c r="B3" s="89"/>
      <c r="C3" s="90"/>
      <c r="D3" s="89"/>
      <c r="E3" s="90"/>
      <c r="F3" s="89"/>
      <c r="G3" s="90"/>
      <c r="H3" s="89"/>
      <c r="I3" s="322" t="str">
        <f>CONCATENATE(A3,B3,C3,D3,E3,F3,G3,H3)</f>
        <v/>
      </c>
      <c r="J3" s="323"/>
      <c r="K3" s="323"/>
      <c r="L3" s="324"/>
      <c r="M3" s="324"/>
      <c r="N3" s="324"/>
      <c r="O3" s="324"/>
      <c r="P3" s="324"/>
      <c r="Q3" s="324"/>
      <c r="R3" s="325"/>
      <c r="S3" s="326" t="s">
        <v>9</v>
      </c>
      <c r="T3" s="327"/>
      <c r="U3" s="325"/>
      <c r="V3" s="328" t="s">
        <v>9</v>
      </c>
      <c r="W3" s="329"/>
      <c r="X3" s="329"/>
      <c r="Y3" s="329"/>
      <c r="Z3" s="328"/>
      <c r="AA3" s="328"/>
      <c r="AB3" s="328"/>
      <c r="AC3" s="328"/>
      <c r="AD3" s="328"/>
      <c r="AE3" s="328"/>
      <c r="AF3" s="328"/>
      <c r="AG3" s="330"/>
      <c r="AH3" s="331"/>
      <c r="AI3" s="331"/>
      <c r="AJ3" s="331"/>
      <c r="AK3" s="331"/>
      <c r="AL3" s="331"/>
      <c r="AM3" s="332"/>
      <c r="AN3" s="331"/>
      <c r="AO3" s="331"/>
      <c r="AP3" s="331"/>
      <c r="AQ3" s="331"/>
      <c r="AR3" s="331"/>
      <c r="AS3" s="331"/>
      <c r="AT3" s="331"/>
      <c r="AU3" s="331"/>
      <c r="AV3" s="331"/>
      <c r="AW3" s="177"/>
      <c r="AX3" s="46"/>
    </row>
    <row r="4" spans="1:50" ht="61.5" customHeight="1" x14ac:dyDescent="0.35">
      <c r="A4" s="4423" t="s">
        <v>0</v>
      </c>
      <c r="B4" s="4424"/>
      <c r="C4" s="4423" t="s">
        <v>1</v>
      </c>
      <c r="D4" s="4424"/>
      <c r="E4" s="4423" t="s">
        <v>2</v>
      </c>
      <c r="F4" s="4424"/>
      <c r="G4" s="4423" t="s">
        <v>3</v>
      </c>
      <c r="H4" s="4424"/>
      <c r="I4" s="271" t="s">
        <v>207</v>
      </c>
      <c r="J4" s="333" t="s">
        <v>208</v>
      </c>
      <c r="K4" s="333" t="s">
        <v>208</v>
      </c>
      <c r="L4" s="334" t="s">
        <v>209</v>
      </c>
      <c r="M4" s="334" t="s">
        <v>210</v>
      </c>
      <c r="N4" s="334" t="s">
        <v>211</v>
      </c>
      <c r="O4" s="334" t="s">
        <v>212</v>
      </c>
      <c r="P4" s="334" t="s">
        <v>213</v>
      </c>
      <c r="Q4" s="334" t="s">
        <v>214</v>
      </c>
      <c r="R4" s="335" t="s">
        <v>215</v>
      </c>
      <c r="S4" s="336" t="s">
        <v>50</v>
      </c>
      <c r="T4" s="337" t="s">
        <v>632</v>
      </c>
      <c r="U4" s="337" t="s">
        <v>54</v>
      </c>
      <c r="V4" s="86" t="s">
        <v>494</v>
      </c>
      <c r="W4" s="168" t="s">
        <v>634</v>
      </c>
      <c r="X4" s="168" t="s">
        <v>635</v>
      </c>
      <c r="Y4" s="168" t="s">
        <v>636</v>
      </c>
      <c r="Z4" s="86" t="s">
        <v>219</v>
      </c>
      <c r="AA4" s="86" t="s">
        <v>220</v>
      </c>
      <c r="AB4" s="86" t="s">
        <v>221</v>
      </c>
      <c r="AC4" s="86" t="s">
        <v>222</v>
      </c>
      <c r="AD4" s="86" t="s">
        <v>642</v>
      </c>
      <c r="AE4" s="86" t="s">
        <v>68</v>
      </c>
      <c r="AF4" s="86" t="s">
        <v>70</v>
      </c>
      <c r="AG4" s="86" t="s">
        <v>72</v>
      </c>
      <c r="AH4" s="87" t="s">
        <v>223</v>
      </c>
      <c r="AI4" s="87" t="s">
        <v>224</v>
      </c>
      <c r="AJ4" s="87" t="s">
        <v>222</v>
      </c>
      <c r="AK4" s="87" t="s">
        <v>642</v>
      </c>
      <c r="AL4" s="87" t="s">
        <v>225</v>
      </c>
      <c r="AM4" s="88" t="s">
        <v>226</v>
      </c>
      <c r="AN4" s="87" t="s">
        <v>227</v>
      </c>
      <c r="AO4" s="271" t="s">
        <v>219</v>
      </c>
      <c r="AP4" s="271" t="s">
        <v>228</v>
      </c>
      <c r="AQ4" s="271" t="s">
        <v>229</v>
      </c>
      <c r="AR4" s="271" t="s">
        <v>230</v>
      </c>
      <c r="AS4" s="271" t="s">
        <v>231</v>
      </c>
      <c r="AT4" s="271" t="s">
        <v>232</v>
      </c>
      <c r="AU4" s="271" t="s">
        <v>220</v>
      </c>
      <c r="AV4" s="271" t="s">
        <v>643</v>
      </c>
      <c r="AW4" s="177"/>
      <c r="AX4" s="46"/>
    </row>
    <row r="5" spans="1:50" ht="21" customHeight="1" x14ac:dyDescent="0.55000000000000004">
      <c r="A5" s="90"/>
      <c r="B5" s="89"/>
      <c r="C5" s="90"/>
      <c r="D5" s="89"/>
      <c r="E5" s="90"/>
      <c r="F5" s="89"/>
      <c r="G5" s="90"/>
      <c r="H5" s="89"/>
      <c r="I5" s="126" t="str">
        <f t="shared" ref="I5:I34" si="0">CONCATENATE(A5,B5,C5,D5,E5,F5,G5,H5)</f>
        <v/>
      </c>
      <c r="J5" s="273"/>
      <c r="K5" s="273"/>
      <c r="L5" s="274"/>
      <c r="M5" s="274"/>
      <c r="N5" s="274"/>
      <c r="O5" s="274"/>
      <c r="P5" s="274"/>
      <c r="Q5" s="274"/>
      <c r="R5" s="273"/>
      <c r="S5" s="275"/>
      <c r="T5" s="338"/>
      <c r="U5" s="276"/>
      <c r="V5" s="63"/>
      <c r="W5" s="65"/>
      <c r="X5" s="61"/>
      <c r="Y5" s="176"/>
      <c r="Z5" s="64"/>
      <c r="AA5" s="65"/>
      <c r="AB5" s="65"/>
      <c r="AC5" s="67"/>
      <c r="AD5" s="65"/>
      <c r="AE5" s="65"/>
      <c r="AF5" s="65"/>
      <c r="AG5" s="65"/>
      <c r="AH5" s="65"/>
      <c r="AI5" s="68"/>
      <c r="AJ5" s="63"/>
      <c r="AK5" s="64"/>
      <c r="AL5" s="65"/>
      <c r="AM5" s="65"/>
      <c r="AN5" s="65"/>
      <c r="AO5" s="67"/>
      <c r="AP5" s="65"/>
      <c r="AQ5" s="65"/>
      <c r="AR5" s="65"/>
      <c r="AS5" s="65"/>
      <c r="AT5" s="65"/>
      <c r="AU5" s="68"/>
      <c r="AV5" s="62"/>
      <c r="AW5" s="177"/>
      <c r="AX5" s="46"/>
    </row>
    <row r="6" spans="1:50" ht="20.25" customHeight="1" x14ac:dyDescent="0.6">
      <c r="A6" s="90"/>
      <c r="B6" s="89"/>
      <c r="C6" s="90"/>
      <c r="D6" s="89"/>
      <c r="E6" s="90"/>
      <c r="F6" s="89"/>
      <c r="G6" s="90"/>
      <c r="H6" s="89"/>
      <c r="I6" s="126" t="str">
        <f t="shared" si="0"/>
        <v/>
      </c>
      <c r="J6" s="91">
        <v>250</v>
      </c>
      <c r="K6" s="91"/>
      <c r="L6" s="92"/>
      <c r="M6" s="92"/>
      <c r="N6" s="92"/>
      <c r="O6" s="92"/>
      <c r="P6" s="92"/>
      <c r="Q6" s="92"/>
      <c r="R6" s="93" t="s">
        <v>119</v>
      </c>
      <c r="S6" s="103" t="s">
        <v>1947</v>
      </c>
      <c r="T6" s="176"/>
      <c r="U6" s="103" t="s">
        <v>1947</v>
      </c>
      <c r="V6" s="63"/>
      <c r="W6" s="65"/>
      <c r="X6" s="65"/>
      <c r="Y6" s="63"/>
      <c r="Z6" s="64"/>
      <c r="AA6" s="65"/>
      <c r="AB6" s="65"/>
      <c r="AC6" s="67"/>
      <c r="AD6" s="65"/>
      <c r="AE6" s="65"/>
      <c r="AF6" s="65"/>
      <c r="AG6" s="65"/>
      <c r="AH6" s="65"/>
      <c r="AI6" s="68"/>
      <c r="AJ6" s="63"/>
      <c r="AK6" s="339"/>
      <c r="AL6" s="65"/>
      <c r="AM6" s="65"/>
      <c r="AN6" s="65"/>
      <c r="AO6" s="67"/>
      <c r="AP6" s="65"/>
      <c r="AQ6" s="65"/>
      <c r="AR6" s="65"/>
      <c r="AS6" s="65"/>
      <c r="AT6" s="65"/>
      <c r="AU6" s="68"/>
      <c r="AV6" s="62"/>
      <c r="AW6" s="177"/>
      <c r="AX6" s="46"/>
    </row>
    <row r="7" spans="1:50" ht="20.25" customHeight="1" x14ac:dyDescent="0.55000000000000004">
      <c r="A7" s="90">
        <v>0</v>
      </c>
      <c r="B7" s="89">
        <v>1</v>
      </c>
      <c r="C7" s="90">
        <v>0</v>
      </c>
      <c r="D7" s="89">
        <v>8</v>
      </c>
      <c r="E7" s="90">
        <v>0</v>
      </c>
      <c r="F7" s="89">
        <v>1</v>
      </c>
      <c r="G7" s="90">
        <v>0</v>
      </c>
      <c r="H7" s="89">
        <v>1</v>
      </c>
      <c r="I7" s="126" t="str">
        <f t="shared" si="0"/>
        <v>01080101</v>
      </c>
      <c r="J7" s="127"/>
      <c r="K7" s="93" t="s">
        <v>309</v>
      </c>
      <c r="L7" s="216"/>
      <c r="M7" s="216"/>
      <c r="N7" s="216"/>
      <c r="O7" s="216"/>
      <c r="P7" s="216"/>
      <c r="Q7" s="216"/>
      <c r="R7" s="93" t="s">
        <v>119</v>
      </c>
      <c r="S7" s="149" t="s">
        <v>1948</v>
      </c>
      <c r="T7" s="176"/>
      <c r="U7" s="94" t="s">
        <v>1948</v>
      </c>
      <c r="V7" s="63">
        <v>6</v>
      </c>
      <c r="W7" s="65">
        <v>1.9670570135746599</v>
      </c>
      <c r="X7" s="65">
        <v>0</v>
      </c>
      <c r="Y7" s="63">
        <v>5</v>
      </c>
      <c r="Z7" s="64"/>
      <c r="AA7" s="65">
        <v>3.6251131221719501</v>
      </c>
      <c r="AB7" s="65">
        <f t="shared" ref="AB7:AB12" si="1">SUM(W7,X7,AA7)</f>
        <v>5.5921701357466098</v>
      </c>
      <c r="AC7" s="67"/>
      <c r="AD7" s="65">
        <v>1.7140956240360501</v>
      </c>
      <c r="AE7" s="65">
        <v>0</v>
      </c>
      <c r="AF7" s="65">
        <v>0</v>
      </c>
      <c r="AG7" s="65">
        <v>1.22723037566089</v>
      </c>
      <c r="AH7" s="65">
        <f t="shared" ref="AH7:AH12" si="2">SUM(AB7,AD7,AE7,AF7,AG7)</f>
        <v>8.5334961354435492</v>
      </c>
      <c r="AI7" s="68"/>
      <c r="AJ7" s="63"/>
      <c r="AK7" s="339"/>
      <c r="AL7" s="65"/>
      <c r="AM7" s="65"/>
      <c r="AN7" s="65"/>
      <c r="AO7" s="67"/>
      <c r="AP7" s="65"/>
      <c r="AQ7" s="65"/>
      <c r="AR7" s="65"/>
      <c r="AS7" s="65"/>
      <c r="AT7" s="65"/>
      <c r="AU7" s="68"/>
      <c r="AV7" s="62"/>
      <c r="AW7" s="177"/>
      <c r="AX7" s="46"/>
    </row>
    <row r="8" spans="1:50" ht="20.25" customHeight="1" x14ac:dyDescent="0.55000000000000004">
      <c r="A8" s="90">
        <v>0</v>
      </c>
      <c r="B8" s="89">
        <v>1</v>
      </c>
      <c r="C8" s="90">
        <v>0</v>
      </c>
      <c r="D8" s="89">
        <v>8</v>
      </c>
      <c r="E8" s="90">
        <v>0</v>
      </c>
      <c r="F8" s="89">
        <v>2</v>
      </c>
      <c r="G8" s="90">
        <v>0</v>
      </c>
      <c r="H8" s="89">
        <v>1</v>
      </c>
      <c r="I8" s="126" t="str">
        <f t="shared" si="0"/>
        <v>01080201</v>
      </c>
      <c r="J8" s="127"/>
      <c r="K8" s="127">
        <v>72501</v>
      </c>
      <c r="L8" s="120"/>
      <c r="M8" s="120"/>
      <c r="N8" s="120"/>
      <c r="O8" s="120"/>
      <c r="P8" s="120"/>
      <c r="Q8" s="120"/>
      <c r="R8" s="93" t="s">
        <v>119</v>
      </c>
      <c r="S8" s="149" t="s">
        <v>1949</v>
      </c>
      <c r="T8" s="186"/>
      <c r="U8" s="249" t="s">
        <v>1950</v>
      </c>
      <c r="V8" s="63">
        <v>10</v>
      </c>
      <c r="W8" s="65">
        <v>3.2784283559577698</v>
      </c>
      <c r="X8" s="65">
        <v>0</v>
      </c>
      <c r="Y8" s="63">
        <v>5</v>
      </c>
      <c r="Z8" s="64"/>
      <c r="AA8" s="65">
        <v>3.6251131221719501</v>
      </c>
      <c r="AB8" s="65">
        <f t="shared" si="1"/>
        <v>6.9035414781297195</v>
      </c>
      <c r="AC8" s="67"/>
      <c r="AD8" s="65">
        <v>2.85682604006008</v>
      </c>
      <c r="AE8" s="65">
        <v>0</v>
      </c>
      <c r="AF8" s="65">
        <v>0</v>
      </c>
      <c r="AG8" s="65">
        <v>1.22723037566089</v>
      </c>
      <c r="AH8" s="65">
        <f t="shared" si="2"/>
        <v>10.987597893850689</v>
      </c>
      <c r="AI8" s="68"/>
      <c r="AJ8" s="63"/>
      <c r="AK8" s="64"/>
      <c r="AL8" s="66"/>
      <c r="AM8" s="66"/>
      <c r="AN8" s="65"/>
      <c r="AO8" s="187"/>
      <c r="AP8" s="188"/>
      <c r="AQ8" s="188"/>
      <c r="AR8" s="188"/>
      <c r="AS8" s="188"/>
      <c r="AT8" s="188"/>
      <c r="AU8" s="189"/>
      <c r="AV8" s="62"/>
      <c r="AW8" s="340"/>
      <c r="AX8" s="39"/>
    </row>
    <row r="9" spans="1:50" ht="27" customHeight="1" x14ac:dyDescent="0.55000000000000004">
      <c r="A9" s="90">
        <v>0</v>
      </c>
      <c r="B9" s="89">
        <v>1</v>
      </c>
      <c r="C9" s="90">
        <v>0</v>
      </c>
      <c r="D9" s="89">
        <v>8</v>
      </c>
      <c r="E9" s="90">
        <v>0</v>
      </c>
      <c r="F9" s="89">
        <v>3</v>
      </c>
      <c r="G9" s="90">
        <v>0</v>
      </c>
      <c r="H9" s="89">
        <v>1</v>
      </c>
      <c r="I9" s="126" t="str">
        <f t="shared" si="0"/>
        <v>01080301</v>
      </c>
      <c r="J9" s="127"/>
      <c r="K9" s="127">
        <v>70414</v>
      </c>
      <c r="L9" s="120"/>
      <c r="M9" s="120"/>
      <c r="N9" s="120"/>
      <c r="O9" s="120"/>
      <c r="P9" s="120"/>
      <c r="Q9" s="120"/>
      <c r="R9" s="93" t="s">
        <v>119</v>
      </c>
      <c r="S9" s="149" t="s">
        <v>1951</v>
      </c>
      <c r="T9" s="176"/>
      <c r="U9" s="94" t="s">
        <v>1951</v>
      </c>
      <c r="V9" s="63">
        <v>6</v>
      </c>
      <c r="W9" s="65">
        <v>1.9670570135746599</v>
      </c>
      <c r="X9" s="65">
        <v>0</v>
      </c>
      <c r="Y9" s="63">
        <v>5</v>
      </c>
      <c r="Z9" s="64"/>
      <c r="AA9" s="65">
        <v>3.6251131221719501</v>
      </c>
      <c r="AB9" s="65">
        <f t="shared" si="1"/>
        <v>5.5921701357466098</v>
      </c>
      <c r="AC9" s="67"/>
      <c r="AD9" s="65">
        <v>1.7140956240360501</v>
      </c>
      <c r="AE9" s="65">
        <v>0</v>
      </c>
      <c r="AF9" s="65">
        <v>0</v>
      </c>
      <c r="AG9" s="65">
        <v>1.22723037566089</v>
      </c>
      <c r="AH9" s="65">
        <f t="shared" si="2"/>
        <v>8.5334961354435492</v>
      </c>
      <c r="AI9" s="68"/>
      <c r="AJ9" s="196"/>
      <c r="AK9" s="193"/>
      <c r="AL9" s="197"/>
      <c r="AM9" s="197"/>
      <c r="AN9" s="197"/>
      <c r="AO9" s="341"/>
      <c r="AP9" s="342"/>
      <c r="AQ9" s="342"/>
      <c r="AR9" s="342"/>
      <c r="AS9" s="342"/>
      <c r="AT9" s="342"/>
      <c r="AU9" s="341"/>
      <c r="AV9" s="192"/>
      <c r="AW9" s="177"/>
      <c r="AX9" s="46"/>
    </row>
    <row r="10" spans="1:50" ht="20.25" customHeight="1" x14ac:dyDescent="0.55000000000000004">
      <c r="A10" s="90">
        <v>0</v>
      </c>
      <c r="B10" s="89">
        <v>1</v>
      </c>
      <c r="C10" s="90">
        <v>0</v>
      </c>
      <c r="D10" s="89">
        <v>8</v>
      </c>
      <c r="E10" s="90">
        <v>0</v>
      </c>
      <c r="F10" s="89">
        <v>4</v>
      </c>
      <c r="G10" s="90">
        <v>0</v>
      </c>
      <c r="H10" s="89">
        <v>1</v>
      </c>
      <c r="I10" s="126" t="str">
        <f t="shared" si="0"/>
        <v>01080401</v>
      </c>
      <c r="J10" s="127"/>
      <c r="K10" s="127">
        <v>70415</v>
      </c>
      <c r="L10" s="120"/>
      <c r="M10" s="120"/>
      <c r="N10" s="120"/>
      <c r="O10" s="120"/>
      <c r="P10" s="120"/>
      <c r="Q10" s="120"/>
      <c r="R10" s="93" t="s">
        <v>119</v>
      </c>
      <c r="S10" s="149" t="s">
        <v>1952</v>
      </c>
      <c r="T10" s="176"/>
      <c r="U10" s="94" t="s">
        <v>1952</v>
      </c>
      <c r="V10" s="63">
        <v>6</v>
      </c>
      <c r="W10" s="65">
        <v>1.9670570135746599</v>
      </c>
      <c r="X10" s="65">
        <v>0</v>
      </c>
      <c r="Y10" s="63">
        <v>5</v>
      </c>
      <c r="Z10" s="64"/>
      <c r="AA10" s="65">
        <v>3.6251131221719501</v>
      </c>
      <c r="AB10" s="65">
        <f t="shared" si="1"/>
        <v>5.5921701357466098</v>
      </c>
      <c r="AC10" s="67"/>
      <c r="AD10" s="65">
        <v>1.7140956240360501</v>
      </c>
      <c r="AE10" s="65">
        <v>0</v>
      </c>
      <c r="AF10" s="65">
        <v>0</v>
      </c>
      <c r="AG10" s="65">
        <v>1.22723037566089</v>
      </c>
      <c r="AH10" s="65">
        <f t="shared" si="2"/>
        <v>8.5334961354435492</v>
      </c>
      <c r="AI10" s="68"/>
      <c r="AJ10" s="116">
        <v>20</v>
      </c>
      <c r="AK10" s="64"/>
      <c r="AL10" s="66">
        <v>14.500452488687801</v>
      </c>
      <c r="AM10" s="66"/>
      <c r="AN10" s="66">
        <f t="shared" ref="AN10:AN15" si="3">SUM(AH10,AI10,AL10)</f>
        <v>23.033948624131348</v>
      </c>
      <c r="AO10" s="115"/>
      <c r="AP10" s="66">
        <v>2.9932733973015799</v>
      </c>
      <c r="AQ10" s="66">
        <v>0</v>
      </c>
      <c r="AR10" s="66">
        <v>0</v>
      </c>
      <c r="AS10" s="66">
        <v>0.98104170433137505</v>
      </c>
      <c r="AT10" s="66">
        <f t="shared" ref="AT10:AT15" si="4">SUM(AN10,AP10,AQ10,AR10,AS10)</f>
        <v>27.008263725764301</v>
      </c>
      <c r="AU10" s="119"/>
      <c r="AV10" s="182"/>
      <c r="AW10" s="177"/>
      <c r="AX10" s="46"/>
    </row>
    <row r="11" spans="1:50" ht="20.25" customHeight="1" x14ac:dyDescent="0.55000000000000004">
      <c r="A11" s="90">
        <v>0</v>
      </c>
      <c r="B11" s="89">
        <v>1</v>
      </c>
      <c r="C11" s="90">
        <v>0</v>
      </c>
      <c r="D11" s="89">
        <v>8</v>
      </c>
      <c r="E11" s="90">
        <v>0</v>
      </c>
      <c r="F11" s="89">
        <v>5</v>
      </c>
      <c r="G11" s="90">
        <v>0</v>
      </c>
      <c r="H11" s="89">
        <v>1</v>
      </c>
      <c r="I11" s="126" t="str">
        <f t="shared" si="0"/>
        <v>01080501</v>
      </c>
      <c r="J11" s="127"/>
      <c r="K11" s="127">
        <v>70439</v>
      </c>
      <c r="L11" s="120"/>
      <c r="M11" s="120"/>
      <c r="N11" s="120"/>
      <c r="O11" s="120"/>
      <c r="P11" s="120"/>
      <c r="Q11" s="120"/>
      <c r="R11" s="93" t="s">
        <v>119</v>
      </c>
      <c r="S11" s="149" t="s">
        <v>1953</v>
      </c>
      <c r="T11" s="176"/>
      <c r="U11" s="94" t="s">
        <v>1953</v>
      </c>
      <c r="V11" s="63">
        <v>30</v>
      </c>
      <c r="W11" s="65">
        <v>9.8352850678733006</v>
      </c>
      <c r="X11" s="65">
        <v>0</v>
      </c>
      <c r="Y11" s="63">
        <v>15</v>
      </c>
      <c r="Z11" s="64"/>
      <c r="AA11" s="65">
        <v>10.875339366515799</v>
      </c>
      <c r="AB11" s="65">
        <f t="shared" si="1"/>
        <v>20.7106244343891</v>
      </c>
      <c r="AC11" s="67"/>
      <c r="AD11" s="65">
        <v>8.5704781201802405</v>
      </c>
      <c r="AE11" s="65">
        <v>0</v>
      </c>
      <c r="AF11" s="65">
        <v>0</v>
      </c>
      <c r="AG11" s="65">
        <v>6.13615187830443</v>
      </c>
      <c r="AH11" s="65">
        <f t="shared" si="2"/>
        <v>35.417254432873769</v>
      </c>
      <c r="AI11" s="68"/>
      <c r="AJ11" s="116"/>
      <c r="AK11" s="64"/>
      <c r="AL11" s="66"/>
      <c r="AM11" s="66"/>
      <c r="AN11" s="66">
        <f t="shared" si="3"/>
        <v>35.417254432873769</v>
      </c>
      <c r="AO11" s="115"/>
      <c r="AP11" s="66"/>
      <c r="AQ11" s="66"/>
      <c r="AR11" s="66"/>
      <c r="AS11" s="66"/>
      <c r="AT11" s="66">
        <f t="shared" si="4"/>
        <v>35.417254432873769</v>
      </c>
      <c r="AU11" s="119"/>
      <c r="AV11" s="182"/>
      <c r="AW11" s="177"/>
      <c r="AX11" s="46"/>
    </row>
    <row r="12" spans="1:50" ht="20.25" customHeight="1" x14ac:dyDescent="0.55000000000000004">
      <c r="A12" s="90">
        <v>0</v>
      </c>
      <c r="B12" s="89">
        <v>1</v>
      </c>
      <c r="C12" s="90">
        <v>0</v>
      </c>
      <c r="D12" s="89">
        <v>8</v>
      </c>
      <c r="E12" s="90">
        <v>0</v>
      </c>
      <c r="F12" s="89">
        <v>6</v>
      </c>
      <c r="G12" s="90">
        <v>0</v>
      </c>
      <c r="H12" s="89">
        <v>1</v>
      </c>
      <c r="I12" s="126" t="str">
        <f t="shared" si="0"/>
        <v>01080601</v>
      </c>
      <c r="J12" s="127"/>
      <c r="K12" s="127">
        <v>70440</v>
      </c>
      <c r="L12" s="120"/>
      <c r="M12" s="120"/>
      <c r="N12" s="120"/>
      <c r="O12" s="120"/>
      <c r="P12" s="120"/>
      <c r="Q12" s="120"/>
      <c r="R12" s="93" t="s">
        <v>119</v>
      </c>
      <c r="S12" s="149" t="s">
        <v>1954</v>
      </c>
      <c r="T12" s="176"/>
      <c r="U12" s="94" t="s">
        <v>1954</v>
      </c>
      <c r="V12" s="63">
        <v>30</v>
      </c>
      <c r="W12" s="65">
        <v>9.8352850678733006</v>
      </c>
      <c r="X12" s="65">
        <v>0</v>
      </c>
      <c r="Y12" s="63">
        <v>15</v>
      </c>
      <c r="Z12" s="64"/>
      <c r="AA12" s="65">
        <v>10.875339366515799</v>
      </c>
      <c r="AB12" s="65">
        <f t="shared" si="1"/>
        <v>20.7106244343891</v>
      </c>
      <c r="AC12" s="67"/>
      <c r="AD12" s="65">
        <v>8.5704781201802405</v>
      </c>
      <c r="AE12" s="65">
        <v>0</v>
      </c>
      <c r="AF12" s="65">
        <v>0</v>
      </c>
      <c r="AG12" s="65">
        <v>6.13615187830443</v>
      </c>
      <c r="AH12" s="65">
        <f t="shared" si="2"/>
        <v>35.417254432873769</v>
      </c>
      <c r="AI12" s="68"/>
      <c r="AJ12" s="116">
        <v>20</v>
      </c>
      <c r="AK12" s="64"/>
      <c r="AL12" s="66">
        <v>14.500452488687801</v>
      </c>
      <c r="AM12" s="66"/>
      <c r="AN12" s="66">
        <f t="shared" si="3"/>
        <v>49.917706921561567</v>
      </c>
      <c r="AO12" s="115"/>
      <c r="AP12" s="66">
        <v>2.9932733973015799</v>
      </c>
      <c r="AQ12" s="66">
        <v>0</v>
      </c>
      <c r="AR12" s="66">
        <v>0</v>
      </c>
      <c r="AS12" s="66">
        <v>0.98104170433137505</v>
      </c>
      <c r="AT12" s="66">
        <f t="shared" si="4"/>
        <v>53.892022023194521</v>
      </c>
      <c r="AU12" s="119"/>
      <c r="AV12" s="182"/>
      <c r="AW12" s="177"/>
      <c r="AX12" s="46"/>
    </row>
    <row r="13" spans="1:50" ht="20.25" customHeight="1" x14ac:dyDescent="0.55000000000000004">
      <c r="A13" s="90"/>
      <c r="B13" s="89"/>
      <c r="C13" s="90"/>
      <c r="D13" s="89"/>
      <c r="E13" s="90"/>
      <c r="F13" s="89"/>
      <c r="G13" s="90"/>
      <c r="H13" s="89"/>
      <c r="I13" s="126" t="str">
        <f t="shared" si="0"/>
        <v/>
      </c>
      <c r="J13" s="127"/>
      <c r="K13" s="127"/>
      <c r="L13" s="120"/>
      <c r="M13" s="120"/>
      <c r="N13" s="120"/>
      <c r="O13" s="120"/>
      <c r="P13" s="120"/>
      <c r="Q13" s="120"/>
      <c r="R13" s="127"/>
      <c r="S13" s="60"/>
      <c r="T13" s="186"/>
      <c r="U13" s="138"/>
      <c r="V13" s="63"/>
      <c r="W13" s="65"/>
      <c r="X13" s="65"/>
      <c r="Y13" s="63"/>
      <c r="Z13" s="64"/>
      <c r="AA13" s="65"/>
      <c r="AB13" s="65"/>
      <c r="AC13" s="67"/>
      <c r="AD13" s="65"/>
      <c r="AE13" s="65"/>
      <c r="AF13" s="65"/>
      <c r="AG13" s="65"/>
      <c r="AH13" s="65"/>
      <c r="AI13" s="68"/>
      <c r="AJ13" s="116"/>
      <c r="AK13" s="64"/>
      <c r="AL13" s="66"/>
      <c r="AM13" s="66"/>
      <c r="AN13" s="66">
        <f t="shared" si="3"/>
        <v>0</v>
      </c>
      <c r="AO13" s="115"/>
      <c r="AP13" s="66"/>
      <c r="AQ13" s="66"/>
      <c r="AR13" s="66"/>
      <c r="AS13" s="66"/>
      <c r="AT13" s="66">
        <f t="shared" si="4"/>
        <v>0</v>
      </c>
      <c r="AU13" s="119"/>
      <c r="AV13" s="182"/>
      <c r="AW13" s="177"/>
      <c r="AX13" s="46"/>
    </row>
    <row r="14" spans="1:50" ht="20.25" customHeight="1" x14ac:dyDescent="0.6">
      <c r="A14" s="90"/>
      <c r="B14" s="89"/>
      <c r="C14" s="90"/>
      <c r="D14" s="89"/>
      <c r="E14" s="90"/>
      <c r="F14" s="89"/>
      <c r="G14" s="90"/>
      <c r="H14" s="89"/>
      <c r="I14" s="126" t="str">
        <f t="shared" si="0"/>
        <v/>
      </c>
      <c r="J14" s="91">
        <v>270</v>
      </c>
      <c r="K14" s="91"/>
      <c r="L14" s="92"/>
      <c r="M14" s="92"/>
      <c r="N14" s="92"/>
      <c r="O14" s="92"/>
      <c r="P14" s="92"/>
      <c r="Q14" s="92"/>
      <c r="R14" s="93" t="s">
        <v>119</v>
      </c>
      <c r="S14" s="103" t="s">
        <v>1955</v>
      </c>
      <c r="T14" s="176"/>
      <c r="U14" s="103" t="s">
        <v>1955</v>
      </c>
      <c r="V14" s="63"/>
      <c r="W14" s="65"/>
      <c r="X14" s="65"/>
      <c r="Y14" s="63"/>
      <c r="Z14" s="64"/>
      <c r="AA14" s="65"/>
      <c r="AB14" s="65"/>
      <c r="AC14" s="67"/>
      <c r="AD14" s="65"/>
      <c r="AE14" s="65"/>
      <c r="AF14" s="65"/>
      <c r="AG14" s="65"/>
      <c r="AH14" s="65"/>
      <c r="AI14" s="68"/>
      <c r="AJ14" s="116"/>
      <c r="AK14" s="64"/>
      <c r="AL14" s="66"/>
      <c r="AM14" s="66"/>
      <c r="AN14" s="66">
        <f t="shared" si="3"/>
        <v>0</v>
      </c>
      <c r="AO14" s="115"/>
      <c r="AP14" s="66"/>
      <c r="AQ14" s="66"/>
      <c r="AR14" s="66"/>
      <c r="AS14" s="66"/>
      <c r="AT14" s="66">
        <f t="shared" si="4"/>
        <v>0</v>
      </c>
      <c r="AU14" s="119"/>
      <c r="AV14" s="182"/>
      <c r="AW14" s="177"/>
      <c r="AX14" s="46"/>
    </row>
    <row r="15" spans="1:50" ht="20.25" customHeight="1" x14ac:dyDescent="0.55000000000000004">
      <c r="A15" s="90">
        <v>0</v>
      </c>
      <c r="B15" s="89">
        <v>3</v>
      </c>
      <c r="C15" s="90">
        <v>0</v>
      </c>
      <c r="D15" s="89">
        <v>8</v>
      </c>
      <c r="E15" s="90">
        <v>0</v>
      </c>
      <c r="F15" s="89">
        <v>1</v>
      </c>
      <c r="G15" s="90">
        <v>0</v>
      </c>
      <c r="H15" s="89">
        <v>1</v>
      </c>
      <c r="I15" s="126" t="str">
        <f t="shared" si="0"/>
        <v>03080101</v>
      </c>
      <c r="J15" s="127"/>
      <c r="K15" s="127">
        <v>72706</v>
      </c>
      <c r="L15" s="120"/>
      <c r="M15" s="120"/>
      <c r="N15" s="120"/>
      <c r="O15" s="120"/>
      <c r="P15" s="120"/>
      <c r="Q15" s="120"/>
      <c r="R15" s="93" t="s">
        <v>119</v>
      </c>
      <c r="S15" s="149" t="s">
        <v>1956</v>
      </c>
      <c r="T15" s="176"/>
      <c r="U15" s="94" t="s">
        <v>1957</v>
      </c>
      <c r="V15" s="63">
        <v>30</v>
      </c>
      <c r="W15" s="65">
        <v>9.8352850678733006</v>
      </c>
      <c r="X15" s="65">
        <v>0</v>
      </c>
      <c r="Y15" s="63">
        <v>30</v>
      </c>
      <c r="Z15" s="64"/>
      <c r="AA15" s="65">
        <v>21.750678733031702</v>
      </c>
      <c r="AB15" s="65">
        <f>SUM(W15,X15,AA15)</f>
        <v>31.585963800905002</v>
      </c>
      <c r="AC15" s="67"/>
      <c r="AD15" s="65">
        <v>12.5018428424001</v>
      </c>
      <c r="AE15" s="65">
        <v>9.9220699999999997</v>
      </c>
      <c r="AF15" s="65">
        <v>0</v>
      </c>
      <c r="AG15" s="65">
        <v>2.6211352103819201</v>
      </c>
      <c r="AH15" s="65">
        <f>SUM(AB15,AD15,AE15,AF15,AG15)</f>
        <v>56.631011853687021</v>
      </c>
      <c r="AI15" s="68"/>
      <c r="AJ15" s="116">
        <v>25</v>
      </c>
      <c r="AK15" s="64"/>
      <c r="AL15" s="66">
        <v>18.125565610859699</v>
      </c>
      <c r="AM15" s="66"/>
      <c r="AN15" s="66">
        <f t="shared" si="3"/>
        <v>74.756577464546723</v>
      </c>
      <c r="AO15" s="115"/>
      <c r="AP15" s="66">
        <v>3.7415917466269799</v>
      </c>
      <c r="AQ15" s="66">
        <v>0</v>
      </c>
      <c r="AR15" s="66">
        <v>0</v>
      </c>
      <c r="AS15" s="66">
        <v>0.98104170433137505</v>
      </c>
      <c r="AT15" s="66">
        <f t="shared" si="4"/>
        <v>79.479210915505078</v>
      </c>
      <c r="AU15" s="119"/>
      <c r="AV15" s="182"/>
      <c r="AW15" s="177"/>
      <c r="AX15" s="46"/>
    </row>
    <row r="16" spans="1:50" ht="20.25" customHeight="1" x14ac:dyDescent="0.55000000000000004">
      <c r="A16" s="90"/>
      <c r="B16" s="89"/>
      <c r="C16" s="90"/>
      <c r="D16" s="89"/>
      <c r="E16" s="90"/>
      <c r="F16" s="89"/>
      <c r="G16" s="90"/>
      <c r="H16" s="89"/>
      <c r="I16" s="126" t="str">
        <f t="shared" si="0"/>
        <v/>
      </c>
      <c r="J16" s="127"/>
      <c r="K16" s="127"/>
      <c r="L16" s="120"/>
      <c r="M16" s="120"/>
      <c r="N16" s="120"/>
      <c r="O16" s="120"/>
      <c r="P16" s="120"/>
      <c r="Q16" s="120"/>
      <c r="R16" s="127"/>
      <c r="S16" s="60"/>
      <c r="T16" s="176"/>
      <c r="U16" s="61"/>
      <c r="V16" s="63"/>
      <c r="W16" s="65"/>
      <c r="X16" s="65"/>
      <c r="Y16" s="63"/>
      <c r="Z16" s="64"/>
      <c r="AA16" s="65"/>
      <c r="AB16" s="65"/>
      <c r="AC16" s="67"/>
      <c r="AD16" s="65"/>
      <c r="AE16" s="65"/>
      <c r="AF16" s="65"/>
      <c r="AG16" s="65"/>
      <c r="AH16" s="65"/>
      <c r="AI16" s="68"/>
      <c r="AJ16" s="116"/>
      <c r="AK16" s="64"/>
      <c r="AL16" s="66"/>
      <c r="AM16" s="66"/>
      <c r="AN16" s="66"/>
      <c r="AO16" s="115"/>
      <c r="AP16" s="66"/>
      <c r="AQ16" s="66"/>
      <c r="AR16" s="66"/>
      <c r="AS16" s="66"/>
      <c r="AT16" s="66"/>
      <c r="AU16" s="119"/>
      <c r="AV16" s="182"/>
      <c r="AW16" s="177"/>
      <c r="AX16" s="46"/>
    </row>
    <row r="17" spans="1:50" ht="20.25" customHeight="1" x14ac:dyDescent="0.6">
      <c r="A17" s="90"/>
      <c r="B17" s="89"/>
      <c r="C17" s="90"/>
      <c r="D17" s="89"/>
      <c r="E17" s="90"/>
      <c r="F17" s="89"/>
      <c r="G17" s="90"/>
      <c r="H17" s="89"/>
      <c r="I17" s="126" t="str">
        <f t="shared" si="0"/>
        <v/>
      </c>
      <c r="J17" s="91">
        <v>290</v>
      </c>
      <c r="K17" s="91"/>
      <c r="L17" s="92"/>
      <c r="M17" s="92"/>
      <c r="N17" s="92"/>
      <c r="O17" s="92"/>
      <c r="P17" s="92"/>
      <c r="Q17" s="92"/>
      <c r="R17" s="93" t="s">
        <v>119</v>
      </c>
      <c r="S17" s="103" t="s">
        <v>1958</v>
      </c>
      <c r="T17" s="176"/>
      <c r="U17" s="103" t="s">
        <v>1958</v>
      </c>
      <c r="V17" s="63"/>
      <c r="W17" s="65"/>
      <c r="X17" s="65"/>
      <c r="Y17" s="63"/>
      <c r="Z17" s="64"/>
      <c r="AA17" s="65"/>
      <c r="AB17" s="65"/>
      <c r="AC17" s="67"/>
      <c r="AD17" s="65"/>
      <c r="AE17" s="65"/>
      <c r="AF17" s="65"/>
      <c r="AG17" s="65"/>
      <c r="AH17" s="65"/>
      <c r="AI17" s="68"/>
      <c r="AJ17" s="203" t="s">
        <v>1779</v>
      </c>
      <c r="AK17" s="203"/>
      <c r="AL17" s="204"/>
      <c r="AM17" s="204"/>
      <c r="AN17" s="204"/>
      <c r="AO17" s="205"/>
      <c r="AP17" s="204"/>
      <c r="AQ17" s="204"/>
      <c r="AR17" s="204"/>
      <c r="AS17" s="204"/>
      <c r="AT17" s="204"/>
      <c r="AU17" s="206"/>
      <c r="AV17" s="207"/>
      <c r="AW17" s="177"/>
      <c r="AX17" s="46"/>
    </row>
    <row r="18" spans="1:50" ht="20.25" customHeight="1" x14ac:dyDescent="0.55000000000000004">
      <c r="A18" s="90">
        <v>0</v>
      </c>
      <c r="B18" s="89">
        <v>3</v>
      </c>
      <c r="C18" s="90">
        <v>0</v>
      </c>
      <c r="D18" s="89">
        <v>8</v>
      </c>
      <c r="E18" s="90">
        <v>0</v>
      </c>
      <c r="F18" s="89">
        <v>2</v>
      </c>
      <c r="G18" s="90">
        <v>0</v>
      </c>
      <c r="H18" s="89">
        <v>1</v>
      </c>
      <c r="I18" s="126" t="str">
        <f t="shared" si="0"/>
        <v>03080201</v>
      </c>
      <c r="J18" s="127"/>
      <c r="K18" s="127">
        <v>72903</v>
      </c>
      <c r="L18" s="120"/>
      <c r="M18" s="120"/>
      <c r="N18" s="120"/>
      <c r="O18" s="120"/>
      <c r="P18" s="120"/>
      <c r="Q18" s="120"/>
      <c r="R18" s="93" t="s">
        <v>119</v>
      </c>
      <c r="S18" s="149" t="s">
        <v>1959</v>
      </c>
      <c r="T18" s="176"/>
      <c r="U18" s="94" t="s">
        <v>1959</v>
      </c>
      <c r="V18" s="63">
        <v>30</v>
      </c>
      <c r="W18" s="65">
        <v>9.8352850678733006</v>
      </c>
      <c r="X18" s="65">
        <v>2.44077647058824</v>
      </c>
      <c r="Y18" s="63">
        <v>20</v>
      </c>
      <c r="Z18" s="64"/>
      <c r="AA18" s="65">
        <v>14.500452488687801</v>
      </c>
      <c r="AB18" s="65">
        <f>SUM(W18,X18,AA18)</f>
        <v>26.776514027149339</v>
      </c>
      <c r="AC18" s="67"/>
      <c r="AD18" s="65">
        <v>12.5018428424001</v>
      </c>
      <c r="AE18" s="65">
        <v>15</v>
      </c>
      <c r="AF18" s="65">
        <v>0</v>
      </c>
      <c r="AG18" s="65">
        <v>2.6211352103819201</v>
      </c>
      <c r="AH18" s="65">
        <f>SUM(AB18,AD18,AE18,AF18,AG18)</f>
        <v>56.899492079931363</v>
      </c>
      <c r="AI18" s="68"/>
      <c r="AJ18" s="116"/>
      <c r="AK18" s="64"/>
      <c r="AL18" s="66"/>
      <c r="AM18" s="66"/>
      <c r="AN18" s="66"/>
      <c r="AO18" s="115"/>
      <c r="AP18" s="66"/>
      <c r="AQ18" s="66"/>
      <c r="AR18" s="66"/>
      <c r="AS18" s="66"/>
      <c r="AT18" s="66"/>
      <c r="AU18" s="119"/>
      <c r="AV18" s="182"/>
      <c r="AW18" s="177"/>
      <c r="AX18" s="46"/>
    </row>
    <row r="19" spans="1:50" ht="20.25" customHeight="1" x14ac:dyDescent="0.55000000000000004">
      <c r="A19" s="90">
        <v>0</v>
      </c>
      <c r="B19" s="89">
        <v>3</v>
      </c>
      <c r="C19" s="90">
        <v>0</v>
      </c>
      <c r="D19" s="89">
        <v>8</v>
      </c>
      <c r="E19" s="90">
        <v>0</v>
      </c>
      <c r="F19" s="89">
        <v>3</v>
      </c>
      <c r="G19" s="90">
        <v>0</v>
      </c>
      <c r="H19" s="89">
        <v>1</v>
      </c>
      <c r="I19" s="126" t="str">
        <f t="shared" si="0"/>
        <v>03080301</v>
      </c>
      <c r="J19" s="127"/>
      <c r="K19" s="127">
        <v>72904</v>
      </c>
      <c r="L19" s="120"/>
      <c r="M19" s="120"/>
      <c r="N19" s="120"/>
      <c r="O19" s="120"/>
      <c r="P19" s="120"/>
      <c r="Q19" s="120"/>
      <c r="R19" s="343" t="s">
        <v>167</v>
      </c>
      <c r="S19" s="344" t="s">
        <v>1960</v>
      </c>
      <c r="T19" s="345" t="s">
        <v>1961</v>
      </c>
      <c r="U19" s="94" t="s">
        <v>1960</v>
      </c>
      <c r="V19" s="63">
        <v>30</v>
      </c>
      <c r="W19" s="65">
        <v>9.8352850678733006</v>
      </c>
      <c r="X19" s="65">
        <v>2.44077647058824</v>
      </c>
      <c r="Y19" s="63">
        <v>30</v>
      </c>
      <c r="Z19" s="64"/>
      <c r="AA19" s="65">
        <v>21.750678733031702</v>
      </c>
      <c r="AB19" s="65">
        <f>SUM(W19,X19,AA19)</f>
        <v>34.026740271493239</v>
      </c>
      <c r="AC19" s="67"/>
      <c r="AD19" s="65">
        <v>12.5018428424001</v>
      </c>
      <c r="AE19" s="65">
        <v>3</v>
      </c>
      <c r="AF19" s="65">
        <v>0</v>
      </c>
      <c r="AG19" s="65">
        <v>2.6211352103819201</v>
      </c>
      <c r="AH19" s="65">
        <f>SUM(AB19,AD19,AE19,AF19,AG19)</f>
        <v>52.149718324275263</v>
      </c>
      <c r="AI19" s="68"/>
      <c r="AJ19" s="116"/>
      <c r="AK19" s="64"/>
      <c r="AL19" s="66"/>
      <c r="AM19" s="66"/>
      <c r="AN19" s="66"/>
      <c r="AO19" s="115"/>
      <c r="AP19" s="66"/>
      <c r="AQ19" s="66"/>
      <c r="AR19" s="66"/>
      <c r="AS19" s="66"/>
      <c r="AT19" s="66"/>
      <c r="AU19" s="119"/>
      <c r="AV19" s="182"/>
      <c r="AW19" s="177"/>
      <c r="AX19" s="46"/>
    </row>
    <row r="20" spans="1:50" ht="20.25" customHeight="1" x14ac:dyDescent="0.55000000000000004">
      <c r="A20" s="90"/>
      <c r="B20" s="89"/>
      <c r="C20" s="90"/>
      <c r="D20" s="89"/>
      <c r="E20" s="90"/>
      <c r="F20" s="89"/>
      <c r="G20" s="90"/>
      <c r="H20" s="89"/>
      <c r="I20" s="126" t="str">
        <f t="shared" si="0"/>
        <v/>
      </c>
      <c r="J20" s="127"/>
      <c r="K20" s="127"/>
      <c r="L20" s="120"/>
      <c r="M20" s="120"/>
      <c r="N20" s="120"/>
      <c r="O20" s="120"/>
      <c r="P20" s="120"/>
      <c r="Q20" s="120"/>
      <c r="R20" s="127"/>
      <c r="S20" s="60"/>
      <c r="T20" s="176"/>
      <c r="U20" s="61"/>
      <c r="V20" s="63"/>
      <c r="W20" s="65"/>
      <c r="X20" s="65"/>
      <c r="Y20" s="63"/>
      <c r="Z20" s="64"/>
      <c r="AA20" s="65"/>
      <c r="AB20" s="65"/>
      <c r="AC20" s="67"/>
      <c r="AD20" s="65"/>
      <c r="AE20" s="65"/>
      <c r="AF20" s="65"/>
      <c r="AG20" s="65"/>
      <c r="AH20" s="65"/>
      <c r="AI20" s="68"/>
      <c r="AJ20" s="116"/>
      <c r="AK20" s="64"/>
      <c r="AL20" s="66"/>
      <c r="AM20" s="66"/>
      <c r="AN20" s="66"/>
      <c r="AO20" s="115"/>
      <c r="AP20" s="66"/>
      <c r="AQ20" s="66"/>
      <c r="AR20" s="66"/>
      <c r="AS20" s="66"/>
      <c r="AT20" s="66"/>
      <c r="AU20" s="119"/>
      <c r="AV20" s="182"/>
      <c r="AW20" s="177"/>
      <c r="AX20" s="46"/>
    </row>
    <row r="21" spans="1:50" ht="20.25" customHeight="1" x14ac:dyDescent="0.6">
      <c r="A21" s="90"/>
      <c r="B21" s="89"/>
      <c r="C21" s="90"/>
      <c r="D21" s="89"/>
      <c r="E21" s="90"/>
      <c r="F21" s="89"/>
      <c r="G21" s="90"/>
      <c r="H21" s="89"/>
      <c r="I21" s="126" t="str">
        <f t="shared" si="0"/>
        <v/>
      </c>
      <c r="J21" s="91">
        <v>145</v>
      </c>
      <c r="K21" s="127"/>
      <c r="L21" s="120"/>
      <c r="M21" s="120"/>
      <c r="N21" s="120"/>
      <c r="O21" s="120"/>
      <c r="P21" s="120"/>
      <c r="Q21" s="120"/>
      <c r="R21" s="93" t="s">
        <v>119</v>
      </c>
      <c r="S21" s="103" t="s">
        <v>1962</v>
      </c>
      <c r="T21" s="176"/>
      <c r="U21" s="103" t="s">
        <v>1962</v>
      </c>
      <c r="V21" s="63"/>
      <c r="W21" s="65"/>
      <c r="X21" s="65"/>
      <c r="Y21" s="63"/>
      <c r="Z21" s="64"/>
      <c r="AA21" s="65"/>
      <c r="AB21" s="65"/>
      <c r="AC21" s="67"/>
      <c r="AD21" s="65"/>
      <c r="AE21" s="65"/>
      <c r="AF21" s="65"/>
      <c r="AG21" s="65"/>
      <c r="AH21" s="65"/>
      <c r="AI21" s="68"/>
      <c r="AJ21" s="116"/>
      <c r="AK21" s="64"/>
      <c r="AL21" s="66"/>
      <c r="AM21" s="66"/>
      <c r="AN21" s="66"/>
      <c r="AO21" s="115"/>
      <c r="AP21" s="66"/>
      <c r="AQ21" s="66"/>
      <c r="AR21" s="66"/>
      <c r="AS21" s="66"/>
      <c r="AT21" s="66"/>
      <c r="AU21" s="119"/>
      <c r="AV21" s="182"/>
      <c r="AW21" s="177"/>
      <c r="AX21" s="46"/>
    </row>
    <row r="22" spans="1:50" ht="25.5" customHeight="1" x14ac:dyDescent="0.55000000000000004">
      <c r="A22" s="90">
        <v>0</v>
      </c>
      <c r="B22" s="89">
        <v>4</v>
      </c>
      <c r="C22" s="90">
        <v>0</v>
      </c>
      <c r="D22" s="89">
        <v>8</v>
      </c>
      <c r="E22" s="90">
        <v>0</v>
      </c>
      <c r="F22" s="89">
        <v>1</v>
      </c>
      <c r="G22" s="90">
        <v>0</v>
      </c>
      <c r="H22" s="89">
        <v>1</v>
      </c>
      <c r="I22" s="126" t="str">
        <f t="shared" si="0"/>
        <v>04080101</v>
      </c>
      <c r="J22" s="127"/>
      <c r="K22" s="127">
        <v>71451</v>
      </c>
      <c r="L22" s="120"/>
      <c r="M22" s="120"/>
      <c r="N22" s="120"/>
      <c r="O22" s="120"/>
      <c r="P22" s="120"/>
      <c r="Q22" s="120"/>
      <c r="R22" s="93" t="s">
        <v>119</v>
      </c>
      <c r="S22" s="149" t="s">
        <v>1963</v>
      </c>
      <c r="T22" s="176"/>
      <c r="U22" s="94" t="s">
        <v>1963</v>
      </c>
      <c r="V22" s="63">
        <v>20</v>
      </c>
      <c r="W22" s="65">
        <v>6.5568567119155396</v>
      </c>
      <c r="X22" s="65">
        <v>0</v>
      </c>
      <c r="Y22" s="63">
        <v>20</v>
      </c>
      <c r="Z22" s="64"/>
      <c r="AA22" s="65">
        <v>14.500452488687801</v>
      </c>
      <c r="AB22" s="65">
        <f t="shared" ref="AB22:AB27" si="5">SUM(W22,X22,AA22)</f>
        <v>21.057309200603342</v>
      </c>
      <c r="AC22" s="67"/>
      <c r="AD22" s="65">
        <v>2.9932733973015799</v>
      </c>
      <c r="AE22" s="65">
        <v>0</v>
      </c>
      <c r="AF22" s="65">
        <v>0</v>
      </c>
      <c r="AG22" s="65">
        <v>0.98104170433137505</v>
      </c>
      <c r="AH22" s="65">
        <f t="shared" ref="AH22:AH27" si="6">SUM(AB22,AD22,AE22,AF22,AG22)</f>
        <v>25.031624302236295</v>
      </c>
      <c r="AI22" s="68"/>
      <c r="AJ22" s="196"/>
      <c r="AK22" s="193"/>
      <c r="AL22" s="197"/>
      <c r="AM22" s="197"/>
      <c r="AN22" s="197"/>
      <c r="AO22" s="213"/>
      <c r="AP22" s="197"/>
      <c r="AQ22" s="197"/>
      <c r="AR22" s="197"/>
      <c r="AS22" s="197"/>
      <c r="AT22" s="197"/>
      <c r="AU22" s="213"/>
      <c r="AV22" s="192"/>
      <c r="AW22" s="177"/>
      <c r="AX22" s="46"/>
    </row>
    <row r="23" spans="1:50" ht="20.25" customHeight="1" x14ac:dyDescent="0.55000000000000004">
      <c r="A23" s="90">
        <v>0</v>
      </c>
      <c r="B23" s="89">
        <v>4</v>
      </c>
      <c r="C23" s="90">
        <v>0</v>
      </c>
      <c r="D23" s="89">
        <v>8</v>
      </c>
      <c r="E23" s="90">
        <v>0</v>
      </c>
      <c r="F23" s="89">
        <v>2</v>
      </c>
      <c r="G23" s="90">
        <v>0</v>
      </c>
      <c r="H23" s="89">
        <v>1</v>
      </c>
      <c r="I23" s="126" t="str">
        <f t="shared" si="0"/>
        <v>04080201</v>
      </c>
      <c r="J23" s="127"/>
      <c r="K23" s="127">
        <v>71452</v>
      </c>
      <c r="L23" s="120"/>
      <c r="M23" s="120"/>
      <c r="N23" s="120"/>
      <c r="O23" s="120"/>
      <c r="P23" s="120"/>
      <c r="Q23" s="120"/>
      <c r="R23" s="93" t="s">
        <v>119</v>
      </c>
      <c r="S23" s="149" t="s">
        <v>1964</v>
      </c>
      <c r="T23" s="176"/>
      <c r="U23" s="94" t="s">
        <v>1964</v>
      </c>
      <c r="V23" s="63">
        <v>40</v>
      </c>
      <c r="W23" s="65">
        <v>13.113713423831101</v>
      </c>
      <c r="X23" s="65">
        <v>0</v>
      </c>
      <c r="Y23" s="63">
        <v>35</v>
      </c>
      <c r="Z23" s="64"/>
      <c r="AA23" s="65">
        <v>25.375791855203602</v>
      </c>
      <c r="AB23" s="65">
        <f t="shared" si="5"/>
        <v>38.489505279034702</v>
      </c>
      <c r="AC23" s="67"/>
      <c r="AD23" s="65">
        <v>5.9865467946031599</v>
      </c>
      <c r="AE23" s="65">
        <v>63.460799999999999</v>
      </c>
      <c r="AF23" s="65">
        <v>0</v>
      </c>
      <c r="AG23" s="65">
        <v>0.98104170433137505</v>
      </c>
      <c r="AH23" s="65">
        <f t="shared" si="6"/>
        <v>108.91789377796923</v>
      </c>
      <c r="AI23" s="68"/>
      <c r="AJ23" s="116">
        <v>20</v>
      </c>
      <c r="AK23" s="64"/>
      <c r="AL23" s="66">
        <v>14.500452488687801</v>
      </c>
      <c r="AM23" s="66"/>
      <c r="AN23" s="66">
        <f>SUM(AH23,AI23,AL23)</f>
        <v>123.41834626665703</v>
      </c>
      <c r="AO23" s="115"/>
      <c r="AP23" s="66">
        <v>2.9932733973015799</v>
      </c>
      <c r="AQ23" s="66">
        <v>0</v>
      </c>
      <c r="AR23" s="66">
        <v>0</v>
      </c>
      <c r="AS23" s="66">
        <v>0.98104170433137505</v>
      </c>
      <c r="AT23" s="66">
        <f>SUM(AN23,AP23,AQ23,AR23,AS23)</f>
        <v>127.39266136828998</v>
      </c>
      <c r="AU23" s="119"/>
      <c r="AV23" s="182"/>
      <c r="AW23" s="177"/>
      <c r="AX23" s="46"/>
    </row>
    <row r="24" spans="1:50" ht="20.25" customHeight="1" x14ac:dyDescent="0.55000000000000004">
      <c r="A24" s="90">
        <v>0</v>
      </c>
      <c r="B24" s="89">
        <v>4</v>
      </c>
      <c r="C24" s="90">
        <v>0</v>
      </c>
      <c r="D24" s="89">
        <v>8</v>
      </c>
      <c r="E24" s="90">
        <v>0</v>
      </c>
      <c r="F24" s="89">
        <v>3</v>
      </c>
      <c r="G24" s="90">
        <v>0</v>
      </c>
      <c r="H24" s="89">
        <v>1</v>
      </c>
      <c r="I24" s="126" t="str">
        <f t="shared" si="0"/>
        <v>04080301</v>
      </c>
      <c r="J24" s="127"/>
      <c r="K24" s="127">
        <v>71453</v>
      </c>
      <c r="L24" s="120"/>
      <c r="M24" s="120"/>
      <c r="N24" s="120"/>
      <c r="O24" s="120"/>
      <c r="P24" s="120"/>
      <c r="Q24" s="120"/>
      <c r="R24" s="93" t="s">
        <v>119</v>
      </c>
      <c r="S24" s="149" t="s">
        <v>1965</v>
      </c>
      <c r="T24" s="176"/>
      <c r="U24" s="94" t="s">
        <v>1965</v>
      </c>
      <c r="V24" s="63">
        <v>20</v>
      </c>
      <c r="W24" s="65">
        <v>6.5568567119155396</v>
      </c>
      <c r="X24" s="65">
        <v>0</v>
      </c>
      <c r="Y24" s="63">
        <v>20</v>
      </c>
      <c r="Z24" s="64"/>
      <c r="AA24" s="65">
        <v>14.500452488687801</v>
      </c>
      <c r="AB24" s="65">
        <f t="shared" si="5"/>
        <v>21.057309200603342</v>
      </c>
      <c r="AC24" s="67"/>
      <c r="AD24" s="65">
        <v>2.9932733973015799</v>
      </c>
      <c r="AE24" s="65">
        <v>0</v>
      </c>
      <c r="AF24" s="65">
        <v>0</v>
      </c>
      <c r="AG24" s="65">
        <v>0.98104170433137505</v>
      </c>
      <c r="AH24" s="65">
        <f t="shared" si="6"/>
        <v>25.031624302236295</v>
      </c>
      <c r="AI24" s="68"/>
      <c r="AJ24" s="116"/>
      <c r="AK24" s="64"/>
      <c r="AL24" s="66"/>
      <c r="AM24" s="66"/>
      <c r="AN24" s="66"/>
      <c r="AO24" s="115"/>
      <c r="AP24" s="66"/>
      <c r="AQ24" s="66"/>
      <c r="AR24" s="66"/>
      <c r="AS24" s="66"/>
      <c r="AT24" s="66"/>
      <c r="AU24" s="119"/>
      <c r="AV24" s="182"/>
      <c r="AW24" s="177"/>
      <c r="AX24" s="46"/>
    </row>
    <row r="25" spans="1:50" ht="20.25" customHeight="1" x14ac:dyDescent="0.55000000000000004">
      <c r="A25" s="90">
        <v>0</v>
      </c>
      <c r="B25" s="89">
        <v>4</v>
      </c>
      <c r="C25" s="90">
        <v>0</v>
      </c>
      <c r="D25" s="89">
        <v>8</v>
      </c>
      <c r="E25" s="90">
        <v>0</v>
      </c>
      <c r="F25" s="89">
        <v>4</v>
      </c>
      <c r="G25" s="90">
        <v>0</v>
      </c>
      <c r="H25" s="89">
        <v>1</v>
      </c>
      <c r="I25" s="126" t="str">
        <f t="shared" si="0"/>
        <v>04080401</v>
      </c>
      <c r="J25" s="127"/>
      <c r="K25" s="127">
        <v>71454</v>
      </c>
      <c r="L25" s="120"/>
      <c r="M25" s="120"/>
      <c r="N25" s="120"/>
      <c r="O25" s="120"/>
      <c r="P25" s="120"/>
      <c r="Q25" s="120"/>
      <c r="R25" s="93" t="s">
        <v>119</v>
      </c>
      <c r="S25" s="149" t="s">
        <v>1966</v>
      </c>
      <c r="T25" s="176"/>
      <c r="U25" s="94" t="s">
        <v>1966</v>
      </c>
      <c r="V25" s="63">
        <v>20</v>
      </c>
      <c r="W25" s="65">
        <v>6.5568567119155396</v>
      </c>
      <c r="X25" s="65">
        <v>0</v>
      </c>
      <c r="Y25" s="63">
        <v>20</v>
      </c>
      <c r="Z25" s="64"/>
      <c r="AA25" s="65">
        <v>14.500452488687801</v>
      </c>
      <c r="AB25" s="65">
        <f t="shared" si="5"/>
        <v>21.057309200603342</v>
      </c>
      <c r="AC25" s="67"/>
      <c r="AD25" s="65">
        <v>2.9932733973015799</v>
      </c>
      <c r="AE25" s="65">
        <v>0</v>
      </c>
      <c r="AF25" s="65">
        <v>0</v>
      </c>
      <c r="AG25" s="65">
        <v>0.98104170433137505</v>
      </c>
      <c r="AH25" s="65">
        <f t="shared" si="6"/>
        <v>25.031624302236295</v>
      </c>
      <c r="AI25" s="68"/>
      <c r="AJ25" s="116"/>
      <c r="AK25" s="64"/>
      <c r="AL25" s="66"/>
      <c r="AM25" s="66"/>
      <c r="AN25" s="66"/>
      <c r="AO25" s="115"/>
      <c r="AP25" s="66"/>
      <c r="AQ25" s="66"/>
      <c r="AR25" s="66"/>
      <c r="AS25" s="66"/>
      <c r="AT25" s="66"/>
      <c r="AU25" s="119"/>
      <c r="AV25" s="182"/>
      <c r="AW25" s="177"/>
      <c r="AX25" s="46"/>
    </row>
    <row r="26" spans="1:50" ht="28.5" customHeight="1" x14ac:dyDescent="0.55000000000000004">
      <c r="A26" s="90">
        <v>0</v>
      </c>
      <c r="B26" s="89">
        <v>4</v>
      </c>
      <c r="C26" s="90">
        <v>0</v>
      </c>
      <c r="D26" s="89">
        <v>8</v>
      </c>
      <c r="E26" s="90">
        <v>0</v>
      </c>
      <c r="F26" s="89">
        <v>5</v>
      </c>
      <c r="G26" s="90">
        <v>0</v>
      </c>
      <c r="H26" s="89">
        <v>1</v>
      </c>
      <c r="I26" s="126" t="str">
        <f t="shared" si="0"/>
        <v>04080501</v>
      </c>
      <c r="J26" s="127"/>
      <c r="K26" s="127">
        <v>71456</v>
      </c>
      <c r="L26" s="120"/>
      <c r="M26" s="120"/>
      <c r="N26" s="120"/>
      <c r="O26" s="120"/>
      <c r="P26" s="120"/>
      <c r="Q26" s="120"/>
      <c r="R26" s="93" t="s">
        <v>119</v>
      </c>
      <c r="S26" s="149" t="s">
        <v>1967</v>
      </c>
      <c r="T26" s="176"/>
      <c r="U26" s="94" t="s">
        <v>1968</v>
      </c>
      <c r="V26" s="63">
        <v>20</v>
      </c>
      <c r="W26" s="65">
        <v>6.5568567119155396</v>
      </c>
      <c r="X26" s="65">
        <v>0</v>
      </c>
      <c r="Y26" s="63">
        <v>20</v>
      </c>
      <c r="Z26" s="64"/>
      <c r="AA26" s="65">
        <v>14.500452488687801</v>
      </c>
      <c r="AB26" s="65">
        <f t="shared" si="5"/>
        <v>21.057309200603342</v>
      </c>
      <c r="AC26" s="67"/>
      <c r="AD26" s="65">
        <v>2.9932733973015799</v>
      </c>
      <c r="AE26" s="65">
        <v>0</v>
      </c>
      <c r="AF26" s="65">
        <v>0</v>
      </c>
      <c r="AG26" s="65">
        <v>0.98104170433137505</v>
      </c>
      <c r="AH26" s="65">
        <f t="shared" si="6"/>
        <v>25.031624302236295</v>
      </c>
      <c r="AI26" s="68"/>
      <c r="AJ26" s="196"/>
      <c r="AK26" s="193"/>
      <c r="AL26" s="197"/>
      <c r="AM26" s="197"/>
      <c r="AN26" s="197"/>
      <c r="AO26" s="213"/>
      <c r="AP26" s="197"/>
      <c r="AQ26" s="197"/>
      <c r="AR26" s="197"/>
      <c r="AS26" s="197"/>
      <c r="AT26" s="197"/>
      <c r="AU26" s="213"/>
      <c r="AV26" s="192"/>
      <c r="AW26" s="177"/>
      <c r="AX26" s="46"/>
    </row>
    <row r="27" spans="1:50" ht="20.25" customHeight="1" x14ac:dyDescent="0.55000000000000004">
      <c r="A27" s="90">
        <v>0</v>
      </c>
      <c r="B27" s="89">
        <v>4</v>
      </c>
      <c r="C27" s="90">
        <v>0</v>
      </c>
      <c r="D27" s="89">
        <v>8</v>
      </c>
      <c r="E27" s="90">
        <v>0</v>
      </c>
      <c r="F27" s="89">
        <v>6</v>
      </c>
      <c r="G27" s="90">
        <v>0</v>
      </c>
      <c r="H27" s="89">
        <v>1</v>
      </c>
      <c r="I27" s="126" t="str">
        <f t="shared" si="0"/>
        <v>04080601</v>
      </c>
      <c r="J27" s="127"/>
      <c r="K27" s="93" t="s">
        <v>309</v>
      </c>
      <c r="L27" s="216"/>
      <c r="M27" s="216"/>
      <c r="N27" s="216"/>
      <c r="O27" s="216"/>
      <c r="P27" s="216"/>
      <c r="Q27" s="216"/>
      <c r="R27" s="93" t="s">
        <v>119</v>
      </c>
      <c r="S27" s="149" t="s">
        <v>1969</v>
      </c>
      <c r="T27" s="176"/>
      <c r="U27" s="94" t="s">
        <v>1970</v>
      </c>
      <c r="V27" s="63">
        <v>25</v>
      </c>
      <c r="W27" s="65">
        <v>8.1960708898944201</v>
      </c>
      <c r="X27" s="65">
        <v>0</v>
      </c>
      <c r="Y27" s="63">
        <v>25</v>
      </c>
      <c r="Z27" s="64"/>
      <c r="AA27" s="65">
        <v>18.125565610859699</v>
      </c>
      <c r="AB27" s="65">
        <f t="shared" si="5"/>
        <v>26.321636500754117</v>
      </c>
      <c r="AC27" s="67"/>
      <c r="AD27" s="65">
        <v>3.7415917466269799</v>
      </c>
      <c r="AE27" s="65">
        <v>0</v>
      </c>
      <c r="AF27" s="65">
        <v>0</v>
      </c>
      <c r="AG27" s="65">
        <v>0.98104170433137505</v>
      </c>
      <c r="AH27" s="65">
        <f t="shared" si="6"/>
        <v>31.044269951712472</v>
      </c>
      <c r="AI27" s="68"/>
      <c r="AJ27" s="116">
        <v>20</v>
      </c>
      <c r="AK27" s="64"/>
      <c r="AL27" s="66">
        <v>14.500452488687801</v>
      </c>
      <c r="AM27" s="66"/>
      <c r="AN27" s="66">
        <f>SUM(AH27,AI27,AL27)</f>
        <v>45.544722440400271</v>
      </c>
      <c r="AO27" s="115"/>
      <c r="AP27" s="66">
        <v>2.9932733973015799</v>
      </c>
      <c r="AQ27" s="66">
        <v>0</v>
      </c>
      <c r="AR27" s="66">
        <v>0</v>
      </c>
      <c r="AS27" s="66">
        <v>0.98104170433137505</v>
      </c>
      <c r="AT27" s="66">
        <f>SUM(AN27,AP27,AQ27,AR27,AS27)</f>
        <v>49.519037542033224</v>
      </c>
      <c r="AU27" s="119"/>
      <c r="AV27" s="182"/>
      <c r="AW27" s="177"/>
      <c r="AX27" s="46"/>
    </row>
    <row r="28" spans="1:50" ht="20.25" customHeight="1" x14ac:dyDescent="0.55000000000000004">
      <c r="A28" s="90"/>
      <c r="B28" s="89"/>
      <c r="C28" s="90"/>
      <c r="D28" s="89"/>
      <c r="E28" s="90"/>
      <c r="F28" s="89"/>
      <c r="G28" s="90"/>
      <c r="H28" s="89"/>
      <c r="I28" s="126" t="str">
        <f t="shared" si="0"/>
        <v/>
      </c>
      <c r="J28" s="127"/>
      <c r="K28" s="127"/>
      <c r="L28" s="120"/>
      <c r="M28" s="120"/>
      <c r="N28" s="120"/>
      <c r="O28" s="120"/>
      <c r="P28" s="120"/>
      <c r="Q28" s="120"/>
      <c r="R28" s="127"/>
      <c r="S28" s="60"/>
      <c r="T28" s="186"/>
      <c r="U28" s="138"/>
      <c r="V28" s="63"/>
      <c r="W28" s="65"/>
      <c r="X28" s="65"/>
      <c r="Y28" s="63"/>
      <c r="Z28" s="64"/>
      <c r="AA28" s="65"/>
      <c r="AB28" s="65"/>
      <c r="AC28" s="67"/>
      <c r="AD28" s="65"/>
      <c r="AE28" s="65"/>
      <c r="AF28" s="65"/>
      <c r="AG28" s="65"/>
      <c r="AH28" s="65"/>
      <c r="AI28" s="68"/>
      <c r="AJ28" s="116"/>
      <c r="AK28" s="64"/>
      <c r="AL28" s="66"/>
      <c r="AM28" s="66"/>
      <c r="AN28" s="66"/>
      <c r="AO28" s="115"/>
      <c r="AP28" s="66"/>
      <c r="AQ28" s="66"/>
      <c r="AR28" s="66"/>
      <c r="AS28" s="66"/>
      <c r="AT28" s="66"/>
      <c r="AU28" s="119"/>
      <c r="AV28" s="182"/>
      <c r="AW28" s="177"/>
      <c r="AX28" s="46"/>
    </row>
    <row r="29" spans="1:50" ht="20.25" customHeight="1" x14ac:dyDescent="0.6">
      <c r="A29" s="90"/>
      <c r="B29" s="89"/>
      <c r="C29" s="90"/>
      <c r="D29" s="89"/>
      <c r="E29" s="90"/>
      <c r="F29" s="89"/>
      <c r="G29" s="90"/>
      <c r="H29" s="89"/>
      <c r="I29" s="126" t="str">
        <f t="shared" si="0"/>
        <v/>
      </c>
      <c r="J29" s="91">
        <v>300</v>
      </c>
      <c r="K29" s="91"/>
      <c r="L29" s="92"/>
      <c r="M29" s="92"/>
      <c r="N29" s="92"/>
      <c r="O29" s="92"/>
      <c r="P29" s="92"/>
      <c r="Q29" s="92"/>
      <c r="R29" s="93" t="s">
        <v>119</v>
      </c>
      <c r="S29" s="346" t="s">
        <v>1971</v>
      </c>
      <c r="T29" s="347"/>
      <c r="U29" s="103" t="s">
        <v>1972</v>
      </c>
      <c r="V29" s="63"/>
      <c r="W29" s="65"/>
      <c r="X29" s="65"/>
      <c r="Y29" s="63"/>
      <c r="Z29" s="64"/>
      <c r="AA29" s="65"/>
      <c r="AB29" s="65"/>
      <c r="AC29" s="67"/>
      <c r="AD29" s="65"/>
      <c r="AE29" s="65"/>
      <c r="AF29" s="348"/>
      <c r="AG29" s="65"/>
      <c r="AH29" s="65"/>
      <c r="AI29" s="68"/>
      <c r="AJ29" s="116">
        <v>20</v>
      </c>
      <c r="AK29" s="64"/>
      <c r="AL29" s="66">
        <v>14.500452488687801</v>
      </c>
      <c r="AM29" s="66"/>
      <c r="AN29" s="66">
        <f>SUM(AH29,AI29,AL29)</f>
        <v>14.500452488687801</v>
      </c>
      <c r="AO29" s="115"/>
      <c r="AP29" s="66">
        <v>2.9932733973015799</v>
      </c>
      <c r="AQ29" s="66">
        <v>0</v>
      </c>
      <c r="AR29" s="66">
        <v>0</v>
      </c>
      <c r="AS29" s="66">
        <v>0.98104170433137505</v>
      </c>
      <c r="AT29" s="66">
        <f>SUM(AN29,AP29,AQ29,AR29,AS29)</f>
        <v>18.474767590320756</v>
      </c>
      <c r="AU29" s="119"/>
      <c r="AV29" s="182"/>
      <c r="AW29" s="177"/>
      <c r="AX29" s="46"/>
    </row>
    <row r="30" spans="1:50" ht="20.25" customHeight="1" x14ac:dyDescent="0.6">
      <c r="A30" s="90">
        <v>0</v>
      </c>
      <c r="B30" s="89">
        <v>7</v>
      </c>
      <c r="C30" s="90">
        <v>0</v>
      </c>
      <c r="D30" s="89">
        <v>8</v>
      </c>
      <c r="E30" s="90">
        <v>0</v>
      </c>
      <c r="F30" s="89">
        <v>1</v>
      </c>
      <c r="G30" s="90">
        <v>0</v>
      </c>
      <c r="H30" s="89">
        <v>0</v>
      </c>
      <c r="I30" s="126" t="str">
        <f t="shared" si="0"/>
        <v>07080100</v>
      </c>
      <c r="J30" s="91"/>
      <c r="K30" s="91"/>
      <c r="L30" s="92"/>
      <c r="M30" s="92"/>
      <c r="N30" s="92"/>
      <c r="O30" s="92"/>
      <c r="P30" s="92"/>
      <c r="Q30" s="92"/>
      <c r="R30" s="93" t="s">
        <v>119</v>
      </c>
      <c r="S30" s="249" t="s">
        <v>1973</v>
      </c>
      <c r="T30" s="349"/>
      <c r="U30" s="144"/>
      <c r="V30" s="63"/>
      <c r="W30" s="65"/>
      <c r="X30" s="65"/>
      <c r="Y30" s="63"/>
      <c r="Z30" s="64"/>
      <c r="AA30" s="65"/>
      <c r="AB30" s="65"/>
      <c r="AC30" s="67"/>
      <c r="AD30" s="65"/>
      <c r="AE30" s="65"/>
      <c r="AF30" s="350"/>
      <c r="AG30" s="65"/>
      <c r="AH30" s="65"/>
      <c r="AI30" s="68"/>
      <c r="AJ30" s="116"/>
      <c r="AK30" s="64"/>
      <c r="AL30" s="66"/>
      <c r="AM30" s="66"/>
      <c r="AN30" s="66"/>
      <c r="AO30" s="115"/>
      <c r="AP30" s="66"/>
      <c r="AQ30" s="66"/>
      <c r="AR30" s="66"/>
      <c r="AS30" s="66"/>
      <c r="AT30" s="66"/>
      <c r="AU30" s="119"/>
      <c r="AV30" s="182"/>
      <c r="AW30" s="177"/>
      <c r="AX30" s="46"/>
    </row>
    <row r="31" spans="1:50" ht="20.25" customHeight="1" x14ac:dyDescent="0.55000000000000004">
      <c r="A31" s="90">
        <v>0</v>
      </c>
      <c r="B31" s="89">
        <v>7</v>
      </c>
      <c r="C31" s="90">
        <v>0</v>
      </c>
      <c r="D31" s="89">
        <v>8</v>
      </c>
      <c r="E31" s="90">
        <v>0</v>
      </c>
      <c r="F31" s="89">
        <v>1</v>
      </c>
      <c r="G31" s="90">
        <v>0</v>
      </c>
      <c r="H31" s="89">
        <v>1</v>
      </c>
      <c r="I31" s="126" t="str">
        <f t="shared" si="0"/>
        <v>07080101</v>
      </c>
      <c r="J31" s="127"/>
      <c r="K31" s="127">
        <v>73001</v>
      </c>
      <c r="L31" s="120"/>
      <c r="M31" s="120"/>
      <c r="N31" s="120"/>
      <c r="O31" s="120"/>
      <c r="P31" s="120"/>
      <c r="Q31" s="120"/>
      <c r="R31" s="93" t="s">
        <v>119</v>
      </c>
      <c r="S31" s="60"/>
      <c r="T31" s="249" t="s">
        <v>1974</v>
      </c>
      <c r="U31" s="94" t="s">
        <v>1974</v>
      </c>
      <c r="V31" s="63">
        <v>60</v>
      </c>
      <c r="W31" s="65">
        <v>19.670570135746601</v>
      </c>
      <c r="X31" s="65">
        <v>0</v>
      </c>
      <c r="Y31" s="63">
        <v>60</v>
      </c>
      <c r="Z31" s="64"/>
      <c r="AA31" s="65">
        <v>43.501357466063297</v>
      </c>
      <c r="AB31" s="65">
        <f>SUM(W31,X31,AA31)</f>
        <v>63.171927601809898</v>
      </c>
      <c r="AC31" s="67"/>
      <c r="AD31" s="65">
        <v>8.97982019190475</v>
      </c>
      <c r="AE31" s="65">
        <v>0</v>
      </c>
      <c r="AF31" s="65">
        <v>0</v>
      </c>
      <c r="AG31" s="65">
        <v>0.98104170433137505</v>
      </c>
      <c r="AH31" s="65">
        <f>SUM(AB31,AD31,AE31,AF31,AG31)</f>
        <v>73.132789498046023</v>
      </c>
      <c r="AI31" s="68"/>
      <c r="AJ31" s="116">
        <v>30</v>
      </c>
      <c r="AK31" s="64"/>
      <c r="AL31" s="66">
        <v>21.750678733031702</v>
      </c>
      <c r="AM31" s="66"/>
      <c r="AN31" s="66">
        <f>SUM(AH31,AI31,AL31)</f>
        <v>94.883468231077728</v>
      </c>
      <c r="AO31" s="115"/>
      <c r="AP31" s="66">
        <v>4.4899100959523697</v>
      </c>
      <c r="AQ31" s="66">
        <v>0</v>
      </c>
      <c r="AR31" s="66">
        <v>0</v>
      </c>
      <c r="AS31" s="66">
        <v>0.98104170433137505</v>
      </c>
      <c r="AT31" s="66">
        <f>SUM(AN31,AP31,AQ31,AR31,AS31)</f>
        <v>100.35442003136147</v>
      </c>
      <c r="AU31" s="119"/>
      <c r="AV31" s="182"/>
      <c r="AW31" s="177"/>
      <c r="AX31" s="46"/>
    </row>
    <row r="32" spans="1:50" ht="20.25" customHeight="1" x14ac:dyDescent="0.55000000000000004">
      <c r="A32" s="90">
        <v>0</v>
      </c>
      <c r="B32" s="89">
        <v>7</v>
      </c>
      <c r="C32" s="90">
        <v>0</v>
      </c>
      <c r="D32" s="89">
        <v>8</v>
      </c>
      <c r="E32" s="90">
        <v>0</v>
      </c>
      <c r="F32" s="89">
        <v>1</v>
      </c>
      <c r="G32" s="90">
        <v>0</v>
      </c>
      <c r="H32" s="89">
        <v>2</v>
      </c>
      <c r="I32" s="126" t="str">
        <f t="shared" si="0"/>
        <v>07080102</v>
      </c>
      <c r="J32" s="127"/>
      <c r="K32" s="127">
        <v>73003</v>
      </c>
      <c r="L32" s="120"/>
      <c r="M32" s="120"/>
      <c r="N32" s="120"/>
      <c r="O32" s="120"/>
      <c r="P32" s="120"/>
      <c r="Q32" s="120"/>
      <c r="R32" s="93" t="s">
        <v>119</v>
      </c>
      <c r="S32" s="60"/>
      <c r="T32" s="249" t="s">
        <v>1975</v>
      </c>
      <c r="U32" s="94" t="s">
        <v>1975</v>
      </c>
      <c r="V32" s="63">
        <v>60</v>
      </c>
      <c r="W32" s="65">
        <v>19.670570135746601</v>
      </c>
      <c r="X32" s="65">
        <v>0</v>
      </c>
      <c r="Y32" s="63">
        <v>60</v>
      </c>
      <c r="Z32" s="64"/>
      <c r="AA32" s="65">
        <v>43.501357466063297</v>
      </c>
      <c r="AB32" s="65">
        <f>SUM(W32,X32,AA32)</f>
        <v>63.171927601809898</v>
      </c>
      <c r="AC32" s="67"/>
      <c r="AD32" s="65">
        <v>8.97982019190475</v>
      </c>
      <c r="AE32" s="65">
        <v>0</v>
      </c>
      <c r="AF32" s="65">
        <v>0</v>
      </c>
      <c r="AG32" s="65">
        <v>0.98104170433137505</v>
      </c>
      <c r="AH32" s="65">
        <f>SUM(AB32,AD32,AE32,AF32,AG32)</f>
        <v>73.132789498046023</v>
      </c>
      <c r="AI32" s="68"/>
      <c r="AJ32" s="116">
        <v>20</v>
      </c>
      <c r="AK32" s="64"/>
      <c r="AL32" s="66">
        <v>14.500452488687801</v>
      </c>
      <c r="AM32" s="66"/>
      <c r="AN32" s="66">
        <f>SUM(AH32,AI32,AL32)</f>
        <v>87.633241986733822</v>
      </c>
      <c r="AO32" s="115"/>
      <c r="AP32" s="66">
        <v>2.9932733973015799</v>
      </c>
      <c r="AQ32" s="66">
        <v>0</v>
      </c>
      <c r="AR32" s="66">
        <v>0</v>
      </c>
      <c r="AS32" s="66">
        <v>0.98104170433137505</v>
      </c>
      <c r="AT32" s="66">
        <f>SUM(AN32,AP32,AQ32,AR32,AS32)</f>
        <v>91.607557088366775</v>
      </c>
      <c r="AU32" s="119"/>
      <c r="AV32" s="182"/>
      <c r="AW32" s="177"/>
      <c r="AX32" s="46"/>
    </row>
    <row r="33" spans="1:50" ht="20.25" customHeight="1" x14ac:dyDescent="0.55000000000000004">
      <c r="A33" s="90">
        <v>0</v>
      </c>
      <c r="B33" s="89">
        <v>7</v>
      </c>
      <c r="C33" s="90">
        <v>0</v>
      </c>
      <c r="D33" s="89">
        <v>8</v>
      </c>
      <c r="E33" s="90">
        <v>0</v>
      </c>
      <c r="F33" s="89">
        <v>2</v>
      </c>
      <c r="G33" s="90">
        <v>0</v>
      </c>
      <c r="H33" s="89">
        <v>1</v>
      </c>
      <c r="I33" s="126" t="str">
        <f t="shared" si="0"/>
        <v>07080201</v>
      </c>
      <c r="J33" s="127"/>
      <c r="K33" s="127">
        <v>73004</v>
      </c>
      <c r="L33" s="120"/>
      <c r="M33" s="120"/>
      <c r="N33" s="120"/>
      <c r="O33" s="120"/>
      <c r="P33" s="120"/>
      <c r="Q33" s="120"/>
      <c r="R33" s="93" t="s">
        <v>119</v>
      </c>
      <c r="S33" s="149" t="s">
        <v>1976</v>
      </c>
      <c r="T33" s="176"/>
      <c r="U33" s="94" t="s">
        <v>1976</v>
      </c>
      <c r="V33" s="63">
        <v>40</v>
      </c>
      <c r="W33" s="65">
        <v>13.113713423831101</v>
      </c>
      <c r="X33" s="65">
        <v>0</v>
      </c>
      <c r="Y33" s="63">
        <v>30</v>
      </c>
      <c r="Z33" s="64"/>
      <c r="AA33" s="65">
        <v>21.750678733031702</v>
      </c>
      <c r="AB33" s="65">
        <f>SUM(W33,X33,AA33)</f>
        <v>34.864392156862806</v>
      </c>
      <c r="AC33" s="67"/>
      <c r="AD33" s="65">
        <v>5.9865467946031599</v>
      </c>
      <c r="AE33" s="65">
        <v>21.632069999999999</v>
      </c>
      <c r="AF33" s="65">
        <v>0</v>
      </c>
      <c r="AG33" s="65">
        <v>0.98104170433137505</v>
      </c>
      <c r="AH33" s="65">
        <f>SUM(AB33,AD33,AE33,AF33,AG33)</f>
        <v>63.464050655797337</v>
      </c>
      <c r="AI33" s="68"/>
      <c r="AJ33" s="116">
        <v>30</v>
      </c>
      <c r="AK33" s="64"/>
      <c r="AL33" s="66">
        <v>21.750678733031702</v>
      </c>
      <c r="AM33" s="66"/>
      <c r="AN33" s="66">
        <f>SUM(AH33,AI33,AL33)</f>
        <v>85.214729388829042</v>
      </c>
      <c r="AO33" s="115"/>
      <c r="AP33" s="66">
        <v>4.4899100959523697</v>
      </c>
      <c r="AQ33" s="66">
        <v>0</v>
      </c>
      <c r="AR33" s="66">
        <v>0</v>
      </c>
      <c r="AS33" s="66">
        <v>0.98104170433137505</v>
      </c>
      <c r="AT33" s="66">
        <f>SUM(AN33,AP33,AQ33,AR33,AS33)</f>
        <v>90.685681189112785</v>
      </c>
      <c r="AU33" s="119"/>
      <c r="AV33" s="182"/>
      <c r="AW33" s="177"/>
      <c r="AX33" s="46"/>
    </row>
    <row r="34" spans="1:50" ht="20.25" customHeight="1" x14ac:dyDescent="0.55000000000000004">
      <c r="A34" s="90"/>
      <c r="B34" s="89"/>
      <c r="C34" s="90"/>
      <c r="D34" s="89"/>
      <c r="E34" s="90"/>
      <c r="F34" s="89"/>
      <c r="G34" s="90"/>
      <c r="H34" s="89"/>
      <c r="I34" s="126" t="str">
        <f t="shared" si="0"/>
        <v/>
      </c>
      <c r="J34" s="127"/>
      <c r="K34" s="127"/>
      <c r="L34" s="120"/>
      <c r="M34" s="120"/>
      <c r="N34" s="120"/>
      <c r="O34" s="120"/>
      <c r="P34" s="120"/>
      <c r="Q34" s="120"/>
      <c r="R34" s="127"/>
      <c r="S34" s="74"/>
      <c r="T34" s="351"/>
      <c r="U34" s="170"/>
      <c r="V34" s="63"/>
      <c r="W34" s="65"/>
      <c r="X34" s="61"/>
      <c r="Y34" s="63"/>
      <c r="Z34" s="64"/>
      <c r="AA34" s="65"/>
      <c r="AB34" s="65"/>
      <c r="AC34" s="67"/>
      <c r="AD34" s="65"/>
      <c r="AE34" s="65"/>
      <c r="AF34" s="65"/>
      <c r="AG34" s="65"/>
      <c r="AH34" s="65"/>
      <c r="AI34" s="68"/>
      <c r="AJ34" s="116"/>
      <c r="AK34" s="64"/>
      <c r="AL34" s="66"/>
      <c r="AM34" s="66"/>
      <c r="AN34" s="66"/>
      <c r="AO34" s="115"/>
      <c r="AP34" s="66"/>
      <c r="AQ34" s="66"/>
      <c r="AR34" s="66"/>
      <c r="AS34" s="66"/>
      <c r="AT34" s="66"/>
      <c r="AU34" s="119"/>
      <c r="AV34" s="182"/>
      <c r="AW34" s="177"/>
      <c r="AX34" s="46"/>
    </row>
    <row r="35" spans="1:50" ht="20.25" customHeight="1" x14ac:dyDescent="0.45">
      <c r="A35" s="105"/>
      <c r="B35" s="106"/>
      <c r="C35" s="105"/>
      <c r="D35" s="106"/>
      <c r="E35" s="105"/>
      <c r="F35" s="106"/>
      <c r="G35" s="105"/>
      <c r="H35" s="106"/>
      <c r="I35" s="96"/>
      <c r="J35" s="145"/>
      <c r="K35" s="145"/>
      <c r="L35" s="111"/>
      <c r="M35" s="111"/>
      <c r="N35" s="111"/>
      <c r="O35" s="111"/>
      <c r="P35" s="111"/>
      <c r="Q35" s="111"/>
      <c r="R35" s="352"/>
      <c r="S35" s="353"/>
      <c r="T35" s="354"/>
      <c r="U35" s="264"/>
      <c r="V35" s="355"/>
      <c r="W35" s="94"/>
      <c r="X35" s="94"/>
      <c r="Y35" s="94"/>
      <c r="Z35" s="94"/>
      <c r="AA35" s="94"/>
      <c r="AB35" s="116"/>
      <c r="AC35" s="116"/>
      <c r="AD35" s="64"/>
      <c r="AE35" s="116"/>
      <c r="AF35" s="116"/>
      <c r="AG35" s="116"/>
      <c r="AH35" s="66"/>
      <c r="AI35" s="66"/>
      <c r="AJ35" s="116"/>
      <c r="AK35" s="64"/>
      <c r="AL35" s="66"/>
      <c r="AM35" s="66"/>
      <c r="AN35" s="66"/>
      <c r="AO35" s="115"/>
      <c r="AP35" s="66"/>
      <c r="AQ35" s="66"/>
      <c r="AR35" s="66"/>
      <c r="AS35" s="66"/>
      <c r="AT35" s="66"/>
      <c r="AU35" s="119"/>
      <c r="AV35" s="182"/>
      <c r="AW35" s="177"/>
      <c r="AX35" s="46"/>
    </row>
    <row r="36" spans="1:50" ht="20.25" customHeight="1" x14ac:dyDescent="0.45">
      <c r="A36" s="356"/>
      <c r="B36" s="357"/>
      <c r="C36" s="356"/>
      <c r="D36" s="357"/>
      <c r="E36" s="356"/>
      <c r="F36" s="357"/>
      <c r="G36" s="356"/>
      <c r="H36" s="357"/>
      <c r="I36" s="358"/>
      <c r="J36" s="359"/>
      <c r="K36" s="359"/>
      <c r="L36" s="202"/>
      <c r="M36" s="202"/>
      <c r="N36" s="202"/>
      <c r="O36" s="202"/>
      <c r="P36" s="202"/>
      <c r="Q36" s="202"/>
      <c r="R36" s="360"/>
      <c r="S36" s="361"/>
      <c r="T36" s="362"/>
      <c r="U36" s="361"/>
      <c r="V36" s="361"/>
      <c r="W36" s="94"/>
      <c r="X36" s="94"/>
      <c r="Y36" s="94"/>
      <c r="Z36" s="94"/>
      <c r="AA36" s="94"/>
      <c r="AB36" s="203"/>
      <c r="AC36" s="203"/>
      <c r="AD36" s="203"/>
      <c r="AE36" s="203"/>
      <c r="AF36" s="203"/>
      <c r="AG36" s="203"/>
      <c r="AH36" s="204"/>
      <c r="AI36" s="204"/>
      <c r="AJ36" s="203"/>
      <c r="AK36" s="203"/>
      <c r="AL36" s="204"/>
      <c r="AM36" s="204"/>
      <c r="AN36" s="204"/>
      <c r="AO36" s="205"/>
      <c r="AP36" s="204"/>
      <c r="AQ36" s="204"/>
      <c r="AR36" s="204"/>
      <c r="AS36" s="204"/>
      <c r="AT36" s="204"/>
      <c r="AU36" s="206"/>
      <c r="AV36" s="207"/>
      <c r="AW36" s="177"/>
      <c r="AX36" s="46"/>
    </row>
    <row r="37" spans="1:50" ht="20.25" customHeight="1" x14ac:dyDescent="0.5">
      <c r="A37" s="105"/>
      <c r="B37" s="106"/>
      <c r="C37" s="105"/>
      <c r="D37" s="106"/>
      <c r="E37" s="105"/>
      <c r="F37" s="106"/>
      <c r="G37" s="105"/>
      <c r="H37" s="106"/>
      <c r="I37" s="363"/>
      <c r="J37" s="145"/>
      <c r="K37" s="145"/>
      <c r="L37" s="111"/>
      <c r="M37" s="111"/>
      <c r="N37" s="111"/>
      <c r="O37" s="111"/>
      <c r="P37" s="111"/>
      <c r="Q37" s="111"/>
      <c r="R37" s="360"/>
      <c r="S37" s="361"/>
      <c r="T37" s="362"/>
      <c r="U37" s="361"/>
      <c r="V37" s="361"/>
      <c r="W37" s="94"/>
      <c r="X37" s="94"/>
      <c r="Y37" s="94"/>
      <c r="Z37" s="94"/>
      <c r="AA37" s="94"/>
      <c r="AB37" s="234"/>
      <c r="AC37" s="234"/>
      <c r="AD37" s="64"/>
      <c r="AE37" s="234"/>
      <c r="AF37" s="234"/>
      <c r="AG37" s="234"/>
      <c r="AH37" s="66"/>
      <c r="AI37" s="66"/>
      <c r="AJ37" s="234"/>
      <c r="AK37" s="64"/>
      <c r="AL37" s="66"/>
      <c r="AM37" s="66"/>
      <c r="AN37" s="66"/>
      <c r="AO37" s="115"/>
      <c r="AP37" s="66"/>
      <c r="AQ37" s="66"/>
      <c r="AR37" s="66"/>
      <c r="AS37" s="66"/>
      <c r="AT37" s="66"/>
      <c r="AU37" s="119"/>
      <c r="AV37" s="182"/>
      <c r="AW37" s="177"/>
      <c r="AX37" s="46"/>
    </row>
    <row r="38" spans="1:50" ht="20.25" customHeight="1" x14ac:dyDescent="0.45">
      <c r="A38" s="105"/>
      <c r="B38" s="106"/>
      <c r="C38" s="105"/>
      <c r="D38" s="106"/>
      <c r="E38" s="105"/>
      <c r="F38" s="106"/>
      <c r="G38" s="105"/>
      <c r="H38" s="106"/>
      <c r="I38" s="96"/>
      <c r="J38" s="145"/>
      <c r="K38" s="145"/>
      <c r="L38" s="111"/>
      <c r="M38" s="111"/>
      <c r="N38" s="111"/>
      <c r="O38" s="111"/>
      <c r="P38" s="111"/>
      <c r="Q38" s="111"/>
      <c r="R38" s="352"/>
      <c r="S38" s="355"/>
      <c r="T38" s="364"/>
      <c r="U38" s="264"/>
      <c r="V38" s="228"/>
      <c r="W38" s="61"/>
      <c r="X38" s="61"/>
      <c r="Y38" s="61"/>
      <c r="Z38" s="61"/>
      <c r="AA38" s="61"/>
      <c r="AB38" s="234"/>
      <c r="AC38" s="234"/>
      <c r="AD38" s="64"/>
      <c r="AE38" s="234"/>
      <c r="AF38" s="234"/>
      <c r="AG38" s="234"/>
      <c r="AH38" s="66"/>
      <c r="AI38" s="66"/>
      <c r="AJ38" s="234"/>
      <c r="AK38" s="64"/>
      <c r="AL38" s="66"/>
      <c r="AM38" s="66"/>
      <c r="AN38" s="66"/>
      <c r="AO38" s="115"/>
      <c r="AP38" s="66"/>
      <c r="AQ38" s="66"/>
      <c r="AR38" s="66"/>
      <c r="AS38" s="66"/>
      <c r="AT38" s="66"/>
      <c r="AU38" s="119"/>
      <c r="AV38" s="182"/>
      <c r="AW38" s="177"/>
      <c r="AX38" s="46"/>
    </row>
    <row r="39" spans="1:50" ht="20.25" customHeight="1" x14ac:dyDescent="0.45">
      <c r="A39" s="105"/>
      <c r="B39" s="106"/>
      <c r="C39" s="105"/>
      <c r="D39" s="106"/>
      <c r="E39" s="105"/>
      <c r="F39" s="106"/>
      <c r="G39" s="105"/>
      <c r="H39" s="106"/>
      <c r="I39" s="96"/>
      <c r="J39" s="145"/>
      <c r="K39" s="145"/>
      <c r="L39" s="111"/>
      <c r="M39" s="111"/>
      <c r="N39" s="111"/>
      <c r="O39" s="111"/>
      <c r="P39" s="111"/>
      <c r="Q39" s="111"/>
      <c r="R39" s="352"/>
      <c r="S39" s="355"/>
      <c r="T39" s="227"/>
      <c r="U39" s="264"/>
      <c r="V39" s="365"/>
      <c r="W39" s="61"/>
      <c r="X39" s="61"/>
      <c r="Y39" s="61"/>
      <c r="Z39" s="61"/>
      <c r="AA39" s="61"/>
      <c r="AB39" s="234"/>
      <c r="AC39" s="234"/>
      <c r="AD39" s="64"/>
      <c r="AE39" s="234"/>
      <c r="AF39" s="234"/>
      <c r="AG39" s="234"/>
      <c r="AH39" s="66"/>
      <c r="AI39" s="66"/>
      <c r="AJ39" s="234"/>
      <c r="AK39" s="64"/>
      <c r="AL39" s="66"/>
      <c r="AM39" s="66"/>
      <c r="AN39" s="66"/>
      <c r="AO39" s="115"/>
      <c r="AP39" s="66"/>
      <c r="AQ39" s="66"/>
      <c r="AR39" s="66"/>
      <c r="AS39" s="66"/>
      <c r="AT39" s="66"/>
      <c r="AU39" s="119"/>
      <c r="AV39" s="182"/>
      <c r="AW39" s="340"/>
      <c r="AX39" s="39"/>
    </row>
    <row r="40" spans="1:50" ht="20.25" customHeight="1" x14ac:dyDescent="0.45">
      <c r="A40" s="105"/>
      <c r="B40" s="106"/>
      <c r="C40" s="105"/>
      <c r="D40" s="106"/>
      <c r="E40" s="105"/>
      <c r="F40" s="106"/>
      <c r="G40" s="105"/>
      <c r="H40" s="106"/>
      <c r="I40" s="96"/>
      <c r="J40" s="145"/>
      <c r="K40" s="145"/>
      <c r="L40" s="111"/>
      <c r="M40" s="111"/>
      <c r="N40" s="111"/>
      <c r="O40" s="111"/>
      <c r="P40" s="111"/>
      <c r="Q40" s="111"/>
      <c r="R40" s="360"/>
      <c r="S40" s="360"/>
      <c r="T40" s="360"/>
      <c r="U40" s="361"/>
      <c r="V40" s="61"/>
      <c r="W40" s="61"/>
      <c r="X40" s="61"/>
      <c r="Y40" s="61"/>
      <c r="Z40" s="61"/>
      <c r="AA40" s="61"/>
      <c r="AB40" s="234"/>
      <c r="AC40" s="234"/>
      <c r="AD40" s="64"/>
      <c r="AE40" s="234"/>
      <c r="AF40" s="234"/>
      <c r="AG40" s="234"/>
      <c r="AH40" s="66"/>
      <c r="AI40" s="66"/>
      <c r="AJ40" s="234"/>
      <c r="AK40" s="64"/>
      <c r="AL40" s="66"/>
      <c r="AM40" s="66"/>
      <c r="AN40" s="66"/>
      <c r="AO40" s="115"/>
      <c r="AP40" s="66"/>
      <c r="AQ40" s="66"/>
      <c r="AR40" s="66"/>
      <c r="AS40" s="66"/>
      <c r="AT40" s="66"/>
      <c r="AU40" s="119"/>
      <c r="AV40" s="182"/>
      <c r="AW40" s="177"/>
      <c r="AX40" s="46"/>
    </row>
    <row r="41" spans="1:50" ht="31.5" customHeight="1" x14ac:dyDescent="0.35">
      <c r="A41" s="366"/>
      <c r="B41" s="367"/>
      <c r="C41" s="366"/>
      <c r="D41" s="367"/>
      <c r="E41" s="366"/>
      <c r="F41" s="367"/>
      <c r="G41" s="366"/>
      <c r="H41" s="367"/>
      <c r="I41" s="368"/>
      <c r="J41" s="62"/>
      <c r="K41" s="62"/>
      <c r="L41" s="62"/>
      <c r="M41" s="62"/>
      <c r="N41" s="62"/>
      <c r="O41" s="62"/>
      <c r="P41" s="62"/>
      <c r="Q41" s="62"/>
      <c r="R41" s="62"/>
      <c r="S41" s="369"/>
      <c r="T41" s="370"/>
      <c r="U41" s="371"/>
      <c r="V41" s="369"/>
      <c r="W41" s="369"/>
      <c r="X41" s="369"/>
      <c r="Y41" s="369"/>
      <c r="Z41" s="369"/>
      <c r="AA41" s="369"/>
      <c r="AB41" s="63"/>
      <c r="AC41" s="63"/>
      <c r="AD41" s="223"/>
      <c r="AE41" s="63"/>
      <c r="AF41" s="63"/>
      <c r="AG41" s="63"/>
      <c r="AH41" s="197"/>
      <c r="AI41" s="197"/>
      <c r="AJ41" s="196"/>
      <c r="AK41" s="193"/>
      <c r="AL41" s="197"/>
      <c r="AM41" s="197"/>
      <c r="AN41" s="197"/>
      <c r="AO41" s="213"/>
      <c r="AP41" s="197"/>
      <c r="AQ41" s="197"/>
      <c r="AR41" s="197"/>
      <c r="AS41" s="197"/>
      <c r="AT41" s="197"/>
      <c r="AU41" s="213"/>
      <c r="AV41" s="192"/>
      <c r="AW41" s="177"/>
      <c r="AX41" s="46"/>
    </row>
    <row r="42" spans="1:50" ht="20.25" customHeight="1" x14ac:dyDescent="0.5">
      <c r="A42" s="105"/>
      <c r="B42" s="106"/>
      <c r="C42" s="105"/>
      <c r="D42" s="106"/>
      <c r="E42" s="105"/>
      <c r="F42" s="106"/>
      <c r="G42" s="105"/>
      <c r="H42" s="106"/>
      <c r="I42" s="96"/>
      <c r="J42" s="217"/>
      <c r="K42" s="145"/>
      <c r="L42" s="111"/>
      <c r="M42" s="111"/>
      <c r="N42" s="111"/>
      <c r="O42" s="111"/>
      <c r="P42" s="111"/>
      <c r="Q42" s="111"/>
      <c r="R42" s="145"/>
      <c r="S42" s="143"/>
      <c r="T42" s="227"/>
      <c r="U42" s="176"/>
      <c r="V42" s="291"/>
      <c r="W42" s="291"/>
      <c r="X42" s="291"/>
      <c r="Y42" s="291"/>
      <c r="Z42" s="291"/>
      <c r="AA42" s="291"/>
      <c r="AB42" s="116"/>
      <c r="AC42" s="116"/>
      <c r="AD42" s="64"/>
      <c r="AE42" s="116"/>
      <c r="AF42" s="116"/>
      <c r="AG42" s="116"/>
      <c r="AH42" s="66"/>
      <c r="AI42" s="66"/>
      <c r="AJ42" s="116"/>
      <c r="AK42" s="64"/>
      <c r="AL42" s="66"/>
      <c r="AM42" s="66"/>
      <c r="AN42" s="66"/>
      <c r="AO42" s="115"/>
      <c r="AP42" s="66"/>
      <c r="AQ42" s="66"/>
      <c r="AR42" s="66"/>
      <c r="AS42" s="66"/>
      <c r="AT42" s="66"/>
      <c r="AU42" s="119"/>
      <c r="AV42" s="182"/>
      <c r="AW42" s="177"/>
      <c r="AX42" s="46"/>
    </row>
    <row r="43" spans="1:50" ht="20.25" customHeight="1" x14ac:dyDescent="0.5">
      <c r="A43" s="105"/>
      <c r="B43" s="106"/>
      <c r="C43" s="105"/>
      <c r="D43" s="106"/>
      <c r="E43" s="105"/>
      <c r="F43" s="106"/>
      <c r="G43" s="105"/>
      <c r="H43" s="106"/>
      <c r="I43" s="96"/>
      <c r="J43" s="217"/>
      <c r="K43" s="145"/>
      <c r="L43" s="111"/>
      <c r="M43" s="111"/>
      <c r="N43" s="111"/>
      <c r="O43" s="111"/>
      <c r="P43" s="111"/>
      <c r="Q43" s="111"/>
      <c r="R43" s="145"/>
      <c r="S43" s="143"/>
      <c r="T43" s="227"/>
      <c r="U43" s="143"/>
      <c r="V43" s="94"/>
      <c r="W43" s="94"/>
      <c r="X43" s="94"/>
      <c r="Y43" s="94"/>
      <c r="Z43" s="94"/>
      <c r="AA43" s="94"/>
      <c r="AB43" s="116"/>
      <c r="AC43" s="116"/>
      <c r="AD43" s="64"/>
      <c r="AE43" s="116"/>
      <c r="AF43" s="116"/>
      <c r="AG43" s="116"/>
      <c r="AH43" s="66">
        <v>6.5568567119155396</v>
      </c>
      <c r="AI43" s="66">
        <v>0</v>
      </c>
      <c r="AJ43" s="116">
        <v>20</v>
      </c>
      <c r="AK43" s="64"/>
      <c r="AL43" s="66">
        <v>14.500452488687801</v>
      </c>
      <c r="AM43" s="66"/>
      <c r="AN43" s="66">
        <f>SUM(AH43,AI43,AL43)</f>
        <v>21.057309200603342</v>
      </c>
      <c r="AO43" s="115"/>
      <c r="AP43" s="66">
        <v>2.9932733973015799</v>
      </c>
      <c r="AQ43" s="66">
        <v>0</v>
      </c>
      <c r="AR43" s="66">
        <v>0</v>
      </c>
      <c r="AS43" s="66">
        <v>0.98104170433137505</v>
      </c>
      <c r="AT43" s="66">
        <f>SUM(AN43,AP43,AQ43,AR43,AS43)</f>
        <v>25.031624302236295</v>
      </c>
      <c r="AU43" s="119"/>
      <c r="AV43" s="182"/>
      <c r="AW43" s="177"/>
      <c r="AX43" s="46"/>
    </row>
    <row r="44" spans="1:50" ht="20.25" customHeight="1" x14ac:dyDescent="0.5">
      <c r="A44" s="105"/>
      <c r="B44" s="106"/>
      <c r="C44" s="105"/>
      <c r="D44" s="106"/>
      <c r="E44" s="105"/>
      <c r="F44" s="106"/>
      <c r="G44" s="105"/>
      <c r="H44" s="106"/>
      <c r="I44" s="96"/>
      <c r="J44" s="217"/>
      <c r="K44" s="145"/>
      <c r="L44" s="111"/>
      <c r="M44" s="111"/>
      <c r="N44" s="111"/>
      <c r="O44" s="111"/>
      <c r="P44" s="111"/>
      <c r="Q44" s="111"/>
      <c r="R44" s="145"/>
      <c r="S44" s="143"/>
      <c r="T44" s="227"/>
      <c r="U44" s="143"/>
      <c r="V44" s="94"/>
      <c r="W44" s="94"/>
      <c r="X44" s="94"/>
      <c r="Y44" s="94"/>
      <c r="Z44" s="94"/>
      <c r="AA44" s="94"/>
      <c r="AB44" s="116"/>
      <c r="AC44" s="116"/>
      <c r="AD44" s="64"/>
      <c r="AE44" s="116"/>
      <c r="AF44" s="116"/>
      <c r="AG44" s="116"/>
      <c r="AH44" s="66">
        <v>9.8352850678733006</v>
      </c>
      <c r="AI44" s="66">
        <v>0</v>
      </c>
      <c r="AJ44" s="116">
        <v>30</v>
      </c>
      <c r="AK44" s="64"/>
      <c r="AL44" s="66">
        <v>21.750678733031702</v>
      </c>
      <c r="AM44" s="66"/>
      <c r="AN44" s="66">
        <f>SUM(AH44,AI44,AL44)</f>
        <v>31.585963800905002</v>
      </c>
      <c r="AO44" s="115"/>
      <c r="AP44" s="66">
        <v>4.4899100959523697</v>
      </c>
      <c r="AQ44" s="66">
        <v>0</v>
      </c>
      <c r="AR44" s="66">
        <v>0</v>
      </c>
      <c r="AS44" s="66">
        <v>0.98104170433137505</v>
      </c>
      <c r="AT44" s="66">
        <f>SUM(AN44,AP44,AQ44,AR44,AS44)</f>
        <v>37.056915601188749</v>
      </c>
      <c r="AU44" s="119"/>
      <c r="AV44" s="182"/>
      <c r="AW44" s="177"/>
      <c r="AX44" s="46"/>
    </row>
    <row r="45" spans="1:50" ht="20.25" customHeight="1" x14ac:dyDescent="0.5">
      <c r="A45" s="105"/>
      <c r="B45" s="106"/>
      <c r="C45" s="105"/>
      <c r="D45" s="106"/>
      <c r="E45" s="105"/>
      <c r="F45" s="106"/>
      <c r="G45" s="105"/>
      <c r="H45" s="106"/>
      <c r="I45" s="96"/>
      <c r="J45" s="217"/>
      <c r="K45" s="145"/>
      <c r="L45" s="111"/>
      <c r="M45" s="111"/>
      <c r="N45" s="111"/>
      <c r="O45" s="111"/>
      <c r="P45" s="111"/>
      <c r="Q45" s="111"/>
      <c r="R45" s="145"/>
      <c r="S45" s="143"/>
      <c r="T45" s="227"/>
      <c r="U45" s="61"/>
      <c r="V45" s="94"/>
      <c r="W45" s="94"/>
      <c r="X45" s="94"/>
      <c r="Y45" s="94"/>
      <c r="Z45" s="94"/>
      <c r="AA45" s="94"/>
      <c r="AB45" s="116"/>
      <c r="AC45" s="116"/>
      <c r="AD45" s="64"/>
      <c r="AE45" s="116"/>
      <c r="AF45" s="116"/>
      <c r="AG45" s="116"/>
      <c r="AH45" s="66">
        <v>9.8352850678733006</v>
      </c>
      <c r="AI45" s="66">
        <v>0</v>
      </c>
      <c r="AJ45" s="116">
        <v>30</v>
      </c>
      <c r="AK45" s="64"/>
      <c r="AL45" s="66">
        <v>21.750678733031702</v>
      </c>
      <c r="AM45" s="66"/>
      <c r="AN45" s="66">
        <f>SUM(AH45,AI45,AL45)</f>
        <v>31.585963800905002</v>
      </c>
      <c r="AO45" s="115"/>
      <c r="AP45" s="66">
        <v>4.4899100959523697</v>
      </c>
      <c r="AQ45" s="66">
        <v>0</v>
      </c>
      <c r="AR45" s="66">
        <v>0</v>
      </c>
      <c r="AS45" s="66">
        <v>0.98104170433137505</v>
      </c>
      <c r="AT45" s="66">
        <f>SUM(AN45,AP45,AQ45,AR45,AS45)</f>
        <v>37.056915601188749</v>
      </c>
      <c r="AU45" s="119"/>
      <c r="AV45" s="182"/>
      <c r="AW45" s="177"/>
      <c r="AX45" s="46"/>
    </row>
    <row r="46" spans="1:50" ht="20.25" customHeight="1" x14ac:dyDescent="0.5">
      <c r="A46" s="372"/>
      <c r="B46" s="373"/>
      <c r="C46" s="105"/>
      <c r="D46" s="106"/>
      <c r="E46" s="105"/>
      <c r="F46" s="106"/>
      <c r="G46" s="105"/>
      <c r="H46" s="106"/>
      <c r="I46" s="96"/>
      <c r="J46" s="217"/>
      <c r="K46" s="58"/>
      <c r="L46" s="59"/>
      <c r="M46" s="59"/>
      <c r="N46" s="59"/>
      <c r="O46" s="59"/>
      <c r="P46" s="59"/>
      <c r="Q46" s="59"/>
      <c r="R46" s="145"/>
      <c r="S46" s="146"/>
      <c r="T46" s="147"/>
      <c r="U46" s="61"/>
      <c r="V46" s="61"/>
      <c r="W46" s="61"/>
      <c r="X46" s="61"/>
      <c r="Y46" s="61"/>
      <c r="Z46" s="61"/>
      <c r="AA46" s="61"/>
      <c r="AB46" s="116"/>
      <c r="AC46" s="116"/>
      <c r="AD46" s="64"/>
      <c r="AE46" s="116"/>
      <c r="AF46" s="116"/>
      <c r="AG46" s="116"/>
      <c r="AH46" s="66"/>
      <c r="AI46" s="61"/>
      <c r="AJ46" s="116"/>
      <c r="AK46" s="64"/>
      <c r="AL46" s="66"/>
      <c r="AM46" s="66"/>
      <c r="AN46" s="66"/>
      <c r="AO46" s="187"/>
      <c r="AP46" s="66"/>
      <c r="AQ46" s="66"/>
      <c r="AR46" s="66"/>
      <c r="AS46" s="66"/>
      <c r="AT46" s="66"/>
      <c r="AU46" s="119"/>
      <c r="AV46" s="182"/>
      <c r="AW46" s="177"/>
      <c r="AX46" s="46"/>
    </row>
    <row r="47" spans="1:50" ht="28.5" customHeight="1" x14ac:dyDescent="0.35">
      <c r="A47" s="366"/>
      <c r="B47" s="367"/>
      <c r="C47" s="366"/>
      <c r="D47" s="367"/>
      <c r="E47" s="366"/>
      <c r="F47" s="367"/>
      <c r="G47" s="366"/>
      <c r="H47" s="367"/>
      <c r="I47" s="368"/>
      <c r="J47" s="62"/>
      <c r="K47" s="62"/>
      <c r="L47" s="62"/>
      <c r="M47" s="62"/>
      <c r="N47" s="62"/>
      <c r="O47" s="62"/>
      <c r="P47" s="62"/>
      <c r="Q47" s="62"/>
      <c r="R47" s="62"/>
      <c r="S47" s="369"/>
      <c r="T47" s="370"/>
      <c r="U47" s="371"/>
      <c r="V47" s="369"/>
      <c r="W47" s="369"/>
      <c r="X47" s="369"/>
      <c r="Y47" s="369"/>
      <c r="Z47" s="369"/>
      <c r="AA47" s="369"/>
      <c r="AB47" s="63"/>
      <c r="AC47" s="63"/>
      <c r="AD47" s="223"/>
      <c r="AE47" s="63"/>
      <c r="AF47" s="63"/>
      <c r="AG47" s="63"/>
      <c r="AH47" s="197"/>
      <c r="AI47" s="197"/>
      <c r="AJ47" s="196"/>
      <c r="AK47" s="193"/>
      <c r="AL47" s="197"/>
      <c r="AM47" s="197"/>
      <c r="AN47" s="197"/>
      <c r="AO47" s="213"/>
      <c r="AP47" s="197"/>
      <c r="AQ47" s="197"/>
      <c r="AR47" s="197"/>
      <c r="AS47" s="197"/>
      <c r="AT47" s="197"/>
      <c r="AU47" s="213"/>
      <c r="AV47" s="192"/>
      <c r="AW47" s="177"/>
      <c r="AX47" s="46"/>
    </row>
    <row r="48" spans="1:50" ht="20.25" customHeight="1" x14ac:dyDescent="0.5">
      <c r="A48" s="105"/>
      <c r="B48" s="106"/>
      <c r="C48" s="105"/>
      <c r="D48" s="106"/>
      <c r="E48" s="105"/>
      <c r="F48" s="106"/>
      <c r="G48" s="105"/>
      <c r="H48" s="106"/>
      <c r="I48" s="96"/>
      <c r="J48" s="217"/>
      <c r="K48" s="145"/>
      <c r="L48" s="111"/>
      <c r="M48" s="111"/>
      <c r="N48" s="111"/>
      <c r="O48" s="111"/>
      <c r="P48" s="111"/>
      <c r="Q48" s="111"/>
      <c r="R48" s="360"/>
      <c r="S48" s="143"/>
      <c r="T48" s="227"/>
      <c r="U48" s="374"/>
      <c r="V48" s="176"/>
      <c r="W48" s="361"/>
      <c r="X48" s="361"/>
      <c r="Y48" s="361"/>
      <c r="Z48" s="361"/>
      <c r="AA48" s="361"/>
      <c r="AB48" s="116"/>
      <c r="AC48" s="116"/>
      <c r="AD48" s="64"/>
      <c r="AE48" s="116"/>
      <c r="AF48" s="116"/>
      <c r="AG48" s="116"/>
      <c r="AH48" s="66">
        <v>6.5568567119155396</v>
      </c>
      <c r="AI48" s="66">
        <v>0</v>
      </c>
      <c r="AJ48" s="116">
        <v>20</v>
      </c>
      <c r="AK48" s="64"/>
      <c r="AL48" s="66">
        <v>14.500452488687801</v>
      </c>
      <c r="AM48" s="66"/>
      <c r="AN48" s="66">
        <f>SUM(AH48,AI48,AL48)</f>
        <v>21.057309200603342</v>
      </c>
      <c r="AO48" s="115"/>
      <c r="AP48" s="66">
        <v>2.9932733973015799</v>
      </c>
      <c r="AQ48" s="66">
        <v>0</v>
      </c>
      <c r="AR48" s="66">
        <v>0</v>
      </c>
      <c r="AS48" s="66">
        <v>0.98104170433137505</v>
      </c>
      <c r="AT48" s="66">
        <f>SUM(AN48,AP48,AQ48,AR48,AS48)</f>
        <v>25.031624302236295</v>
      </c>
      <c r="AU48" s="119"/>
      <c r="AV48" s="182"/>
      <c r="AW48" s="177"/>
      <c r="AX48" s="46"/>
    </row>
    <row r="49" spans="1:50" ht="20.25" customHeight="1" x14ac:dyDescent="0.45">
      <c r="A49" s="105"/>
      <c r="B49" s="106"/>
      <c r="C49" s="105"/>
      <c r="D49" s="106"/>
      <c r="E49" s="105"/>
      <c r="F49" s="106"/>
      <c r="G49" s="105"/>
      <c r="H49" s="106"/>
      <c r="I49" s="96"/>
      <c r="J49" s="145"/>
      <c r="K49" s="145"/>
      <c r="L49" s="111"/>
      <c r="M49" s="111"/>
      <c r="N49" s="111"/>
      <c r="O49" s="111"/>
      <c r="P49" s="111"/>
      <c r="Q49" s="111"/>
      <c r="R49" s="360"/>
      <c r="S49" s="143"/>
      <c r="T49" s="227"/>
      <c r="U49" s="374"/>
      <c r="V49" s="176"/>
      <c r="W49" s="361"/>
      <c r="X49" s="361"/>
      <c r="Y49" s="361"/>
      <c r="Z49" s="361"/>
      <c r="AA49" s="361"/>
      <c r="AB49" s="116"/>
      <c r="AC49" s="116"/>
      <c r="AD49" s="64"/>
      <c r="AE49" s="116"/>
      <c r="AF49" s="116"/>
      <c r="AG49" s="116"/>
      <c r="AH49" s="66">
        <v>6.5568567119155396</v>
      </c>
      <c r="AI49" s="66">
        <v>0</v>
      </c>
      <c r="AJ49" s="116">
        <v>20</v>
      </c>
      <c r="AK49" s="64"/>
      <c r="AL49" s="66">
        <v>14.500452488687801</v>
      </c>
      <c r="AM49" s="66"/>
      <c r="AN49" s="66">
        <f>SUM(AH49,AI49,AL49)</f>
        <v>21.057309200603342</v>
      </c>
      <c r="AO49" s="115"/>
      <c r="AP49" s="66">
        <v>2.9932733973015799</v>
      </c>
      <c r="AQ49" s="66">
        <v>0</v>
      </c>
      <c r="AR49" s="66">
        <v>0</v>
      </c>
      <c r="AS49" s="66">
        <v>0.98104170433137505</v>
      </c>
      <c r="AT49" s="66">
        <f>SUM(AN49,AP49,AQ49,AR49,AS49)</f>
        <v>25.031624302236295</v>
      </c>
      <c r="AU49" s="119"/>
      <c r="AV49" s="182"/>
      <c r="AW49" s="177"/>
      <c r="AX49" s="46"/>
    </row>
    <row r="50" spans="1:50" ht="20.25" customHeight="1" x14ac:dyDescent="0.45">
      <c r="A50" s="372"/>
      <c r="B50" s="373"/>
      <c r="C50" s="105"/>
      <c r="D50" s="106"/>
      <c r="E50" s="105"/>
      <c r="F50" s="106"/>
      <c r="G50" s="105"/>
      <c r="H50" s="106"/>
      <c r="I50" s="96"/>
      <c r="J50" s="145"/>
      <c r="K50" s="145"/>
      <c r="L50" s="111"/>
      <c r="M50" s="111"/>
      <c r="N50" s="111"/>
      <c r="O50" s="111"/>
      <c r="P50" s="111"/>
      <c r="Q50" s="111"/>
      <c r="R50" s="145"/>
      <c r="S50" s="146"/>
      <c r="T50" s="147"/>
      <c r="U50" s="61"/>
      <c r="V50" s="61"/>
      <c r="W50" s="61"/>
      <c r="X50" s="61"/>
      <c r="Y50" s="61"/>
      <c r="Z50" s="61"/>
      <c r="AA50" s="61"/>
      <c r="AB50" s="116"/>
      <c r="AC50" s="116"/>
      <c r="AD50" s="64"/>
      <c r="AE50" s="116"/>
      <c r="AF50" s="116"/>
      <c r="AG50" s="116"/>
      <c r="AH50" s="66"/>
      <c r="AI50" s="66"/>
      <c r="AJ50" s="116"/>
      <c r="AK50" s="64"/>
      <c r="AL50" s="66"/>
      <c r="AM50" s="66"/>
      <c r="AN50" s="66"/>
      <c r="AO50" s="115"/>
      <c r="AP50" s="66"/>
      <c r="AQ50" s="66"/>
      <c r="AR50" s="66"/>
      <c r="AS50" s="66"/>
      <c r="AT50" s="66"/>
      <c r="AU50" s="119"/>
      <c r="AV50" s="182"/>
      <c r="AW50" s="177"/>
      <c r="AX50" s="46"/>
    </row>
    <row r="51" spans="1:50" ht="28.5" customHeight="1" x14ac:dyDescent="0.35">
      <c r="A51" s="366"/>
      <c r="B51" s="367"/>
      <c r="C51" s="366"/>
      <c r="D51" s="367"/>
      <c r="E51" s="366"/>
      <c r="F51" s="367"/>
      <c r="G51" s="366"/>
      <c r="H51" s="367"/>
      <c r="I51" s="368"/>
      <c r="J51" s="62"/>
      <c r="K51" s="62"/>
      <c r="L51" s="62"/>
      <c r="M51" s="62"/>
      <c r="N51" s="62"/>
      <c r="O51" s="62"/>
      <c r="P51" s="62"/>
      <c r="Q51" s="62"/>
      <c r="R51" s="62"/>
      <c r="S51" s="369"/>
      <c r="T51" s="370"/>
      <c r="U51" s="371"/>
      <c r="V51" s="369"/>
      <c r="W51" s="369"/>
      <c r="X51" s="369"/>
      <c r="Y51" s="369"/>
      <c r="Z51" s="369"/>
      <c r="AA51" s="369"/>
      <c r="AB51" s="63"/>
      <c r="AC51" s="63"/>
      <c r="AD51" s="223"/>
      <c r="AE51" s="63"/>
      <c r="AF51" s="63"/>
      <c r="AG51" s="63"/>
      <c r="AH51" s="197"/>
      <c r="AI51" s="197"/>
      <c r="AJ51" s="196"/>
      <c r="AK51" s="193"/>
      <c r="AL51" s="197"/>
      <c r="AM51" s="197"/>
      <c r="AN51" s="197"/>
      <c r="AO51" s="213"/>
      <c r="AP51" s="197"/>
      <c r="AQ51" s="197"/>
      <c r="AR51" s="197"/>
      <c r="AS51" s="197"/>
      <c r="AT51" s="197"/>
      <c r="AU51" s="213"/>
      <c r="AV51" s="192"/>
      <c r="AW51" s="177"/>
      <c r="AX51" s="46"/>
    </row>
    <row r="52" spans="1:50" ht="20.25" customHeight="1" x14ac:dyDescent="0.45">
      <c r="A52" s="105"/>
      <c r="B52" s="106"/>
      <c r="C52" s="105"/>
      <c r="D52" s="106"/>
      <c r="E52" s="105"/>
      <c r="F52" s="106"/>
      <c r="G52" s="105"/>
      <c r="H52" s="106"/>
      <c r="I52" s="96"/>
      <c r="J52" s="145"/>
      <c r="K52" s="145"/>
      <c r="L52" s="111"/>
      <c r="M52" s="111"/>
      <c r="N52" s="111"/>
      <c r="O52" s="111"/>
      <c r="P52" s="111"/>
      <c r="Q52" s="111"/>
      <c r="R52" s="145"/>
      <c r="S52" s="143"/>
      <c r="T52" s="227"/>
      <c r="U52" s="61"/>
      <c r="V52" s="94"/>
      <c r="W52" s="94"/>
      <c r="X52" s="94"/>
      <c r="Y52" s="94"/>
      <c r="Z52" s="94"/>
      <c r="AA52" s="94"/>
      <c r="AB52" s="116"/>
      <c r="AC52" s="116"/>
      <c r="AD52" s="64"/>
      <c r="AE52" s="116"/>
      <c r="AF52" s="116"/>
      <c r="AG52" s="116"/>
      <c r="AH52" s="66">
        <v>6.5568567119155396</v>
      </c>
      <c r="AI52" s="66">
        <v>0</v>
      </c>
      <c r="AJ52" s="116">
        <v>20</v>
      </c>
      <c r="AK52" s="64"/>
      <c r="AL52" s="66">
        <v>14.500452488687801</v>
      </c>
      <c r="AM52" s="66"/>
      <c r="AN52" s="66">
        <f>SUM(AH52,AI52,AL52)</f>
        <v>21.057309200603342</v>
      </c>
      <c r="AO52" s="115"/>
      <c r="AP52" s="66">
        <v>2.9932733973015799</v>
      </c>
      <c r="AQ52" s="66">
        <v>0</v>
      </c>
      <c r="AR52" s="66">
        <v>0</v>
      </c>
      <c r="AS52" s="66">
        <v>0.98104170433137505</v>
      </c>
      <c r="AT52" s="66">
        <f>SUM(AN52,AP52,AQ52,AR52,AS52)</f>
        <v>25.031624302236295</v>
      </c>
      <c r="AU52" s="119"/>
      <c r="AV52" s="182"/>
      <c r="AW52" s="177"/>
      <c r="AX52" s="46"/>
    </row>
    <row r="53" spans="1:50" ht="20.25" customHeight="1" x14ac:dyDescent="0.45">
      <c r="A53" s="105"/>
      <c r="B53" s="106"/>
      <c r="C53" s="105"/>
      <c r="D53" s="106"/>
      <c r="E53" s="105"/>
      <c r="F53" s="106"/>
      <c r="G53" s="105"/>
      <c r="H53" s="106"/>
      <c r="I53" s="96"/>
      <c r="J53" s="145"/>
      <c r="K53" s="145"/>
      <c r="L53" s="111"/>
      <c r="M53" s="111"/>
      <c r="N53" s="111"/>
      <c r="O53" s="111"/>
      <c r="P53" s="111"/>
      <c r="Q53" s="111"/>
      <c r="R53" s="145"/>
      <c r="S53" s="143"/>
      <c r="T53" s="227"/>
      <c r="U53" s="61"/>
      <c r="V53" s="94"/>
      <c r="W53" s="94"/>
      <c r="X53" s="94"/>
      <c r="Y53" s="94"/>
      <c r="Z53" s="94"/>
      <c r="AA53" s="94"/>
      <c r="AB53" s="116"/>
      <c r="AC53" s="116"/>
      <c r="AD53" s="64"/>
      <c r="AE53" s="116"/>
      <c r="AF53" s="116"/>
      <c r="AG53" s="116"/>
      <c r="AH53" s="66">
        <v>6.5568567119155396</v>
      </c>
      <c r="AI53" s="66">
        <v>0</v>
      </c>
      <c r="AJ53" s="116">
        <v>20</v>
      </c>
      <c r="AK53" s="64"/>
      <c r="AL53" s="66">
        <v>14.500452488687801</v>
      </c>
      <c r="AM53" s="66"/>
      <c r="AN53" s="66">
        <f>SUM(AH53,AI53,AL53)</f>
        <v>21.057309200603342</v>
      </c>
      <c r="AO53" s="115"/>
      <c r="AP53" s="66">
        <v>2.9932733973015799</v>
      </c>
      <c r="AQ53" s="66">
        <v>0</v>
      </c>
      <c r="AR53" s="66">
        <v>0</v>
      </c>
      <c r="AS53" s="66">
        <v>0.98104170433137505</v>
      </c>
      <c r="AT53" s="66">
        <f>SUM(AN53,AP53,AQ53,AR53,AS53)</f>
        <v>25.031624302236295</v>
      </c>
      <c r="AU53" s="119"/>
      <c r="AV53" s="182"/>
      <c r="AW53" s="177"/>
      <c r="AX53" s="46"/>
    </row>
    <row r="54" spans="1:50" ht="20.25" customHeight="1" x14ac:dyDescent="0.55000000000000004">
      <c r="A54" s="372"/>
      <c r="B54" s="373"/>
      <c r="C54" s="90"/>
      <c r="D54" s="89"/>
      <c r="E54" s="90"/>
      <c r="F54" s="89"/>
      <c r="G54" s="90"/>
      <c r="H54" s="89"/>
      <c r="I54" s="126"/>
      <c r="J54" s="127"/>
      <c r="K54" s="127"/>
      <c r="L54" s="127"/>
      <c r="M54" s="127"/>
      <c r="N54" s="127"/>
      <c r="O54" s="127"/>
      <c r="P54" s="127"/>
      <c r="Q54" s="127"/>
      <c r="R54" s="360"/>
      <c r="S54" s="375"/>
      <c r="T54" s="161"/>
      <c r="U54" s="61"/>
      <c r="V54" s="61"/>
      <c r="W54" s="61"/>
      <c r="X54" s="61"/>
      <c r="Y54" s="61"/>
      <c r="Z54" s="61"/>
      <c r="AA54" s="61"/>
      <c r="AB54" s="63"/>
      <c r="AC54" s="63"/>
      <c r="AD54" s="64"/>
      <c r="AE54" s="63"/>
      <c r="AF54" s="63"/>
      <c r="AG54" s="63"/>
      <c r="AH54" s="65"/>
      <c r="AI54" s="65"/>
      <c r="AJ54" s="63"/>
      <c r="AK54" s="64"/>
      <c r="AL54" s="65"/>
      <c r="AM54" s="65"/>
      <c r="AN54" s="65"/>
      <c r="AO54" s="67"/>
      <c r="AP54" s="65"/>
      <c r="AQ54" s="65"/>
      <c r="AR54" s="65"/>
      <c r="AS54" s="65"/>
      <c r="AT54" s="65"/>
      <c r="AU54" s="68"/>
      <c r="AV54" s="62"/>
      <c r="AW54" s="177"/>
      <c r="AX54" s="46"/>
    </row>
    <row r="55" spans="1:50" ht="28.5" customHeight="1" x14ac:dyDescent="0.35">
      <c r="A55" s="366"/>
      <c r="B55" s="367"/>
      <c r="C55" s="366"/>
      <c r="D55" s="367"/>
      <c r="E55" s="366"/>
      <c r="F55" s="367"/>
      <c r="G55" s="366"/>
      <c r="H55" s="367"/>
      <c r="I55" s="368"/>
      <c r="J55" s="62"/>
      <c r="K55" s="62"/>
      <c r="L55" s="62"/>
      <c r="M55" s="62"/>
      <c r="N55" s="62"/>
      <c r="O55" s="62"/>
      <c r="P55" s="62"/>
      <c r="Q55" s="62"/>
      <c r="R55" s="62"/>
      <c r="S55" s="369"/>
      <c r="T55" s="370"/>
      <c r="U55" s="371"/>
      <c r="V55" s="369"/>
      <c r="W55" s="369"/>
      <c r="X55" s="369"/>
      <c r="Y55" s="369"/>
      <c r="Z55" s="369"/>
      <c r="AA55" s="369"/>
      <c r="AB55" s="63"/>
      <c r="AC55" s="63"/>
      <c r="AD55" s="223"/>
      <c r="AE55" s="63"/>
      <c r="AF55" s="63"/>
      <c r="AG55" s="63"/>
      <c r="AH55" s="197"/>
      <c r="AI55" s="197"/>
      <c r="AJ55" s="196"/>
      <c r="AK55" s="193"/>
      <c r="AL55" s="197"/>
      <c r="AM55" s="197"/>
      <c r="AN55" s="197"/>
      <c r="AO55" s="213"/>
      <c r="AP55" s="197"/>
      <c r="AQ55" s="197"/>
      <c r="AR55" s="197"/>
      <c r="AS55" s="197"/>
      <c r="AT55" s="197"/>
      <c r="AU55" s="213"/>
      <c r="AV55" s="192"/>
      <c r="AW55" s="177"/>
      <c r="AX55" s="46"/>
    </row>
    <row r="56" spans="1:50" ht="20.25" customHeight="1" x14ac:dyDescent="0.45">
      <c r="A56" s="105"/>
      <c r="B56" s="106"/>
      <c r="C56" s="105"/>
      <c r="D56" s="106"/>
      <c r="E56" s="105"/>
      <c r="F56" s="106"/>
      <c r="G56" s="105"/>
      <c r="H56" s="106"/>
      <c r="I56" s="96"/>
      <c r="J56" s="145"/>
      <c r="K56" s="58"/>
      <c r="L56" s="59"/>
      <c r="M56" s="59"/>
      <c r="N56" s="59"/>
      <c r="O56" s="59"/>
      <c r="P56" s="59"/>
      <c r="Q56" s="59"/>
      <c r="R56" s="145"/>
      <c r="S56" s="94"/>
      <c r="T56" s="227"/>
      <c r="U56" s="61"/>
      <c r="V56" s="176"/>
      <c r="W56" s="176"/>
      <c r="X56" s="176"/>
      <c r="Y56" s="176"/>
      <c r="Z56" s="176"/>
      <c r="AA56" s="176"/>
      <c r="AB56" s="116"/>
      <c r="AC56" s="116"/>
      <c r="AD56" s="64"/>
      <c r="AE56" s="116"/>
      <c r="AF56" s="116"/>
      <c r="AG56" s="116"/>
      <c r="AH56" s="66"/>
      <c r="AI56" s="61"/>
      <c r="AJ56" s="116"/>
      <c r="AK56" s="64"/>
      <c r="AL56" s="66"/>
      <c r="AM56" s="66"/>
      <c r="AN56" s="66"/>
      <c r="AO56" s="187"/>
      <c r="AP56" s="66"/>
      <c r="AQ56" s="66"/>
      <c r="AR56" s="66"/>
      <c r="AS56" s="66"/>
      <c r="AT56" s="66"/>
      <c r="AU56" s="119"/>
      <c r="AV56" s="182"/>
      <c r="AW56" s="177"/>
      <c r="AX56" s="46"/>
    </row>
    <row r="57" spans="1:50" ht="20.25" customHeight="1" x14ac:dyDescent="0.45">
      <c r="A57" s="105"/>
      <c r="B57" s="106"/>
      <c r="C57" s="105"/>
      <c r="D57" s="106"/>
      <c r="E57" s="105"/>
      <c r="F57" s="106"/>
      <c r="G57" s="105"/>
      <c r="H57" s="106"/>
      <c r="I57" s="96"/>
      <c r="J57" s="145"/>
      <c r="K57" s="145"/>
      <c r="L57" s="111"/>
      <c r="M57" s="111"/>
      <c r="N57" s="111"/>
      <c r="O57" s="111"/>
      <c r="P57" s="111"/>
      <c r="Q57" s="111"/>
      <c r="R57" s="145"/>
      <c r="S57" s="143"/>
      <c r="T57" s="227"/>
      <c r="U57" s="143"/>
      <c r="V57" s="94"/>
      <c r="W57" s="94"/>
      <c r="X57" s="94"/>
      <c r="Y57" s="94"/>
      <c r="Z57" s="94"/>
      <c r="AA57" s="94"/>
      <c r="AB57" s="116"/>
      <c r="AC57" s="116"/>
      <c r="AD57" s="64"/>
      <c r="AE57" s="116"/>
      <c r="AF57" s="116"/>
      <c r="AG57" s="116"/>
      <c r="AH57" s="66">
        <v>6.5568567119155396</v>
      </c>
      <c r="AI57" s="66">
        <v>0</v>
      </c>
      <c r="AJ57" s="116">
        <v>20</v>
      </c>
      <c r="AK57" s="64"/>
      <c r="AL57" s="66">
        <v>14.500452488687801</v>
      </c>
      <c r="AM57" s="66"/>
      <c r="AN57" s="66">
        <f t="shared" ref="AN57:AN64" si="7">SUM(AH57,AI57,AL57)</f>
        <v>21.057309200603342</v>
      </c>
      <c r="AO57" s="115"/>
      <c r="AP57" s="66">
        <v>2.9932733973015799</v>
      </c>
      <c r="AQ57" s="66">
        <v>0</v>
      </c>
      <c r="AR57" s="66">
        <v>0</v>
      </c>
      <c r="AS57" s="66">
        <v>0.98104170433137505</v>
      </c>
      <c r="AT57" s="66">
        <f t="shared" ref="AT57:AT64" si="8">SUM(AN57,AP57,AQ57,AR57,AS57)</f>
        <v>25.031624302236295</v>
      </c>
      <c r="AU57" s="119"/>
      <c r="AV57" s="182"/>
      <c r="AW57" s="177"/>
      <c r="AX57" s="46"/>
    </row>
    <row r="58" spans="1:50" ht="20.25" customHeight="1" x14ac:dyDescent="0.45">
      <c r="A58" s="105"/>
      <c r="B58" s="106"/>
      <c r="C58" s="105"/>
      <c r="D58" s="106"/>
      <c r="E58" s="105"/>
      <c r="F58" s="106"/>
      <c r="G58" s="105"/>
      <c r="H58" s="106"/>
      <c r="I58" s="96"/>
      <c r="J58" s="145"/>
      <c r="K58" s="145"/>
      <c r="L58" s="111"/>
      <c r="M58" s="111"/>
      <c r="N58" s="111"/>
      <c r="O58" s="111"/>
      <c r="P58" s="111"/>
      <c r="Q58" s="111"/>
      <c r="R58" s="145"/>
      <c r="S58" s="143"/>
      <c r="T58" s="227"/>
      <c r="U58" s="143"/>
      <c r="V58" s="94"/>
      <c r="W58" s="94"/>
      <c r="X58" s="94"/>
      <c r="Y58" s="94"/>
      <c r="Z58" s="94"/>
      <c r="AA58" s="94"/>
      <c r="AB58" s="116"/>
      <c r="AC58" s="116"/>
      <c r="AD58" s="64"/>
      <c r="AE58" s="116"/>
      <c r="AF58" s="116"/>
      <c r="AG58" s="116"/>
      <c r="AH58" s="66">
        <v>6.5568567119155396</v>
      </c>
      <c r="AI58" s="66">
        <v>0</v>
      </c>
      <c r="AJ58" s="116">
        <v>20</v>
      </c>
      <c r="AK58" s="64"/>
      <c r="AL58" s="66">
        <v>14.500452488687801</v>
      </c>
      <c r="AM58" s="66"/>
      <c r="AN58" s="66">
        <f t="shared" si="7"/>
        <v>21.057309200603342</v>
      </c>
      <c r="AO58" s="115"/>
      <c r="AP58" s="66">
        <v>2.9932733973015799</v>
      </c>
      <c r="AQ58" s="66">
        <v>0</v>
      </c>
      <c r="AR58" s="66">
        <v>0</v>
      </c>
      <c r="AS58" s="66">
        <v>0.98104170433137505</v>
      </c>
      <c r="AT58" s="66">
        <f t="shared" si="8"/>
        <v>25.031624302236295</v>
      </c>
      <c r="AU58" s="119"/>
      <c r="AV58" s="182"/>
      <c r="AW58" s="177"/>
      <c r="AX58" s="46"/>
    </row>
    <row r="59" spans="1:50" ht="20.25" customHeight="1" x14ac:dyDescent="0.45">
      <c r="A59" s="105"/>
      <c r="B59" s="106"/>
      <c r="C59" s="105"/>
      <c r="D59" s="106"/>
      <c r="E59" s="105"/>
      <c r="F59" s="106"/>
      <c r="G59" s="105"/>
      <c r="H59" s="106"/>
      <c r="I59" s="96"/>
      <c r="J59" s="145"/>
      <c r="K59" s="145"/>
      <c r="L59" s="111"/>
      <c r="M59" s="111"/>
      <c r="N59" s="111"/>
      <c r="O59" s="111"/>
      <c r="P59" s="111"/>
      <c r="Q59" s="111"/>
      <c r="R59" s="145"/>
      <c r="S59" s="143"/>
      <c r="T59" s="227"/>
      <c r="U59" s="143"/>
      <c r="V59" s="94"/>
      <c r="W59" s="94"/>
      <c r="X59" s="94"/>
      <c r="Y59" s="94"/>
      <c r="Z59" s="94"/>
      <c r="AA59" s="94"/>
      <c r="AB59" s="116"/>
      <c r="AC59" s="116"/>
      <c r="AD59" s="64"/>
      <c r="AE59" s="116"/>
      <c r="AF59" s="116"/>
      <c r="AG59" s="116"/>
      <c r="AH59" s="66">
        <v>6.5568567119155396</v>
      </c>
      <c r="AI59" s="66">
        <v>0</v>
      </c>
      <c r="AJ59" s="116">
        <v>20</v>
      </c>
      <c r="AK59" s="64"/>
      <c r="AL59" s="66">
        <v>14.500452488687801</v>
      </c>
      <c r="AM59" s="66"/>
      <c r="AN59" s="66">
        <f t="shared" si="7"/>
        <v>21.057309200603342</v>
      </c>
      <c r="AO59" s="115"/>
      <c r="AP59" s="66">
        <v>2.9932733973015799</v>
      </c>
      <c r="AQ59" s="66">
        <v>0</v>
      </c>
      <c r="AR59" s="66">
        <v>0</v>
      </c>
      <c r="AS59" s="66">
        <v>0.98104170433137505</v>
      </c>
      <c r="AT59" s="66">
        <f t="shared" si="8"/>
        <v>25.031624302236295</v>
      </c>
      <c r="AU59" s="119"/>
      <c r="AV59" s="182"/>
      <c r="AW59" s="177"/>
      <c r="AX59" s="46"/>
    </row>
    <row r="60" spans="1:50" ht="20.25" customHeight="1" x14ac:dyDescent="0.45">
      <c r="A60" s="105"/>
      <c r="B60" s="106"/>
      <c r="C60" s="105"/>
      <c r="D60" s="106"/>
      <c r="E60" s="105"/>
      <c r="F60" s="106"/>
      <c r="G60" s="105"/>
      <c r="H60" s="106"/>
      <c r="I60" s="96"/>
      <c r="J60" s="145"/>
      <c r="K60" s="145"/>
      <c r="L60" s="111"/>
      <c r="M60" s="111"/>
      <c r="N60" s="111"/>
      <c r="O60" s="111"/>
      <c r="P60" s="111"/>
      <c r="Q60" s="111"/>
      <c r="R60" s="145"/>
      <c r="S60" s="143"/>
      <c r="T60" s="227"/>
      <c r="U60" s="143"/>
      <c r="V60" s="94"/>
      <c r="W60" s="94"/>
      <c r="X60" s="94"/>
      <c r="Y60" s="94"/>
      <c r="Z60" s="94"/>
      <c r="AA60" s="94"/>
      <c r="AB60" s="116"/>
      <c r="AC60" s="116"/>
      <c r="AD60" s="64"/>
      <c r="AE60" s="116"/>
      <c r="AF60" s="116"/>
      <c r="AG60" s="116"/>
      <c r="AH60" s="66">
        <v>6.5568567119155396</v>
      </c>
      <c r="AI60" s="66">
        <v>0</v>
      </c>
      <c r="AJ60" s="116">
        <v>20</v>
      </c>
      <c r="AK60" s="64"/>
      <c r="AL60" s="66">
        <v>14.500452488687801</v>
      </c>
      <c r="AM60" s="66"/>
      <c r="AN60" s="66">
        <f t="shared" si="7"/>
        <v>21.057309200603342</v>
      </c>
      <c r="AO60" s="115"/>
      <c r="AP60" s="66">
        <v>2.9932733973015799</v>
      </c>
      <c r="AQ60" s="66">
        <v>0</v>
      </c>
      <c r="AR60" s="66">
        <v>0</v>
      </c>
      <c r="AS60" s="66">
        <v>0.98104170433137505</v>
      </c>
      <c r="AT60" s="66">
        <f t="shared" si="8"/>
        <v>25.031624302236295</v>
      </c>
      <c r="AU60" s="119"/>
      <c r="AV60" s="182"/>
      <c r="AW60" s="177"/>
      <c r="AX60" s="46"/>
    </row>
    <row r="61" spans="1:50" ht="20.25" customHeight="1" x14ac:dyDescent="0.45">
      <c r="A61" s="105"/>
      <c r="B61" s="106"/>
      <c r="C61" s="105"/>
      <c r="D61" s="106"/>
      <c r="E61" s="105"/>
      <c r="F61" s="106"/>
      <c r="G61" s="105"/>
      <c r="H61" s="106"/>
      <c r="I61" s="96"/>
      <c r="J61" s="145"/>
      <c r="K61" s="145"/>
      <c r="L61" s="111"/>
      <c r="M61" s="111"/>
      <c r="N61" s="111"/>
      <c r="O61" s="111"/>
      <c r="P61" s="111"/>
      <c r="Q61" s="111"/>
      <c r="R61" s="145"/>
      <c r="S61" s="143"/>
      <c r="T61" s="227"/>
      <c r="U61" s="143"/>
      <c r="V61" s="94"/>
      <c r="W61" s="94"/>
      <c r="X61" s="94"/>
      <c r="Y61" s="94"/>
      <c r="Z61" s="94"/>
      <c r="AA61" s="94"/>
      <c r="AB61" s="116"/>
      <c r="AC61" s="116"/>
      <c r="AD61" s="64"/>
      <c r="AE61" s="116"/>
      <c r="AF61" s="116"/>
      <c r="AG61" s="116"/>
      <c r="AH61" s="66">
        <v>6.5568567119155396</v>
      </c>
      <c r="AI61" s="66">
        <v>0</v>
      </c>
      <c r="AJ61" s="116">
        <v>20</v>
      </c>
      <c r="AK61" s="64"/>
      <c r="AL61" s="66">
        <v>14.500452488687801</v>
      </c>
      <c r="AM61" s="66"/>
      <c r="AN61" s="66">
        <f t="shared" si="7"/>
        <v>21.057309200603342</v>
      </c>
      <c r="AO61" s="115"/>
      <c r="AP61" s="66">
        <v>2.9932733973015799</v>
      </c>
      <c r="AQ61" s="66">
        <v>0</v>
      </c>
      <c r="AR61" s="66">
        <v>0</v>
      </c>
      <c r="AS61" s="66">
        <v>0.98104170433137505</v>
      </c>
      <c r="AT61" s="66">
        <f t="shared" si="8"/>
        <v>25.031624302236295</v>
      </c>
      <c r="AU61" s="119"/>
      <c r="AV61" s="182"/>
      <c r="AW61" s="177"/>
      <c r="AX61" s="46"/>
    </row>
    <row r="62" spans="1:50" ht="20.25" customHeight="1" x14ac:dyDescent="0.45">
      <c r="A62" s="105"/>
      <c r="B62" s="106"/>
      <c r="C62" s="105"/>
      <c r="D62" s="106"/>
      <c r="E62" s="105"/>
      <c r="F62" s="106"/>
      <c r="G62" s="105"/>
      <c r="H62" s="106"/>
      <c r="I62" s="96"/>
      <c r="J62" s="145"/>
      <c r="K62" s="145"/>
      <c r="L62" s="111"/>
      <c r="M62" s="111"/>
      <c r="N62" s="111"/>
      <c r="O62" s="111"/>
      <c r="P62" s="111"/>
      <c r="Q62" s="111"/>
      <c r="R62" s="145"/>
      <c r="S62" s="143"/>
      <c r="T62" s="227"/>
      <c r="U62" s="143"/>
      <c r="V62" s="94"/>
      <c r="W62" s="94"/>
      <c r="X62" s="94"/>
      <c r="Y62" s="94"/>
      <c r="Z62" s="94"/>
      <c r="AA62" s="94"/>
      <c r="AB62" s="116"/>
      <c r="AC62" s="116"/>
      <c r="AD62" s="64"/>
      <c r="AE62" s="116"/>
      <c r="AF62" s="116"/>
      <c r="AG62" s="116"/>
      <c r="AH62" s="66">
        <v>6.5568567119155396</v>
      </c>
      <c r="AI62" s="66">
        <v>0</v>
      </c>
      <c r="AJ62" s="116">
        <v>20</v>
      </c>
      <c r="AK62" s="64"/>
      <c r="AL62" s="66">
        <v>14.500452488687801</v>
      </c>
      <c r="AM62" s="66"/>
      <c r="AN62" s="66">
        <f t="shared" si="7"/>
        <v>21.057309200603342</v>
      </c>
      <c r="AO62" s="115"/>
      <c r="AP62" s="66">
        <v>2.9932733973015799</v>
      </c>
      <c r="AQ62" s="66">
        <v>0</v>
      </c>
      <c r="AR62" s="66">
        <v>0</v>
      </c>
      <c r="AS62" s="66">
        <v>0.98104170433137505</v>
      </c>
      <c r="AT62" s="66">
        <f t="shared" si="8"/>
        <v>25.031624302236295</v>
      </c>
      <c r="AU62" s="119"/>
      <c r="AV62" s="182"/>
      <c r="AW62" s="177"/>
      <c r="AX62" s="46"/>
    </row>
    <row r="63" spans="1:50" ht="20.25" customHeight="1" x14ac:dyDescent="0.45">
      <c r="A63" s="105"/>
      <c r="B63" s="106"/>
      <c r="C63" s="105"/>
      <c r="D63" s="106"/>
      <c r="E63" s="105"/>
      <c r="F63" s="106"/>
      <c r="G63" s="105"/>
      <c r="H63" s="106"/>
      <c r="I63" s="96"/>
      <c r="J63" s="145"/>
      <c r="K63" s="145"/>
      <c r="L63" s="111"/>
      <c r="M63" s="111"/>
      <c r="N63" s="111"/>
      <c r="O63" s="111"/>
      <c r="P63" s="111"/>
      <c r="Q63" s="111"/>
      <c r="R63" s="145"/>
      <c r="S63" s="143"/>
      <c r="T63" s="227"/>
      <c r="U63" s="143"/>
      <c r="V63" s="94"/>
      <c r="W63" s="94"/>
      <c r="X63" s="94"/>
      <c r="Y63" s="94"/>
      <c r="Z63" s="94"/>
      <c r="AA63" s="94"/>
      <c r="AB63" s="116"/>
      <c r="AC63" s="116"/>
      <c r="AD63" s="64"/>
      <c r="AE63" s="116"/>
      <c r="AF63" s="116"/>
      <c r="AG63" s="116"/>
      <c r="AH63" s="66">
        <v>6.5568567119155396</v>
      </c>
      <c r="AI63" s="66">
        <v>0</v>
      </c>
      <c r="AJ63" s="116">
        <v>20</v>
      </c>
      <c r="AK63" s="64"/>
      <c r="AL63" s="66">
        <v>14.500452488687801</v>
      </c>
      <c r="AM63" s="66"/>
      <c r="AN63" s="66">
        <f t="shared" si="7"/>
        <v>21.057309200603342</v>
      </c>
      <c r="AO63" s="115"/>
      <c r="AP63" s="66">
        <v>2.9932733973015799</v>
      </c>
      <c r="AQ63" s="66">
        <v>0</v>
      </c>
      <c r="AR63" s="66">
        <v>0</v>
      </c>
      <c r="AS63" s="66">
        <v>0.98104170433137505</v>
      </c>
      <c r="AT63" s="66">
        <f t="shared" si="8"/>
        <v>25.031624302236295</v>
      </c>
      <c r="AU63" s="119"/>
      <c r="AV63" s="182"/>
      <c r="AW63" s="177"/>
      <c r="AX63" s="46"/>
    </row>
    <row r="64" spans="1:50" ht="20.25" customHeight="1" x14ac:dyDescent="0.45">
      <c r="A64" s="105"/>
      <c r="B64" s="106"/>
      <c r="C64" s="105"/>
      <c r="D64" s="106"/>
      <c r="E64" s="105"/>
      <c r="F64" s="106"/>
      <c r="G64" s="105"/>
      <c r="H64" s="106"/>
      <c r="I64" s="96"/>
      <c r="J64" s="145"/>
      <c r="K64" s="145"/>
      <c r="L64" s="111"/>
      <c r="M64" s="111"/>
      <c r="N64" s="111"/>
      <c r="O64" s="111"/>
      <c r="P64" s="111"/>
      <c r="Q64" s="111"/>
      <c r="R64" s="145"/>
      <c r="S64" s="143"/>
      <c r="T64" s="227"/>
      <c r="U64" s="143"/>
      <c r="V64" s="94"/>
      <c r="W64" s="94"/>
      <c r="X64" s="94"/>
      <c r="Y64" s="94"/>
      <c r="Z64" s="94"/>
      <c r="AA64" s="94"/>
      <c r="AB64" s="116"/>
      <c r="AC64" s="116"/>
      <c r="AD64" s="64"/>
      <c r="AE64" s="116"/>
      <c r="AF64" s="116"/>
      <c r="AG64" s="116"/>
      <c r="AH64" s="66">
        <v>6.5568567119155396</v>
      </c>
      <c r="AI64" s="66">
        <v>0</v>
      </c>
      <c r="AJ64" s="116">
        <v>20</v>
      </c>
      <c r="AK64" s="64"/>
      <c r="AL64" s="66">
        <v>14.500452488687801</v>
      </c>
      <c r="AM64" s="66"/>
      <c r="AN64" s="66">
        <f t="shared" si="7"/>
        <v>21.057309200603342</v>
      </c>
      <c r="AO64" s="115"/>
      <c r="AP64" s="66">
        <v>2.9932733973015799</v>
      </c>
      <c r="AQ64" s="66">
        <v>0</v>
      </c>
      <c r="AR64" s="66">
        <v>0</v>
      </c>
      <c r="AS64" s="66">
        <v>0.98104170433137505</v>
      </c>
      <c r="AT64" s="66">
        <f t="shared" si="8"/>
        <v>25.031624302236295</v>
      </c>
      <c r="AU64" s="119"/>
      <c r="AV64" s="182"/>
      <c r="AW64" s="177"/>
      <c r="AX64" s="46"/>
    </row>
    <row r="65" spans="1:50" ht="27.75" customHeight="1" x14ac:dyDescent="0.45">
      <c r="A65" s="376"/>
      <c r="B65" s="377"/>
      <c r="C65" s="377"/>
      <c r="D65" s="377"/>
      <c r="E65" s="377"/>
      <c r="F65" s="377"/>
      <c r="G65" s="377"/>
      <c r="H65" s="377"/>
      <c r="I65" s="378"/>
      <c r="J65" s="176"/>
      <c r="K65" s="176"/>
      <c r="L65" s="151"/>
      <c r="M65" s="151"/>
      <c r="N65" s="151"/>
      <c r="O65" s="151"/>
      <c r="P65" s="151"/>
      <c r="Q65" s="151"/>
      <c r="R65" s="360"/>
      <c r="S65" s="361"/>
      <c r="T65" s="379"/>
      <c r="U65" s="361"/>
      <c r="V65" s="361"/>
      <c r="W65" s="94"/>
      <c r="X65" s="94"/>
      <c r="Y65" s="94"/>
      <c r="Z65" s="94"/>
      <c r="AA65" s="94"/>
      <c r="AB65" s="380"/>
      <c r="AC65" s="378"/>
      <c r="AD65" s="176"/>
      <c r="AE65" s="380"/>
      <c r="AF65" s="377"/>
      <c r="AG65" s="377"/>
      <c r="AH65" s="377"/>
      <c r="AI65" s="377"/>
      <c r="AJ65" s="377"/>
      <c r="AK65" s="377"/>
      <c r="AL65" s="377"/>
      <c r="AM65" s="377"/>
      <c r="AN65" s="377"/>
      <c r="AO65" s="377"/>
      <c r="AP65" s="377"/>
      <c r="AQ65" s="377"/>
      <c r="AR65" s="377"/>
      <c r="AS65" s="377"/>
      <c r="AT65" s="377"/>
      <c r="AU65" s="377"/>
      <c r="AV65" s="377"/>
      <c r="AW65" s="46"/>
      <c r="AX65" s="39"/>
    </row>
    <row r="66" spans="1:50" ht="20.25" customHeight="1" x14ac:dyDescent="0.45">
      <c r="A66" s="372"/>
      <c r="B66" s="373"/>
      <c r="C66" s="105"/>
      <c r="D66" s="106"/>
      <c r="E66" s="105"/>
      <c r="F66" s="106"/>
      <c r="G66" s="105"/>
      <c r="H66" s="106"/>
      <c r="I66" s="96"/>
      <c r="J66" s="145"/>
      <c r="K66" s="145"/>
      <c r="L66" s="111"/>
      <c r="M66" s="111"/>
      <c r="N66" s="111"/>
      <c r="O66" s="111"/>
      <c r="P66" s="111"/>
      <c r="Q66" s="111"/>
      <c r="R66" s="352"/>
      <c r="S66" s="355"/>
      <c r="T66" s="364"/>
      <c r="U66" s="264"/>
      <c r="V66" s="228"/>
      <c r="W66" s="94"/>
      <c r="X66" s="94"/>
      <c r="Y66" s="94"/>
      <c r="Z66" s="94"/>
      <c r="AA66" s="94"/>
      <c r="AB66" s="234"/>
      <c r="AC66" s="234"/>
      <c r="AD66" s="64"/>
      <c r="AE66" s="234"/>
      <c r="AF66" s="234"/>
      <c r="AG66" s="234"/>
      <c r="AH66" s="66"/>
      <c r="AI66" s="66"/>
      <c r="AJ66" s="234" t="s">
        <v>1415</v>
      </c>
      <c r="AK66" s="64"/>
      <c r="AL66" s="66"/>
      <c r="AM66" s="66"/>
      <c r="AN66" s="66"/>
      <c r="AO66" s="115"/>
      <c r="AP66" s="66"/>
      <c r="AQ66" s="66"/>
      <c r="AR66" s="66"/>
      <c r="AS66" s="66"/>
      <c r="AT66" s="66"/>
      <c r="AU66" s="119"/>
      <c r="AV66" s="182"/>
      <c r="AW66" s="177"/>
      <c r="AX66" s="46"/>
    </row>
    <row r="67" spans="1:50" ht="20.25" customHeight="1" x14ac:dyDescent="0.45">
      <c r="A67" s="372"/>
      <c r="B67" s="373"/>
      <c r="C67" s="105"/>
      <c r="D67" s="106"/>
      <c r="E67" s="105"/>
      <c r="F67" s="106"/>
      <c r="G67" s="105"/>
      <c r="H67" s="106"/>
      <c r="I67" s="96"/>
      <c r="J67" s="145"/>
      <c r="K67" s="145"/>
      <c r="L67" s="111"/>
      <c r="M67" s="111"/>
      <c r="N67" s="111"/>
      <c r="O67" s="111"/>
      <c r="P67" s="111"/>
      <c r="Q67" s="111"/>
      <c r="R67" s="352"/>
      <c r="S67" s="355"/>
      <c r="T67" s="364"/>
      <c r="U67" s="264"/>
      <c r="V67" s="228"/>
      <c r="W67" s="94"/>
      <c r="X67" s="94"/>
      <c r="Y67" s="94"/>
      <c r="Z67" s="94"/>
      <c r="AA67" s="94"/>
      <c r="AB67" s="234"/>
      <c r="AC67" s="234"/>
      <c r="AD67" s="64"/>
      <c r="AE67" s="234"/>
      <c r="AF67" s="234"/>
      <c r="AG67" s="234"/>
      <c r="AH67" s="66"/>
      <c r="AI67" s="66"/>
      <c r="AJ67" s="234"/>
      <c r="AK67" s="64"/>
      <c r="AL67" s="66"/>
      <c r="AM67" s="66"/>
      <c r="AN67" s="66"/>
      <c r="AO67" s="115"/>
      <c r="AP67" s="66"/>
      <c r="AQ67" s="66"/>
      <c r="AR67" s="66"/>
      <c r="AS67" s="66"/>
      <c r="AT67" s="66"/>
      <c r="AU67" s="119"/>
      <c r="AV67" s="182"/>
      <c r="AW67" s="177"/>
      <c r="AX67" s="46"/>
    </row>
    <row r="68" spans="1:50" ht="20.25" customHeight="1" x14ac:dyDescent="0.45">
      <c r="A68" s="372"/>
      <c r="B68" s="373"/>
      <c r="C68" s="105"/>
      <c r="D68" s="106"/>
      <c r="E68" s="105"/>
      <c r="F68" s="106"/>
      <c r="G68" s="105"/>
      <c r="H68" s="106"/>
      <c r="I68" s="96"/>
      <c r="J68" s="145"/>
      <c r="K68" s="145"/>
      <c r="L68" s="111"/>
      <c r="M68" s="111"/>
      <c r="N68" s="111"/>
      <c r="O68" s="111"/>
      <c r="P68" s="111"/>
      <c r="Q68" s="111"/>
      <c r="R68" s="360"/>
      <c r="S68" s="381"/>
      <c r="T68" s="361"/>
      <c r="U68" s="61"/>
      <c r="V68" s="61"/>
      <c r="W68" s="61"/>
      <c r="X68" s="61"/>
      <c r="Y68" s="61"/>
      <c r="Z68" s="94"/>
      <c r="AA68" s="94"/>
      <c r="AB68" s="234"/>
      <c r="AC68" s="234"/>
      <c r="AD68" s="64"/>
      <c r="AE68" s="234"/>
      <c r="AF68" s="234"/>
      <c r="AG68" s="234"/>
      <c r="AH68" s="66"/>
      <c r="AI68" s="66"/>
      <c r="AJ68" s="234"/>
      <c r="AK68" s="64"/>
      <c r="AL68" s="66"/>
      <c r="AM68" s="66"/>
      <c r="AN68" s="66"/>
      <c r="AO68" s="115"/>
      <c r="AP68" s="66"/>
      <c r="AQ68" s="66"/>
      <c r="AR68" s="66"/>
      <c r="AS68" s="66"/>
      <c r="AT68" s="66"/>
      <c r="AU68" s="119"/>
      <c r="AV68" s="182"/>
      <c r="AW68" s="177"/>
      <c r="AX68" s="46"/>
    </row>
    <row r="69" spans="1:50" ht="25.5" customHeight="1" x14ac:dyDescent="0.35">
      <c r="A69" s="90"/>
      <c r="B69" s="89"/>
      <c r="C69" s="90"/>
      <c r="D69" s="89"/>
      <c r="E69" s="90"/>
      <c r="F69" s="89"/>
      <c r="G69" s="366"/>
      <c r="H69" s="367"/>
      <c r="I69" s="368"/>
      <c r="J69" s="62"/>
      <c r="K69" s="62"/>
      <c r="L69" s="62"/>
      <c r="M69" s="62"/>
      <c r="N69" s="62"/>
      <c r="O69" s="62"/>
      <c r="P69" s="62"/>
      <c r="Q69" s="62"/>
      <c r="R69" s="62"/>
      <c r="S69" s="369"/>
      <c r="T69" s="370"/>
      <c r="U69" s="382"/>
      <c r="V69" s="369"/>
      <c r="W69" s="369"/>
      <c r="X69" s="369"/>
      <c r="Y69" s="369"/>
      <c r="Z69" s="383"/>
      <c r="AA69" s="383"/>
      <c r="AB69" s="63"/>
      <c r="AC69" s="63"/>
      <c r="AD69" s="223"/>
      <c r="AE69" s="63"/>
      <c r="AF69" s="63"/>
      <c r="AG69" s="63"/>
      <c r="AH69" s="288"/>
      <c r="AI69" s="288"/>
      <c r="AJ69" s="287"/>
      <c r="AK69" s="283"/>
      <c r="AL69" s="288"/>
      <c r="AM69" s="288"/>
      <c r="AN69" s="288"/>
      <c r="AO69" s="289"/>
      <c r="AP69" s="288"/>
      <c r="AQ69" s="288"/>
      <c r="AR69" s="288"/>
      <c r="AS69" s="288"/>
      <c r="AT69" s="288"/>
      <c r="AU69" s="289"/>
      <c r="AV69" s="311"/>
      <c r="AW69" s="177"/>
      <c r="AX69" s="46"/>
    </row>
    <row r="70" spans="1:50" ht="20.25" customHeight="1" x14ac:dyDescent="0.5">
      <c r="A70" s="105"/>
      <c r="B70" s="106"/>
      <c r="C70" s="105"/>
      <c r="D70" s="106"/>
      <c r="E70" s="105"/>
      <c r="F70" s="106"/>
      <c r="G70" s="105"/>
      <c r="H70" s="106"/>
      <c r="I70" s="96"/>
      <c r="J70" s="145"/>
      <c r="K70" s="145"/>
      <c r="L70" s="111"/>
      <c r="M70" s="111"/>
      <c r="N70" s="111"/>
      <c r="O70" s="111"/>
      <c r="P70" s="111"/>
      <c r="Q70" s="111"/>
      <c r="R70" s="145"/>
      <c r="S70" s="143"/>
      <c r="T70" s="147"/>
      <c r="U70" s="291"/>
      <c r="V70" s="61"/>
      <c r="W70" s="61"/>
      <c r="X70" s="61"/>
      <c r="Y70" s="61"/>
      <c r="Z70" s="61"/>
      <c r="AA70" s="61"/>
      <c r="AB70" s="116"/>
      <c r="AC70" s="116"/>
      <c r="AD70" s="64"/>
      <c r="AE70" s="116"/>
      <c r="AF70" s="116"/>
      <c r="AG70" s="116"/>
      <c r="AH70" s="66"/>
      <c r="AI70" s="66"/>
      <c r="AJ70" s="116"/>
      <c r="AK70" s="64"/>
      <c r="AL70" s="66"/>
      <c r="AM70" s="66"/>
      <c r="AN70" s="66"/>
      <c r="AO70" s="115"/>
      <c r="AP70" s="66"/>
      <c r="AQ70" s="66"/>
      <c r="AR70" s="66"/>
      <c r="AS70" s="66"/>
      <c r="AT70" s="66"/>
      <c r="AU70" s="119"/>
      <c r="AV70" s="182"/>
      <c r="AW70" s="177"/>
      <c r="AX70" s="46"/>
    </row>
    <row r="71" spans="1:50" ht="20.25" customHeight="1" x14ac:dyDescent="0.45">
      <c r="A71" s="105"/>
      <c r="B71" s="106"/>
      <c r="C71" s="105"/>
      <c r="D71" s="106"/>
      <c r="E71" s="105"/>
      <c r="F71" s="106"/>
      <c r="G71" s="105"/>
      <c r="H71" s="106"/>
      <c r="I71" s="96"/>
      <c r="J71" s="145"/>
      <c r="K71" s="145"/>
      <c r="L71" s="111"/>
      <c r="M71" s="111"/>
      <c r="N71" s="111"/>
      <c r="O71" s="111"/>
      <c r="P71" s="111"/>
      <c r="Q71" s="111"/>
      <c r="R71" s="145"/>
      <c r="S71" s="143"/>
      <c r="T71" s="227"/>
      <c r="U71" s="143"/>
      <c r="V71" s="143"/>
      <c r="W71" s="94"/>
      <c r="X71" s="94"/>
      <c r="Y71" s="94"/>
      <c r="Z71" s="94"/>
      <c r="AA71" s="94"/>
      <c r="AB71" s="116"/>
      <c r="AC71" s="116"/>
      <c r="AD71" s="64"/>
      <c r="AE71" s="116"/>
      <c r="AF71" s="116"/>
      <c r="AG71" s="116"/>
      <c r="AH71" s="66">
        <v>9.8352850678733006</v>
      </c>
      <c r="AI71" s="66">
        <v>0</v>
      </c>
      <c r="AJ71" s="116">
        <v>30</v>
      </c>
      <c r="AK71" s="64"/>
      <c r="AL71" s="66">
        <v>21.750678733031702</v>
      </c>
      <c r="AM71" s="66"/>
      <c r="AN71" s="66">
        <f>SUM(AH71,AI71,AL71)</f>
        <v>31.585963800905002</v>
      </c>
      <c r="AO71" s="115"/>
      <c r="AP71" s="66">
        <v>4.4899100959523697</v>
      </c>
      <c r="AQ71" s="66">
        <v>0</v>
      </c>
      <c r="AR71" s="66">
        <v>0</v>
      </c>
      <c r="AS71" s="66">
        <v>0.98104170433137505</v>
      </c>
      <c r="AT71" s="66">
        <f>SUM(AN71,AP71,AQ71,AR71,AS71)</f>
        <v>37.056915601188749</v>
      </c>
      <c r="AU71" s="119"/>
      <c r="AV71" s="182"/>
      <c r="AW71" s="177"/>
      <c r="AX71" s="46"/>
    </row>
    <row r="72" spans="1:50" ht="20.25" customHeight="1" x14ac:dyDescent="0.45">
      <c r="A72" s="105"/>
      <c r="B72" s="106"/>
      <c r="C72" s="105"/>
      <c r="D72" s="106"/>
      <c r="E72" s="105"/>
      <c r="F72" s="106"/>
      <c r="G72" s="105"/>
      <c r="H72" s="106"/>
      <c r="I72" s="96"/>
      <c r="J72" s="145"/>
      <c r="K72" s="145"/>
      <c r="L72" s="111"/>
      <c r="M72" s="111"/>
      <c r="N72" s="111"/>
      <c r="O72" s="111"/>
      <c r="P72" s="111"/>
      <c r="Q72" s="111"/>
      <c r="R72" s="145"/>
      <c r="S72" s="143"/>
      <c r="T72" s="227"/>
      <c r="U72" s="143"/>
      <c r="V72" s="143"/>
      <c r="W72" s="94"/>
      <c r="X72" s="94"/>
      <c r="Y72" s="94"/>
      <c r="Z72" s="94"/>
      <c r="AA72" s="94"/>
      <c r="AB72" s="116"/>
      <c r="AC72" s="116"/>
      <c r="AD72" s="64"/>
      <c r="AE72" s="116"/>
      <c r="AF72" s="116"/>
      <c r="AG72" s="116"/>
      <c r="AH72" s="66">
        <v>9.8352850678733006</v>
      </c>
      <c r="AI72" s="66">
        <v>0</v>
      </c>
      <c r="AJ72" s="116">
        <v>30</v>
      </c>
      <c r="AK72" s="64"/>
      <c r="AL72" s="66">
        <v>21.750678733031702</v>
      </c>
      <c r="AM72" s="66"/>
      <c r="AN72" s="66">
        <f>SUM(AH72,AI72,AL72)</f>
        <v>31.585963800905002</v>
      </c>
      <c r="AO72" s="115"/>
      <c r="AP72" s="66">
        <v>4.4899100959523697</v>
      </c>
      <c r="AQ72" s="66">
        <v>0</v>
      </c>
      <c r="AR72" s="66">
        <v>0</v>
      </c>
      <c r="AS72" s="66">
        <v>0.98104170433137505</v>
      </c>
      <c r="AT72" s="66">
        <f>SUM(AN72,AP72,AQ72,AR72,AS72)</f>
        <v>37.056915601188749</v>
      </c>
      <c r="AU72" s="119"/>
      <c r="AV72" s="182"/>
      <c r="AW72" s="177"/>
      <c r="AX72" s="46"/>
    </row>
    <row r="73" spans="1:50" ht="20.25" customHeight="1" x14ac:dyDescent="0.45">
      <c r="A73" s="105"/>
      <c r="B73" s="106"/>
      <c r="C73" s="105"/>
      <c r="D73" s="106"/>
      <c r="E73" s="105"/>
      <c r="F73" s="106"/>
      <c r="G73" s="105"/>
      <c r="H73" s="106"/>
      <c r="I73" s="96"/>
      <c r="J73" s="145"/>
      <c r="K73" s="145"/>
      <c r="L73" s="111"/>
      <c r="M73" s="111"/>
      <c r="N73" s="111"/>
      <c r="O73" s="111"/>
      <c r="P73" s="111"/>
      <c r="Q73" s="111"/>
      <c r="R73" s="145"/>
      <c r="S73" s="143"/>
      <c r="T73" s="227"/>
      <c r="U73" s="143"/>
      <c r="V73" s="143"/>
      <c r="W73" s="94"/>
      <c r="X73" s="94"/>
      <c r="Y73" s="94"/>
      <c r="Z73" s="94"/>
      <c r="AA73" s="94"/>
      <c r="AB73" s="116"/>
      <c r="AC73" s="116"/>
      <c r="AD73" s="64"/>
      <c r="AE73" s="116"/>
      <c r="AF73" s="116"/>
      <c r="AG73" s="116"/>
      <c r="AH73" s="66">
        <v>6.5568567119155396</v>
      </c>
      <c r="AI73" s="66">
        <v>0</v>
      </c>
      <c r="AJ73" s="116">
        <v>20</v>
      </c>
      <c r="AK73" s="64"/>
      <c r="AL73" s="66">
        <v>14.500452488687801</v>
      </c>
      <c r="AM73" s="66"/>
      <c r="AN73" s="66">
        <f>SUM(AH73,AI73,AL73)</f>
        <v>21.057309200603342</v>
      </c>
      <c r="AO73" s="115"/>
      <c r="AP73" s="66">
        <v>2.9932733973015799</v>
      </c>
      <c r="AQ73" s="66">
        <v>0</v>
      </c>
      <c r="AR73" s="66">
        <v>0</v>
      </c>
      <c r="AS73" s="66">
        <v>0.98104170433137505</v>
      </c>
      <c r="AT73" s="66">
        <f>SUM(AN73,AP73,AQ73,AR73,AS73)</f>
        <v>25.031624302236295</v>
      </c>
      <c r="AU73" s="119"/>
      <c r="AV73" s="182"/>
      <c r="AW73" s="177"/>
      <c r="AX73" s="46"/>
    </row>
    <row r="74" spans="1:50" ht="20.25" customHeight="1" x14ac:dyDescent="0.45">
      <c r="A74" s="105"/>
      <c r="B74" s="106"/>
      <c r="C74" s="105"/>
      <c r="D74" s="106"/>
      <c r="E74" s="105"/>
      <c r="F74" s="106"/>
      <c r="G74" s="105"/>
      <c r="H74" s="106"/>
      <c r="I74" s="96"/>
      <c r="J74" s="145"/>
      <c r="K74" s="145"/>
      <c r="L74" s="111"/>
      <c r="M74" s="111"/>
      <c r="N74" s="111"/>
      <c r="O74" s="111"/>
      <c r="P74" s="111"/>
      <c r="Q74" s="111"/>
      <c r="R74" s="145"/>
      <c r="S74" s="143"/>
      <c r="T74" s="227"/>
      <c r="U74" s="143"/>
      <c r="V74" s="143"/>
      <c r="W74" s="94"/>
      <c r="X74" s="94"/>
      <c r="Y74" s="94"/>
      <c r="Z74" s="94"/>
      <c r="AA74" s="94"/>
      <c r="AB74" s="116"/>
      <c r="AC74" s="116"/>
      <c r="AD74" s="64"/>
      <c r="AE74" s="116"/>
      <c r="AF74" s="116"/>
      <c r="AG74" s="116"/>
      <c r="AH74" s="66">
        <v>6.5568567119155396</v>
      </c>
      <c r="AI74" s="66">
        <v>0</v>
      </c>
      <c r="AJ74" s="116">
        <v>20</v>
      </c>
      <c r="AK74" s="64"/>
      <c r="AL74" s="66">
        <v>14.500452488687801</v>
      </c>
      <c r="AM74" s="66"/>
      <c r="AN74" s="66">
        <f>SUM(AH74,AI74,AL74)</f>
        <v>21.057309200603342</v>
      </c>
      <c r="AO74" s="115"/>
      <c r="AP74" s="66">
        <v>2.9932733973015799</v>
      </c>
      <c r="AQ74" s="66">
        <v>0</v>
      </c>
      <c r="AR74" s="66">
        <v>0</v>
      </c>
      <c r="AS74" s="66">
        <v>0.98104170433137505</v>
      </c>
      <c r="AT74" s="66">
        <f>SUM(AN74,AP74,AQ74,AR74,AS74)</f>
        <v>25.031624302236295</v>
      </c>
      <c r="AU74" s="119"/>
      <c r="AV74" s="182"/>
      <c r="AW74" s="177"/>
      <c r="AX74" s="46"/>
    </row>
    <row r="75" spans="1:50" ht="20.25" customHeight="1" x14ac:dyDescent="0.45">
      <c r="A75" s="105"/>
      <c r="B75" s="106"/>
      <c r="C75" s="105"/>
      <c r="D75" s="106"/>
      <c r="E75" s="105"/>
      <c r="F75" s="106"/>
      <c r="G75" s="105"/>
      <c r="H75" s="106"/>
      <c r="I75" s="96"/>
      <c r="J75" s="145"/>
      <c r="K75" s="145"/>
      <c r="L75" s="111"/>
      <c r="M75" s="111"/>
      <c r="N75" s="111"/>
      <c r="O75" s="111"/>
      <c r="P75" s="111"/>
      <c r="Q75" s="111"/>
      <c r="R75" s="203"/>
      <c r="S75" s="384"/>
      <c r="T75" s="385"/>
      <c r="U75" s="384"/>
      <c r="V75" s="361"/>
      <c r="W75" s="94"/>
      <c r="X75" s="94"/>
      <c r="Y75" s="94"/>
      <c r="Z75" s="94"/>
      <c r="AA75" s="94"/>
      <c r="AB75" s="116"/>
      <c r="AC75" s="116"/>
      <c r="AD75" s="64"/>
      <c r="AE75" s="116"/>
      <c r="AF75" s="116"/>
      <c r="AG75" s="116"/>
      <c r="AH75" s="66"/>
      <c r="AI75" s="66"/>
      <c r="AJ75" s="116"/>
      <c r="AK75" s="64"/>
      <c r="AL75" s="66"/>
      <c r="AM75" s="66"/>
      <c r="AN75" s="66"/>
      <c r="AO75" s="115"/>
      <c r="AP75" s="66"/>
      <c r="AQ75" s="66"/>
      <c r="AR75" s="66"/>
      <c r="AS75" s="66"/>
      <c r="AT75" s="66"/>
      <c r="AU75" s="119"/>
      <c r="AV75" s="182"/>
      <c r="AW75" s="177"/>
      <c r="AX75" s="46"/>
    </row>
    <row r="76" spans="1:50" ht="20.25" customHeight="1" x14ac:dyDescent="0.45">
      <c r="A76" s="105"/>
      <c r="B76" s="106"/>
      <c r="C76" s="105"/>
      <c r="D76" s="106"/>
      <c r="E76" s="105"/>
      <c r="F76" s="106"/>
      <c r="G76" s="105"/>
      <c r="H76" s="106"/>
      <c r="I76" s="96"/>
      <c r="J76" s="145"/>
      <c r="K76" s="145"/>
      <c r="L76" s="111"/>
      <c r="M76" s="111"/>
      <c r="N76" s="111"/>
      <c r="O76" s="111"/>
      <c r="P76" s="111"/>
      <c r="Q76" s="111"/>
      <c r="R76" s="203"/>
      <c r="S76" s="384"/>
      <c r="T76" s="385"/>
      <c r="U76" s="384"/>
      <c r="V76" s="361"/>
      <c r="W76" s="94"/>
      <c r="X76" s="94"/>
      <c r="Y76" s="94"/>
      <c r="Z76" s="94"/>
      <c r="AA76" s="94"/>
      <c r="AB76" s="116"/>
      <c r="AC76" s="116"/>
      <c r="AD76" s="64"/>
      <c r="AE76" s="116"/>
      <c r="AF76" s="116"/>
      <c r="AG76" s="116"/>
      <c r="AH76" s="66"/>
      <c r="AI76" s="66"/>
      <c r="AJ76" s="116"/>
      <c r="AK76" s="64"/>
      <c r="AL76" s="66"/>
      <c r="AM76" s="66"/>
      <c r="AN76" s="66"/>
      <c r="AO76" s="115"/>
      <c r="AP76" s="66"/>
      <c r="AQ76" s="66"/>
      <c r="AR76" s="66"/>
      <c r="AS76" s="66"/>
      <c r="AT76" s="66"/>
      <c r="AU76" s="119"/>
      <c r="AV76" s="182"/>
      <c r="AW76" s="177"/>
      <c r="AX76" s="46"/>
    </row>
    <row r="77" spans="1:50" ht="20.25" customHeight="1" x14ac:dyDescent="0.45">
      <c r="A77" s="105"/>
      <c r="B77" s="106"/>
      <c r="C77" s="105"/>
      <c r="D77" s="106"/>
      <c r="E77" s="105"/>
      <c r="F77" s="106"/>
      <c r="G77" s="105"/>
      <c r="H77" s="106"/>
      <c r="I77" s="96"/>
      <c r="J77" s="145"/>
      <c r="K77" s="145"/>
      <c r="L77" s="111"/>
      <c r="M77" s="111"/>
      <c r="N77" s="111"/>
      <c r="O77" s="111"/>
      <c r="P77" s="111"/>
      <c r="Q77" s="111"/>
      <c r="R77" s="352"/>
      <c r="S77" s="355"/>
      <c r="T77" s="364"/>
      <c r="U77" s="264"/>
      <c r="V77" s="143"/>
      <c r="W77" s="94"/>
      <c r="X77" s="94"/>
      <c r="Y77" s="94"/>
      <c r="Z77" s="94"/>
      <c r="AA77" s="94"/>
      <c r="AB77" s="116"/>
      <c r="AC77" s="116"/>
      <c r="AD77" s="64"/>
      <c r="AE77" s="116"/>
      <c r="AF77" s="116"/>
      <c r="AG77" s="116"/>
      <c r="AH77" s="66">
        <v>6.5568567119155396</v>
      </c>
      <c r="AI77" s="66">
        <v>0</v>
      </c>
      <c r="AJ77" s="116">
        <v>20</v>
      </c>
      <c r="AK77" s="64"/>
      <c r="AL77" s="66">
        <v>14.500452488687801</v>
      </c>
      <c r="AM77" s="66"/>
      <c r="AN77" s="66">
        <f>SUM(AH77,AI77,AL77)</f>
        <v>21.057309200603342</v>
      </c>
      <c r="AO77" s="115"/>
      <c r="AP77" s="66">
        <v>2.9932733973015799</v>
      </c>
      <c r="AQ77" s="66">
        <v>0</v>
      </c>
      <c r="AR77" s="66">
        <v>0</v>
      </c>
      <c r="AS77" s="66">
        <v>0.98104170433137505</v>
      </c>
      <c r="AT77" s="66">
        <f>SUM(AN77,AP77,AQ77,AR77,AS77)</f>
        <v>25.031624302236295</v>
      </c>
      <c r="AU77" s="119"/>
      <c r="AV77" s="182"/>
      <c r="AW77" s="177"/>
      <c r="AX77" s="46"/>
    </row>
    <row r="78" spans="1:50" ht="20.25" customHeight="1" x14ac:dyDescent="0.55000000000000004">
      <c r="A78" s="372"/>
      <c r="B78" s="373"/>
      <c r="C78" s="90"/>
      <c r="D78" s="89"/>
      <c r="E78" s="90"/>
      <c r="F78" s="89"/>
      <c r="G78" s="90"/>
      <c r="H78" s="89"/>
      <c r="I78" s="126"/>
      <c r="J78" s="127"/>
      <c r="K78" s="127"/>
      <c r="L78" s="127"/>
      <c r="M78" s="127"/>
      <c r="N78" s="127"/>
      <c r="O78" s="127"/>
      <c r="P78" s="127"/>
      <c r="Q78" s="127"/>
      <c r="R78" s="203"/>
      <c r="S78" s="384"/>
      <c r="T78" s="385"/>
      <c r="U78" s="384"/>
      <c r="V78" s="61"/>
      <c r="W78" s="61"/>
      <c r="X78" s="61"/>
      <c r="Y78" s="61"/>
      <c r="Z78" s="94"/>
      <c r="AA78" s="94"/>
      <c r="AB78" s="63"/>
      <c r="AC78" s="63"/>
      <c r="AD78" s="64"/>
      <c r="AE78" s="63"/>
      <c r="AF78" s="63"/>
      <c r="AG78" s="63"/>
      <c r="AH78" s="65"/>
      <c r="AI78" s="65"/>
      <c r="AJ78" s="63"/>
      <c r="AK78" s="64"/>
      <c r="AL78" s="65"/>
      <c r="AM78" s="65"/>
      <c r="AN78" s="65"/>
      <c r="AO78" s="67"/>
      <c r="AP78" s="65"/>
      <c r="AQ78" s="65"/>
      <c r="AR78" s="65"/>
      <c r="AS78" s="65"/>
      <c r="AT78" s="65"/>
      <c r="AU78" s="68"/>
      <c r="AV78" s="62"/>
      <c r="AW78" s="177"/>
      <c r="AX78" s="46"/>
    </row>
    <row r="79" spans="1:50" ht="20.25" customHeight="1" x14ac:dyDescent="0.55000000000000004">
      <c r="A79" s="372"/>
      <c r="B79" s="373"/>
      <c r="C79" s="90"/>
      <c r="D79" s="89"/>
      <c r="E79" s="90"/>
      <c r="F79" s="89"/>
      <c r="G79" s="90"/>
      <c r="H79" s="89"/>
      <c r="I79" s="126"/>
      <c r="J79" s="126"/>
      <c r="K79" s="126"/>
      <c r="L79" s="126"/>
      <c r="M79" s="126"/>
      <c r="N79" s="126"/>
      <c r="O79" s="126"/>
      <c r="P79" s="126"/>
      <c r="Q79" s="126"/>
      <c r="R79" s="126"/>
      <c r="S79" s="126"/>
      <c r="T79" s="126"/>
      <c r="U79" s="126"/>
      <c r="V79" s="61"/>
      <c r="W79" s="61"/>
      <c r="X79" s="61"/>
      <c r="Y79" s="61"/>
      <c r="Z79" s="94"/>
      <c r="AA79" s="94"/>
      <c r="AB79" s="63"/>
      <c r="AC79" s="63"/>
      <c r="AD79" s="64"/>
      <c r="AE79" s="63"/>
      <c r="AF79" s="63"/>
      <c r="AG79" s="63"/>
      <c r="AH79" s="65"/>
      <c r="AI79" s="65"/>
      <c r="AJ79" s="63"/>
      <c r="AK79" s="64"/>
      <c r="AL79" s="65"/>
      <c r="AM79" s="65"/>
      <c r="AN79" s="65"/>
      <c r="AO79" s="67"/>
      <c r="AP79" s="65"/>
      <c r="AQ79" s="65"/>
      <c r="AR79" s="65"/>
      <c r="AS79" s="65"/>
      <c r="AT79" s="65"/>
      <c r="AU79" s="68"/>
      <c r="AV79" s="62"/>
      <c r="AW79" s="177"/>
      <c r="AX79" s="46"/>
    </row>
    <row r="80" spans="1:50" ht="28.5" customHeight="1" x14ac:dyDescent="0.35">
      <c r="A80" s="366"/>
      <c r="B80" s="367"/>
      <c r="C80" s="366"/>
      <c r="D80" s="367"/>
      <c r="E80" s="366"/>
      <c r="F80" s="367"/>
      <c r="G80" s="366"/>
      <c r="H80" s="367"/>
      <c r="I80" s="368"/>
      <c r="J80" s="62"/>
      <c r="K80" s="62"/>
      <c r="L80" s="62"/>
      <c r="M80" s="62"/>
      <c r="N80" s="62"/>
      <c r="O80" s="62"/>
      <c r="P80" s="62"/>
      <c r="Q80" s="62"/>
      <c r="R80" s="62"/>
      <c r="S80" s="369"/>
      <c r="T80" s="370"/>
      <c r="U80" s="371"/>
      <c r="V80" s="369"/>
      <c r="W80" s="369"/>
      <c r="X80" s="369"/>
      <c r="Y80" s="369"/>
      <c r="Z80" s="369"/>
      <c r="AA80" s="369"/>
      <c r="AB80" s="63"/>
      <c r="AC80" s="63"/>
      <c r="AD80" s="223"/>
      <c r="AE80" s="63"/>
      <c r="AF80" s="63"/>
      <c r="AG80" s="63"/>
      <c r="AH80" s="197"/>
      <c r="AI80" s="197"/>
      <c r="AJ80" s="196"/>
      <c r="AK80" s="193"/>
      <c r="AL80" s="197"/>
      <c r="AM80" s="197"/>
      <c r="AN80" s="197"/>
      <c r="AO80" s="213"/>
      <c r="AP80" s="197"/>
      <c r="AQ80" s="197"/>
      <c r="AR80" s="197"/>
      <c r="AS80" s="197"/>
      <c r="AT80" s="197"/>
      <c r="AU80" s="213"/>
      <c r="AV80" s="192"/>
      <c r="AW80" s="177"/>
      <c r="AX80" s="46"/>
    </row>
    <row r="81" spans="1:50" ht="20.25" customHeight="1" x14ac:dyDescent="0.45">
      <c r="A81" s="105"/>
      <c r="B81" s="106"/>
      <c r="C81" s="105"/>
      <c r="D81" s="106"/>
      <c r="E81" s="105"/>
      <c r="F81" s="106"/>
      <c r="G81" s="105"/>
      <c r="H81" s="106"/>
      <c r="I81" s="96"/>
      <c r="J81" s="145"/>
      <c r="K81" s="145"/>
      <c r="L81" s="111"/>
      <c r="M81" s="111"/>
      <c r="N81" s="111"/>
      <c r="O81" s="111"/>
      <c r="P81" s="111"/>
      <c r="Q81" s="111"/>
      <c r="R81" s="145"/>
      <c r="S81" s="143"/>
      <c r="T81" s="227"/>
      <c r="U81" s="61"/>
      <c r="V81" s="143"/>
      <c r="W81" s="94"/>
      <c r="X81" s="94"/>
      <c r="Y81" s="94"/>
      <c r="Z81" s="94"/>
      <c r="AA81" s="94"/>
      <c r="AB81" s="116"/>
      <c r="AC81" s="116"/>
      <c r="AD81" s="64"/>
      <c r="AE81" s="116"/>
      <c r="AF81" s="116"/>
      <c r="AG81" s="116"/>
      <c r="AH81" s="66">
        <v>9.8352850678733006</v>
      </c>
      <c r="AI81" s="66">
        <v>0</v>
      </c>
      <c r="AJ81" s="116">
        <v>30</v>
      </c>
      <c r="AK81" s="64"/>
      <c r="AL81" s="66">
        <v>21.750678733031702</v>
      </c>
      <c r="AM81" s="66"/>
      <c r="AN81" s="66">
        <f t="shared" ref="AN81:AN94" si="9">SUM(AH81,AI81,AL81)</f>
        <v>31.585963800905002</v>
      </c>
      <c r="AO81" s="115"/>
      <c r="AP81" s="66">
        <v>4.4899100959523697</v>
      </c>
      <c r="AQ81" s="66">
        <v>0</v>
      </c>
      <c r="AR81" s="66">
        <v>0</v>
      </c>
      <c r="AS81" s="66">
        <v>0.98104170433137505</v>
      </c>
      <c r="AT81" s="66">
        <f t="shared" ref="AT81:AT94" si="10">SUM(AN81,AP81,AQ81,AR81,AS81)</f>
        <v>37.056915601188749</v>
      </c>
      <c r="AU81" s="119"/>
      <c r="AV81" s="182"/>
      <c r="AW81" s="177"/>
      <c r="AX81" s="46"/>
    </row>
    <row r="82" spans="1:50" ht="20.25" customHeight="1" x14ac:dyDescent="0.45">
      <c r="A82" s="105"/>
      <c r="B82" s="106"/>
      <c r="C82" s="105"/>
      <c r="D82" s="106"/>
      <c r="E82" s="105"/>
      <c r="F82" s="106"/>
      <c r="G82" s="105"/>
      <c r="H82" s="106"/>
      <c r="I82" s="96"/>
      <c r="J82" s="145"/>
      <c r="K82" s="145"/>
      <c r="L82" s="111"/>
      <c r="M82" s="111"/>
      <c r="N82" s="111"/>
      <c r="O82" s="111"/>
      <c r="P82" s="111"/>
      <c r="Q82" s="111"/>
      <c r="R82" s="145"/>
      <c r="S82" s="143"/>
      <c r="T82" s="227"/>
      <c r="U82" s="61"/>
      <c r="V82" s="143"/>
      <c r="W82" s="94"/>
      <c r="X82" s="94"/>
      <c r="Y82" s="94"/>
      <c r="Z82" s="94"/>
      <c r="AA82" s="94"/>
      <c r="AB82" s="116"/>
      <c r="AC82" s="116"/>
      <c r="AD82" s="64"/>
      <c r="AE82" s="116"/>
      <c r="AF82" s="116"/>
      <c r="AG82" s="116"/>
      <c r="AH82" s="66">
        <v>9.8352850678733006</v>
      </c>
      <c r="AI82" s="66">
        <v>0</v>
      </c>
      <c r="AJ82" s="116">
        <v>30</v>
      </c>
      <c r="AK82" s="64"/>
      <c r="AL82" s="66">
        <v>21.750678733031702</v>
      </c>
      <c r="AM82" s="66"/>
      <c r="AN82" s="66">
        <f t="shared" si="9"/>
        <v>31.585963800905002</v>
      </c>
      <c r="AO82" s="115"/>
      <c r="AP82" s="66">
        <v>4.4899100959523697</v>
      </c>
      <c r="AQ82" s="66">
        <v>0</v>
      </c>
      <c r="AR82" s="66">
        <v>0</v>
      </c>
      <c r="AS82" s="66">
        <v>0.98104170433137505</v>
      </c>
      <c r="AT82" s="66">
        <f t="shared" si="10"/>
        <v>37.056915601188749</v>
      </c>
      <c r="AU82" s="119"/>
      <c r="AV82" s="182"/>
      <c r="AW82" s="177"/>
      <c r="AX82" s="46"/>
    </row>
    <row r="83" spans="1:50" ht="20.25" customHeight="1" x14ac:dyDescent="0.45">
      <c r="A83" s="105"/>
      <c r="B83" s="106"/>
      <c r="C83" s="105"/>
      <c r="D83" s="106"/>
      <c r="E83" s="105"/>
      <c r="F83" s="106"/>
      <c r="G83" s="105"/>
      <c r="H83" s="106"/>
      <c r="I83" s="96"/>
      <c r="J83" s="145"/>
      <c r="K83" s="145"/>
      <c r="L83" s="111"/>
      <c r="M83" s="111"/>
      <c r="N83" s="111"/>
      <c r="O83" s="111"/>
      <c r="P83" s="111"/>
      <c r="Q83" s="111"/>
      <c r="R83" s="145"/>
      <c r="S83" s="143"/>
      <c r="T83" s="227"/>
      <c r="U83" s="61"/>
      <c r="V83" s="143"/>
      <c r="W83" s="94"/>
      <c r="X83" s="94"/>
      <c r="Y83" s="94"/>
      <c r="Z83" s="94"/>
      <c r="AA83" s="94"/>
      <c r="AB83" s="116"/>
      <c r="AC83" s="116"/>
      <c r="AD83" s="64"/>
      <c r="AE83" s="116"/>
      <c r="AF83" s="116"/>
      <c r="AG83" s="116"/>
      <c r="AH83" s="66">
        <v>13.113713423831101</v>
      </c>
      <c r="AI83" s="66">
        <v>0</v>
      </c>
      <c r="AJ83" s="116">
        <v>40</v>
      </c>
      <c r="AK83" s="64"/>
      <c r="AL83" s="66">
        <v>29.000904977375601</v>
      </c>
      <c r="AM83" s="66"/>
      <c r="AN83" s="66">
        <f t="shared" si="9"/>
        <v>42.114618401206698</v>
      </c>
      <c r="AO83" s="115"/>
      <c r="AP83" s="66">
        <v>5.9865467946031599</v>
      </c>
      <c r="AQ83" s="66">
        <v>0</v>
      </c>
      <c r="AR83" s="66">
        <v>0</v>
      </c>
      <c r="AS83" s="66">
        <v>0.98104170433137505</v>
      </c>
      <c r="AT83" s="66">
        <f t="shared" si="10"/>
        <v>49.08220690014123</v>
      </c>
      <c r="AU83" s="119"/>
      <c r="AV83" s="182"/>
      <c r="AW83" s="177"/>
      <c r="AX83" s="46"/>
    </row>
    <row r="84" spans="1:50" ht="20.25" customHeight="1" x14ac:dyDescent="0.45">
      <c r="A84" s="105"/>
      <c r="B84" s="106"/>
      <c r="C84" s="105"/>
      <c r="D84" s="106"/>
      <c r="E84" s="105"/>
      <c r="F84" s="106"/>
      <c r="G84" s="105"/>
      <c r="H84" s="106"/>
      <c r="I84" s="96"/>
      <c r="J84" s="145"/>
      <c r="K84" s="145"/>
      <c r="L84" s="111"/>
      <c r="M84" s="111"/>
      <c r="N84" s="111"/>
      <c r="O84" s="111"/>
      <c r="P84" s="111"/>
      <c r="Q84" s="111"/>
      <c r="R84" s="145"/>
      <c r="S84" s="143"/>
      <c r="T84" s="227"/>
      <c r="U84" s="61"/>
      <c r="V84" s="143"/>
      <c r="W84" s="94"/>
      <c r="X84" s="94"/>
      <c r="Y84" s="94"/>
      <c r="Z84" s="94"/>
      <c r="AA84" s="94"/>
      <c r="AB84" s="116"/>
      <c r="AC84" s="116"/>
      <c r="AD84" s="64"/>
      <c r="AE84" s="116"/>
      <c r="AF84" s="116"/>
      <c r="AG84" s="116"/>
      <c r="AH84" s="66">
        <v>6.5568567119155396</v>
      </c>
      <c r="AI84" s="66">
        <v>0</v>
      </c>
      <c r="AJ84" s="116">
        <v>20</v>
      </c>
      <c r="AK84" s="64"/>
      <c r="AL84" s="66">
        <v>14.500452488687801</v>
      </c>
      <c r="AM84" s="66"/>
      <c r="AN84" s="66">
        <f t="shared" si="9"/>
        <v>21.057309200603342</v>
      </c>
      <c r="AO84" s="115"/>
      <c r="AP84" s="66">
        <v>2.9932733973015799</v>
      </c>
      <c r="AQ84" s="66">
        <v>0</v>
      </c>
      <c r="AR84" s="66">
        <v>0</v>
      </c>
      <c r="AS84" s="66">
        <v>0.98104170433137505</v>
      </c>
      <c r="AT84" s="66">
        <f t="shared" si="10"/>
        <v>25.031624302236295</v>
      </c>
      <c r="AU84" s="119"/>
      <c r="AV84" s="182"/>
      <c r="AW84" s="177"/>
      <c r="AX84" s="46"/>
    </row>
    <row r="85" spans="1:50" ht="20.25" customHeight="1" x14ac:dyDescent="0.45">
      <c r="A85" s="105"/>
      <c r="B85" s="106"/>
      <c r="C85" s="105"/>
      <c r="D85" s="106"/>
      <c r="E85" s="105"/>
      <c r="F85" s="106"/>
      <c r="G85" s="105"/>
      <c r="H85" s="106"/>
      <c r="I85" s="96"/>
      <c r="J85" s="145"/>
      <c r="K85" s="145"/>
      <c r="L85" s="111"/>
      <c r="M85" s="111"/>
      <c r="N85" s="111"/>
      <c r="O85" s="111"/>
      <c r="P85" s="111"/>
      <c r="Q85" s="111"/>
      <c r="R85" s="145"/>
      <c r="S85" s="143"/>
      <c r="T85" s="227"/>
      <c r="U85" s="61"/>
      <c r="V85" s="143"/>
      <c r="W85" s="94"/>
      <c r="X85" s="94"/>
      <c r="Y85" s="94"/>
      <c r="Z85" s="94"/>
      <c r="AA85" s="94"/>
      <c r="AB85" s="116"/>
      <c r="AC85" s="116"/>
      <c r="AD85" s="64"/>
      <c r="AE85" s="116"/>
      <c r="AF85" s="116"/>
      <c r="AG85" s="116"/>
      <c r="AH85" s="66">
        <v>13.113713423831101</v>
      </c>
      <c r="AI85" s="66">
        <v>0</v>
      </c>
      <c r="AJ85" s="116">
        <v>40</v>
      </c>
      <c r="AK85" s="64"/>
      <c r="AL85" s="66">
        <v>29.000904977375601</v>
      </c>
      <c r="AM85" s="66"/>
      <c r="AN85" s="66">
        <f t="shared" si="9"/>
        <v>42.114618401206698</v>
      </c>
      <c r="AO85" s="115"/>
      <c r="AP85" s="66">
        <v>5.9865467946031599</v>
      </c>
      <c r="AQ85" s="66">
        <v>0</v>
      </c>
      <c r="AR85" s="66">
        <v>0</v>
      </c>
      <c r="AS85" s="66">
        <v>0.98104170433137505</v>
      </c>
      <c r="AT85" s="66">
        <f t="shared" si="10"/>
        <v>49.08220690014123</v>
      </c>
      <c r="AU85" s="119"/>
      <c r="AV85" s="182"/>
      <c r="AW85" s="177"/>
      <c r="AX85" s="46"/>
    </row>
    <row r="86" spans="1:50" ht="20.25" customHeight="1" x14ac:dyDescent="0.45">
      <c r="A86" s="105"/>
      <c r="B86" s="106"/>
      <c r="C86" s="105"/>
      <c r="D86" s="106"/>
      <c r="E86" s="105"/>
      <c r="F86" s="106"/>
      <c r="G86" s="105"/>
      <c r="H86" s="106"/>
      <c r="I86" s="96"/>
      <c r="J86" s="145"/>
      <c r="K86" s="145"/>
      <c r="L86" s="111"/>
      <c r="M86" s="111"/>
      <c r="N86" s="111"/>
      <c r="O86" s="111"/>
      <c r="P86" s="111"/>
      <c r="Q86" s="111"/>
      <c r="R86" s="145"/>
      <c r="S86" s="143"/>
      <c r="T86" s="227"/>
      <c r="U86" s="61"/>
      <c r="V86" s="143"/>
      <c r="W86" s="94"/>
      <c r="X86" s="94"/>
      <c r="Y86" s="94"/>
      <c r="Z86" s="94"/>
      <c r="AA86" s="94"/>
      <c r="AB86" s="116"/>
      <c r="AC86" s="116"/>
      <c r="AD86" s="64"/>
      <c r="AE86" s="116"/>
      <c r="AF86" s="116"/>
      <c r="AG86" s="116"/>
      <c r="AH86" s="66">
        <v>6.5568567119155396</v>
      </c>
      <c r="AI86" s="66">
        <v>0</v>
      </c>
      <c r="AJ86" s="116">
        <v>20</v>
      </c>
      <c r="AK86" s="64"/>
      <c r="AL86" s="66">
        <v>14.500452488687801</v>
      </c>
      <c r="AM86" s="66"/>
      <c r="AN86" s="66">
        <f t="shared" si="9"/>
        <v>21.057309200603342</v>
      </c>
      <c r="AO86" s="115"/>
      <c r="AP86" s="66">
        <v>2.9932733973015799</v>
      </c>
      <c r="AQ86" s="66">
        <v>0</v>
      </c>
      <c r="AR86" s="66">
        <v>0</v>
      </c>
      <c r="AS86" s="66">
        <v>0.98104170433137505</v>
      </c>
      <c r="AT86" s="66">
        <f t="shared" si="10"/>
        <v>25.031624302236295</v>
      </c>
      <c r="AU86" s="119"/>
      <c r="AV86" s="182"/>
      <c r="AW86" s="177"/>
      <c r="AX86" s="46"/>
    </row>
    <row r="87" spans="1:50" ht="20.25" customHeight="1" x14ac:dyDescent="0.45">
      <c r="A87" s="105"/>
      <c r="B87" s="106"/>
      <c r="C87" s="105"/>
      <c r="D87" s="106"/>
      <c r="E87" s="105"/>
      <c r="F87" s="106"/>
      <c r="G87" s="105"/>
      <c r="H87" s="106"/>
      <c r="I87" s="96"/>
      <c r="J87" s="145"/>
      <c r="K87" s="145"/>
      <c r="L87" s="111"/>
      <c r="M87" s="111"/>
      <c r="N87" s="111"/>
      <c r="O87" s="111"/>
      <c r="P87" s="111"/>
      <c r="Q87" s="111"/>
      <c r="R87" s="145"/>
      <c r="S87" s="143"/>
      <c r="T87" s="227"/>
      <c r="U87" s="61"/>
      <c r="V87" s="143"/>
      <c r="W87" s="94"/>
      <c r="X87" s="94"/>
      <c r="Y87" s="94"/>
      <c r="Z87" s="94"/>
      <c r="AA87" s="94"/>
      <c r="AB87" s="116"/>
      <c r="AC87" s="116"/>
      <c r="AD87" s="64"/>
      <c r="AE87" s="116"/>
      <c r="AF87" s="116"/>
      <c r="AG87" s="116"/>
      <c r="AH87" s="66">
        <v>13.113713423831101</v>
      </c>
      <c r="AI87" s="66">
        <v>0</v>
      </c>
      <c r="AJ87" s="116">
        <v>40</v>
      </c>
      <c r="AK87" s="64"/>
      <c r="AL87" s="66">
        <v>29.000904977375601</v>
      </c>
      <c r="AM87" s="66"/>
      <c r="AN87" s="66">
        <f t="shared" si="9"/>
        <v>42.114618401206698</v>
      </c>
      <c r="AO87" s="115"/>
      <c r="AP87" s="66">
        <v>5.9865467946031599</v>
      </c>
      <c r="AQ87" s="66">
        <v>0</v>
      </c>
      <c r="AR87" s="66">
        <v>0</v>
      </c>
      <c r="AS87" s="66">
        <v>0.98104170433137505</v>
      </c>
      <c r="AT87" s="66">
        <f t="shared" si="10"/>
        <v>49.08220690014123</v>
      </c>
      <c r="AU87" s="119"/>
      <c r="AV87" s="182"/>
      <c r="AW87" s="177"/>
      <c r="AX87" s="46"/>
    </row>
    <row r="88" spans="1:50" ht="20.25" customHeight="1" x14ac:dyDescent="0.45">
      <c r="A88" s="105"/>
      <c r="B88" s="106"/>
      <c r="C88" s="105"/>
      <c r="D88" s="106"/>
      <c r="E88" s="105"/>
      <c r="F88" s="106"/>
      <c r="G88" s="105"/>
      <c r="H88" s="106"/>
      <c r="I88" s="96"/>
      <c r="J88" s="145"/>
      <c r="K88" s="145"/>
      <c r="L88" s="111"/>
      <c r="M88" s="111"/>
      <c r="N88" s="111"/>
      <c r="O88" s="111"/>
      <c r="P88" s="111"/>
      <c r="Q88" s="111"/>
      <c r="R88" s="145"/>
      <c r="S88" s="143"/>
      <c r="T88" s="227"/>
      <c r="U88" s="61"/>
      <c r="V88" s="143"/>
      <c r="W88" s="94"/>
      <c r="X88" s="94"/>
      <c r="Y88" s="94"/>
      <c r="Z88" s="94"/>
      <c r="AA88" s="94"/>
      <c r="AB88" s="116"/>
      <c r="AC88" s="116"/>
      <c r="AD88" s="64"/>
      <c r="AE88" s="116"/>
      <c r="AF88" s="116"/>
      <c r="AG88" s="116"/>
      <c r="AH88" s="66">
        <v>6.5568567119155396</v>
      </c>
      <c r="AI88" s="66">
        <v>0</v>
      </c>
      <c r="AJ88" s="116">
        <v>20</v>
      </c>
      <c r="AK88" s="64"/>
      <c r="AL88" s="66">
        <v>14.500452488687801</v>
      </c>
      <c r="AM88" s="66"/>
      <c r="AN88" s="66">
        <f t="shared" si="9"/>
        <v>21.057309200603342</v>
      </c>
      <c r="AO88" s="115"/>
      <c r="AP88" s="66">
        <v>2.9932733973015799</v>
      </c>
      <c r="AQ88" s="66">
        <v>0</v>
      </c>
      <c r="AR88" s="66">
        <v>0</v>
      </c>
      <c r="AS88" s="66">
        <v>0.98104170433137505</v>
      </c>
      <c r="AT88" s="66">
        <f t="shared" si="10"/>
        <v>25.031624302236295</v>
      </c>
      <c r="AU88" s="119"/>
      <c r="AV88" s="182"/>
      <c r="AW88" s="177"/>
      <c r="AX88" s="46"/>
    </row>
    <row r="89" spans="1:50" ht="22.5" customHeight="1" x14ac:dyDescent="0.45">
      <c r="A89" s="105"/>
      <c r="B89" s="106"/>
      <c r="C89" s="105"/>
      <c r="D89" s="106"/>
      <c r="E89" s="105"/>
      <c r="F89" s="106"/>
      <c r="G89" s="105"/>
      <c r="H89" s="106"/>
      <c r="I89" s="96"/>
      <c r="J89" s="145"/>
      <c r="K89" s="145"/>
      <c r="L89" s="111"/>
      <c r="M89" s="111"/>
      <c r="N89" s="111"/>
      <c r="O89" s="111"/>
      <c r="P89" s="111"/>
      <c r="Q89" s="111"/>
      <c r="R89" s="359"/>
      <c r="S89" s="228"/>
      <c r="T89" s="364"/>
      <c r="U89" s="386"/>
      <c r="V89" s="228"/>
      <c r="W89" s="94"/>
      <c r="X89" s="94"/>
      <c r="Y89" s="94"/>
      <c r="Z89" s="94"/>
      <c r="AA89" s="94"/>
      <c r="AB89" s="116"/>
      <c r="AC89" s="116"/>
      <c r="AD89" s="64"/>
      <c r="AE89" s="116"/>
      <c r="AF89" s="116"/>
      <c r="AG89" s="116"/>
      <c r="AH89" s="66">
        <v>13.113713423831101</v>
      </c>
      <c r="AI89" s="66">
        <v>0</v>
      </c>
      <c r="AJ89" s="116">
        <v>40</v>
      </c>
      <c r="AK89" s="64"/>
      <c r="AL89" s="66">
        <v>29.000904977375601</v>
      </c>
      <c r="AM89" s="66"/>
      <c r="AN89" s="66">
        <f t="shared" si="9"/>
        <v>42.114618401206698</v>
      </c>
      <c r="AO89" s="115"/>
      <c r="AP89" s="66">
        <v>5.9865467946031599</v>
      </c>
      <c r="AQ89" s="66">
        <v>0</v>
      </c>
      <c r="AR89" s="66">
        <v>0</v>
      </c>
      <c r="AS89" s="66">
        <v>0.98104170433137505</v>
      </c>
      <c r="AT89" s="66">
        <f t="shared" si="10"/>
        <v>49.08220690014123</v>
      </c>
      <c r="AU89" s="119"/>
      <c r="AV89" s="182"/>
      <c r="AW89" s="177"/>
      <c r="AX89" s="46"/>
    </row>
    <row r="90" spans="1:50" ht="20.25" customHeight="1" x14ac:dyDescent="0.45">
      <c r="A90" s="105"/>
      <c r="B90" s="106"/>
      <c r="C90" s="105"/>
      <c r="D90" s="106"/>
      <c r="E90" s="105"/>
      <c r="F90" s="106"/>
      <c r="G90" s="105"/>
      <c r="H90" s="106"/>
      <c r="I90" s="96"/>
      <c r="J90" s="145"/>
      <c r="K90" s="145"/>
      <c r="L90" s="111"/>
      <c r="M90" s="111"/>
      <c r="N90" s="111"/>
      <c r="O90" s="111"/>
      <c r="P90" s="111"/>
      <c r="Q90" s="111"/>
      <c r="R90" s="145"/>
      <c r="S90" s="143"/>
      <c r="T90" s="227"/>
      <c r="U90" s="61"/>
      <c r="V90" s="143"/>
      <c r="W90" s="94"/>
      <c r="X90" s="94"/>
      <c r="Y90" s="94"/>
      <c r="Z90" s="94"/>
      <c r="AA90" s="94"/>
      <c r="AB90" s="116"/>
      <c r="AC90" s="116"/>
      <c r="AD90" s="64"/>
      <c r="AE90" s="116"/>
      <c r="AF90" s="116"/>
      <c r="AG90" s="116"/>
      <c r="AH90" s="66">
        <v>6.5568567119155396</v>
      </c>
      <c r="AI90" s="66">
        <v>0</v>
      </c>
      <c r="AJ90" s="116">
        <v>20</v>
      </c>
      <c r="AK90" s="64"/>
      <c r="AL90" s="66">
        <v>14.500452488687801</v>
      </c>
      <c r="AM90" s="66"/>
      <c r="AN90" s="66">
        <f t="shared" si="9"/>
        <v>21.057309200603342</v>
      </c>
      <c r="AO90" s="115"/>
      <c r="AP90" s="66">
        <v>2.9932733973015799</v>
      </c>
      <c r="AQ90" s="66">
        <v>0</v>
      </c>
      <c r="AR90" s="66">
        <v>0</v>
      </c>
      <c r="AS90" s="66">
        <v>0.98104170433137505</v>
      </c>
      <c r="AT90" s="66">
        <f t="shared" si="10"/>
        <v>25.031624302236295</v>
      </c>
      <c r="AU90" s="119"/>
      <c r="AV90" s="182"/>
      <c r="AW90" s="177"/>
      <c r="AX90" s="46"/>
    </row>
    <row r="91" spans="1:50" ht="20.25" customHeight="1" x14ac:dyDescent="0.45">
      <c r="A91" s="105"/>
      <c r="B91" s="106"/>
      <c r="C91" s="105"/>
      <c r="D91" s="106"/>
      <c r="E91" s="105"/>
      <c r="F91" s="106"/>
      <c r="G91" s="105"/>
      <c r="H91" s="106"/>
      <c r="I91" s="96"/>
      <c r="J91" s="145"/>
      <c r="K91" s="145"/>
      <c r="L91" s="111"/>
      <c r="M91" s="111"/>
      <c r="N91" s="111"/>
      <c r="O91" s="111"/>
      <c r="P91" s="111"/>
      <c r="Q91" s="111"/>
      <c r="R91" s="145"/>
      <c r="S91" s="143"/>
      <c r="T91" s="227"/>
      <c r="U91" s="61"/>
      <c r="V91" s="143"/>
      <c r="W91" s="94"/>
      <c r="X91" s="94"/>
      <c r="Y91" s="94"/>
      <c r="Z91" s="94"/>
      <c r="AA91" s="94"/>
      <c r="AB91" s="116"/>
      <c r="AC91" s="116"/>
      <c r="AD91" s="64"/>
      <c r="AE91" s="116"/>
      <c r="AF91" s="116"/>
      <c r="AG91" s="116"/>
      <c r="AH91" s="66">
        <v>6.5568567119155396</v>
      </c>
      <c r="AI91" s="66">
        <v>0</v>
      </c>
      <c r="AJ91" s="116">
        <v>20</v>
      </c>
      <c r="AK91" s="64"/>
      <c r="AL91" s="66">
        <v>14.500452488687801</v>
      </c>
      <c r="AM91" s="66"/>
      <c r="AN91" s="66">
        <f t="shared" si="9"/>
        <v>21.057309200603342</v>
      </c>
      <c r="AO91" s="115"/>
      <c r="AP91" s="66">
        <v>2.9932733973015799</v>
      </c>
      <c r="AQ91" s="66">
        <v>0</v>
      </c>
      <c r="AR91" s="66">
        <v>0</v>
      </c>
      <c r="AS91" s="66">
        <v>0.98104170433137505</v>
      </c>
      <c r="AT91" s="66">
        <f t="shared" si="10"/>
        <v>25.031624302236295</v>
      </c>
      <c r="AU91" s="119"/>
      <c r="AV91" s="182"/>
      <c r="AW91" s="177"/>
      <c r="AX91" s="46"/>
    </row>
    <row r="92" spans="1:50" ht="20.25" customHeight="1" x14ac:dyDescent="0.45">
      <c r="A92" s="105"/>
      <c r="B92" s="106"/>
      <c r="C92" s="105"/>
      <c r="D92" s="106"/>
      <c r="E92" s="105"/>
      <c r="F92" s="106"/>
      <c r="G92" s="105"/>
      <c r="H92" s="106"/>
      <c r="I92" s="96"/>
      <c r="J92" s="145"/>
      <c r="K92" s="145"/>
      <c r="L92" s="111"/>
      <c r="M92" s="111"/>
      <c r="N92" s="111"/>
      <c r="O92" s="111"/>
      <c r="P92" s="111"/>
      <c r="Q92" s="111"/>
      <c r="R92" s="145"/>
      <c r="S92" s="143"/>
      <c r="T92" s="227"/>
      <c r="U92" s="61"/>
      <c r="V92" s="143"/>
      <c r="W92" s="94"/>
      <c r="X92" s="94"/>
      <c r="Y92" s="94"/>
      <c r="Z92" s="94"/>
      <c r="AA92" s="94"/>
      <c r="AB92" s="116"/>
      <c r="AC92" s="116"/>
      <c r="AD92" s="64"/>
      <c r="AE92" s="116"/>
      <c r="AF92" s="116"/>
      <c r="AG92" s="116"/>
      <c r="AH92" s="66">
        <v>13.113713423831101</v>
      </c>
      <c r="AI92" s="66">
        <v>0</v>
      </c>
      <c r="AJ92" s="116">
        <v>40</v>
      </c>
      <c r="AK92" s="64"/>
      <c r="AL92" s="66">
        <v>29.000904977375601</v>
      </c>
      <c r="AM92" s="66"/>
      <c r="AN92" s="66">
        <f t="shared" si="9"/>
        <v>42.114618401206698</v>
      </c>
      <c r="AO92" s="115"/>
      <c r="AP92" s="66">
        <v>5.9865467946031599</v>
      </c>
      <c r="AQ92" s="66">
        <v>0</v>
      </c>
      <c r="AR92" s="66">
        <v>0</v>
      </c>
      <c r="AS92" s="66">
        <v>0.98104170433137505</v>
      </c>
      <c r="AT92" s="66">
        <f t="shared" si="10"/>
        <v>49.08220690014123</v>
      </c>
      <c r="AU92" s="119"/>
      <c r="AV92" s="182"/>
      <c r="AW92" s="177"/>
      <c r="AX92" s="46"/>
    </row>
    <row r="93" spans="1:50" ht="20.25" customHeight="1" x14ac:dyDescent="0.45">
      <c r="A93" s="105"/>
      <c r="B93" s="106"/>
      <c r="C93" s="105"/>
      <c r="D93" s="106"/>
      <c r="E93" s="105"/>
      <c r="F93" s="106"/>
      <c r="G93" s="105"/>
      <c r="H93" s="106"/>
      <c r="I93" s="96"/>
      <c r="J93" s="145"/>
      <c r="K93" s="145"/>
      <c r="L93" s="111"/>
      <c r="M93" s="111"/>
      <c r="N93" s="111"/>
      <c r="O93" s="111"/>
      <c r="P93" s="111"/>
      <c r="Q93" s="111"/>
      <c r="R93" s="360"/>
      <c r="S93" s="228"/>
      <c r="T93" s="362"/>
      <c r="U93" s="361"/>
      <c r="V93" s="228"/>
      <c r="W93" s="94"/>
      <c r="X93" s="94"/>
      <c r="Y93" s="94"/>
      <c r="Z93" s="94"/>
      <c r="AA93" s="94"/>
      <c r="AB93" s="116"/>
      <c r="AC93" s="116"/>
      <c r="AD93" s="64"/>
      <c r="AE93" s="116"/>
      <c r="AF93" s="116"/>
      <c r="AG93" s="116"/>
      <c r="AH93" s="66"/>
      <c r="AI93" s="66"/>
      <c r="AJ93" s="116"/>
      <c r="AK93" s="64"/>
      <c r="AL93" s="66"/>
      <c r="AM93" s="66"/>
      <c r="AN93" s="66">
        <f t="shared" si="9"/>
        <v>0</v>
      </c>
      <c r="AO93" s="115"/>
      <c r="AP93" s="66"/>
      <c r="AQ93" s="66"/>
      <c r="AR93" s="66"/>
      <c r="AS93" s="66"/>
      <c r="AT93" s="66">
        <f t="shared" si="10"/>
        <v>0</v>
      </c>
      <c r="AU93" s="119"/>
      <c r="AV93" s="182"/>
      <c r="AW93" s="177"/>
      <c r="AX93" s="46"/>
    </row>
    <row r="94" spans="1:50" ht="20.25" customHeight="1" x14ac:dyDescent="0.45">
      <c r="A94" s="105"/>
      <c r="B94" s="106"/>
      <c r="C94" s="105"/>
      <c r="D94" s="106"/>
      <c r="E94" s="105"/>
      <c r="F94" s="106"/>
      <c r="G94" s="105"/>
      <c r="H94" s="106"/>
      <c r="I94" s="96"/>
      <c r="J94" s="145"/>
      <c r="K94" s="145"/>
      <c r="L94" s="111"/>
      <c r="M94" s="111"/>
      <c r="N94" s="111"/>
      <c r="O94" s="111"/>
      <c r="P94" s="111"/>
      <c r="Q94" s="111"/>
      <c r="R94" s="387"/>
      <c r="S94" s="300"/>
      <c r="T94" s="364"/>
      <c r="U94" s="374"/>
      <c r="V94" s="300"/>
      <c r="W94" s="94"/>
      <c r="X94" s="94"/>
      <c r="Y94" s="94"/>
      <c r="Z94" s="94"/>
      <c r="AA94" s="94"/>
      <c r="AB94" s="116"/>
      <c r="AC94" s="116"/>
      <c r="AD94" s="64"/>
      <c r="AE94" s="116"/>
      <c r="AF94" s="116"/>
      <c r="AG94" s="116"/>
      <c r="AH94" s="66">
        <v>19.670570135746601</v>
      </c>
      <c r="AI94" s="66">
        <v>0</v>
      </c>
      <c r="AJ94" s="116">
        <v>60</v>
      </c>
      <c r="AK94" s="64"/>
      <c r="AL94" s="66">
        <v>43.501357466063297</v>
      </c>
      <c r="AM94" s="66"/>
      <c r="AN94" s="66">
        <f t="shared" si="9"/>
        <v>63.171927601809898</v>
      </c>
      <c r="AO94" s="115"/>
      <c r="AP94" s="66">
        <v>8.97982019190475</v>
      </c>
      <c r="AQ94" s="66">
        <v>0</v>
      </c>
      <c r="AR94" s="66">
        <v>0</v>
      </c>
      <c r="AS94" s="66">
        <v>0.98104170433137505</v>
      </c>
      <c r="AT94" s="66">
        <f t="shared" si="10"/>
        <v>73.132789498046023</v>
      </c>
      <c r="AU94" s="119"/>
      <c r="AV94" s="182"/>
      <c r="AW94" s="177"/>
      <c r="AX94" s="46"/>
    </row>
    <row r="95" spans="1:50" ht="20.25" customHeight="1" x14ac:dyDescent="0.45">
      <c r="A95" s="105"/>
      <c r="B95" s="106"/>
      <c r="C95" s="105"/>
      <c r="D95" s="106"/>
      <c r="E95" s="105"/>
      <c r="F95" s="106"/>
      <c r="G95" s="105"/>
      <c r="H95" s="106"/>
      <c r="I95" s="96"/>
      <c r="J95" s="145"/>
      <c r="K95" s="145"/>
      <c r="L95" s="111"/>
      <c r="M95" s="111"/>
      <c r="N95" s="111"/>
      <c r="O95" s="111"/>
      <c r="P95" s="111"/>
      <c r="Q95" s="111"/>
      <c r="R95" s="360"/>
      <c r="S95" s="361"/>
      <c r="T95" s="362"/>
      <c r="U95" s="361"/>
      <c r="V95" s="361"/>
      <c r="W95" s="94"/>
      <c r="X95" s="94"/>
      <c r="Y95" s="94"/>
      <c r="Z95" s="94"/>
      <c r="AA95" s="94"/>
      <c r="AB95" s="116"/>
      <c r="AC95" s="116"/>
      <c r="AD95" s="64"/>
      <c r="AE95" s="116"/>
      <c r="AF95" s="116"/>
      <c r="AG95" s="116"/>
      <c r="AH95" s="66"/>
      <c r="AI95" s="66"/>
      <c r="AJ95" s="116"/>
      <c r="AK95" s="64"/>
      <c r="AL95" s="66"/>
      <c r="AM95" s="66"/>
      <c r="AN95" s="66"/>
      <c r="AO95" s="115"/>
      <c r="AP95" s="66"/>
      <c r="AQ95" s="66"/>
      <c r="AR95" s="66"/>
      <c r="AS95" s="66"/>
      <c r="AT95" s="66"/>
      <c r="AU95" s="119"/>
      <c r="AV95" s="182"/>
      <c r="AW95" s="177"/>
      <c r="AX95" s="46"/>
    </row>
    <row r="96" spans="1:50" ht="20.25" customHeight="1" x14ac:dyDescent="0.45">
      <c r="A96" s="105"/>
      <c r="B96" s="106"/>
      <c r="C96" s="105"/>
      <c r="D96" s="106"/>
      <c r="E96" s="105"/>
      <c r="F96" s="106"/>
      <c r="G96" s="105"/>
      <c r="H96" s="106"/>
      <c r="I96" s="96"/>
      <c r="J96" s="145"/>
      <c r="K96" s="145"/>
      <c r="L96" s="111"/>
      <c r="M96" s="111"/>
      <c r="N96" s="111"/>
      <c r="O96" s="111"/>
      <c r="P96" s="111"/>
      <c r="Q96" s="111"/>
      <c r="R96" s="387"/>
      <c r="S96" s="300"/>
      <c r="T96" s="227"/>
      <c r="U96" s="374"/>
      <c r="V96" s="300"/>
      <c r="W96" s="94"/>
      <c r="X96" s="94"/>
      <c r="Y96" s="94"/>
      <c r="Z96" s="94"/>
      <c r="AA96" s="94"/>
      <c r="AB96" s="116"/>
      <c r="AC96" s="116"/>
      <c r="AD96" s="64"/>
      <c r="AE96" s="116"/>
      <c r="AF96" s="116"/>
      <c r="AG96" s="116"/>
      <c r="AH96" s="66">
        <v>6.5568567119155396</v>
      </c>
      <c r="AI96" s="66">
        <v>0</v>
      </c>
      <c r="AJ96" s="116">
        <v>20</v>
      </c>
      <c r="AK96" s="64"/>
      <c r="AL96" s="66">
        <v>14.500452488687801</v>
      </c>
      <c r="AM96" s="66"/>
      <c r="AN96" s="66">
        <f t="shared" ref="AN96:AN101" si="11">SUM(AH96,AI96,AL96)</f>
        <v>21.057309200603342</v>
      </c>
      <c r="AO96" s="115"/>
      <c r="AP96" s="66">
        <v>2.9932733973015799</v>
      </c>
      <c r="AQ96" s="66">
        <v>0</v>
      </c>
      <c r="AR96" s="66">
        <v>0</v>
      </c>
      <c r="AS96" s="66">
        <v>0.98104170433137505</v>
      </c>
      <c r="AT96" s="66">
        <f t="shared" ref="AT96:AT101" si="12">SUM(AN96,AP96,AQ96,AR96,AS96)</f>
        <v>25.031624302236295</v>
      </c>
      <c r="AU96" s="119"/>
      <c r="AV96" s="182"/>
      <c r="AW96" s="177"/>
      <c r="AX96" s="46"/>
    </row>
    <row r="97" spans="1:50" ht="20.25" customHeight="1" x14ac:dyDescent="0.45">
      <c r="A97" s="105"/>
      <c r="B97" s="106"/>
      <c r="C97" s="105"/>
      <c r="D97" s="106"/>
      <c r="E97" s="105"/>
      <c r="F97" s="106"/>
      <c r="G97" s="105"/>
      <c r="H97" s="106"/>
      <c r="I97" s="96"/>
      <c r="J97" s="145"/>
      <c r="K97" s="145"/>
      <c r="L97" s="111"/>
      <c r="M97" s="111"/>
      <c r="N97" s="111"/>
      <c r="O97" s="111"/>
      <c r="P97" s="111"/>
      <c r="Q97" s="111"/>
      <c r="R97" s="145"/>
      <c r="S97" s="143"/>
      <c r="T97" s="227"/>
      <c r="U97" s="61"/>
      <c r="V97" s="143"/>
      <c r="W97" s="94"/>
      <c r="X97" s="94"/>
      <c r="Y97" s="94"/>
      <c r="Z97" s="94"/>
      <c r="AA97" s="94"/>
      <c r="AB97" s="116"/>
      <c r="AC97" s="116"/>
      <c r="AD97" s="64"/>
      <c r="AE97" s="116"/>
      <c r="AF97" s="116"/>
      <c r="AG97" s="116"/>
      <c r="AH97" s="66">
        <v>19.670570135746601</v>
      </c>
      <c r="AI97" s="66">
        <v>0</v>
      </c>
      <c r="AJ97" s="116">
        <v>60</v>
      </c>
      <c r="AK97" s="64"/>
      <c r="AL97" s="66">
        <v>43.501357466063297</v>
      </c>
      <c r="AM97" s="66"/>
      <c r="AN97" s="66">
        <f t="shared" si="11"/>
        <v>63.171927601809898</v>
      </c>
      <c r="AO97" s="115"/>
      <c r="AP97" s="66">
        <v>8.97982019190475</v>
      </c>
      <c r="AQ97" s="66">
        <v>0</v>
      </c>
      <c r="AR97" s="66">
        <v>0</v>
      </c>
      <c r="AS97" s="66">
        <v>0.98104170433137505</v>
      </c>
      <c r="AT97" s="66">
        <f t="shared" si="12"/>
        <v>73.132789498046023</v>
      </c>
      <c r="AU97" s="119"/>
      <c r="AV97" s="182"/>
      <c r="AW97" s="177"/>
      <c r="AX97" s="46"/>
    </row>
    <row r="98" spans="1:50" ht="20.25" customHeight="1" x14ac:dyDescent="0.45">
      <c r="A98" s="105"/>
      <c r="B98" s="106"/>
      <c r="C98" s="105"/>
      <c r="D98" s="106"/>
      <c r="E98" s="105"/>
      <c r="F98" s="106"/>
      <c r="G98" s="105"/>
      <c r="H98" s="106"/>
      <c r="I98" s="96"/>
      <c r="J98" s="145"/>
      <c r="K98" s="145"/>
      <c r="L98" s="111"/>
      <c r="M98" s="111"/>
      <c r="N98" s="111"/>
      <c r="O98" s="111"/>
      <c r="P98" s="111"/>
      <c r="Q98" s="111"/>
      <c r="R98" s="387"/>
      <c r="S98" s="300"/>
      <c r="T98" s="364"/>
      <c r="U98" s="388"/>
      <c r="V98" s="300"/>
      <c r="W98" s="94"/>
      <c r="X98" s="94"/>
      <c r="Y98" s="94"/>
      <c r="Z98" s="94"/>
      <c r="AA98" s="94"/>
      <c r="AB98" s="116"/>
      <c r="AC98" s="116"/>
      <c r="AD98" s="64"/>
      <c r="AE98" s="116"/>
      <c r="AF98" s="116"/>
      <c r="AG98" s="116"/>
      <c r="AH98" s="66">
        <v>9.8352850678733006</v>
      </c>
      <c r="AI98" s="66">
        <v>0</v>
      </c>
      <c r="AJ98" s="116">
        <v>30</v>
      </c>
      <c r="AK98" s="64"/>
      <c r="AL98" s="66">
        <v>21.750678733031702</v>
      </c>
      <c r="AM98" s="66"/>
      <c r="AN98" s="66">
        <f t="shared" si="11"/>
        <v>31.585963800905002</v>
      </c>
      <c r="AO98" s="115"/>
      <c r="AP98" s="66">
        <v>4.4899100959523697</v>
      </c>
      <c r="AQ98" s="66">
        <v>0</v>
      </c>
      <c r="AR98" s="66">
        <v>0</v>
      </c>
      <c r="AS98" s="66">
        <v>0.98104170433137505</v>
      </c>
      <c r="AT98" s="66">
        <f t="shared" si="12"/>
        <v>37.056915601188749</v>
      </c>
      <c r="AU98" s="119"/>
      <c r="AV98" s="182"/>
      <c r="AW98" s="177"/>
      <c r="AX98" s="46"/>
    </row>
    <row r="99" spans="1:50" ht="20.25" customHeight="1" x14ac:dyDescent="0.45">
      <c r="A99" s="105"/>
      <c r="B99" s="106"/>
      <c r="C99" s="105"/>
      <c r="D99" s="106"/>
      <c r="E99" s="105"/>
      <c r="F99" s="106"/>
      <c r="G99" s="105"/>
      <c r="H99" s="106"/>
      <c r="I99" s="96"/>
      <c r="J99" s="145"/>
      <c r="K99" s="145"/>
      <c r="L99" s="111"/>
      <c r="M99" s="111"/>
      <c r="N99" s="111"/>
      <c r="O99" s="111"/>
      <c r="P99" s="111"/>
      <c r="Q99" s="111"/>
      <c r="R99" s="145"/>
      <c r="S99" s="143"/>
      <c r="T99" s="227"/>
      <c r="U99" s="61"/>
      <c r="V99" s="143"/>
      <c r="W99" s="94"/>
      <c r="X99" s="94"/>
      <c r="Y99" s="94"/>
      <c r="Z99" s="94"/>
      <c r="AA99" s="94"/>
      <c r="AB99" s="116"/>
      <c r="AC99" s="116"/>
      <c r="AD99" s="64"/>
      <c r="AE99" s="116"/>
      <c r="AF99" s="116"/>
      <c r="AG99" s="116"/>
      <c r="AH99" s="66">
        <v>13.113713423831101</v>
      </c>
      <c r="AI99" s="66">
        <v>0</v>
      </c>
      <c r="AJ99" s="116">
        <v>40</v>
      </c>
      <c r="AK99" s="64"/>
      <c r="AL99" s="66">
        <v>29.000904977375601</v>
      </c>
      <c r="AM99" s="66"/>
      <c r="AN99" s="66">
        <f t="shared" si="11"/>
        <v>42.114618401206698</v>
      </c>
      <c r="AO99" s="115"/>
      <c r="AP99" s="66">
        <v>5.9865467946031599</v>
      </c>
      <c r="AQ99" s="66">
        <v>0</v>
      </c>
      <c r="AR99" s="66">
        <v>0</v>
      </c>
      <c r="AS99" s="66">
        <v>0.98104170433137505</v>
      </c>
      <c r="AT99" s="66">
        <f t="shared" si="12"/>
        <v>49.08220690014123</v>
      </c>
      <c r="AU99" s="119"/>
      <c r="AV99" s="182"/>
      <c r="AW99" s="177"/>
      <c r="AX99" s="46"/>
    </row>
    <row r="100" spans="1:50" ht="20.25" customHeight="1" x14ac:dyDescent="0.45">
      <c r="A100" s="105"/>
      <c r="B100" s="106"/>
      <c r="C100" s="105"/>
      <c r="D100" s="106"/>
      <c r="E100" s="105"/>
      <c r="F100" s="106"/>
      <c r="G100" s="105"/>
      <c r="H100" s="106"/>
      <c r="I100" s="96"/>
      <c r="J100" s="145"/>
      <c r="K100" s="145"/>
      <c r="L100" s="111"/>
      <c r="M100" s="111"/>
      <c r="N100" s="111"/>
      <c r="O100" s="111"/>
      <c r="P100" s="111"/>
      <c r="Q100" s="111"/>
      <c r="R100" s="145"/>
      <c r="S100" s="143"/>
      <c r="T100" s="227"/>
      <c r="U100" s="61"/>
      <c r="V100" s="143"/>
      <c r="W100" s="94"/>
      <c r="X100" s="94"/>
      <c r="Y100" s="94"/>
      <c r="Z100" s="94"/>
      <c r="AA100" s="94"/>
      <c r="AB100" s="116"/>
      <c r="AC100" s="116"/>
      <c r="AD100" s="64"/>
      <c r="AE100" s="116"/>
      <c r="AF100" s="116"/>
      <c r="AG100" s="116"/>
      <c r="AH100" s="66">
        <v>13.113713423831101</v>
      </c>
      <c r="AI100" s="66">
        <v>0</v>
      </c>
      <c r="AJ100" s="116">
        <v>40</v>
      </c>
      <c r="AK100" s="64"/>
      <c r="AL100" s="66">
        <v>29.000904977375601</v>
      </c>
      <c r="AM100" s="66"/>
      <c r="AN100" s="66">
        <f t="shared" si="11"/>
        <v>42.114618401206698</v>
      </c>
      <c r="AO100" s="115"/>
      <c r="AP100" s="66">
        <v>5.9865467946031599</v>
      </c>
      <c r="AQ100" s="66">
        <v>0</v>
      </c>
      <c r="AR100" s="66">
        <v>0</v>
      </c>
      <c r="AS100" s="66">
        <v>0.98104170433137505</v>
      </c>
      <c r="AT100" s="66">
        <f t="shared" si="12"/>
        <v>49.08220690014123</v>
      </c>
      <c r="AU100" s="119"/>
      <c r="AV100" s="182"/>
      <c r="AW100" s="177"/>
      <c r="AX100" s="46"/>
    </row>
    <row r="101" spans="1:50" ht="20.25" customHeight="1" x14ac:dyDescent="0.45">
      <c r="A101" s="105"/>
      <c r="B101" s="106"/>
      <c r="C101" s="105"/>
      <c r="D101" s="106"/>
      <c r="E101" s="105"/>
      <c r="F101" s="106"/>
      <c r="G101" s="105"/>
      <c r="H101" s="106"/>
      <c r="I101" s="96"/>
      <c r="J101" s="145"/>
      <c r="K101" s="145"/>
      <c r="L101" s="111"/>
      <c r="M101" s="111"/>
      <c r="N101" s="111"/>
      <c r="O101" s="111"/>
      <c r="P101" s="111"/>
      <c r="Q101" s="111"/>
      <c r="R101" s="145"/>
      <c r="S101" s="143"/>
      <c r="T101" s="227"/>
      <c r="U101" s="61"/>
      <c r="V101" s="143"/>
      <c r="W101" s="94"/>
      <c r="X101" s="94"/>
      <c r="Y101" s="94"/>
      <c r="Z101" s="94"/>
      <c r="AA101" s="94"/>
      <c r="AB101" s="116"/>
      <c r="AC101" s="116"/>
      <c r="AD101" s="64"/>
      <c r="AE101" s="116"/>
      <c r="AF101" s="116"/>
      <c r="AG101" s="116"/>
      <c r="AH101" s="66">
        <v>19.670570135746601</v>
      </c>
      <c r="AI101" s="66">
        <v>0</v>
      </c>
      <c r="AJ101" s="116">
        <v>60</v>
      </c>
      <c r="AK101" s="64"/>
      <c r="AL101" s="66">
        <v>43.501357466063297</v>
      </c>
      <c r="AM101" s="66"/>
      <c r="AN101" s="66">
        <f t="shared" si="11"/>
        <v>63.171927601809898</v>
      </c>
      <c r="AO101" s="115"/>
      <c r="AP101" s="66">
        <v>8.97982019190475</v>
      </c>
      <c r="AQ101" s="66">
        <v>0</v>
      </c>
      <c r="AR101" s="66">
        <v>0</v>
      </c>
      <c r="AS101" s="66">
        <v>0.98104170433137505</v>
      </c>
      <c r="AT101" s="66">
        <f t="shared" si="12"/>
        <v>73.132789498046023</v>
      </c>
      <c r="AU101" s="119"/>
      <c r="AV101" s="182"/>
      <c r="AW101" s="177"/>
      <c r="AX101" s="46"/>
    </row>
    <row r="102" spans="1:50" ht="20.25" customHeight="1" x14ac:dyDescent="0.45">
      <c r="A102" s="389"/>
      <c r="B102" s="390"/>
      <c r="C102" s="105"/>
      <c r="D102" s="106"/>
      <c r="E102" s="105"/>
      <c r="F102" s="106"/>
      <c r="G102" s="105"/>
      <c r="H102" s="106"/>
      <c r="I102" s="96"/>
      <c r="J102" s="145"/>
      <c r="K102" s="145"/>
      <c r="L102" s="111"/>
      <c r="M102" s="111"/>
      <c r="N102" s="111"/>
      <c r="O102" s="111"/>
      <c r="P102" s="111"/>
      <c r="Q102" s="111"/>
      <c r="R102" s="360"/>
      <c r="S102" s="361"/>
      <c r="T102" s="379"/>
      <c r="U102" s="361"/>
      <c r="V102" s="361"/>
      <c r="W102" s="94"/>
      <c r="X102" s="94"/>
      <c r="Y102" s="94"/>
      <c r="Z102" s="94"/>
      <c r="AA102" s="94"/>
      <c r="AB102" s="116"/>
      <c r="AC102" s="116"/>
      <c r="AD102" s="64"/>
      <c r="AE102" s="116"/>
      <c r="AF102" s="116"/>
      <c r="AG102" s="116"/>
      <c r="AH102" s="66"/>
      <c r="AI102" s="66"/>
      <c r="AJ102" s="116"/>
      <c r="AK102" s="64"/>
      <c r="AL102" s="66"/>
      <c r="AM102" s="66"/>
      <c r="AN102" s="66"/>
      <c r="AO102" s="115"/>
      <c r="AP102" s="66"/>
      <c r="AQ102" s="66"/>
      <c r="AR102" s="66"/>
      <c r="AS102" s="66"/>
      <c r="AT102" s="66"/>
      <c r="AU102" s="119"/>
      <c r="AV102" s="182"/>
      <c r="AW102" s="177"/>
      <c r="AX102" s="46"/>
    </row>
    <row r="103" spans="1:50" ht="20.25" customHeight="1" x14ac:dyDescent="0.55000000000000004">
      <c r="A103" s="372"/>
      <c r="B103" s="373"/>
      <c r="C103" s="90"/>
      <c r="D103" s="89"/>
      <c r="E103" s="90"/>
      <c r="F103" s="89"/>
      <c r="G103" s="90"/>
      <c r="H103" s="89"/>
      <c r="I103" s="126"/>
      <c r="J103" s="127"/>
      <c r="K103" s="127"/>
      <c r="L103" s="127"/>
      <c r="M103" s="127"/>
      <c r="N103" s="127"/>
      <c r="O103" s="127"/>
      <c r="P103" s="127"/>
      <c r="Q103" s="127"/>
      <c r="R103" s="127"/>
      <c r="S103" s="60"/>
      <c r="T103" s="161"/>
      <c r="U103" s="61"/>
      <c r="V103" s="61"/>
      <c r="W103" s="339"/>
      <c r="X103" s="339"/>
      <c r="Y103" s="339"/>
      <c r="Z103" s="94"/>
      <c r="AA103" s="94"/>
      <c r="AB103" s="63"/>
      <c r="AC103" s="63"/>
      <c r="AD103" s="64"/>
      <c r="AE103" s="63"/>
      <c r="AF103" s="63"/>
      <c r="AG103" s="63"/>
      <c r="AH103" s="65"/>
      <c r="AI103" s="65"/>
      <c r="AJ103" s="63"/>
      <c r="AK103" s="64"/>
      <c r="AL103" s="65"/>
      <c r="AM103" s="65"/>
      <c r="AN103" s="65"/>
      <c r="AO103" s="67"/>
      <c r="AP103" s="65"/>
      <c r="AQ103" s="65"/>
      <c r="AR103" s="65"/>
      <c r="AS103" s="65"/>
      <c r="AT103" s="65"/>
      <c r="AU103" s="68"/>
      <c r="AV103" s="62"/>
      <c r="AW103" s="177"/>
      <c r="AX103" s="46"/>
    </row>
    <row r="104" spans="1:50" ht="28.5" customHeight="1" x14ac:dyDescent="0.35">
      <c r="A104" s="366"/>
      <c r="B104" s="367"/>
      <c r="C104" s="366"/>
      <c r="D104" s="367"/>
      <c r="E104" s="366"/>
      <c r="F104" s="367"/>
      <c r="G104" s="366"/>
      <c r="H104" s="367"/>
      <c r="I104" s="368"/>
      <c r="J104" s="62"/>
      <c r="K104" s="62"/>
      <c r="L104" s="62"/>
      <c r="M104" s="62"/>
      <c r="N104" s="62"/>
      <c r="O104" s="62"/>
      <c r="P104" s="62"/>
      <c r="Q104" s="62"/>
      <c r="R104" s="62"/>
      <c r="S104" s="369"/>
      <c r="T104" s="370"/>
      <c r="U104" s="371"/>
      <c r="V104" s="369"/>
      <c r="W104" s="369"/>
      <c r="X104" s="369"/>
      <c r="Y104" s="369"/>
      <c r="Z104" s="369"/>
      <c r="AA104" s="369"/>
      <c r="AB104" s="63"/>
      <c r="AC104" s="63"/>
      <c r="AD104" s="223"/>
      <c r="AE104" s="63"/>
      <c r="AF104" s="63"/>
      <c r="AG104" s="63"/>
      <c r="AH104" s="197"/>
      <c r="AI104" s="197"/>
      <c r="AJ104" s="196"/>
      <c r="AK104" s="193"/>
      <c r="AL104" s="197"/>
      <c r="AM104" s="197"/>
      <c r="AN104" s="197"/>
      <c r="AO104" s="213"/>
      <c r="AP104" s="197"/>
      <c r="AQ104" s="197"/>
      <c r="AR104" s="197"/>
      <c r="AS104" s="197"/>
      <c r="AT104" s="197"/>
      <c r="AU104" s="213"/>
      <c r="AV104" s="192"/>
      <c r="AW104" s="177"/>
      <c r="AX104" s="46"/>
    </row>
    <row r="105" spans="1:50" ht="20.25" customHeight="1" x14ac:dyDescent="0.45">
      <c r="A105" s="105"/>
      <c r="B105" s="106"/>
      <c r="C105" s="105"/>
      <c r="D105" s="106"/>
      <c r="E105" s="105"/>
      <c r="F105" s="106"/>
      <c r="G105" s="105"/>
      <c r="H105" s="106"/>
      <c r="I105" s="96"/>
      <c r="J105" s="145"/>
      <c r="K105" s="145"/>
      <c r="L105" s="111"/>
      <c r="M105" s="111"/>
      <c r="N105" s="111"/>
      <c r="O105" s="111"/>
      <c r="P105" s="111"/>
      <c r="Q105" s="111"/>
      <c r="R105" s="145"/>
      <c r="S105" s="143"/>
      <c r="T105" s="227"/>
      <c r="U105" s="61"/>
      <c r="V105" s="94"/>
      <c r="W105" s="94"/>
      <c r="X105" s="94"/>
      <c r="Y105" s="94"/>
      <c r="Z105" s="94"/>
      <c r="AA105" s="94"/>
      <c r="AB105" s="116"/>
      <c r="AC105" s="116"/>
      <c r="AD105" s="64"/>
      <c r="AE105" s="116"/>
      <c r="AF105" s="116"/>
      <c r="AG105" s="116"/>
      <c r="AH105" s="66">
        <v>19.670570135746601</v>
      </c>
      <c r="AI105" s="66">
        <v>0</v>
      </c>
      <c r="AJ105" s="116">
        <v>60</v>
      </c>
      <c r="AK105" s="64"/>
      <c r="AL105" s="66">
        <v>43.501357466063297</v>
      </c>
      <c r="AM105" s="66"/>
      <c r="AN105" s="66">
        <f>SUM(AH105,AI105,AL105)</f>
        <v>63.171927601809898</v>
      </c>
      <c r="AO105" s="115"/>
      <c r="AP105" s="66">
        <v>8.97982019190475</v>
      </c>
      <c r="AQ105" s="66">
        <v>0</v>
      </c>
      <c r="AR105" s="66">
        <v>0</v>
      </c>
      <c r="AS105" s="66">
        <v>0.98104170433137505</v>
      </c>
      <c r="AT105" s="66">
        <f>SUM(AN105,AP105,AQ105,AR105,AS105)</f>
        <v>73.132789498046023</v>
      </c>
      <c r="AU105" s="119"/>
      <c r="AV105" s="182"/>
      <c r="AW105" s="177"/>
      <c r="AX105" s="46"/>
    </row>
    <row r="106" spans="1:50" ht="20.25" customHeight="1" x14ac:dyDescent="0.45">
      <c r="A106" s="105"/>
      <c r="B106" s="106"/>
      <c r="C106" s="105"/>
      <c r="D106" s="106"/>
      <c r="E106" s="105"/>
      <c r="F106" s="106"/>
      <c r="G106" s="105"/>
      <c r="H106" s="106"/>
      <c r="I106" s="96"/>
      <c r="J106" s="145"/>
      <c r="K106" s="145"/>
      <c r="L106" s="111"/>
      <c r="M106" s="111"/>
      <c r="N106" s="111"/>
      <c r="O106" s="111"/>
      <c r="P106" s="111"/>
      <c r="Q106" s="111"/>
      <c r="R106" s="145"/>
      <c r="S106" s="143"/>
      <c r="T106" s="227"/>
      <c r="U106" s="61"/>
      <c r="V106" s="94"/>
      <c r="W106" s="94"/>
      <c r="X106" s="94"/>
      <c r="Y106" s="94"/>
      <c r="Z106" s="94"/>
      <c r="AA106" s="94"/>
      <c r="AB106" s="116"/>
      <c r="AC106" s="116"/>
      <c r="AD106" s="64"/>
      <c r="AE106" s="116"/>
      <c r="AF106" s="116"/>
      <c r="AG106" s="116"/>
      <c r="AH106" s="66">
        <v>6.5568567119155396</v>
      </c>
      <c r="AI106" s="66">
        <v>0</v>
      </c>
      <c r="AJ106" s="116">
        <v>20</v>
      </c>
      <c r="AK106" s="64"/>
      <c r="AL106" s="66">
        <v>14.500452488687801</v>
      </c>
      <c r="AM106" s="66"/>
      <c r="AN106" s="66">
        <f>SUM(AH106,AI106,AL106)</f>
        <v>21.057309200603342</v>
      </c>
      <c r="AO106" s="115"/>
      <c r="AP106" s="66">
        <v>2.9932733973015799</v>
      </c>
      <c r="AQ106" s="66">
        <v>0</v>
      </c>
      <c r="AR106" s="66">
        <v>0</v>
      </c>
      <c r="AS106" s="66">
        <v>0.98104170433137505</v>
      </c>
      <c r="AT106" s="66">
        <f>SUM(AN106,AP106,AQ106,AR106,AS106)</f>
        <v>25.031624302236295</v>
      </c>
      <c r="AU106" s="119"/>
      <c r="AV106" s="182"/>
      <c r="AW106" s="177"/>
      <c r="AX106" s="46"/>
    </row>
    <row r="107" spans="1:50" ht="20.25" customHeight="1" x14ac:dyDescent="0.45">
      <c r="A107" s="372"/>
      <c r="B107" s="373"/>
      <c r="C107" s="105"/>
      <c r="D107" s="106"/>
      <c r="E107" s="105"/>
      <c r="F107" s="106"/>
      <c r="G107" s="105"/>
      <c r="H107" s="106"/>
      <c r="I107" s="96"/>
      <c r="J107" s="145"/>
      <c r="K107" s="145"/>
      <c r="L107" s="111"/>
      <c r="M107" s="111"/>
      <c r="N107" s="111"/>
      <c r="O107" s="111"/>
      <c r="P107" s="111"/>
      <c r="Q107" s="111"/>
      <c r="R107" s="145"/>
      <c r="S107" s="146"/>
      <c r="T107" s="147"/>
      <c r="U107" s="61"/>
      <c r="V107" s="61"/>
      <c r="W107" s="61"/>
      <c r="X107" s="61"/>
      <c r="Y107" s="61"/>
      <c r="Z107" s="61"/>
      <c r="AA107" s="61"/>
      <c r="AB107" s="116"/>
      <c r="AC107" s="116"/>
      <c r="AD107" s="64"/>
      <c r="AE107" s="116"/>
      <c r="AF107" s="116"/>
      <c r="AG107" s="116"/>
      <c r="AH107" s="66"/>
      <c r="AI107" s="66"/>
      <c r="AJ107" s="116"/>
      <c r="AK107" s="64"/>
      <c r="AL107" s="66"/>
      <c r="AM107" s="66"/>
      <c r="AN107" s="66"/>
      <c r="AO107" s="115"/>
      <c r="AP107" s="66"/>
      <c r="AQ107" s="66"/>
      <c r="AR107" s="66"/>
      <c r="AS107" s="66"/>
      <c r="AT107" s="66"/>
      <c r="AU107" s="119"/>
      <c r="AV107" s="182"/>
      <c r="AW107" s="177"/>
      <c r="AX107" s="46"/>
    </row>
    <row r="108" spans="1:50" ht="33.75" customHeight="1" x14ac:dyDescent="0.35">
      <c r="A108" s="366"/>
      <c r="B108" s="367"/>
      <c r="C108" s="366"/>
      <c r="D108" s="367"/>
      <c r="E108" s="366"/>
      <c r="F108" s="367"/>
      <c r="G108" s="366"/>
      <c r="H108" s="367"/>
      <c r="I108" s="368"/>
      <c r="J108" s="95"/>
      <c r="K108" s="95"/>
      <c r="L108" s="95"/>
      <c r="M108" s="95"/>
      <c r="N108" s="95"/>
      <c r="O108" s="95"/>
      <c r="P108" s="95"/>
      <c r="Q108" s="95"/>
      <c r="R108" s="62"/>
      <c r="S108" s="369"/>
      <c r="T108" s="370"/>
      <c r="U108" s="391"/>
      <c r="V108" s="369"/>
      <c r="W108" s="369"/>
      <c r="X108" s="369"/>
      <c r="Y108" s="369"/>
      <c r="Z108" s="369"/>
      <c r="AA108" s="369"/>
      <c r="AB108" s="63"/>
      <c r="AC108" s="63"/>
      <c r="AD108" s="223"/>
      <c r="AE108" s="63"/>
      <c r="AF108" s="63"/>
      <c r="AG108" s="63"/>
      <c r="AH108" s="288"/>
      <c r="AI108" s="288"/>
      <c r="AJ108" s="287"/>
      <c r="AK108" s="283"/>
      <c r="AL108" s="288"/>
      <c r="AM108" s="288"/>
      <c r="AN108" s="288"/>
      <c r="AO108" s="289"/>
      <c r="AP108" s="288"/>
      <c r="AQ108" s="288"/>
      <c r="AR108" s="288"/>
      <c r="AS108" s="288"/>
      <c r="AT108" s="288"/>
      <c r="AU108" s="289"/>
      <c r="AV108" s="311"/>
      <c r="AW108" s="177"/>
      <c r="AX108" s="46"/>
    </row>
    <row r="109" spans="1:50" ht="20.25" customHeight="1" x14ac:dyDescent="0.45">
      <c r="A109" s="105"/>
      <c r="B109" s="106"/>
      <c r="C109" s="105"/>
      <c r="D109" s="106"/>
      <c r="E109" s="105"/>
      <c r="F109" s="106"/>
      <c r="G109" s="105"/>
      <c r="H109" s="106"/>
      <c r="I109" s="96"/>
      <c r="J109" s="145"/>
      <c r="K109" s="145"/>
      <c r="L109" s="111"/>
      <c r="M109" s="111"/>
      <c r="N109" s="111"/>
      <c r="O109" s="111"/>
      <c r="P109" s="111"/>
      <c r="Q109" s="111"/>
      <c r="R109" s="145"/>
      <c r="S109" s="143"/>
      <c r="T109" s="227"/>
      <c r="U109" s="61"/>
      <c r="V109" s="94"/>
      <c r="W109" s="94"/>
      <c r="X109" s="94"/>
      <c r="Y109" s="94"/>
      <c r="Z109" s="94"/>
      <c r="AA109" s="94"/>
      <c r="AB109" s="116"/>
      <c r="AC109" s="116"/>
      <c r="AD109" s="64"/>
      <c r="AE109" s="116"/>
      <c r="AF109" s="116"/>
      <c r="AG109" s="116"/>
      <c r="AH109" s="66">
        <v>19.670570135746601</v>
      </c>
      <c r="AI109" s="66">
        <v>0</v>
      </c>
      <c r="AJ109" s="116">
        <v>60</v>
      </c>
      <c r="AK109" s="64"/>
      <c r="AL109" s="66">
        <v>43.501357466063297</v>
      </c>
      <c r="AM109" s="66"/>
      <c r="AN109" s="66">
        <f>SUM(AH109,AI109,AL109)</f>
        <v>63.171927601809898</v>
      </c>
      <c r="AO109" s="115"/>
      <c r="AP109" s="66">
        <v>8.97982019190475</v>
      </c>
      <c r="AQ109" s="66">
        <v>0</v>
      </c>
      <c r="AR109" s="66">
        <v>0</v>
      </c>
      <c r="AS109" s="66">
        <v>0.98104170433137505</v>
      </c>
      <c r="AT109" s="66">
        <f>SUM(AN109,AP109,AQ109,AR109,AS109)</f>
        <v>73.132789498046023</v>
      </c>
      <c r="AU109" s="119"/>
      <c r="AV109" s="182"/>
      <c r="AW109" s="177"/>
      <c r="AX109" s="46"/>
    </row>
    <row r="110" spans="1:50" ht="20.25" customHeight="1" x14ac:dyDescent="0.55000000000000004">
      <c r="A110" s="90"/>
      <c r="B110" s="89"/>
      <c r="C110" s="90"/>
      <c r="D110" s="89"/>
      <c r="E110" s="90"/>
      <c r="F110" s="89"/>
      <c r="G110" s="90"/>
      <c r="H110" s="89"/>
      <c r="I110" s="126"/>
      <c r="J110" s="127"/>
      <c r="K110" s="127"/>
      <c r="L110" s="127"/>
      <c r="M110" s="127"/>
      <c r="N110" s="127"/>
      <c r="O110" s="127"/>
      <c r="P110" s="127"/>
      <c r="Q110" s="127"/>
      <c r="R110" s="127"/>
      <c r="S110" s="60"/>
      <c r="T110" s="161"/>
      <c r="U110" s="98"/>
      <c r="V110" s="61"/>
      <c r="W110" s="61"/>
      <c r="X110" s="61"/>
      <c r="Y110" s="61"/>
      <c r="Z110" s="61"/>
      <c r="AA110" s="61"/>
      <c r="AB110" s="63"/>
      <c r="AC110" s="63"/>
      <c r="AD110" s="64"/>
      <c r="AE110" s="63"/>
      <c r="AF110" s="63"/>
      <c r="AG110" s="63"/>
      <c r="AH110" s="65"/>
      <c r="AI110" s="65"/>
      <c r="AJ110" s="63"/>
      <c r="AK110" s="64"/>
      <c r="AL110" s="65"/>
      <c r="AM110" s="65"/>
      <c r="AN110" s="65"/>
      <c r="AO110" s="67"/>
      <c r="AP110" s="65"/>
      <c r="AQ110" s="65"/>
      <c r="AR110" s="65"/>
      <c r="AS110" s="65"/>
      <c r="AT110" s="65"/>
      <c r="AU110" s="68"/>
      <c r="AV110" s="62"/>
      <c r="AW110" s="177"/>
      <c r="AX110" s="46"/>
    </row>
    <row r="111" spans="1:50" ht="30" customHeight="1" x14ac:dyDescent="0.35">
      <c r="A111" s="366"/>
      <c r="B111" s="367"/>
      <c r="C111" s="366"/>
      <c r="D111" s="367"/>
      <c r="E111" s="366"/>
      <c r="F111" s="367"/>
      <c r="G111" s="366"/>
      <c r="H111" s="367"/>
      <c r="I111" s="368"/>
      <c r="J111" s="62"/>
      <c r="K111" s="62"/>
      <c r="L111" s="62"/>
      <c r="M111" s="62"/>
      <c r="N111" s="62"/>
      <c r="O111" s="62"/>
      <c r="P111" s="62"/>
      <c r="Q111" s="62"/>
      <c r="R111" s="62"/>
      <c r="S111" s="369"/>
      <c r="T111" s="370"/>
      <c r="U111" s="371"/>
      <c r="V111" s="369"/>
      <c r="W111" s="369"/>
      <c r="X111" s="369"/>
      <c r="Y111" s="369"/>
      <c r="Z111" s="369"/>
      <c r="AA111" s="369"/>
      <c r="AB111" s="63"/>
      <c r="AC111" s="63"/>
      <c r="AD111" s="223"/>
      <c r="AE111" s="63"/>
      <c r="AF111" s="63"/>
      <c r="AG111" s="63"/>
      <c r="AH111" s="197"/>
      <c r="AI111" s="197"/>
      <c r="AJ111" s="196"/>
      <c r="AK111" s="193"/>
      <c r="AL111" s="197"/>
      <c r="AM111" s="197"/>
      <c r="AN111" s="197"/>
      <c r="AO111" s="213"/>
      <c r="AP111" s="197"/>
      <c r="AQ111" s="197"/>
      <c r="AR111" s="197"/>
      <c r="AS111" s="197"/>
      <c r="AT111" s="197"/>
      <c r="AU111" s="213"/>
      <c r="AV111" s="192"/>
      <c r="AW111" s="177"/>
      <c r="AX111" s="46"/>
    </row>
    <row r="112" spans="1:50" ht="20.25" customHeight="1" x14ac:dyDescent="0.45">
      <c r="A112" s="105"/>
      <c r="B112" s="106"/>
      <c r="C112" s="105"/>
      <c r="D112" s="106"/>
      <c r="E112" s="105"/>
      <c r="F112" s="106"/>
      <c r="G112" s="105"/>
      <c r="H112" s="106"/>
      <c r="I112" s="96"/>
      <c r="J112" s="145"/>
      <c r="K112" s="145"/>
      <c r="L112" s="111"/>
      <c r="M112" s="111"/>
      <c r="N112" s="111"/>
      <c r="O112" s="111"/>
      <c r="P112" s="111"/>
      <c r="Q112" s="111"/>
      <c r="R112" s="387"/>
      <c r="S112" s="300"/>
      <c r="T112" s="364"/>
      <c r="U112" s="61"/>
      <c r="V112" s="300"/>
      <c r="W112" s="392"/>
      <c r="X112" s="392"/>
      <c r="Y112" s="392"/>
      <c r="Z112" s="94"/>
      <c r="AA112" s="94"/>
      <c r="AB112" s="116"/>
      <c r="AC112" s="116"/>
      <c r="AD112" s="94"/>
      <c r="AE112" s="116"/>
      <c r="AF112" s="116"/>
      <c r="AG112" s="116"/>
      <c r="AH112" s="66">
        <v>9.8352850678733006</v>
      </c>
      <c r="AI112" s="66">
        <v>2.44077647058824</v>
      </c>
      <c r="AJ112" s="116">
        <v>30</v>
      </c>
      <c r="AK112" s="94"/>
      <c r="AL112" s="66">
        <v>21.750678733031702</v>
      </c>
      <c r="AM112" s="66"/>
      <c r="AN112" s="66">
        <f>SUM(AH112,AI112,AL112)</f>
        <v>34.026740271493239</v>
      </c>
      <c r="AO112" s="115"/>
      <c r="AP112" s="66">
        <v>4.4899100959523697</v>
      </c>
      <c r="AQ112" s="66">
        <v>63.460799999999999</v>
      </c>
      <c r="AR112" s="66">
        <v>0</v>
      </c>
      <c r="AS112" s="66">
        <v>0.98104170433137505</v>
      </c>
      <c r="AT112" s="66">
        <f>SUM(AN112,AP112,AQ112,AR112,AS112)</f>
        <v>102.95849207177699</v>
      </c>
      <c r="AU112" s="119"/>
      <c r="AV112" s="182">
        <v>5</v>
      </c>
      <c r="AW112" s="177"/>
      <c r="AX112" s="46"/>
    </row>
    <row r="113" spans="1:50" ht="20.25" customHeight="1" x14ac:dyDescent="0.45">
      <c r="A113" s="105"/>
      <c r="B113" s="106"/>
      <c r="C113" s="105"/>
      <c r="D113" s="106"/>
      <c r="E113" s="105"/>
      <c r="F113" s="106"/>
      <c r="G113" s="105"/>
      <c r="H113" s="106"/>
      <c r="I113" s="96"/>
      <c r="J113" s="145"/>
      <c r="K113" s="145"/>
      <c r="L113" s="111"/>
      <c r="M113" s="111"/>
      <c r="N113" s="111"/>
      <c r="O113" s="111"/>
      <c r="P113" s="111"/>
      <c r="Q113" s="111"/>
      <c r="R113" s="360"/>
      <c r="S113" s="228"/>
      <c r="T113" s="379"/>
      <c r="U113" s="381"/>
      <c r="V113" s="228"/>
      <c r="W113" s="392"/>
      <c r="X113" s="392"/>
      <c r="Y113" s="392"/>
      <c r="Z113" s="94"/>
      <c r="AA113" s="94"/>
      <c r="AB113" s="116"/>
      <c r="AC113" s="116"/>
      <c r="AD113" s="94"/>
      <c r="AE113" s="116"/>
      <c r="AF113" s="116"/>
      <c r="AG113" s="116"/>
      <c r="AH113" s="66"/>
      <c r="AI113" s="66"/>
      <c r="AJ113" s="116"/>
      <c r="AK113" s="94"/>
      <c r="AL113" s="66"/>
      <c r="AM113" s="66"/>
      <c r="AN113" s="66">
        <f>SUM(AH113,AI113,AL113)</f>
        <v>0</v>
      </c>
      <c r="AO113" s="115"/>
      <c r="AP113" s="66"/>
      <c r="AQ113" s="66"/>
      <c r="AR113" s="66"/>
      <c r="AS113" s="66"/>
      <c r="AT113" s="66">
        <f>SUM(AN113,AP113,AQ113,AR113,AS113)</f>
        <v>0</v>
      </c>
      <c r="AU113" s="119"/>
      <c r="AV113" s="182"/>
      <c r="AW113" s="177"/>
      <c r="AX113" s="46"/>
    </row>
    <row r="114" spans="1:50" ht="20.25" customHeight="1" x14ac:dyDescent="0.45">
      <c r="A114" s="105"/>
      <c r="B114" s="106"/>
      <c r="C114" s="105"/>
      <c r="D114" s="106"/>
      <c r="E114" s="105"/>
      <c r="F114" s="106"/>
      <c r="G114" s="105"/>
      <c r="H114" s="106"/>
      <c r="I114" s="96"/>
      <c r="J114" s="145"/>
      <c r="K114" s="145"/>
      <c r="L114" s="111"/>
      <c r="M114" s="111"/>
      <c r="N114" s="111"/>
      <c r="O114" s="111"/>
      <c r="P114" s="111"/>
      <c r="Q114" s="111"/>
      <c r="R114" s="360"/>
      <c r="S114" s="228"/>
      <c r="T114" s="379"/>
      <c r="U114" s="381"/>
      <c r="V114" s="228"/>
      <c r="W114" s="392"/>
      <c r="X114" s="392"/>
      <c r="Y114" s="392"/>
      <c r="Z114" s="94"/>
      <c r="AA114" s="94"/>
      <c r="AB114" s="116"/>
      <c r="AC114" s="116"/>
      <c r="AD114" s="94"/>
      <c r="AE114" s="116"/>
      <c r="AF114" s="116"/>
      <c r="AG114" s="116"/>
      <c r="AH114" s="66"/>
      <c r="AI114" s="66"/>
      <c r="AJ114" s="116"/>
      <c r="AK114" s="94"/>
      <c r="AL114" s="66"/>
      <c r="AM114" s="66"/>
      <c r="AN114" s="66"/>
      <c r="AO114" s="115"/>
      <c r="AP114" s="66"/>
      <c r="AQ114" s="66"/>
      <c r="AR114" s="66"/>
      <c r="AS114" s="66"/>
      <c r="AT114" s="66"/>
      <c r="AU114" s="119"/>
      <c r="AV114" s="182"/>
      <c r="AW114" s="177"/>
      <c r="AX114" s="46"/>
    </row>
    <row r="115" spans="1:50" ht="20.25" customHeight="1" x14ac:dyDescent="0.45">
      <c r="A115" s="105"/>
      <c r="B115" s="106"/>
      <c r="C115" s="105"/>
      <c r="D115" s="106"/>
      <c r="E115" s="105"/>
      <c r="F115" s="106"/>
      <c r="G115" s="105"/>
      <c r="H115" s="106"/>
      <c r="I115" s="96"/>
      <c r="J115" s="145"/>
      <c r="K115" s="145"/>
      <c r="L115" s="111"/>
      <c r="M115" s="111"/>
      <c r="N115" s="111"/>
      <c r="O115" s="111"/>
      <c r="P115" s="111"/>
      <c r="Q115" s="111"/>
      <c r="R115" s="360"/>
      <c r="S115" s="228"/>
      <c r="T115" s="379"/>
      <c r="U115" s="381"/>
      <c r="V115" s="228"/>
      <c r="W115" s="392"/>
      <c r="X115" s="392"/>
      <c r="Y115" s="392"/>
      <c r="Z115" s="94"/>
      <c r="AA115" s="94"/>
      <c r="AB115" s="116"/>
      <c r="AC115" s="116"/>
      <c r="AD115" s="94"/>
      <c r="AE115" s="116"/>
      <c r="AF115" s="116"/>
      <c r="AG115" s="116"/>
      <c r="AH115" s="66"/>
      <c r="AI115" s="66"/>
      <c r="AJ115" s="116"/>
      <c r="AK115" s="94"/>
      <c r="AL115" s="66"/>
      <c r="AM115" s="66"/>
      <c r="AN115" s="66"/>
      <c r="AO115" s="115"/>
      <c r="AP115" s="66"/>
      <c r="AQ115" s="66"/>
      <c r="AR115" s="66"/>
      <c r="AS115" s="66"/>
      <c r="AT115" s="66"/>
      <c r="AU115" s="119"/>
      <c r="AV115" s="182"/>
      <c r="AW115" s="177"/>
      <c r="AX115" s="46"/>
    </row>
    <row r="116" spans="1:50" ht="20.25" customHeight="1" x14ac:dyDescent="0.45">
      <c r="A116" s="105"/>
      <c r="B116" s="106"/>
      <c r="C116" s="105"/>
      <c r="D116" s="106"/>
      <c r="E116" s="105"/>
      <c r="F116" s="106"/>
      <c r="G116" s="105"/>
      <c r="H116" s="106"/>
      <c r="I116" s="96"/>
      <c r="J116" s="145"/>
      <c r="K116" s="145"/>
      <c r="L116" s="111"/>
      <c r="M116" s="111"/>
      <c r="N116" s="111"/>
      <c r="O116" s="111"/>
      <c r="P116" s="111"/>
      <c r="Q116" s="111"/>
      <c r="R116" s="360"/>
      <c r="S116" s="228"/>
      <c r="T116" s="379"/>
      <c r="U116" s="381"/>
      <c r="V116" s="228"/>
      <c r="W116" s="392"/>
      <c r="X116" s="392"/>
      <c r="Y116" s="392"/>
      <c r="Z116" s="94"/>
      <c r="AA116" s="94"/>
      <c r="AB116" s="116"/>
      <c r="AC116" s="116"/>
      <c r="AD116" s="94"/>
      <c r="AE116" s="116"/>
      <c r="AF116" s="116"/>
      <c r="AG116" s="116"/>
      <c r="AH116" s="66"/>
      <c r="AI116" s="66"/>
      <c r="AJ116" s="116"/>
      <c r="AK116" s="94"/>
      <c r="AL116" s="66"/>
      <c r="AM116" s="66"/>
      <c r="AN116" s="66"/>
      <c r="AO116" s="115"/>
      <c r="AP116" s="66"/>
      <c r="AQ116" s="66"/>
      <c r="AR116" s="66"/>
      <c r="AS116" s="66"/>
      <c r="AT116" s="66"/>
      <c r="AU116" s="119"/>
      <c r="AV116" s="182"/>
      <c r="AW116" s="177"/>
      <c r="AX116" s="46"/>
    </row>
    <row r="117" spans="1:50" ht="20.25" customHeight="1" x14ac:dyDescent="0.45">
      <c r="A117" s="105"/>
      <c r="B117" s="106"/>
      <c r="C117" s="105"/>
      <c r="D117" s="106"/>
      <c r="E117" s="105"/>
      <c r="F117" s="106"/>
      <c r="G117" s="105"/>
      <c r="H117" s="106"/>
      <c r="I117" s="96"/>
      <c r="J117" s="145"/>
      <c r="K117" s="145"/>
      <c r="L117" s="111"/>
      <c r="M117" s="111"/>
      <c r="N117" s="111"/>
      <c r="O117" s="111"/>
      <c r="P117" s="111"/>
      <c r="Q117" s="111"/>
      <c r="R117" s="387"/>
      <c r="S117" s="300"/>
      <c r="T117" s="227"/>
      <c r="U117" s="61"/>
      <c r="V117" s="300"/>
      <c r="W117" s="392"/>
      <c r="X117" s="392"/>
      <c r="Y117" s="392"/>
      <c r="Z117" s="94"/>
      <c r="AA117" s="94"/>
      <c r="AB117" s="116"/>
      <c r="AC117" s="116"/>
      <c r="AD117" s="64"/>
      <c r="AE117" s="116"/>
      <c r="AF117" s="116"/>
      <c r="AG117" s="116"/>
      <c r="AH117" s="66">
        <v>1.63921417797888</v>
      </c>
      <c r="AI117" s="66">
        <v>0</v>
      </c>
      <c r="AJ117" s="116">
        <v>5</v>
      </c>
      <c r="AK117" s="64"/>
      <c r="AL117" s="66">
        <v>3.6251131221719501</v>
      </c>
      <c r="AM117" s="66"/>
      <c r="AN117" s="66">
        <f>SUM(AH117,AI117,AL117)</f>
        <v>5.2643273001508302</v>
      </c>
      <c r="AO117" s="115"/>
      <c r="AP117" s="66">
        <v>0.74831834932539598</v>
      </c>
      <c r="AQ117" s="66">
        <v>0</v>
      </c>
      <c r="AR117" s="66">
        <v>0</v>
      </c>
      <c r="AS117" s="66">
        <v>0.98104170433137505</v>
      </c>
      <c r="AT117" s="66">
        <f>SUM(AN117,AP117,AQ117,AR117,AS117)</f>
        <v>6.9936873538076014</v>
      </c>
      <c r="AU117" s="119"/>
      <c r="AV117" s="182"/>
      <c r="AW117" s="177"/>
      <c r="AX117" s="46"/>
    </row>
    <row r="118" spans="1:50" ht="20.25" customHeight="1" x14ac:dyDescent="0.45">
      <c r="A118" s="105"/>
      <c r="B118" s="106"/>
      <c r="C118" s="105"/>
      <c r="D118" s="106"/>
      <c r="E118" s="105"/>
      <c r="F118" s="106"/>
      <c r="G118" s="105"/>
      <c r="H118" s="106"/>
      <c r="I118" s="96"/>
      <c r="J118" s="145"/>
      <c r="K118" s="145"/>
      <c r="L118" s="111"/>
      <c r="M118" s="111"/>
      <c r="N118" s="111"/>
      <c r="O118" s="111"/>
      <c r="P118" s="111"/>
      <c r="Q118" s="111"/>
      <c r="R118" s="360"/>
      <c r="S118" s="228"/>
      <c r="T118" s="364"/>
      <c r="U118" s="381"/>
      <c r="V118" s="228"/>
      <c r="W118" s="392"/>
      <c r="X118" s="392"/>
      <c r="Y118" s="392"/>
      <c r="Z118" s="94"/>
      <c r="AA118" s="94"/>
      <c r="AB118" s="116"/>
      <c r="AC118" s="116"/>
      <c r="AD118" s="64"/>
      <c r="AE118" s="116"/>
      <c r="AF118" s="116"/>
      <c r="AG118" s="116"/>
      <c r="AH118" s="66"/>
      <c r="AI118" s="66"/>
      <c r="AJ118" s="116">
        <v>5</v>
      </c>
      <c r="AK118" s="64"/>
      <c r="AL118" s="66"/>
      <c r="AM118" s="66"/>
      <c r="AN118" s="66">
        <f>SUM(AH118,AI118,AL118)</f>
        <v>0</v>
      </c>
      <c r="AO118" s="115"/>
      <c r="AP118" s="66"/>
      <c r="AQ118" s="66"/>
      <c r="AR118" s="66"/>
      <c r="AS118" s="66"/>
      <c r="AT118" s="66">
        <f>SUM(AN118,AP118,AQ118,AR118,AS118)</f>
        <v>0</v>
      </c>
      <c r="AU118" s="119"/>
      <c r="AV118" s="182"/>
      <c r="AW118" s="177"/>
      <c r="AX118" s="46"/>
    </row>
    <row r="119" spans="1:50" ht="20.25" customHeight="1" x14ac:dyDescent="0.45">
      <c r="A119" s="389"/>
      <c r="B119" s="390"/>
      <c r="C119" s="105"/>
      <c r="D119" s="106"/>
      <c r="E119" s="105"/>
      <c r="F119" s="106"/>
      <c r="G119" s="105"/>
      <c r="H119" s="106"/>
      <c r="I119" s="96"/>
      <c r="J119" s="145"/>
      <c r="K119" s="145"/>
      <c r="L119" s="111"/>
      <c r="M119" s="111"/>
      <c r="N119" s="111"/>
      <c r="O119" s="111"/>
      <c r="P119" s="111"/>
      <c r="Q119" s="111"/>
      <c r="R119" s="360"/>
      <c r="S119" s="228"/>
      <c r="T119" s="379"/>
      <c r="U119" s="381"/>
      <c r="V119" s="228"/>
      <c r="W119" s="392"/>
      <c r="X119" s="392"/>
      <c r="Y119" s="392"/>
      <c r="Z119" s="94"/>
      <c r="AA119" s="94"/>
      <c r="AB119" s="116"/>
      <c r="AC119" s="116"/>
      <c r="AD119" s="64"/>
      <c r="AE119" s="116"/>
      <c r="AF119" s="116"/>
      <c r="AG119" s="116"/>
      <c r="AH119" s="66"/>
      <c r="AI119" s="66"/>
      <c r="AJ119" s="116"/>
      <c r="AK119" s="64"/>
      <c r="AL119" s="66"/>
      <c r="AM119" s="66"/>
      <c r="AN119" s="66"/>
      <c r="AO119" s="115"/>
      <c r="AP119" s="66"/>
      <c r="AQ119" s="66"/>
      <c r="AR119" s="66"/>
      <c r="AS119" s="66"/>
      <c r="AT119" s="66"/>
      <c r="AU119" s="119"/>
      <c r="AV119" s="182"/>
      <c r="AW119" s="177"/>
      <c r="AX119" s="46"/>
    </row>
    <row r="120" spans="1:50" ht="21" customHeight="1" x14ac:dyDescent="0.45">
      <c r="A120" s="372"/>
      <c r="B120" s="373"/>
      <c r="C120" s="105"/>
      <c r="D120" s="106"/>
      <c r="E120" s="105"/>
      <c r="F120" s="106"/>
      <c r="G120" s="105"/>
      <c r="H120" s="106"/>
      <c r="I120" s="96"/>
      <c r="J120" s="393"/>
      <c r="K120" s="70"/>
      <c r="L120" s="111"/>
      <c r="M120" s="111"/>
      <c r="N120" s="59"/>
      <c r="O120" s="59"/>
      <c r="P120" s="59"/>
      <c r="Q120" s="59"/>
      <c r="R120" s="360"/>
      <c r="S120" s="228"/>
      <c r="T120" s="379"/>
      <c r="U120" s="394"/>
      <c r="V120" s="228"/>
      <c r="W120" s="392"/>
      <c r="X120" s="392"/>
      <c r="Y120" s="392"/>
      <c r="Z120" s="395"/>
      <c r="AA120" s="395"/>
      <c r="AB120" s="64"/>
      <c r="AC120" s="64"/>
      <c r="AD120" s="64"/>
      <c r="AE120" s="64"/>
      <c r="AF120" s="64"/>
      <c r="AG120" s="64"/>
      <c r="AH120" s="66"/>
      <c r="AI120" s="152"/>
      <c r="AJ120" s="64" t="s">
        <v>1977</v>
      </c>
      <c r="AK120" s="64"/>
      <c r="AL120" s="66"/>
      <c r="AM120" s="66"/>
      <c r="AN120" s="66"/>
      <c r="AO120" s="115"/>
      <c r="AP120" s="66"/>
      <c r="AQ120" s="66"/>
      <c r="AR120" s="66"/>
      <c r="AS120" s="66"/>
      <c r="AT120" s="66"/>
      <c r="AU120" s="119"/>
      <c r="AV120" s="182"/>
      <c r="AW120" s="177"/>
      <c r="AX120" s="46"/>
    </row>
    <row r="121" spans="1:50" ht="21" customHeight="1" x14ac:dyDescent="0.45">
      <c r="A121" s="105"/>
      <c r="B121" s="106"/>
      <c r="C121" s="105"/>
      <c r="D121" s="106"/>
      <c r="E121" s="105"/>
      <c r="F121" s="106"/>
      <c r="G121" s="105"/>
      <c r="H121" s="106"/>
      <c r="I121" s="96"/>
      <c r="J121" s="396"/>
      <c r="K121" s="396"/>
      <c r="L121" s="111"/>
      <c r="M121" s="111"/>
      <c r="N121" s="59"/>
      <c r="O121" s="59"/>
      <c r="P121" s="59"/>
      <c r="Q121" s="59"/>
      <c r="R121" s="360"/>
      <c r="S121" s="228"/>
      <c r="T121" s="379"/>
      <c r="U121" s="361"/>
      <c r="V121" s="228"/>
      <c r="W121" s="392"/>
      <c r="X121" s="392"/>
      <c r="Y121" s="392"/>
      <c r="Z121" s="397"/>
      <c r="AA121" s="397"/>
      <c r="AB121" s="64"/>
      <c r="AC121" s="64"/>
      <c r="AD121" s="64"/>
      <c r="AE121" s="64"/>
      <c r="AF121" s="64"/>
      <c r="AG121" s="64"/>
      <c r="AH121" s="66"/>
      <c r="AI121" s="152"/>
      <c r="AJ121" s="64" t="s">
        <v>1415</v>
      </c>
      <c r="AK121" s="64"/>
      <c r="AL121" s="66"/>
      <c r="AM121" s="66"/>
      <c r="AN121" s="66"/>
      <c r="AO121" s="115"/>
      <c r="AP121" s="66"/>
      <c r="AQ121" s="66"/>
      <c r="AR121" s="66"/>
      <c r="AS121" s="66"/>
      <c r="AT121" s="66"/>
      <c r="AU121" s="119"/>
      <c r="AV121" s="182"/>
      <c r="AW121" s="177"/>
      <c r="AX121" s="46"/>
    </row>
    <row r="122" spans="1:50" ht="21" customHeight="1" x14ac:dyDescent="0.45">
      <c r="A122" s="105"/>
      <c r="B122" s="106"/>
      <c r="C122" s="105"/>
      <c r="D122" s="106"/>
      <c r="E122" s="105"/>
      <c r="F122" s="106"/>
      <c r="G122" s="105"/>
      <c r="H122" s="106"/>
      <c r="I122" s="96"/>
      <c r="J122" s="396"/>
      <c r="K122" s="396"/>
      <c r="L122" s="111"/>
      <c r="M122" s="111"/>
      <c r="N122" s="59"/>
      <c r="O122" s="59"/>
      <c r="P122" s="59"/>
      <c r="Q122" s="59"/>
      <c r="R122" s="360"/>
      <c r="S122" s="228"/>
      <c r="T122" s="379"/>
      <c r="U122" s="361"/>
      <c r="V122" s="228"/>
      <c r="W122" s="392"/>
      <c r="X122" s="392"/>
      <c r="Y122" s="392"/>
      <c r="Z122" s="397"/>
      <c r="AA122" s="397"/>
      <c r="AB122" s="64"/>
      <c r="AC122" s="64"/>
      <c r="AD122" s="64"/>
      <c r="AE122" s="64"/>
      <c r="AF122" s="64"/>
      <c r="AG122" s="64"/>
      <c r="AH122" s="66"/>
      <c r="AI122" s="152"/>
      <c r="AJ122" s="64" t="s">
        <v>1978</v>
      </c>
      <c r="AK122" s="64"/>
      <c r="AL122" s="66"/>
      <c r="AM122" s="66"/>
      <c r="AN122" s="66"/>
      <c r="AO122" s="115"/>
      <c r="AP122" s="66"/>
      <c r="AQ122" s="66"/>
      <c r="AR122" s="66"/>
      <c r="AS122" s="66"/>
      <c r="AT122" s="66"/>
      <c r="AU122" s="119"/>
      <c r="AV122" s="182"/>
      <c r="AW122" s="177"/>
      <c r="AX122" s="46"/>
    </row>
    <row r="123" spans="1:50" ht="21" customHeight="1" x14ac:dyDescent="0.45">
      <c r="A123" s="105"/>
      <c r="B123" s="106"/>
      <c r="C123" s="105"/>
      <c r="D123" s="106"/>
      <c r="E123" s="105"/>
      <c r="F123" s="106"/>
      <c r="G123" s="105"/>
      <c r="H123" s="106"/>
      <c r="I123" s="96"/>
      <c r="J123" s="396"/>
      <c r="K123" s="396"/>
      <c r="L123" s="111"/>
      <c r="M123" s="111"/>
      <c r="N123" s="59"/>
      <c r="O123" s="59"/>
      <c r="P123" s="59"/>
      <c r="Q123" s="59"/>
      <c r="R123" s="360"/>
      <c r="S123" s="228"/>
      <c r="T123" s="379"/>
      <c r="U123" s="361"/>
      <c r="V123" s="228"/>
      <c r="W123" s="392"/>
      <c r="X123" s="392"/>
      <c r="Y123" s="392"/>
      <c r="Z123" s="397"/>
      <c r="AA123" s="397"/>
      <c r="AB123" s="64"/>
      <c r="AC123" s="64"/>
      <c r="AD123" s="64"/>
      <c r="AE123" s="64"/>
      <c r="AF123" s="64"/>
      <c r="AG123" s="64"/>
      <c r="AH123" s="66"/>
      <c r="AI123" s="152"/>
      <c r="AJ123" s="64"/>
      <c r="AK123" s="64"/>
      <c r="AL123" s="66"/>
      <c r="AM123" s="66"/>
      <c r="AN123" s="66"/>
      <c r="AO123" s="115"/>
      <c r="AP123" s="66"/>
      <c r="AQ123" s="66"/>
      <c r="AR123" s="66"/>
      <c r="AS123" s="66"/>
      <c r="AT123" s="66"/>
      <c r="AU123" s="119"/>
      <c r="AV123" s="182"/>
      <c r="AW123" s="177"/>
      <c r="AX123" s="46"/>
    </row>
    <row r="124" spans="1:50" ht="29.25" customHeight="1" x14ac:dyDescent="0.45">
      <c r="A124" s="366"/>
      <c r="B124" s="367"/>
      <c r="C124" s="366"/>
      <c r="D124" s="367"/>
      <c r="E124" s="366"/>
      <c r="F124" s="367"/>
      <c r="G124" s="366"/>
      <c r="H124" s="367"/>
      <c r="I124" s="368"/>
      <c r="J124" s="398"/>
      <c r="K124" s="398"/>
      <c r="L124" s="62"/>
      <c r="M124" s="62"/>
      <c r="N124" s="399"/>
      <c r="O124" s="399"/>
      <c r="P124" s="399"/>
      <c r="Q124" s="399"/>
      <c r="R124" s="387"/>
      <c r="S124" s="300"/>
      <c r="T124" s="364"/>
      <c r="U124" s="387"/>
      <c r="V124" s="400"/>
      <c r="W124" s="400"/>
      <c r="X124" s="400"/>
      <c r="Y124" s="400"/>
      <c r="Z124" s="401"/>
      <c r="AA124" s="402"/>
      <c r="AB124" s="223"/>
      <c r="AC124" s="223"/>
      <c r="AD124" s="223"/>
      <c r="AE124" s="223"/>
      <c r="AF124" s="223"/>
      <c r="AG124" s="223"/>
      <c r="AH124" s="288"/>
      <c r="AI124" s="403"/>
      <c r="AJ124" s="283"/>
      <c r="AK124" s="283"/>
      <c r="AL124" s="288"/>
      <c r="AM124" s="288"/>
      <c r="AN124" s="288"/>
      <c r="AO124" s="289"/>
      <c r="AP124" s="288"/>
      <c r="AQ124" s="288"/>
      <c r="AR124" s="288"/>
      <c r="AS124" s="288"/>
      <c r="AT124" s="288"/>
      <c r="AU124" s="289"/>
      <c r="AV124" s="311"/>
      <c r="AW124" s="177"/>
      <c r="AX124" s="46"/>
    </row>
    <row r="125" spans="1:50" ht="21" customHeight="1" x14ac:dyDescent="0.45">
      <c r="A125" s="105"/>
      <c r="B125" s="106"/>
      <c r="C125" s="105"/>
      <c r="D125" s="106"/>
      <c r="E125" s="105"/>
      <c r="F125" s="106"/>
      <c r="G125" s="105"/>
      <c r="H125" s="106"/>
      <c r="I125" s="96"/>
      <c r="J125" s="396"/>
      <c r="K125" s="396"/>
      <c r="L125" s="111"/>
      <c r="M125" s="111"/>
      <c r="N125" s="59"/>
      <c r="O125" s="59"/>
      <c r="P125" s="59"/>
      <c r="Q125" s="59"/>
      <c r="R125" s="387"/>
      <c r="S125" s="300"/>
      <c r="T125" s="364"/>
      <c r="U125" s="387"/>
      <c r="V125" s="361"/>
      <c r="W125" s="361"/>
      <c r="X125" s="361"/>
      <c r="Y125" s="361"/>
      <c r="Z125" s="404"/>
      <c r="AA125" s="405"/>
      <c r="AB125" s="64"/>
      <c r="AC125" s="64"/>
      <c r="AD125" s="64"/>
      <c r="AE125" s="64"/>
      <c r="AF125" s="64"/>
      <c r="AG125" s="64"/>
      <c r="AH125" s="66"/>
      <c r="AI125" s="152"/>
      <c r="AJ125" s="64"/>
      <c r="AK125" s="64"/>
      <c r="AL125" s="66"/>
      <c r="AM125" s="66"/>
      <c r="AN125" s="66"/>
      <c r="AO125" s="115"/>
      <c r="AP125" s="66"/>
      <c r="AQ125" s="66"/>
      <c r="AR125" s="66"/>
      <c r="AS125" s="66"/>
      <c r="AT125" s="66"/>
      <c r="AU125" s="119"/>
      <c r="AV125" s="182"/>
      <c r="AW125" s="177"/>
      <c r="AX125" s="46"/>
    </row>
    <row r="126" spans="1:50" ht="21" customHeight="1" x14ac:dyDescent="0.45">
      <c r="A126" s="105"/>
      <c r="B126" s="106"/>
      <c r="C126" s="105"/>
      <c r="D126" s="106"/>
      <c r="E126" s="105"/>
      <c r="F126" s="106"/>
      <c r="G126" s="105"/>
      <c r="H126" s="106"/>
      <c r="I126" s="96"/>
      <c r="J126" s="396"/>
      <c r="K126" s="396"/>
      <c r="L126" s="111"/>
      <c r="M126" s="111"/>
      <c r="N126" s="59"/>
      <c r="O126" s="59"/>
      <c r="P126" s="59"/>
      <c r="Q126" s="59"/>
      <c r="R126" s="387"/>
      <c r="S126" s="300"/>
      <c r="T126" s="364"/>
      <c r="U126" s="387"/>
      <c r="V126" s="361"/>
      <c r="W126" s="361"/>
      <c r="X126" s="361"/>
      <c r="Y126" s="361"/>
      <c r="Z126" s="404"/>
      <c r="AA126" s="405"/>
      <c r="AB126" s="64"/>
      <c r="AC126" s="64"/>
      <c r="AD126" s="64"/>
      <c r="AE126" s="64"/>
      <c r="AF126" s="64"/>
      <c r="AG126" s="64"/>
      <c r="AH126" s="66"/>
      <c r="AI126" s="152"/>
      <c r="AJ126" s="64"/>
      <c r="AK126" s="64"/>
      <c r="AL126" s="66"/>
      <c r="AM126" s="66"/>
      <c r="AN126" s="66"/>
      <c r="AO126" s="115"/>
      <c r="AP126" s="66"/>
      <c r="AQ126" s="66"/>
      <c r="AR126" s="66"/>
      <c r="AS126" s="66"/>
      <c r="AT126" s="66"/>
      <c r="AU126" s="119"/>
      <c r="AV126" s="182"/>
      <c r="AW126" s="177"/>
      <c r="AX126" s="46"/>
    </row>
    <row r="127" spans="1:50" ht="21" customHeight="1" x14ac:dyDescent="0.45">
      <c r="A127" s="105"/>
      <c r="B127" s="106"/>
      <c r="C127" s="105"/>
      <c r="D127" s="106"/>
      <c r="E127" s="105"/>
      <c r="F127" s="106"/>
      <c r="G127" s="105"/>
      <c r="H127" s="106"/>
      <c r="I127" s="96"/>
      <c r="J127" s="396"/>
      <c r="K127" s="396"/>
      <c r="L127" s="111"/>
      <c r="M127" s="111"/>
      <c r="N127" s="59"/>
      <c r="O127" s="59"/>
      <c r="P127" s="59"/>
      <c r="Q127" s="59"/>
      <c r="R127" s="387"/>
      <c r="S127" s="300"/>
      <c r="T127" s="364"/>
      <c r="U127" s="387"/>
      <c r="V127" s="361"/>
      <c r="W127" s="361"/>
      <c r="X127" s="361"/>
      <c r="Y127" s="361"/>
      <c r="Z127" s="404"/>
      <c r="AA127" s="405"/>
      <c r="AB127" s="64"/>
      <c r="AC127" s="64"/>
      <c r="AD127" s="64"/>
      <c r="AE127" s="64"/>
      <c r="AF127" s="64"/>
      <c r="AG127" s="64"/>
      <c r="AH127" s="66"/>
      <c r="AI127" s="152"/>
      <c r="AJ127" s="64"/>
      <c r="AK127" s="64"/>
      <c r="AL127" s="66"/>
      <c r="AM127" s="66"/>
      <c r="AN127" s="66"/>
      <c r="AO127" s="115"/>
      <c r="AP127" s="66"/>
      <c r="AQ127" s="66"/>
      <c r="AR127" s="66"/>
      <c r="AS127" s="66"/>
      <c r="AT127" s="66"/>
      <c r="AU127" s="119"/>
      <c r="AV127" s="182"/>
      <c r="AW127" s="177"/>
      <c r="AX127" s="46"/>
    </row>
    <row r="128" spans="1:50" ht="21" customHeight="1" x14ac:dyDescent="0.45">
      <c r="A128" s="105"/>
      <c r="B128" s="106"/>
      <c r="C128" s="105"/>
      <c r="D128" s="106"/>
      <c r="E128" s="105"/>
      <c r="F128" s="106"/>
      <c r="G128" s="105"/>
      <c r="H128" s="106"/>
      <c r="I128" s="96"/>
      <c r="J128" s="396"/>
      <c r="K128" s="396"/>
      <c r="L128" s="111"/>
      <c r="M128" s="111"/>
      <c r="N128" s="406"/>
      <c r="O128" s="406"/>
      <c r="P128" s="406"/>
      <c r="Q128" s="406"/>
      <c r="R128" s="387"/>
      <c r="S128" s="300"/>
      <c r="T128" s="364"/>
      <c r="U128" s="387"/>
      <c r="V128" s="361"/>
      <c r="W128" s="361"/>
      <c r="X128" s="361"/>
      <c r="Y128" s="361"/>
      <c r="Z128" s="404"/>
      <c r="AA128" s="405"/>
      <c r="AB128" s="64"/>
      <c r="AC128" s="64"/>
      <c r="AD128" s="64"/>
      <c r="AE128" s="64"/>
      <c r="AF128" s="64"/>
      <c r="AG128" s="64"/>
      <c r="AH128" s="66"/>
      <c r="AI128" s="152"/>
      <c r="AJ128" s="64"/>
      <c r="AK128" s="64"/>
      <c r="AL128" s="66"/>
      <c r="AM128" s="66"/>
      <c r="AN128" s="66"/>
      <c r="AO128" s="115"/>
      <c r="AP128" s="66"/>
      <c r="AQ128" s="66"/>
      <c r="AR128" s="66"/>
      <c r="AS128" s="66"/>
      <c r="AT128" s="66"/>
      <c r="AU128" s="119"/>
      <c r="AV128" s="182"/>
      <c r="AW128" s="177"/>
      <c r="AX128" s="46"/>
    </row>
    <row r="129" spans="1:50" ht="15.75" customHeight="1" x14ac:dyDescent="0.35">
      <c r="A129" s="314"/>
      <c r="B129" s="314"/>
      <c r="C129" s="314"/>
      <c r="D129" s="314"/>
      <c r="E129" s="314"/>
      <c r="F129" s="314"/>
      <c r="G129" s="314"/>
      <c r="H129" s="314"/>
      <c r="I129" s="314"/>
      <c r="J129" s="315"/>
      <c r="K129" s="315"/>
      <c r="L129" s="407"/>
      <c r="M129" s="407"/>
      <c r="N129" s="317"/>
      <c r="O129" s="317"/>
      <c r="P129" s="317"/>
      <c r="Q129" s="317"/>
      <c r="R129" s="314"/>
      <c r="S129" s="314"/>
      <c r="T129" s="314"/>
      <c r="U129" s="314"/>
      <c r="V129" s="314"/>
      <c r="W129" s="314"/>
      <c r="X129" s="314"/>
      <c r="Y129" s="314"/>
      <c r="Z129" s="42"/>
      <c r="AA129" s="42"/>
      <c r="AB129" s="314"/>
      <c r="AC129" s="314"/>
      <c r="AD129" s="314"/>
      <c r="AE129" s="314"/>
      <c r="AF129" s="314"/>
      <c r="AG129" s="314"/>
      <c r="AH129" s="314"/>
      <c r="AI129" s="314"/>
      <c r="AJ129" s="314"/>
      <c r="AK129" s="408"/>
      <c r="AL129" s="314"/>
      <c r="AM129" s="314"/>
      <c r="AN129" s="314"/>
      <c r="AO129" s="314"/>
      <c r="AP129" s="314"/>
      <c r="AQ129" s="314"/>
      <c r="AR129" s="314"/>
      <c r="AS129" s="314"/>
      <c r="AT129" s="314"/>
      <c r="AU129" s="314"/>
      <c r="AV129" s="314"/>
      <c r="AW129" s="42"/>
      <c r="AX129" s="42"/>
    </row>
    <row r="130" spans="1:50" ht="15.75" customHeight="1" x14ac:dyDescent="0.35">
      <c r="A130" s="36"/>
      <c r="B130" s="36"/>
      <c r="C130" s="36"/>
      <c r="D130" s="36"/>
      <c r="E130" s="36"/>
      <c r="F130" s="36"/>
      <c r="G130" s="36"/>
      <c r="H130" s="36"/>
      <c r="I130" s="36"/>
      <c r="J130" s="36"/>
      <c r="K130" s="36"/>
      <c r="L130" s="317"/>
      <c r="M130" s="317"/>
      <c r="N130" s="317"/>
      <c r="O130" s="317"/>
      <c r="P130" s="317"/>
      <c r="Q130" s="317"/>
      <c r="R130" s="36"/>
      <c r="S130" s="36"/>
      <c r="T130" s="36"/>
      <c r="U130" s="36"/>
      <c r="V130" s="36"/>
      <c r="W130" s="36"/>
      <c r="X130" s="36"/>
      <c r="Y130" s="36"/>
      <c r="Z130" s="36"/>
      <c r="AA130" s="36"/>
      <c r="AB130" s="36"/>
      <c r="AC130" s="36"/>
      <c r="AD130" s="36"/>
      <c r="AE130" s="36"/>
      <c r="AF130" s="36"/>
      <c r="AG130" s="36"/>
      <c r="AH130" s="36"/>
      <c r="AI130" s="36"/>
      <c r="AJ130" s="36"/>
      <c r="AK130" s="314"/>
      <c r="AL130" s="36"/>
      <c r="AM130" s="36"/>
      <c r="AN130" s="36"/>
      <c r="AO130" s="36"/>
      <c r="AP130" s="36"/>
      <c r="AQ130" s="36"/>
      <c r="AR130" s="36"/>
      <c r="AS130" s="36"/>
      <c r="AT130" s="36"/>
      <c r="AU130" s="36"/>
      <c r="AV130" s="36"/>
      <c r="AW130" s="36"/>
      <c r="AX130" s="36"/>
    </row>
    <row r="131" spans="1:50" ht="15.75" customHeight="1" x14ac:dyDescent="0.35">
      <c r="A131" s="36"/>
      <c r="B131" s="36"/>
      <c r="C131" s="36"/>
      <c r="D131" s="36"/>
      <c r="E131" s="36"/>
      <c r="F131" s="36"/>
      <c r="G131" s="36"/>
      <c r="H131" s="36"/>
      <c r="I131" s="36"/>
      <c r="J131" s="36"/>
      <c r="K131" s="36"/>
      <c r="L131" s="317"/>
      <c r="M131" s="317"/>
      <c r="N131" s="317"/>
      <c r="O131" s="317"/>
      <c r="P131" s="317"/>
      <c r="Q131" s="317"/>
      <c r="R131" s="36"/>
      <c r="S131" s="36"/>
      <c r="T131" s="36"/>
      <c r="U131" s="36"/>
      <c r="V131" s="36"/>
      <c r="W131" s="36"/>
      <c r="X131" s="36"/>
      <c r="Y131" s="36"/>
      <c r="Z131" s="36"/>
      <c r="AA131" s="36"/>
      <c r="AB131" s="36"/>
      <c r="AC131" s="36"/>
      <c r="AD131" s="36"/>
      <c r="AE131" s="36"/>
      <c r="AF131" s="36"/>
      <c r="AG131" s="36"/>
      <c r="AH131" s="36"/>
      <c r="AI131" s="36"/>
      <c r="AJ131" s="36"/>
      <c r="AK131" s="36"/>
      <c r="AL131" s="36"/>
      <c r="AM131" s="36"/>
      <c r="AN131" s="36"/>
      <c r="AO131" s="36"/>
      <c r="AP131" s="36"/>
      <c r="AQ131" s="36"/>
      <c r="AR131" s="36"/>
      <c r="AS131" s="36"/>
      <c r="AT131" s="36"/>
      <c r="AU131" s="36"/>
      <c r="AV131" s="36"/>
      <c r="AW131" s="36"/>
      <c r="AX131" s="36"/>
    </row>
    <row r="132" spans="1:50" ht="15.75" customHeight="1" x14ac:dyDescent="0.35">
      <c r="A132" s="36"/>
      <c r="B132" s="36"/>
      <c r="C132" s="36"/>
      <c r="D132" s="36"/>
      <c r="E132" s="36"/>
      <c r="F132" s="36"/>
      <c r="G132" s="36"/>
      <c r="H132" s="36"/>
      <c r="I132" s="36"/>
      <c r="J132" s="36"/>
      <c r="K132" s="36"/>
      <c r="L132" s="317"/>
      <c r="M132" s="317"/>
      <c r="N132" s="317"/>
      <c r="O132" s="317"/>
      <c r="P132" s="317"/>
      <c r="Q132" s="317"/>
      <c r="R132" s="36"/>
      <c r="S132" s="36"/>
      <c r="T132" s="36"/>
      <c r="U132" s="36"/>
      <c r="V132" s="36"/>
      <c r="W132" s="36"/>
      <c r="X132" s="36"/>
      <c r="Y132" s="36"/>
      <c r="Z132" s="36"/>
      <c r="AA132" s="36"/>
      <c r="AB132" s="36"/>
      <c r="AC132" s="36"/>
      <c r="AD132" s="36"/>
      <c r="AE132" s="36"/>
      <c r="AF132" s="36"/>
      <c r="AG132" s="36"/>
      <c r="AH132" s="36"/>
      <c r="AI132" s="36"/>
      <c r="AJ132" s="36"/>
      <c r="AK132" s="36"/>
      <c r="AL132" s="36"/>
      <c r="AM132" s="36"/>
      <c r="AN132" s="36"/>
      <c r="AO132" s="36"/>
      <c r="AP132" s="36"/>
      <c r="AQ132" s="36"/>
      <c r="AR132" s="36"/>
      <c r="AS132" s="36"/>
      <c r="AT132" s="36"/>
      <c r="AU132" s="36"/>
      <c r="AV132" s="36"/>
      <c r="AW132" s="36"/>
      <c r="AX132" s="36"/>
    </row>
    <row r="133" spans="1:50" ht="15.75" customHeight="1" x14ac:dyDescent="0.35">
      <c r="A133" s="36"/>
      <c r="B133" s="36"/>
      <c r="C133" s="36"/>
      <c r="D133" s="36"/>
      <c r="E133" s="36"/>
      <c r="F133" s="36"/>
      <c r="G133" s="36"/>
      <c r="H133" s="36"/>
      <c r="I133" s="36"/>
      <c r="J133" s="36"/>
      <c r="K133" s="36"/>
      <c r="L133" s="317"/>
      <c r="M133" s="317"/>
      <c r="N133" s="317"/>
      <c r="O133" s="317"/>
      <c r="P133" s="317"/>
      <c r="Q133" s="317"/>
      <c r="R133" s="36"/>
      <c r="S133" s="36"/>
      <c r="T133" s="36"/>
      <c r="U133" s="36"/>
      <c r="V133" s="36"/>
      <c r="W133" s="36"/>
      <c r="X133" s="36"/>
      <c r="Y133" s="36"/>
      <c r="Z133" s="36"/>
      <c r="AA133" s="36"/>
      <c r="AB133" s="36"/>
      <c r="AC133" s="36"/>
      <c r="AD133" s="36"/>
      <c r="AE133" s="36"/>
      <c r="AF133" s="36"/>
      <c r="AG133" s="36"/>
      <c r="AH133" s="36"/>
      <c r="AI133" s="36"/>
      <c r="AJ133" s="36"/>
      <c r="AK133" s="36"/>
      <c r="AL133" s="36"/>
      <c r="AM133" s="36"/>
      <c r="AN133" s="36"/>
      <c r="AO133" s="36"/>
      <c r="AP133" s="36"/>
      <c r="AQ133" s="36"/>
      <c r="AR133" s="36"/>
      <c r="AS133" s="36"/>
      <c r="AT133" s="36"/>
      <c r="AU133" s="36"/>
      <c r="AV133" s="36"/>
      <c r="AW133" s="36"/>
      <c r="AX133" s="36"/>
    </row>
    <row r="134" spans="1:50" ht="15.75" customHeight="1" x14ac:dyDescent="0.35">
      <c r="A134" s="36"/>
      <c r="B134" s="36"/>
      <c r="C134" s="36"/>
      <c r="D134" s="36"/>
      <c r="E134" s="36"/>
      <c r="F134" s="36"/>
      <c r="G134" s="36"/>
      <c r="H134" s="36"/>
      <c r="I134" s="36"/>
      <c r="J134" s="36"/>
      <c r="K134" s="36"/>
      <c r="L134" s="318"/>
      <c r="M134" s="318"/>
      <c r="N134" s="318"/>
      <c r="O134" s="318"/>
      <c r="P134" s="318"/>
      <c r="Q134" s="318"/>
      <c r="R134" s="36"/>
      <c r="S134" s="36"/>
      <c r="T134" s="36"/>
      <c r="U134" s="36"/>
      <c r="V134" s="36"/>
      <c r="W134" s="36"/>
      <c r="X134" s="36"/>
      <c r="Y134" s="36"/>
      <c r="Z134" s="36"/>
      <c r="AA134" s="36"/>
      <c r="AB134" s="36"/>
      <c r="AC134" s="36"/>
      <c r="AD134" s="36"/>
      <c r="AE134" s="36"/>
      <c r="AF134" s="36"/>
      <c r="AG134" s="36"/>
      <c r="AH134" s="36"/>
      <c r="AI134" s="36"/>
      <c r="AJ134" s="36"/>
      <c r="AK134" s="409"/>
      <c r="AL134" s="36"/>
      <c r="AM134" s="36"/>
      <c r="AN134" s="36"/>
      <c r="AO134" s="36"/>
      <c r="AP134" s="36"/>
      <c r="AQ134" s="36"/>
      <c r="AR134" s="36"/>
      <c r="AS134" s="36"/>
      <c r="AT134" s="36"/>
      <c r="AU134" s="36"/>
      <c r="AV134" s="36"/>
      <c r="AW134" s="36"/>
      <c r="AX134" s="36"/>
    </row>
  </sheetData>
  <mergeCells count="5">
    <mergeCell ref="A1:H1"/>
    <mergeCell ref="A4:B4"/>
    <mergeCell ref="C4:D4"/>
    <mergeCell ref="E4:F4"/>
    <mergeCell ref="G4:H4"/>
  </mergeCells>
  <dataValidations count="5">
    <dataValidation type="list" allowBlank="1" showInputMessage="1" showErrorMessage="1" sqref="T4" xr:uid="{00000000-0002-0000-0D00-000000000000}">
      <formula1>"Mantener,Eliminar,Incluir,Modificar,DECISIÓN"</formula1>
    </dataValidation>
    <dataValidation type="list" allowBlank="1" showInputMessage="1" showErrorMessage="1" sqref="T5:T18 T20:T30 T33:T39 T41:T78 T80:T128" xr:uid="{00000000-0002-0000-0D00-000001000000}">
      <formula1>"Mantener,Eliminar,Incluir,Modificar"</formula1>
    </dataValidation>
    <dataValidation type="list" allowBlank="1" showInputMessage="1" showErrorMessage="1" sqref="T19" xr:uid="{00000000-0002-0000-0D00-000002000000}">
      <formula1>"Mantener,Eliminar,Incluir,Modificar,si SERPE esta de acuerdo eliminar"</formula1>
    </dataValidation>
    <dataValidation type="list" allowBlank="1" showInputMessage="1" showErrorMessage="1" sqref="T31" xr:uid="{00000000-0002-0000-0D00-000003000000}">
      <formula1>"Mantener,Eliminar,Incluir,Modificar,DESINVAGINACIÓN CON SUERO"</formula1>
    </dataValidation>
    <dataValidation type="list" allowBlank="1" showInputMessage="1" showErrorMessage="1" sqref="T32" xr:uid="{00000000-0002-0000-0D00-000004000000}">
      <formula1>"Mantener,Eliminar,Incluir,Modificar,DESINVAGINACIÓN CON AIRE"</formula1>
    </dataValidation>
  </dataValidations>
  <pageMargins left="0.7" right="0.7" top="0.75" bottom="0.75" header="0.3" footer="0.3"/>
  <pageSetup scale="26" orientation="portrait"/>
  <headerFooter>
    <oddFooter>&amp;C&amp;"Helvetica Neue,Regular"&amp;12&amp;K000000&amp;P</oddFooter>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BW308"/>
  <sheetViews>
    <sheetView showGridLines="0" topLeftCell="I1" zoomScale="55" zoomScaleNormal="55" workbookViewId="0">
      <pane ySplit="4" topLeftCell="A245" activePane="bottomLeft" state="frozen"/>
      <selection activeCell="A4" sqref="A4"/>
      <selection pane="bottomLeft" activeCell="T242" sqref="T242"/>
    </sheetView>
  </sheetViews>
  <sheetFormatPr baseColWidth="10" defaultColWidth="10.875" defaultRowHeight="15.75" customHeight="1" x14ac:dyDescent="0.35"/>
  <cols>
    <col min="1" max="1" width="3.375" style="5" hidden="1" customWidth="1"/>
    <col min="2" max="2" width="3.875" style="5" hidden="1" customWidth="1"/>
    <col min="3" max="8" width="3.375" style="5" hidden="1" customWidth="1"/>
    <col min="9" max="10" width="14.875" style="980" customWidth="1"/>
    <col min="11" max="18" width="10.875" style="5" hidden="1" customWidth="1"/>
    <col min="19" max="19" width="23.875" style="5" hidden="1" customWidth="1"/>
    <col min="20" max="20" width="75.125" style="5" customWidth="1"/>
    <col min="21" max="21" width="54.375" style="5" customWidth="1"/>
    <col min="22" max="22" width="68.125" style="5" hidden="1" customWidth="1"/>
    <col min="23" max="23" width="47" style="5" hidden="1" customWidth="1"/>
    <col min="24" max="24" width="12.375" style="1323" hidden="1" customWidth="1"/>
    <col min="25" max="25" width="21.875" style="5" hidden="1" customWidth="1"/>
    <col min="26" max="26" width="27.5" style="5" hidden="1" customWidth="1"/>
    <col min="27" max="27" width="26.625" style="5" hidden="1" customWidth="1"/>
    <col min="28" max="28" width="1.875" style="5" hidden="1" customWidth="1"/>
    <col min="29" max="30" width="10.625" style="5" customWidth="1"/>
    <col min="31" max="31" width="10.375" style="5" hidden="1" customWidth="1"/>
    <col min="32" max="32" width="0.125" style="5" customWidth="1"/>
    <col min="33" max="34" width="10.625" style="5" customWidth="1"/>
    <col min="35" max="40" width="10.375" style="5" hidden="1" customWidth="1"/>
    <col min="41" max="41" width="3.875" style="5" hidden="1" customWidth="1"/>
    <col min="42" max="43" width="10.625" style="5" customWidth="1"/>
    <col min="44" max="51" width="9.875" style="5" hidden="1" customWidth="1"/>
    <col min="52" max="52" width="4" style="5" hidden="1" customWidth="1"/>
    <col min="53" max="53" width="17.5" style="5" hidden="1" customWidth="1"/>
    <col min="54" max="54" width="17.5" style="2483" hidden="1" customWidth="1"/>
    <col min="55" max="55" width="15.5" style="5" hidden="1" customWidth="1"/>
    <col min="56" max="59" width="11.5" style="3273" hidden="1" customWidth="1"/>
    <col min="60" max="60" width="16.875" style="5" hidden="1" customWidth="1"/>
    <col min="61" max="61" width="17" style="5" hidden="1" customWidth="1"/>
    <col min="62" max="63" width="12.625" style="5" hidden="1" customWidth="1"/>
    <col min="64" max="64" width="18" style="5" hidden="1" customWidth="1"/>
    <col min="65" max="65" width="5.375" style="5" hidden="1" customWidth="1"/>
    <col min="66" max="70" width="10.875" style="5" hidden="1" customWidth="1"/>
    <col min="71" max="71" width="6.5" style="5" hidden="1" customWidth="1"/>
    <col min="72" max="75" width="10.875" style="5" hidden="1" customWidth="1"/>
    <col min="76" max="76" width="0" style="5" hidden="1" customWidth="1"/>
    <col min="77" max="16384" width="10.875" style="5"/>
  </cols>
  <sheetData>
    <row r="1" spans="1:74" ht="117" customHeight="1" x14ac:dyDescent="0.55000000000000004">
      <c r="A1" s="4406" t="s">
        <v>203</v>
      </c>
      <c r="B1" s="4406"/>
      <c r="C1" s="4406"/>
      <c r="D1" s="4406"/>
      <c r="E1" s="4406"/>
      <c r="F1" s="4406"/>
      <c r="G1" s="4406"/>
      <c r="H1" s="4406"/>
      <c r="I1" s="701"/>
      <c r="J1" s="701"/>
      <c r="K1" s="687"/>
      <c r="L1" s="687"/>
      <c r="M1" s="688"/>
      <c r="N1" s="688"/>
      <c r="O1" s="688"/>
      <c r="P1" s="688"/>
      <c r="Q1" s="688"/>
      <c r="R1" s="688"/>
      <c r="S1" s="687"/>
      <c r="T1" s="690"/>
      <c r="U1" s="691"/>
      <c r="V1" s="691"/>
      <c r="W1" s="691"/>
      <c r="X1" s="2462"/>
      <c r="Y1" s="690"/>
      <c r="Z1" s="690"/>
      <c r="AA1" s="690"/>
      <c r="AB1" s="690"/>
      <c r="AC1" s="692"/>
      <c r="AD1" s="692"/>
      <c r="AE1" s="692"/>
      <c r="AF1" s="692"/>
      <c r="AG1" s="692"/>
      <c r="AH1" s="692"/>
      <c r="AI1" s="692"/>
      <c r="AJ1" s="692"/>
      <c r="AK1" s="692"/>
      <c r="AL1" s="692"/>
      <c r="AM1" s="692"/>
      <c r="AN1" s="692"/>
      <c r="AO1" s="692"/>
      <c r="AP1" s="692"/>
      <c r="AQ1" s="692"/>
      <c r="AR1" s="692"/>
      <c r="AS1" s="692"/>
      <c r="AT1" s="692"/>
      <c r="AU1" s="692"/>
      <c r="AV1" s="692"/>
      <c r="AW1" s="692"/>
      <c r="AX1" s="692"/>
      <c r="AY1" s="692"/>
      <c r="AZ1" s="692"/>
      <c r="BA1" s="692"/>
      <c r="BB1" s="693"/>
      <c r="BC1" s="692"/>
      <c r="BD1" s="692"/>
      <c r="BE1" s="692"/>
      <c r="BF1" s="692"/>
      <c r="BG1" s="692"/>
      <c r="BH1" s="693"/>
      <c r="BI1" s="693"/>
      <c r="BJ1" s="694"/>
      <c r="BK1" s="694"/>
      <c r="BL1" s="693"/>
      <c r="BM1" s="695"/>
      <c r="BN1" s="693"/>
      <c r="BO1" s="693"/>
      <c r="BP1" s="693"/>
      <c r="BQ1" s="693"/>
      <c r="BR1" s="693"/>
      <c r="BS1" s="696"/>
      <c r="BT1" s="757"/>
      <c r="BU1" s="269"/>
      <c r="BV1" s="270"/>
    </row>
    <row r="2" spans="1:74" ht="27" customHeight="1" x14ac:dyDescent="0.55000000000000004">
      <c r="A2" s="701"/>
      <c r="B2" s="701"/>
      <c r="C2" s="701"/>
      <c r="D2" s="701"/>
      <c r="E2" s="701"/>
      <c r="F2" s="701"/>
      <c r="G2" s="701"/>
      <c r="H2" s="701"/>
      <c r="I2" s="701"/>
      <c r="J2" s="701"/>
      <c r="K2" s="687"/>
      <c r="L2" s="687"/>
      <c r="M2" s="688"/>
      <c r="N2" s="688"/>
      <c r="O2" s="688"/>
      <c r="P2" s="688"/>
      <c r="Q2" s="688"/>
      <c r="R2" s="688"/>
      <c r="S2" s="687"/>
      <c r="T2" s="4425" t="s">
        <v>205</v>
      </c>
      <c r="U2" s="4425"/>
      <c r="V2" s="691"/>
      <c r="W2" s="691"/>
      <c r="X2" s="2462"/>
      <c r="Y2" s="705" t="s">
        <v>205</v>
      </c>
      <c r="Z2" s="690"/>
      <c r="AA2" s="690"/>
      <c r="AB2" s="690"/>
      <c r="AC2" s="692"/>
      <c r="AD2" s="692"/>
      <c r="AE2" s="692"/>
      <c r="AF2" s="692"/>
      <c r="AG2" s="692"/>
      <c r="AH2" s="692"/>
      <c r="AI2" s="692"/>
      <c r="AJ2" s="692"/>
      <c r="AK2" s="692"/>
      <c r="AL2" s="692"/>
      <c r="AM2" s="692"/>
      <c r="AN2" s="692"/>
      <c r="AO2" s="692"/>
      <c r="AP2" s="692"/>
      <c r="AQ2" s="692"/>
      <c r="AR2" s="692"/>
      <c r="AS2" s="692"/>
      <c r="AT2" s="692"/>
      <c r="AU2" s="692"/>
      <c r="AV2" s="692"/>
      <c r="AW2" s="692"/>
      <c r="AX2" s="692"/>
      <c r="AY2" s="692"/>
      <c r="AZ2" s="692"/>
      <c r="BA2" s="692"/>
      <c r="BB2" s="693"/>
      <c r="BC2" s="692"/>
      <c r="BD2" s="692"/>
      <c r="BE2" s="692"/>
      <c r="BF2" s="692"/>
      <c r="BG2" s="692"/>
      <c r="BH2" s="693"/>
      <c r="BI2" s="693"/>
      <c r="BJ2" s="694"/>
      <c r="BK2" s="694"/>
      <c r="BL2" s="693"/>
      <c r="BM2" s="695"/>
      <c r="BN2" s="693"/>
      <c r="BO2" s="693"/>
      <c r="BP2" s="693"/>
      <c r="BQ2" s="693"/>
      <c r="BR2" s="693"/>
      <c r="BS2" s="696"/>
      <c r="BT2" s="692"/>
      <c r="BU2" s="48"/>
      <c r="BV2" s="46"/>
    </row>
    <row r="3" spans="1:74" ht="41.25" customHeight="1" x14ac:dyDescent="0.35">
      <c r="A3" s="751"/>
      <c r="B3" s="751"/>
      <c r="C3" s="751"/>
      <c r="D3" s="751"/>
      <c r="E3" s="751"/>
      <c r="F3" s="751"/>
      <c r="G3" s="751"/>
      <c r="H3" s="751"/>
      <c r="I3" s="2463"/>
      <c r="J3" s="2463"/>
      <c r="K3" s="751"/>
      <c r="L3" s="751"/>
      <c r="M3" s="751"/>
      <c r="N3" s="751"/>
      <c r="O3" s="751"/>
      <c r="P3" s="751"/>
      <c r="Q3" s="751"/>
      <c r="R3" s="751"/>
      <c r="S3" s="751"/>
      <c r="T3" s="758" t="s">
        <v>11</v>
      </c>
      <c r="U3" s="751"/>
      <c r="V3" s="751"/>
      <c r="W3" s="751"/>
      <c r="X3" s="2463"/>
      <c r="Y3" s="753" t="s">
        <v>44</v>
      </c>
      <c r="Z3" s="753"/>
      <c r="AA3" s="753"/>
      <c r="AB3" s="753"/>
      <c r="AC3" s="753"/>
      <c r="AD3" s="753"/>
      <c r="AE3" s="753"/>
      <c r="AF3" s="753"/>
      <c r="AG3" s="753"/>
      <c r="AH3" s="753"/>
      <c r="AI3" s="753"/>
      <c r="AJ3" s="753"/>
      <c r="AK3" s="753"/>
      <c r="AL3" s="753"/>
      <c r="AM3" s="753"/>
      <c r="AN3" s="753"/>
      <c r="AO3" s="753"/>
      <c r="AP3" s="753"/>
      <c r="AQ3" s="753"/>
      <c r="AR3" s="753"/>
      <c r="AS3" s="753"/>
      <c r="AT3" s="753"/>
      <c r="AU3" s="753"/>
      <c r="AV3" s="753"/>
      <c r="AW3" s="753"/>
      <c r="AX3" s="753"/>
      <c r="AY3" s="753"/>
      <c r="AZ3" s="753"/>
      <c r="BA3" s="753"/>
      <c r="BB3" s="2478"/>
      <c r="BC3" s="753"/>
      <c r="BD3" s="3274"/>
      <c r="BE3" s="3274"/>
      <c r="BF3" s="3274"/>
      <c r="BG3" s="3274"/>
      <c r="BH3" s="753"/>
      <c r="BI3" s="753"/>
      <c r="BJ3" s="753"/>
      <c r="BK3" s="753"/>
      <c r="BL3" s="753"/>
      <c r="BM3" s="753"/>
      <c r="BN3" s="753"/>
      <c r="BO3" s="753"/>
      <c r="BP3" s="753"/>
      <c r="BQ3" s="753"/>
      <c r="BR3" s="753"/>
      <c r="BS3" s="753"/>
      <c r="BT3" s="753"/>
      <c r="BU3" s="48"/>
      <c r="BV3" s="46"/>
    </row>
    <row r="4" spans="1:74" ht="48.75" customHeight="1" x14ac:dyDescent="0.35">
      <c r="A4" s="4426" t="s">
        <v>0</v>
      </c>
      <c r="B4" s="4426"/>
      <c r="C4" s="4426" t="s">
        <v>1</v>
      </c>
      <c r="D4" s="4426"/>
      <c r="E4" s="4426" t="s">
        <v>2</v>
      </c>
      <c r="F4" s="4426"/>
      <c r="G4" s="4426" t="s">
        <v>3</v>
      </c>
      <c r="H4" s="4426"/>
      <c r="I4" s="3012" t="s">
        <v>207</v>
      </c>
      <c r="J4" s="3012" t="s">
        <v>630</v>
      </c>
      <c r="K4" s="4317" t="s">
        <v>208</v>
      </c>
      <c r="L4" s="4317" t="s">
        <v>208</v>
      </c>
      <c r="M4" s="760" t="s">
        <v>209</v>
      </c>
      <c r="N4" s="760" t="s">
        <v>210</v>
      </c>
      <c r="O4" s="760" t="s">
        <v>211</v>
      </c>
      <c r="P4" s="760" t="s">
        <v>212</v>
      </c>
      <c r="Q4" s="760" t="s">
        <v>213</v>
      </c>
      <c r="R4" s="760" t="s">
        <v>214</v>
      </c>
      <c r="S4" s="4317" t="s">
        <v>215</v>
      </c>
      <c r="T4" s="4317" t="s">
        <v>48</v>
      </c>
      <c r="U4" s="4317" t="s">
        <v>50</v>
      </c>
      <c r="V4" s="4317" t="s">
        <v>868</v>
      </c>
      <c r="W4" s="4317" t="s">
        <v>869</v>
      </c>
      <c r="X4" s="4317" t="s">
        <v>632</v>
      </c>
      <c r="Y4" s="4317" t="s">
        <v>494</v>
      </c>
      <c r="Z4" s="761" t="s">
        <v>634</v>
      </c>
      <c r="AA4" s="761" t="s">
        <v>635</v>
      </c>
      <c r="AB4" s="761" t="s">
        <v>636</v>
      </c>
      <c r="AC4" s="4317" t="s">
        <v>495</v>
      </c>
      <c r="AD4" s="730" t="s">
        <v>496</v>
      </c>
      <c r="AE4" s="730" t="s">
        <v>497</v>
      </c>
      <c r="AF4" s="730" t="s">
        <v>498</v>
      </c>
      <c r="AG4" s="730" t="s">
        <v>499</v>
      </c>
      <c r="AH4" s="730" t="s">
        <v>500</v>
      </c>
      <c r="AI4" s="730" t="s">
        <v>501</v>
      </c>
      <c r="AJ4" s="730" t="s">
        <v>502</v>
      </c>
      <c r="AK4" s="730" t="s">
        <v>503</v>
      </c>
      <c r="AL4" s="730" t="s">
        <v>504</v>
      </c>
      <c r="AM4" s="730" t="s">
        <v>505</v>
      </c>
      <c r="AN4" s="730" t="s">
        <v>506</v>
      </c>
      <c r="AO4" s="730"/>
      <c r="AP4" s="730" t="s">
        <v>870</v>
      </c>
      <c r="AQ4" s="730" t="s">
        <v>871</v>
      </c>
      <c r="AR4" s="1880" t="s">
        <v>501</v>
      </c>
      <c r="AS4" s="1880" t="s">
        <v>509</v>
      </c>
      <c r="AT4" s="1880" t="s">
        <v>510</v>
      </c>
      <c r="AU4" s="1880" t="s">
        <v>511</v>
      </c>
      <c r="AV4" s="1881" t="s">
        <v>641</v>
      </c>
      <c r="AW4" s="2189" t="s">
        <v>506</v>
      </c>
      <c r="AX4" s="2189" t="s">
        <v>513</v>
      </c>
      <c r="AY4" s="2189" t="s">
        <v>514</v>
      </c>
      <c r="AZ4" s="3013"/>
      <c r="BA4" s="1752" t="s">
        <v>515</v>
      </c>
      <c r="BB4" s="2479" t="s">
        <v>496</v>
      </c>
      <c r="BC4" s="1836" t="s">
        <v>516</v>
      </c>
      <c r="BD4" s="3275" t="s">
        <v>642</v>
      </c>
      <c r="BE4" s="3276" t="s">
        <v>68</v>
      </c>
      <c r="BF4" s="3276" t="s">
        <v>70</v>
      </c>
      <c r="BG4" s="3276" t="s">
        <v>72</v>
      </c>
      <c r="BH4" s="762" t="s">
        <v>223</v>
      </c>
      <c r="BI4" s="762" t="s">
        <v>224</v>
      </c>
      <c r="BJ4" s="762" t="s">
        <v>225</v>
      </c>
      <c r="BK4" s="3014" t="s">
        <v>226</v>
      </c>
      <c r="BL4" s="762" t="s">
        <v>227</v>
      </c>
      <c r="BM4" s="759" t="s">
        <v>219</v>
      </c>
      <c r="BN4" s="759" t="s">
        <v>228</v>
      </c>
      <c r="BO4" s="759" t="s">
        <v>229</v>
      </c>
      <c r="BP4" s="759" t="s">
        <v>230</v>
      </c>
      <c r="BQ4" s="759" t="s">
        <v>231</v>
      </c>
      <c r="BR4" s="759" t="s">
        <v>232</v>
      </c>
      <c r="BS4" s="759" t="s">
        <v>220</v>
      </c>
      <c r="BT4" s="759" t="s">
        <v>643</v>
      </c>
      <c r="BU4" s="48"/>
      <c r="BV4" s="46"/>
    </row>
    <row r="5" spans="1:74" ht="20.25" hidden="1" customHeight="1" x14ac:dyDescent="0.55000000000000004">
      <c r="A5" s="90"/>
      <c r="B5" s="89"/>
      <c r="C5" s="90"/>
      <c r="D5" s="89"/>
      <c r="E5" s="90"/>
      <c r="F5" s="89"/>
      <c r="G5" s="90"/>
      <c r="H5" s="89"/>
      <c r="I5" s="1339" t="str">
        <f t="shared" ref="I5:I36" si="0">CONCATENATE(A5,B5,C5,D5,E5,F5,G5,H5)</f>
        <v/>
      </c>
      <c r="J5" s="1339"/>
      <c r="K5" s="126" t="str">
        <f t="shared" ref="K5" si="1">CONCATENATE(B5,C5,D5,E5,F5,G5,H5,I5)</f>
        <v/>
      </c>
      <c r="L5" s="126" t="str">
        <f t="shared" ref="L5" si="2">CONCATENATE(C5,D5,E5,F5,G5,H5,I5,K5)</f>
        <v/>
      </c>
      <c r="M5" s="126" t="str">
        <f t="shared" ref="M5" si="3">CONCATENATE(D5,E5,F5,G5,H5,I5,K5,L5)</f>
        <v/>
      </c>
      <c r="N5" s="126" t="str">
        <f t="shared" ref="N5" si="4">CONCATENATE(E5,F5,G5,H5,I5,K5,L5,M5)</f>
        <v/>
      </c>
      <c r="O5" s="126" t="str">
        <f t="shared" ref="O5" si="5">CONCATENATE(F5,G5,H5,I5,K5,L5,M5,N5)</f>
        <v/>
      </c>
      <c r="P5" s="126" t="str">
        <f t="shared" ref="P5" si="6">CONCATENATE(G5,H5,I5,K5,L5,M5,N5,O5)</f>
        <v/>
      </c>
      <c r="Q5" s="126" t="str">
        <f t="shared" ref="Q5" si="7">CONCATENATE(H5,I5,K5,L5,M5,N5,O5,P5)</f>
        <v/>
      </c>
      <c r="R5" s="126" t="str">
        <f t="shared" ref="R5" si="8">CONCATENATE(I5,K5,L5,M5,N5,O5,P5,Q5)</f>
        <v/>
      </c>
      <c r="S5" s="126" t="str">
        <f t="shared" ref="S5" si="9">CONCATENATE(K5,L5,M5,N5,O5,P5,Q5,R5)</f>
        <v/>
      </c>
      <c r="T5" s="3015" t="s">
        <v>872</v>
      </c>
      <c r="U5" s="126"/>
      <c r="V5" s="126"/>
      <c r="W5" s="126"/>
      <c r="X5" s="1339"/>
      <c r="Y5" s="126" t="str">
        <f t="shared" ref="Y5" si="10">CONCATENATE(N5,O5,P5,Q5,R5,S5,T5,U5)</f>
        <v xml:space="preserve">URGENCIAS: factor de corrección TM: </v>
      </c>
      <c r="Z5" s="126"/>
      <c r="AA5" s="126"/>
      <c r="AB5" s="126"/>
      <c r="AC5" s="126"/>
      <c r="AD5" s="322"/>
      <c r="AE5" s="322"/>
      <c r="AF5" s="1944"/>
      <c r="AG5" s="1958"/>
      <c r="AH5" s="1944"/>
      <c r="AI5" s="322"/>
      <c r="AJ5" s="322"/>
      <c r="AK5" s="322"/>
      <c r="AL5" s="322"/>
      <c r="AM5" s="322"/>
      <c r="AN5" s="1959"/>
      <c r="AO5" s="1944"/>
      <c r="AP5" s="1964"/>
      <c r="AQ5" s="1422"/>
      <c r="AR5" s="1948"/>
      <c r="AS5" s="1948"/>
      <c r="AT5" s="1949"/>
      <c r="AU5" s="1949"/>
      <c r="AV5" s="1949"/>
      <c r="AW5" s="2211"/>
      <c r="AX5" s="2211"/>
      <c r="AY5" s="1963"/>
      <c r="AZ5" s="1974"/>
      <c r="BA5" s="1923"/>
      <c r="BB5" s="2480"/>
      <c r="BC5" s="1924"/>
      <c r="BD5" s="3277"/>
      <c r="BE5" s="62"/>
      <c r="BF5" s="62"/>
      <c r="BG5" s="62"/>
      <c r="BH5" s="65"/>
      <c r="BI5" s="65"/>
      <c r="BJ5" s="65"/>
      <c r="BK5" s="65"/>
      <c r="BL5" s="65"/>
      <c r="BM5" s="67"/>
      <c r="BN5" s="65"/>
      <c r="BO5" s="65"/>
      <c r="BP5" s="65"/>
      <c r="BQ5" s="65"/>
      <c r="BR5" s="65"/>
      <c r="BS5" s="68"/>
      <c r="BT5" s="62"/>
      <c r="BU5" s="177"/>
      <c r="BV5" s="46"/>
    </row>
    <row r="6" spans="1:74" ht="20.25" customHeight="1" x14ac:dyDescent="0.6">
      <c r="A6" s="90"/>
      <c r="B6" s="89"/>
      <c r="C6" s="90"/>
      <c r="D6" s="89"/>
      <c r="E6" s="90"/>
      <c r="F6" s="89"/>
      <c r="G6" s="90"/>
      <c r="H6" s="89"/>
      <c r="I6" s="1339" t="str">
        <f t="shared" si="0"/>
        <v/>
      </c>
      <c r="J6" s="1339"/>
      <c r="K6" s="91"/>
      <c r="L6" s="91"/>
      <c r="M6" s="92"/>
      <c r="N6" s="92"/>
      <c r="O6" s="92"/>
      <c r="P6" s="92"/>
      <c r="Q6" s="92"/>
      <c r="R6" s="92"/>
      <c r="S6" s="93" t="s">
        <v>119</v>
      </c>
      <c r="T6" s="103" t="s">
        <v>873</v>
      </c>
      <c r="U6" s="61"/>
      <c r="V6" s="61"/>
      <c r="W6" s="61"/>
      <c r="X6" s="2464"/>
      <c r="Y6" s="103" t="s">
        <v>873</v>
      </c>
      <c r="Z6" s="103"/>
      <c r="AA6" s="103"/>
      <c r="AB6" s="103"/>
      <c r="AC6" s="63"/>
      <c r="AD6" s="3587"/>
      <c r="AE6" s="3587"/>
      <c r="AF6" s="1894"/>
      <c r="AG6" s="3588"/>
      <c r="AH6" s="1894"/>
      <c r="AI6" s="3587"/>
      <c r="AJ6" s="3587"/>
      <c r="AK6" s="3587"/>
      <c r="AL6" s="3587"/>
      <c r="AM6" s="3587"/>
      <c r="AN6" s="3589"/>
      <c r="AO6" s="1894"/>
      <c r="AP6" s="3590"/>
      <c r="AQ6" s="3591"/>
      <c r="AR6" s="1422"/>
      <c r="AS6" s="1422"/>
      <c r="AT6" s="1422"/>
      <c r="AU6" s="1422"/>
      <c r="AV6" s="1422"/>
      <c r="AW6" s="2170"/>
      <c r="AX6" s="2170"/>
      <c r="AY6" s="1887"/>
      <c r="AZ6" s="1888"/>
      <c r="BA6" s="1805"/>
      <c r="BB6" s="65"/>
      <c r="BC6" s="1891"/>
      <c r="BD6" s="3258"/>
      <c r="BE6" s="62"/>
      <c r="BF6" s="62"/>
      <c r="BG6" s="62"/>
      <c r="BH6" s="65"/>
      <c r="BI6" s="65"/>
      <c r="BJ6" s="65"/>
      <c r="BK6" s="65"/>
      <c r="BL6" s="65"/>
      <c r="BM6" s="67"/>
      <c r="BN6" s="65"/>
      <c r="BO6" s="65"/>
      <c r="BP6" s="65"/>
      <c r="BQ6" s="65"/>
      <c r="BR6" s="65"/>
      <c r="BS6" s="68"/>
      <c r="BT6" s="62"/>
      <c r="BU6" s="177"/>
      <c r="BV6" s="46"/>
    </row>
    <row r="7" spans="1:74" ht="20.25" customHeight="1" x14ac:dyDescent="0.6">
      <c r="A7" s="90"/>
      <c r="B7" s="89"/>
      <c r="C7" s="90"/>
      <c r="D7" s="89"/>
      <c r="E7" s="90"/>
      <c r="F7" s="89"/>
      <c r="G7" s="90"/>
      <c r="H7" s="89"/>
      <c r="I7" s="1339" t="str">
        <f t="shared" si="0"/>
        <v/>
      </c>
      <c r="J7" s="1339"/>
      <c r="K7" s="91"/>
      <c r="L7" s="137"/>
      <c r="M7" s="122"/>
      <c r="N7" s="122"/>
      <c r="O7" s="122"/>
      <c r="P7" s="122"/>
      <c r="Q7" s="122"/>
      <c r="R7" s="122"/>
      <c r="S7" s="137"/>
      <c r="T7" s="161"/>
      <c r="U7" s="176"/>
      <c r="V7" s="176"/>
      <c r="W7" s="176"/>
      <c r="X7" s="2465"/>
      <c r="Y7" s="176"/>
      <c r="Z7" s="176"/>
      <c r="AA7" s="176"/>
      <c r="AB7" s="176"/>
      <c r="AC7" s="1571"/>
      <c r="AD7" s="3378"/>
      <c r="AE7" s="3378"/>
      <c r="AF7" s="3378"/>
      <c r="AG7" s="3378"/>
      <c r="AH7" s="3378"/>
      <c r="AI7" s="3378"/>
      <c r="AJ7" s="3378"/>
      <c r="AK7" s="3378"/>
      <c r="AL7" s="3378"/>
      <c r="AM7" s="3378"/>
      <c r="AN7" s="3378"/>
      <c r="AO7" s="3378"/>
      <c r="AP7" s="3378"/>
      <c r="AQ7" s="3378"/>
      <c r="AR7" s="2131"/>
      <c r="AS7" s="1422"/>
      <c r="AT7" s="1422"/>
      <c r="AU7" s="1422"/>
      <c r="AV7" s="1422"/>
      <c r="AW7" s="2170"/>
      <c r="AX7" s="2170"/>
      <c r="AY7" s="1887"/>
      <c r="AZ7" s="1888"/>
      <c r="BA7" s="1805"/>
      <c r="BB7" s="65"/>
      <c r="BC7" s="1891"/>
      <c r="BD7" s="3258"/>
      <c r="BE7" s="62"/>
      <c r="BF7" s="62"/>
      <c r="BG7" s="62"/>
      <c r="BH7" s="65"/>
      <c r="BI7" s="65"/>
      <c r="BJ7" s="66"/>
      <c r="BK7" s="66"/>
      <c r="BL7" s="65"/>
      <c r="BM7" s="67"/>
      <c r="BN7" s="65"/>
      <c r="BO7" s="65"/>
      <c r="BP7" s="65"/>
      <c r="BQ7" s="65"/>
      <c r="BR7" s="65"/>
      <c r="BS7" s="68"/>
      <c r="BT7" s="62"/>
      <c r="BU7" s="340"/>
      <c r="BV7" s="39"/>
    </row>
    <row r="8" spans="1:74" s="602" customFormat="1" ht="31.5" customHeight="1" x14ac:dyDescent="0.35">
      <c r="A8" s="583"/>
      <c r="B8" s="584"/>
      <c r="C8" s="583"/>
      <c r="D8" s="584"/>
      <c r="E8" s="583"/>
      <c r="F8" s="584"/>
      <c r="G8" s="583"/>
      <c r="H8" s="584"/>
      <c r="I8" s="595" t="str">
        <f t="shared" si="0"/>
        <v/>
      </c>
      <c r="J8" s="595"/>
      <c r="K8" s="586"/>
      <c r="L8" s="764"/>
      <c r="M8" s="764"/>
      <c r="N8" s="764"/>
      <c r="O8" s="764"/>
      <c r="P8" s="764"/>
      <c r="Q8" s="764"/>
      <c r="R8" s="764"/>
      <c r="S8" s="587" t="s">
        <v>119</v>
      </c>
      <c r="T8" s="588" t="s">
        <v>874</v>
      </c>
      <c r="U8" s="589"/>
      <c r="V8" s="589"/>
      <c r="W8" s="589"/>
      <c r="X8" s="2450"/>
      <c r="Y8" s="588" t="s">
        <v>874</v>
      </c>
      <c r="Z8" s="588"/>
      <c r="AA8" s="588"/>
      <c r="AB8" s="588"/>
      <c r="AC8" s="2476"/>
      <c r="AD8" s="3393"/>
      <c r="AE8" s="3393"/>
      <c r="AF8" s="3393"/>
      <c r="AG8" s="3393"/>
      <c r="AH8" s="3393"/>
      <c r="AI8" s="3393"/>
      <c r="AJ8" s="3393"/>
      <c r="AK8" s="3393"/>
      <c r="AL8" s="3393"/>
      <c r="AM8" s="3393"/>
      <c r="AN8" s="3393"/>
      <c r="AO8" s="3393"/>
      <c r="AP8" s="3393"/>
      <c r="AQ8" s="3393"/>
      <c r="AR8" s="2133"/>
      <c r="AS8" s="1904"/>
      <c r="AT8" s="1904"/>
      <c r="AU8" s="1904"/>
      <c r="AV8" s="1904"/>
      <c r="AW8" s="2204"/>
      <c r="AX8" s="2204"/>
      <c r="AY8" s="1905"/>
      <c r="AZ8" s="1975"/>
      <c r="BA8" s="1916"/>
      <c r="BB8" s="590"/>
      <c r="BC8" s="1917"/>
      <c r="BD8" s="3259"/>
      <c r="BE8" s="586"/>
      <c r="BF8" s="3259"/>
      <c r="BG8" s="586"/>
      <c r="BH8" s="590"/>
      <c r="BI8" s="590"/>
      <c r="BJ8" s="763"/>
      <c r="BK8" s="763"/>
      <c r="BL8" s="590"/>
      <c r="BM8" s="593"/>
      <c r="BN8" s="590"/>
      <c r="BO8" s="590"/>
      <c r="BP8" s="590"/>
      <c r="BQ8" s="590"/>
      <c r="BR8" s="590"/>
      <c r="BS8" s="593"/>
      <c r="BT8" s="586"/>
      <c r="BU8" s="600"/>
      <c r="BV8" s="601"/>
    </row>
    <row r="9" spans="1:74" ht="51.75" customHeight="1" x14ac:dyDescent="0.55000000000000004">
      <c r="A9" s="537">
        <v>0</v>
      </c>
      <c r="B9" s="538">
        <v>6</v>
      </c>
      <c r="C9" s="537">
        <v>0</v>
      </c>
      <c r="D9" s="538">
        <v>0</v>
      </c>
      <c r="E9" s="537">
        <v>0</v>
      </c>
      <c r="F9" s="538">
        <v>1</v>
      </c>
      <c r="G9" s="537">
        <v>0</v>
      </c>
      <c r="H9" s="538">
        <v>1</v>
      </c>
      <c r="I9" s="1375" t="str">
        <f t="shared" si="0"/>
        <v>06000101</v>
      </c>
      <c r="J9" s="1375" t="str">
        <f>CONCATENATE(A9,B9,C9,D9,E9,F9,G9,H9)</f>
        <v>06000101</v>
      </c>
      <c r="K9" s="2805"/>
      <c r="L9" s="2806">
        <v>71132</v>
      </c>
      <c r="M9" s="2807"/>
      <c r="N9" s="2807"/>
      <c r="O9" s="2807"/>
      <c r="P9" s="2807"/>
      <c r="Q9" s="2807"/>
      <c r="R9" s="2807"/>
      <c r="S9" s="2700" t="s">
        <v>119</v>
      </c>
      <c r="T9" s="2808"/>
      <c r="U9" s="2663" t="s">
        <v>875</v>
      </c>
      <c r="V9" s="2809" t="s">
        <v>876</v>
      </c>
      <c r="W9" s="2454"/>
      <c r="X9" s="3016" t="s">
        <v>240</v>
      </c>
      <c r="Y9" s="545" t="s">
        <v>875</v>
      </c>
      <c r="Z9" s="548"/>
      <c r="AA9" s="547"/>
      <c r="AB9" s="2093"/>
      <c r="AC9" s="2485">
        <v>4.4000000000000004</v>
      </c>
      <c r="AD9" s="3507">
        <f t="shared" ref="AD9:AD16" si="11">BB9</f>
        <v>4.166666666666667</v>
      </c>
      <c r="AE9" s="3426">
        <v>6.4</v>
      </c>
      <c r="AF9" s="3426"/>
      <c r="AG9" s="3378">
        <v>30</v>
      </c>
      <c r="AH9" s="3370">
        <f t="shared" ref="AH9:AH16" si="12">SUM(AI9:AN9)</f>
        <v>30</v>
      </c>
      <c r="AI9" s="3545">
        <v>8</v>
      </c>
      <c r="AJ9" s="3545">
        <v>0</v>
      </c>
      <c r="AK9" s="3545">
        <v>0</v>
      </c>
      <c r="AL9" s="3545">
        <v>19</v>
      </c>
      <c r="AM9" s="3545">
        <v>0</v>
      </c>
      <c r="AN9" s="3545">
        <v>3</v>
      </c>
      <c r="AO9" s="3545"/>
      <c r="AP9" s="3545">
        <v>20</v>
      </c>
      <c r="AQ9" s="3370">
        <f t="shared" ref="AQ9:AQ16" si="13">SUM(AR9:AY9)</f>
        <v>20</v>
      </c>
      <c r="AR9" s="1947">
        <v>4</v>
      </c>
      <c r="AS9" s="1831">
        <v>0</v>
      </c>
      <c r="AT9" s="1831">
        <v>10</v>
      </c>
      <c r="AU9" s="1831">
        <v>0</v>
      </c>
      <c r="AV9" s="1831">
        <v>0</v>
      </c>
      <c r="AW9" s="2205">
        <v>0</v>
      </c>
      <c r="AX9" s="2205">
        <v>0</v>
      </c>
      <c r="AY9" s="1832">
        <v>6</v>
      </c>
      <c r="AZ9" s="1943"/>
      <c r="BA9" s="2916">
        <f t="shared" ref="BA9:BA16" si="14">(BD9*AQ9)+(BE9*AH9)+(BF9*AH9)+(BG9*AH9)</f>
        <v>50</v>
      </c>
      <c r="BB9" s="3017">
        <f>BA9/'Radiología simple.'!$AO$8</f>
        <v>4.166666666666667</v>
      </c>
      <c r="BC9" s="1807" t="str" cm="1">
        <f t="array" ref="BC9">_xlfn.IFS(BB9&lt;4,"estandar",BB9&gt;9,"compleja",BB9&gt;4,"avanzada")</f>
        <v>avanzada</v>
      </c>
      <c r="BD9" s="3260">
        <v>1</v>
      </c>
      <c r="BE9" s="3261">
        <v>0</v>
      </c>
      <c r="BF9" s="3260">
        <v>1</v>
      </c>
      <c r="BG9" s="3261">
        <v>0</v>
      </c>
      <c r="BH9" s="1164">
        <v>9.8352850678733006</v>
      </c>
      <c r="BI9" s="1164">
        <v>6.1019411764705902</v>
      </c>
      <c r="BJ9" s="1164">
        <v>14.500452488687801</v>
      </c>
      <c r="BK9" s="1164"/>
      <c r="BL9" s="1164">
        <f>SUM(BH9,BI9,BJ9)</f>
        <v>30.437678733031689</v>
      </c>
      <c r="BM9" s="1162"/>
      <c r="BN9" s="1164">
        <v>28.991596638655501</v>
      </c>
      <c r="BO9" s="1164">
        <v>0</v>
      </c>
      <c r="BP9" s="1164">
        <v>0</v>
      </c>
      <c r="BQ9" s="1164">
        <v>1.5117748863587801</v>
      </c>
      <c r="BR9" s="1164">
        <f>SUM(BL9,BN9,BO9,BP9,BQ9)</f>
        <v>60.941050258045969</v>
      </c>
      <c r="BS9" s="1165"/>
      <c r="BT9" s="1200"/>
      <c r="BU9" s="177"/>
      <c r="BV9" s="46"/>
    </row>
    <row r="10" spans="1:74" ht="51.75" customHeight="1" x14ac:dyDescent="0.55000000000000004">
      <c r="A10" s="537">
        <v>0</v>
      </c>
      <c r="B10" s="538">
        <v>6</v>
      </c>
      <c r="C10" s="537">
        <v>0</v>
      </c>
      <c r="D10" s="538">
        <v>0</v>
      </c>
      <c r="E10" s="537">
        <v>0</v>
      </c>
      <c r="F10" s="538">
        <v>2</v>
      </c>
      <c r="G10" s="537">
        <v>0</v>
      </c>
      <c r="H10" s="538">
        <v>1</v>
      </c>
      <c r="I10" s="1375" t="str">
        <f t="shared" si="0"/>
        <v>06000201</v>
      </c>
      <c r="J10" s="1375" t="str">
        <f t="shared" ref="J10:J16" si="15">CONCATENATE(A10,B10,C10,D10,E10,F10,G10,H10)</f>
        <v>06000201</v>
      </c>
      <c r="K10" s="2805"/>
      <c r="L10" s="2806">
        <v>71134</v>
      </c>
      <c r="M10" s="2807"/>
      <c r="N10" s="2807"/>
      <c r="O10" s="2807"/>
      <c r="P10" s="2807"/>
      <c r="Q10" s="2807"/>
      <c r="R10" s="2807"/>
      <c r="S10" s="2700" t="s">
        <v>119</v>
      </c>
      <c r="T10" s="2808"/>
      <c r="U10" s="2663" t="s">
        <v>877</v>
      </c>
      <c r="V10" s="2809" t="s">
        <v>878</v>
      </c>
      <c r="W10" s="2455"/>
      <c r="X10" s="2466" t="s">
        <v>240</v>
      </c>
      <c r="Y10" s="545" t="s">
        <v>877</v>
      </c>
      <c r="Z10" s="548"/>
      <c r="AA10" s="547"/>
      <c r="AB10" s="2093"/>
      <c r="AC10" s="2485">
        <v>8.1999999999999993</v>
      </c>
      <c r="AD10" s="3507">
        <f t="shared" si="11"/>
        <v>11.25</v>
      </c>
      <c r="AE10" s="3426">
        <v>11.1</v>
      </c>
      <c r="AF10" s="3426"/>
      <c r="AG10" s="3378">
        <v>40</v>
      </c>
      <c r="AH10" s="3370">
        <f t="shared" si="12"/>
        <v>45</v>
      </c>
      <c r="AI10" s="3545">
        <v>8</v>
      </c>
      <c r="AJ10" s="3545">
        <v>0</v>
      </c>
      <c r="AK10" s="3545">
        <v>5</v>
      </c>
      <c r="AL10" s="3545">
        <v>19</v>
      </c>
      <c r="AM10" s="3545">
        <v>10</v>
      </c>
      <c r="AN10" s="3545">
        <v>3</v>
      </c>
      <c r="AO10" s="3545"/>
      <c r="AP10" s="3545">
        <v>45</v>
      </c>
      <c r="AQ10" s="3370">
        <f t="shared" si="13"/>
        <v>45</v>
      </c>
      <c r="AR10" s="1947">
        <v>4</v>
      </c>
      <c r="AS10" s="1831">
        <v>0</v>
      </c>
      <c r="AT10" s="1831">
        <v>15</v>
      </c>
      <c r="AU10" s="1831">
        <v>0</v>
      </c>
      <c r="AV10" s="1831">
        <v>10</v>
      </c>
      <c r="AW10" s="2205">
        <v>10</v>
      </c>
      <c r="AX10" s="2205">
        <v>0</v>
      </c>
      <c r="AY10" s="1832">
        <v>6</v>
      </c>
      <c r="AZ10" s="1943"/>
      <c r="BA10" s="2916">
        <f t="shared" si="14"/>
        <v>135</v>
      </c>
      <c r="BB10" s="3017">
        <f>BA10/'Radiología simple.'!$AO$8</f>
        <v>11.25</v>
      </c>
      <c r="BC10" s="1807" t="str" cm="1">
        <f t="array" ref="BC10">_xlfn.IFS(BB10&lt;4,"estandar",BB10&gt;9,"compleja",BB10&gt;4,"avanzada")</f>
        <v>compleja</v>
      </c>
      <c r="BD10" s="3260">
        <v>1</v>
      </c>
      <c r="BE10" s="3261">
        <v>1</v>
      </c>
      <c r="BF10" s="3260">
        <v>1</v>
      </c>
      <c r="BG10" s="3261">
        <v>0</v>
      </c>
      <c r="BH10" s="1164">
        <v>13.113713423831101</v>
      </c>
      <c r="BI10" s="1164">
        <v>8.1359215686274506</v>
      </c>
      <c r="BJ10" s="1164">
        <v>32.626018099547501</v>
      </c>
      <c r="BK10" s="1164"/>
      <c r="BL10" s="1164">
        <f>SUM(BH10,BI10,BJ10)</f>
        <v>53.875653092006054</v>
      </c>
      <c r="BM10" s="1162"/>
      <c r="BN10" s="1164">
        <v>38.655462184873898</v>
      </c>
      <c r="BO10" s="1164">
        <v>8.4</v>
      </c>
      <c r="BP10" s="1164">
        <v>0</v>
      </c>
      <c r="BQ10" s="1164">
        <v>1.5117748863587801</v>
      </c>
      <c r="BR10" s="1164">
        <f>SUM(BL10,BN10,BO10,BP10,BQ10)</f>
        <v>102.44289016323873</v>
      </c>
      <c r="BS10" s="1165"/>
      <c r="BT10" s="1200">
        <v>7</v>
      </c>
      <c r="BU10" s="177"/>
      <c r="BV10" s="46"/>
    </row>
    <row r="11" spans="1:74" ht="51.75" hidden="1" customHeight="1" x14ac:dyDescent="0.55000000000000004">
      <c r="A11" s="537"/>
      <c r="B11" s="538"/>
      <c r="C11" s="537"/>
      <c r="D11" s="538"/>
      <c r="E11" s="539"/>
      <c r="F11" s="539"/>
      <c r="G11" s="539"/>
      <c r="H11" s="539"/>
      <c r="I11" s="2767" t="str">
        <f t="shared" si="0"/>
        <v/>
      </c>
      <c r="J11" s="1375" t="str">
        <f t="shared" si="15"/>
        <v/>
      </c>
      <c r="K11" s="2705"/>
      <c r="L11" s="2705"/>
      <c r="M11" s="2705"/>
      <c r="N11" s="2705"/>
      <c r="O11" s="2705"/>
      <c r="P11" s="2705"/>
      <c r="Q11" s="2705"/>
      <c r="R11" s="2705"/>
      <c r="S11" s="2705" t="s">
        <v>160</v>
      </c>
      <c r="T11" s="2705"/>
      <c r="U11" s="3165" t="s">
        <v>879</v>
      </c>
      <c r="V11" s="3018" t="s">
        <v>880</v>
      </c>
      <c r="W11" s="3019"/>
      <c r="X11" s="2324" t="s">
        <v>268</v>
      </c>
      <c r="Y11" s="231"/>
      <c r="Z11" s="548"/>
      <c r="AA11" s="792"/>
      <c r="AB11" s="2474"/>
      <c r="AC11" s="2170"/>
      <c r="AD11" s="3507">
        <f t="shared" si="11"/>
        <v>0</v>
      </c>
      <c r="AE11" s="3378"/>
      <c r="AF11" s="3378"/>
      <c r="AG11" s="3378"/>
      <c r="AH11" s="3370">
        <f t="shared" si="12"/>
        <v>0</v>
      </c>
      <c r="AI11" s="3379"/>
      <c r="AJ11" s="3379"/>
      <c r="AK11" s="3379"/>
      <c r="AL11" s="3379"/>
      <c r="AM11" s="3379"/>
      <c r="AN11" s="3379"/>
      <c r="AO11" s="3379"/>
      <c r="AP11" s="3379"/>
      <c r="AQ11" s="3370">
        <f t="shared" si="13"/>
        <v>0</v>
      </c>
      <c r="AR11" s="1947"/>
      <c r="AS11" s="1831"/>
      <c r="AT11" s="1831"/>
      <c r="AU11" s="1831"/>
      <c r="AV11" s="1831"/>
      <c r="AW11" s="2205"/>
      <c r="AX11" s="2205"/>
      <c r="AY11" s="1832"/>
      <c r="AZ11" s="1943"/>
      <c r="BA11" s="2916">
        <f t="shared" si="14"/>
        <v>0</v>
      </c>
      <c r="BB11" s="3017">
        <f>BA11/'Radiología simple.'!$AO$8</f>
        <v>0</v>
      </c>
      <c r="BC11" s="2921"/>
      <c r="BD11" s="3260"/>
      <c r="BE11" s="3261"/>
      <c r="BF11" s="3260"/>
      <c r="BG11" s="3261"/>
      <c r="BH11" s="1164"/>
      <c r="BI11" s="1164"/>
      <c r="BJ11" s="1164"/>
      <c r="BK11" s="1164"/>
      <c r="BL11" s="1164"/>
      <c r="BM11" s="1162"/>
      <c r="BN11" s="1164"/>
      <c r="BO11" s="1164"/>
      <c r="BP11" s="1164"/>
      <c r="BQ11" s="1164"/>
      <c r="BR11" s="1164"/>
      <c r="BS11" s="1165"/>
      <c r="BT11" s="1200"/>
      <c r="BU11" s="177"/>
      <c r="BV11" s="46"/>
    </row>
    <row r="12" spans="1:74" ht="51.75" hidden="1" customHeight="1" x14ac:dyDescent="0.55000000000000004">
      <c r="A12" s="537"/>
      <c r="B12" s="538"/>
      <c r="C12" s="537"/>
      <c r="D12" s="538"/>
      <c r="E12" s="539"/>
      <c r="F12" s="539"/>
      <c r="G12" s="539"/>
      <c r="H12" s="539"/>
      <c r="I12" s="2767" t="str">
        <f t="shared" si="0"/>
        <v/>
      </c>
      <c r="J12" s="1375" t="str">
        <f t="shared" si="15"/>
        <v/>
      </c>
      <c r="K12" s="2705"/>
      <c r="L12" s="2705"/>
      <c r="M12" s="2705"/>
      <c r="N12" s="2705"/>
      <c r="O12" s="2705"/>
      <c r="P12" s="2705"/>
      <c r="Q12" s="2705"/>
      <c r="R12" s="2705"/>
      <c r="S12" s="2705" t="s">
        <v>160</v>
      </c>
      <c r="T12" s="2705"/>
      <c r="U12" s="3165" t="s">
        <v>881</v>
      </c>
      <c r="V12" s="2810"/>
      <c r="W12" s="2325"/>
      <c r="X12" s="2324" t="s">
        <v>268</v>
      </c>
      <c r="Y12" s="231"/>
      <c r="Z12" s="548"/>
      <c r="AA12" s="792"/>
      <c r="AB12" s="2474"/>
      <c r="AC12" s="2170"/>
      <c r="AD12" s="3507">
        <f t="shared" si="11"/>
        <v>0</v>
      </c>
      <c r="AE12" s="3378"/>
      <c r="AF12" s="3378"/>
      <c r="AG12" s="3378"/>
      <c r="AH12" s="3370">
        <f t="shared" si="12"/>
        <v>0</v>
      </c>
      <c r="AI12" s="3379"/>
      <c r="AJ12" s="3379"/>
      <c r="AK12" s="3379"/>
      <c r="AL12" s="3379"/>
      <c r="AM12" s="3379"/>
      <c r="AN12" s="3379"/>
      <c r="AO12" s="3379"/>
      <c r="AP12" s="3379"/>
      <c r="AQ12" s="3370">
        <f t="shared" si="13"/>
        <v>0</v>
      </c>
      <c r="AR12" s="1947"/>
      <c r="AS12" s="1831"/>
      <c r="AT12" s="1831"/>
      <c r="AU12" s="1831"/>
      <c r="AV12" s="1831"/>
      <c r="AW12" s="2205"/>
      <c r="AX12" s="2205"/>
      <c r="AY12" s="1832"/>
      <c r="AZ12" s="1943"/>
      <c r="BA12" s="2916">
        <f t="shared" si="14"/>
        <v>0</v>
      </c>
      <c r="BB12" s="3017">
        <f>BA12/'Radiología simple.'!$AO$8</f>
        <v>0</v>
      </c>
      <c r="BC12" s="2921"/>
      <c r="BD12" s="3260"/>
      <c r="BE12" s="3261"/>
      <c r="BF12" s="3260"/>
      <c r="BG12" s="3261"/>
      <c r="BH12" s="1164"/>
      <c r="BI12" s="1164"/>
      <c r="BJ12" s="1164"/>
      <c r="BK12" s="1164"/>
      <c r="BL12" s="1164"/>
      <c r="BM12" s="1162"/>
      <c r="BN12" s="1164"/>
      <c r="BO12" s="1164"/>
      <c r="BP12" s="1164"/>
      <c r="BQ12" s="1164"/>
      <c r="BR12" s="1164"/>
      <c r="BS12" s="1165"/>
      <c r="BT12" s="1200"/>
      <c r="BU12" s="177"/>
      <c r="BV12" s="46"/>
    </row>
    <row r="13" spans="1:74" ht="51.75" hidden="1" customHeight="1" x14ac:dyDescent="0.55000000000000004">
      <c r="A13" s="537"/>
      <c r="B13" s="538"/>
      <c r="C13" s="537"/>
      <c r="D13" s="538"/>
      <c r="E13" s="539"/>
      <c r="F13" s="539"/>
      <c r="G13" s="539"/>
      <c r="H13" s="539"/>
      <c r="I13" s="2767" t="str">
        <f t="shared" si="0"/>
        <v/>
      </c>
      <c r="J13" s="1375" t="str">
        <f t="shared" si="15"/>
        <v/>
      </c>
      <c r="K13" s="2705"/>
      <c r="L13" s="2705"/>
      <c r="M13" s="2705"/>
      <c r="N13" s="2705"/>
      <c r="O13" s="2705"/>
      <c r="P13" s="2705"/>
      <c r="Q13" s="2705"/>
      <c r="R13" s="2705"/>
      <c r="S13" s="2705" t="s">
        <v>160</v>
      </c>
      <c r="T13" s="2705"/>
      <c r="U13" s="3165" t="s">
        <v>882</v>
      </c>
      <c r="V13" s="2810"/>
      <c r="W13" s="2325"/>
      <c r="X13" s="2324" t="s">
        <v>268</v>
      </c>
      <c r="Y13" s="231"/>
      <c r="Z13" s="548"/>
      <c r="AA13" s="792"/>
      <c r="AB13" s="2474"/>
      <c r="AC13" s="2170"/>
      <c r="AD13" s="3507">
        <f t="shared" si="11"/>
        <v>0</v>
      </c>
      <c r="AE13" s="3378"/>
      <c r="AF13" s="3378"/>
      <c r="AG13" s="3378"/>
      <c r="AH13" s="3370">
        <f t="shared" si="12"/>
        <v>0</v>
      </c>
      <c r="AI13" s="3379"/>
      <c r="AJ13" s="3379"/>
      <c r="AK13" s="3379"/>
      <c r="AL13" s="3379"/>
      <c r="AM13" s="3379"/>
      <c r="AN13" s="3379"/>
      <c r="AO13" s="3379"/>
      <c r="AP13" s="3379"/>
      <c r="AQ13" s="3370">
        <f t="shared" si="13"/>
        <v>0</v>
      </c>
      <c r="AR13" s="1947"/>
      <c r="AS13" s="1831"/>
      <c r="AT13" s="1831"/>
      <c r="AU13" s="1831"/>
      <c r="AV13" s="1831"/>
      <c r="AW13" s="2205"/>
      <c r="AX13" s="2205"/>
      <c r="AY13" s="1832"/>
      <c r="AZ13" s="1943"/>
      <c r="BA13" s="2916">
        <f t="shared" si="14"/>
        <v>0</v>
      </c>
      <c r="BB13" s="3017">
        <f>BA13/'Radiología simple.'!$AO$8</f>
        <v>0</v>
      </c>
      <c r="BC13" s="2921"/>
      <c r="BD13" s="3260"/>
      <c r="BE13" s="3261"/>
      <c r="BF13" s="3260"/>
      <c r="BG13" s="3261"/>
      <c r="BH13" s="1164"/>
      <c r="BI13" s="1164"/>
      <c r="BJ13" s="1164"/>
      <c r="BK13" s="1164"/>
      <c r="BL13" s="1164"/>
      <c r="BM13" s="1162"/>
      <c r="BN13" s="1164"/>
      <c r="BO13" s="1164"/>
      <c r="BP13" s="1164"/>
      <c r="BQ13" s="1164"/>
      <c r="BR13" s="1164"/>
      <c r="BS13" s="1165"/>
      <c r="BT13" s="1200"/>
      <c r="BU13" s="177"/>
      <c r="BV13" s="46"/>
    </row>
    <row r="14" spans="1:74" ht="51.75" hidden="1" customHeight="1" x14ac:dyDescent="0.55000000000000004">
      <c r="A14" s="537"/>
      <c r="B14" s="538"/>
      <c r="C14" s="537"/>
      <c r="D14" s="538"/>
      <c r="E14" s="539"/>
      <c r="F14" s="539"/>
      <c r="G14" s="539"/>
      <c r="H14" s="539"/>
      <c r="I14" s="2767" t="str">
        <f t="shared" si="0"/>
        <v/>
      </c>
      <c r="J14" s="1375" t="str">
        <f t="shared" si="15"/>
        <v/>
      </c>
      <c r="K14" s="2705"/>
      <c r="L14" s="2705"/>
      <c r="M14" s="2705"/>
      <c r="N14" s="2705"/>
      <c r="O14" s="2705"/>
      <c r="P14" s="2705"/>
      <c r="Q14" s="2705"/>
      <c r="R14" s="2705"/>
      <c r="S14" s="2705" t="s">
        <v>160</v>
      </c>
      <c r="T14" s="2705"/>
      <c r="U14" s="3165" t="s">
        <v>883</v>
      </c>
      <c r="V14" s="2810"/>
      <c r="W14" s="2325"/>
      <c r="X14" s="2324" t="s">
        <v>268</v>
      </c>
      <c r="Y14" s="231"/>
      <c r="Z14" s="548"/>
      <c r="AA14" s="792"/>
      <c r="AB14" s="2474"/>
      <c r="AC14" s="2170"/>
      <c r="AD14" s="3507">
        <f t="shared" si="11"/>
        <v>0</v>
      </c>
      <c r="AE14" s="3378"/>
      <c r="AF14" s="3378"/>
      <c r="AG14" s="3378"/>
      <c r="AH14" s="3370">
        <f t="shared" si="12"/>
        <v>0</v>
      </c>
      <c r="AI14" s="3379"/>
      <c r="AJ14" s="3379"/>
      <c r="AK14" s="3379"/>
      <c r="AL14" s="3379"/>
      <c r="AM14" s="3379"/>
      <c r="AN14" s="3379"/>
      <c r="AO14" s="3379"/>
      <c r="AP14" s="3379"/>
      <c r="AQ14" s="3370">
        <f t="shared" si="13"/>
        <v>0</v>
      </c>
      <c r="AR14" s="1947"/>
      <c r="AS14" s="1831"/>
      <c r="AT14" s="1831"/>
      <c r="AU14" s="1831"/>
      <c r="AV14" s="1831"/>
      <c r="AW14" s="2205"/>
      <c r="AX14" s="2205"/>
      <c r="AY14" s="1832"/>
      <c r="AZ14" s="1943"/>
      <c r="BA14" s="2916">
        <f t="shared" si="14"/>
        <v>0</v>
      </c>
      <c r="BB14" s="3017">
        <f>BA14/'Radiología simple.'!$AO$8</f>
        <v>0</v>
      </c>
      <c r="BC14" s="2921"/>
      <c r="BD14" s="3260"/>
      <c r="BE14" s="3261"/>
      <c r="BF14" s="3260"/>
      <c r="BG14" s="3261"/>
      <c r="BH14" s="1164"/>
      <c r="BI14" s="1164"/>
      <c r="BJ14" s="1164"/>
      <c r="BK14" s="1164"/>
      <c r="BL14" s="1164"/>
      <c r="BM14" s="1162"/>
      <c r="BN14" s="1164"/>
      <c r="BO14" s="1164"/>
      <c r="BP14" s="1164"/>
      <c r="BQ14" s="1164"/>
      <c r="BR14" s="1164"/>
      <c r="BS14" s="1165"/>
      <c r="BT14" s="1200"/>
      <c r="BU14" s="177"/>
      <c r="BV14" s="46"/>
    </row>
    <row r="15" spans="1:74" ht="51.75" hidden="1" customHeight="1" x14ac:dyDescent="0.55000000000000004">
      <c r="A15" s="537"/>
      <c r="B15" s="538"/>
      <c r="C15" s="537"/>
      <c r="D15" s="538"/>
      <c r="E15" s="539"/>
      <c r="F15" s="539"/>
      <c r="G15" s="539"/>
      <c r="H15" s="539"/>
      <c r="I15" s="2767" t="str">
        <f t="shared" si="0"/>
        <v/>
      </c>
      <c r="J15" s="1375" t="str">
        <f t="shared" si="15"/>
        <v/>
      </c>
      <c r="K15" s="2705"/>
      <c r="L15" s="2705"/>
      <c r="M15" s="2705"/>
      <c r="N15" s="2705"/>
      <c r="O15" s="2705"/>
      <c r="P15" s="2705"/>
      <c r="Q15" s="2705"/>
      <c r="R15" s="2705"/>
      <c r="S15" s="2705" t="s">
        <v>160</v>
      </c>
      <c r="T15" s="2705" t="s">
        <v>884</v>
      </c>
      <c r="U15" s="3165" t="s">
        <v>885</v>
      </c>
      <c r="V15" s="2810"/>
      <c r="W15" s="2325"/>
      <c r="X15" s="2324" t="s">
        <v>268</v>
      </c>
      <c r="Y15" s="231"/>
      <c r="Z15" s="548"/>
      <c r="AA15" s="792"/>
      <c r="AB15" s="2474"/>
      <c r="AC15" s="2170"/>
      <c r="AD15" s="3507">
        <f t="shared" si="11"/>
        <v>0</v>
      </c>
      <c r="AE15" s="3378"/>
      <c r="AF15" s="3378"/>
      <c r="AG15" s="3378"/>
      <c r="AH15" s="3370">
        <f t="shared" si="12"/>
        <v>0</v>
      </c>
      <c r="AI15" s="3379"/>
      <c r="AJ15" s="3379"/>
      <c r="AK15" s="3379"/>
      <c r="AL15" s="3379"/>
      <c r="AM15" s="3379"/>
      <c r="AN15" s="3379"/>
      <c r="AO15" s="3379"/>
      <c r="AP15" s="3379"/>
      <c r="AQ15" s="3370">
        <f t="shared" si="13"/>
        <v>0</v>
      </c>
      <c r="AR15" s="1947"/>
      <c r="AS15" s="1831"/>
      <c r="AT15" s="1831"/>
      <c r="AU15" s="1831"/>
      <c r="AV15" s="1831"/>
      <c r="AW15" s="2205"/>
      <c r="AX15" s="2205"/>
      <c r="AY15" s="1832"/>
      <c r="AZ15" s="1943"/>
      <c r="BA15" s="2916">
        <f t="shared" si="14"/>
        <v>0</v>
      </c>
      <c r="BB15" s="3017">
        <f>BA15/'Radiología simple.'!$AO$8</f>
        <v>0</v>
      </c>
      <c r="BC15" s="2921"/>
      <c r="BD15" s="3260"/>
      <c r="BE15" s="3261"/>
      <c r="BF15" s="3260"/>
      <c r="BG15" s="3261"/>
      <c r="BH15" s="1164"/>
      <c r="BI15" s="1164"/>
      <c r="BJ15" s="1164"/>
      <c r="BK15" s="1164"/>
      <c r="BL15" s="1164"/>
      <c r="BM15" s="1162"/>
      <c r="BN15" s="1164"/>
      <c r="BO15" s="1164"/>
      <c r="BP15" s="1164"/>
      <c r="BQ15" s="1164"/>
      <c r="BR15" s="1164"/>
      <c r="BS15" s="1165"/>
      <c r="BT15" s="1200"/>
      <c r="BU15" s="177"/>
      <c r="BV15" s="46"/>
    </row>
    <row r="16" spans="1:74" ht="51.75" customHeight="1" x14ac:dyDescent="0.55000000000000004">
      <c r="A16" s="1437">
        <v>0</v>
      </c>
      <c r="B16" s="1437">
        <v>6</v>
      </c>
      <c r="C16" s="1437">
        <v>0</v>
      </c>
      <c r="D16" s="1437">
        <v>0</v>
      </c>
      <c r="E16" s="1437">
        <v>0</v>
      </c>
      <c r="F16" s="1437">
        <v>3</v>
      </c>
      <c r="G16" s="1437">
        <v>0</v>
      </c>
      <c r="H16" s="1437">
        <v>1</v>
      </c>
      <c r="I16" s="4359"/>
      <c r="J16" s="2766" t="str">
        <f t="shared" si="15"/>
        <v>06000301</v>
      </c>
      <c r="K16" s="2811"/>
      <c r="L16" s="2811"/>
      <c r="M16" s="2811"/>
      <c r="N16" s="2811"/>
      <c r="O16" s="2811"/>
      <c r="P16" s="2811"/>
      <c r="Q16" s="2811"/>
      <c r="R16" s="2811"/>
      <c r="S16" s="2668" t="s">
        <v>160</v>
      </c>
      <c r="T16" s="2812"/>
      <c r="U16" s="2685" t="s">
        <v>886</v>
      </c>
      <c r="V16" s="2809" t="s">
        <v>887</v>
      </c>
      <c r="W16" s="2456"/>
      <c r="X16" s="3020" t="s">
        <v>291</v>
      </c>
      <c r="Y16" s="544"/>
      <c r="Z16" s="548"/>
      <c r="AA16" s="793"/>
      <c r="AB16" s="2475"/>
      <c r="AC16" s="2170"/>
      <c r="AD16" s="3507">
        <f t="shared" si="11"/>
        <v>7.083333333333333</v>
      </c>
      <c r="AE16" s="3378"/>
      <c r="AF16" s="3378"/>
      <c r="AG16" s="3378"/>
      <c r="AH16" s="3370">
        <f t="shared" si="12"/>
        <v>25</v>
      </c>
      <c r="AI16" s="3545">
        <v>8</v>
      </c>
      <c r="AJ16" s="3545">
        <v>0</v>
      </c>
      <c r="AK16" s="3545">
        <v>5</v>
      </c>
      <c r="AL16" s="3545">
        <v>9</v>
      </c>
      <c r="AM16" s="3545">
        <v>0</v>
      </c>
      <c r="AN16" s="3545">
        <v>3</v>
      </c>
      <c r="AO16" s="3379"/>
      <c r="AP16" s="3379"/>
      <c r="AQ16" s="3370">
        <f t="shared" si="13"/>
        <v>35</v>
      </c>
      <c r="AR16" s="1947">
        <v>4</v>
      </c>
      <c r="AS16" s="1831">
        <v>0</v>
      </c>
      <c r="AT16" s="1831">
        <v>10</v>
      </c>
      <c r="AU16" s="1831">
        <v>0</v>
      </c>
      <c r="AV16" s="1831">
        <v>10</v>
      </c>
      <c r="AW16" s="2205">
        <v>5</v>
      </c>
      <c r="AX16" s="2205">
        <v>0</v>
      </c>
      <c r="AY16" s="1832">
        <v>6</v>
      </c>
      <c r="AZ16" s="1943"/>
      <c r="BA16" s="2916">
        <f t="shared" si="14"/>
        <v>85</v>
      </c>
      <c r="BB16" s="3017">
        <f>BA16/'Radiología simple.'!$AO$8</f>
        <v>7.083333333333333</v>
      </c>
      <c r="BC16" s="1807" t="str" cm="1">
        <f t="array" ref="BC16">_xlfn.IFS(BB16&lt;4,"estandar",BB16&gt;9,"compleja",BB16&gt;4,"avanzada")</f>
        <v>avanzada</v>
      </c>
      <c r="BD16" s="3260">
        <v>1</v>
      </c>
      <c r="BE16" s="3261">
        <v>1</v>
      </c>
      <c r="BF16" s="3260">
        <v>1</v>
      </c>
      <c r="BG16" s="3261">
        <v>0</v>
      </c>
      <c r="BH16" s="1164"/>
      <c r="BI16" s="1164"/>
      <c r="BJ16" s="1164"/>
      <c r="BK16" s="1164"/>
      <c r="BL16" s="1164"/>
      <c r="BM16" s="1162"/>
      <c r="BN16" s="1164"/>
      <c r="BO16" s="1164"/>
      <c r="BP16" s="1164"/>
      <c r="BQ16" s="1164"/>
      <c r="BR16" s="1164"/>
      <c r="BS16" s="1165"/>
      <c r="BT16" s="1200"/>
      <c r="BU16" s="177"/>
      <c r="BV16" s="46"/>
    </row>
    <row r="17" spans="1:74" ht="20.25" customHeight="1" x14ac:dyDescent="0.55000000000000004">
      <c r="A17" s="90"/>
      <c r="B17" s="89"/>
      <c r="C17" s="90"/>
      <c r="D17" s="89"/>
      <c r="E17" s="90"/>
      <c r="F17" s="89"/>
      <c r="G17" s="90"/>
      <c r="H17" s="89"/>
      <c r="I17" s="1339" t="str">
        <f t="shared" si="0"/>
        <v/>
      </c>
      <c r="J17" s="1339"/>
      <c r="K17" s="2457"/>
      <c r="L17" s="2326"/>
      <c r="M17" s="2458"/>
      <c r="N17" s="2458"/>
      <c r="O17" s="2458"/>
      <c r="P17" s="2458"/>
      <c r="Q17" s="2458"/>
      <c r="R17" s="2458"/>
      <c r="S17" s="2326"/>
      <c r="T17" s="2326"/>
      <c r="U17" s="2459"/>
      <c r="V17" s="2459"/>
      <c r="W17" s="2459"/>
      <c r="X17" s="2465"/>
      <c r="Y17" s="176"/>
      <c r="Z17" s="176"/>
      <c r="AA17" s="176"/>
      <c r="AB17" s="176"/>
      <c r="AC17" s="1570"/>
      <c r="AD17" s="3378"/>
      <c r="AE17" s="3378"/>
      <c r="AF17" s="3378"/>
      <c r="AG17" s="3384"/>
      <c r="AH17" s="3545"/>
      <c r="AI17" s="3398"/>
      <c r="AJ17" s="3398"/>
      <c r="AK17" s="3398"/>
      <c r="AL17" s="3398"/>
      <c r="AM17" s="3398"/>
      <c r="AN17" s="3398"/>
      <c r="AO17" s="3384"/>
      <c r="AP17" s="3384"/>
      <c r="AQ17" s="3545"/>
      <c r="AR17" s="1947"/>
      <c r="AS17" s="1831"/>
      <c r="AT17" s="1831"/>
      <c r="AU17" s="1831"/>
      <c r="AV17" s="1831"/>
      <c r="AW17" s="2205"/>
      <c r="AX17" s="2205"/>
      <c r="AY17" s="1832"/>
      <c r="AZ17" s="1943"/>
      <c r="BA17" s="1850"/>
      <c r="BB17" s="1164"/>
      <c r="BC17" s="1851"/>
      <c r="BD17" s="3260"/>
      <c r="BE17" s="3261"/>
      <c r="BF17" s="3260"/>
      <c r="BG17" s="3261"/>
      <c r="BH17" s="1164"/>
      <c r="BI17" s="1164"/>
      <c r="BJ17" s="1164"/>
      <c r="BK17" s="1164"/>
      <c r="BL17" s="1164"/>
      <c r="BM17" s="1162"/>
      <c r="BN17" s="1164"/>
      <c r="BO17" s="1164"/>
      <c r="BP17" s="1164"/>
      <c r="BQ17" s="1164"/>
      <c r="BR17" s="1164"/>
      <c r="BS17" s="1165"/>
      <c r="BT17" s="1200"/>
      <c r="BU17" s="177"/>
      <c r="BV17" s="46"/>
    </row>
    <row r="18" spans="1:74" ht="23.25" customHeight="1" x14ac:dyDescent="0.35">
      <c r="A18" s="770"/>
      <c r="B18" s="771"/>
      <c r="C18" s="770"/>
      <c r="D18" s="771"/>
      <c r="E18" s="770"/>
      <c r="F18" s="771"/>
      <c r="G18" s="770"/>
      <c r="H18" s="771"/>
      <c r="I18" s="2800" t="str">
        <f t="shared" si="0"/>
        <v/>
      </c>
      <c r="J18" s="2800"/>
      <c r="K18" s="2457">
        <v>112</v>
      </c>
      <c r="L18" s="2457"/>
      <c r="M18" s="2460"/>
      <c r="N18" s="2460"/>
      <c r="O18" s="2460"/>
      <c r="P18" s="2460"/>
      <c r="Q18" s="2460"/>
      <c r="R18" s="2460"/>
      <c r="S18" s="2452" t="s">
        <v>119</v>
      </c>
      <c r="T18" s="603" t="s">
        <v>888</v>
      </c>
      <c r="U18" s="2453"/>
      <c r="V18" s="2453"/>
      <c r="W18" s="2453"/>
      <c r="X18" s="2451"/>
      <c r="Y18" s="779" t="s">
        <v>888</v>
      </c>
      <c r="Z18" s="779"/>
      <c r="AA18" s="779"/>
      <c r="AB18" s="779"/>
      <c r="AC18" s="1960"/>
      <c r="AD18" s="3599"/>
      <c r="AE18" s="3599"/>
      <c r="AF18" s="3599"/>
      <c r="AG18" s="3600"/>
      <c r="AH18" s="3600"/>
      <c r="AI18" s="3601"/>
      <c r="AJ18" s="3601"/>
      <c r="AK18" s="3601"/>
      <c r="AL18" s="3601"/>
      <c r="AM18" s="3601"/>
      <c r="AN18" s="3601"/>
      <c r="AO18" s="3600"/>
      <c r="AP18" s="3600"/>
      <c r="AQ18" s="3600"/>
      <c r="AR18" s="2144"/>
      <c r="AS18" s="1950"/>
      <c r="AT18" s="1950"/>
      <c r="AU18" s="1950"/>
      <c r="AV18" s="1950"/>
      <c r="AW18" s="2212"/>
      <c r="AX18" s="2212"/>
      <c r="AY18" s="1965"/>
      <c r="AZ18" s="1976"/>
      <c r="BA18" s="1925"/>
      <c r="BB18" s="1226"/>
      <c r="BC18" s="1926"/>
      <c r="BD18" s="3278"/>
      <c r="BE18" s="3279"/>
      <c r="BF18" s="3278"/>
      <c r="BG18" s="3279"/>
      <c r="BH18" s="1226"/>
      <c r="BI18" s="1226"/>
      <c r="BJ18" s="1226"/>
      <c r="BK18" s="1226"/>
      <c r="BL18" s="1226"/>
      <c r="BM18" s="1227"/>
      <c r="BN18" s="1226"/>
      <c r="BO18" s="1226"/>
      <c r="BP18" s="1226"/>
      <c r="BQ18" s="1226"/>
      <c r="BR18" s="1226"/>
      <c r="BS18" s="1227"/>
      <c r="BT18" s="1228"/>
      <c r="BU18" s="177"/>
      <c r="BV18" s="46"/>
    </row>
    <row r="19" spans="1:74" ht="51.75" customHeight="1" x14ac:dyDescent="0.6">
      <c r="A19" s="537">
        <v>0</v>
      </c>
      <c r="B19" s="538">
        <v>6</v>
      </c>
      <c r="C19" s="537">
        <v>0</v>
      </c>
      <c r="D19" s="538">
        <v>1</v>
      </c>
      <c r="E19" s="537">
        <v>0</v>
      </c>
      <c r="F19" s="538">
        <v>1</v>
      </c>
      <c r="G19" s="537">
        <v>0</v>
      </c>
      <c r="H19" s="538">
        <v>0</v>
      </c>
      <c r="I19" s="1375" t="str">
        <f t="shared" si="0"/>
        <v>06010100</v>
      </c>
      <c r="J19" s="1375" t="str">
        <f t="shared" ref="J19:J21" si="16">CONCATENATE(A19,B19,C19,D19,E19,F19,G19,H19)</f>
        <v>06010100</v>
      </c>
      <c r="K19" s="1018"/>
      <c r="L19" s="1018"/>
      <c r="M19" s="1018"/>
      <c r="N19" s="1018"/>
      <c r="O19" s="1018"/>
      <c r="P19" s="1018"/>
      <c r="Q19" s="1018"/>
      <c r="R19" s="1018"/>
      <c r="S19" s="986" t="s">
        <v>119</v>
      </c>
      <c r="T19" s="2663" t="s">
        <v>889</v>
      </c>
      <c r="U19" s="2765"/>
      <c r="V19" s="2765"/>
      <c r="W19" s="2439"/>
      <c r="X19" s="2466" t="s">
        <v>240</v>
      </c>
      <c r="Y19" s="787"/>
      <c r="Z19" s="548"/>
      <c r="AA19" s="546"/>
      <c r="AB19" s="546"/>
      <c r="AC19" s="2444"/>
      <c r="AD19" s="3507"/>
      <c r="AE19" s="3426"/>
      <c r="AF19" s="3426"/>
      <c r="AG19" s="3384"/>
      <c r="AH19" s="3384"/>
      <c r="AI19" s="3398">
        <v>8</v>
      </c>
      <c r="AJ19" s="3398">
        <v>0</v>
      </c>
      <c r="AK19" s="3398">
        <v>0</v>
      </c>
      <c r="AL19" s="3398"/>
      <c r="AM19" s="3398"/>
      <c r="AN19" s="3398">
        <v>3</v>
      </c>
      <c r="AO19" s="3384"/>
      <c r="AP19" s="3384"/>
      <c r="AQ19" s="3384"/>
      <c r="AR19" s="2140">
        <v>4</v>
      </c>
      <c r="AS19" s="1787">
        <v>0</v>
      </c>
      <c r="AT19" s="1787">
        <v>10</v>
      </c>
      <c r="AU19" s="1787">
        <v>0</v>
      </c>
      <c r="AV19" s="1787">
        <v>0</v>
      </c>
      <c r="AW19" s="2209">
        <v>0</v>
      </c>
      <c r="AX19" s="2209">
        <v>0</v>
      </c>
      <c r="AY19" s="1834">
        <v>6</v>
      </c>
      <c r="AZ19" s="1977"/>
      <c r="BA19" s="1850"/>
      <c r="BB19" s="1164"/>
      <c r="BC19" s="1851"/>
      <c r="BD19" s="3260">
        <v>1</v>
      </c>
      <c r="BE19" s="3261">
        <v>0</v>
      </c>
      <c r="BF19" s="3260">
        <v>1</v>
      </c>
      <c r="BG19" s="3261">
        <v>0</v>
      </c>
      <c r="BH19" s="1164"/>
      <c r="BI19" s="1164"/>
      <c r="BJ19" s="1164"/>
      <c r="BK19" s="1164"/>
      <c r="BL19" s="1164"/>
      <c r="BM19" s="1162"/>
      <c r="BN19" s="1164"/>
      <c r="BO19" s="1164"/>
      <c r="BP19" s="1164"/>
      <c r="BQ19" s="1164"/>
      <c r="BR19" s="1164"/>
      <c r="BS19" s="1165"/>
      <c r="BT19" s="1200"/>
      <c r="BU19" s="177"/>
      <c r="BV19" s="46"/>
    </row>
    <row r="20" spans="1:74" ht="66" customHeight="1" x14ac:dyDescent="0.55000000000000004">
      <c r="A20" s="537">
        <v>0</v>
      </c>
      <c r="B20" s="538">
        <v>6</v>
      </c>
      <c r="C20" s="537">
        <v>0</v>
      </c>
      <c r="D20" s="538">
        <v>1</v>
      </c>
      <c r="E20" s="537">
        <v>0</v>
      </c>
      <c r="F20" s="538">
        <v>1</v>
      </c>
      <c r="G20" s="537">
        <v>0</v>
      </c>
      <c r="H20" s="538">
        <v>1</v>
      </c>
      <c r="I20" s="1375" t="str">
        <f t="shared" si="0"/>
        <v>06010101</v>
      </c>
      <c r="J20" s="1375" t="str">
        <f t="shared" si="16"/>
        <v>06010101</v>
      </c>
      <c r="K20" s="830"/>
      <c r="L20" s="830">
        <v>71121</v>
      </c>
      <c r="M20" s="830"/>
      <c r="N20" s="830"/>
      <c r="O20" s="830"/>
      <c r="P20" s="830"/>
      <c r="Q20" s="830"/>
      <c r="R20" s="830"/>
      <c r="S20" s="830" t="s">
        <v>119</v>
      </c>
      <c r="T20" s="2435"/>
      <c r="U20" s="2663" t="s">
        <v>890</v>
      </c>
      <c r="V20" s="2699" t="s">
        <v>891</v>
      </c>
      <c r="W20" s="1046"/>
      <c r="X20" s="2466" t="s">
        <v>240</v>
      </c>
      <c r="Y20" s="545" t="s">
        <v>892</v>
      </c>
      <c r="Z20" s="548"/>
      <c r="AA20" s="547"/>
      <c r="AB20" s="547"/>
      <c r="AC20" s="2444">
        <v>4.5999999999999996</v>
      </c>
      <c r="AD20" s="3507">
        <f t="shared" ref="AD20" si="17">BB20</f>
        <v>4.583333333333333</v>
      </c>
      <c r="AE20" s="3426">
        <v>7.2</v>
      </c>
      <c r="AF20" s="3426"/>
      <c r="AG20" s="3398">
        <v>35</v>
      </c>
      <c r="AH20" s="3370">
        <f>SUM(AI20:AN20)</f>
        <v>35</v>
      </c>
      <c r="AI20" s="3398">
        <v>8</v>
      </c>
      <c r="AJ20" s="3398">
        <v>0</v>
      </c>
      <c r="AK20" s="3398">
        <v>0</v>
      </c>
      <c r="AL20" s="3398">
        <v>24</v>
      </c>
      <c r="AM20" s="3398">
        <v>0</v>
      </c>
      <c r="AN20" s="3398">
        <v>3</v>
      </c>
      <c r="AO20" s="3384"/>
      <c r="AP20" s="3398">
        <v>20</v>
      </c>
      <c r="AQ20" s="3370">
        <f t="shared" ref="AQ20:AQ21" si="18">SUM(AR20:AY20)</f>
        <v>20</v>
      </c>
      <c r="AR20" s="2140">
        <v>4</v>
      </c>
      <c r="AS20" s="1787">
        <v>0</v>
      </c>
      <c r="AT20" s="1787">
        <v>10</v>
      </c>
      <c r="AU20" s="1787">
        <v>0</v>
      </c>
      <c r="AV20" s="1787">
        <v>0</v>
      </c>
      <c r="AW20" s="2209">
        <v>0</v>
      </c>
      <c r="AX20" s="2209">
        <v>0</v>
      </c>
      <c r="AY20" s="1834">
        <v>6</v>
      </c>
      <c r="AZ20" s="1977"/>
      <c r="BA20" s="2916">
        <f>(BD20*AQ20)+(BE20*AH20)+(BF20*AH20)+(BG20*AH20)</f>
        <v>55</v>
      </c>
      <c r="BB20" s="3017">
        <f>BA20/'Radiología simple.'!$AO$8</f>
        <v>4.583333333333333</v>
      </c>
      <c r="BC20" s="1807" t="str" cm="1">
        <f t="array" ref="BC20">_xlfn.IFS(BB20&lt;4,"estandar",BB20&gt;9,"compleja",BB20&gt;4,"avanzada")</f>
        <v>avanzada</v>
      </c>
      <c r="BD20" s="3260">
        <v>1</v>
      </c>
      <c r="BE20" s="3261">
        <v>0</v>
      </c>
      <c r="BF20" s="3260">
        <v>1</v>
      </c>
      <c r="BG20" s="3261">
        <v>0</v>
      </c>
      <c r="BH20" s="1164">
        <v>11.474499245852201</v>
      </c>
      <c r="BI20" s="1164">
        <v>7.11893137254902</v>
      </c>
      <c r="BJ20" s="1164">
        <v>14.500452488687801</v>
      </c>
      <c r="BK20" s="1164"/>
      <c r="BL20" s="1164">
        <f>SUM(BH20,BI20,BJ20)</f>
        <v>33.09388310708902</v>
      </c>
      <c r="BM20" s="1162"/>
      <c r="BN20" s="1164">
        <v>33.823529411764703</v>
      </c>
      <c r="BO20" s="1164">
        <v>0</v>
      </c>
      <c r="BP20" s="1164">
        <v>0</v>
      </c>
      <c r="BQ20" s="1164">
        <v>1.5117748863587801</v>
      </c>
      <c r="BR20" s="1164">
        <f>SUM(BL20,BN20,BO20,BP20,BQ20)</f>
        <v>68.429187405212502</v>
      </c>
      <c r="BS20" s="1165"/>
      <c r="BT20" s="1200"/>
      <c r="BU20" s="177"/>
      <c r="BV20" s="46"/>
    </row>
    <row r="21" spans="1:74" ht="78.75" customHeight="1" x14ac:dyDescent="0.55000000000000004">
      <c r="A21" s="537">
        <v>0</v>
      </c>
      <c r="B21" s="538">
        <v>6</v>
      </c>
      <c r="C21" s="537">
        <v>0</v>
      </c>
      <c r="D21" s="538">
        <v>1</v>
      </c>
      <c r="E21" s="537">
        <v>0</v>
      </c>
      <c r="F21" s="538">
        <v>1</v>
      </c>
      <c r="G21" s="537">
        <v>0</v>
      </c>
      <c r="H21" s="538">
        <v>2</v>
      </c>
      <c r="I21" s="1375" t="str">
        <f t="shared" si="0"/>
        <v>06010102</v>
      </c>
      <c r="J21" s="1375" t="str">
        <f t="shared" si="16"/>
        <v>06010102</v>
      </c>
      <c r="K21" s="830"/>
      <c r="L21" s="830">
        <v>71123</v>
      </c>
      <c r="M21" s="830"/>
      <c r="N21" s="830"/>
      <c r="O21" s="830"/>
      <c r="P21" s="830"/>
      <c r="Q21" s="830"/>
      <c r="R21" s="830"/>
      <c r="S21" s="830" t="s">
        <v>119</v>
      </c>
      <c r="T21" s="2435"/>
      <c r="U21" s="2663" t="s">
        <v>893</v>
      </c>
      <c r="V21" s="2699" t="s">
        <v>894</v>
      </c>
      <c r="W21" s="1046"/>
      <c r="X21" s="2466" t="s">
        <v>240</v>
      </c>
      <c r="Y21" s="545" t="s">
        <v>895</v>
      </c>
      <c r="Z21" s="548"/>
      <c r="AA21" s="547"/>
      <c r="AB21" s="547"/>
      <c r="AC21" s="2444">
        <v>5.9</v>
      </c>
      <c r="AD21" s="3507">
        <f t="shared" ref="AD21" si="19">BB21</f>
        <v>9.5833333333333339</v>
      </c>
      <c r="AE21" s="3426">
        <v>11.2</v>
      </c>
      <c r="AF21" s="3426"/>
      <c r="AG21" s="3398">
        <v>45</v>
      </c>
      <c r="AH21" s="3370">
        <f>SUM(AI21:AN21)</f>
        <v>45</v>
      </c>
      <c r="AI21" s="3398">
        <v>8</v>
      </c>
      <c r="AJ21" s="3398">
        <v>0</v>
      </c>
      <c r="AK21" s="3398">
        <v>5</v>
      </c>
      <c r="AL21" s="3398">
        <v>24</v>
      </c>
      <c r="AM21" s="3398">
        <v>5</v>
      </c>
      <c r="AN21" s="3398">
        <v>3</v>
      </c>
      <c r="AO21" s="3384"/>
      <c r="AP21" s="3398">
        <v>25</v>
      </c>
      <c r="AQ21" s="3370">
        <f t="shared" si="18"/>
        <v>25</v>
      </c>
      <c r="AR21" s="2140">
        <v>4</v>
      </c>
      <c r="AS21" s="1787">
        <v>0</v>
      </c>
      <c r="AT21" s="1787">
        <v>10</v>
      </c>
      <c r="AU21" s="1787">
        <v>5</v>
      </c>
      <c r="AV21" s="1787">
        <v>0</v>
      </c>
      <c r="AW21" s="2209">
        <v>0</v>
      </c>
      <c r="AX21" s="2209">
        <v>0</v>
      </c>
      <c r="AY21" s="1834">
        <v>6</v>
      </c>
      <c r="AZ21" s="1977"/>
      <c r="BA21" s="2916">
        <f>(BD21*AQ21)+(BE21*AH21)+(BF21*AH21)+(BG21*AH21)</f>
        <v>115</v>
      </c>
      <c r="BB21" s="3017">
        <f>BA21/'Radiología simple.'!$AO$8</f>
        <v>9.5833333333333339</v>
      </c>
      <c r="BC21" s="1807" t="str" cm="1">
        <f t="array" ref="BC21">_xlfn.IFS(BB21&lt;4,"estandar",BB21&gt;9,"compleja",BB21&gt;4,"avanzada")</f>
        <v>compleja</v>
      </c>
      <c r="BD21" s="3260">
        <v>1</v>
      </c>
      <c r="BE21" s="3261">
        <v>1</v>
      </c>
      <c r="BF21" s="3260">
        <v>1</v>
      </c>
      <c r="BG21" s="3261">
        <v>0</v>
      </c>
      <c r="BH21" s="1164">
        <v>14.752927601810001</v>
      </c>
      <c r="BI21" s="1164">
        <v>9.1529117647058804</v>
      </c>
      <c r="BJ21" s="1164">
        <v>18.125565610859699</v>
      </c>
      <c r="BK21" s="1164"/>
      <c r="BL21" s="1164">
        <f>SUM(BH21,BI21,BJ21)</f>
        <v>42.03140497737558</v>
      </c>
      <c r="BM21" s="1162"/>
      <c r="BN21" s="1164">
        <v>43.487394957983199</v>
      </c>
      <c r="BO21" s="1164">
        <v>18</v>
      </c>
      <c r="BP21" s="1164">
        <v>0</v>
      </c>
      <c r="BQ21" s="1164">
        <v>1.5117748863587801</v>
      </c>
      <c r="BR21" s="1164">
        <f>SUM(BL21,BN21,BO21,BP21,BQ21)</f>
        <v>105.03057482171755</v>
      </c>
      <c r="BS21" s="1165"/>
      <c r="BT21" s="1200">
        <v>15</v>
      </c>
      <c r="BU21" s="177"/>
      <c r="BV21" s="46"/>
    </row>
    <row r="22" spans="1:74" ht="20.25" customHeight="1" x14ac:dyDescent="0.55000000000000004">
      <c r="A22" s="90"/>
      <c r="B22" s="89"/>
      <c r="C22" s="90"/>
      <c r="D22" s="89"/>
      <c r="E22" s="90"/>
      <c r="F22" s="89"/>
      <c r="G22" s="90"/>
      <c r="H22" s="89"/>
      <c r="I22" s="1339" t="str">
        <f t="shared" si="0"/>
        <v/>
      </c>
      <c r="J22" s="1339"/>
      <c r="K22" s="127"/>
      <c r="L22" s="127"/>
      <c r="M22" s="120"/>
      <c r="N22" s="120"/>
      <c r="O22" s="120"/>
      <c r="P22" s="120"/>
      <c r="Q22" s="120"/>
      <c r="R22" s="120"/>
      <c r="S22" s="127"/>
      <c r="T22" s="319"/>
      <c r="U22" s="188"/>
      <c r="V22" s="188"/>
      <c r="W22" s="188"/>
      <c r="X22" s="2464"/>
      <c r="Y22" s="61"/>
      <c r="Z22" s="61"/>
      <c r="AA22" s="61"/>
      <c r="AB22" s="61"/>
      <c r="AC22" s="1571"/>
      <c r="AD22" s="3378"/>
      <c r="AE22" s="3378"/>
      <c r="AF22" s="3378"/>
      <c r="AG22" s="3384"/>
      <c r="AH22" s="3384"/>
      <c r="AI22" s="3384"/>
      <c r="AJ22" s="3384"/>
      <c r="AK22" s="3384"/>
      <c r="AL22" s="3384"/>
      <c r="AM22" s="3384"/>
      <c r="AN22" s="3384"/>
      <c r="AO22" s="3384"/>
      <c r="AP22" s="3384"/>
      <c r="AQ22" s="3384"/>
      <c r="AR22" s="2013"/>
      <c r="AS22" s="1784"/>
      <c r="AT22" s="1784"/>
      <c r="AU22" s="1784"/>
      <c r="AV22" s="1784"/>
      <c r="AW22" s="2206"/>
      <c r="AX22" s="2206"/>
      <c r="AY22" s="1907"/>
      <c r="AZ22" s="1977"/>
      <c r="BA22" s="1850"/>
      <c r="BB22" s="1164"/>
      <c r="BC22" s="1851"/>
      <c r="BD22" s="3260"/>
      <c r="BE22" s="3261"/>
      <c r="BF22" s="3260"/>
      <c r="BG22" s="3261"/>
      <c r="BH22" s="1164"/>
      <c r="BI22" s="1164"/>
      <c r="BJ22" s="1164"/>
      <c r="BK22" s="1164"/>
      <c r="BL22" s="1164"/>
      <c r="BM22" s="1162"/>
      <c r="BN22" s="1164"/>
      <c r="BO22" s="1164"/>
      <c r="BP22" s="1164"/>
      <c r="BQ22" s="1164"/>
      <c r="BR22" s="1164"/>
      <c r="BS22" s="1165"/>
      <c r="BT22" s="1200"/>
      <c r="BU22" s="177"/>
      <c r="BV22" s="46"/>
    </row>
    <row r="23" spans="1:74" s="602" customFormat="1" ht="27" customHeight="1" x14ac:dyDescent="0.35">
      <c r="A23" s="770"/>
      <c r="B23" s="771"/>
      <c r="C23" s="770"/>
      <c r="D23" s="771"/>
      <c r="E23" s="770"/>
      <c r="F23" s="771"/>
      <c r="G23" s="770"/>
      <c r="H23" s="771"/>
      <c r="I23" s="2800" t="str">
        <f t="shared" si="0"/>
        <v/>
      </c>
      <c r="J23" s="2800"/>
      <c r="K23" s="776"/>
      <c r="L23" s="776"/>
      <c r="M23" s="776"/>
      <c r="N23" s="776"/>
      <c r="O23" s="776"/>
      <c r="P23" s="776"/>
      <c r="Q23" s="776"/>
      <c r="R23" s="776"/>
      <c r="S23" s="783" t="s">
        <v>119</v>
      </c>
      <c r="T23" s="784" t="s">
        <v>896</v>
      </c>
      <c r="U23" s="785"/>
      <c r="V23" s="785"/>
      <c r="W23" s="785"/>
      <c r="X23" s="2467"/>
      <c r="Y23" s="784" t="s">
        <v>896</v>
      </c>
      <c r="Z23" s="784"/>
      <c r="AA23" s="784"/>
      <c r="AB23" s="784"/>
      <c r="AC23" s="1572"/>
      <c r="AD23" s="3380"/>
      <c r="AE23" s="3380"/>
      <c r="AF23" s="3380"/>
      <c r="AG23" s="3602"/>
      <c r="AH23" s="3602"/>
      <c r="AI23" s="3602"/>
      <c r="AJ23" s="3602"/>
      <c r="AK23" s="3602"/>
      <c r="AL23" s="3602"/>
      <c r="AM23" s="3602"/>
      <c r="AN23" s="3602"/>
      <c r="AO23" s="3602"/>
      <c r="AP23" s="3602"/>
      <c r="AQ23" s="3602"/>
      <c r="AR23" s="2145"/>
      <c r="AS23" s="1951"/>
      <c r="AT23" s="1951"/>
      <c r="AU23" s="1951"/>
      <c r="AV23" s="1951"/>
      <c r="AW23" s="2213"/>
      <c r="AX23" s="2213"/>
      <c r="AY23" s="1966"/>
      <c r="AZ23" s="1978"/>
      <c r="BA23" s="1927"/>
      <c r="BB23" s="1182"/>
      <c r="BC23" s="1928"/>
      <c r="BD23" s="3262"/>
      <c r="BE23" s="3263"/>
      <c r="BF23" s="3262"/>
      <c r="BG23" s="3263"/>
      <c r="BH23" s="1182"/>
      <c r="BI23" s="1182"/>
      <c r="BJ23" s="1182"/>
      <c r="BK23" s="1182"/>
      <c r="BL23" s="1182"/>
      <c r="BM23" s="1175"/>
      <c r="BN23" s="1182"/>
      <c r="BO23" s="1182"/>
      <c r="BP23" s="1182"/>
      <c r="BQ23" s="1182"/>
      <c r="BR23" s="1182"/>
      <c r="BS23" s="1175"/>
      <c r="BT23" s="1220"/>
      <c r="BU23" s="600"/>
      <c r="BV23" s="601"/>
    </row>
    <row r="24" spans="1:74" ht="51.75" customHeight="1" x14ac:dyDescent="0.55000000000000004">
      <c r="A24" s="537">
        <v>0</v>
      </c>
      <c r="B24" s="538">
        <v>6</v>
      </c>
      <c r="C24" s="537">
        <v>0</v>
      </c>
      <c r="D24" s="538">
        <v>2</v>
      </c>
      <c r="E24" s="537">
        <v>0</v>
      </c>
      <c r="F24" s="538">
        <v>1</v>
      </c>
      <c r="G24" s="537">
        <v>0</v>
      </c>
      <c r="H24" s="538">
        <v>1</v>
      </c>
      <c r="I24" s="1375" t="str">
        <f t="shared" si="0"/>
        <v>06020101</v>
      </c>
      <c r="J24" s="1375" t="str">
        <f t="shared" ref="J24:J28" si="20">CONCATENATE(A24,B24,C24,D24,E24,F24,G24,H24)</f>
        <v>06020101</v>
      </c>
      <c r="K24" s="830"/>
      <c r="L24" s="830">
        <v>71124</v>
      </c>
      <c r="M24" s="830"/>
      <c r="N24" s="830"/>
      <c r="O24" s="830"/>
      <c r="P24" s="830"/>
      <c r="Q24" s="830"/>
      <c r="R24" s="830"/>
      <c r="S24" s="986" t="s">
        <v>119</v>
      </c>
      <c r="T24" s="2663" t="s">
        <v>897</v>
      </c>
      <c r="U24" s="2663" t="s">
        <v>897</v>
      </c>
      <c r="V24" s="2415" t="s">
        <v>898</v>
      </c>
      <c r="W24" s="1046" t="s">
        <v>899</v>
      </c>
      <c r="X24" s="2466" t="s">
        <v>240</v>
      </c>
      <c r="Y24" s="545" t="s">
        <v>900</v>
      </c>
      <c r="Z24" s="548"/>
      <c r="AA24" s="547"/>
      <c r="AB24" s="547"/>
      <c r="AC24" s="2444">
        <v>13.3</v>
      </c>
      <c r="AD24" s="3507">
        <f t="shared" ref="AD24:AD27" si="21">BB24</f>
        <v>7.083333333333333</v>
      </c>
      <c r="AE24" s="3426">
        <v>14.6</v>
      </c>
      <c r="AF24" s="3426"/>
      <c r="AG24" s="3398">
        <v>50</v>
      </c>
      <c r="AH24" s="3370">
        <f t="shared" ref="AH24:AH29" si="22">SUM(AI24:AN24)</f>
        <v>45</v>
      </c>
      <c r="AI24" s="3398">
        <v>8</v>
      </c>
      <c r="AJ24" s="3398">
        <v>0</v>
      </c>
      <c r="AK24" s="3398">
        <v>0</v>
      </c>
      <c r="AL24" s="3398">
        <v>24</v>
      </c>
      <c r="AM24" s="3398">
        <v>10</v>
      </c>
      <c r="AN24" s="3398">
        <v>3</v>
      </c>
      <c r="AO24" s="3398"/>
      <c r="AP24" s="3398">
        <v>80</v>
      </c>
      <c r="AQ24" s="3545">
        <f t="shared" ref="AQ24:AQ29" si="23">SUM(AR24:AY24)</f>
        <v>40</v>
      </c>
      <c r="AR24" s="2140">
        <v>4</v>
      </c>
      <c r="AS24" s="1787">
        <v>0</v>
      </c>
      <c r="AT24" s="1787">
        <v>20</v>
      </c>
      <c r="AU24" s="1787">
        <v>0</v>
      </c>
      <c r="AV24" s="1787">
        <v>0</v>
      </c>
      <c r="AW24" s="2209">
        <v>10</v>
      </c>
      <c r="AX24" s="2209">
        <v>0</v>
      </c>
      <c r="AY24" s="1834">
        <v>6</v>
      </c>
      <c r="AZ24" s="1979"/>
      <c r="BA24" s="2916">
        <f t="shared" ref="BA24:BA29" si="24">(BD24*AQ24)+(BE24*AH24)+(BF24*AH24)+(BG24*AH24)</f>
        <v>85</v>
      </c>
      <c r="BB24" s="3017">
        <f>BA24/'Radiología simple.'!$AO$8</f>
        <v>7.083333333333333</v>
      </c>
      <c r="BC24" s="1807" t="str" cm="1">
        <f t="array" ref="BC24">_xlfn.IFS(BB24&lt;4,"estandar",BB24&gt;9,"compleja",BB24&gt;4,"avanzada")</f>
        <v>avanzada</v>
      </c>
      <c r="BD24" s="3260">
        <v>1</v>
      </c>
      <c r="BE24" s="3261">
        <v>0</v>
      </c>
      <c r="BF24" s="3260">
        <v>1</v>
      </c>
      <c r="BG24" s="3261">
        <v>0</v>
      </c>
      <c r="BH24" s="1164">
        <v>16.392141779788801</v>
      </c>
      <c r="BI24" s="1164">
        <v>10.1699019607843</v>
      </c>
      <c r="BJ24" s="1164">
        <v>58.001809954751103</v>
      </c>
      <c r="BK24" s="1164"/>
      <c r="BL24" s="1164">
        <f>SUM(BH24,BI24,BJ24)</f>
        <v>84.563853695324212</v>
      </c>
      <c r="BM24" s="1162"/>
      <c r="BN24" s="1164">
        <v>48.3193277310924</v>
      </c>
      <c r="BO24" s="1164">
        <v>0</v>
      </c>
      <c r="BP24" s="1164">
        <v>0</v>
      </c>
      <c r="BQ24" s="1164">
        <v>1.5117748863587801</v>
      </c>
      <c r="BR24" s="1164">
        <f>SUM(BL24,BN24,BO24,BP24,BQ24)</f>
        <v>134.39495631277541</v>
      </c>
      <c r="BS24" s="1165"/>
      <c r="BT24" s="1200"/>
      <c r="BU24" s="177"/>
      <c r="BV24" s="46"/>
    </row>
    <row r="25" spans="1:74" ht="51.75" hidden="1" customHeight="1" x14ac:dyDescent="0.55000000000000004">
      <c r="A25" s="537">
        <v>0</v>
      </c>
      <c r="B25" s="538">
        <v>6</v>
      </c>
      <c r="C25" s="537">
        <v>0</v>
      </c>
      <c r="D25" s="538">
        <v>2</v>
      </c>
      <c r="E25" s="537">
        <v>0</v>
      </c>
      <c r="F25" s="538">
        <v>2</v>
      </c>
      <c r="G25" s="537">
        <v>0</v>
      </c>
      <c r="H25" s="538">
        <v>1</v>
      </c>
      <c r="I25" s="1375" t="str">
        <f t="shared" si="0"/>
        <v>06020201</v>
      </c>
      <c r="J25" s="1375" t="str">
        <f t="shared" si="20"/>
        <v>06020201</v>
      </c>
      <c r="K25" s="830"/>
      <c r="L25" s="830">
        <v>711241</v>
      </c>
      <c r="M25" s="830"/>
      <c r="N25" s="830"/>
      <c r="O25" s="830"/>
      <c r="P25" s="830"/>
      <c r="Q25" s="830"/>
      <c r="R25" s="830"/>
      <c r="S25" s="2814" t="s">
        <v>119</v>
      </c>
      <c r="T25" s="2969" t="s">
        <v>901</v>
      </c>
      <c r="U25" s="2969" t="s">
        <v>901</v>
      </c>
      <c r="V25" s="2415"/>
      <c r="W25" s="2484"/>
      <c r="X25" s="2466" t="s">
        <v>240</v>
      </c>
      <c r="Y25" s="545" t="s">
        <v>902</v>
      </c>
      <c r="Z25" s="548"/>
      <c r="AA25" s="547"/>
      <c r="AB25" s="547"/>
      <c r="AC25" s="2444"/>
      <c r="AD25" s="3507">
        <f t="shared" si="21"/>
        <v>0</v>
      </c>
      <c r="AE25" s="3426"/>
      <c r="AF25" s="3426"/>
      <c r="AG25" s="3384">
        <v>60</v>
      </c>
      <c r="AH25" s="3370">
        <f t="shared" si="22"/>
        <v>0</v>
      </c>
      <c r="AI25" s="3384"/>
      <c r="AJ25" s="3384"/>
      <c r="AK25" s="3384"/>
      <c r="AL25" s="3384"/>
      <c r="AM25" s="3384"/>
      <c r="AN25" s="3384"/>
      <c r="AO25" s="3384"/>
      <c r="AP25" s="3384">
        <v>120</v>
      </c>
      <c r="AQ25" s="3370">
        <f t="shared" si="23"/>
        <v>0</v>
      </c>
      <c r="AR25" s="2013"/>
      <c r="AS25" s="1784"/>
      <c r="AT25" s="1784"/>
      <c r="AU25" s="1784"/>
      <c r="AV25" s="1784"/>
      <c r="AW25" s="2206"/>
      <c r="AX25" s="2206"/>
      <c r="AY25" s="1907"/>
      <c r="AZ25" s="1977"/>
      <c r="BA25" s="2916">
        <f t="shared" si="24"/>
        <v>0</v>
      </c>
      <c r="BB25" s="3017">
        <f>BA25/'Radiología simple.'!$AO$8</f>
        <v>0</v>
      </c>
      <c r="BC25" s="2921"/>
      <c r="BD25" s="3260"/>
      <c r="BE25" s="3261"/>
      <c r="BF25" s="3260"/>
      <c r="BG25" s="3261"/>
      <c r="BH25" s="1164">
        <v>19.670570135746601</v>
      </c>
      <c r="BI25" s="1164">
        <v>12.2038823529412</v>
      </c>
      <c r="BJ25" s="1164">
        <v>87.002714932126693</v>
      </c>
      <c r="BK25" s="1164"/>
      <c r="BL25" s="1164">
        <f>SUM(BH25,BI25,BJ25)</f>
        <v>118.87716742081449</v>
      </c>
      <c r="BM25" s="1162"/>
      <c r="BN25" s="1164">
        <v>57.983193277310903</v>
      </c>
      <c r="BO25" s="1164">
        <v>18</v>
      </c>
      <c r="BP25" s="1164">
        <v>0</v>
      </c>
      <c r="BQ25" s="1164">
        <v>1.5117748863587801</v>
      </c>
      <c r="BR25" s="1164">
        <f>SUM(BL25,BN25,BO25,BP25,BQ25)</f>
        <v>196.37213558448417</v>
      </c>
      <c r="BS25" s="1165"/>
      <c r="BT25" s="1200">
        <v>15</v>
      </c>
      <c r="BU25" s="177"/>
      <c r="BV25" s="46"/>
    </row>
    <row r="26" spans="1:74" ht="51.75" hidden="1" customHeight="1" x14ac:dyDescent="0.55000000000000004">
      <c r="A26" s="537">
        <v>0</v>
      </c>
      <c r="B26" s="538">
        <v>6</v>
      </c>
      <c r="C26" s="537">
        <v>0</v>
      </c>
      <c r="D26" s="538">
        <v>2</v>
      </c>
      <c r="E26" s="537">
        <v>0</v>
      </c>
      <c r="F26" s="538">
        <v>3</v>
      </c>
      <c r="G26" s="537">
        <v>0</v>
      </c>
      <c r="H26" s="538">
        <v>1</v>
      </c>
      <c r="I26" s="1375" t="str">
        <f t="shared" si="0"/>
        <v>06020301</v>
      </c>
      <c r="J26" s="1375" t="str">
        <f t="shared" si="20"/>
        <v>06020301</v>
      </c>
      <c r="K26" s="830"/>
      <c r="L26" s="830">
        <v>711242</v>
      </c>
      <c r="M26" s="830"/>
      <c r="N26" s="830"/>
      <c r="O26" s="830"/>
      <c r="P26" s="830"/>
      <c r="Q26" s="830"/>
      <c r="R26" s="830"/>
      <c r="S26" s="2784" t="s">
        <v>119</v>
      </c>
      <c r="T26" s="2969" t="s">
        <v>903</v>
      </c>
      <c r="U26" s="2969" t="s">
        <v>903</v>
      </c>
      <c r="V26" s="2415"/>
      <c r="W26" s="2484"/>
      <c r="X26" s="2466" t="s">
        <v>240</v>
      </c>
      <c r="Y26" s="545" t="s">
        <v>904</v>
      </c>
      <c r="Z26" s="548"/>
      <c r="AA26" s="547"/>
      <c r="AB26" s="547"/>
      <c r="AC26" s="2444"/>
      <c r="AD26" s="3507">
        <f t="shared" si="21"/>
        <v>0</v>
      </c>
      <c r="AE26" s="3426"/>
      <c r="AF26" s="3426"/>
      <c r="AG26" s="3384">
        <v>70</v>
      </c>
      <c r="AH26" s="3370">
        <f t="shared" si="22"/>
        <v>0</v>
      </c>
      <c r="AI26" s="3384"/>
      <c r="AJ26" s="3384"/>
      <c r="AK26" s="3384"/>
      <c r="AL26" s="3384"/>
      <c r="AM26" s="3384"/>
      <c r="AN26" s="3384"/>
      <c r="AO26" s="3384"/>
      <c r="AP26" s="3384">
        <v>100</v>
      </c>
      <c r="AQ26" s="3370">
        <f t="shared" si="23"/>
        <v>0</v>
      </c>
      <c r="AR26" s="2013"/>
      <c r="AS26" s="1784"/>
      <c r="AT26" s="1784"/>
      <c r="AU26" s="1784"/>
      <c r="AV26" s="1784"/>
      <c r="AW26" s="2206"/>
      <c r="AX26" s="2206"/>
      <c r="AY26" s="1907"/>
      <c r="AZ26" s="1977"/>
      <c r="BA26" s="2916">
        <f t="shared" si="24"/>
        <v>0</v>
      </c>
      <c r="BB26" s="3017">
        <f>BA26/'Radiología simple.'!$AO$8</f>
        <v>0</v>
      </c>
      <c r="BC26" s="2921"/>
      <c r="BD26" s="3260"/>
      <c r="BE26" s="3261"/>
      <c r="BF26" s="3260"/>
      <c r="BG26" s="3261"/>
      <c r="BH26" s="1164">
        <v>22.948998491704401</v>
      </c>
      <c r="BI26" s="1164">
        <v>14.237862745098001</v>
      </c>
      <c r="BJ26" s="1164">
        <v>72.502262443438894</v>
      </c>
      <c r="BK26" s="1164"/>
      <c r="BL26" s="1164">
        <f>SUM(BH26,BI26,BJ26)</f>
        <v>109.68912368024129</v>
      </c>
      <c r="BM26" s="1162"/>
      <c r="BN26" s="1164">
        <v>67.647058823529406</v>
      </c>
      <c r="BO26" s="1164">
        <v>18</v>
      </c>
      <c r="BP26" s="1164">
        <v>0</v>
      </c>
      <c r="BQ26" s="1164">
        <v>1.5117748863587801</v>
      </c>
      <c r="BR26" s="1164">
        <f>SUM(BL26,BN26,BO26,BP26,BQ26)</f>
        <v>196.84795739012949</v>
      </c>
      <c r="BS26" s="1165"/>
      <c r="BT26" s="1200">
        <v>15</v>
      </c>
      <c r="BU26" s="177"/>
      <c r="BV26" s="46"/>
    </row>
    <row r="27" spans="1:74" ht="51.75" customHeight="1" x14ac:dyDescent="0.55000000000000004">
      <c r="A27" s="537">
        <v>0</v>
      </c>
      <c r="B27" s="538">
        <v>6</v>
      </c>
      <c r="C27" s="537">
        <v>0</v>
      </c>
      <c r="D27" s="538">
        <v>2</v>
      </c>
      <c r="E27" s="537">
        <v>0</v>
      </c>
      <c r="F27" s="538">
        <v>4</v>
      </c>
      <c r="G27" s="537">
        <v>0</v>
      </c>
      <c r="H27" s="538">
        <v>1</v>
      </c>
      <c r="I27" s="1375" t="str">
        <f t="shared" si="0"/>
        <v>06020401</v>
      </c>
      <c r="J27" s="1375" t="str">
        <f t="shared" si="20"/>
        <v>06020401</v>
      </c>
      <c r="K27" s="830"/>
      <c r="L27" s="830">
        <v>711243</v>
      </c>
      <c r="M27" s="830"/>
      <c r="N27" s="830"/>
      <c r="O27" s="830"/>
      <c r="P27" s="830"/>
      <c r="Q27" s="830"/>
      <c r="R27" s="830"/>
      <c r="S27" s="986" t="s">
        <v>119</v>
      </c>
      <c r="T27" s="2670"/>
      <c r="U27" s="2670" t="s">
        <v>905</v>
      </c>
      <c r="V27" s="2415" t="s">
        <v>906</v>
      </c>
      <c r="W27" s="2484"/>
      <c r="X27" s="2466" t="s">
        <v>240</v>
      </c>
      <c r="Y27" s="545" t="s">
        <v>907</v>
      </c>
      <c r="Z27" s="548"/>
      <c r="AA27" s="547"/>
      <c r="AB27" s="547"/>
      <c r="AC27" s="2444">
        <v>20.2</v>
      </c>
      <c r="AD27" s="3507">
        <f t="shared" si="21"/>
        <v>15</v>
      </c>
      <c r="AE27" s="3426">
        <v>27.6</v>
      </c>
      <c r="AF27" s="3426"/>
      <c r="AG27" s="3398">
        <v>80</v>
      </c>
      <c r="AH27" s="3370">
        <f t="shared" si="22"/>
        <v>60</v>
      </c>
      <c r="AI27" s="3398">
        <v>8</v>
      </c>
      <c r="AJ27" s="3398">
        <v>0</v>
      </c>
      <c r="AK27" s="3398">
        <v>5</v>
      </c>
      <c r="AL27" s="3398">
        <v>24</v>
      </c>
      <c r="AM27" s="3398">
        <v>20</v>
      </c>
      <c r="AN27" s="3398">
        <v>3</v>
      </c>
      <c r="AO27" s="3398"/>
      <c r="AP27" s="3398">
        <v>120</v>
      </c>
      <c r="AQ27" s="3370">
        <f t="shared" si="23"/>
        <v>60</v>
      </c>
      <c r="AR27" s="2140">
        <v>4</v>
      </c>
      <c r="AS27" s="1787">
        <v>0</v>
      </c>
      <c r="AT27" s="1787">
        <v>20</v>
      </c>
      <c r="AU27" s="1787">
        <v>20</v>
      </c>
      <c r="AV27" s="1787">
        <v>0</v>
      </c>
      <c r="AW27" s="2209">
        <v>10</v>
      </c>
      <c r="AX27" s="2209">
        <v>0</v>
      </c>
      <c r="AY27" s="1834">
        <v>6</v>
      </c>
      <c r="AZ27" s="1979"/>
      <c r="BA27" s="2916">
        <f t="shared" si="24"/>
        <v>180</v>
      </c>
      <c r="BB27" s="3017">
        <f>BA27/'Radiología simple.'!$AO$8</f>
        <v>15</v>
      </c>
      <c r="BC27" s="1807" t="str" cm="1">
        <f t="array" ref="BC27">_xlfn.IFS(BB27&lt;4,"estandar",BB27&gt;9,"compleja",BB27&gt;4,"avanzada")</f>
        <v>compleja</v>
      </c>
      <c r="BD27" s="3260">
        <v>1</v>
      </c>
      <c r="BE27" s="3261">
        <v>1</v>
      </c>
      <c r="BF27" s="3260">
        <v>1</v>
      </c>
      <c r="BG27" s="3261">
        <v>0</v>
      </c>
      <c r="BH27" s="1164">
        <v>26.227426847662102</v>
      </c>
      <c r="BI27" s="1164">
        <v>16.271843137254901</v>
      </c>
      <c r="BJ27" s="1164">
        <v>87.002714932126693</v>
      </c>
      <c r="BK27" s="1164"/>
      <c r="BL27" s="1164">
        <f>SUM(BH27,BI27,BJ27)</f>
        <v>129.5019849170437</v>
      </c>
      <c r="BM27" s="1162"/>
      <c r="BN27" s="1164">
        <v>77.310924369747895</v>
      </c>
      <c r="BO27" s="1164">
        <v>18</v>
      </c>
      <c r="BP27" s="1164">
        <v>0</v>
      </c>
      <c r="BQ27" s="1164">
        <v>1.5117748863587801</v>
      </c>
      <c r="BR27" s="1164">
        <f>SUM(BL27,BN27,BO27,BP27,BQ27)</f>
        <v>226.32468417315036</v>
      </c>
      <c r="BS27" s="1165"/>
      <c r="BT27" s="1200">
        <v>15</v>
      </c>
      <c r="BU27" s="177"/>
      <c r="BV27" s="46"/>
    </row>
    <row r="28" spans="1:74" ht="51.75" customHeight="1" x14ac:dyDescent="0.55000000000000004">
      <c r="A28" s="537">
        <v>0</v>
      </c>
      <c r="B28" s="538">
        <v>6</v>
      </c>
      <c r="C28" s="537">
        <v>0</v>
      </c>
      <c r="D28" s="538">
        <v>2</v>
      </c>
      <c r="E28" s="537">
        <v>0</v>
      </c>
      <c r="F28" s="538">
        <v>5</v>
      </c>
      <c r="G28" s="537">
        <v>0</v>
      </c>
      <c r="H28" s="538">
        <v>1</v>
      </c>
      <c r="I28" s="1375" t="str">
        <f t="shared" si="0"/>
        <v>06020501</v>
      </c>
      <c r="J28" s="1375" t="str">
        <f t="shared" si="20"/>
        <v>06020501</v>
      </c>
      <c r="K28" s="830"/>
      <c r="L28" s="830">
        <v>711244</v>
      </c>
      <c r="M28" s="830"/>
      <c r="N28" s="830"/>
      <c r="O28" s="830"/>
      <c r="P28" s="830"/>
      <c r="Q28" s="830"/>
      <c r="R28" s="830"/>
      <c r="S28" s="986" t="s">
        <v>119</v>
      </c>
      <c r="T28" s="3170"/>
      <c r="U28" s="3170" t="s">
        <v>908</v>
      </c>
      <c r="V28" s="2415" t="s">
        <v>909</v>
      </c>
      <c r="W28" s="2484" t="s">
        <v>910</v>
      </c>
      <c r="X28" s="2468" t="s">
        <v>653</v>
      </c>
      <c r="Y28" s="545" t="s">
        <v>911</v>
      </c>
      <c r="Z28" s="548"/>
      <c r="AA28" s="547"/>
      <c r="AB28" s="547"/>
      <c r="AC28" s="1571"/>
      <c r="AD28" s="3507">
        <f>BB28</f>
        <v>2.5</v>
      </c>
      <c r="AE28" s="3378"/>
      <c r="AF28" s="3378"/>
      <c r="AG28" s="3398">
        <v>40</v>
      </c>
      <c r="AH28" s="3370">
        <f t="shared" si="22"/>
        <v>10</v>
      </c>
      <c r="AI28" s="3398">
        <v>0</v>
      </c>
      <c r="AJ28" s="3398">
        <v>0</v>
      </c>
      <c r="AK28" s="3398">
        <v>0</v>
      </c>
      <c r="AL28" s="3398">
        <v>7</v>
      </c>
      <c r="AM28" s="3398">
        <v>0</v>
      </c>
      <c r="AN28" s="3398">
        <v>3</v>
      </c>
      <c r="AO28" s="3398"/>
      <c r="AP28" s="3398">
        <v>40</v>
      </c>
      <c r="AQ28" s="3370">
        <f t="shared" si="23"/>
        <v>20</v>
      </c>
      <c r="AR28" s="2140">
        <v>0</v>
      </c>
      <c r="AS28" s="1787">
        <v>0</v>
      </c>
      <c r="AT28" s="1787">
        <v>10</v>
      </c>
      <c r="AU28" s="1787">
        <v>0</v>
      </c>
      <c r="AV28" s="1787">
        <v>0</v>
      </c>
      <c r="AW28" s="2209">
        <v>10</v>
      </c>
      <c r="AX28" s="2209">
        <v>0</v>
      </c>
      <c r="AY28" s="1834">
        <v>0</v>
      </c>
      <c r="AZ28" s="1979"/>
      <c r="BA28" s="2916">
        <f t="shared" si="24"/>
        <v>30</v>
      </c>
      <c r="BB28" s="3017">
        <f>BA28/'Radiología simple.'!$AO$8</f>
        <v>2.5</v>
      </c>
      <c r="BC28" s="1807" t="str" cm="1">
        <f t="array" ref="BC28">_xlfn.IFS(BB28&lt;4,"estandar",BB28&gt;9,"compleja",BB28&gt;4,"avanzada")</f>
        <v>estandar</v>
      </c>
      <c r="BD28" s="3260">
        <v>1</v>
      </c>
      <c r="BE28" s="3261">
        <v>0</v>
      </c>
      <c r="BF28" s="3260">
        <v>1</v>
      </c>
      <c r="BG28" s="3261">
        <v>0</v>
      </c>
      <c r="BH28" s="1164">
        <v>13.113713423831101</v>
      </c>
      <c r="BI28" s="1164">
        <v>8.1359215686274506</v>
      </c>
      <c r="BJ28" s="1164">
        <v>29.000904977375601</v>
      </c>
      <c r="BK28" s="1164"/>
      <c r="BL28" s="1164">
        <f>SUM(BH28,BI28,BJ28)</f>
        <v>50.250539969834151</v>
      </c>
      <c r="BM28" s="1162"/>
      <c r="BN28" s="1164">
        <v>38.655462184873898</v>
      </c>
      <c r="BO28" s="1164">
        <v>0</v>
      </c>
      <c r="BP28" s="1164">
        <v>0</v>
      </c>
      <c r="BQ28" s="1164">
        <v>1.5117748863587801</v>
      </c>
      <c r="BR28" s="1164">
        <f>SUM(BL28,BN28,BO28,BP28,BQ28)</f>
        <v>90.417777041066827</v>
      </c>
      <c r="BS28" s="1165"/>
      <c r="BT28" s="1200"/>
      <c r="BU28" s="177"/>
      <c r="BV28" s="46"/>
    </row>
    <row r="29" spans="1:74" ht="51.75" customHeight="1" x14ac:dyDescent="0.55000000000000004">
      <c r="A29" s="1437">
        <v>0</v>
      </c>
      <c r="B29" s="1438">
        <v>6</v>
      </c>
      <c r="C29" s="1437">
        <v>0</v>
      </c>
      <c r="D29" s="1438">
        <v>2</v>
      </c>
      <c r="E29" s="1437">
        <v>0</v>
      </c>
      <c r="F29" s="1438">
        <v>6</v>
      </c>
      <c r="G29" s="1437">
        <v>0</v>
      </c>
      <c r="H29" s="1438">
        <v>1</v>
      </c>
      <c r="I29" s="1375"/>
      <c r="J29" s="2766" t="str">
        <f>CONCATENATE(A29,B29,C29,D29,E29,F29,G29,H29)</f>
        <v>06020601</v>
      </c>
      <c r="K29" s="830"/>
      <c r="L29" s="830"/>
      <c r="M29" s="830"/>
      <c r="N29" s="830"/>
      <c r="O29" s="830"/>
      <c r="P29" s="830"/>
      <c r="Q29" s="830"/>
      <c r="R29" s="830"/>
      <c r="S29" s="2771" t="s">
        <v>133</v>
      </c>
      <c r="T29" s="3170"/>
      <c r="U29" s="3170" t="s">
        <v>912</v>
      </c>
      <c r="V29" s="2415" t="s">
        <v>913</v>
      </c>
      <c r="W29" s="2484"/>
      <c r="X29" s="2468" t="s">
        <v>291</v>
      </c>
      <c r="Y29" s="545"/>
      <c r="Z29" s="548"/>
      <c r="AA29" s="547"/>
      <c r="AB29" s="547"/>
      <c r="AC29" s="1571"/>
      <c r="AD29" s="3378"/>
      <c r="AE29" s="3378"/>
      <c r="AF29" s="3378"/>
      <c r="AG29" s="3398"/>
      <c r="AH29" s="3370">
        <f t="shared" si="22"/>
        <v>10</v>
      </c>
      <c r="AI29" s="3398">
        <v>0</v>
      </c>
      <c r="AJ29" s="3398">
        <v>0</v>
      </c>
      <c r="AK29" s="3398">
        <v>0</v>
      </c>
      <c r="AL29" s="3398">
        <v>7</v>
      </c>
      <c r="AM29" s="3398">
        <v>0</v>
      </c>
      <c r="AN29" s="3398">
        <v>3</v>
      </c>
      <c r="AO29" s="3398"/>
      <c r="AP29" s="3398"/>
      <c r="AQ29" s="3370">
        <f t="shared" si="23"/>
        <v>20</v>
      </c>
      <c r="AR29" s="2140">
        <v>0</v>
      </c>
      <c r="AS29" s="1787">
        <v>0</v>
      </c>
      <c r="AT29" s="1787">
        <v>10</v>
      </c>
      <c r="AU29" s="1787">
        <v>0</v>
      </c>
      <c r="AV29" s="1787">
        <v>0</v>
      </c>
      <c r="AW29" s="2209">
        <v>10</v>
      </c>
      <c r="AX29" s="2209">
        <v>0</v>
      </c>
      <c r="AY29" s="1834">
        <v>0</v>
      </c>
      <c r="AZ29" s="1979"/>
      <c r="BA29" s="2916">
        <f t="shared" si="24"/>
        <v>30</v>
      </c>
      <c r="BB29" s="3017">
        <f>BA29/'Radiología simple.'!$AO$8</f>
        <v>2.5</v>
      </c>
      <c r="BC29" s="1807" t="str" cm="1">
        <f t="array" ref="BC29">_xlfn.IFS(BB29&lt;4,"estandar",BB29&gt;9,"compleja",BB29&gt;4,"avanzada")</f>
        <v>estandar</v>
      </c>
      <c r="BD29" s="3260">
        <v>1</v>
      </c>
      <c r="BE29" s="3261">
        <v>0</v>
      </c>
      <c r="BF29" s="3260">
        <v>1</v>
      </c>
      <c r="BG29" s="3261">
        <v>0</v>
      </c>
      <c r="BH29" s="1164"/>
      <c r="BI29" s="1164"/>
      <c r="BJ29" s="1164"/>
      <c r="BK29" s="1164"/>
      <c r="BL29" s="1164"/>
      <c r="BM29" s="1162"/>
      <c r="BN29" s="1164"/>
      <c r="BO29" s="1164"/>
      <c r="BP29" s="1164"/>
      <c r="BQ29" s="1164"/>
      <c r="BR29" s="1164"/>
      <c r="BS29" s="1165"/>
      <c r="BT29" s="1200"/>
      <c r="BU29" s="177"/>
      <c r="BV29" s="46"/>
    </row>
    <row r="30" spans="1:74" ht="20.25" customHeight="1" x14ac:dyDescent="0.55000000000000004">
      <c r="A30" s="90"/>
      <c r="B30" s="89"/>
      <c r="C30" s="90"/>
      <c r="D30" s="89"/>
      <c r="E30" s="90"/>
      <c r="F30" s="89"/>
      <c r="G30" s="90"/>
      <c r="H30" s="89"/>
      <c r="I30" s="1339" t="str">
        <f t="shared" si="0"/>
        <v/>
      </c>
      <c r="J30" s="1339"/>
      <c r="K30" s="127"/>
      <c r="L30" s="127"/>
      <c r="M30" s="120"/>
      <c r="N30" s="120"/>
      <c r="O30" s="120"/>
      <c r="P30" s="120"/>
      <c r="Q30" s="120"/>
      <c r="R30" s="120"/>
      <c r="S30" s="127"/>
      <c r="T30" s="60"/>
      <c r="U30" s="61"/>
      <c r="V30" s="61"/>
      <c r="W30" s="61"/>
      <c r="X30" s="2464"/>
      <c r="Y30" s="176"/>
      <c r="Z30" s="176"/>
      <c r="AA30" s="176"/>
      <c r="AB30" s="176"/>
      <c r="AC30" s="1571"/>
      <c r="AD30" s="3378"/>
      <c r="AE30" s="3378"/>
      <c r="AF30" s="3378"/>
      <c r="AG30" s="3384"/>
      <c r="AH30" s="3384"/>
      <c r="AI30" s="3384"/>
      <c r="AJ30" s="3384"/>
      <c r="AK30" s="3384"/>
      <c r="AL30" s="3384"/>
      <c r="AM30" s="3384"/>
      <c r="AN30" s="3384"/>
      <c r="AO30" s="3384"/>
      <c r="AP30" s="3384"/>
      <c r="AQ30" s="3384"/>
      <c r="AR30" s="2013"/>
      <c r="AS30" s="1784"/>
      <c r="AT30" s="1784"/>
      <c r="AU30" s="1784"/>
      <c r="AV30" s="1784"/>
      <c r="AW30" s="2206"/>
      <c r="AX30" s="2206"/>
      <c r="AY30" s="1907"/>
      <c r="AZ30" s="1977"/>
      <c r="BA30" s="1850"/>
      <c r="BB30" s="1164"/>
      <c r="BC30" s="1851"/>
      <c r="BD30" s="3260"/>
      <c r="BE30" s="3261"/>
      <c r="BF30" s="3260"/>
      <c r="BG30" s="3261"/>
      <c r="BH30" s="1164"/>
      <c r="BI30" s="1164"/>
      <c r="BJ30" s="1164"/>
      <c r="BK30" s="1164"/>
      <c r="BL30" s="1164"/>
      <c r="BM30" s="1162"/>
      <c r="BN30" s="1164"/>
      <c r="BO30" s="1164"/>
      <c r="BP30" s="1164"/>
      <c r="BQ30" s="1164"/>
      <c r="BR30" s="1164"/>
      <c r="BS30" s="1165"/>
      <c r="BT30" s="1200"/>
      <c r="BU30" s="177"/>
      <c r="BV30" s="46"/>
    </row>
    <row r="31" spans="1:74" ht="25.5" customHeight="1" x14ac:dyDescent="0.35">
      <c r="A31" s="770"/>
      <c r="B31" s="771"/>
      <c r="C31" s="770"/>
      <c r="D31" s="771"/>
      <c r="E31" s="770"/>
      <c r="F31" s="771"/>
      <c r="G31" s="770"/>
      <c r="H31" s="771"/>
      <c r="I31" s="2800" t="str">
        <f t="shared" si="0"/>
        <v/>
      </c>
      <c r="J31" s="2800"/>
      <c r="K31" s="786">
        <v>125</v>
      </c>
      <c r="L31" s="786"/>
      <c r="M31" s="786"/>
      <c r="N31" s="786"/>
      <c r="O31" s="786"/>
      <c r="P31" s="786"/>
      <c r="Q31" s="786"/>
      <c r="R31" s="786"/>
      <c r="S31" s="783" t="s">
        <v>119</v>
      </c>
      <c r="T31" s="784" t="s">
        <v>914</v>
      </c>
      <c r="U31" s="785"/>
      <c r="V31" s="785"/>
      <c r="W31" s="785"/>
      <c r="X31" s="2467"/>
      <c r="Y31" s="784" t="s">
        <v>914</v>
      </c>
      <c r="Z31" s="784"/>
      <c r="AA31" s="784"/>
      <c r="AB31" s="784"/>
      <c r="AC31" s="1572"/>
      <c r="AD31" s="3380"/>
      <c r="AE31" s="3380"/>
      <c r="AF31" s="3380"/>
      <c r="AG31" s="3602"/>
      <c r="AH31" s="3602"/>
      <c r="AI31" s="3602"/>
      <c r="AJ31" s="3602"/>
      <c r="AK31" s="3602"/>
      <c r="AL31" s="3602"/>
      <c r="AM31" s="3602"/>
      <c r="AN31" s="3602"/>
      <c r="AO31" s="3602"/>
      <c r="AP31" s="3602"/>
      <c r="AQ31" s="3602"/>
      <c r="AR31" s="2145"/>
      <c r="AS31" s="1951"/>
      <c r="AT31" s="1951"/>
      <c r="AU31" s="1951"/>
      <c r="AV31" s="1951"/>
      <c r="AW31" s="2213"/>
      <c r="AX31" s="2213"/>
      <c r="AY31" s="1966"/>
      <c r="AZ31" s="1978"/>
      <c r="BA31" s="1927"/>
      <c r="BB31" s="1182"/>
      <c r="BC31" s="1928"/>
      <c r="BD31" s="3262"/>
      <c r="BE31" s="3263"/>
      <c r="BF31" s="3262"/>
      <c r="BG31" s="3263"/>
      <c r="BH31" s="1182"/>
      <c r="BI31" s="1182"/>
      <c r="BJ31" s="1182"/>
      <c r="BK31" s="1182"/>
      <c r="BL31" s="1182"/>
      <c r="BM31" s="1175"/>
      <c r="BN31" s="1182"/>
      <c r="BO31" s="1182"/>
      <c r="BP31" s="1182"/>
      <c r="BQ31" s="1182"/>
      <c r="BR31" s="1182"/>
      <c r="BS31" s="1175"/>
      <c r="BT31" s="1220"/>
      <c r="BU31" s="177"/>
      <c r="BV31" s="46"/>
    </row>
    <row r="32" spans="1:74" ht="51.75" customHeight="1" x14ac:dyDescent="0.6">
      <c r="A32" s="537">
        <v>0</v>
      </c>
      <c r="B32" s="538">
        <v>6</v>
      </c>
      <c r="C32" s="537">
        <v>0</v>
      </c>
      <c r="D32" s="538">
        <v>3</v>
      </c>
      <c r="E32" s="537">
        <v>0</v>
      </c>
      <c r="F32" s="538">
        <v>1</v>
      </c>
      <c r="G32" s="537">
        <v>0</v>
      </c>
      <c r="H32" s="538">
        <v>0</v>
      </c>
      <c r="I32" s="1375" t="str">
        <f t="shared" si="0"/>
        <v>06030100</v>
      </c>
      <c r="J32" s="1375" t="str">
        <f>CONCATENATE(A32,B32,C32,D32,E32,F32,G32,H32)</f>
        <v>06030100</v>
      </c>
      <c r="K32" s="1018"/>
      <c r="L32" s="1018"/>
      <c r="M32" s="1018"/>
      <c r="N32" s="1018"/>
      <c r="O32" s="1018"/>
      <c r="P32" s="1018"/>
      <c r="Q32" s="1018"/>
      <c r="R32" s="1018"/>
      <c r="S32" s="986" t="s">
        <v>119</v>
      </c>
      <c r="T32" s="2663" t="s">
        <v>915</v>
      </c>
      <c r="U32" s="3190"/>
      <c r="V32" s="2793"/>
      <c r="W32" s="2487"/>
      <c r="X32" s="2466" t="s">
        <v>240</v>
      </c>
      <c r="Y32" s="787"/>
      <c r="Z32" s="548"/>
      <c r="AA32" s="794"/>
      <c r="AB32" s="794"/>
      <c r="AC32" s="1571"/>
      <c r="AD32" s="3378"/>
      <c r="AE32" s="3378"/>
      <c r="AF32" s="3378"/>
      <c r="AG32" s="3384"/>
      <c r="AH32" s="3384"/>
      <c r="AI32" s="3398">
        <v>8</v>
      </c>
      <c r="AJ32" s="3398">
        <v>0</v>
      </c>
      <c r="AK32" s="3398">
        <v>0</v>
      </c>
      <c r="AL32" s="3398">
        <v>24</v>
      </c>
      <c r="AM32" s="3398">
        <v>0</v>
      </c>
      <c r="AN32" s="3398">
        <v>3</v>
      </c>
      <c r="AO32" s="3384"/>
      <c r="AP32" s="3384"/>
      <c r="AQ32" s="3384"/>
      <c r="AR32" s="2140">
        <v>4</v>
      </c>
      <c r="AS32" s="1787">
        <v>0</v>
      </c>
      <c r="AT32" s="1787">
        <v>10</v>
      </c>
      <c r="AU32" s="1787">
        <v>0</v>
      </c>
      <c r="AV32" s="1787">
        <v>0</v>
      </c>
      <c r="AW32" s="2209">
        <v>0</v>
      </c>
      <c r="AX32" s="2209">
        <v>0</v>
      </c>
      <c r="AY32" s="1834">
        <v>6</v>
      </c>
      <c r="AZ32" s="1977"/>
      <c r="BA32" s="1850"/>
      <c r="BB32" s="1164"/>
      <c r="BC32" s="1851"/>
      <c r="BD32" s="3260">
        <v>1</v>
      </c>
      <c r="BE32" s="3261">
        <v>0</v>
      </c>
      <c r="BF32" s="3260">
        <v>1</v>
      </c>
      <c r="BG32" s="3261">
        <v>0</v>
      </c>
      <c r="BH32" s="1164"/>
      <c r="BI32" s="1164"/>
      <c r="BJ32" s="1164"/>
      <c r="BK32" s="1164"/>
      <c r="BL32" s="1164"/>
      <c r="BM32" s="1162"/>
      <c r="BN32" s="1164"/>
      <c r="BO32" s="1164"/>
      <c r="BP32" s="1164"/>
      <c r="BQ32" s="1164"/>
      <c r="BR32" s="1164"/>
      <c r="BS32" s="1165"/>
      <c r="BT32" s="1200"/>
      <c r="BU32" s="177"/>
      <c r="BV32" s="46"/>
    </row>
    <row r="33" spans="1:74" ht="51.75" customHeight="1" x14ac:dyDescent="0.55000000000000004">
      <c r="A33" s="537">
        <v>0</v>
      </c>
      <c r="B33" s="538">
        <v>6</v>
      </c>
      <c r="C33" s="537">
        <v>0</v>
      </c>
      <c r="D33" s="538">
        <v>3</v>
      </c>
      <c r="E33" s="537">
        <v>0</v>
      </c>
      <c r="F33" s="538">
        <v>1</v>
      </c>
      <c r="G33" s="537">
        <v>0</v>
      </c>
      <c r="H33" s="538">
        <v>1</v>
      </c>
      <c r="I33" s="1375" t="str">
        <f t="shared" si="0"/>
        <v>06030101</v>
      </c>
      <c r="J33" s="1375" t="str">
        <f t="shared" ref="J33:J77" si="25">CONCATENATE(A33,B33,C33,D33,E33,F33,G33,H33)</f>
        <v>06030101</v>
      </c>
      <c r="K33" s="830"/>
      <c r="L33" s="830">
        <v>71251</v>
      </c>
      <c r="M33" s="830"/>
      <c r="N33" s="830"/>
      <c r="O33" s="830"/>
      <c r="P33" s="830"/>
      <c r="Q33" s="830"/>
      <c r="R33" s="830"/>
      <c r="S33" s="830"/>
      <c r="T33" s="3185"/>
      <c r="U33" s="2663" t="s">
        <v>916</v>
      </c>
      <c r="V33" s="2700"/>
      <c r="W33" s="1046"/>
      <c r="X33" s="2466" t="s">
        <v>240</v>
      </c>
      <c r="Y33" s="545" t="s">
        <v>916</v>
      </c>
      <c r="Z33" s="548"/>
      <c r="AA33" s="791"/>
      <c r="AB33" s="791"/>
      <c r="AC33" s="2444">
        <v>4.5999999999999996</v>
      </c>
      <c r="AD33" s="3507">
        <f>BB33</f>
        <v>4.583333333333333</v>
      </c>
      <c r="AE33" s="3426">
        <v>7.2</v>
      </c>
      <c r="AF33" s="3426"/>
      <c r="AG33" s="3398">
        <v>35</v>
      </c>
      <c r="AH33" s="3370">
        <f>SUM(AI33:AN33)</f>
        <v>35</v>
      </c>
      <c r="AI33" s="3398">
        <v>8</v>
      </c>
      <c r="AJ33" s="3398">
        <v>0</v>
      </c>
      <c r="AK33" s="3398">
        <v>0</v>
      </c>
      <c r="AL33" s="3398">
        <v>24</v>
      </c>
      <c r="AM33" s="3398">
        <v>0</v>
      </c>
      <c r="AN33" s="3398">
        <v>3</v>
      </c>
      <c r="AO33" s="3384"/>
      <c r="AP33" s="3398">
        <v>20</v>
      </c>
      <c r="AQ33" s="3370">
        <f t="shared" ref="AQ33:AQ56" si="26">SUM(AR33:AY33)</f>
        <v>20</v>
      </c>
      <c r="AR33" s="2140">
        <v>4</v>
      </c>
      <c r="AS33" s="1787">
        <v>0</v>
      </c>
      <c r="AT33" s="1787">
        <v>10</v>
      </c>
      <c r="AU33" s="1787">
        <v>0</v>
      </c>
      <c r="AV33" s="1787">
        <v>0</v>
      </c>
      <c r="AW33" s="2209">
        <v>0</v>
      </c>
      <c r="AX33" s="2209">
        <v>0</v>
      </c>
      <c r="AY33" s="1834">
        <v>6</v>
      </c>
      <c r="AZ33" s="1977"/>
      <c r="BA33" s="2916">
        <f t="shared" ref="BA33:BA76" si="27">(BD33*AQ33)+(BE33*AH33)+(BF33*AH33)+(BG33*AH33)</f>
        <v>55</v>
      </c>
      <c r="BB33" s="3017">
        <f>BA33/'Radiología simple.'!$AO$8</f>
        <v>4.583333333333333</v>
      </c>
      <c r="BC33" s="1807" t="str" cm="1">
        <f t="array" ref="BC33">_xlfn.IFS(BB33&lt;4,"estandar",BB33&gt;9,"compleja",BB33&gt;4,"avanzada")</f>
        <v>avanzada</v>
      </c>
      <c r="BD33" s="3260">
        <v>1</v>
      </c>
      <c r="BE33" s="3261">
        <v>0</v>
      </c>
      <c r="BF33" s="3260">
        <v>1</v>
      </c>
      <c r="BG33" s="3261">
        <v>0</v>
      </c>
      <c r="BH33" s="1164">
        <v>11.474499245852201</v>
      </c>
      <c r="BI33" s="1164">
        <v>7.11893137254902</v>
      </c>
      <c r="BJ33" s="1164">
        <v>14.500452488687801</v>
      </c>
      <c r="BK33" s="1164"/>
      <c r="BL33" s="1164">
        <f>SUM(BH33,BI33,BJ33)</f>
        <v>33.09388310708902</v>
      </c>
      <c r="BM33" s="1162"/>
      <c r="BN33" s="1164">
        <v>33.823529411764703</v>
      </c>
      <c r="BO33" s="1164">
        <v>0</v>
      </c>
      <c r="BP33" s="1164">
        <v>0</v>
      </c>
      <c r="BQ33" s="1164">
        <v>1.5117748863587801</v>
      </c>
      <c r="BR33" s="1164">
        <f>SUM(BL33,BN33,BO33,BP33,BQ33)</f>
        <v>68.429187405212502</v>
      </c>
      <c r="BS33" s="1165"/>
      <c r="BT33" s="1200"/>
      <c r="BU33" s="177"/>
      <c r="BV33" s="46"/>
    </row>
    <row r="34" spans="1:74" ht="51.75" customHeight="1" x14ac:dyDescent="0.55000000000000004">
      <c r="A34" s="537">
        <v>0</v>
      </c>
      <c r="B34" s="538">
        <v>6</v>
      </c>
      <c r="C34" s="537">
        <v>0</v>
      </c>
      <c r="D34" s="538">
        <v>3</v>
      </c>
      <c r="E34" s="537">
        <v>0</v>
      </c>
      <c r="F34" s="538">
        <v>1</v>
      </c>
      <c r="G34" s="537">
        <v>0</v>
      </c>
      <c r="H34" s="538">
        <v>2</v>
      </c>
      <c r="I34" s="1375" t="str">
        <f t="shared" si="0"/>
        <v>06030102</v>
      </c>
      <c r="J34" s="1375" t="str">
        <f t="shared" si="25"/>
        <v>06030102</v>
      </c>
      <c r="K34" s="830"/>
      <c r="L34" s="830">
        <v>71252</v>
      </c>
      <c r="M34" s="830"/>
      <c r="N34" s="830"/>
      <c r="O34" s="830"/>
      <c r="P34" s="830"/>
      <c r="Q34" s="830"/>
      <c r="R34" s="830"/>
      <c r="S34" s="986" t="s">
        <v>119</v>
      </c>
      <c r="T34" s="3185"/>
      <c r="U34" s="2663" t="s">
        <v>917</v>
      </c>
      <c r="V34" s="2700"/>
      <c r="W34" s="1046"/>
      <c r="X34" s="2466" t="s">
        <v>240</v>
      </c>
      <c r="Y34" s="545" t="s">
        <v>918</v>
      </c>
      <c r="Z34" s="548"/>
      <c r="AA34" s="791"/>
      <c r="AB34" s="791"/>
      <c r="AC34" s="2444">
        <v>6.5</v>
      </c>
      <c r="AD34" s="3507">
        <f>BB34</f>
        <v>10</v>
      </c>
      <c r="AE34" s="3426">
        <v>11.3</v>
      </c>
      <c r="AF34" s="3426"/>
      <c r="AG34" s="3398">
        <v>45</v>
      </c>
      <c r="AH34" s="3370">
        <f>SUM(AI34:AN34)</f>
        <v>45</v>
      </c>
      <c r="AI34" s="3398">
        <v>8</v>
      </c>
      <c r="AJ34" s="3398">
        <v>0</v>
      </c>
      <c r="AK34" s="3398">
        <v>5</v>
      </c>
      <c r="AL34" s="3398">
        <v>24</v>
      </c>
      <c r="AM34" s="3398">
        <v>5</v>
      </c>
      <c r="AN34" s="3398">
        <v>3</v>
      </c>
      <c r="AO34" s="3384"/>
      <c r="AP34" s="3398">
        <v>30</v>
      </c>
      <c r="AQ34" s="3370">
        <f t="shared" si="26"/>
        <v>30</v>
      </c>
      <c r="AR34" s="2140">
        <v>4</v>
      </c>
      <c r="AS34" s="1787">
        <v>0</v>
      </c>
      <c r="AT34" s="1787">
        <v>10</v>
      </c>
      <c r="AU34" s="1787">
        <v>10</v>
      </c>
      <c r="AV34" s="1787">
        <v>0</v>
      </c>
      <c r="AW34" s="2209">
        <v>0</v>
      </c>
      <c r="AX34" s="2209">
        <v>0</v>
      </c>
      <c r="AY34" s="1834">
        <v>6</v>
      </c>
      <c r="AZ34" s="1977"/>
      <c r="BA34" s="2916">
        <f t="shared" si="27"/>
        <v>120</v>
      </c>
      <c r="BB34" s="3017">
        <f>BA34/'Radiología simple.'!$AO$8</f>
        <v>10</v>
      </c>
      <c r="BC34" s="1807" t="str" cm="1">
        <f t="array" ref="BC34">_xlfn.IFS(BB34&lt;4,"estandar",BB34&gt;9,"compleja",BB34&gt;4,"avanzada")</f>
        <v>compleja</v>
      </c>
      <c r="BD34" s="3260">
        <v>1</v>
      </c>
      <c r="BE34" s="3261">
        <v>1</v>
      </c>
      <c r="BF34" s="3260">
        <v>1</v>
      </c>
      <c r="BG34" s="3261">
        <v>0</v>
      </c>
      <c r="BH34" s="1164">
        <v>14.752927601810001</v>
      </c>
      <c r="BI34" s="1164">
        <v>9.1529117647058804</v>
      </c>
      <c r="BJ34" s="1164">
        <v>21.750678733031702</v>
      </c>
      <c r="BK34" s="1164"/>
      <c r="BL34" s="1164">
        <f>SUM(BH34,BI34,BJ34)</f>
        <v>45.656518099547583</v>
      </c>
      <c r="BM34" s="1162"/>
      <c r="BN34" s="1164">
        <v>43.487394957983199</v>
      </c>
      <c r="BO34" s="1164">
        <v>18</v>
      </c>
      <c r="BP34" s="1164">
        <v>0</v>
      </c>
      <c r="BQ34" s="1164">
        <v>1.5117748863587801</v>
      </c>
      <c r="BR34" s="1164">
        <f>SUM(BL34,BN34,BO34,BP34,BQ34)</f>
        <v>108.65568794388956</v>
      </c>
      <c r="BS34" s="1165"/>
      <c r="BT34" s="1200">
        <v>15</v>
      </c>
      <c r="BU34" s="177"/>
      <c r="BV34" s="46"/>
    </row>
    <row r="35" spans="1:74" ht="51.75" customHeight="1" x14ac:dyDescent="0.55000000000000004">
      <c r="A35" s="537">
        <v>0</v>
      </c>
      <c r="B35" s="538">
        <v>6</v>
      </c>
      <c r="C35" s="537">
        <v>0</v>
      </c>
      <c r="D35" s="538">
        <v>3</v>
      </c>
      <c r="E35" s="537">
        <v>0</v>
      </c>
      <c r="F35" s="538">
        <v>2</v>
      </c>
      <c r="G35" s="537">
        <v>0</v>
      </c>
      <c r="H35" s="538">
        <v>0</v>
      </c>
      <c r="I35" s="1375" t="str">
        <f t="shared" si="0"/>
        <v>06030200</v>
      </c>
      <c r="J35" s="1375" t="str">
        <f t="shared" si="25"/>
        <v>06030200</v>
      </c>
      <c r="K35" s="830"/>
      <c r="L35" s="830"/>
      <c r="M35" s="830"/>
      <c r="N35" s="830"/>
      <c r="O35" s="830"/>
      <c r="P35" s="830"/>
      <c r="Q35" s="830"/>
      <c r="R35" s="830"/>
      <c r="S35" s="2815" t="s">
        <v>119</v>
      </c>
      <c r="T35" s="3198" t="s">
        <v>919</v>
      </c>
      <c r="U35" s="3177"/>
      <c r="V35" s="2770"/>
      <c r="W35" s="2488"/>
      <c r="X35" s="2466" t="s">
        <v>240</v>
      </c>
      <c r="Y35" s="788"/>
      <c r="Z35" s="548"/>
      <c r="AA35" s="795"/>
      <c r="AB35" s="795"/>
      <c r="AC35" s="2444"/>
      <c r="AD35" s="3426"/>
      <c r="AE35" s="3426"/>
      <c r="AF35" s="3426"/>
      <c r="AG35" s="3384"/>
      <c r="AH35" s="3545">
        <f t="shared" ref="AH35" si="28">SUM(AI35:AN35)</f>
        <v>35</v>
      </c>
      <c r="AI35" s="3398">
        <v>8</v>
      </c>
      <c r="AJ35" s="3398">
        <v>0</v>
      </c>
      <c r="AK35" s="3398">
        <v>0</v>
      </c>
      <c r="AL35" s="3398">
        <v>24</v>
      </c>
      <c r="AM35" s="3398">
        <v>0</v>
      </c>
      <c r="AN35" s="3398">
        <v>3</v>
      </c>
      <c r="AO35" s="3384"/>
      <c r="AP35" s="3384"/>
      <c r="AQ35" s="3370">
        <f t="shared" si="26"/>
        <v>20</v>
      </c>
      <c r="AR35" s="2140">
        <v>4</v>
      </c>
      <c r="AS35" s="1787">
        <v>0</v>
      </c>
      <c r="AT35" s="1787">
        <v>10</v>
      </c>
      <c r="AU35" s="1787">
        <v>0</v>
      </c>
      <c r="AV35" s="1787">
        <v>0</v>
      </c>
      <c r="AW35" s="2209">
        <v>0</v>
      </c>
      <c r="AX35" s="2209">
        <v>0</v>
      </c>
      <c r="AY35" s="1834">
        <v>6</v>
      </c>
      <c r="AZ35" s="1977"/>
      <c r="BA35" s="2916">
        <f t="shared" si="27"/>
        <v>55</v>
      </c>
      <c r="BB35" s="3017">
        <f>BA35/'Radiología simple.'!$AO$8</f>
        <v>4.583333333333333</v>
      </c>
      <c r="BC35" s="1807" t="str" cm="1">
        <f t="array" ref="BC35">_xlfn.IFS(BB35&lt;4,"estandar",BB35&gt;9,"compleja",BB35&gt;4,"avanzada")</f>
        <v>avanzada</v>
      </c>
      <c r="BD35" s="3260">
        <v>1</v>
      </c>
      <c r="BE35" s="3261">
        <v>0</v>
      </c>
      <c r="BF35" s="3260">
        <v>1</v>
      </c>
      <c r="BG35" s="3261">
        <v>0</v>
      </c>
      <c r="BH35" s="1164"/>
      <c r="BI35" s="1164"/>
      <c r="BJ35" s="1164"/>
      <c r="BK35" s="1164"/>
      <c r="BL35" s="1164"/>
      <c r="BM35" s="1162"/>
      <c r="BN35" s="1164"/>
      <c r="BO35" s="1164"/>
      <c r="BP35" s="1164"/>
      <c r="BQ35" s="1164"/>
      <c r="BR35" s="1164"/>
      <c r="BS35" s="1165"/>
      <c r="BT35" s="1200"/>
      <c r="BU35" s="177"/>
      <c r="BV35" s="46"/>
    </row>
    <row r="36" spans="1:74" ht="51.75" customHeight="1" x14ac:dyDescent="0.55000000000000004">
      <c r="A36" s="537">
        <v>0</v>
      </c>
      <c r="B36" s="538">
        <v>6</v>
      </c>
      <c r="C36" s="537">
        <v>0</v>
      </c>
      <c r="D36" s="538">
        <v>3</v>
      </c>
      <c r="E36" s="537">
        <v>0</v>
      </c>
      <c r="F36" s="538">
        <v>2</v>
      </c>
      <c r="G36" s="537">
        <v>0</v>
      </c>
      <c r="H36" s="538">
        <v>1</v>
      </c>
      <c r="I36" s="1375" t="str">
        <f t="shared" si="0"/>
        <v>06030201</v>
      </c>
      <c r="J36" s="1375" t="str">
        <f t="shared" si="25"/>
        <v>06030201</v>
      </c>
      <c r="K36" s="830"/>
      <c r="L36" s="830">
        <v>71256</v>
      </c>
      <c r="M36" s="830"/>
      <c r="N36" s="830"/>
      <c r="O36" s="830"/>
      <c r="P36" s="830"/>
      <c r="Q36" s="830"/>
      <c r="R36" s="2816"/>
      <c r="S36" s="2817"/>
      <c r="T36" s="3349"/>
      <c r="U36" s="2735" t="s">
        <v>920</v>
      </c>
      <c r="V36" s="2700"/>
      <c r="W36" s="1046"/>
      <c r="X36" s="2466" t="s">
        <v>240</v>
      </c>
      <c r="Y36" s="545" t="s">
        <v>921</v>
      </c>
      <c r="Z36" s="548"/>
      <c r="AA36" s="791"/>
      <c r="AB36" s="791"/>
      <c r="AC36" s="2444">
        <v>4.5999999999999996</v>
      </c>
      <c r="AD36" s="3507">
        <f t="shared" ref="AD36:AD42" si="29">BB36</f>
        <v>4.583333333333333</v>
      </c>
      <c r="AE36" s="3426">
        <v>7.2</v>
      </c>
      <c r="AF36" s="3426"/>
      <c r="AG36" s="3398">
        <v>35</v>
      </c>
      <c r="AH36" s="3370">
        <f t="shared" ref="AH36:AH61" si="30">SUM(AI36:AN36)</f>
        <v>35</v>
      </c>
      <c r="AI36" s="3398">
        <v>8</v>
      </c>
      <c r="AJ36" s="3398">
        <v>0</v>
      </c>
      <c r="AK36" s="3398">
        <v>0</v>
      </c>
      <c r="AL36" s="3398">
        <v>24</v>
      </c>
      <c r="AM36" s="3398">
        <v>0</v>
      </c>
      <c r="AN36" s="3398">
        <v>3</v>
      </c>
      <c r="AO36" s="3384"/>
      <c r="AP36" s="3398">
        <v>20</v>
      </c>
      <c r="AQ36" s="3370">
        <f t="shared" si="26"/>
        <v>20</v>
      </c>
      <c r="AR36" s="1947">
        <v>4</v>
      </c>
      <c r="AS36" s="1831">
        <v>0</v>
      </c>
      <c r="AT36" s="1831">
        <v>10</v>
      </c>
      <c r="AU36" s="1831">
        <v>0</v>
      </c>
      <c r="AV36" s="1831">
        <v>0</v>
      </c>
      <c r="AW36" s="2205">
        <v>0</v>
      </c>
      <c r="AX36" s="2205">
        <v>0</v>
      </c>
      <c r="AY36" s="1832">
        <v>6</v>
      </c>
      <c r="AZ36" s="1980"/>
      <c r="BA36" s="2916">
        <f t="shared" si="27"/>
        <v>55</v>
      </c>
      <c r="BB36" s="3017">
        <f>BA36/'Radiología simple.'!$AO$8</f>
        <v>4.583333333333333</v>
      </c>
      <c r="BC36" s="1807" t="str" cm="1">
        <f t="array" ref="BC36">_xlfn.IFS(BB36&lt;4,"estandar",BB36&gt;9,"compleja",BB36&gt;4,"avanzada")</f>
        <v>avanzada</v>
      </c>
      <c r="BD36" s="3260">
        <v>1</v>
      </c>
      <c r="BE36" s="3261">
        <v>0</v>
      </c>
      <c r="BF36" s="3260">
        <v>1</v>
      </c>
      <c r="BG36" s="3261">
        <v>0</v>
      </c>
      <c r="BH36" s="1164">
        <v>11.474499245852201</v>
      </c>
      <c r="BI36" s="1164">
        <v>7.11893137254902</v>
      </c>
      <c r="BJ36" s="1164">
        <v>14.500452488687801</v>
      </c>
      <c r="BK36" s="1164"/>
      <c r="BL36" s="1164">
        <f>SUM(BH36,BI36,BJ36)</f>
        <v>33.09388310708902</v>
      </c>
      <c r="BM36" s="1162"/>
      <c r="BN36" s="1164">
        <v>33.823529411764703</v>
      </c>
      <c r="BO36" s="1164">
        <v>0</v>
      </c>
      <c r="BP36" s="1164">
        <v>0</v>
      </c>
      <c r="BQ36" s="1164">
        <v>1.5117748863587801</v>
      </c>
      <c r="BR36" s="1164">
        <f>SUM(BL36,BN36,BO36,BP36,BQ36)</f>
        <v>68.429187405212502</v>
      </c>
      <c r="BS36" s="1165"/>
      <c r="BT36" s="1200"/>
      <c r="BU36" s="177"/>
      <c r="BV36" s="46"/>
    </row>
    <row r="37" spans="1:74" ht="51.75" customHeight="1" x14ac:dyDescent="0.55000000000000004">
      <c r="A37" s="537">
        <v>0</v>
      </c>
      <c r="B37" s="538">
        <v>6</v>
      </c>
      <c r="C37" s="537">
        <v>0</v>
      </c>
      <c r="D37" s="538">
        <v>3</v>
      </c>
      <c r="E37" s="537">
        <v>0</v>
      </c>
      <c r="F37" s="538">
        <v>2</v>
      </c>
      <c r="G37" s="537">
        <v>0</v>
      </c>
      <c r="H37" s="538">
        <v>2</v>
      </c>
      <c r="I37" s="1375" t="str">
        <f t="shared" ref="I37:I77" si="31">CONCATENATE(A37,B37,C37,D37,E37,F37,G37,H37)</f>
        <v>06030202</v>
      </c>
      <c r="J37" s="1375" t="str">
        <f t="shared" si="25"/>
        <v>06030202</v>
      </c>
      <c r="K37" s="830"/>
      <c r="L37" s="830">
        <v>71257</v>
      </c>
      <c r="M37" s="830"/>
      <c r="N37" s="830"/>
      <c r="O37" s="830"/>
      <c r="P37" s="830"/>
      <c r="Q37" s="830"/>
      <c r="R37" s="830"/>
      <c r="S37" s="2818"/>
      <c r="T37" s="3199"/>
      <c r="U37" s="2663" t="s">
        <v>922</v>
      </c>
      <c r="V37" s="2700"/>
      <c r="W37" s="1046"/>
      <c r="X37" s="2466" t="s">
        <v>240</v>
      </c>
      <c r="Y37" s="545" t="s">
        <v>923</v>
      </c>
      <c r="Z37" s="548"/>
      <c r="AA37" s="791"/>
      <c r="AB37" s="791"/>
      <c r="AC37" s="2444">
        <v>6.5</v>
      </c>
      <c r="AD37" s="3507">
        <f t="shared" si="29"/>
        <v>10.416666666666666</v>
      </c>
      <c r="AE37" s="3426">
        <v>11.3</v>
      </c>
      <c r="AF37" s="3426"/>
      <c r="AG37" s="3398">
        <v>40</v>
      </c>
      <c r="AH37" s="3370">
        <f t="shared" si="30"/>
        <v>45</v>
      </c>
      <c r="AI37" s="3545">
        <v>8</v>
      </c>
      <c r="AJ37" s="3545">
        <v>0</v>
      </c>
      <c r="AK37" s="3545">
        <v>5</v>
      </c>
      <c r="AL37" s="3545">
        <v>24</v>
      </c>
      <c r="AM37" s="3545">
        <v>5</v>
      </c>
      <c r="AN37" s="3545">
        <v>3</v>
      </c>
      <c r="AO37" s="3379"/>
      <c r="AP37" s="3398">
        <v>35</v>
      </c>
      <c r="AQ37" s="3370">
        <f t="shared" si="26"/>
        <v>35</v>
      </c>
      <c r="AR37" s="1947">
        <v>4</v>
      </c>
      <c r="AS37" s="1831">
        <v>0</v>
      </c>
      <c r="AT37" s="1831">
        <v>10</v>
      </c>
      <c r="AU37" s="1831">
        <v>10</v>
      </c>
      <c r="AV37" s="1831">
        <v>5</v>
      </c>
      <c r="AW37" s="2205">
        <v>0</v>
      </c>
      <c r="AX37" s="2205">
        <v>0</v>
      </c>
      <c r="AY37" s="1832">
        <v>6</v>
      </c>
      <c r="AZ37" s="1980"/>
      <c r="BA37" s="2916">
        <f t="shared" si="27"/>
        <v>125</v>
      </c>
      <c r="BB37" s="3017">
        <f>BA37/'Radiología simple.'!$AO$8</f>
        <v>10.416666666666666</v>
      </c>
      <c r="BC37" s="1807" t="str" cm="1">
        <f t="array" ref="BC37">_xlfn.IFS(BB37&lt;4,"estandar",BB37&gt;9,"compleja",BB37&gt;4,"avanzada")</f>
        <v>compleja</v>
      </c>
      <c r="BD37" s="3260">
        <v>1</v>
      </c>
      <c r="BE37" s="3261">
        <v>1</v>
      </c>
      <c r="BF37" s="3260">
        <v>1</v>
      </c>
      <c r="BG37" s="3261">
        <v>0</v>
      </c>
      <c r="BH37" s="1164">
        <v>13.113713423831101</v>
      </c>
      <c r="BI37" s="1164">
        <v>8.1359215686274506</v>
      </c>
      <c r="BJ37" s="1164">
        <v>25.375791855203602</v>
      </c>
      <c r="BK37" s="1164"/>
      <c r="BL37" s="1164">
        <f>SUM(BH37,BI37,BJ37)</f>
        <v>46.625426847662155</v>
      </c>
      <c r="BM37" s="1162"/>
      <c r="BN37" s="1164">
        <v>38.655462184873898</v>
      </c>
      <c r="BO37" s="1164">
        <v>18</v>
      </c>
      <c r="BP37" s="1164">
        <v>0</v>
      </c>
      <c r="BQ37" s="1164">
        <v>1.5117748863587801</v>
      </c>
      <c r="BR37" s="1164">
        <f>SUM(BL37,BN37,BO37,BP37,BQ37)</f>
        <v>104.79266391889483</v>
      </c>
      <c r="BS37" s="1165"/>
      <c r="BT37" s="1200">
        <v>15</v>
      </c>
      <c r="BU37" s="177"/>
      <c r="BV37" s="46"/>
    </row>
    <row r="38" spans="1:74" ht="51.75" customHeight="1" x14ac:dyDescent="0.55000000000000004">
      <c r="A38" s="537">
        <v>0</v>
      </c>
      <c r="B38" s="538">
        <v>6</v>
      </c>
      <c r="C38" s="537">
        <v>0</v>
      </c>
      <c r="D38" s="538">
        <v>3</v>
      </c>
      <c r="E38" s="537">
        <v>0</v>
      </c>
      <c r="F38" s="538">
        <v>2</v>
      </c>
      <c r="G38" s="537">
        <v>0</v>
      </c>
      <c r="H38" s="538">
        <v>3</v>
      </c>
      <c r="I38" s="1375" t="str">
        <f t="shared" si="31"/>
        <v>06030203</v>
      </c>
      <c r="J38" s="1375" t="str">
        <f t="shared" si="25"/>
        <v>06030203</v>
      </c>
      <c r="K38" s="830"/>
      <c r="L38" s="986" t="s">
        <v>309</v>
      </c>
      <c r="M38" s="986"/>
      <c r="N38" s="986"/>
      <c r="O38" s="986"/>
      <c r="P38" s="986"/>
      <c r="Q38" s="986"/>
      <c r="R38" s="986"/>
      <c r="S38" s="830"/>
      <c r="T38" s="3185"/>
      <c r="U38" s="2663" t="s">
        <v>924</v>
      </c>
      <c r="V38" s="2700"/>
      <c r="W38" s="1046"/>
      <c r="X38" s="2466" t="s">
        <v>240</v>
      </c>
      <c r="Y38" s="545" t="s">
        <v>925</v>
      </c>
      <c r="Z38" s="548"/>
      <c r="AA38" s="791"/>
      <c r="AB38" s="791"/>
      <c r="AC38" s="2444">
        <v>4.8</v>
      </c>
      <c r="AD38" s="3507">
        <f t="shared" si="29"/>
        <v>12.083333333333334</v>
      </c>
      <c r="AE38" s="3426">
        <v>31.2</v>
      </c>
      <c r="AF38" s="3426"/>
      <c r="AG38" s="3398">
        <v>55</v>
      </c>
      <c r="AH38" s="3370">
        <f t="shared" si="30"/>
        <v>55</v>
      </c>
      <c r="AI38" s="3545">
        <v>8</v>
      </c>
      <c r="AJ38" s="3545">
        <v>0</v>
      </c>
      <c r="AK38" s="3545">
        <v>5</v>
      </c>
      <c r="AL38" s="3545">
        <v>24</v>
      </c>
      <c r="AM38" s="3545">
        <v>15</v>
      </c>
      <c r="AN38" s="3545">
        <v>3</v>
      </c>
      <c r="AO38" s="3379"/>
      <c r="AP38" s="3398">
        <v>35</v>
      </c>
      <c r="AQ38" s="3370">
        <f t="shared" si="26"/>
        <v>35</v>
      </c>
      <c r="AR38" s="1947">
        <v>4</v>
      </c>
      <c r="AS38" s="1831">
        <v>0</v>
      </c>
      <c r="AT38" s="1831">
        <v>10</v>
      </c>
      <c r="AU38" s="1831">
        <v>10</v>
      </c>
      <c r="AV38" s="1831">
        <v>5</v>
      </c>
      <c r="AW38" s="2205">
        <v>0</v>
      </c>
      <c r="AX38" s="2205">
        <v>0</v>
      </c>
      <c r="AY38" s="1832">
        <v>6</v>
      </c>
      <c r="AZ38" s="1980"/>
      <c r="BA38" s="2916">
        <f t="shared" si="27"/>
        <v>145</v>
      </c>
      <c r="BB38" s="3017">
        <f>BA38/'Radiología simple.'!$AO$8</f>
        <v>12.083333333333334</v>
      </c>
      <c r="BC38" s="1807" t="str" cm="1">
        <f t="array" ref="BC38">_xlfn.IFS(BB38&lt;4,"estandar",BB38&gt;9,"compleja",BB38&gt;4,"avanzada")</f>
        <v>compleja</v>
      </c>
      <c r="BD38" s="3260">
        <v>1</v>
      </c>
      <c r="BE38" s="3261">
        <v>1</v>
      </c>
      <c r="BF38" s="3260">
        <v>1</v>
      </c>
      <c r="BG38" s="3261">
        <v>0</v>
      </c>
      <c r="BH38" s="1164">
        <v>18.031355957767701</v>
      </c>
      <c r="BI38" s="1164">
        <v>11.186892156862701</v>
      </c>
      <c r="BJ38" s="1164">
        <v>25.375791855203602</v>
      </c>
      <c r="BK38" s="1164"/>
      <c r="BL38" s="1164">
        <f>SUM(BH38,BI38,BJ38)</f>
        <v>54.594039969834</v>
      </c>
      <c r="BM38" s="1162"/>
      <c r="BN38" s="1164">
        <v>53.151260504201701</v>
      </c>
      <c r="BO38" s="1164">
        <v>168</v>
      </c>
      <c r="BP38" s="1164">
        <v>0</v>
      </c>
      <c r="BQ38" s="1164">
        <v>1.5117748863587801</v>
      </c>
      <c r="BR38" s="1164">
        <f>SUM(BL38,BN38,BO38,BP38,BQ38)</f>
        <v>277.25707536039454</v>
      </c>
      <c r="BS38" s="1165"/>
      <c r="BT38" s="1200">
        <v>10</v>
      </c>
      <c r="BU38" s="177"/>
      <c r="BV38" s="46"/>
    </row>
    <row r="39" spans="1:74" ht="51.75" customHeight="1" x14ac:dyDescent="0.55000000000000004">
      <c r="A39" s="1437">
        <v>0</v>
      </c>
      <c r="B39" s="1438">
        <v>6</v>
      </c>
      <c r="C39" s="1437">
        <v>0</v>
      </c>
      <c r="D39" s="1438">
        <v>3</v>
      </c>
      <c r="E39" s="1437">
        <v>0</v>
      </c>
      <c r="F39" s="1438">
        <v>3</v>
      </c>
      <c r="G39" s="1437">
        <v>0</v>
      </c>
      <c r="H39" s="1438">
        <v>1</v>
      </c>
      <c r="I39" s="2766" t="str">
        <f t="shared" si="31"/>
        <v>06030301</v>
      </c>
      <c r="J39" s="2766" t="str">
        <f t="shared" si="25"/>
        <v>06030301</v>
      </c>
      <c r="K39" s="830"/>
      <c r="L39" s="830">
        <v>712561</v>
      </c>
      <c r="M39" s="830"/>
      <c r="N39" s="830"/>
      <c r="O39" s="830"/>
      <c r="P39" s="830"/>
      <c r="Q39" s="830"/>
      <c r="R39" s="830"/>
      <c r="S39" s="831" t="s">
        <v>167</v>
      </c>
      <c r="T39" s="2685"/>
      <c r="U39" s="2730" t="s">
        <v>926</v>
      </c>
      <c r="V39" s="2668"/>
      <c r="W39" s="1530" t="s">
        <v>927</v>
      </c>
      <c r="X39" s="3020" t="s">
        <v>653</v>
      </c>
      <c r="Y39" s="545" t="s">
        <v>928</v>
      </c>
      <c r="Z39" s="548"/>
      <c r="AA39" s="791"/>
      <c r="AB39" s="791"/>
      <c r="AC39" s="2444"/>
      <c r="AD39" s="3507">
        <f t="shared" si="29"/>
        <v>5.833333333333333</v>
      </c>
      <c r="AE39" s="3426"/>
      <c r="AF39" s="3426"/>
      <c r="AG39" s="3603">
        <v>35</v>
      </c>
      <c r="AH39" s="3370">
        <f t="shared" si="30"/>
        <v>35</v>
      </c>
      <c r="AI39" s="3545">
        <v>8</v>
      </c>
      <c r="AJ39" s="3545">
        <v>0</v>
      </c>
      <c r="AK39" s="3545">
        <v>0</v>
      </c>
      <c r="AL39" s="3545">
        <v>24</v>
      </c>
      <c r="AM39" s="3545">
        <v>0</v>
      </c>
      <c r="AN39" s="3545">
        <v>3</v>
      </c>
      <c r="AO39" s="3603"/>
      <c r="AP39" s="3603">
        <v>20</v>
      </c>
      <c r="AQ39" s="3370">
        <f t="shared" si="26"/>
        <v>35</v>
      </c>
      <c r="AR39" s="1947">
        <v>4</v>
      </c>
      <c r="AS39" s="1831">
        <v>0</v>
      </c>
      <c r="AT39" s="1831">
        <v>10</v>
      </c>
      <c r="AU39" s="1831">
        <v>0</v>
      </c>
      <c r="AV39" s="1831">
        <v>5</v>
      </c>
      <c r="AW39" s="2205">
        <v>10</v>
      </c>
      <c r="AX39" s="2205">
        <v>0</v>
      </c>
      <c r="AY39" s="1832">
        <v>6</v>
      </c>
      <c r="AZ39" s="1981"/>
      <c r="BA39" s="2916">
        <f t="shared" si="27"/>
        <v>70</v>
      </c>
      <c r="BB39" s="3017">
        <f>BA39/'Radiología simple.'!$AO$8</f>
        <v>5.833333333333333</v>
      </c>
      <c r="BC39" s="1807" t="str" cm="1">
        <f t="array" ref="BC39">_xlfn.IFS(BB39&lt;4,"estandar",BB39&gt;9,"compleja",BB39&gt;4,"avanzada")</f>
        <v>avanzada</v>
      </c>
      <c r="BD39" s="3260">
        <v>1</v>
      </c>
      <c r="BE39" s="3261">
        <v>0</v>
      </c>
      <c r="BF39" s="3260">
        <v>1</v>
      </c>
      <c r="BG39" s="3261">
        <v>0</v>
      </c>
      <c r="BH39" s="1164">
        <v>11.474499245852201</v>
      </c>
      <c r="BI39" s="1164">
        <v>7.11893137254902</v>
      </c>
      <c r="BJ39" s="1164">
        <v>14.500452488687801</v>
      </c>
      <c r="BK39" s="1164"/>
      <c r="BL39" s="1164">
        <f>SUM(BH39,BI39,BJ39)</f>
        <v>33.09388310708902</v>
      </c>
      <c r="BM39" s="1162"/>
      <c r="BN39" s="1164">
        <v>33.823529411764703</v>
      </c>
      <c r="BO39" s="1164">
        <v>0</v>
      </c>
      <c r="BP39" s="1164">
        <v>0</v>
      </c>
      <c r="BQ39" s="1164">
        <v>1.5117748863587801</v>
      </c>
      <c r="BR39" s="1164">
        <f>SUM(BL39,BN39,BO39,BP39,BQ39)</f>
        <v>68.429187405212502</v>
      </c>
      <c r="BS39" s="1165"/>
      <c r="BT39" s="1200"/>
      <c r="BU39" s="177"/>
      <c r="BV39" s="46"/>
    </row>
    <row r="40" spans="1:74" ht="51.75" customHeight="1" x14ac:dyDescent="0.55000000000000004">
      <c r="A40" s="1437">
        <v>0</v>
      </c>
      <c r="B40" s="1438">
        <v>6</v>
      </c>
      <c r="C40" s="1437">
        <v>0</v>
      </c>
      <c r="D40" s="1438">
        <v>3</v>
      </c>
      <c r="E40" s="1437">
        <v>0</v>
      </c>
      <c r="F40" s="1438">
        <v>3</v>
      </c>
      <c r="G40" s="1437">
        <v>0</v>
      </c>
      <c r="H40" s="1438">
        <v>2</v>
      </c>
      <c r="I40" s="2766"/>
      <c r="J40" s="2766" t="str">
        <f t="shared" si="25"/>
        <v>06030302</v>
      </c>
      <c r="K40" s="830"/>
      <c r="L40" s="830"/>
      <c r="M40" s="830"/>
      <c r="N40" s="830"/>
      <c r="O40" s="830"/>
      <c r="P40" s="830"/>
      <c r="Q40" s="830"/>
      <c r="R40" s="830"/>
      <c r="S40" s="831" t="s">
        <v>167</v>
      </c>
      <c r="T40" s="2685"/>
      <c r="U40" s="2730" t="s">
        <v>929</v>
      </c>
      <c r="V40" s="2668"/>
      <c r="W40" s="1530" t="s">
        <v>927</v>
      </c>
      <c r="X40" s="3020" t="s">
        <v>291</v>
      </c>
      <c r="Y40" s="545"/>
      <c r="Z40" s="548"/>
      <c r="AA40" s="791"/>
      <c r="AB40" s="791"/>
      <c r="AC40" s="2444"/>
      <c r="AD40" s="3507">
        <f t="shared" si="29"/>
        <v>5.833333333333333</v>
      </c>
      <c r="AE40" s="3426"/>
      <c r="AF40" s="3426"/>
      <c r="AG40" s="3603">
        <v>35</v>
      </c>
      <c r="AH40" s="3370">
        <f t="shared" si="30"/>
        <v>35</v>
      </c>
      <c r="AI40" s="3545">
        <v>8</v>
      </c>
      <c r="AJ40" s="3545">
        <v>0</v>
      </c>
      <c r="AK40" s="3545">
        <v>0</v>
      </c>
      <c r="AL40" s="3545">
        <v>24</v>
      </c>
      <c r="AM40" s="3545">
        <v>0</v>
      </c>
      <c r="AN40" s="3545">
        <v>3</v>
      </c>
      <c r="AO40" s="3603"/>
      <c r="AP40" s="3603"/>
      <c r="AQ40" s="3370">
        <f t="shared" si="26"/>
        <v>35</v>
      </c>
      <c r="AR40" s="1947">
        <v>4</v>
      </c>
      <c r="AS40" s="1831">
        <v>0</v>
      </c>
      <c r="AT40" s="1831">
        <v>10</v>
      </c>
      <c r="AU40" s="1831">
        <v>0</v>
      </c>
      <c r="AV40" s="1831">
        <v>5</v>
      </c>
      <c r="AW40" s="2205">
        <v>10</v>
      </c>
      <c r="AX40" s="2205">
        <v>0</v>
      </c>
      <c r="AY40" s="1832">
        <v>6</v>
      </c>
      <c r="AZ40" s="1981"/>
      <c r="BA40" s="2916">
        <f t="shared" si="27"/>
        <v>70</v>
      </c>
      <c r="BB40" s="3017">
        <f>BA40/'Radiología simple.'!$AO$8</f>
        <v>5.833333333333333</v>
      </c>
      <c r="BC40" s="1807" t="str" cm="1">
        <f t="array" ref="BC40">_xlfn.IFS(BB40&lt;4,"estandar",BB40&gt;9,"compleja",BB40&gt;4,"avanzada")</f>
        <v>avanzada</v>
      </c>
      <c r="BD40" s="3260">
        <v>1</v>
      </c>
      <c r="BE40" s="3261">
        <v>0</v>
      </c>
      <c r="BF40" s="3260">
        <v>1</v>
      </c>
      <c r="BG40" s="3261">
        <v>0</v>
      </c>
      <c r="BH40" s="1164"/>
      <c r="BI40" s="1164"/>
      <c r="BJ40" s="1164"/>
      <c r="BK40" s="1164"/>
      <c r="BL40" s="1164"/>
      <c r="BM40" s="1162"/>
      <c r="BN40" s="1164"/>
      <c r="BO40" s="1164"/>
      <c r="BP40" s="1164"/>
      <c r="BQ40" s="1164"/>
      <c r="BR40" s="1164"/>
      <c r="BS40" s="1165"/>
      <c r="BT40" s="1200"/>
      <c r="BU40" s="177"/>
      <c r="BV40" s="46"/>
    </row>
    <row r="41" spans="1:74" ht="51.75" customHeight="1" x14ac:dyDescent="0.55000000000000004">
      <c r="A41" s="1437">
        <v>0</v>
      </c>
      <c r="B41" s="1438">
        <v>6</v>
      </c>
      <c r="C41" s="1437">
        <v>0</v>
      </c>
      <c r="D41" s="1438">
        <v>3</v>
      </c>
      <c r="E41" s="1437">
        <v>0</v>
      </c>
      <c r="F41" s="1438">
        <v>3</v>
      </c>
      <c r="G41" s="1437">
        <v>0</v>
      </c>
      <c r="H41" s="1438">
        <v>3</v>
      </c>
      <c r="I41" s="2766"/>
      <c r="J41" s="2766" t="str">
        <f t="shared" si="25"/>
        <v>06030303</v>
      </c>
      <c r="K41" s="830"/>
      <c r="L41" s="830"/>
      <c r="M41" s="830"/>
      <c r="N41" s="830"/>
      <c r="O41" s="830"/>
      <c r="P41" s="830"/>
      <c r="Q41" s="830"/>
      <c r="R41" s="830"/>
      <c r="S41" s="831" t="s">
        <v>167</v>
      </c>
      <c r="T41" s="2685"/>
      <c r="U41" s="2730" t="s">
        <v>930</v>
      </c>
      <c r="V41" s="2668"/>
      <c r="W41" s="1530"/>
      <c r="X41" s="3020" t="s">
        <v>291</v>
      </c>
      <c r="Y41" s="545"/>
      <c r="Z41" s="548"/>
      <c r="AA41" s="791"/>
      <c r="AB41" s="791"/>
      <c r="AC41" s="2444"/>
      <c r="AD41" s="3507">
        <f t="shared" si="29"/>
        <v>7.083333333333333</v>
      </c>
      <c r="AE41" s="3426"/>
      <c r="AF41" s="3426"/>
      <c r="AG41" s="3604">
        <v>45</v>
      </c>
      <c r="AH41" s="3370">
        <f t="shared" si="30"/>
        <v>45</v>
      </c>
      <c r="AI41" s="3545">
        <v>8</v>
      </c>
      <c r="AJ41" s="3545">
        <v>0</v>
      </c>
      <c r="AK41" s="3545">
        <v>0</v>
      </c>
      <c r="AL41" s="3545">
        <v>24</v>
      </c>
      <c r="AM41" s="3545">
        <v>10</v>
      </c>
      <c r="AN41" s="3545">
        <v>3</v>
      </c>
      <c r="AO41" s="3603"/>
      <c r="AP41" s="3603"/>
      <c r="AQ41" s="3370">
        <f t="shared" si="26"/>
        <v>40</v>
      </c>
      <c r="AR41" s="1947">
        <v>4</v>
      </c>
      <c r="AS41" s="1831">
        <v>0</v>
      </c>
      <c r="AT41" s="1831">
        <v>10</v>
      </c>
      <c r="AU41" s="1831">
        <v>5</v>
      </c>
      <c r="AV41" s="1831">
        <v>5</v>
      </c>
      <c r="AW41" s="2205">
        <v>10</v>
      </c>
      <c r="AX41" s="2205">
        <v>0</v>
      </c>
      <c r="AY41" s="1832">
        <v>6</v>
      </c>
      <c r="AZ41" s="1981"/>
      <c r="BA41" s="2916">
        <f t="shared" si="27"/>
        <v>85</v>
      </c>
      <c r="BB41" s="3017">
        <f>BA41/'Radiología simple.'!$AO$8</f>
        <v>7.083333333333333</v>
      </c>
      <c r="BC41" s="1807" t="str" cm="1">
        <f t="array" ref="BC41">_xlfn.IFS(BB41&lt;4,"estandar",BB41&gt;9,"compleja",BB41&gt;4,"avanzada")</f>
        <v>avanzada</v>
      </c>
      <c r="BD41" s="3260">
        <v>1</v>
      </c>
      <c r="BE41" s="3261">
        <v>0</v>
      </c>
      <c r="BF41" s="3260">
        <v>1</v>
      </c>
      <c r="BG41" s="3261">
        <v>0</v>
      </c>
      <c r="BH41" s="1164"/>
      <c r="BI41" s="1164"/>
      <c r="BJ41" s="1164"/>
      <c r="BK41" s="1164"/>
      <c r="BL41" s="1164"/>
      <c r="BM41" s="1162"/>
      <c r="BN41" s="1164"/>
      <c r="BO41" s="1164"/>
      <c r="BP41" s="1164"/>
      <c r="BQ41" s="1164"/>
      <c r="BR41" s="1164"/>
      <c r="BS41" s="1165"/>
      <c r="BT41" s="1200"/>
      <c r="BU41" s="177"/>
      <c r="BV41" s="46"/>
    </row>
    <row r="42" spans="1:74" ht="51.75" customHeight="1" x14ac:dyDescent="0.55000000000000004">
      <c r="A42" s="1437">
        <v>0</v>
      </c>
      <c r="B42" s="1438">
        <v>6</v>
      </c>
      <c r="C42" s="1437">
        <v>0</v>
      </c>
      <c r="D42" s="1438">
        <v>3</v>
      </c>
      <c r="E42" s="1437">
        <v>0</v>
      </c>
      <c r="F42" s="1438">
        <v>3</v>
      </c>
      <c r="G42" s="1437">
        <v>0</v>
      </c>
      <c r="H42" s="1438">
        <v>4</v>
      </c>
      <c r="I42" s="2766"/>
      <c r="J42" s="2766" t="str">
        <f t="shared" si="25"/>
        <v>06030304</v>
      </c>
      <c r="K42" s="830"/>
      <c r="L42" s="830"/>
      <c r="M42" s="830"/>
      <c r="N42" s="830"/>
      <c r="O42" s="830"/>
      <c r="P42" s="830"/>
      <c r="Q42" s="830"/>
      <c r="R42" s="830"/>
      <c r="S42" s="831" t="s">
        <v>167</v>
      </c>
      <c r="T42" s="2685"/>
      <c r="U42" s="2730" t="s">
        <v>931</v>
      </c>
      <c r="V42" s="2668"/>
      <c r="W42" s="1530" t="s">
        <v>932</v>
      </c>
      <c r="X42" s="3020" t="s">
        <v>291</v>
      </c>
      <c r="Y42" s="545"/>
      <c r="Z42" s="548"/>
      <c r="AA42" s="791"/>
      <c r="AB42" s="791"/>
      <c r="AC42" s="2444"/>
      <c r="AD42" s="3507">
        <f t="shared" si="29"/>
        <v>1.6666666666666667</v>
      </c>
      <c r="AE42" s="3426"/>
      <c r="AF42" s="3426"/>
      <c r="AG42" s="3604">
        <v>10</v>
      </c>
      <c r="AH42" s="3370">
        <f t="shared" si="30"/>
        <v>10</v>
      </c>
      <c r="AI42" s="3545">
        <v>0</v>
      </c>
      <c r="AJ42" s="3545">
        <v>0</v>
      </c>
      <c r="AK42" s="3545">
        <v>0</v>
      </c>
      <c r="AL42" s="3545">
        <v>10</v>
      </c>
      <c r="AM42" s="3545">
        <v>0</v>
      </c>
      <c r="AN42" s="3545">
        <v>0</v>
      </c>
      <c r="AO42" s="3603"/>
      <c r="AP42" s="3603"/>
      <c r="AQ42" s="3370">
        <f t="shared" si="26"/>
        <v>10</v>
      </c>
      <c r="AR42" s="1947">
        <v>0</v>
      </c>
      <c r="AS42" s="1831">
        <v>0</v>
      </c>
      <c r="AT42" s="1831">
        <v>0</v>
      </c>
      <c r="AU42" s="1831">
        <v>5</v>
      </c>
      <c r="AV42" s="1831">
        <v>0</v>
      </c>
      <c r="AW42" s="2205">
        <v>5</v>
      </c>
      <c r="AX42" s="2205">
        <v>0</v>
      </c>
      <c r="AY42" s="1832">
        <v>0</v>
      </c>
      <c r="AZ42" s="1981"/>
      <c r="BA42" s="2916">
        <f t="shared" si="27"/>
        <v>20</v>
      </c>
      <c r="BB42" s="3017">
        <f>BA42/'Radiología simple.'!$AO$8</f>
        <v>1.6666666666666667</v>
      </c>
      <c r="BC42" s="1807" t="str" cm="1">
        <f t="array" ref="BC42">_xlfn.IFS(BB42&lt;4,"estandar",BB42&gt;9,"compleja",BB42&gt;4,"avanzada")</f>
        <v>estandar</v>
      </c>
      <c r="BD42" s="3260">
        <v>1</v>
      </c>
      <c r="BE42" s="3261">
        <v>0</v>
      </c>
      <c r="BF42" s="3260">
        <v>1</v>
      </c>
      <c r="BG42" s="3261">
        <v>0</v>
      </c>
      <c r="BH42" s="1164"/>
      <c r="BI42" s="1164"/>
      <c r="BJ42" s="1164"/>
      <c r="BK42" s="1164"/>
      <c r="BL42" s="1164"/>
      <c r="BM42" s="1162"/>
      <c r="BN42" s="1164"/>
      <c r="BO42" s="1164"/>
      <c r="BP42" s="1164"/>
      <c r="BQ42" s="1164"/>
      <c r="BR42" s="1164"/>
      <c r="BS42" s="1165"/>
      <c r="BT42" s="1200"/>
      <c r="BU42" s="177"/>
      <c r="BV42" s="46"/>
    </row>
    <row r="43" spans="1:74" ht="51.75" customHeight="1" x14ac:dyDescent="0.55000000000000004">
      <c r="A43" s="537">
        <v>0</v>
      </c>
      <c r="B43" s="538">
        <v>6</v>
      </c>
      <c r="C43" s="537">
        <v>0</v>
      </c>
      <c r="D43" s="538">
        <v>3</v>
      </c>
      <c r="E43" s="537">
        <v>0</v>
      </c>
      <c r="F43" s="538">
        <v>4</v>
      </c>
      <c r="G43" s="537">
        <v>0</v>
      </c>
      <c r="H43" s="538">
        <v>0</v>
      </c>
      <c r="I43" s="1375" t="str">
        <f t="shared" si="31"/>
        <v>06030400</v>
      </c>
      <c r="J43" s="1375" t="str">
        <f t="shared" si="25"/>
        <v>06030400</v>
      </c>
      <c r="K43" s="830"/>
      <c r="L43" s="830"/>
      <c r="M43" s="830"/>
      <c r="N43" s="830"/>
      <c r="O43" s="830"/>
      <c r="P43" s="830"/>
      <c r="Q43" s="830"/>
      <c r="R43" s="830"/>
      <c r="S43" s="986" t="s">
        <v>119</v>
      </c>
      <c r="T43" s="2663" t="s">
        <v>933</v>
      </c>
      <c r="U43" s="3177"/>
      <c r="V43" s="2765"/>
      <c r="W43" s="2439"/>
      <c r="X43" s="2466" t="s">
        <v>240</v>
      </c>
      <c r="Y43" s="780"/>
      <c r="Z43" s="548"/>
      <c r="AA43" s="796"/>
      <c r="AB43" s="796"/>
      <c r="AC43" s="2444"/>
      <c r="AD43" s="3426"/>
      <c r="AE43" s="3426"/>
      <c r="AF43" s="3426"/>
      <c r="AG43" s="3384"/>
      <c r="AH43" s="3370">
        <f t="shared" si="30"/>
        <v>35</v>
      </c>
      <c r="AI43" s="3545">
        <v>8</v>
      </c>
      <c r="AJ43" s="3545">
        <v>0</v>
      </c>
      <c r="AK43" s="3545">
        <v>0</v>
      </c>
      <c r="AL43" s="3545">
        <v>19</v>
      </c>
      <c r="AM43" s="3545">
        <v>0</v>
      </c>
      <c r="AN43" s="3545">
        <v>8</v>
      </c>
      <c r="AO43" s="3379"/>
      <c r="AP43" s="3379"/>
      <c r="AQ43" s="3370">
        <f t="shared" si="26"/>
        <v>25</v>
      </c>
      <c r="AR43" s="1947">
        <v>4</v>
      </c>
      <c r="AS43" s="1831">
        <v>0</v>
      </c>
      <c r="AT43" s="1831">
        <v>10</v>
      </c>
      <c r="AU43" s="1831">
        <v>0</v>
      </c>
      <c r="AV43" s="1831">
        <v>0</v>
      </c>
      <c r="AW43" s="2205">
        <v>5</v>
      </c>
      <c r="AX43" s="2205">
        <v>0</v>
      </c>
      <c r="AY43" s="1832">
        <v>6</v>
      </c>
      <c r="AZ43" s="1980"/>
      <c r="BA43" s="2916">
        <f t="shared" si="27"/>
        <v>60</v>
      </c>
      <c r="BB43" s="3017">
        <f>BA43/'Radiología simple.'!$AO$8</f>
        <v>5</v>
      </c>
      <c r="BC43" s="1807" t="str" cm="1">
        <f t="array" ref="BC43">_xlfn.IFS(BB43&lt;4,"estandar",BB43&gt;9,"compleja",BB43&gt;4,"avanzada")</f>
        <v>avanzada</v>
      </c>
      <c r="BD43" s="3260">
        <v>1</v>
      </c>
      <c r="BE43" s="3261">
        <v>0</v>
      </c>
      <c r="BF43" s="3260">
        <v>1</v>
      </c>
      <c r="BG43" s="3261">
        <v>0</v>
      </c>
      <c r="BH43" s="1164"/>
      <c r="BI43" s="1164"/>
      <c r="BJ43" s="1164"/>
      <c r="BK43" s="1164"/>
      <c r="BL43" s="1164"/>
      <c r="BM43" s="1162"/>
      <c r="BN43" s="1164"/>
      <c r="BO43" s="1164"/>
      <c r="BP43" s="1164"/>
      <c r="BQ43" s="1164"/>
      <c r="BR43" s="1164"/>
      <c r="BS43" s="1165"/>
      <c r="BT43" s="1200"/>
      <c r="BU43" s="177"/>
      <c r="BV43" s="46"/>
    </row>
    <row r="44" spans="1:74" ht="51.75" customHeight="1" x14ac:dyDescent="0.55000000000000004">
      <c r="A44" s="537">
        <v>0</v>
      </c>
      <c r="B44" s="538">
        <v>6</v>
      </c>
      <c r="C44" s="537">
        <v>0</v>
      </c>
      <c r="D44" s="538">
        <v>3</v>
      </c>
      <c r="E44" s="537">
        <v>0</v>
      </c>
      <c r="F44" s="538">
        <v>4</v>
      </c>
      <c r="G44" s="537">
        <v>0</v>
      </c>
      <c r="H44" s="538">
        <v>1</v>
      </c>
      <c r="I44" s="1375" t="str">
        <f t="shared" si="31"/>
        <v>06030401</v>
      </c>
      <c r="J44" s="1375" t="str">
        <f t="shared" si="25"/>
        <v>06030401</v>
      </c>
      <c r="K44" s="830"/>
      <c r="L44" s="830">
        <v>71258</v>
      </c>
      <c r="M44" s="830"/>
      <c r="N44" s="830"/>
      <c r="O44" s="830"/>
      <c r="P44" s="830"/>
      <c r="Q44" s="830"/>
      <c r="R44" s="830"/>
      <c r="S44" s="986" t="s">
        <v>119</v>
      </c>
      <c r="T44" s="3196"/>
      <c r="U44" s="2663" t="s">
        <v>934</v>
      </c>
      <c r="V44" s="2700"/>
      <c r="W44" s="1046"/>
      <c r="X44" s="2466" t="s">
        <v>240</v>
      </c>
      <c r="Y44" s="545" t="s">
        <v>934</v>
      </c>
      <c r="Z44" s="548"/>
      <c r="AA44" s="797"/>
      <c r="AB44" s="797"/>
      <c r="AC44" s="2444">
        <v>4.4000000000000004</v>
      </c>
      <c r="AD44" s="3507">
        <f>BB44</f>
        <v>3.75</v>
      </c>
      <c r="AE44" s="3426">
        <v>5.3</v>
      </c>
      <c r="AF44" s="3426"/>
      <c r="AG44" s="3398">
        <v>20</v>
      </c>
      <c r="AH44" s="3370">
        <f t="shared" si="30"/>
        <v>20</v>
      </c>
      <c r="AI44" s="3545">
        <v>8</v>
      </c>
      <c r="AJ44" s="3545">
        <v>0</v>
      </c>
      <c r="AK44" s="3545">
        <v>0</v>
      </c>
      <c r="AL44" s="3545">
        <v>7</v>
      </c>
      <c r="AM44" s="3545">
        <v>0</v>
      </c>
      <c r="AN44" s="3545">
        <v>5</v>
      </c>
      <c r="AO44" s="3379"/>
      <c r="AP44" s="3545">
        <v>25</v>
      </c>
      <c r="AQ44" s="3370">
        <f t="shared" si="26"/>
        <v>25</v>
      </c>
      <c r="AR44" s="1947">
        <v>4</v>
      </c>
      <c r="AS44" s="1831">
        <v>0</v>
      </c>
      <c r="AT44" s="1831">
        <v>10</v>
      </c>
      <c r="AU44" s="1831">
        <v>0</v>
      </c>
      <c r="AV44" s="1831">
        <v>0</v>
      </c>
      <c r="AW44" s="2205">
        <v>5</v>
      </c>
      <c r="AX44" s="2205">
        <v>0</v>
      </c>
      <c r="AY44" s="1832">
        <v>6</v>
      </c>
      <c r="AZ44" s="1980"/>
      <c r="BA44" s="2916">
        <f t="shared" si="27"/>
        <v>45</v>
      </c>
      <c r="BB44" s="3017">
        <f>BA44/'Radiología simple.'!$AO$8</f>
        <v>3.75</v>
      </c>
      <c r="BC44" s="1807" t="str" cm="1">
        <f t="array" ref="BC44">_xlfn.IFS(BB44&lt;4,"estandar",BB44&gt;9,"compleja",BB44&gt;4,"avanzada")</f>
        <v>estandar</v>
      </c>
      <c r="BD44" s="3260">
        <v>1</v>
      </c>
      <c r="BE44" s="3261">
        <v>0</v>
      </c>
      <c r="BF44" s="3260">
        <v>1</v>
      </c>
      <c r="BG44" s="3261">
        <v>0</v>
      </c>
      <c r="BH44" s="1164">
        <v>6.5568567119155396</v>
      </c>
      <c r="BI44" s="1164">
        <v>4.0679607843137298</v>
      </c>
      <c r="BJ44" s="1164">
        <v>18.125565610859699</v>
      </c>
      <c r="BK44" s="1164"/>
      <c r="BL44" s="1164">
        <f>SUM(BH44,BI44,BJ44)</f>
        <v>28.750383107088968</v>
      </c>
      <c r="BM44" s="1162"/>
      <c r="BN44" s="1164">
        <v>19.327731092436998</v>
      </c>
      <c r="BO44" s="1164">
        <v>0</v>
      </c>
      <c r="BP44" s="1164">
        <v>0</v>
      </c>
      <c r="BQ44" s="1164">
        <v>1.5117748863587801</v>
      </c>
      <c r="BR44" s="1164">
        <f>SUM(BL44,BN44,BO44,BP44,BQ44)</f>
        <v>49.589889085884749</v>
      </c>
      <c r="BS44" s="1165"/>
      <c r="BT44" s="1200"/>
      <c r="BU44" s="177"/>
      <c r="BV44" s="46"/>
    </row>
    <row r="45" spans="1:74" ht="51.75" customHeight="1" x14ac:dyDescent="0.55000000000000004">
      <c r="A45" s="537">
        <v>0</v>
      </c>
      <c r="B45" s="538">
        <v>6</v>
      </c>
      <c r="C45" s="537">
        <v>0</v>
      </c>
      <c r="D45" s="538">
        <v>3</v>
      </c>
      <c r="E45" s="537">
        <v>0</v>
      </c>
      <c r="F45" s="538">
        <v>4</v>
      </c>
      <c r="G45" s="537">
        <v>0</v>
      </c>
      <c r="H45" s="538">
        <v>2</v>
      </c>
      <c r="I45" s="1375"/>
      <c r="J45" s="2766" t="str">
        <f t="shared" si="25"/>
        <v>06030402</v>
      </c>
      <c r="K45" s="830"/>
      <c r="L45" s="830"/>
      <c r="M45" s="830"/>
      <c r="N45" s="830"/>
      <c r="O45" s="830"/>
      <c r="P45" s="830"/>
      <c r="Q45" s="830"/>
      <c r="R45" s="830"/>
      <c r="S45" s="986"/>
      <c r="T45" s="3196"/>
      <c r="U45" s="2947" t="s">
        <v>935</v>
      </c>
      <c r="V45" s="2829"/>
      <c r="W45" s="1529" t="s">
        <v>936</v>
      </c>
      <c r="X45" s="3021" t="s">
        <v>291</v>
      </c>
      <c r="Y45" s="545"/>
      <c r="Z45" s="548"/>
      <c r="AA45" s="797"/>
      <c r="AB45" s="797"/>
      <c r="AC45" s="2444">
        <v>6.2</v>
      </c>
      <c r="AD45" s="3507">
        <f>BB45</f>
        <v>11.25</v>
      </c>
      <c r="AE45" s="3426">
        <v>29.6</v>
      </c>
      <c r="AF45" s="3426"/>
      <c r="AG45" s="3398"/>
      <c r="AH45" s="3370">
        <f t="shared" si="30"/>
        <v>50</v>
      </c>
      <c r="AI45" s="3545">
        <v>8</v>
      </c>
      <c r="AJ45" s="3545">
        <v>0</v>
      </c>
      <c r="AK45" s="3545">
        <v>5</v>
      </c>
      <c r="AL45" s="3545">
        <v>24</v>
      </c>
      <c r="AM45" s="3545">
        <v>10</v>
      </c>
      <c r="AN45" s="3545">
        <v>3</v>
      </c>
      <c r="AO45" s="3379"/>
      <c r="AP45" s="3605"/>
      <c r="AQ45" s="3370">
        <f t="shared" si="26"/>
        <v>35</v>
      </c>
      <c r="AR45" s="3578">
        <v>4</v>
      </c>
      <c r="AS45" s="1953">
        <v>0</v>
      </c>
      <c r="AT45" s="1953">
        <v>10</v>
      </c>
      <c r="AU45" s="1953">
        <v>10</v>
      </c>
      <c r="AV45" s="1953">
        <v>0</v>
      </c>
      <c r="AW45" s="2215">
        <v>5</v>
      </c>
      <c r="AX45" s="2215">
        <v>0</v>
      </c>
      <c r="AY45" s="1968">
        <v>6</v>
      </c>
      <c r="AZ45" s="1982"/>
      <c r="BA45" s="2916">
        <f t="shared" si="27"/>
        <v>135</v>
      </c>
      <c r="BB45" s="3017">
        <f>BA45/'Radiología simple.'!$AO$8</f>
        <v>11.25</v>
      </c>
      <c r="BC45" s="1807" t="str" cm="1">
        <f t="array" ref="BC45">_xlfn.IFS(BB45&lt;4,"estandar",BB45&gt;9,"compleja",BB45&gt;4,"avanzada")</f>
        <v>compleja</v>
      </c>
      <c r="BD45" s="3260">
        <v>1</v>
      </c>
      <c r="BE45" s="3261">
        <v>1</v>
      </c>
      <c r="BF45" s="3260">
        <v>1</v>
      </c>
      <c r="BG45" s="3261">
        <v>0</v>
      </c>
      <c r="BH45" s="1164"/>
      <c r="BI45" s="1164"/>
      <c r="BJ45" s="1164"/>
      <c r="BK45" s="1164"/>
      <c r="BL45" s="1164"/>
      <c r="BM45" s="1162"/>
      <c r="BN45" s="1164"/>
      <c r="BO45" s="1164"/>
      <c r="BP45" s="1164"/>
      <c r="BQ45" s="1164"/>
      <c r="BR45" s="1164"/>
      <c r="BS45" s="1165"/>
      <c r="BT45" s="1200"/>
      <c r="BU45" s="177"/>
      <c r="BV45" s="46"/>
    </row>
    <row r="46" spans="1:74" ht="51.75" customHeight="1" x14ac:dyDescent="0.55000000000000004">
      <c r="A46" s="537">
        <v>0</v>
      </c>
      <c r="B46" s="538">
        <v>6</v>
      </c>
      <c r="C46" s="537">
        <v>0</v>
      </c>
      <c r="D46" s="538">
        <v>3</v>
      </c>
      <c r="E46" s="537">
        <v>0</v>
      </c>
      <c r="F46" s="538">
        <v>4</v>
      </c>
      <c r="G46" s="537">
        <v>0</v>
      </c>
      <c r="H46" s="538">
        <v>3</v>
      </c>
      <c r="I46" s="1375" t="str">
        <f t="shared" si="31"/>
        <v>06030403</v>
      </c>
      <c r="J46" s="1375" t="str">
        <f t="shared" si="25"/>
        <v>06030403</v>
      </c>
      <c r="K46" s="830"/>
      <c r="L46" s="830">
        <v>712581</v>
      </c>
      <c r="M46" s="830"/>
      <c r="N46" s="830"/>
      <c r="O46" s="830"/>
      <c r="P46" s="830"/>
      <c r="Q46" s="830"/>
      <c r="R46" s="830"/>
      <c r="S46" s="986" t="s">
        <v>119</v>
      </c>
      <c r="T46" s="3185"/>
      <c r="U46" s="3624" t="s">
        <v>937</v>
      </c>
      <c r="V46" s="2829"/>
      <c r="W46" s="1529" t="s">
        <v>938</v>
      </c>
      <c r="X46" s="2466" t="s">
        <v>240</v>
      </c>
      <c r="Y46" s="545" t="s">
        <v>939</v>
      </c>
      <c r="Z46" s="548"/>
      <c r="AA46" s="791"/>
      <c r="AB46" s="791"/>
      <c r="AC46" s="2444"/>
      <c r="AD46" s="3507">
        <f>BB46</f>
        <v>10.416666666666666</v>
      </c>
      <c r="AE46" s="3426"/>
      <c r="AF46" s="3426"/>
      <c r="AG46" s="3398">
        <v>50</v>
      </c>
      <c r="AH46" s="3370">
        <f t="shared" si="30"/>
        <v>50</v>
      </c>
      <c r="AI46" s="3545">
        <v>8</v>
      </c>
      <c r="AJ46" s="3545">
        <v>0</v>
      </c>
      <c r="AK46" s="3545">
        <v>5</v>
      </c>
      <c r="AL46" s="3545">
        <v>24</v>
      </c>
      <c r="AM46" s="3545">
        <v>10</v>
      </c>
      <c r="AN46" s="3545">
        <v>3</v>
      </c>
      <c r="AO46" s="3379"/>
      <c r="AP46" s="3545">
        <v>25</v>
      </c>
      <c r="AQ46" s="3370">
        <f t="shared" si="26"/>
        <v>25</v>
      </c>
      <c r="AR46" s="1947">
        <v>4</v>
      </c>
      <c r="AS46" s="1831">
        <v>0</v>
      </c>
      <c r="AT46" s="1831">
        <v>10</v>
      </c>
      <c r="AU46" s="1831">
        <v>0</v>
      </c>
      <c r="AV46" s="1831">
        <v>0</v>
      </c>
      <c r="AW46" s="2205">
        <v>5</v>
      </c>
      <c r="AX46" s="2205">
        <v>0</v>
      </c>
      <c r="AY46" s="1832">
        <v>6</v>
      </c>
      <c r="AZ46" s="1980"/>
      <c r="BA46" s="2916">
        <f t="shared" si="27"/>
        <v>125</v>
      </c>
      <c r="BB46" s="3017">
        <f>BA46/'Radiología simple.'!$AO$8</f>
        <v>10.416666666666666</v>
      </c>
      <c r="BC46" s="1807" t="str" cm="1">
        <f t="array" ref="BC46">_xlfn.IFS(BB46&lt;4,"estandar",BB46&gt;9,"compleja",BB46&gt;4,"avanzada")</f>
        <v>compleja</v>
      </c>
      <c r="BD46" s="3260">
        <v>1</v>
      </c>
      <c r="BE46" s="3261">
        <v>1</v>
      </c>
      <c r="BF46" s="3260">
        <v>1</v>
      </c>
      <c r="BG46" s="3261">
        <v>0</v>
      </c>
      <c r="BH46" s="1164">
        <v>16.392141779788801</v>
      </c>
      <c r="BI46" s="1164">
        <v>10.1699019607843</v>
      </c>
      <c r="BJ46" s="1164">
        <v>18.125565610859699</v>
      </c>
      <c r="BK46" s="1164"/>
      <c r="BL46" s="1164">
        <f>SUM(BH46,BI46,BJ46)</f>
        <v>44.687609351432798</v>
      </c>
      <c r="BM46" s="1162"/>
      <c r="BN46" s="1164">
        <v>48.3193277310924</v>
      </c>
      <c r="BO46" s="1164">
        <v>168</v>
      </c>
      <c r="BP46" s="1164">
        <v>0</v>
      </c>
      <c r="BQ46" s="1164">
        <v>1.5117748863587801</v>
      </c>
      <c r="BR46" s="1164">
        <f>SUM(BL46,BN46,BO46,BP46,BQ46)</f>
        <v>262.51871196888402</v>
      </c>
      <c r="BS46" s="1165"/>
      <c r="BT46" s="1200">
        <v>10</v>
      </c>
      <c r="BU46" s="177"/>
      <c r="BV46" s="46"/>
    </row>
    <row r="47" spans="1:74" ht="51.75" customHeight="1" x14ac:dyDescent="0.55000000000000004">
      <c r="A47" s="537">
        <v>0</v>
      </c>
      <c r="B47" s="538">
        <v>6</v>
      </c>
      <c r="C47" s="537">
        <v>0</v>
      </c>
      <c r="D47" s="538">
        <v>3</v>
      </c>
      <c r="E47" s="537">
        <v>0</v>
      </c>
      <c r="F47" s="538">
        <v>5</v>
      </c>
      <c r="G47" s="537">
        <v>0</v>
      </c>
      <c r="H47" s="538">
        <v>0</v>
      </c>
      <c r="I47" s="1375" t="str">
        <f t="shared" si="31"/>
        <v>06030500</v>
      </c>
      <c r="J47" s="1375" t="str">
        <f t="shared" si="25"/>
        <v>06030500</v>
      </c>
      <c r="K47" s="830"/>
      <c r="L47" s="830"/>
      <c r="M47" s="830"/>
      <c r="N47" s="830"/>
      <c r="O47" s="830"/>
      <c r="P47" s="830"/>
      <c r="Q47" s="830"/>
      <c r="R47" s="830"/>
      <c r="S47" s="986" t="s">
        <v>119</v>
      </c>
      <c r="T47" s="2663" t="s">
        <v>940</v>
      </c>
      <c r="U47" s="3177"/>
      <c r="V47" s="2765"/>
      <c r="W47" s="2439"/>
      <c r="X47" s="2466" t="s">
        <v>240</v>
      </c>
      <c r="Y47" s="780"/>
      <c r="Z47" s="548"/>
      <c r="AA47" s="796"/>
      <c r="AB47" s="796"/>
      <c r="AC47" s="2444"/>
      <c r="AD47" s="3426"/>
      <c r="AE47" s="3426"/>
      <c r="AF47" s="3426"/>
      <c r="AG47" s="3384"/>
      <c r="AH47" s="3370">
        <f t="shared" si="30"/>
        <v>35</v>
      </c>
      <c r="AI47" s="3545">
        <v>8</v>
      </c>
      <c r="AJ47" s="3545">
        <v>0</v>
      </c>
      <c r="AK47" s="3545">
        <v>0</v>
      </c>
      <c r="AL47" s="3545">
        <v>24</v>
      </c>
      <c r="AM47" s="3545">
        <v>0</v>
      </c>
      <c r="AN47" s="3545">
        <v>3</v>
      </c>
      <c r="AO47" s="3379"/>
      <c r="AP47" s="3384"/>
      <c r="AQ47" s="3370">
        <f t="shared" si="26"/>
        <v>20</v>
      </c>
      <c r="AR47" s="1947">
        <v>4</v>
      </c>
      <c r="AS47" s="1831">
        <v>0</v>
      </c>
      <c r="AT47" s="1831">
        <v>10</v>
      </c>
      <c r="AU47" s="1831">
        <v>0</v>
      </c>
      <c r="AV47" s="1831">
        <v>0</v>
      </c>
      <c r="AW47" s="2205">
        <v>0</v>
      </c>
      <c r="AX47" s="2205">
        <v>0</v>
      </c>
      <c r="AY47" s="1832">
        <v>6</v>
      </c>
      <c r="AZ47" s="1980"/>
      <c r="BA47" s="2916">
        <f t="shared" si="27"/>
        <v>55</v>
      </c>
      <c r="BB47" s="3017">
        <f>BA47/'Radiología simple.'!$AO$8</f>
        <v>4.583333333333333</v>
      </c>
      <c r="BC47" s="1807" t="str" cm="1">
        <f t="array" ref="BC47">_xlfn.IFS(BB47&lt;4,"estandar",BB47&gt;9,"compleja",BB47&gt;4,"avanzada")</f>
        <v>avanzada</v>
      </c>
      <c r="BD47" s="3260">
        <v>1</v>
      </c>
      <c r="BE47" s="3261">
        <v>0</v>
      </c>
      <c r="BF47" s="3260">
        <v>1</v>
      </c>
      <c r="BG47" s="3261">
        <v>0</v>
      </c>
      <c r="BH47" s="1164"/>
      <c r="BI47" s="1164"/>
      <c r="BJ47" s="1164"/>
      <c r="BK47" s="1164"/>
      <c r="BL47" s="1164"/>
      <c r="BM47" s="1162"/>
      <c r="BN47" s="1164"/>
      <c r="BO47" s="1164"/>
      <c r="BP47" s="1164"/>
      <c r="BQ47" s="1164"/>
      <c r="BR47" s="1164"/>
      <c r="BS47" s="1165"/>
      <c r="BT47" s="1200"/>
      <c r="BU47" s="177"/>
      <c r="BV47" s="46"/>
    </row>
    <row r="48" spans="1:74" ht="51.75" customHeight="1" x14ac:dyDescent="0.55000000000000004">
      <c r="A48" s="537">
        <v>0</v>
      </c>
      <c r="B48" s="538">
        <v>6</v>
      </c>
      <c r="C48" s="537">
        <v>0</v>
      </c>
      <c r="D48" s="538">
        <v>3</v>
      </c>
      <c r="E48" s="537">
        <v>0</v>
      </c>
      <c r="F48" s="538">
        <v>5</v>
      </c>
      <c r="G48" s="537">
        <v>0</v>
      </c>
      <c r="H48" s="538">
        <v>1</v>
      </c>
      <c r="I48" s="1375" t="str">
        <f t="shared" si="31"/>
        <v>06030501</v>
      </c>
      <c r="J48" s="1375" t="str">
        <f t="shared" si="25"/>
        <v>06030501</v>
      </c>
      <c r="K48" s="830"/>
      <c r="L48" s="830">
        <v>712513</v>
      </c>
      <c r="M48" s="830"/>
      <c r="N48" s="830"/>
      <c r="O48" s="830"/>
      <c r="P48" s="830"/>
      <c r="Q48" s="830"/>
      <c r="R48" s="830"/>
      <c r="S48" s="986" t="s">
        <v>119</v>
      </c>
      <c r="T48" s="3196"/>
      <c r="U48" s="2663" t="s">
        <v>941</v>
      </c>
      <c r="V48" s="2700"/>
      <c r="W48" s="1046"/>
      <c r="X48" s="2466" t="s">
        <v>240</v>
      </c>
      <c r="Y48" s="545" t="s">
        <v>941</v>
      </c>
      <c r="Z48" s="548"/>
      <c r="AA48" s="791"/>
      <c r="AB48" s="791"/>
      <c r="AC48" s="2444">
        <v>5.3</v>
      </c>
      <c r="AD48" s="3507">
        <f>BB48</f>
        <v>4.583333333333333</v>
      </c>
      <c r="AE48" s="3426">
        <v>7.6</v>
      </c>
      <c r="AF48" s="3426"/>
      <c r="AG48" s="3398">
        <v>35</v>
      </c>
      <c r="AH48" s="3370">
        <f t="shared" si="30"/>
        <v>35</v>
      </c>
      <c r="AI48" s="3545">
        <v>8</v>
      </c>
      <c r="AJ48" s="3545">
        <v>0</v>
      </c>
      <c r="AK48" s="3545">
        <v>0</v>
      </c>
      <c r="AL48" s="3545">
        <v>24</v>
      </c>
      <c r="AM48" s="3545">
        <v>0</v>
      </c>
      <c r="AN48" s="3545">
        <v>3</v>
      </c>
      <c r="AO48" s="3379"/>
      <c r="AP48" s="3545">
        <v>25</v>
      </c>
      <c r="AQ48" s="3370">
        <f t="shared" si="26"/>
        <v>20</v>
      </c>
      <c r="AR48" s="1947">
        <v>4</v>
      </c>
      <c r="AS48" s="1831">
        <v>0</v>
      </c>
      <c r="AT48" s="1831">
        <v>10</v>
      </c>
      <c r="AU48" s="1831">
        <v>0</v>
      </c>
      <c r="AV48" s="1831">
        <v>0</v>
      </c>
      <c r="AW48" s="2205">
        <v>0</v>
      </c>
      <c r="AX48" s="2205">
        <v>0</v>
      </c>
      <c r="AY48" s="1832">
        <v>6</v>
      </c>
      <c r="AZ48" s="1980"/>
      <c r="BA48" s="2916">
        <f t="shared" si="27"/>
        <v>55</v>
      </c>
      <c r="BB48" s="3017">
        <f>BA48/'Radiología simple.'!$AO$8</f>
        <v>4.583333333333333</v>
      </c>
      <c r="BC48" s="1807" t="str" cm="1">
        <f t="array" ref="BC48">_xlfn.IFS(BB48&lt;4,"estandar",BB48&gt;9,"compleja",BB48&gt;4,"avanzada")</f>
        <v>avanzada</v>
      </c>
      <c r="BD48" s="3260">
        <v>1</v>
      </c>
      <c r="BE48" s="3261">
        <v>0</v>
      </c>
      <c r="BF48" s="3260">
        <v>1</v>
      </c>
      <c r="BG48" s="3261">
        <v>0</v>
      </c>
      <c r="BH48" s="1164">
        <v>11.474499245852201</v>
      </c>
      <c r="BI48" s="1164">
        <v>7.11893137254902</v>
      </c>
      <c r="BJ48" s="1164">
        <v>18.125565610859699</v>
      </c>
      <c r="BK48" s="1164"/>
      <c r="BL48" s="1164">
        <f>SUM(BH48,BI48,BJ48)</f>
        <v>36.718996229260924</v>
      </c>
      <c r="BM48" s="1162"/>
      <c r="BN48" s="1164">
        <v>33.823529411764703</v>
      </c>
      <c r="BO48" s="1164">
        <v>0</v>
      </c>
      <c r="BP48" s="1164">
        <v>0</v>
      </c>
      <c r="BQ48" s="1164">
        <v>1.5117748863587801</v>
      </c>
      <c r="BR48" s="1164">
        <f>SUM(BL48,BN48,BO48,BP48,BQ48)</f>
        <v>72.054300527384413</v>
      </c>
      <c r="BS48" s="1165"/>
      <c r="BT48" s="1200"/>
      <c r="BU48" s="177"/>
      <c r="BV48" s="46"/>
    </row>
    <row r="49" spans="1:74" ht="51.75" customHeight="1" x14ac:dyDescent="0.55000000000000004">
      <c r="A49" s="537">
        <v>0</v>
      </c>
      <c r="B49" s="538">
        <v>6</v>
      </c>
      <c r="C49" s="537">
        <v>0</v>
      </c>
      <c r="D49" s="538">
        <v>3</v>
      </c>
      <c r="E49" s="537">
        <v>0</v>
      </c>
      <c r="F49" s="538">
        <v>5</v>
      </c>
      <c r="G49" s="537">
        <v>0</v>
      </c>
      <c r="H49" s="538">
        <v>2</v>
      </c>
      <c r="I49" s="1375" t="str">
        <f t="shared" si="31"/>
        <v>06030502</v>
      </c>
      <c r="J49" s="1375" t="str">
        <f t="shared" si="25"/>
        <v>06030502</v>
      </c>
      <c r="K49" s="830"/>
      <c r="L49" s="830">
        <v>712521</v>
      </c>
      <c r="M49" s="830"/>
      <c r="N49" s="830"/>
      <c r="O49" s="830"/>
      <c r="P49" s="830"/>
      <c r="Q49" s="830"/>
      <c r="R49" s="830"/>
      <c r="S49" s="986" t="s">
        <v>119</v>
      </c>
      <c r="T49" s="3185"/>
      <c r="U49" s="2663" t="s">
        <v>942</v>
      </c>
      <c r="V49" s="2700"/>
      <c r="W49" s="1046"/>
      <c r="X49" s="2466" t="s">
        <v>240</v>
      </c>
      <c r="Y49" s="545" t="s">
        <v>943</v>
      </c>
      <c r="Z49" s="548"/>
      <c r="AA49" s="791"/>
      <c r="AB49" s="791"/>
      <c r="AC49" s="2444">
        <v>6.2</v>
      </c>
      <c r="AD49" s="3507">
        <f>BB49</f>
        <v>10.416666666666666</v>
      </c>
      <c r="AE49" s="3426">
        <v>10.9</v>
      </c>
      <c r="AF49" s="3426"/>
      <c r="AG49" s="3398">
        <v>40</v>
      </c>
      <c r="AH49" s="3370">
        <f t="shared" si="30"/>
        <v>45</v>
      </c>
      <c r="AI49" s="3545">
        <v>8</v>
      </c>
      <c r="AJ49" s="3545">
        <v>0</v>
      </c>
      <c r="AK49" s="3545">
        <v>5</v>
      </c>
      <c r="AL49" s="3545">
        <v>24</v>
      </c>
      <c r="AM49" s="3545">
        <v>5</v>
      </c>
      <c r="AN49" s="3545">
        <v>3</v>
      </c>
      <c r="AO49" s="3379"/>
      <c r="AP49" s="3545">
        <v>30</v>
      </c>
      <c r="AQ49" s="3370">
        <f t="shared" si="26"/>
        <v>35</v>
      </c>
      <c r="AR49" s="1947">
        <v>4</v>
      </c>
      <c r="AS49" s="1831">
        <v>0</v>
      </c>
      <c r="AT49" s="1831">
        <v>10</v>
      </c>
      <c r="AU49" s="1831">
        <v>10</v>
      </c>
      <c r="AV49" s="1831">
        <v>5</v>
      </c>
      <c r="AW49" s="2205">
        <v>0</v>
      </c>
      <c r="AX49" s="2205">
        <v>0</v>
      </c>
      <c r="AY49" s="1832">
        <v>6</v>
      </c>
      <c r="AZ49" s="1980"/>
      <c r="BA49" s="2916">
        <f t="shared" si="27"/>
        <v>125</v>
      </c>
      <c r="BB49" s="3017">
        <f>BA49/'Radiología simple.'!$AO$8</f>
        <v>10.416666666666666</v>
      </c>
      <c r="BC49" s="1807" t="str" cm="1">
        <f t="array" ref="BC49">_xlfn.IFS(BB49&lt;4,"estandar",BB49&gt;9,"compleja",BB49&gt;4,"avanzada")</f>
        <v>compleja</v>
      </c>
      <c r="BD49" s="3260">
        <v>1</v>
      </c>
      <c r="BE49" s="3261">
        <v>1</v>
      </c>
      <c r="BF49" s="3260">
        <v>1</v>
      </c>
      <c r="BG49" s="3261">
        <v>0</v>
      </c>
      <c r="BH49" s="1164">
        <v>13.113713423831101</v>
      </c>
      <c r="BI49" s="1164">
        <v>8.1359215686274506</v>
      </c>
      <c r="BJ49" s="1164">
        <v>21.750678733031702</v>
      </c>
      <c r="BK49" s="1164"/>
      <c r="BL49" s="1164">
        <f>SUM(BH49,BI49,BJ49)</f>
        <v>43.000313725490258</v>
      </c>
      <c r="BM49" s="1162"/>
      <c r="BN49" s="1164">
        <v>38.655462184873898</v>
      </c>
      <c r="BO49" s="1164">
        <v>18</v>
      </c>
      <c r="BP49" s="1164">
        <v>0</v>
      </c>
      <c r="BQ49" s="1164">
        <v>1.5117748863587801</v>
      </c>
      <c r="BR49" s="1164">
        <f>SUM(BL49,BN49,BO49,BP49,BQ49)</f>
        <v>101.16755079672294</v>
      </c>
      <c r="BS49" s="1165"/>
      <c r="BT49" s="1200">
        <v>15</v>
      </c>
      <c r="BU49" s="177"/>
      <c r="BV49" s="46"/>
    </row>
    <row r="50" spans="1:74" ht="51.75" customHeight="1" x14ac:dyDescent="0.55000000000000004">
      <c r="A50" s="1437">
        <v>0</v>
      </c>
      <c r="B50" s="1438">
        <v>6</v>
      </c>
      <c r="C50" s="1437">
        <v>0</v>
      </c>
      <c r="D50" s="1438">
        <v>3</v>
      </c>
      <c r="E50" s="1437">
        <v>0</v>
      </c>
      <c r="F50" s="1438">
        <v>5</v>
      </c>
      <c r="G50" s="1437">
        <v>0</v>
      </c>
      <c r="H50" s="1438">
        <v>3</v>
      </c>
      <c r="I50" s="1375"/>
      <c r="J50" s="2766" t="str">
        <f t="shared" si="25"/>
        <v>06030503</v>
      </c>
      <c r="K50" s="830"/>
      <c r="L50" s="830"/>
      <c r="M50" s="830"/>
      <c r="N50" s="830"/>
      <c r="O50" s="830"/>
      <c r="P50" s="830"/>
      <c r="Q50" s="830"/>
      <c r="R50" s="830"/>
      <c r="S50" s="831" t="s">
        <v>167</v>
      </c>
      <c r="T50" s="3185"/>
      <c r="U50" s="2947" t="s">
        <v>944</v>
      </c>
      <c r="V50" s="2700"/>
      <c r="W50" s="1046"/>
      <c r="X50" s="2466"/>
      <c r="Y50" s="545"/>
      <c r="Z50" s="548"/>
      <c r="AA50" s="791"/>
      <c r="AB50" s="791"/>
      <c r="AC50" s="2444"/>
      <c r="AD50" s="3507">
        <f>BB50</f>
        <v>6.25</v>
      </c>
      <c r="AE50" s="3426"/>
      <c r="AF50" s="3426"/>
      <c r="AG50" s="3384"/>
      <c r="AH50" s="3370">
        <f t="shared" si="30"/>
        <v>20</v>
      </c>
      <c r="AI50" s="3545">
        <v>8</v>
      </c>
      <c r="AJ50" s="3545">
        <v>0</v>
      </c>
      <c r="AK50" s="3545">
        <v>0</v>
      </c>
      <c r="AL50" s="3545">
        <v>9</v>
      </c>
      <c r="AM50" s="3545">
        <v>0</v>
      </c>
      <c r="AN50" s="3545">
        <v>3</v>
      </c>
      <c r="AO50" s="3379"/>
      <c r="AP50" s="3606"/>
      <c r="AQ50" s="3370">
        <f t="shared" si="26"/>
        <v>35</v>
      </c>
      <c r="AR50" s="3579">
        <v>4</v>
      </c>
      <c r="AS50" s="3022">
        <v>0</v>
      </c>
      <c r="AT50" s="3022">
        <v>10</v>
      </c>
      <c r="AU50" s="3022">
        <v>10</v>
      </c>
      <c r="AV50" s="3022">
        <v>5</v>
      </c>
      <c r="AW50" s="3023">
        <v>0</v>
      </c>
      <c r="AX50" s="3023">
        <v>0</v>
      </c>
      <c r="AY50" s="3024">
        <v>6</v>
      </c>
      <c r="AZ50" s="1983"/>
      <c r="BA50" s="2916">
        <f t="shared" si="27"/>
        <v>75</v>
      </c>
      <c r="BB50" s="3017">
        <f>BA50/'Radiología simple.'!$AO$8</f>
        <v>6.25</v>
      </c>
      <c r="BC50" s="1807" t="str" cm="1">
        <f t="array" ref="BC50">_xlfn.IFS(BB50&lt;4,"estandar",BB50&gt;9,"compleja",BB50&gt;4,"avanzada")</f>
        <v>avanzada</v>
      </c>
      <c r="BD50" s="3260">
        <v>1</v>
      </c>
      <c r="BE50" s="3261">
        <v>1</v>
      </c>
      <c r="BF50" s="3260">
        <v>1</v>
      </c>
      <c r="BG50" s="3261">
        <v>0</v>
      </c>
      <c r="BH50" s="1164"/>
      <c r="BI50" s="1164"/>
      <c r="BJ50" s="1164"/>
      <c r="BK50" s="1164"/>
      <c r="BL50" s="1164"/>
      <c r="BM50" s="1162"/>
      <c r="BN50" s="1164"/>
      <c r="BO50" s="1164"/>
      <c r="BP50" s="1164"/>
      <c r="BQ50" s="1164"/>
      <c r="BR50" s="1164"/>
      <c r="BS50" s="1165"/>
      <c r="BT50" s="1200"/>
      <c r="BU50" s="177"/>
      <c r="BV50" s="46"/>
    </row>
    <row r="51" spans="1:74" ht="51.75" customHeight="1" x14ac:dyDescent="0.55000000000000004">
      <c r="A51" s="537">
        <v>0</v>
      </c>
      <c r="B51" s="538">
        <v>6</v>
      </c>
      <c r="C51" s="537">
        <v>0</v>
      </c>
      <c r="D51" s="538">
        <v>3</v>
      </c>
      <c r="E51" s="537">
        <v>0</v>
      </c>
      <c r="F51" s="538">
        <v>6</v>
      </c>
      <c r="G51" s="537">
        <v>0</v>
      </c>
      <c r="H51" s="538">
        <v>0</v>
      </c>
      <c r="I51" s="1375" t="str">
        <f t="shared" si="31"/>
        <v>06030600</v>
      </c>
      <c r="J51" s="1375" t="str">
        <f t="shared" si="25"/>
        <v>06030600</v>
      </c>
      <c r="K51" s="830"/>
      <c r="L51" s="830"/>
      <c r="M51" s="830"/>
      <c r="N51" s="830"/>
      <c r="O51" s="830"/>
      <c r="P51" s="830"/>
      <c r="Q51" s="830"/>
      <c r="R51" s="830"/>
      <c r="S51" s="986" t="s">
        <v>119</v>
      </c>
      <c r="T51" s="2717" t="s">
        <v>945</v>
      </c>
      <c r="U51" s="3177"/>
      <c r="V51" s="3025"/>
      <c r="W51" s="3026" t="s">
        <v>946</v>
      </c>
      <c r="X51" s="2466" t="s">
        <v>240</v>
      </c>
      <c r="Y51" s="780"/>
      <c r="Z51" s="548"/>
      <c r="AA51" s="796"/>
      <c r="AB51" s="796"/>
      <c r="AC51" s="2444"/>
      <c r="AD51" s="3426"/>
      <c r="AE51" s="3426"/>
      <c r="AF51" s="3426"/>
      <c r="AG51" s="3384"/>
      <c r="AH51" s="3370">
        <f t="shared" si="30"/>
        <v>40</v>
      </c>
      <c r="AI51" s="3545">
        <v>8</v>
      </c>
      <c r="AJ51" s="3545">
        <v>0</v>
      </c>
      <c r="AK51" s="3545">
        <v>0</v>
      </c>
      <c r="AL51" s="3545">
        <v>24</v>
      </c>
      <c r="AM51" s="3545">
        <v>5</v>
      </c>
      <c r="AN51" s="3545">
        <v>3</v>
      </c>
      <c r="AO51" s="3379"/>
      <c r="AP51" s="3384"/>
      <c r="AQ51" s="3370">
        <f t="shared" si="26"/>
        <v>35</v>
      </c>
      <c r="AR51" s="1947">
        <v>4</v>
      </c>
      <c r="AS51" s="1831">
        <v>0</v>
      </c>
      <c r="AT51" s="1831">
        <v>10</v>
      </c>
      <c r="AU51" s="1831">
        <v>10</v>
      </c>
      <c r="AV51" s="1831">
        <v>5</v>
      </c>
      <c r="AW51" s="2205">
        <v>0</v>
      </c>
      <c r="AX51" s="2205">
        <v>0</v>
      </c>
      <c r="AY51" s="1832">
        <v>6</v>
      </c>
      <c r="AZ51" s="1980"/>
      <c r="BA51" s="2916">
        <f t="shared" si="27"/>
        <v>115</v>
      </c>
      <c r="BB51" s="3017">
        <f>BA51/'Radiología simple.'!$AO$8</f>
        <v>9.5833333333333339</v>
      </c>
      <c r="BC51" s="1807" t="str" cm="1">
        <f t="array" ref="BC51">_xlfn.IFS(BB51&lt;4,"estandar",BB51&gt;9,"compleja",BB51&gt;4,"avanzada")</f>
        <v>compleja</v>
      </c>
      <c r="BD51" s="3260">
        <v>1</v>
      </c>
      <c r="BE51" s="3261">
        <v>1</v>
      </c>
      <c r="BF51" s="3260">
        <v>1</v>
      </c>
      <c r="BG51" s="3261">
        <v>0</v>
      </c>
      <c r="BH51" s="1164"/>
      <c r="BI51" s="1164"/>
      <c r="BJ51" s="1164"/>
      <c r="BK51" s="1164"/>
      <c r="BL51" s="1164"/>
      <c r="BM51" s="1162"/>
      <c r="BN51" s="1164"/>
      <c r="BO51" s="1164"/>
      <c r="BP51" s="1164"/>
      <c r="BQ51" s="1164"/>
      <c r="BR51" s="1164"/>
      <c r="BS51" s="1165"/>
      <c r="BT51" s="1200"/>
      <c r="BU51" s="177"/>
      <c r="BV51" s="46"/>
    </row>
    <row r="52" spans="1:74" ht="51.75" customHeight="1" x14ac:dyDescent="0.55000000000000004">
      <c r="A52" s="537">
        <v>0</v>
      </c>
      <c r="B52" s="538">
        <v>6</v>
      </c>
      <c r="C52" s="537">
        <v>0</v>
      </c>
      <c r="D52" s="538">
        <v>3</v>
      </c>
      <c r="E52" s="537">
        <v>0</v>
      </c>
      <c r="F52" s="538">
        <v>6</v>
      </c>
      <c r="G52" s="537">
        <v>0</v>
      </c>
      <c r="H52" s="538">
        <v>1</v>
      </c>
      <c r="I52" s="1375" t="str">
        <f t="shared" si="31"/>
        <v>06030601</v>
      </c>
      <c r="J52" s="1375" t="str">
        <f t="shared" si="25"/>
        <v>06030601</v>
      </c>
      <c r="K52" s="830"/>
      <c r="L52" s="830">
        <v>712512</v>
      </c>
      <c r="M52" s="830"/>
      <c r="N52" s="830"/>
      <c r="O52" s="830"/>
      <c r="P52" s="830"/>
      <c r="Q52" s="830"/>
      <c r="R52" s="830"/>
      <c r="S52" s="986" t="s">
        <v>119</v>
      </c>
      <c r="T52" s="3196"/>
      <c r="U52" s="2947" t="s">
        <v>947</v>
      </c>
      <c r="V52" s="2700"/>
      <c r="W52" s="1046"/>
      <c r="X52" s="2466" t="s">
        <v>240</v>
      </c>
      <c r="Y52" s="545" t="s">
        <v>948</v>
      </c>
      <c r="Z52" s="548"/>
      <c r="AA52" s="791"/>
      <c r="AB52" s="791"/>
      <c r="AC52" s="2444">
        <v>7.5</v>
      </c>
      <c r="AD52" s="3507">
        <f t="shared" ref="AD52:AD59" si="32">BB52</f>
        <v>6.666666666666667</v>
      </c>
      <c r="AE52" s="3426">
        <v>9.6</v>
      </c>
      <c r="AF52" s="3426"/>
      <c r="AG52" s="3545">
        <v>40</v>
      </c>
      <c r="AH52" s="3370">
        <f t="shared" si="30"/>
        <v>40</v>
      </c>
      <c r="AI52" s="3545">
        <v>8</v>
      </c>
      <c r="AJ52" s="3545">
        <v>0</v>
      </c>
      <c r="AK52" s="3545">
        <v>0</v>
      </c>
      <c r="AL52" s="3545">
        <v>24</v>
      </c>
      <c r="AM52" s="3545">
        <v>5</v>
      </c>
      <c r="AN52" s="3545">
        <v>3</v>
      </c>
      <c r="AO52" s="3379"/>
      <c r="AP52" s="3407">
        <v>40</v>
      </c>
      <c r="AQ52" s="3370">
        <f t="shared" si="26"/>
        <v>40</v>
      </c>
      <c r="AR52" s="1947">
        <v>4</v>
      </c>
      <c r="AS52" s="1831">
        <v>0</v>
      </c>
      <c r="AT52" s="1831">
        <v>10</v>
      </c>
      <c r="AU52" s="1831">
        <v>15</v>
      </c>
      <c r="AV52" s="1831">
        <v>5</v>
      </c>
      <c r="AW52" s="2205">
        <v>0</v>
      </c>
      <c r="AX52" s="2205">
        <v>0</v>
      </c>
      <c r="AY52" s="1832">
        <v>6</v>
      </c>
      <c r="AZ52" s="1980"/>
      <c r="BA52" s="2916">
        <f t="shared" si="27"/>
        <v>80</v>
      </c>
      <c r="BB52" s="3017">
        <f>BA52/'Radiología simple.'!$AO$8</f>
        <v>6.666666666666667</v>
      </c>
      <c r="BC52" s="1807" t="str" cm="1">
        <f t="array" ref="BC52">_xlfn.IFS(BB52&lt;4,"estandar",BB52&gt;9,"compleja",BB52&gt;4,"avanzada")</f>
        <v>avanzada</v>
      </c>
      <c r="BD52" s="3260">
        <v>1</v>
      </c>
      <c r="BE52" s="3261">
        <v>0</v>
      </c>
      <c r="BF52" s="3260">
        <v>1</v>
      </c>
      <c r="BG52" s="3261">
        <v>0</v>
      </c>
      <c r="BH52" s="1164">
        <v>13.113713423831101</v>
      </c>
      <c r="BI52" s="1164">
        <v>8.1359215686274506</v>
      </c>
      <c r="BJ52" s="1164">
        <v>29.000904977375601</v>
      </c>
      <c r="BK52" s="1164"/>
      <c r="BL52" s="1164">
        <f t="shared" ref="BL52:BL57" si="33">SUM(BH52,BI52,BJ52)</f>
        <v>50.250539969834151</v>
      </c>
      <c r="BM52" s="1162"/>
      <c r="BN52" s="1164">
        <v>38.655462184873898</v>
      </c>
      <c r="BO52" s="1164">
        <v>0</v>
      </c>
      <c r="BP52" s="1164">
        <v>0</v>
      </c>
      <c r="BQ52" s="1164">
        <v>1.5117748863587801</v>
      </c>
      <c r="BR52" s="1164">
        <f t="shared" ref="BR52:BR57" si="34">SUM(BL52,BN52,BO52,BP52,BQ52)</f>
        <v>90.417777041066827</v>
      </c>
      <c r="BS52" s="1165"/>
      <c r="BT52" s="1200"/>
      <c r="BU52" s="177"/>
      <c r="BV52" s="46"/>
    </row>
    <row r="53" spans="1:74" ht="51.75" customHeight="1" x14ac:dyDescent="0.55000000000000004">
      <c r="A53" s="537">
        <v>0</v>
      </c>
      <c r="B53" s="538">
        <v>6</v>
      </c>
      <c r="C53" s="537">
        <v>0</v>
      </c>
      <c r="D53" s="538">
        <v>3</v>
      </c>
      <c r="E53" s="537">
        <v>0</v>
      </c>
      <c r="F53" s="538">
        <v>6</v>
      </c>
      <c r="G53" s="537">
        <v>0</v>
      </c>
      <c r="H53" s="538">
        <v>2</v>
      </c>
      <c r="I53" s="1375" t="str">
        <f t="shared" si="31"/>
        <v>06030602</v>
      </c>
      <c r="J53" s="1375" t="str">
        <f t="shared" si="25"/>
        <v>06030602</v>
      </c>
      <c r="K53" s="830"/>
      <c r="L53" s="830">
        <v>712521</v>
      </c>
      <c r="M53" s="830"/>
      <c r="N53" s="830"/>
      <c r="O53" s="830"/>
      <c r="P53" s="830"/>
      <c r="Q53" s="830"/>
      <c r="R53" s="830"/>
      <c r="S53" s="986" t="s">
        <v>119</v>
      </c>
      <c r="T53" s="3185"/>
      <c r="U53" s="2947" t="s">
        <v>949</v>
      </c>
      <c r="V53" s="2700"/>
      <c r="W53" s="1046"/>
      <c r="X53" s="2466" t="s">
        <v>240</v>
      </c>
      <c r="Y53" s="545" t="s">
        <v>950</v>
      </c>
      <c r="Z53" s="548"/>
      <c r="AA53" s="791"/>
      <c r="AB53" s="791"/>
      <c r="AC53" s="2444">
        <v>8.1</v>
      </c>
      <c r="AD53" s="3507">
        <f t="shared" si="32"/>
        <v>11.666666666666666</v>
      </c>
      <c r="AE53" s="3426">
        <v>13.3</v>
      </c>
      <c r="AF53" s="3426"/>
      <c r="AG53" s="3545">
        <v>50</v>
      </c>
      <c r="AH53" s="3370">
        <f t="shared" si="30"/>
        <v>50</v>
      </c>
      <c r="AI53" s="3545">
        <v>8</v>
      </c>
      <c r="AJ53" s="3545">
        <v>0</v>
      </c>
      <c r="AK53" s="3545">
        <v>5</v>
      </c>
      <c r="AL53" s="3545">
        <v>24</v>
      </c>
      <c r="AM53" s="3545">
        <v>10</v>
      </c>
      <c r="AN53" s="3545">
        <v>3</v>
      </c>
      <c r="AO53" s="3379"/>
      <c r="AP53" s="3407">
        <v>40</v>
      </c>
      <c r="AQ53" s="3370">
        <f t="shared" si="26"/>
        <v>40</v>
      </c>
      <c r="AR53" s="1947">
        <v>4</v>
      </c>
      <c r="AS53" s="1831">
        <v>0</v>
      </c>
      <c r="AT53" s="1831">
        <v>10</v>
      </c>
      <c r="AU53" s="1831">
        <v>15</v>
      </c>
      <c r="AV53" s="1831">
        <v>5</v>
      </c>
      <c r="AW53" s="2205">
        <v>0</v>
      </c>
      <c r="AX53" s="2205">
        <v>0</v>
      </c>
      <c r="AY53" s="1832">
        <v>6</v>
      </c>
      <c r="AZ53" s="1980"/>
      <c r="BA53" s="2916">
        <f t="shared" si="27"/>
        <v>140</v>
      </c>
      <c r="BB53" s="3017">
        <f>BA53/'Radiología simple.'!$AO$8</f>
        <v>11.666666666666666</v>
      </c>
      <c r="BC53" s="1807" t="str" cm="1">
        <f t="array" ref="BC53">_xlfn.IFS(BB53&lt;4,"estandar",BB53&gt;9,"compleja",BB53&gt;4,"avanzada")</f>
        <v>compleja</v>
      </c>
      <c r="BD53" s="3260">
        <v>1</v>
      </c>
      <c r="BE53" s="3261">
        <v>1</v>
      </c>
      <c r="BF53" s="3260">
        <v>1</v>
      </c>
      <c r="BG53" s="3261">
        <v>0</v>
      </c>
      <c r="BH53" s="1164">
        <v>16.392141779788801</v>
      </c>
      <c r="BI53" s="1164">
        <v>10.1699019607843</v>
      </c>
      <c r="BJ53" s="1164">
        <v>29.000904977375601</v>
      </c>
      <c r="BK53" s="1164"/>
      <c r="BL53" s="1164">
        <f t="shared" si="33"/>
        <v>55.5629487179487</v>
      </c>
      <c r="BM53" s="1162"/>
      <c r="BN53" s="1164">
        <v>48.3193277310924</v>
      </c>
      <c r="BO53" s="1164">
        <v>18</v>
      </c>
      <c r="BP53" s="1164">
        <v>0</v>
      </c>
      <c r="BQ53" s="1164">
        <v>1.5117748863587801</v>
      </c>
      <c r="BR53" s="1164">
        <f t="shared" si="34"/>
        <v>123.39405133539988</v>
      </c>
      <c r="BS53" s="1165"/>
      <c r="BT53" s="1200">
        <v>15</v>
      </c>
      <c r="BU53" s="177"/>
      <c r="BV53" s="46"/>
    </row>
    <row r="54" spans="1:74" ht="51.75" customHeight="1" x14ac:dyDescent="0.55000000000000004">
      <c r="A54" s="1437">
        <v>0</v>
      </c>
      <c r="B54" s="1438">
        <v>6</v>
      </c>
      <c r="C54" s="1437">
        <v>0</v>
      </c>
      <c r="D54" s="1438">
        <v>3</v>
      </c>
      <c r="E54" s="1437">
        <v>0</v>
      </c>
      <c r="F54" s="1438">
        <v>7</v>
      </c>
      <c r="G54" s="1437">
        <v>0</v>
      </c>
      <c r="H54" s="1438">
        <v>1</v>
      </c>
      <c r="I54" s="1375" t="str">
        <f t="shared" si="31"/>
        <v>06030701</v>
      </c>
      <c r="J54" s="2820" t="str">
        <f t="shared" si="25"/>
        <v>06030701</v>
      </c>
      <c r="K54" s="3027"/>
      <c r="L54" s="3027">
        <v>712522</v>
      </c>
      <c r="M54" s="3027"/>
      <c r="N54" s="3027"/>
      <c r="O54" s="3027"/>
      <c r="P54" s="3027"/>
      <c r="Q54" s="3027"/>
      <c r="R54" s="3027"/>
      <c r="S54" s="3028" t="s">
        <v>167</v>
      </c>
      <c r="T54" s="3203" t="s">
        <v>951</v>
      </c>
      <c r="U54" s="3203" t="s">
        <v>951</v>
      </c>
      <c r="V54" s="3029"/>
      <c r="W54" s="3030"/>
      <c r="X54" s="2466" t="s">
        <v>240</v>
      </c>
      <c r="Y54" s="545" t="s">
        <v>951</v>
      </c>
      <c r="Z54" s="548"/>
      <c r="AA54" s="791"/>
      <c r="AB54" s="791"/>
      <c r="AC54" s="2444">
        <v>6.5</v>
      </c>
      <c r="AD54" s="3507">
        <f t="shared" si="32"/>
        <v>9.1666666666666661</v>
      </c>
      <c r="AE54" s="3426">
        <v>11.7</v>
      </c>
      <c r="AF54" s="3426"/>
      <c r="AG54" s="3545">
        <v>45</v>
      </c>
      <c r="AH54" s="3370">
        <f t="shared" si="30"/>
        <v>40</v>
      </c>
      <c r="AI54" s="3545">
        <v>8</v>
      </c>
      <c r="AJ54" s="3545">
        <v>0</v>
      </c>
      <c r="AK54" s="3545">
        <v>5</v>
      </c>
      <c r="AL54" s="3545">
        <v>24</v>
      </c>
      <c r="AM54" s="3545">
        <v>0</v>
      </c>
      <c r="AN54" s="3545">
        <v>3</v>
      </c>
      <c r="AO54" s="3545"/>
      <c r="AP54" s="3407">
        <v>30</v>
      </c>
      <c r="AQ54" s="3370">
        <f t="shared" si="26"/>
        <v>30</v>
      </c>
      <c r="AR54" s="2140">
        <v>4</v>
      </c>
      <c r="AS54" s="1787">
        <v>0</v>
      </c>
      <c r="AT54" s="1787">
        <v>10</v>
      </c>
      <c r="AU54" s="1787">
        <v>0</v>
      </c>
      <c r="AV54" s="1787">
        <v>10</v>
      </c>
      <c r="AW54" s="2209">
        <v>0</v>
      </c>
      <c r="AX54" s="2209">
        <v>0</v>
      </c>
      <c r="AY54" s="1834">
        <v>6</v>
      </c>
      <c r="AZ54" s="1977"/>
      <c r="BA54" s="2916">
        <f t="shared" si="27"/>
        <v>110</v>
      </c>
      <c r="BB54" s="3017">
        <f>BA54/'Radiología simple.'!$AO$8</f>
        <v>9.1666666666666661</v>
      </c>
      <c r="BC54" s="1807" t="str" cm="1">
        <f t="array" ref="BC54">_xlfn.IFS(BB54&lt;4,"estandar",BB54&gt;9,"compleja",BB54&gt;4,"avanzada")</f>
        <v>compleja</v>
      </c>
      <c r="BD54" s="3260">
        <v>1</v>
      </c>
      <c r="BE54" s="3261">
        <v>1</v>
      </c>
      <c r="BF54" s="3260">
        <v>1</v>
      </c>
      <c r="BG54" s="3261">
        <v>0</v>
      </c>
      <c r="BH54" s="1164">
        <v>14.752927601810001</v>
      </c>
      <c r="BI54" s="1164">
        <v>9.1529117647058804</v>
      </c>
      <c r="BJ54" s="1164">
        <v>21.750678733031702</v>
      </c>
      <c r="BK54" s="1164"/>
      <c r="BL54" s="1164">
        <f t="shared" si="33"/>
        <v>45.656518099547583</v>
      </c>
      <c r="BM54" s="1162"/>
      <c r="BN54" s="1164">
        <v>43.487394957983199</v>
      </c>
      <c r="BO54" s="1164">
        <v>18</v>
      </c>
      <c r="BP54" s="1164">
        <v>0</v>
      </c>
      <c r="BQ54" s="1164">
        <v>1.5117748863587801</v>
      </c>
      <c r="BR54" s="1164">
        <f t="shared" si="34"/>
        <v>108.65568794388956</v>
      </c>
      <c r="BS54" s="1165"/>
      <c r="BT54" s="1200">
        <v>15</v>
      </c>
      <c r="BU54" s="177"/>
      <c r="BV54" s="46"/>
    </row>
    <row r="55" spans="1:74" ht="51.75" customHeight="1" x14ac:dyDescent="0.55000000000000004">
      <c r="A55" s="1437">
        <v>0</v>
      </c>
      <c r="B55" s="1438">
        <v>6</v>
      </c>
      <c r="C55" s="1437">
        <v>0</v>
      </c>
      <c r="D55" s="1438">
        <v>3</v>
      </c>
      <c r="E55" s="1437">
        <v>0</v>
      </c>
      <c r="F55" s="1438">
        <v>7</v>
      </c>
      <c r="G55" s="1437">
        <v>0</v>
      </c>
      <c r="H55" s="1438">
        <v>2</v>
      </c>
      <c r="I55" s="2841"/>
      <c r="J55" s="2766" t="str">
        <f t="shared" si="25"/>
        <v>06030702</v>
      </c>
      <c r="K55" s="830"/>
      <c r="L55" s="830"/>
      <c r="M55" s="830"/>
      <c r="N55" s="830"/>
      <c r="O55" s="830"/>
      <c r="P55" s="830"/>
      <c r="Q55" s="830"/>
      <c r="R55" s="830"/>
      <c r="S55" s="831" t="s">
        <v>167</v>
      </c>
      <c r="T55" s="2708" t="s">
        <v>952</v>
      </c>
      <c r="U55" s="3169" t="s">
        <v>953</v>
      </c>
      <c r="V55" s="2671"/>
      <c r="W55" s="1135"/>
      <c r="X55" s="3020" t="s">
        <v>653</v>
      </c>
      <c r="Y55" s="829" t="s">
        <v>954</v>
      </c>
      <c r="Z55" s="548"/>
      <c r="AA55" s="791"/>
      <c r="AB55" s="791"/>
      <c r="AC55" s="2444"/>
      <c r="AD55" s="3507">
        <f t="shared" si="32"/>
        <v>4.583333333333333</v>
      </c>
      <c r="AE55" s="3426"/>
      <c r="AF55" s="3426"/>
      <c r="AG55" s="3545"/>
      <c r="AH55" s="3370">
        <f t="shared" si="30"/>
        <v>35</v>
      </c>
      <c r="AI55" s="3545">
        <v>8</v>
      </c>
      <c r="AJ55" s="3545">
        <v>0</v>
      </c>
      <c r="AK55" s="3545">
        <v>0</v>
      </c>
      <c r="AL55" s="3545">
        <v>24</v>
      </c>
      <c r="AM55" s="3545">
        <v>0</v>
      </c>
      <c r="AN55" s="3545">
        <v>3</v>
      </c>
      <c r="AO55" s="3545"/>
      <c r="AP55" s="3398"/>
      <c r="AQ55" s="3370">
        <f t="shared" si="26"/>
        <v>20</v>
      </c>
      <c r="AR55" s="2140">
        <v>4</v>
      </c>
      <c r="AS55" s="1787">
        <v>0</v>
      </c>
      <c r="AT55" s="1787">
        <v>10</v>
      </c>
      <c r="AU55" s="1787">
        <v>0</v>
      </c>
      <c r="AV55" s="1787">
        <v>0</v>
      </c>
      <c r="AW55" s="2209">
        <v>0</v>
      </c>
      <c r="AX55" s="2209">
        <v>0</v>
      </c>
      <c r="AY55" s="1834">
        <v>6</v>
      </c>
      <c r="AZ55" s="1979"/>
      <c r="BA55" s="2916">
        <f t="shared" si="27"/>
        <v>55</v>
      </c>
      <c r="BB55" s="3017">
        <f>BA55/'Radiología simple.'!$AO$8</f>
        <v>4.583333333333333</v>
      </c>
      <c r="BC55" s="1807" t="str" cm="1">
        <f t="array" ref="BC55">_xlfn.IFS(BB55&lt;4,"estandar",BB55&gt;9,"compleja",BB55&gt;4,"avanzada")</f>
        <v>avanzada</v>
      </c>
      <c r="BD55" s="3260">
        <v>1</v>
      </c>
      <c r="BE55" s="3261">
        <v>0</v>
      </c>
      <c r="BF55" s="3260">
        <v>1</v>
      </c>
      <c r="BG55" s="3261">
        <v>0</v>
      </c>
      <c r="BH55" s="1164"/>
      <c r="BI55" s="1164"/>
      <c r="BJ55" s="1164"/>
      <c r="BK55" s="1164"/>
      <c r="BL55" s="1164">
        <f t="shared" si="33"/>
        <v>0</v>
      </c>
      <c r="BM55" s="1162"/>
      <c r="BN55" s="1164"/>
      <c r="BO55" s="1164"/>
      <c r="BP55" s="1164"/>
      <c r="BQ55" s="1164"/>
      <c r="BR55" s="1164">
        <f t="shared" si="34"/>
        <v>0</v>
      </c>
      <c r="BS55" s="1165"/>
      <c r="BT55" s="1200"/>
      <c r="BU55" s="177"/>
      <c r="BV55" s="46"/>
    </row>
    <row r="56" spans="1:74" ht="51.75" customHeight="1" x14ac:dyDescent="0.55000000000000004">
      <c r="A56" s="1437">
        <v>0</v>
      </c>
      <c r="B56" s="1438">
        <v>6</v>
      </c>
      <c r="C56" s="1437">
        <v>0</v>
      </c>
      <c r="D56" s="1438">
        <v>3</v>
      </c>
      <c r="E56" s="1437">
        <v>0</v>
      </c>
      <c r="F56" s="1438">
        <v>7</v>
      </c>
      <c r="G56" s="1437">
        <v>0</v>
      </c>
      <c r="H56" s="1438">
        <v>3</v>
      </c>
      <c r="I56" s="2841"/>
      <c r="J56" s="2766" t="str">
        <f t="shared" si="25"/>
        <v>06030703</v>
      </c>
      <c r="K56" s="830"/>
      <c r="L56" s="830"/>
      <c r="M56" s="830"/>
      <c r="N56" s="830"/>
      <c r="O56" s="830"/>
      <c r="P56" s="830"/>
      <c r="Q56" s="830"/>
      <c r="R56" s="830"/>
      <c r="S56" s="831" t="s">
        <v>167</v>
      </c>
      <c r="T56" s="2708" t="s">
        <v>955</v>
      </c>
      <c r="U56" s="2708" t="s">
        <v>955</v>
      </c>
      <c r="V56" s="2671"/>
      <c r="W56" s="1135"/>
      <c r="X56" s="3020" t="s">
        <v>653</v>
      </c>
      <c r="Y56" s="829" t="s">
        <v>955</v>
      </c>
      <c r="Z56" s="548"/>
      <c r="AA56" s="791"/>
      <c r="AB56" s="791"/>
      <c r="AC56" s="2444"/>
      <c r="AD56" s="3507">
        <f t="shared" si="32"/>
        <v>10.416666666666666</v>
      </c>
      <c r="AE56" s="3426"/>
      <c r="AF56" s="3426"/>
      <c r="AG56" s="3379"/>
      <c r="AH56" s="3370">
        <f t="shared" si="30"/>
        <v>45</v>
      </c>
      <c r="AI56" s="3545">
        <v>8</v>
      </c>
      <c r="AJ56" s="3545">
        <v>0</v>
      </c>
      <c r="AK56" s="3545">
        <v>5</v>
      </c>
      <c r="AL56" s="3545">
        <v>24</v>
      </c>
      <c r="AM56" s="3545">
        <v>5</v>
      </c>
      <c r="AN56" s="3545">
        <v>3</v>
      </c>
      <c r="AO56" s="3379"/>
      <c r="AP56" s="3384"/>
      <c r="AQ56" s="3370">
        <f t="shared" si="26"/>
        <v>35</v>
      </c>
      <c r="AR56" s="2140">
        <v>4</v>
      </c>
      <c r="AS56" s="1787">
        <v>0</v>
      </c>
      <c r="AT56" s="1787">
        <v>10</v>
      </c>
      <c r="AU56" s="1787">
        <v>10</v>
      </c>
      <c r="AV56" s="1787">
        <v>5</v>
      </c>
      <c r="AW56" s="2209">
        <v>0</v>
      </c>
      <c r="AX56" s="2209">
        <v>0</v>
      </c>
      <c r="AY56" s="1834">
        <v>6</v>
      </c>
      <c r="AZ56" s="1977"/>
      <c r="BA56" s="2916">
        <f t="shared" si="27"/>
        <v>125</v>
      </c>
      <c r="BB56" s="3017">
        <f>BA56/'Radiología simple.'!$AO$8</f>
        <v>10.416666666666666</v>
      </c>
      <c r="BC56" s="1807" t="str" cm="1">
        <f t="array" ref="BC56">_xlfn.IFS(BB56&lt;4,"estandar",BB56&gt;9,"compleja",BB56&gt;4,"avanzada")</f>
        <v>compleja</v>
      </c>
      <c r="BD56" s="3260">
        <v>1</v>
      </c>
      <c r="BE56" s="3261">
        <v>1</v>
      </c>
      <c r="BF56" s="3260">
        <v>1</v>
      </c>
      <c r="BG56" s="3261">
        <v>0</v>
      </c>
      <c r="BH56" s="1164"/>
      <c r="BI56" s="1164"/>
      <c r="BJ56" s="1164"/>
      <c r="BK56" s="1164"/>
      <c r="BL56" s="1164">
        <f t="shared" si="33"/>
        <v>0</v>
      </c>
      <c r="BM56" s="1162"/>
      <c r="BN56" s="1164"/>
      <c r="BO56" s="1164"/>
      <c r="BP56" s="1164"/>
      <c r="BQ56" s="1164"/>
      <c r="BR56" s="1164">
        <f t="shared" si="34"/>
        <v>0</v>
      </c>
      <c r="BS56" s="1165"/>
      <c r="BT56" s="1200"/>
      <c r="BU56" s="177"/>
      <c r="BV56" s="46"/>
    </row>
    <row r="57" spans="1:74" ht="51.75" customHeight="1" x14ac:dyDescent="0.55000000000000004">
      <c r="A57" s="537">
        <v>0</v>
      </c>
      <c r="B57" s="538">
        <v>6</v>
      </c>
      <c r="C57" s="537">
        <v>0</v>
      </c>
      <c r="D57" s="538">
        <v>3</v>
      </c>
      <c r="E57" s="537">
        <v>0</v>
      </c>
      <c r="F57" s="538">
        <v>8</v>
      </c>
      <c r="G57" s="537">
        <v>0</v>
      </c>
      <c r="H57" s="538">
        <v>1</v>
      </c>
      <c r="I57" s="1375" t="str">
        <f t="shared" si="31"/>
        <v>06030801</v>
      </c>
      <c r="J57" s="1375" t="str">
        <f t="shared" si="25"/>
        <v>06030801</v>
      </c>
      <c r="K57" s="830"/>
      <c r="L57" s="830">
        <v>712511</v>
      </c>
      <c r="M57" s="830"/>
      <c r="N57" s="830"/>
      <c r="O57" s="830"/>
      <c r="P57" s="830"/>
      <c r="Q57" s="830"/>
      <c r="R57" s="830"/>
      <c r="S57" s="986" t="s">
        <v>119</v>
      </c>
      <c r="T57" s="2663" t="s">
        <v>956</v>
      </c>
      <c r="U57" s="2663" t="s">
        <v>956</v>
      </c>
      <c r="V57" s="2700"/>
      <c r="W57" s="1046"/>
      <c r="X57" s="2466" t="s">
        <v>240</v>
      </c>
      <c r="Y57" s="803" t="s">
        <v>956</v>
      </c>
      <c r="Z57" s="548"/>
      <c r="AA57" s="791"/>
      <c r="AB57" s="791"/>
      <c r="AC57" s="2444">
        <v>8.8000000000000007</v>
      </c>
      <c r="AD57" s="3507">
        <f t="shared" si="32"/>
        <v>7.5</v>
      </c>
      <c r="AE57" s="3426">
        <v>10.5</v>
      </c>
      <c r="AF57" s="3426"/>
      <c r="AG57" s="3398">
        <v>40</v>
      </c>
      <c r="AH57" s="3370">
        <f t="shared" si="30"/>
        <v>40</v>
      </c>
      <c r="AI57" s="3398">
        <v>8</v>
      </c>
      <c r="AJ57" s="3398">
        <v>0</v>
      </c>
      <c r="AK57" s="3398">
        <v>0</v>
      </c>
      <c r="AL57" s="3398">
        <v>29</v>
      </c>
      <c r="AM57" s="3398">
        <v>0</v>
      </c>
      <c r="AN57" s="3398">
        <v>3</v>
      </c>
      <c r="AO57" s="3384"/>
      <c r="AP57" s="3407">
        <v>50</v>
      </c>
      <c r="AQ57" s="3545">
        <f t="shared" ref="AQ57:AQ76" si="35">SUM(AR57:AY57)</f>
        <v>50</v>
      </c>
      <c r="AR57" s="2140">
        <v>4</v>
      </c>
      <c r="AS57" s="1787">
        <v>0</v>
      </c>
      <c r="AT57" s="1787">
        <v>10</v>
      </c>
      <c r="AU57" s="1787">
        <v>20</v>
      </c>
      <c r="AV57" s="1787">
        <v>10</v>
      </c>
      <c r="AW57" s="2209">
        <v>0</v>
      </c>
      <c r="AX57" s="2209">
        <v>0</v>
      </c>
      <c r="AY57" s="1834">
        <v>6</v>
      </c>
      <c r="AZ57" s="1977"/>
      <c r="BA57" s="2916">
        <f t="shared" si="27"/>
        <v>90</v>
      </c>
      <c r="BB57" s="3017">
        <f>BA57/'Radiología simple.'!$AO$8</f>
        <v>7.5</v>
      </c>
      <c r="BC57" s="1807" t="str" cm="1">
        <f t="array" ref="BC57">_xlfn.IFS(BB57&lt;4,"estandar",BB57&gt;9,"compleja",BB57&gt;4,"avanzada")</f>
        <v>avanzada</v>
      </c>
      <c r="BD57" s="3260">
        <v>1</v>
      </c>
      <c r="BE57" s="3261">
        <v>0</v>
      </c>
      <c r="BF57" s="3260">
        <v>1</v>
      </c>
      <c r="BG57" s="3261">
        <v>0</v>
      </c>
      <c r="BH57" s="1164">
        <v>13.113713423831101</v>
      </c>
      <c r="BI57" s="1164">
        <v>8.1359215686274506</v>
      </c>
      <c r="BJ57" s="1164">
        <v>36.251131221719497</v>
      </c>
      <c r="BK57" s="1164"/>
      <c r="BL57" s="1164">
        <f t="shared" si="33"/>
        <v>57.50076621417805</v>
      </c>
      <c r="BM57" s="1162"/>
      <c r="BN57" s="1164">
        <v>38.655462184873898</v>
      </c>
      <c r="BO57" s="1164">
        <v>0</v>
      </c>
      <c r="BP57" s="1164">
        <v>0</v>
      </c>
      <c r="BQ57" s="1164">
        <v>1.5117748863587801</v>
      </c>
      <c r="BR57" s="1164">
        <f t="shared" si="34"/>
        <v>97.66800328541072</v>
      </c>
      <c r="BS57" s="1165"/>
      <c r="BT57" s="1200"/>
      <c r="BU57" s="177"/>
      <c r="BV57" s="46"/>
    </row>
    <row r="58" spans="1:74" ht="51.75" customHeight="1" x14ac:dyDescent="0.55000000000000004">
      <c r="A58" s="537">
        <v>0</v>
      </c>
      <c r="B58" s="538">
        <v>6</v>
      </c>
      <c r="C58" s="537">
        <v>0</v>
      </c>
      <c r="D58" s="538">
        <v>3</v>
      </c>
      <c r="E58" s="537">
        <v>0</v>
      </c>
      <c r="F58" s="538">
        <v>9</v>
      </c>
      <c r="G58" s="537">
        <v>0</v>
      </c>
      <c r="H58" s="538">
        <v>0</v>
      </c>
      <c r="I58" s="1375" t="str">
        <f t="shared" si="31"/>
        <v>06030900</v>
      </c>
      <c r="J58" s="2766" t="str">
        <f t="shared" si="25"/>
        <v>06030900</v>
      </c>
      <c r="K58" s="830"/>
      <c r="L58" s="830"/>
      <c r="M58" s="830"/>
      <c r="N58" s="830"/>
      <c r="O58" s="830"/>
      <c r="P58" s="830"/>
      <c r="Q58" s="830"/>
      <c r="R58" s="830"/>
      <c r="S58" s="2669" t="s">
        <v>167</v>
      </c>
      <c r="T58" s="3204" t="s">
        <v>957</v>
      </c>
      <c r="U58" s="2730" t="s">
        <v>958</v>
      </c>
      <c r="V58" s="2730"/>
      <c r="W58" s="2351" t="s">
        <v>959</v>
      </c>
      <c r="X58" s="3020" t="s">
        <v>653</v>
      </c>
      <c r="Y58" s="2351" t="s">
        <v>960</v>
      </c>
      <c r="Z58" s="548"/>
      <c r="AA58" s="791"/>
      <c r="AB58" s="791"/>
      <c r="AC58" s="2444">
        <v>5.3</v>
      </c>
      <c r="AD58" s="3507">
        <f t="shared" si="32"/>
        <v>5.416666666666667</v>
      </c>
      <c r="AE58" s="3426">
        <v>7.6</v>
      </c>
      <c r="AF58" s="3426"/>
      <c r="AG58" s="3407">
        <v>35</v>
      </c>
      <c r="AH58" s="3370">
        <f t="shared" si="30"/>
        <v>35</v>
      </c>
      <c r="AI58" s="3398">
        <v>8</v>
      </c>
      <c r="AJ58" s="3398">
        <v>0</v>
      </c>
      <c r="AK58" s="3398">
        <v>0</v>
      </c>
      <c r="AL58" s="3398">
        <v>24</v>
      </c>
      <c r="AM58" s="3398">
        <v>0</v>
      </c>
      <c r="AN58" s="3398">
        <v>3</v>
      </c>
      <c r="AO58" s="3384"/>
      <c r="AP58" s="3407">
        <v>25</v>
      </c>
      <c r="AQ58" s="3370">
        <f t="shared" si="35"/>
        <v>30</v>
      </c>
      <c r="AR58" s="1947">
        <v>4</v>
      </c>
      <c r="AS58" s="1831">
        <v>0</v>
      </c>
      <c r="AT58" s="1831">
        <v>10</v>
      </c>
      <c r="AU58" s="1831">
        <v>0</v>
      </c>
      <c r="AV58" s="1831">
        <v>10</v>
      </c>
      <c r="AW58" s="2205">
        <v>0</v>
      </c>
      <c r="AX58" s="2205">
        <v>0</v>
      </c>
      <c r="AY58" s="1832">
        <v>6</v>
      </c>
      <c r="AZ58" s="1980"/>
      <c r="BA58" s="2916">
        <f t="shared" si="27"/>
        <v>65</v>
      </c>
      <c r="BB58" s="3017">
        <f>BA58/'Radiología simple.'!$AO$8</f>
        <v>5.416666666666667</v>
      </c>
      <c r="BC58" s="1807" t="str" cm="1">
        <f t="array" ref="BC58">_xlfn.IFS(BB58&lt;4,"estandar",BB58&gt;9,"compleja",BB58&gt;4,"avanzada")</f>
        <v>avanzada</v>
      </c>
      <c r="BD58" s="3260">
        <v>1</v>
      </c>
      <c r="BE58" s="3261">
        <v>0</v>
      </c>
      <c r="BF58" s="3260">
        <v>1</v>
      </c>
      <c r="BG58" s="3261">
        <v>0</v>
      </c>
      <c r="BH58" s="1164"/>
      <c r="BI58" s="1164"/>
      <c r="BJ58" s="1164"/>
      <c r="BK58" s="1164"/>
      <c r="BL58" s="1164"/>
      <c r="BM58" s="1162"/>
      <c r="BN58" s="1164"/>
      <c r="BO58" s="1164"/>
      <c r="BP58" s="1164"/>
      <c r="BQ58" s="1164"/>
      <c r="BR58" s="1164"/>
      <c r="BS58" s="1165"/>
      <c r="BT58" s="1200"/>
      <c r="BU58" s="177"/>
      <c r="BV58" s="46"/>
    </row>
    <row r="59" spans="1:74" ht="51.75" customHeight="1" x14ac:dyDescent="0.55000000000000004">
      <c r="A59" s="537">
        <v>0</v>
      </c>
      <c r="B59" s="538">
        <v>6</v>
      </c>
      <c r="C59" s="537">
        <v>0</v>
      </c>
      <c r="D59" s="538">
        <v>3</v>
      </c>
      <c r="E59" s="537">
        <v>0</v>
      </c>
      <c r="F59" s="538">
        <v>9</v>
      </c>
      <c r="G59" s="537">
        <v>0</v>
      </c>
      <c r="H59" s="538">
        <v>1</v>
      </c>
      <c r="I59" s="1375" t="str">
        <f t="shared" ref="I59" si="36">CONCATENATE(A59,B59,C59,D59,E59,F59,G59,H59)</f>
        <v>06030901</v>
      </c>
      <c r="J59" s="2766" t="str">
        <f t="shared" si="25"/>
        <v>06030901</v>
      </c>
      <c r="K59" s="830"/>
      <c r="L59" s="830"/>
      <c r="M59" s="830"/>
      <c r="N59" s="830"/>
      <c r="O59" s="830"/>
      <c r="P59" s="830"/>
      <c r="Q59" s="830"/>
      <c r="R59" s="830"/>
      <c r="S59" s="2669" t="s">
        <v>167</v>
      </c>
      <c r="T59" s="2663"/>
      <c r="U59" s="2730" t="s">
        <v>961</v>
      </c>
      <c r="V59" s="2730"/>
      <c r="W59" s="2351"/>
      <c r="X59" s="3020" t="s">
        <v>653</v>
      </c>
      <c r="Y59" s="2351" t="s">
        <v>962</v>
      </c>
      <c r="Z59" s="548"/>
      <c r="AA59" s="791"/>
      <c r="AB59" s="791"/>
      <c r="AC59" s="2444">
        <v>6.2</v>
      </c>
      <c r="AD59" s="3507">
        <f t="shared" si="32"/>
        <v>10.416666666666666</v>
      </c>
      <c r="AE59" s="3426">
        <v>10.9</v>
      </c>
      <c r="AF59" s="3426"/>
      <c r="AG59" s="3407">
        <v>40</v>
      </c>
      <c r="AH59" s="3370">
        <f t="shared" si="30"/>
        <v>45</v>
      </c>
      <c r="AI59" s="3398">
        <v>8</v>
      </c>
      <c r="AJ59" s="3398">
        <v>0</v>
      </c>
      <c r="AK59" s="3398">
        <v>5</v>
      </c>
      <c r="AL59" s="3398">
        <v>24</v>
      </c>
      <c r="AM59" s="3398">
        <v>5</v>
      </c>
      <c r="AN59" s="3398">
        <v>3</v>
      </c>
      <c r="AO59" s="3384"/>
      <c r="AP59" s="3407">
        <v>30</v>
      </c>
      <c r="AQ59" s="3370">
        <f t="shared" si="35"/>
        <v>35</v>
      </c>
      <c r="AR59" s="1947">
        <v>4</v>
      </c>
      <c r="AS59" s="1831">
        <v>0</v>
      </c>
      <c r="AT59" s="1831">
        <v>10</v>
      </c>
      <c r="AU59" s="1831">
        <v>5</v>
      </c>
      <c r="AV59" s="1831">
        <v>10</v>
      </c>
      <c r="AW59" s="2205">
        <v>0</v>
      </c>
      <c r="AX59" s="2205">
        <v>0</v>
      </c>
      <c r="AY59" s="1832">
        <v>6</v>
      </c>
      <c r="AZ59" s="1980"/>
      <c r="BA59" s="2916">
        <f t="shared" si="27"/>
        <v>125</v>
      </c>
      <c r="BB59" s="3017">
        <f>BA59/'Radiología simple.'!$AO$8</f>
        <v>10.416666666666666</v>
      </c>
      <c r="BC59" s="1807" t="str" cm="1">
        <f t="array" ref="BC59">_xlfn.IFS(BB59&lt;4,"estandar",BB59&gt;9,"compleja",BB59&gt;4,"avanzada")</f>
        <v>compleja</v>
      </c>
      <c r="BD59" s="3260">
        <v>1</v>
      </c>
      <c r="BE59" s="3261">
        <v>1</v>
      </c>
      <c r="BF59" s="3260">
        <v>1</v>
      </c>
      <c r="BG59" s="3261">
        <v>0</v>
      </c>
      <c r="BH59" s="1164"/>
      <c r="BI59" s="1164"/>
      <c r="BJ59" s="1164"/>
      <c r="BK59" s="1164"/>
      <c r="BL59" s="1164"/>
      <c r="BM59" s="1162"/>
      <c r="BN59" s="1164"/>
      <c r="BO59" s="1164"/>
      <c r="BP59" s="1164"/>
      <c r="BQ59" s="1164"/>
      <c r="BR59" s="1164"/>
      <c r="BS59" s="1165"/>
      <c r="BT59" s="1200"/>
      <c r="BU59" s="177"/>
      <c r="BV59" s="46"/>
    </row>
    <row r="60" spans="1:74" ht="51.75" customHeight="1" x14ac:dyDescent="0.55000000000000004">
      <c r="A60" s="1437">
        <v>0</v>
      </c>
      <c r="B60" s="1438">
        <v>6</v>
      </c>
      <c r="C60" s="1437">
        <v>0</v>
      </c>
      <c r="D60" s="1438">
        <v>3</v>
      </c>
      <c r="E60" s="1437">
        <v>0</v>
      </c>
      <c r="F60" s="1438">
        <v>6</v>
      </c>
      <c r="G60" s="1437">
        <v>0</v>
      </c>
      <c r="H60" s="1438">
        <v>0</v>
      </c>
      <c r="I60" s="1375"/>
      <c r="J60" s="2766" t="str">
        <f t="shared" si="25"/>
        <v>06030600</v>
      </c>
      <c r="K60" s="830"/>
      <c r="L60" s="830"/>
      <c r="M60" s="830"/>
      <c r="N60" s="830"/>
      <c r="O60" s="830"/>
      <c r="P60" s="830"/>
      <c r="Q60" s="830"/>
      <c r="R60" s="830"/>
      <c r="S60" s="2669" t="s">
        <v>167</v>
      </c>
      <c r="T60" s="2708" t="s">
        <v>963</v>
      </c>
      <c r="U60" s="2730"/>
      <c r="V60" s="2730"/>
      <c r="W60" s="2351"/>
      <c r="X60" s="3020" t="s">
        <v>653</v>
      </c>
      <c r="Y60" s="2351" t="s">
        <v>964</v>
      </c>
      <c r="Z60" s="548"/>
      <c r="AA60" s="791"/>
      <c r="AB60" s="791"/>
      <c r="AC60" s="2444"/>
      <c r="AD60" s="3426"/>
      <c r="AE60" s="3426"/>
      <c r="AF60" s="3426"/>
      <c r="AG60" s="3384"/>
      <c r="AH60" s="3370">
        <f t="shared" si="30"/>
        <v>35</v>
      </c>
      <c r="AI60" s="3398">
        <v>8</v>
      </c>
      <c r="AJ60" s="3398">
        <v>0</v>
      </c>
      <c r="AK60" s="3398">
        <v>0</v>
      </c>
      <c r="AL60" s="3398">
        <v>24</v>
      </c>
      <c r="AM60" s="3398">
        <v>0</v>
      </c>
      <c r="AN60" s="3398">
        <v>3</v>
      </c>
      <c r="AO60" s="3384"/>
      <c r="AP60" s="3384"/>
      <c r="AQ60" s="3545">
        <f t="shared" si="35"/>
        <v>30</v>
      </c>
      <c r="AR60" s="1947">
        <v>4</v>
      </c>
      <c r="AS60" s="1831">
        <v>0</v>
      </c>
      <c r="AT60" s="1831">
        <v>10</v>
      </c>
      <c r="AU60" s="1831">
        <v>0</v>
      </c>
      <c r="AV60" s="1831">
        <v>10</v>
      </c>
      <c r="AW60" s="2205">
        <v>0</v>
      </c>
      <c r="AX60" s="2205">
        <v>0</v>
      </c>
      <c r="AY60" s="1832">
        <v>6</v>
      </c>
      <c r="AZ60" s="1980"/>
      <c r="BA60" s="2916">
        <f t="shared" si="27"/>
        <v>65</v>
      </c>
      <c r="BB60" s="3017">
        <f>BA60/'Radiología simple.'!$AO$8</f>
        <v>5.416666666666667</v>
      </c>
      <c r="BC60" s="1807" t="str" cm="1">
        <f t="array" ref="BC60">_xlfn.IFS(BB60&lt;4,"estandar",BB60&gt;9,"compleja",BB60&gt;4,"avanzada")</f>
        <v>avanzada</v>
      </c>
      <c r="BD60" s="3260">
        <v>1</v>
      </c>
      <c r="BE60" s="3261">
        <v>0</v>
      </c>
      <c r="BF60" s="3260">
        <v>1</v>
      </c>
      <c r="BG60" s="3261">
        <v>0</v>
      </c>
      <c r="BH60" s="1164"/>
      <c r="BI60" s="1164"/>
      <c r="BJ60" s="1164"/>
      <c r="BK60" s="1164"/>
      <c r="BL60" s="1164"/>
      <c r="BM60" s="1162"/>
      <c r="BN60" s="1164"/>
      <c r="BO60" s="1164"/>
      <c r="BP60" s="1164"/>
      <c r="BQ60" s="1164"/>
      <c r="BR60" s="1164"/>
      <c r="BS60" s="1165"/>
      <c r="BT60" s="1200"/>
      <c r="BU60" s="177"/>
      <c r="BV60" s="46"/>
    </row>
    <row r="61" spans="1:74" ht="51.75" customHeight="1" x14ac:dyDescent="0.55000000000000004">
      <c r="A61" s="1437">
        <v>0</v>
      </c>
      <c r="B61" s="1438">
        <v>6</v>
      </c>
      <c r="C61" s="1437">
        <v>0</v>
      </c>
      <c r="D61" s="1438">
        <v>3</v>
      </c>
      <c r="E61" s="1437">
        <v>0</v>
      </c>
      <c r="F61" s="1438">
        <v>6</v>
      </c>
      <c r="G61" s="1437">
        <v>0</v>
      </c>
      <c r="H61" s="1438">
        <v>1</v>
      </c>
      <c r="I61" s="1375"/>
      <c r="J61" s="2766" t="str">
        <f t="shared" si="25"/>
        <v>06030601</v>
      </c>
      <c r="K61" s="830"/>
      <c r="L61" s="830"/>
      <c r="M61" s="830"/>
      <c r="N61" s="830"/>
      <c r="O61" s="830"/>
      <c r="P61" s="830"/>
      <c r="Q61" s="830"/>
      <c r="R61" s="830"/>
      <c r="S61" s="2669" t="s">
        <v>167</v>
      </c>
      <c r="T61" s="2730"/>
      <c r="U61" s="2730" t="s">
        <v>965</v>
      </c>
      <c r="V61" s="2730"/>
      <c r="W61" s="2351"/>
      <c r="X61" s="3020"/>
      <c r="Y61" s="2351"/>
      <c r="Z61" s="548"/>
      <c r="AA61" s="791"/>
      <c r="AB61" s="791"/>
      <c r="AC61" s="2444">
        <v>5.3</v>
      </c>
      <c r="AD61" s="3507">
        <f>BB61</f>
        <v>5.416666666666667</v>
      </c>
      <c r="AE61" s="3426">
        <v>7.6</v>
      </c>
      <c r="AF61" s="3426"/>
      <c r="AG61" s="3407">
        <v>35</v>
      </c>
      <c r="AH61" s="3370">
        <f t="shared" si="30"/>
        <v>35</v>
      </c>
      <c r="AI61" s="3398">
        <v>8</v>
      </c>
      <c r="AJ61" s="3398">
        <v>0</v>
      </c>
      <c r="AK61" s="3398">
        <v>0</v>
      </c>
      <c r="AL61" s="3398">
        <v>24</v>
      </c>
      <c r="AM61" s="3398">
        <v>0</v>
      </c>
      <c r="AN61" s="3398">
        <v>3</v>
      </c>
      <c r="AO61" s="3398"/>
      <c r="AP61" s="3407">
        <v>25</v>
      </c>
      <c r="AQ61" s="3370">
        <f t="shared" si="35"/>
        <v>30</v>
      </c>
      <c r="AR61" s="1947">
        <v>4</v>
      </c>
      <c r="AS61" s="1831">
        <v>0</v>
      </c>
      <c r="AT61" s="1831">
        <v>10</v>
      </c>
      <c r="AU61" s="1831">
        <v>0</v>
      </c>
      <c r="AV61" s="1831">
        <v>10</v>
      </c>
      <c r="AW61" s="2205">
        <v>0</v>
      </c>
      <c r="AX61" s="2205">
        <v>0</v>
      </c>
      <c r="AY61" s="1832">
        <v>6</v>
      </c>
      <c r="AZ61" s="1980"/>
      <c r="BA61" s="2916">
        <f t="shared" si="27"/>
        <v>65</v>
      </c>
      <c r="BB61" s="3017">
        <f>BA61/'Radiología simple.'!$AO$8</f>
        <v>5.416666666666667</v>
      </c>
      <c r="BC61" s="1807" t="str" cm="1">
        <f t="array" ref="BC61">_xlfn.IFS(BB61&lt;4,"estandar",BB61&gt;9,"compleja",BB61&gt;4,"avanzada")</f>
        <v>avanzada</v>
      </c>
      <c r="BD61" s="3260">
        <v>1</v>
      </c>
      <c r="BE61" s="3261">
        <v>0</v>
      </c>
      <c r="BF61" s="3260">
        <v>1</v>
      </c>
      <c r="BG61" s="3261">
        <v>0</v>
      </c>
      <c r="BH61" s="1164"/>
      <c r="BI61" s="1164"/>
      <c r="BJ61" s="1164"/>
      <c r="BK61" s="1164"/>
      <c r="BL61" s="1164"/>
      <c r="BM61" s="1162"/>
      <c r="BN61" s="1164"/>
      <c r="BO61" s="1164"/>
      <c r="BP61" s="1164"/>
      <c r="BQ61" s="1164"/>
      <c r="BR61" s="1164"/>
      <c r="BS61" s="1165"/>
      <c r="BT61" s="1200"/>
      <c r="BU61" s="177"/>
      <c r="BV61" s="46"/>
    </row>
    <row r="62" spans="1:74" ht="51.75" customHeight="1" x14ac:dyDescent="0.55000000000000004">
      <c r="A62" s="1437">
        <v>0</v>
      </c>
      <c r="B62" s="1438">
        <v>6</v>
      </c>
      <c r="C62" s="1437">
        <v>0</v>
      </c>
      <c r="D62" s="1438">
        <v>3</v>
      </c>
      <c r="E62" s="1437">
        <v>0</v>
      </c>
      <c r="F62" s="1438">
        <v>6</v>
      </c>
      <c r="G62" s="1437">
        <v>0</v>
      </c>
      <c r="H62" s="1438">
        <v>2</v>
      </c>
      <c r="I62" s="1375"/>
      <c r="J62" s="2766" t="str">
        <f t="shared" si="25"/>
        <v>06030602</v>
      </c>
      <c r="K62" s="830"/>
      <c r="L62" s="830"/>
      <c r="M62" s="830"/>
      <c r="N62" s="830"/>
      <c r="O62" s="830"/>
      <c r="P62" s="830"/>
      <c r="Q62" s="830"/>
      <c r="R62" s="830"/>
      <c r="S62" s="2669" t="s">
        <v>167</v>
      </c>
      <c r="T62" s="2730"/>
      <c r="U62" s="2730" t="s">
        <v>966</v>
      </c>
      <c r="V62" s="2730"/>
      <c r="W62" s="2351"/>
      <c r="X62" s="3020"/>
      <c r="Y62" s="2351"/>
      <c r="Z62" s="548"/>
      <c r="AA62" s="791"/>
      <c r="AB62" s="791"/>
      <c r="AC62" s="2444">
        <v>6.2</v>
      </c>
      <c r="AD62" s="3507">
        <f>BB62</f>
        <v>10.416666666666666</v>
      </c>
      <c r="AE62" s="3426">
        <v>10.9</v>
      </c>
      <c r="AF62" s="3426"/>
      <c r="AG62" s="3407">
        <v>40</v>
      </c>
      <c r="AH62" s="3370">
        <f t="shared" ref="AH62" si="37">SUM(AI62:AN62)</f>
        <v>45</v>
      </c>
      <c r="AI62" s="3398">
        <v>8</v>
      </c>
      <c r="AJ62" s="3398">
        <v>0</v>
      </c>
      <c r="AK62" s="3398">
        <v>5</v>
      </c>
      <c r="AL62" s="3398">
        <v>24</v>
      </c>
      <c r="AM62" s="3398">
        <v>5</v>
      </c>
      <c r="AN62" s="3398">
        <v>3</v>
      </c>
      <c r="AO62" s="3398"/>
      <c r="AP62" s="3407">
        <v>30</v>
      </c>
      <c r="AQ62" s="3370">
        <f t="shared" si="35"/>
        <v>35</v>
      </c>
      <c r="AR62" s="1947">
        <v>4</v>
      </c>
      <c r="AS62" s="1831">
        <v>0</v>
      </c>
      <c r="AT62" s="1831">
        <v>10</v>
      </c>
      <c r="AU62" s="1831">
        <v>5</v>
      </c>
      <c r="AV62" s="1831">
        <v>10</v>
      </c>
      <c r="AW62" s="2205">
        <v>0</v>
      </c>
      <c r="AX62" s="2205">
        <v>0</v>
      </c>
      <c r="AY62" s="1832">
        <v>6</v>
      </c>
      <c r="AZ62" s="1980"/>
      <c r="BA62" s="2916">
        <f t="shared" si="27"/>
        <v>125</v>
      </c>
      <c r="BB62" s="3017">
        <f>BA62/'Radiología simple.'!$AO$8</f>
        <v>10.416666666666666</v>
      </c>
      <c r="BC62" s="1807" t="str" cm="1">
        <f t="array" ref="BC62">_xlfn.IFS(BB62&lt;4,"estandar",BB62&gt;9,"compleja",BB62&gt;4,"avanzada")</f>
        <v>compleja</v>
      </c>
      <c r="BD62" s="3260">
        <v>1</v>
      </c>
      <c r="BE62" s="3261">
        <v>1</v>
      </c>
      <c r="BF62" s="3260">
        <v>1</v>
      </c>
      <c r="BG62" s="3261">
        <v>0</v>
      </c>
      <c r="BH62" s="1164"/>
      <c r="BI62" s="1164"/>
      <c r="BJ62" s="1164"/>
      <c r="BK62" s="1164"/>
      <c r="BL62" s="1164"/>
      <c r="BM62" s="1162"/>
      <c r="BN62" s="1164"/>
      <c r="BO62" s="1164"/>
      <c r="BP62" s="1164"/>
      <c r="BQ62" s="1164"/>
      <c r="BR62" s="1164"/>
      <c r="BS62" s="1165"/>
      <c r="BT62" s="1200"/>
      <c r="BU62" s="177"/>
      <c r="BV62" s="46"/>
    </row>
    <row r="63" spans="1:74" ht="51.75" customHeight="1" x14ac:dyDescent="0.55000000000000004">
      <c r="A63" s="1437">
        <v>0</v>
      </c>
      <c r="B63" s="1438">
        <v>6</v>
      </c>
      <c r="C63" s="1437">
        <v>0</v>
      </c>
      <c r="D63" s="1438">
        <v>3</v>
      </c>
      <c r="E63" s="1437">
        <v>0</v>
      </c>
      <c r="F63" s="1438">
        <v>6</v>
      </c>
      <c r="G63" s="1437">
        <v>0</v>
      </c>
      <c r="H63" s="1438">
        <v>3</v>
      </c>
      <c r="I63" s="1375"/>
      <c r="J63" s="2766" t="str">
        <f t="shared" si="25"/>
        <v>06030603</v>
      </c>
      <c r="K63" s="830"/>
      <c r="L63" s="830"/>
      <c r="M63" s="830"/>
      <c r="N63" s="830"/>
      <c r="O63" s="830"/>
      <c r="P63" s="830"/>
      <c r="Q63" s="830"/>
      <c r="R63" s="830"/>
      <c r="S63" s="2669" t="s">
        <v>167</v>
      </c>
      <c r="T63" s="2663"/>
      <c r="U63" s="2730" t="s">
        <v>967</v>
      </c>
      <c r="V63" s="2730"/>
      <c r="W63" s="2351"/>
      <c r="X63" s="3020" t="s">
        <v>653</v>
      </c>
      <c r="Y63" s="2351" t="s">
        <v>967</v>
      </c>
      <c r="Z63" s="548"/>
      <c r="AA63" s="791"/>
      <c r="AB63" s="791"/>
      <c r="AC63" s="2444">
        <v>6.2</v>
      </c>
      <c r="AD63" s="3507">
        <f>BB63</f>
        <v>10</v>
      </c>
      <c r="AE63" s="3426">
        <v>10.9</v>
      </c>
      <c r="AF63" s="3426"/>
      <c r="AG63" s="3398">
        <v>40</v>
      </c>
      <c r="AH63" s="3370">
        <f t="shared" ref="AH63:AH78" si="38">SUM(AI63:AN63)</f>
        <v>40</v>
      </c>
      <c r="AI63" s="3398">
        <v>8</v>
      </c>
      <c r="AJ63" s="3398">
        <v>0</v>
      </c>
      <c r="AK63" s="3398">
        <v>5</v>
      </c>
      <c r="AL63" s="3398">
        <v>24</v>
      </c>
      <c r="AM63" s="3398">
        <v>0</v>
      </c>
      <c r="AN63" s="3398">
        <v>3</v>
      </c>
      <c r="AO63" s="3398"/>
      <c r="AP63" s="3421">
        <v>30</v>
      </c>
      <c r="AQ63" s="3370">
        <f t="shared" si="35"/>
        <v>40</v>
      </c>
      <c r="AR63" s="1947">
        <v>4</v>
      </c>
      <c r="AS63" s="1831">
        <v>0</v>
      </c>
      <c r="AT63" s="1831">
        <v>10</v>
      </c>
      <c r="AU63" s="1831">
        <v>5</v>
      </c>
      <c r="AV63" s="1831">
        <v>10</v>
      </c>
      <c r="AW63" s="2205">
        <v>5</v>
      </c>
      <c r="AX63" s="2205">
        <v>0</v>
      </c>
      <c r="AY63" s="1832">
        <v>6</v>
      </c>
      <c r="AZ63" s="1980"/>
      <c r="BA63" s="2916">
        <f t="shared" si="27"/>
        <v>120</v>
      </c>
      <c r="BB63" s="3017">
        <f>BA63/'Radiología simple.'!$AO$8</f>
        <v>10</v>
      </c>
      <c r="BC63" s="1807" t="str" cm="1">
        <f t="array" ref="BC63">_xlfn.IFS(BB63&lt;4,"estandar",BB63&gt;9,"compleja",BB63&gt;4,"avanzada")</f>
        <v>compleja</v>
      </c>
      <c r="BD63" s="3260">
        <v>1</v>
      </c>
      <c r="BE63" s="3261">
        <v>1</v>
      </c>
      <c r="BF63" s="3260">
        <v>1</v>
      </c>
      <c r="BG63" s="3261">
        <v>0</v>
      </c>
      <c r="BH63" s="1164"/>
      <c r="BI63" s="1164"/>
      <c r="BJ63" s="1164"/>
      <c r="BK63" s="1164"/>
      <c r="BL63" s="1164"/>
      <c r="BM63" s="1162"/>
      <c r="BN63" s="1164"/>
      <c r="BO63" s="1164"/>
      <c r="BP63" s="1164"/>
      <c r="BQ63" s="1164"/>
      <c r="BR63" s="1164"/>
      <c r="BS63" s="1165"/>
      <c r="BT63" s="1200"/>
      <c r="BU63" s="177"/>
      <c r="BV63" s="46"/>
    </row>
    <row r="64" spans="1:74" ht="51.75" hidden="1" customHeight="1" x14ac:dyDescent="0.55000000000000004">
      <c r="A64" s="537">
        <v>0</v>
      </c>
      <c r="B64" s="538">
        <v>6</v>
      </c>
      <c r="C64" s="537">
        <v>0</v>
      </c>
      <c r="D64" s="538">
        <v>3</v>
      </c>
      <c r="E64" s="537">
        <v>0</v>
      </c>
      <c r="F64" s="538">
        <v>9</v>
      </c>
      <c r="G64" s="537">
        <v>0</v>
      </c>
      <c r="H64" s="538">
        <v>2</v>
      </c>
      <c r="I64" s="1375" t="str">
        <f t="shared" si="31"/>
        <v>06030902</v>
      </c>
      <c r="J64" s="1375" t="str">
        <f t="shared" si="25"/>
        <v>06030902</v>
      </c>
      <c r="K64" s="830"/>
      <c r="L64" s="830">
        <v>71255</v>
      </c>
      <c r="M64" s="830"/>
      <c r="N64" s="830"/>
      <c r="O64" s="830"/>
      <c r="P64" s="830"/>
      <c r="Q64" s="830"/>
      <c r="R64" s="830"/>
      <c r="S64" s="986" t="s">
        <v>119</v>
      </c>
      <c r="T64" s="3185"/>
      <c r="U64" s="1454" t="s">
        <v>968</v>
      </c>
      <c r="V64" s="2822"/>
      <c r="W64" s="2490"/>
      <c r="X64" s="2324" t="s">
        <v>268</v>
      </c>
      <c r="Y64" s="798" t="s">
        <v>968</v>
      </c>
      <c r="Z64" s="548"/>
      <c r="AA64" s="791"/>
      <c r="AB64" s="791"/>
      <c r="AC64" s="2444"/>
      <c r="AD64" s="3426"/>
      <c r="AE64" s="3426"/>
      <c r="AF64" s="3426"/>
      <c r="AG64" s="3384">
        <v>40</v>
      </c>
      <c r="AH64" s="3370">
        <f t="shared" si="38"/>
        <v>0</v>
      </c>
      <c r="AI64" s="3384"/>
      <c r="AJ64" s="3384"/>
      <c r="AK64" s="3384"/>
      <c r="AL64" s="3384"/>
      <c r="AM64" s="3384"/>
      <c r="AN64" s="3384"/>
      <c r="AO64" s="3384"/>
      <c r="AP64" s="3384">
        <v>30</v>
      </c>
      <c r="AQ64" s="3370">
        <f t="shared" si="35"/>
        <v>0</v>
      </c>
      <c r="AR64" s="1947"/>
      <c r="AS64" s="1831"/>
      <c r="AT64" s="1831"/>
      <c r="AU64" s="1831"/>
      <c r="AV64" s="1831"/>
      <c r="AW64" s="2205"/>
      <c r="AX64" s="2205"/>
      <c r="AY64" s="1832"/>
      <c r="AZ64" s="1980"/>
      <c r="BA64" s="2916">
        <f t="shared" si="27"/>
        <v>0</v>
      </c>
      <c r="BB64" s="3017">
        <f>BA64/'Radiología simple.'!$AO$8</f>
        <v>0</v>
      </c>
      <c r="BC64" s="2921"/>
      <c r="BD64" s="3260"/>
      <c r="BE64" s="3261"/>
      <c r="BF64" s="3260"/>
      <c r="BG64" s="3261"/>
      <c r="BH64" s="1164">
        <v>13.113713423831101</v>
      </c>
      <c r="BI64" s="1164">
        <v>8.1359215686274506</v>
      </c>
      <c r="BJ64" s="1164">
        <v>21.750678733031702</v>
      </c>
      <c r="BK64" s="1164"/>
      <c r="BL64" s="1164">
        <f>SUM(BH64,BI64,BJ64)</f>
        <v>43.000313725490258</v>
      </c>
      <c r="BM64" s="1162"/>
      <c r="BN64" s="1164">
        <v>38.655462184873898</v>
      </c>
      <c r="BO64" s="1164">
        <v>18</v>
      </c>
      <c r="BP64" s="1164">
        <v>0</v>
      </c>
      <c r="BQ64" s="1164">
        <v>1.5117748863587801</v>
      </c>
      <c r="BR64" s="1164">
        <f>SUM(BL64,BN64,BO64,BP64,BQ64)</f>
        <v>101.16755079672294</v>
      </c>
      <c r="BS64" s="1165"/>
      <c r="BT64" s="1200">
        <v>15</v>
      </c>
      <c r="BU64" s="177"/>
      <c r="BV64" s="46"/>
    </row>
    <row r="65" spans="1:74" ht="51.75" customHeight="1" x14ac:dyDescent="0.55000000000000004">
      <c r="A65" s="537">
        <v>0</v>
      </c>
      <c r="B65" s="1438">
        <v>6</v>
      </c>
      <c r="C65" s="1437">
        <v>0</v>
      </c>
      <c r="D65" s="1438">
        <v>3</v>
      </c>
      <c r="E65" s="1437">
        <v>1</v>
      </c>
      <c r="F65" s="1438">
        <v>0</v>
      </c>
      <c r="G65" s="1437">
        <v>0</v>
      </c>
      <c r="H65" s="1438">
        <v>0</v>
      </c>
      <c r="I65" s="1375" t="str">
        <f t="shared" si="31"/>
        <v>06031000</v>
      </c>
      <c r="J65" s="2766" t="str">
        <f t="shared" si="25"/>
        <v>06031000</v>
      </c>
      <c r="K65" s="830"/>
      <c r="L65" s="830">
        <v>712541</v>
      </c>
      <c r="M65" s="830"/>
      <c r="N65" s="830"/>
      <c r="O65" s="830"/>
      <c r="P65" s="830"/>
      <c r="Q65" s="830"/>
      <c r="R65" s="830"/>
      <c r="S65" s="986" t="s">
        <v>119</v>
      </c>
      <c r="T65" s="2663" t="s">
        <v>969</v>
      </c>
      <c r="U65" s="3185"/>
      <c r="V65" s="2435"/>
      <c r="W65" s="2484"/>
      <c r="X65" s="3020" t="s">
        <v>653</v>
      </c>
      <c r="Y65" s="803" t="s">
        <v>969</v>
      </c>
      <c r="Z65" s="548"/>
      <c r="AA65" s="791"/>
      <c r="AB65" s="791"/>
      <c r="AC65" s="2444"/>
      <c r="AD65" s="3426"/>
      <c r="AE65" s="3426"/>
      <c r="AF65" s="3426"/>
      <c r="AG65" s="3384"/>
      <c r="AH65" s="3370">
        <f t="shared" si="38"/>
        <v>35</v>
      </c>
      <c r="AI65" s="3545">
        <v>8</v>
      </c>
      <c r="AJ65" s="3545">
        <v>0</v>
      </c>
      <c r="AK65" s="3545">
        <v>0</v>
      </c>
      <c r="AL65" s="3545">
        <v>24</v>
      </c>
      <c r="AM65" s="3545">
        <v>0</v>
      </c>
      <c r="AN65" s="3545">
        <v>3</v>
      </c>
      <c r="AO65" s="3379"/>
      <c r="AP65" s="3379"/>
      <c r="AQ65" s="3370">
        <f t="shared" si="35"/>
        <v>20</v>
      </c>
      <c r="AR65" s="1947">
        <v>4</v>
      </c>
      <c r="AS65" s="1831">
        <v>0</v>
      </c>
      <c r="AT65" s="1831">
        <v>10</v>
      </c>
      <c r="AU65" s="1831">
        <v>0</v>
      </c>
      <c r="AV65" s="1831">
        <v>0</v>
      </c>
      <c r="AW65" s="2205">
        <v>0</v>
      </c>
      <c r="AX65" s="2205">
        <v>0</v>
      </c>
      <c r="AY65" s="1832">
        <v>6</v>
      </c>
      <c r="AZ65" s="1980"/>
      <c r="BA65" s="2916">
        <f t="shared" si="27"/>
        <v>55</v>
      </c>
      <c r="BB65" s="3017">
        <f>BA65/'Radiología simple.'!$AO$8</f>
        <v>4.583333333333333</v>
      </c>
      <c r="BC65" s="1807" t="str" cm="1">
        <f t="array" ref="BC65">_xlfn.IFS(BB65&lt;4,"estandar",BB65&gt;9,"compleja",BB65&gt;4,"avanzada")</f>
        <v>avanzada</v>
      </c>
      <c r="BD65" s="3260">
        <v>1</v>
      </c>
      <c r="BE65" s="3261">
        <v>0</v>
      </c>
      <c r="BF65" s="3260">
        <v>1</v>
      </c>
      <c r="BG65" s="3261">
        <v>0</v>
      </c>
      <c r="BH65" s="1164">
        <v>11.474499245852201</v>
      </c>
      <c r="BI65" s="1164">
        <v>7.11893137254902</v>
      </c>
      <c r="BJ65" s="1164">
        <v>21.750678733031702</v>
      </c>
      <c r="BK65" s="1164"/>
      <c r="BL65" s="1164">
        <f>SUM(BH65,BI65,BJ65)</f>
        <v>40.34410935143292</v>
      </c>
      <c r="BM65" s="1162"/>
      <c r="BN65" s="1164">
        <v>33.823529411764703</v>
      </c>
      <c r="BO65" s="1164">
        <v>0</v>
      </c>
      <c r="BP65" s="1164">
        <v>0</v>
      </c>
      <c r="BQ65" s="1164">
        <v>1.5117748863587801</v>
      </c>
      <c r="BR65" s="1164">
        <f>SUM(BL65,BN65,BO65,BP65,BQ65)</f>
        <v>75.679413649556409</v>
      </c>
      <c r="BS65" s="1165"/>
      <c r="BT65" s="1200"/>
      <c r="BU65" s="177"/>
      <c r="BV65" s="46"/>
    </row>
    <row r="66" spans="1:74" ht="51.75" customHeight="1" x14ac:dyDescent="0.55000000000000004">
      <c r="A66" s="537">
        <v>0</v>
      </c>
      <c r="B66" s="1438">
        <v>6</v>
      </c>
      <c r="C66" s="1437">
        <v>0</v>
      </c>
      <c r="D66" s="1438">
        <v>3</v>
      </c>
      <c r="E66" s="1437">
        <v>1</v>
      </c>
      <c r="F66" s="1438">
        <v>0</v>
      </c>
      <c r="G66" s="1437">
        <v>0</v>
      </c>
      <c r="H66" s="1438">
        <v>1</v>
      </c>
      <c r="I66" s="1375"/>
      <c r="J66" s="2766" t="str">
        <f t="shared" si="25"/>
        <v>06031001</v>
      </c>
      <c r="K66" s="830"/>
      <c r="L66" s="830"/>
      <c r="M66" s="830"/>
      <c r="N66" s="830"/>
      <c r="O66" s="830"/>
      <c r="P66" s="830"/>
      <c r="Q66" s="830"/>
      <c r="R66" s="830"/>
      <c r="S66" s="986"/>
      <c r="T66" s="2663"/>
      <c r="U66" s="3185" t="s">
        <v>970</v>
      </c>
      <c r="V66" s="2435"/>
      <c r="W66" s="2484" t="s">
        <v>218</v>
      </c>
      <c r="X66" s="3020" t="s">
        <v>653</v>
      </c>
      <c r="Y66" s="803"/>
      <c r="Z66" s="548"/>
      <c r="AA66" s="791"/>
      <c r="AB66" s="791"/>
      <c r="AC66" s="2444">
        <v>5.9</v>
      </c>
      <c r="AD66" s="3507">
        <f>BB66</f>
        <v>7.5</v>
      </c>
      <c r="AE66" s="3426">
        <v>8</v>
      </c>
      <c r="AF66" s="3426"/>
      <c r="AG66" s="3603">
        <v>35</v>
      </c>
      <c r="AH66" s="3370">
        <f t="shared" si="38"/>
        <v>35</v>
      </c>
      <c r="AI66" s="3545">
        <v>8</v>
      </c>
      <c r="AJ66" s="3545">
        <v>0</v>
      </c>
      <c r="AK66" s="3545">
        <v>0</v>
      </c>
      <c r="AL66" s="3545">
        <v>24</v>
      </c>
      <c r="AM66" s="3545">
        <v>0</v>
      </c>
      <c r="AN66" s="3545">
        <v>3</v>
      </c>
      <c r="AO66" s="3603"/>
      <c r="AP66" s="3545">
        <v>30</v>
      </c>
      <c r="AQ66" s="3370">
        <f t="shared" si="35"/>
        <v>20</v>
      </c>
      <c r="AR66" s="1947">
        <v>4</v>
      </c>
      <c r="AS66" s="1831">
        <v>0</v>
      </c>
      <c r="AT66" s="1831">
        <v>10</v>
      </c>
      <c r="AU66" s="1831">
        <v>0</v>
      </c>
      <c r="AV66" s="1831">
        <v>0</v>
      </c>
      <c r="AW66" s="2205">
        <v>0</v>
      </c>
      <c r="AX66" s="2205">
        <v>0</v>
      </c>
      <c r="AY66" s="1832">
        <v>6</v>
      </c>
      <c r="AZ66" s="1943"/>
      <c r="BA66" s="2916">
        <f t="shared" si="27"/>
        <v>90</v>
      </c>
      <c r="BB66" s="3017">
        <f>BA66/'Radiología simple.'!$AO$8</f>
        <v>7.5</v>
      </c>
      <c r="BC66" s="1807" t="str" cm="1">
        <f t="array" ref="BC66">_xlfn.IFS(BB66&lt;4,"estandar",BB66&gt;9,"compleja",BB66&gt;4,"avanzada")</f>
        <v>avanzada</v>
      </c>
      <c r="BD66" s="3260">
        <v>1</v>
      </c>
      <c r="BE66" s="3261">
        <v>1</v>
      </c>
      <c r="BF66" s="3260">
        <v>1</v>
      </c>
      <c r="BG66" s="3261">
        <v>0</v>
      </c>
      <c r="BH66" s="1164"/>
      <c r="BI66" s="1164"/>
      <c r="BJ66" s="1164"/>
      <c r="BK66" s="1164"/>
      <c r="BL66" s="1164"/>
      <c r="BM66" s="1162"/>
      <c r="BN66" s="1164"/>
      <c r="BO66" s="1164"/>
      <c r="BP66" s="1164"/>
      <c r="BQ66" s="1164"/>
      <c r="BR66" s="1164"/>
      <c r="BS66" s="1165"/>
      <c r="BT66" s="1200"/>
      <c r="BU66" s="177"/>
      <c r="BV66" s="46"/>
    </row>
    <row r="67" spans="1:74" ht="51.75" customHeight="1" x14ac:dyDescent="0.55000000000000004">
      <c r="A67" s="537">
        <v>0</v>
      </c>
      <c r="B67" s="1438">
        <v>6</v>
      </c>
      <c r="C67" s="1437">
        <v>0</v>
      </c>
      <c r="D67" s="1438">
        <v>3</v>
      </c>
      <c r="E67" s="1437">
        <v>1</v>
      </c>
      <c r="F67" s="1438">
        <v>0</v>
      </c>
      <c r="G67" s="1437">
        <v>0</v>
      </c>
      <c r="H67" s="1438">
        <v>0</v>
      </c>
      <c r="I67" s="1375" t="s">
        <v>971</v>
      </c>
      <c r="J67" s="2766" t="str">
        <f t="shared" si="25"/>
        <v>06031000</v>
      </c>
      <c r="K67" s="830"/>
      <c r="L67" s="830"/>
      <c r="M67" s="830"/>
      <c r="N67" s="830"/>
      <c r="O67" s="830"/>
      <c r="P67" s="830"/>
      <c r="Q67" s="830"/>
      <c r="R67" s="830"/>
      <c r="S67" s="986"/>
      <c r="T67" s="2663"/>
      <c r="U67" s="3185" t="s">
        <v>972</v>
      </c>
      <c r="V67" s="2435"/>
      <c r="W67" s="2484"/>
      <c r="X67" s="3020" t="s">
        <v>653</v>
      </c>
      <c r="Y67" s="803"/>
      <c r="Z67" s="548"/>
      <c r="AA67" s="791"/>
      <c r="AB67" s="791"/>
      <c r="AC67" s="1571"/>
      <c r="AD67" s="3507">
        <f>BB67</f>
        <v>10</v>
      </c>
      <c r="AE67" s="3378"/>
      <c r="AF67" s="3378"/>
      <c r="AG67" s="3603">
        <v>35</v>
      </c>
      <c r="AH67" s="3370">
        <f t="shared" si="38"/>
        <v>45</v>
      </c>
      <c r="AI67" s="3545">
        <v>8</v>
      </c>
      <c r="AJ67" s="3545">
        <v>0</v>
      </c>
      <c r="AK67" s="3545">
        <v>5</v>
      </c>
      <c r="AL67" s="3545">
        <v>24</v>
      </c>
      <c r="AM67" s="3545">
        <v>5</v>
      </c>
      <c r="AN67" s="3545">
        <v>3</v>
      </c>
      <c r="AO67" s="3603"/>
      <c r="AP67" s="3545">
        <v>30</v>
      </c>
      <c r="AQ67" s="3370">
        <f t="shared" si="35"/>
        <v>30</v>
      </c>
      <c r="AR67" s="1947">
        <v>4</v>
      </c>
      <c r="AS67" s="1831">
        <v>0</v>
      </c>
      <c r="AT67" s="1831">
        <v>10</v>
      </c>
      <c r="AU67" s="1831">
        <v>10</v>
      </c>
      <c r="AV67" s="1831">
        <v>0</v>
      </c>
      <c r="AW67" s="2205">
        <v>0</v>
      </c>
      <c r="AX67" s="2205">
        <v>0</v>
      </c>
      <c r="AY67" s="1832">
        <v>6</v>
      </c>
      <c r="AZ67" s="1943"/>
      <c r="BA67" s="2916">
        <f t="shared" si="27"/>
        <v>120</v>
      </c>
      <c r="BB67" s="3017">
        <f>BA67/'Radiología simple.'!$AO$8</f>
        <v>10</v>
      </c>
      <c r="BC67" s="1807" t="str" cm="1">
        <f t="array" ref="BC67">_xlfn.IFS(BB67&lt;4,"estandar",BB67&gt;9,"compleja",BB67&gt;4,"avanzada")</f>
        <v>compleja</v>
      </c>
      <c r="BD67" s="3260">
        <v>1</v>
      </c>
      <c r="BE67" s="3261">
        <v>1</v>
      </c>
      <c r="BF67" s="3260">
        <v>1</v>
      </c>
      <c r="BG67" s="3261">
        <v>0</v>
      </c>
      <c r="BH67" s="1164"/>
      <c r="BI67" s="1164"/>
      <c r="BJ67" s="1164"/>
      <c r="BK67" s="1164"/>
      <c r="BL67" s="1164"/>
      <c r="BM67" s="1162"/>
      <c r="BN67" s="1164"/>
      <c r="BO67" s="1164"/>
      <c r="BP67" s="1164"/>
      <c r="BQ67" s="1164"/>
      <c r="BR67" s="1164"/>
      <c r="BS67" s="1165"/>
      <c r="BT67" s="1200"/>
      <c r="BU67" s="177"/>
      <c r="BV67" s="46"/>
    </row>
    <row r="68" spans="1:74" ht="51.75" customHeight="1" x14ac:dyDescent="0.55000000000000004">
      <c r="A68" s="537">
        <v>0</v>
      </c>
      <c r="B68" s="538">
        <v>6</v>
      </c>
      <c r="C68" s="537">
        <v>0</v>
      </c>
      <c r="D68" s="538">
        <v>3</v>
      </c>
      <c r="E68" s="537">
        <v>1</v>
      </c>
      <c r="F68" s="538">
        <v>1</v>
      </c>
      <c r="G68" s="537">
        <v>0</v>
      </c>
      <c r="H68" s="538">
        <v>1</v>
      </c>
      <c r="I68" s="1375" t="str">
        <f t="shared" si="31"/>
        <v>06031101</v>
      </c>
      <c r="J68" s="1375" t="str">
        <f t="shared" si="25"/>
        <v>06031101</v>
      </c>
      <c r="K68" s="830"/>
      <c r="L68" s="830">
        <v>712542</v>
      </c>
      <c r="M68" s="830"/>
      <c r="N68" s="830"/>
      <c r="O68" s="830"/>
      <c r="P68" s="830"/>
      <c r="Q68" s="830"/>
      <c r="R68" s="830"/>
      <c r="S68" s="986" t="s">
        <v>119</v>
      </c>
      <c r="T68" s="2663" t="s">
        <v>973</v>
      </c>
      <c r="U68" s="3185"/>
      <c r="V68" s="2435"/>
      <c r="W68" s="2484"/>
      <c r="X68" s="3020" t="s">
        <v>653</v>
      </c>
      <c r="Y68" s="545" t="s">
        <v>973</v>
      </c>
      <c r="Z68" s="548"/>
      <c r="AA68" s="791"/>
      <c r="AB68" s="791"/>
      <c r="AC68" s="1571">
        <v>5.3</v>
      </c>
      <c r="AD68" s="3507">
        <f>BB68</f>
        <v>5.416666666666667</v>
      </c>
      <c r="AE68" s="3378">
        <v>7.6</v>
      </c>
      <c r="AF68" s="3378"/>
      <c r="AG68" s="3398">
        <v>35</v>
      </c>
      <c r="AH68" s="3370">
        <f t="shared" si="38"/>
        <v>40</v>
      </c>
      <c r="AI68" s="3545">
        <v>8</v>
      </c>
      <c r="AJ68" s="3545">
        <v>0</v>
      </c>
      <c r="AK68" s="3545">
        <v>5</v>
      </c>
      <c r="AL68" s="3545">
        <v>24</v>
      </c>
      <c r="AM68" s="3545">
        <v>0</v>
      </c>
      <c r="AN68" s="3545">
        <v>3</v>
      </c>
      <c r="AO68" s="3379"/>
      <c r="AP68" s="3545">
        <v>25</v>
      </c>
      <c r="AQ68" s="3370">
        <f t="shared" si="35"/>
        <v>25</v>
      </c>
      <c r="AR68" s="1947">
        <v>4</v>
      </c>
      <c r="AS68" s="1831">
        <v>0</v>
      </c>
      <c r="AT68" s="1831">
        <v>10</v>
      </c>
      <c r="AU68" s="1831">
        <v>0</v>
      </c>
      <c r="AV68" s="1831">
        <v>5</v>
      </c>
      <c r="AW68" s="2205">
        <v>0</v>
      </c>
      <c r="AX68" s="2205">
        <v>0</v>
      </c>
      <c r="AY68" s="1832">
        <v>6</v>
      </c>
      <c r="AZ68" s="1980"/>
      <c r="BA68" s="2916">
        <f t="shared" si="27"/>
        <v>65</v>
      </c>
      <c r="BB68" s="3017">
        <f>BA68/'Radiología simple.'!$AO$8</f>
        <v>5.416666666666667</v>
      </c>
      <c r="BC68" s="1807" t="str" cm="1">
        <f t="array" ref="BC68">_xlfn.IFS(BB68&lt;4,"estandar",BB68&gt;9,"compleja",BB68&gt;4,"avanzada")</f>
        <v>avanzada</v>
      </c>
      <c r="BD68" s="3260">
        <v>1</v>
      </c>
      <c r="BE68" s="3261">
        <v>0</v>
      </c>
      <c r="BF68" s="3260">
        <v>1</v>
      </c>
      <c r="BG68" s="3261">
        <v>0</v>
      </c>
      <c r="BH68" s="1164">
        <v>11.474499245852201</v>
      </c>
      <c r="BI68" s="1164">
        <v>7.11893137254902</v>
      </c>
      <c r="BJ68" s="1164">
        <v>18.125565610859699</v>
      </c>
      <c r="BK68" s="1164"/>
      <c r="BL68" s="1164">
        <f>SUM(BH68,BI68,BJ68)</f>
        <v>36.718996229260924</v>
      </c>
      <c r="BM68" s="1162"/>
      <c r="BN68" s="1164">
        <v>33.823529411764703</v>
      </c>
      <c r="BO68" s="1164">
        <v>0</v>
      </c>
      <c r="BP68" s="1164">
        <v>0</v>
      </c>
      <c r="BQ68" s="1164">
        <v>1.5117748863587801</v>
      </c>
      <c r="BR68" s="1164">
        <f>SUM(BL68,BN68,BO68,BP68,BQ68)</f>
        <v>72.054300527384413</v>
      </c>
      <c r="BS68" s="1165"/>
      <c r="BT68" s="1200"/>
      <c r="BU68" s="177"/>
      <c r="BV68" s="46"/>
    </row>
    <row r="69" spans="1:74" ht="51.75" customHeight="1" x14ac:dyDescent="0.55000000000000004">
      <c r="A69" s="537">
        <v>0</v>
      </c>
      <c r="B69" s="538">
        <v>6</v>
      </c>
      <c r="C69" s="537">
        <v>0</v>
      </c>
      <c r="D69" s="538">
        <v>3</v>
      </c>
      <c r="E69" s="537">
        <v>1</v>
      </c>
      <c r="F69" s="538">
        <v>2</v>
      </c>
      <c r="G69" s="537">
        <v>0</v>
      </c>
      <c r="H69" s="538">
        <v>0</v>
      </c>
      <c r="I69" s="1375" t="s">
        <v>218</v>
      </c>
      <c r="J69" s="1375" t="str">
        <f t="shared" si="25"/>
        <v>06031200</v>
      </c>
      <c r="K69" s="830"/>
      <c r="L69" s="830">
        <v>712551</v>
      </c>
      <c r="M69" s="830"/>
      <c r="N69" s="830"/>
      <c r="O69" s="830"/>
      <c r="P69" s="830"/>
      <c r="Q69" s="830"/>
      <c r="R69" s="830"/>
      <c r="S69" s="986" t="s">
        <v>119</v>
      </c>
      <c r="T69" s="2663" t="s">
        <v>974</v>
      </c>
      <c r="U69" s="3185"/>
      <c r="V69" s="2435"/>
      <c r="W69" s="2484"/>
      <c r="X69" s="3020" t="s">
        <v>653</v>
      </c>
      <c r="Y69" s="545" t="s">
        <v>975</v>
      </c>
      <c r="Z69" s="548"/>
      <c r="AA69" s="791"/>
      <c r="AB69" s="791"/>
      <c r="AC69" s="2444"/>
      <c r="AD69" s="3426"/>
      <c r="AE69" s="3426"/>
      <c r="AF69" s="3426"/>
      <c r="AG69" s="3384"/>
      <c r="AH69" s="3370">
        <f t="shared" si="38"/>
        <v>40</v>
      </c>
      <c r="AI69" s="3545">
        <v>8</v>
      </c>
      <c r="AJ69" s="3545">
        <v>0</v>
      </c>
      <c r="AK69" s="3545"/>
      <c r="AL69" s="3545">
        <v>24</v>
      </c>
      <c r="AM69" s="3545">
        <v>5</v>
      </c>
      <c r="AN69" s="3545">
        <v>3</v>
      </c>
      <c r="AO69" s="3379"/>
      <c r="AP69" s="3379"/>
      <c r="AQ69" s="3370">
        <f t="shared" si="35"/>
        <v>30</v>
      </c>
      <c r="AR69" s="1947">
        <v>4</v>
      </c>
      <c r="AS69" s="1831">
        <v>0</v>
      </c>
      <c r="AT69" s="1831">
        <v>10</v>
      </c>
      <c r="AU69" s="1831">
        <v>0</v>
      </c>
      <c r="AV69" s="1831">
        <v>10</v>
      </c>
      <c r="AW69" s="2205">
        <v>0</v>
      </c>
      <c r="AX69" s="2205">
        <v>0</v>
      </c>
      <c r="AY69" s="1832">
        <v>6</v>
      </c>
      <c r="AZ69" s="1980"/>
      <c r="BA69" s="2916">
        <f t="shared" si="27"/>
        <v>70</v>
      </c>
      <c r="BB69" s="3017">
        <f>BA69/'Radiología simple.'!$AO$8</f>
        <v>5.833333333333333</v>
      </c>
      <c r="BC69" s="1807" t="str" cm="1">
        <f t="array" ref="BC69">_xlfn.IFS(BB69&lt;4,"estandar",BB69&gt;9,"compleja",BB69&gt;4,"avanzada")</f>
        <v>avanzada</v>
      </c>
      <c r="BD69" s="3260">
        <v>1</v>
      </c>
      <c r="BE69" s="3261">
        <v>0</v>
      </c>
      <c r="BF69" s="3260">
        <v>1</v>
      </c>
      <c r="BG69" s="3261">
        <v>0</v>
      </c>
      <c r="BH69" s="1164">
        <v>13.113713423831101</v>
      </c>
      <c r="BI69" s="1164">
        <v>8.1359215686274506</v>
      </c>
      <c r="BJ69" s="1164">
        <v>21.750678733031702</v>
      </c>
      <c r="BK69" s="1164"/>
      <c r="BL69" s="1164">
        <f>SUM(BH69,BI69,BJ69)</f>
        <v>43.000313725490258</v>
      </c>
      <c r="BM69" s="1162"/>
      <c r="BN69" s="1164">
        <v>38.655462184873898</v>
      </c>
      <c r="BO69" s="1164">
        <v>18</v>
      </c>
      <c r="BP69" s="1164">
        <v>0</v>
      </c>
      <c r="BQ69" s="1164">
        <v>1.5117748863587801</v>
      </c>
      <c r="BR69" s="1164">
        <f>SUM(BL69,BN69,BO69,BP69,BQ69)</f>
        <v>101.16755079672294</v>
      </c>
      <c r="BS69" s="1165"/>
      <c r="BT69" s="1200">
        <v>15</v>
      </c>
      <c r="BU69" s="177"/>
      <c r="BV69" s="46"/>
    </row>
    <row r="70" spans="1:74" ht="51.75" customHeight="1" x14ac:dyDescent="0.55000000000000004">
      <c r="A70" s="1437">
        <v>0</v>
      </c>
      <c r="B70" s="1438">
        <v>6</v>
      </c>
      <c r="C70" s="1437">
        <v>0</v>
      </c>
      <c r="D70" s="1438">
        <v>3</v>
      </c>
      <c r="E70" s="1437">
        <v>1</v>
      </c>
      <c r="F70" s="1438">
        <v>2</v>
      </c>
      <c r="G70" s="1437">
        <v>0</v>
      </c>
      <c r="H70" s="1438">
        <v>1</v>
      </c>
      <c r="I70" s="1375"/>
      <c r="J70" s="2766" t="str">
        <f t="shared" si="25"/>
        <v>06031201</v>
      </c>
      <c r="K70" s="830"/>
      <c r="L70" s="830"/>
      <c r="M70" s="830"/>
      <c r="N70" s="830"/>
      <c r="O70" s="830"/>
      <c r="P70" s="830"/>
      <c r="Q70" s="830"/>
      <c r="R70" s="830"/>
      <c r="S70" s="2840" t="s">
        <v>167</v>
      </c>
      <c r="T70" s="2663"/>
      <c r="U70" s="2670" t="s">
        <v>976</v>
      </c>
      <c r="V70" s="2435"/>
      <c r="W70" s="2484"/>
      <c r="X70" s="3020" t="s">
        <v>653</v>
      </c>
      <c r="Y70" s="545"/>
      <c r="Z70" s="548"/>
      <c r="AA70" s="791"/>
      <c r="AB70" s="791"/>
      <c r="AC70" s="2444">
        <v>6.2</v>
      </c>
      <c r="AD70" s="3507">
        <f>BB70</f>
        <v>9.1666666666666661</v>
      </c>
      <c r="AE70" s="3426">
        <v>10.9</v>
      </c>
      <c r="AF70" s="3426"/>
      <c r="AG70" s="3398">
        <v>40</v>
      </c>
      <c r="AH70" s="3370">
        <f t="shared" si="38"/>
        <v>40</v>
      </c>
      <c r="AI70" s="3545">
        <v>8</v>
      </c>
      <c r="AJ70" s="3545">
        <v>0</v>
      </c>
      <c r="AK70" s="3545">
        <v>5</v>
      </c>
      <c r="AL70" s="3545">
        <v>24</v>
      </c>
      <c r="AM70" s="3545">
        <v>0</v>
      </c>
      <c r="AN70" s="3545">
        <v>3</v>
      </c>
      <c r="AO70" s="3379"/>
      <c r="AP70" s="3545">
        <v>30</v>
      </c>
      <c r="AQ70" s="3370">
        <f t="shared" si="35"/>
        <v>30</v>
      </c>
      <c r="AR70" s="1947">
        <v>4</v>
      </c>
      <c r="AS70" s="1831">
        <v>0</v>
      </c>
      <c r="AT70" s="1831">
        <v>10</v>
      </c>
      <c r="AU70" s="1831">
        <v>0</v>
      </c>
      <c r="AV70" s="1831">
        <v>10</v>
      </c>
      <c r="AW70" s="2205">
        <v>0</v>
      </c>
      <c r="AX70" s="2205">
        <v>0</v>
      </c>
      <c r="AY70" s="1832">
        <v>6</v>
      </c>
      <c r="AZ70" s="1980"/>
      <c r="BA70" s="2916">
        <f t="shared" si="27"/>
        <v>110</v>
      </c>
      <c r="BB70" s="3017">
        <f>BA70/'Radiología simple.'!$AO$8</f>
        <v>9.1666666666666661</v>
      </c>
      <c r="BC70" s="1807" t="str" cm="1">
        <f t="array" ref="BC70">_xlfn.IFS(BB70&lt;4,"estandar",BB70&gt;9,"compleja",BB70&gt;4,"avanzada")</f>
        <v>compleja</v>
      </c>
      <c r="BD70" s="3260">
        <v>1</v>
      </c>
      <c r="BE70" s="3261">
        <v>1</v>
      </c>
      <c r="BF70" s="3260">
        <v>1</v>
      </c>
      <c r="BG70" s="3261">
        <v>0</v>
      </c>
      <c r="BH70" s="1164"/>
      <c r="BI70" s="1164"/>
      <c r="BJ70" s="1164"/>
      <c r="BK70" s="1164"/>
      <c r="BL70" s="1164"/>
      <c r="BM70" s="1162"/>
      <c r="BN70" s="1164"/>
      <c r="BO70" s="1164"/>
      <c r="BP70" s="1164"/>
      <c r="BQ70" s="1164"/>
      <c r="BR70" s="1164"/>
      <c r="BS70" s="1165"/>
      <c r="BT70" s="1200"/>
      <c r="BU70" s="177"/>
      <c r="BV70" s="46"/>
    </row>
    <row r="71" spans="1:74" ht="51.75" customHeight="1" x14ac:dyDescent="0.55000000000000004">
      <c r="A71" s="1437">
        <v>0</v>
      </c>
      <c r="B71" s="1438">
        <v>6</v>
      </c>
      <c r="C71" s="1437">
        <v>0</v>
      </c>
      <c r="D71" s="1438">
        <v>3</v>
      </c>
      <c r="E71" s="1437">
        <v>1</v>
      </c>
      <c r="F71" s="1438">
        <v>2</v>
      </c>
      <c r="G71" s="1437">
        <v>0</v>
      </c>
      <c r="H71" s="1438">
        <v>2</v>
      </c>
      <c r="I71" s="1375"/>
      <c r="J71" s="2766" t="str">
        <f t="shared" si="25"/>
        <v>06031202</v>
      </c>
      <c r="K71" s="830"/>
      <c r="L71" s="830"/>
      <c r="M71" s="830"/>
      <c r="N71" s="830"/>
      <c r="O71" s="830"/>
      <c r="P71" s="830"/>
      <c r="Q71" s="830"/>
      <c r="R71" s="830"/>
      <c r="S71" s="2840" t="s">
        <v>167</v>
      </c>
      <c r="T71" s="2663"/>
      <c r="U71" s="2663" t="s">
        <v>977</v>
      </c>
      <c r="V71" s="2435"/>
      <c r="W71" s="2484"/>
      <c r="X71" s="3020" t="s">
        <v>653</v>
      </c>
      <c r="Y71" s="545"/>
      <c r="Z71" s="548"/>
      <c r="AA71" s="791"/>
      <c r="AB71" s="791"/>
      <c r="AC71" s="2444">
        <v>6.2</v>
      </c>
      <c r="AD71" s="3507">
        <f>BB71</f>
        <v>9.1666666666666661</v>
      </c>
      <c r="AE71" s="3426">
        <v>10.9</v>
      </c>
      <c r="AF71" s="3426"/>
      <c r="AG71" s="3398">
        <v>40</v>
      </c>
      <c r="AH71" s="3370">
        <f t="shared" si="38"/>
        <v>40</v>
      </c>
      <c r="AI71" s="3545">
        <v>8</v>
      </c>
      <c r="AJ71" s="3545">
        <v>0</v>
      </c>
      <c r="AK71" s="3545">
        <v>5</v>
      </c>
      <c r="AL71" s="3545">
        <v>24</v>
      </c>
      <c r="AM71" s="3545">
        <v>0</v>
      </c>
      <c r="AN71" s="3545">
        <v>3</v>
      </c>
      <c r="AO71" s="3379"/>
      <c r="AP71" s="3545">
        <v>30</v>
      </c>
      <c r="AQ71" s="3370">
        <f t="shared" si="35"/>
        <v>30</v>
      </c>
      <c r="AR71" s="1947">
        <v>4</v>
      </c>
      <c r="AS71" s="1831">
        <v>0</v>
      </c>
      <c r="AT71" s="1831">
        <v>10</v>
      </c>
      <c r="AU71" s="1831">
        <v>0</v>
      </c>
      <c r="AV71" s="1831">
        <v>10</v>
      </c>
      <c r="AW71" s="2205">
        <v>0</v>
      </c>
      <c r="AX71" s="2205">
        <v>0</v>
      </c>
      <c r="AY71" s="1832">
        <v>6</v>
      </c>
      <c r="AZ71" s="1980"/>
      <c r="BA71" s="2916">
        <f t="shared" si="27"/>
        <v>110</v>
      </c>
      <c r="BB71" s="3017">
        <f>BA71/'Radiología simple.'!$AO$8</f>
        <v>9.1666666666666661</v>
      </c>
      <c r="BC71" s="1807" t="str" cm="1">
        <f t="array" ref="BC71">_xlfn.IFS(BB71&lt;4,"estandar",BB71&gt;9,"compleja",BB71&gt;4,"avanzada")</f>
        <v>compleja</v>
      </c>
      <c r="BD71" s="3260">
        <v>1</v>
      </c>
      <c r="BE71" s="3261">
        <v>1</v>
      </c>
      <c r="BF71" s="3260">
        <v>1</v>
      </c>
      <c r="BG71" s="3261">
        <v>0</v>
      </c>
      <c r="BH71" s="1164"/>
      <c r="BI71" s="1164"/>
      <c r="BJ71" s="1164"/>
      <c r="BK71" s="1164"/>
      <c r="BL71" s="1164"/>
      <c r="BM71" s="1162"/>
      <c r="BN71" s="1164"/>
      <c r="BO71" s="1164"/>
      <c r="BP71" s="1164"/>
      <c r="BQ71" s="1164"/>
      <c r="BR71" s="1164"/>
      <c r="BS71" s="1165"/>
      <c r="BT71" s="1200"/>
      <c r="BU71" s="177"/>
      <c r="BV71" s="46"/>
    </row>
    <row r="72" spans="1:74" ht="51.75" customHeight="1" x14ac:dyDescent="0.55000000000000004">
      <c r="A72" s="537">
        <v>0</v>
      </c>
      <c r="B72" s="538">
        <v>6</v>
      </c>
      <c r="C72" s="537">
        <v>0</v>
      </c>
      <c r="D72" s="538">
        <v>3</v>
      </c>
      <c r="E72" s="537">
        <v>1</v>
      </c>
      <c r="F72" s="538">
        <v>3</v>
      </c>
      <c r="G72" s="537">
        <v>0</v>
      </c>
      <c r="H72" s="538">
        <v>0</v>
      </c>
      <c r="I72" s="1375" t="str">
        <f t="shared" si="31"/>
        <v>06031300</v>
      </c>
      <c r="J72" s="1375" t="str">
        <f t="shared" si="25"/>
        <v>06031300</v>
      </c>
      <c r="K72" s="830"/>
      <c r="L72" s="830"/>
      <c r="M72" s="830"/>
      <c r="N72" s="830"/>
      <c r="O72" s="830"/>
      <c r="P72" s="830"/>
      <c r="Q72" s="830"/>
      <c r="R72" s="830"/>
      <c r="S72" s="831" t="s">
        <v>167</v>
      </c>
      <c r="T72" s="2663" t="s">
        <v>978</v>
      </c>
      <c r="U72" s="2708"/>
      <c r="V72" s="2671"/>
      <c r="W72" s="1135"/>
      <c r="X72" s="2466" t="s">
        <v>240</v>
      </c>
      <c r="Y72" s="780"/>
      <c r="Z72" s="548"/>
      <c r="AA72" s="791"/>
      <c r="AB72" s="791"/>
      <c r="AC72" s="2444"/>
      <c r="AD72" s="3426"/>
      <c r="AE72" s="3426"/>
      <c r="AF72" s="3426"/>
      <c r="AG72" s="3398"/>
      <c r="AH72" s="3370">
        <f t="shared" si="38"/>
        <v>40</v>
      </c>
      <c r="AI72" s="3545">
        <v>8</v>
      </c>
      <c r="AJ72" s="3545">
        <v>0</v>
      </c>
      <c r="AK72" s="3545">
        <v>0</v>
      </c>
      <c r="AL72" s="3545">
        <v>29</v>
      </c>
      <c r="AM72" s="3545">
        <v>0</v>
      </c>
      <c r="AN72" s="3545">
        <v>3</v>
      </c>
      <c r="AO72" s="3379"/>
      <c r="AP72" s="3379"/>
      <c r="AQ72" s="3370">
        <f t="shared" si="35"/>
        <v>20</v>
      </c>
      <c r="AR72" s="1947">
        <v>4</v>
      </c>
      <c r="AS72" s="1831">
        <v>0</v>
      </c>
      <c r="AT72" s="1831">
        <v>10</v>
      </c>
      <c r="AU72" s="1831">
        <v>0</v>
      </c>
      <c r="AV72" s="1831">
        <v>0</v>
      </c>
      <c r="AW72" s="2205">
        <v>0</v>
      </c>
      <c r="AX72" s="2205">
        <v>0</v>
      </c>
      <c r="AY72" s="1832">
        <v>6</v>
      </c>
      <c r="AZ72" s="1980"/>
      <c r="BA72" s="2916">
        <f t="shared" si="27"/>
        <v>60</v>
      </c>
      <c r="BB72" s="3017">
        <f>BA72/'Radiología simple.'!$AO$8</f>
        <v>5</v>
      </c>
      <c r="BC72" s="1807" t="str" cm="1">
        <f t="array" ref="BC72">_xlfn.IFS(BB72&lt;4,"estandar",BB72&gt;9,"compleja",BB72&gt;4,"avanzada")</f>
        <v>avanzada</v>
      </c>
      <c r="BD72" s="3260">
        <v>1</v>
      </c>
      <c r="BE72" s="3261">
        <v>0</v>
      </c>
      <c r="BF72" s="3260">
        <v>1</v>
      </c>
      <c r="BG72" s="3261">
        <v>0</v>
      </c>
      <c r="BH72" s="1164"/>
      <c r="BI72" s="1164"/>
      <c r="BJ72" s="1164"/>
      <c r="BK72" s="1164"/>
      <c r="BL72" s="1164"/>
      <c r="BM72" s="1162"/>
      <c r="BN72" s="1164"/>
      <c r="BO72" s="1164"/>
      <c r="BP72" s="1164"/>
      <c r="BQ72" s="1164"/>
      <c r="BR72" s="1164"/>
      <c r="BS72" s="1165"/>
      <c r="BT72" s="1200"/>
      <c r="BU72" s="177"/>
      <c r="BV72" s="46"/>
    </row>
    <row r="73" spans="1:74" ht="51.75" customHeight="1" x14ac:dyDescent="0.55000000000000004">
      <c r="A73" s="537">
        <v>0</v>
      </c>
      <c r="B73" s="538">
        <v>6</v>
      </c>
      <c r="C73" s="537">
        <v>0</v>
      </c>
      <c r="D73" s="538">
        <v>3</v>
      </c>
      <c r="E73" s="537">
        <v>1</v>
      </c>
      <c r="F73" s="538">
        <v>3</v>
      </c>
      <c r="G73" s="537">
        <v>0</v>
      </c>
      <c r="H73" s="538">
        <v>1</v>
      </c>
      <c r="I73" s="1375" t="str">
        <f t="shared" si="31"/>
        <v>06031301</v>
      </c>
      <c r="J73" s="1375" t="str">
        <f t="shared" si="25"/>
        <v>06031301</v>
      </c>
      <c r="K73" s="830"/>
      <c r="L73" s="830">
        <v>71263</v>
      </c>
      <c r="M73" s="830"/>
      <c r="N73" s="830"/>
      <c r="O73" s="830"/>
      <c r="P73" s="830"/>
      <c r="Q73" s="830"/>
      <c r="R73" s="830"/>
      <c r="S73" s="986" t="s">
        <v>119</v>
      </c>
      <c r="T73" s="3185"/>
      <c r="U73" s="2663" t="s">
        <v>979</v>
      </c>
      <c r="V73" s="2700"/>
      <c r="W73" s="1046"/>
      <c r="X73" s="2466" t="s">
        <v>240</v>
      </c>
      <c r="Y73" s="545" t="s">
        <v>979</v>
      </c>
      <c r="Z73" s="548"/>
      <c r="AA73" s="791"/>
      <c r="AB73" s="791"/>
      <c r="AC73" s="2444">
        <v>4.9000000000000004</v>
      </c>
      <c r="AD73" s="3507">
        <f>BB73</f>
        <v>5.833333333333333</v>
      </c>
      <c r="AE73" s="3426">
        <v>7.9</v>
      </c>
      <c r="AF73" s="3426"/>
      <c r="AG73" s="3398">
        <v>40</v>
      </c>
      <c r="AH73" s="3370">
        <f t="shared" si="38"/>
        <v>40</v>
      </c>
      <c r="AI73" s="3545">
        <v>8</v>
      </c>
      <c r="AJ73" s="3545">
        <v>0</v>
      </c>
      <c r="AK73" s="3545">
        <v>0</v>
      </c>
      <c r="AL73" s="3545">
        <v>29</v>
      </c>
      <c r="AM73" s="3545">
        <v>0</v>
      </c>
      <c r="AN73" s="3545">
        <v>3</v>
      </c>
      <c r="AO73" s="3379"/>
      <c r="AP73" s="3398">
        <v>20</v>
      </c>
      <c r="AQ73" s="3370">
        <f t="shared" si="35"/>
        <v>30</v>
      </c>
      <c r="AR73" s="1947">
        <v>4</v>
      </c>
      <c r="AS73" s="1831">
        <v>0</v>
      </c>
      <c r="AT73" s="1831">
        <v>10</v>
      </c>
      <c r="AU73" s="1831">
        <v>10</v>
      </c>
      <c r="AV73" s="1831">
        <v>0</v>
      </c>
      <c r="AW73" s="2205">
        <v>0</v>
      </c>
      <c r="AX73" s="2205">
        <v>0</v>
      </c>
      <c r="AY73" s="1832">
        <v>6</v>
      </c>
      <c r="AZ73" s="1980"/>
      <c r="BA73" s="2916">
        <f t="shared" si="27"/>
        <v>70</v>
      </c>
      <c r="BB73" s="3017">
        <f>BA73/'Radiología simple.'!$AO$8</f>
        <v>5.833333333333333</v>
      </c>
      <c r="BC73" s="1807" t="str" cm="1">
        <f t="array" ref="BC73">_xlfn.IFS(BB73&lt;4,"estandar",BB73&gt;9,"compleja",BB73&gt;4,"avanzada")</f>
        <v>avanzada</v>
      </c>
      <c r="BD73" s="3260">
        <v>1</v>
      </c>
      <c r="BE73" s="3261">
        <v>0</v>
      </c>
      <c r="BF73" s="3260">
        <v>1</v>
      </c>
      <c r="BG73" s="3261">
        <v>0</v>
      </c>
      <c r="BH73" s="1164">
        <v>13.113713423831101</v>
      </c>
      <c r="BI73" s="1164">
        <v>8.1359215686274506</v>
      </c>
      <c r="BJ73" s="1164">
        <v>14.500452488687801</v>
      </c>
      <c r="BK73" s="1164"/>
      <c r="BL73" s="1164">
        <f>SUM(BH73,BI73,BJ73)</f>
        <v>35.750087481146352</v>
      </c>
      <c r="BM73" s="1162"/>
      <c r="BN73" s="1164">
        <v>38.655462184873898</v>
      </c>
      <c r="BO73" s="1164">
        <v>0</v>
      </c>
      <c r="BP73" s="1164">
        <v>0</v>
      </c>
      <c r="BQ73" s="1164">
        <v>1.5117748863587801</v>
      </c>
      <c r="BR73" s="1164">
        <f t="shared" ref="BR73:BR76" si="39">SUM(BL73,BN73,BO73,BP73,BQ73)</f>
        <v>75.917324552379029</v>
      </c>
      <c r="BS73" s="1165"/>
      <c r="BT73" s="1200"/>
      <c r="BU73" s="177"/>
      <c r="BV73" s="46"/>
    </row>
    <row r="74" spans="1:74" ht="51.75" customHeight="1" x14ac:dyDescent="0.55000000000000004">
      <c r="A74" s="537">
        <v>0</v>
      </c>
      <c r="B74" s="538">
        <v>6</v>
      </c>
      <c r="C74" s="537">
        <v>0</v>
      </c>
      <c r="D74" s="538">
        <v>3</v>
      </c>
      <c r="E74" s="537">
        <v>1</v>
      </c>
      <c r="F74" s="538">
        <v>3</v>
      </c>
      <c r="G74" s="537">
        <v>0</v>
      </c>
      <c r="H74" s="538">
        <v>2</v>
      </c>
      <c r="I74" s="1375" t="str">
        <f t="shared" si="31"/>
        <v>06031302</v>
      </c>
      <c r="J74" s="1375" t="str">
        <f t="shared" si="25"/>
        <v>06031302</v>
      </c>
      <c r="K74" s="830"/>
      <c r="L74" s="830">
        <v>712631</v>
      </c>
      <c r="M74" s="830"/>
      <c r="N74" s="830"/>
      <c r="O74" s="830"/>
      <c r="P74" s="830"/>
      <c r="Q74" s="830"/>
      <c r="R74" s="830"/>
      <c r="S74" s="986" t="s">
        <v>119</v>
      </c>
      <c r="T74" s="3185"/>
      <c r="U74" s="2663" t="s">
        <v>980</v>
      </c>
      <c r="V74" s="2700"/>
      <c r="W74" s="1046"/>
      <c r="X74" s="2466" t="s">
        <v>240</v>
      </c>
      <c r="Y74" s="545" t="s">
        <v>981</v>
      </c>
      <c r="Z74" s="548"/>
      <c r="AA74" s="791"/>
      <c r="AB74" s="791"/>
      <c r="AC74" s="2444">
        <v>6.8</v>
      </c>
      <c r="AD74" s="3507">
        <f>BB74</f>
        <v>10.833333333333334</v>
      </c>
      <c r="AE74" s="3426">
        <v>13.1</v>
      </c>
      <c r="AF74" s="3426"/>
      <c r="AG74" s="3398">
        <v>50</v>
      </c>
      <c r="AH74" s="3370">
        <f t="shared" si="38"/>
        <v>50</v>
      </c>
      <c r="AI74" s="3545">
        <v>8</v>
      </c>
      <c r="AJ74" s="3545">
        <v>0</v>
      </c>
      <c r="AK74" s="3545">
        <v>5</v>
      </c>
      <c r="AL74" s="3545">
        <v>29</v>
      </c>
      <c r="AM74" s="3545">
        <v>5</v>
      </c>
      <c r="AN74" s="3545">
        <v>3</v>
      </c>
      <c r="AO74" s="3379"/>
      <c r="AP74" s="3398">
        <v>30</v>
      </c>
      <c r="AQ74" s="3370">
        <f t="shared" si="35"/>
        <v>30</v>
      </c>
      <c r="AR74" s="1947">
        <v>4</v>
      </c>
      <c r="AS74" s="1831">
        <v>0</v>
      </c>
      <c r="AT74" s="1831">
        <v>10</v>
      </c>
      <c r="AU74" s="1831">
        <v>10</v>
      </c>
      <c r="AV74" s="1831">
        <v>0</v>
      </c>
      <c r="AW74" s="2205">
        <v>0</v>
      </c>
      <c r="AX74" s="2205">
        <v>0</v>
      </c>
      <c r="AY74" s="1832">
        <v>6</v>
      </c>
      <c r="AZ74" s="1980"/>
      <c r="BA74" s="2916">
        <f t="shared" si="27"/>
        <v>130</v>
      </c>
      <c r="BB74" s="3017">
        <f>BA74/'Radiología simple.'!$AO$8</f>
        <v>10.833333333333334</v>
      </c>
      <c r="BC74" s="1807" t="str" cm="1">
        <f t="array" ref="BC74">_xlfn.IFS(BB74&lt;4,"estandar",BB74&gt;9,"compleja",BB74&gt;4,"avanzada")</f>
        <v>compleja</v>
      </c>
      <c r="BD74" s="3260">
        <v>1</v>
      </c>
      <c r="BE74" s="3261">
        <v>1</v>
      </c>
      <c r="BF74" s="3260">
        <v>1</v>
      </c>
      <c r="BG74" s="3261">
        <v>0</v>
      </c>
      <c r="BH74" s="1164">
        <v>16.392141779788801</v>
      </c>
      <c r="BI74" s="1164">
        <v>10.1699019607843</v>
      </c>
      <c r="BJ74" s="1164">
        <v>21.750678733031702</v>
      </c>
      <c r="BK74" s="1164"/>
      <c r="BL74" s="1164">
        <f>SUM(BH74,BI74,BJ74)</f>
        <v>48.312722473604808</v>
      </c>
      <c r="BM74" s="1162"/>
      <c r="BN74" s="1164">
        <v>48.3193277310924</v>
      </c>
      <c r="BO74" s="1164">
        <v>24</v>
      </c>
      <c r="BP74" s="1164">
        <v>0</v>
      </c>
      <c r="BQ74" s="1164">
        <v>1.5117748863587801</v>
      </c>
      <c r="BR74" s="1164">
        <f t="shared" si="39"/>
        <v>122.14382509105599</v>
      </c>
      <c r="BS74" s="1165"/>
      <c r="BT74" s="1200">
        <v>20</v>
      </c>
      <c r="BU74" s="177"/>
      <c r="BV74" s="46"/>
    </row>
    <row r="75" spans="1:74" ht="51.75" hidden="1" customHeight="1" x14ac:dyDescent="0.55000000000000004">
      <c r="A75" s="537">
        <v>0</v>
      </c>
      <c r="B75" s="538">
        <v>6</v>
      </c>
      <c r="C75" s="537">
        <v>0</v>
      </c>
      <c r="D75" s="538">
        <v>3</v>
      </c>
      <c r="E75" s="537">
        <v>1</v>
      </c>
      <c r="F75" s="538">
        <v>3</v>
      </c>
      <c r="G75" s="537">
        <v>0</v>
      </c>
      <c r="H75" s="538">
        <v>3</v>
      </c>
      <c r="I75" s="1375" t="str">
        <f t="shared" si="31"/>
        <v>06031303</v>
      </c>
      <c r="J75" s="1375" t="str">
        <f t="shared" si="25"/>
        <v>06031303</v>
      </c>
      <c r="K75" s="830"/>
      <c r="L75" s="830">
        <v>712632</v>
      </c>
      <c r="M75" s="830"/>
      <c r="N75" s="830"/>
      <c r="O75" s="830"/>
      <c r="P75" s="830"/>
      <c r="Q75" s="830"/>
      <c r="R75" s="830"/>
      <c r="S75" s="986" t="s">
        <v>119</v>
      </c>
      <c r="T75" s="3185"/>
      <c r="U75" s="1454" t="s">
        <v>982</v>
      </c>
      <c r="V75" s="2822"/>
      <c r="W75" s="2490"/>
      <c r="X75" s="2324" t="s">
        <v>268</v>
      </c>
      <c r="Y75" s="798" t="s">
        <v>982</v>
      </c>
      <c r="Z75" s="548"/>
      <c r="AA75" s="791"/>
      <c r="AB75" s="791"/>
      <c r="AC75" s="2444"/>
      <c r="AD75" s="3426"/>
      <c r="AE75" s="3426"/>
      <c r="AF75" s="3426"/>
      <c r="AG75" s="3379">
        <v>60</v>
      </c>
      <c r="AH75" s="3370">
        <f t="shared" si="38"/>
        <v>0</v>
      </c>
      <c r="AI75" s="3545"/>
      <c r="AJ75" s="3545"/>
      <c r="AK75" s="3545"/>
      <c r="AL75" s="3545"/>
      <c r="AM75" s="3545"/>
      <c r="AN75" s="3545"/>
      <c r="AO75" s="3379"/>
      <c r="AP75" s="3379">
        <v>45</v>
      </c>
      <c r="AQ75" s="3370">
        <f t="shared" si="35"/>
        <v>0</v>
      </c>
      <c r="AR75" s="1947"/>
      <c r="AS75" s="1831"/>
      <c r="AT75" s="1831"/>
      <c r="AU75" s="1831"/>
      <c r="AV75" s="1831"/>
      <c r="AW75" s="2205"/>
      <c r="AX75" s="2205"/>
      <c r="AY75" s="1832"/>
      <c r="AZ75" s="1980"/>
      <c r="BA75" s="2916">
        <f t="shared" si="27"/>
        <v>0</v>
      </c>
      <c r="BB75" s="3017">
        <f>BA75/'Radiología simple.'!$AO$8</f>
        <v>0</v>
      </c>
      <c r="BC75" s="1807" t="str" cm="1">
        <f t="array" ref="BC75">_xlfn.IFS(BB75&lt;4,"estandar",BB75&gt;9,"compleja",BB75&gt;4,"avanzada")</f>
        <v>estandar</v>
      </c>
      <c r="BD75" s="3260"/>
      <c r="BE75" s="3261"/>
      <c r="BF75" s="3260"/>
      <c r="BG75" s="3261"/>
      <c r="BH75" s="1164">
        <v>19.670570135746601</v>
      </c>
      <c r="BI75" s="1164">
        <v>12.2038823529412</v>
      </c>
      <c r="BJ75" s="1164">
        <v>32.626018099547501</v>
      </c>
      <c r="BK75" s="1164"/>
      <c r="BL75" s="1164">
        <f>SUM(BH75,BI75,BJ75)</f>
        <v>64.500470588235302</v>
      </c>
      <c r="BM75" s="1162"/>
      <c r="BN75" s="1164">
        <v>57.983193277310903</v>
      </c>
      <c r="BO75" s="1164">
        <v>24</v>
      </c>
      <c r="BP75" s="1164">
        <v>0</v>
      </c>
      <c r="BQ75" s="1164">
        <v>1.5117748863587801</v>
      </c>
      <c r="BR75" s="1164">
        <f t="shared" si="39"/>
        <v>147.99543875190497</v>
      </c>
      <c r="BS75" s="1165"/>
      <c r="BT75" s="1200">
        <v>20</v>
      </c>
      <c r="BU75" s="177"/>
      <c r="BV75" s="46"/>
    </row>
    <row r="76" spans="1:74" ht="51.75" customHeight="1" x14ac:dyDescent="0.55000000000000004">
      <c r="A76" s="537">
        <v>0</v>
      </c>
      <c r="B76" s="538">
        <v>6</v>
      </c>
      <c r="C76" s="537">
        <v>0</v>
      </c>
      <c r="D76" s="538">
        <v>3</v>
      </c>
      <c r="E76" s="537">
        <v>1</v>
      </c>
      <c r="F76" s="538">
        <v>4</v>
      </c>
      <c r="G76" s="537">
        <v>0</v>
      </c>
      <c r="H76" s="538">
        <v>1</v>
      </c>
      <c r="I76" s="1375" t="str">
        <f t="shared" si="31"/>
        <v>06031401</v>
      </c>
      <c r="J76" s="1375" t="str">
        <f t="shared" si="25"/>
        <v>06031401</v>
      </c>
      <c r="K76" s="830"/>
      <c r="L76" s="830">
        <v>71264</v>
      </c>
      <c r="M76" s="830"/>
      <c r="N76" s="830"/>
      <c r="O76" s="830"/>
      <c r="P76" s="830"/>
      <c r="Q76" s="830"/>
      <c r="R76" s="830"/>
      <c r="S76" s="986" t="s">
        <v>119</v>
      </c>
      <c r="T76" s="2663" t="s">
        <v>983</v>
      </c>
      <c r="U76" s="3177"/>
      <c r="V76" s="2765"/>
      <c r="W76" s="2439"/>
      <c r="X76" s="2324" t="s">
        <v>268</v>
      </c>
      <c r="Y76" s="545" t="s">
        <v>983</v>
      </c>
      <c r="Z76" s="548"/>
      <c r="AA76" s="791"/>
      <c r="AB76" s="791"/>
      <c r="AC76" s="2444">
        <v>8.1</v>
      </c>
      <c r="AD76" s="3507">
        <f>BB76</f>
        <v>7.5</v>
      </c>
      <c r="AE76" s="3426">
        <v>11.12</v>
      </c>
      <c r="AF76" s="3426"/>
      <c r="AG76" s="3379">
        <v>50</v>
      </c>
      <c r="AH76" s="3370">
        <f t="shared" si="38"/>
        <v>50</v>
      </c>
      <c r="AI76" s="3545">
        <v>8</v>
      </c>
      <c r="AJ76" s="3545">
        <v>0</v>
      </c>
      <c r="AK76" s="3545">
        <v>0</v>
      </c>
      <c r="AL76" s="3545">
        <v>34</v>
      </c>
      <c r="AM76" s="3545">
        <v>0</v>
      </c>
      <c r="AN76" s="3545">
        <v>8</v>
      </c>
      <c r="AO76" s="3379"/>
      <c r="AP76" s="3379">
        <v>40</v>
      </c>
      <c r="AQ76" s="3370">
        <f t="shared" si="35"/>
        <v>40</v>
      </c>
      <c r="AR76" s="1947">
        <v>4</v>
      </c>
      <c r="AS76" s="1831">
        <v>0</v>
      </c>
      <c r="AT76" s="1831">
        <v>10</v>
      </c>
      <c r="AU76" s="1831">
        <v>20</v>
      </c>
      <c r="AV76" s="1831">
        <v>0</v>
      </c>
      <c r="AW76" s="2205">
        <v>0</v>
      </c>
      <c r="AX76" s="2205">
        <v>0</v>
      </c>
      <c r="AY76" s="1832">
        <v>6</v>
      </c>
      <c r="AZ76" s="1980"/>
      <c r="BA76" s="2916">
        <f t="shared" si="27"/>
        <v>90</v>
      </c>
      <c r="BB76" s="3017">
        <f>BA76/'Radiología simple.'!$AO$8</f>
        <v>7.5</v>
      </c>
      <c r="BC76" s="1807" t="str" cm="1">
        <f t="array" ref="BC76">_xlfn.IFS(BB76&lt;4,"estandar",BB76&gt;9,"compleja",BB76&gt;4,"avanzada")</f>
        <v>avanzada</v>
      </c>
      <c r="BD76" s="3260">
        <v>1</v>
      </c>
      <c r="BE76" s="3261">
        <v>0</v>
      </c>
      <c r="BF76" s="3260">
        <v>1</v>
      </c>
      <c r="BG76" s="3261">
        <v>0</v>
      </c>
      <c r="BH76" s="1164">
        <v>16.392141779788801</v>
      </c>
      <c r="BI76" s="1164">
        <v>10.1699019607843</v>
      </c>
      <c r="BJ76" s="1164">
        <v>29.000904977375601</v>
      </c>
      <c r="BK76" s="1164"/>
      <c r="BL76" s="1164">
        <f>SUM(BH76,BI76,BJ76)</f>
        <v>55.5629487179487</v>
      </c>
      <c r="BM76" s="1162"/>
      <c r="BN76" s="1164">
        <v>48.3193277310924</v>
      </c>
      <c r="BO76" s="1164">
        <v>0</v>
      </c>
      <c r="BP76" s="1164">
        <v>0</v>
      </c>
      <c r="BQ76" s="1164">
        <v>1.5117748863587801</v>
      </c>
      <c r="BR76" s="1164">
        <f t="shared" si="39"/>
        <v>105.39405133539988</v>
      </c>
      <c r="BS76" s="1165"/>
      <c r="BT76" s="1200"/>
      <c r="BU76" s="177"/>
      <c r="BV76" s="46"/>
    </row>
    <row r="77" spans="1:74" ht="51.75" hidden="1" customHeight="1" x14ac:dyDescent="0.55000000000000004">
      <c r="A77" s="816">
        <v>0</v>
      </c>
      <c r="B77" s="817">
        <v>6</v>
      </c>
      <c r="C77" s="816">
        <v>0</v>
      </c>
      <c r="D77" s="817">
        <v>3</v>
      </c>
      <c r="E77" s="816">
        <v>1</v>
      </c>
      <c r="F77" s="817">
        <v>5</v>
      </c>
      <c r="G77" s="816">
        <v>0</v>
      </c>
      <c r="H77" s="817">
        <v>1</v>
      </c>
      <c r="I77" s="2801" t="str">
        <f t="shared" si="31"/>
        <v>06031501</v>
      </c>
      <c r="J77" s="2801" t="str">
        <f t="shared" si="25"/>
        <v>06031501</v>
      </c>
      <c r="K77" s="859"/>
      <c r="L77" s="859"/>
      <c r="M77" s="859"/>
      <c r="N77" s="859"/>
      <c r="O77" s="859"/>
      <c r="P77" s="859"/>
      <c r="Q77" s="859"/>
      <c r="R77" s="859"/>
      <c r="S77" s="799" t="s">
        <v>741</v>
      </c>
      <c r="T77" s="2441" t="s">
        <v>984</v>
      </c>
      <c r="U77" s="2351"/>
      <c r="V77" s="2351"/>
      <c r="W77" s="2351"/>
      <c r="X77" s="2324" t="s">
        <v>268</v>
      </c>
      <c r="Y77" s="545" t="s">
        <v>984</v>
      </c>
      <c r="Z77" s="548"/>
      <c r="AA77" s="791"/>
      <c r="AB77" s="791"/>
      <c r="AC77" s="2444"/>
      <c r="AD77" s="3426"/>
      <c r="AE77" s="3426"/>
      <c r="AF77" s="3426"/>
      <c r="AG77" s="3560" t="s">
        <v>985</v>
      </c>
      <c r="AH77" s="3370">
        <f t="shared" si="38"/>
        <v>0</v>
      </c>
      <c r="AI77" s="3571"/>
      <c r="AJ77" s="3571"/>
      <c r="AK77" s="3571"/>
      <c r="AL77" s="3571"/>
      <c r="AM77" s="3571"/>
      <c r="AN77" s="3571"/>
      <c r="AO77" s="3571"/>
      <c r="AP77" s="3560" t="s">
        <v>986</v>
      </c>
      <c r="AQ77" s="3572"/>
      <c r="AR77" s="3580"/>
      <c r="AS77" s="1908"/>
      <c r="AT77" s="1908"/>
      <c r="AU77" s="1908"/>
      <c r="AV77" s="1908"/>
      <c r="AW77" s="2208"/>
      <c r="AX77" s="2208"/>
      <c r="AY77" s="1909"/>
      <c r="AZ77" s="1984"/>
      <c r="BA77" s="1929"/>
      <c r="BB77" s="1164"/>
      <c r="BC77" s="1930"/>
      <c r="BD77" s="3260"/>
      <c r="BE77" s="3261"/>
      <c r="BF77" s="3260"/>
      <c r="BG77" s="3261"/>
      <c r="BH77" s="1164"/>
      <c r="BI77" s="1164"/>
      <c r="BJ77" s="1164"/>
      <c r="BK77" s="1164"/>
      <c r="BL77" s="1164"/>
      <c r="BM77" s="1162"/>
      <c r="BN77" s="1164"/>
      <c r="BO77" s="1164"/>
      <c r="BP77" s="1164"/>
      <c r="BQ77" s="1164"/>
      <c r="BR77" s="1164"/>
      <c r="BS77" s="1165"/>
      <c r="BT77" s="1200"/>
      <c r="BU77" s="436"/>
      <c r="BV77" s="437"/>
    </row>
    <row r="78" spans="1:74" ht="51.75" hidden="1" customHeight="1" x14ac:dyDescent="0.55000000000000004">
      <c r="A78" s="537"/>
      <c r="B78" s="538"/>
      <c r="C78" s="537"/>
      <c r="D78" s="538"/>
      <c r="E78" s="537"/>
      <c r="F78" s="538"/>
      <c r="G78" s="537"/>
      <c r="H78" s="538"/>
      <c r="I78" s="2438"/>
      <c r="J78" s="2438"/>
      <c r="K78" s="781"/>
      <c r="L78" s="781"/>
      <c r="M78" s="781"/>
      <c r="N78" s="781"/>
      <c r="O78" s="781"/>
      <c r="P78" s="781"/>
      <c r="Q78" s="781"/>
      <c r="R78" s="781"/>
      <c r="S78" s="799" t="s">
        <v>456</v>
      </c>
      <c r="T78" s="2441" t="s">
        <v>987</v>
      </c>
      <c r="U78" s="2441"/>
      <c r="V78" s="2491" t="s">
        <v>988</v>
      </c>
      <c r="W78" s="2491"/>
      <c r="X78" s="2324" t="s">
        <v>268</v>
      </c>
      <c r="Y78" s="800" t="s">
        <v>987</v>
      </c>
      <c r="Z78" s="791"/>
      <c r="AA78" s="791"/>
      <c r="AB78" s="791"/>
      <c r="AC78" s="2444"/>
      <c r="AD78" s="3426"/>
      <c r="AE78" s="3426"/>
      <c r="AF78" s="3426"/>
      <c r="AG78" s="3572"/>
      <c r="AH78" s="3370">
        <f t="shared" si="38"/>
        <v>0</v>
      </c>
      <c r="AI78" s="3571"/>
      <c r="AJ78" s="3571"/>
      <c r="AK78" s="3571"/>
      <c r="AL78" s="3571"/>
      <c r="AM78" s="3571"/>
      <c r="AN78" s="3571"/>
      <c r="AO78" s="3571"/>
      <c r="AP78" s="3572"/>
      <c r="AQ78" s="3572"/>
      <c r="AR78" s="2152"/>
      <c r="AS78" s="1954"/>
      <c r="AT78" s="1954"/>
      <c r="AU78" s="1954"/>
      <c r="AV78" s="1954"/>
      <c r="AW78" s="2216"/>
      <c r="AX78" s="2216"/>
      <c r="AY78" s="1969"/>
      <c r="AZ78" s="1984"/>
      <c r="BA78" s="1929"/>
      <c r="BB78" s="1164"/>
      <c r="BC78" s="1930"/>
      <c r="BD78" s="3264"/>
      <c r="BE78" s="1200"/>
      <c r="BF78" s="3264"/>
      <c r="BG78" s="1200"/>
      <c r="BH78" s="1164"/>
      <c r="BI78" s="1164"/>
      <c r="BJ78" s="1164"/>
      <c r="BK78" s="1164"/>
      <c r="BL78" s="1164"/>
      <c r="BM78" s="1162"/>
      <c r="BN78" s="1164"/>
      <c r="BO78" s="1164"/>
      <c r="BP78" s="1164"/>
      <c r="BQ78" s="1164"/>
      <c r="BR78" s="1164"/>
      <c r="BS78" s="1165"/>
      <c r="BT78" s="1200"/>
      <c r="BU78" s="436"/>
      <c r="BV78" s="437"/>
    </row>
    <row r="79" spans="1:74" ht="51.75" customHeight="1" x14ac:dyDescent="0.6">
      <c r="A79" s="90"/>
      <c r="B79" s="89"/>
      <c r="C79" s="90"/>
      <c r="D79" s="89"/>
      <c r="E79" s="90"/>
      <c r="F79" s="89"/>
      <c r="G79" s="90"/>
      <c r="H79" s="89"/>
      <c r="I79" s="1339" t="str">
        <f t="shared" ref="I79:I90" si="40">CONCATENATE(A79,B79,C79,D79,E79,F79,G79,H79)</f>
        <v/>
      </c>
      <c r="J79" s="1339"/>
      <c r="K79" s="91"/>
      <c r="L79" s="127"/>
      <c r="M79" s="120"/>
      <c r="N79" s="120"/>
      <c r="O79" s="120"/>
      <c r="P79" s="120"/>
      <c r="Q79" s="120"/>
      <c r="R79" s="120"/>
      <c r="S79" s="127"/>
      <c r="T79" s="60"/>
      <c r="U79" s="61"/>
      <c r="V79" s="61"/>
      <c r="W79" s="61"/>
      <c r="X79" s="2464"/>
      <c r="Y79" s="61"/>
      <c r="Z79" s="61"/>
      <c r="AA79" s="61"/>
      <c r="AB79" s="61"/>
      <c r="AC79" s="1571"/>
      <c r="AD79" s="3378"/>
      <c r="AE79" s="3378"/>
      <c r="AF79" s="3378"/>
      <c r="AG79" s="3384"/>
      <c r="AH79" s="3384"/>
      <c r="AI79" s="3379"/>
      <c r="AJ79" s="3379"/>
      <c r="AK79" s="3379"/>
      <c r="AL79" s="3379"/>
      <c r="AM79" s="3379"/>
      <c r="AN79" s="3379"/>
      <c r="AO79" s="3379"/>
      <c r="AP79" s="3384"/>
      <c r="AQ79" s="3384"/>
      <c r="AR79" s="2141"/>
      <c r="AS79" s="1782"/>
      <c r="AT79" s="1782"/>
      <c r="AU79" s="1782"/>
      <c r="AV79" s="1782"/>
      <c r="AW79" s="2207"/>
      <c r="AX79" s="2207"/>
      <c r="AY79" s="1833"/>
      <c r="AZ79" s="1980"/>
      <c r="BA79" s="1850"/>
      <c r="BB79" s="1164"/>
      <c r="BC79" s="1851"/>
      <c r="BD79" s="3264"/>
      <c r="BE79" s="1200"/>
      <c r="BF79" s="3264"/>
      <c r="BG79" s="1200"/>
      <c r="BH79" s="1164"/>
      <c r="BI79" s="1164"/>
      <c r="BJ79" s="1164"/>
      <c r="BK79" s="1164"/>
      <c r="BL79" s="1164"/>
      <c r="BM79" s="1162"/>
      <c r="BN79" s="1164"/>
      <c r="BO79" s="1164"/>
      <c r="BP79" s="1164"/>
      <c r="BQ79" s="1164"/>
      <c r="BR79" s="1164"/>
      <c r="BS79" s="1165"/>
      <c r="BT79" s="1200"/>
      <c r="BU79" s="177"/>
      <c r="BV79" s="46"/>
    </row>
    <row r="80" spans="1:74" ht="24" customHeight="1" x14ac:dyDescent="0.35">
      <c r="A80" s="771"/>
      <c r="B80" s="771"/>
      <c r="C80" s="770"/>
      <c r="D80" s="771"/>
      <c r="E80" s="770"/>
      <c r="F80" s="771"/>
      <c r="G80" s="770"/>
      <c r="H80" s="771"/>
      <c r="I80" s="2800" t="str">
        <f t="shared" si="40"/>
        <v/>
      </c>
      <c r="J80" s="2800"/>
      <c r="K80" s="786">
        <v>114</v>
      </c>
      <c r="L80" s="786"/>
      <c r="M80" s="786"/>
      <c r="N80" s="786"/>
      <c r="O80" s="786"/>
      <c r="P80" s="786"/>
      <c r="Q80" s="786"/>
      <c r="R80" s="786"/>
      <c r="S80" s="783" t="s">
        <v>119</v>
      </c>
      <c r="T80" s="779" t="s">
        <v>989</v>
      </c>
      <c r="U80" s="802"/>
      <c r="V80" s="802"/>
      <c r="W80" s="802"/>
      <c r="X80" s="2469"/>
      <c r="Y80" s="784" t="s">
        <v>990</v>
      </c>
      <c r="Z80" s="784"/>
      <c r="AA80" s="784"/>
      <c r="AB80" s="784"/>
      <c r="AC80" s="1961"/>
      <c r="AD80" s="3607"/>
      <c r="AE80" s="3607"/>
      <c r="AF80" s="3607"/>
      <c r="AG80" s="3608"/>
      <c r="AH80" s="3608"/>
      <c r="AI80" s="3608"/>
      <c r="AJ80" s="3608"/>
      <c r="AK80" s="3608"/>
      <c r="AL80" s="3608"/>
      <c r="AM80" s="3608"/>
      <c r="AN80" s="3608"/>
      <c r="AO80" s="3608"/>
      <c r="AP80" s="3608"/>
      <c r="AQ80" s="3608"/>
      <c r="AR80" s="2146"/>
      <c r="AS80" s="1955"/>
      <c r="AT80" s="1955"/>
      <c r="AU80" s="1955"/>
      <c r="AV80" s="1955"/>
      <c r="AW80" s="2217"/>
      <c r="AX80" s="2217"/>
      <c r="AY80" s="1970"/>
      <c r="AZ80" s="1985"/>
      <c r="BA80" s="1931"/>
      <c r="BB80" s="2449"/>
      <c r="BC80" s="1932"/>
      <c r="BD80" s="3280"/>
      <c r="BE80" s="3281"/>
      <c r="BF80" s="3280"/>
      <c r="BG80" s="3281"/>
      <c r="BH80" s="1229"/>
      <c r="BI80" s="1229"/>
      <c r="BJ80" s="1229"/>
      <c r="BK80" s="1229"/>
      <c r="BL80" s="1229"/>
      <c r="BM80" s="1229"/>
      <c r="BN80" s="1229"/>
      <c r="BO80" s="1229"/>
      <c r="BP80" s="1229"/>
      <c r="BQ80" s="1229"/>
      <c r="BR80" s="1229"/>
      <c r="BS80" s="1229"/>
      <c r="BT80" s="1229"/>
      <c r="BU80" s="177"/>
      <c r="BV80" s="46"/>
    </row>
    <row r="81" spans="1:74" ht="51.75" customHeight="1" x14ac:dyDescent="0.6">
      <c r="A81" s="537">
        <v>0</v>
      </c>
      <c r="B81" s="538">
        <v>6</v>
      </c>
      <c r="C81" s="537">
        <v>0</v>
      </c>
      <c r="D81" s="538">
        <v>4</v>
      </c>
      <c r="E81" s="537">
        <v>0</v>
      </c>
      <c r="F81" s="538">
        <v>1</v>
      </c>
      <c r="G81" s="537">
        <v>0</v>
      </c>
      <c r="H81" s="538">
        <v>0</v>
      </c>
      <c r="I81" s="1375" t="str">
        <f t="shared" si="40"/>
        <v>06040100</v>
      </c>
      <c r="J81" s="1375" t="str">
        <f t="shared" ref="J81:J114" si="41">CONCATENATE(A81,B81,C81,D81,E81,F81,G81,H81)</f>
        <v>06040100</v>
      </c>
      <c r="K81" s="1018"/>
      <c r="L81" s="1018"/>
      <c r="M81" s="2823">
        <v>30701</v>
      </c>
      <c r="N81" s="2824" t="s">
        <v>991</v>
      </c>
      <c r="O81" s="1018"/>
      <c r="P81" s="1018"/>
      <c r="Q81" s="1018"/>
      <c r="R81" s="1018"/>
      <c r="S81" s="986" t="s">
        <v>119</v>
      </c>
      <c r="T81" s="2663" t="s">
        <v>992</v>
      </c>
      <c r="U81" s="2969"/>
      <c r="V81" s="2782"/>
      <c r="W81" s="2441"/>
      <c r="X81" s="2466" t="s">
        <v>240</v>
      </c>
      <c r="Y81" s="787"/>
      <c r="Z81" s="548"/>
      <c r="AA81" s="791"/>
      <c r="AB81" s="791"/>
      <c r="AC81" s="2444"/>
      <c r="AD81" s="3426"/>
      <c r="AE81" s="3426"/>
      <c r="AF81" s="3426"/>
      <c r="AG81" s="3379"/>
      <c r="AH81" s="3384"/>
      <c r="AI81" s="3379">
        <v>8</v>
      </c>
      <c r="AJ81" s="3379">
        <v>0</v>
      </c>
      <c r="AK81" s="3379">
        <v>0</v>
      </c>
      <c r="AL81" s="3379">
        <v>19</v>
      </c>
      <c r="AM81" s="3379">
        <v>0</v>
      </c>
      <c r="AN81" s="3379">
        <v>3</v>
      </c>
      <c r="AO81" s="3379"/>
      <c r="AP81" s="3384"/>
      <c r="AQ81" s="3384"/>
      <c r="AR81" s="2013">
        <v>4</v>
      </c>
      <c r="AS81" s="1784">
        <v>0</v>
      </c>
      <c r="AT81" s="1784">
        <v>10</v>
      </c>
      <c r="AU81" s="1784">
        <v>0</v>
      </c>
      <c r="AV81" s="1784">
        <v>0</v>
      </c>
      <c r="AW81" s="2206">
        <v>0</v>
      </c>
      <c r="AX81" s="2206">
        <v>0</v>
      </c>
      <c r="AY81" s="1907">
        <v>6</v>
      </c>
      <c r="AZ81" s="1977"/>
      <c r="BA81" s="1850"/>
      <c r="BB81" s="1164"/>
      <c r="BC81" s="1851"/>
      <c r="BD81" s="3260">
        <v>1</v>
      </c>
      <c r="BE81" s="3261">
        <v>0</v>
      </c>
      <c r="BF81" s="3260">
        <v>1</v>
      </c>
      <c r="BG81" s="3261">
        <v>0</v>
      </c>
      <c r="BH81" s="1164"/>
      <c r="BI81" s="1164"/>
      <c r="BJ81" s="1164"/>
      <c r="BK81" s="1164"/>
      <c r="BL81" s="1164"/>
      <c r="BM81" s="1162"/>
      <c r="BN81" s="1164"/>
      <c r="BO81" s="1164"/>
      <c r="BP81" s="1164"/>
      <c r="BQ81" s="1164"/>
      <c r="BR81" s="1164"/>
      <c r="BS81" s="1165"/>
      <c r="BT81" s="1200"/>
      <c r="BU81" s="177"/>
      <c r="BV81" s="46"/>
    </row>
    <row r="82" spans="1:74" ht="51.75" customHeight="1" x14ac:dyDescent="0.6">
      <c r="A82" s="537">
        <v>0</v>
      </c>
      <c r="B82" s="538">
        <v>6</v>
      </c>
      <c r="C82" s="537">
        <v>0</v>
      </c>
      <c r="D82" s="538">
        <v>4</v>
      </c>
      <c r="E82" s="537">
        <v>0</v>
      </c>
      <c r="F82" s="538">
        <v>1</v>
      </c>
      <c r="G82" s="537">
        <v>0</v>
      </c>
      <c r="H82" s="538">
        <v>1</v>
      </c>
      <c r="I82" s="1375" t="str">
        <f t="shared" si="40"/>
        <v>06040101</v>
      </c>
      <c r="J82" s="1375" t="str">
        <f t="shared" si="41"/>
        <v>06040101</v>
      </c>
      <c r="K82" s="1018"/>
      <c r="L82" s="830">
        <v>71141</v>
      </c>
      <c r="M82" s="2823">
        <v>30701</v>
      </c>
      <c r="N82" s="2824" t="s">
        <v>991</v>
      </c>
      <c r="O82" s="830"/>
      <c r="P82" s="830"/>
      <c r="Q82" s="830"/>
      <c r="R82" s="830"/>
      <c r="S82" s="986" t="s">
        <v>119</v>
      </c>
      <c r="T82" s="3185"/>
      <c r="U82" s="2663" t="s">
        <v>993</v>
      </c>
      <c r="V82" s="2700"/>
      <c r="W82" s="1046"/>
      <c r="X82" s="2466" t="s">
        <v>240</v>
      </c>
      <c r="Y82" s="545" t="s">
        <v>994</v>
      </c>
      <c r="Z82" s="548"/>
      <c r="AA82" s="791"/>
      <c r="AB82" s="791"/>
      <c r="AC82" s="2444">
        <v>4.5999999999999996</v>
      </c>
      <c r="AD82" s="3507">
        <f>BB82</f>
        <v>4.166666666666667</v>
      </c>
      <c r="AE82" s="3426">
        <v>7.2</v>
      </c>
      <c r="AF82" s="3426"/>
      <c r="AG82" s="3603">
        <v>35</v>
      </c>
      <c r="AH82" s="3370">
        <f>SUM(AI82:AN82)</f>
        <v>30</v>
      </c>
      <c r="AI82" s="3603">
        <v>8</v>
      </c>
      <c r="AJ82" s="3603">
        <v>0</v>
      </c>
      <c r="AK82" s="3603">
        <v>0</v>
      </c>
      <c r="AL82" s="3603">
        <v>19</v>
      </c>
      <c r="AM82" s="3603">
        <v>0</v>
      </c>
      <c r="AN82" s="3603">
        <v>3</v>
      </c>
      <c r="AO82" s="3603"/>
      <c r="AP82" s="3398">
        <v>20</v>
      </c>
      <c r="AQ82" s="3370">
        <f t="shared" ref="AQ82:AQ84" si="42">SUM(AR82:AY82)</f>
        <v>20</v>
      </c>
      <c r="AR82" s="2140">
        <v>4</v>
      </c>
      <c r="AS82" s="1787">
        <v>0</v>
      </c>
      <c r="AT82" s="1787">
        <v>10</v>
      </c>
      <c r="AU82" s="1787">
        <v>0</v>
      </c>
      <c r="AV82" s="1787">
        <v>0</v>
      </c>
      <c r="AW82" s="2209">
        <v>0</v>
      </c>
      <c r="AX82" s="2209">
        <v>0</v>
      </c>
      <c r="AY82" s="1834">
        <v>6</v>
      </c>
      <c r="AZ82" s="1979"/>
      <c r="BA82" s="2916">
        <f t="shared" ref="BA82:BA114" si="43">(BD82*AQ82)+(BE82*AH82)+(BF82*AH82)+(BG82*AH82)</f>
        <v>50</v>
      </c>
      <c r="BB82" s="3017">
        <f>BA82/'Radiología simple.'!$AO$8</f>
        <v>4.166666666666667</v>
      </c>
      <c r="BC82" s="1807" t="str" cm="1">
        <f t="array" ref="BC82">_xlfn.IFS(BB82&lt;4,"estandar",BB82&gt;9,"compleja",BB82&gt;4,"avanzada")</f>
        <v>avanzada</v>
      </c>
      <c r="BD82" s="3260">
        <v>1</v>
      </c>
      <c r="BE82" s="3261">
        <v>0</v>
      </c>
      <c r="BF82" s="3260">
        <v>1</v>
      </c>
      <c r="BG82" s="3261">
        <v>0</v>
      </c>
      <c r="BH82" s="1164">
        <v>11.474499245852201</v>
      </c>
      <c r="BI82" s="1164">
        <v>7.11893137254902</v>
      </c>
      <c r="BJ82" s="1164">
        <v>14.500452488687801</v>
      </c>
      <c r="BK82" s="1164"/>
      <c r="BL82" s="1164">
        <f>SUM(BH82,BI82,BJ82)</f>
        <v>33.09388310708902</v>
      </c>
      <c r="BM82" s="1162"/>
      <c r="BN82" s="1164">
        <v>33.823529411764703</v>
      </c>
      <c r="BO82" s="1164">
        <v>0</v>
      </c>
      <c r="BP82" s="1164">
        <v>0</v>
      </c>
      <c r="BQ82" s="1164">
        <v>1.5117748863587801</v>
      </c>
      <c r="BR82" s="1164">
        <f>SUM(BL82,BN82,BO82,BP82,BQ82)</f>
        <v>68.429187405212502</v>
      </c>
      <c r="BS82" s="1165"/>
      <c r="BT82" s="1200"/>
      <c r="BU82" s="177"/>
      <c r="BV82" s="46"/>
    </row>
    <row r="83" spans="1:74" ht="51.75" customHeight="1" x14ac:dyDescent="0.6">
      <c r="A83" s="537">
        <v>0</v>
      </c>
      <c r="B83" s="538">
        <v>6</v>
      </c>
      <c r="C83" s="537">
        <v>0</v>
      </c>
      <c r="D83" s="538">
        <v>4</v>
      </c>
      <c r="E83" s="537">
        <v>0</v>
      </c>
      <c r="F83" s="538">
        <v>1</v>
      </c>
      <c r="G83" s="537">
        <v>0</v>
      </c>
      <c r="H83" s="538">
        <v>2</v>
      </c>
      <c r="I83" s="1375" t="str">
        <f t="shared" si="40"/>
        <v>06040102</v>
      </c>
      <c r="J83" s="1375" t="str">
        <f t="shared" si="41"/>
        <v>06040102</v>
      </c>
      <c r="K83" s="1018"/>
      <c r="L83" s="830">
        <v>71143</v>
      </c>
      <c r="M83" s="2823">
        <v>30701</v>
      </c>
      <c r="N83" s="2824" t="s">
        <v>991</v>
      </c>
      <c r="O83" s="830"/>
      <c r="P83" s="830"/>
      <c r="Q83" s="830"/>
      <c r="R83" s="830"/>
      <c r="S83" s="986" t="s">
        <v>119</v>
      </c>
      <c r="T83" s="3185"/>
      <c r="U83" s="2663" t="s">
        <v>995</v>
      </c>
      <c r="V83" s="2700"/>
      <c r="W83" s="1046"/>
      <c r="X83" s="2466" t="s">
        <v>240</v>
      </c>
      <c r="Y83" s="545" t="s">
        <v>996</v>
      </c>
      <c r="Z83" s="548"/>
      <c r="AA83" s="791"/>
      <c r="AB83" s="791"/>
      <c r="AC83" s="2444">
        <v>5.9</v>
      </c>
      <c r="AD83" s="3507">
        <f>BB83</f>
        <v>9.5833333333333339</v>
      </c>
      <c r="AE83" s="3426">
        <v>11.2</v>
      </c>
      <c r="AF83" s="3426"/>
      <c r="AG83" s="3603">
        <v>45</v>
      </c>
      <c r="AH83" s="3370">
        <f>SUM(AI83:AN83)</f>
        <v>45</v>
      </c>
      <c r="AI83" s="3603">
        <v>8</v>
      </c>
      <c r="AJ83" s="3603">
        <v>0</v>
      </c>
      <c r="AK83" s="3603">
        <v>5</v>
      </c>
      <c r="AL83" s="3603">
        <v>19</v>
      </c>
      <c r="AM83" s="3603">
        <v>10</v>
      </c>
      <c r="AN83" s="3603">
        <v>3</v>
      </c>
      <c r="AO83" s="3603"/>
      <c r="AP83" s="3398">
        <v>25</v>
      </c>
      <c r="AQ83" s="3370">
        <f t="shared" si="42"/>
        <v>25</v>
      </c>
      <c r="AR83" s="2140">
        <v>4</v>
      </c>
      <c r="AS83" s="1787">
        <v>0</v>
      </c>
      <c r="AT83" s="1787">
        <v>10</v>
      </c>
      <c r="AU83" s="1787">
        <v>5</v>
      </c>
      <c r="AV83" s="1787">
        <v>0</v>
      </c>
      <c r="AW83" s="2209">
        <v>0</v>
      </c>
      <c r="AX83" s="2209">
        <v>0</v>
      </c>
      <c r="AY83" s="1834">
        <v>6</v>
      </c>
      <c r="AZ83" s="1979"/>
      <c r="BA83" s="2916">
        <f t="shared" si="43"/>
        <v>115</v>
      </c>
      <c r="BB83" s="3017">
        <f>BA83/'Radiología simple.'!$AO$8</f>
        <v>9.5833333333333339</v>
      </c>
      <c r="BC83" s="1807" t="str" cm="1">
        <f t="array" ref="BC83">_xlfn.IFS(BB83&lt;4,"estandar",BB83&gt;9,"compleja",BB83&gt;4,"avanzada")</f>
        <v>compleja</v>
      </c>
      <c r="BD83" s="3260">
        <v>1</v>
      </c>
      <c r="BE83" s="3261">
        <v>1</v>
      </c>
      <c r="BF83" s="3260">
        <v>1</v>
      </c>
      <c r="BG83" s="3261">
        <v>0</v>
      </c>
      <c r="BH83" s="1164">
        <v>14.752927601810001</v>
      </c>
      <c r="BI83" s="1164">
        <v>9.1529117647058804</v>
      </c>
      <c r="BJ83" s="1164">
        <v>18.125565610859699</v>
      </c>
      <c r="BK83" s="1164"/>
      <c r="BL83" s="1164">
        <f>SUM(BH83,BI83,BJ83)</f>
        <v>42.03140497737558</v>
      </c>
      <c r="BM83" s="1162"/>
      <c r="BN83" s="1164">
        <v>43.487394957983199</v>
      </c>
      <c r="BO83" s="1164">
        <v>18</v>
      </c>
      <c r="BP83" s="1164">
        <v>0</v>
      </c>
      <c r="BQ83" s="1164">
        <v>1.5117748863587801</v>
      </c>
      <c r="BR83" s="1164">
        <f>SUM(BL83,BN83,BO83,BP83,BQ83)</f>
        <v>105.03057482171755</v>
      </c>
      <c r="BS83" s="1165"/>
      <c r="BT83" s="1200">
        <v>15</v>
      </c>
      <c r="BU83" s="177"/>
      <c r="BV83" s="46"/>
    </row>
    <row r="84" spans="1:74" ht="51.75" customHeight="1" x14ac:dyDescent="0.6">
      <c r="A84" s="1437">
        <v>0</v>
      </c>
      <c r="B84" s="1438">
        <v>6</v>
      </c>
      <c r="C84" s="1437">
        <v>0</v>
      </c>
      <c r="D84" s="1438">
        <v>4</v>
      </c>
      <c r="E84" s="1437">
        <v>0</v>
      </c>
      <c r="F84" s="1438">
        <v>1</v>
      </c>
      <c r="G84" s="1437">
        <v>0</v>
      </c>
      <c r="H84" s="1438">
        <v>3</v>
      </c>
      <c r="I84" s="2841"/>
      <c r="J84" s="2766" t="str">
        <f t="shared" si="41"/>
        <v>06040103</v>
      </c>
      <c r="K84" s="1018"/>
      <c r="L84" s="830">
        <v>711641</v>
      </c>
      <c r="M84" s="830"/>
      <c r="N84" s="830"/>
      <c r="O84" s="830"/>
      <c r="P84" s="830"/>
      <c r="Q84" s="830"/>
      <c r="R84" s="830"/>
      <c r="S84" s="831" t="s">
        <v>288</v>
      </c>
      <c r="T84" s="3185"/>
      <c r="U84" s="2685" t="s">
        <v>997</v>
      </c>
      <c r="V84" s="2668"/>
      <c r="W84" s="1530"/>
      <c r="X84" s="3020" t="s">
        <v>291</v>
      </c>
      <c r="Y84" s="545"/>
      <c r="Z84" s="548"/>
      <c r="AA84" s="791"/>
      <c r="AB84" s="791"/>
      <c r="AC84" s="2444"/>
      <c r="AD84" s="3426"/>
      <c r="AE84" s="3426"/>
      <c r="AF84" s="3426"/>
      <c r="AG84" s="3398"/>
      <c r="AH84" s="3370">
        <f>SUM(AI84:AN84)</f>
        <v>50</v>
      </c>
      <c r="AI84" s="3545">
        <v>8</v>
      </c>
      <c r="AJ84" s="3545">
        <v>0</v>
      </c>
      <c r="AK84" s="3545">
        <v>5</v>
      </c>
      <c r="AL84" s="3545">
        <v>19</v>
      </c>
      <c r="AM84" s="3545">
        <v>15</v>
      </c>
      <c r="AN84" s="3545">
        <v>3</v>
      </c>
      <c r="AO84" s="3545"/>
      <c r="AP84" s="3398"/>
      <c r="AQ84" s="3370">
        <f t="shared" si="42"/>
        <v>30</v>
      </c>
      <c r="AR84" s="2140">
        <v>4</v>
      </c>
      <c r="AS84" s="1787">
        <v>0</v>
      </c>
      <c r="AT84" s="1787">
        <v>10</v>
      </c>
      <c r="AU84" s="1787">
        <v>5</v>
      </c>
      <c r="AV84" s="1787">
        <v>0</v>
      </c>
      <c r="AW84" s="2209">
        <v>5</v>
      </c>
      <c r="AX84" s="2209">
        <v>0</v>
      </c>
      <c r="AY84" s="1834">
        <v>6</v>
      </c>
      <c r="AZ84" s="1979"/>
      <c r="BA84" s="2916">
        <f t="shared" si="43"/>
        <v>130</v>
      </c>
      <c r="BB84" s="3017">
        <f>BA84/'Radiología simple.'!$AO$8</f>
        <v>10.833333333333334</v>
      </c>
      <c r="BC84" s="1807" t="str" cm="1">
        <f t="array" ref="BC84">_xlfn.IFS(BB84&lt;4,"estandar",BB84&gt;9,"compleja",BB84&gt;4,"avanzada")</f>
        <v>compleja</v>
      </c>
      <c r="BD84" s="3260">
        <v>1</v>
      </c>
      <c r="BE84" s="3261">
        <v>1</v>
      </c>
      <c r="BF84" s="3260">
        <v>1</v>
      </c>
      <c r="BG84" s="3261">
        <v>0</v>
      </c>
      <c r="BH84" s="1164"/>
      <c r="BI84" s="1164"/>
      <c r="BJ84" s="1164"/>
      <c r="BK84" s="1164"/>
      <c r="BL84" s="1164"/>
      <c r="BM84" s="1162"/>
      <c r="BN84" s="1164"/>
      <c r="BO84" s="1164"/>
      <c r="BP84" s="1164"/>
      <c r="BQ84" s="1164"/>
      <c r="BR84" s="1164"/>
      <c r="BS84" s="1165"/>
      <c r="BT84" s="1200"/>
      <c r="BU84" s="177"/>
      <c r="BV84" s="46"/>
    </row>
    <row r="85" spans="1:74" ht="51.75" customHeight="1" x14ac:dyDescent="0.6">
      <c r="A85" s="537">
        <v>0</v>
      </c>
      <c r="B85" s="538">
        <v>6</v>
      </c>
      <c r="C85" s="537">
        <v>0</v>
      </c>
      <c r="D85" s="538">
        <v>4</v>
      </c>
      <c r="E85" s="537">
        <v>0</v>
      </c>
      <c r="F85" s="538">
        <v>2</v>
      </c>
      <c r="G85" s="537">
        <v>0</v>
      </c>
      <c r="H85" s="538">
        <v>0</v>
      </c>
      <c r="I85" s="1375" t="str">
        <f t="shared" si="40"/>
        <v>06040200</v>
      </c>
      <c r="J85" s="1375" t="str">
        <f t="shared" si="41"/>
        <v>06040200</v>
      </c>
      <c r="K85" s="1018"/>
      <c r="L85" s="830"/>
      <c r="M85" s="2823">
        <v>30701</v>
      </c>
      <c r="N85" s="2824" t="s">
        <v>991</v>
      </c>
      <c r="O85" s="830"/>
      <c r="P85" s="830"/>
      <c r="Q85" s="830"/>
      <c r="R85" s="830"/>
      <c r="S85" s="986" t="s">
        <v>119</v>
      </c>
      <c r="T85" s="2663" t="s">
        <v>998</v>
      </c>
      <c r="U85" s="3185"/>
      <c r="V85" s="2435"/>
      <c r="W85" s="2484"/>
      <c r="X85" s="2466" t="s">
        <v>240</v>
      </c>
      <c r="Y85" s="780"/>
      <c r="Z85" s="548"/>
      <c r="AA85" s="791"/>
      <c r="AB85" s="791"/>
      <c r="AC85" s="2444"/>
      <c r="AD85" s="3426"/>
      <c r="AE85" s="3426"/>
      <c r="AF85" s="3426"/>
      <c r="AG85" s="3609"/>
      <c r="AH85" s="3545">
        <f t="shared" ref="AH85:AH101" si="44">SUM(AI85:AN85)</f>
        <v>20</v>
      </c>
      <c r="AI85" s="3603">
        <v>8</v>
      </c>
      <c r="AJ85" s="3603">
        <v>0</v>
      </c>
      <c r="AK85" s="3603">
        <v>0</v>
      </c>
      <c r="AL85" s="3603">
        <v>9</v>
      </c>
      <c r="AM85" s="3603">
        <v>0</v>
      </c>
      <c r="AN85" s="3603">
        <v>3</v>
      </c>
      <c r="AO85" s="3610"/>
      <c r="AP85" s="3609"/>
      <c r="AQ85" s="3545">
        <f t="shared" ref="AQ85:AQ123" si="45">SUM(AR85:AY85)</f>
        <v>20</v>
      </c>
      <c r="AR85" s="3581">
        <v>4</v>
      </c>
      <c r="AS85" s="1946">
        <v>0</v>
      </c>
      <c r="AT85" s="1946">
        <v>10</v>
      </c>
      <c r="AU85" s="1946">
        <v>0</v>
      </c>
      <c r="AV85" s="1946">
        <v>0</v>
      </c>
      <c r="AW85" s="1941">
        <v>0</v>
      </c>
      <c r="AX85" s="1941">
        <v>0</v>
      </c>
      <c r="AY85" s="1971">
        <v>6</v>
      </c>
      <c r="AZ85" s="1942"/>
      <c r="BA85" s="2916">
        <f t="shared" si="43"/>
        <v>40</v>
      </c>
      <c r="BB85" s="3017">
        <f>BA85/'Radiología simple.'!$AO$8</f>
        <v>3.3333333333333335</v>
      </c>
      <c r="BC85" s="1807" t="str" cm="1">
        <f t="array" ref="BC85">_xlfn.IFS(BB85&lt;4,"estandar",BB85&gt;9,"compleja",BB85&gt;4,"avanzada")</f>
        <v>estandar</v>
      </c>
      <c r="BD85" s="3260">
        <v>1</v>
      </c>
      <c r="BE85" s="3261">
        <v>0</v>
      </c>
      <c r="BF85" s="3260">
        <v>1</v>
      </c>
      <c r="BG85" s="3261">
        <v>0</v>
      </c>
      <c r="BH85" s="1164"/>
      <c r="BI85" s="1164"/>
      <c r="BJ85" s="1164"/>
      <c r="BK85" s="1164"/>
      <c r="BL85" s="1164"/>
      <c r="BM85" s="1162"/>
      <c r="BN85" s="1164"/>
      <c r="BO85" s="1164"/>
      <c r="BP85" s="1164"/>
      <c r="BQ85" s="1164"/>
      <c r="BR85" s="1164"/>
      <c r="BS85" s="1165"/>
      <c r="BT85" s="1200"/>
      <c r="BU85" s="177"/>
      <c r="BV85" s="46"/>
    </row>
    <row r="86" spans="1:74" ht="51.75" customHeight="1" x14ac:dyDescent="0.6">
      <c r="A86" s="537">
        <v>0</v>
      </c>
      <c r="B86" s="538">
        <v>6</v>
      </c>
      <c r="C86" s="537">
        <v>0</v>
      </c>
      <c r="D86" s="538">
        <v>4</v>
      </c>
      <c r="E86" s="537">
        <v>0</v>
      </c>
      <c r="F86" s="538">
        <v>2</v>
      </c>
      <c r="G86" s="537">
        <v>0</v>
      </c>
      <c r="H86" s="538">
        <v>1</v>
      </c>
      <c r="I86" s="1375" t="str">
        <f t="shared" si="40"/>
        <v>06040201</v>
      </c>
      <c r="J86" s="1375" t="str">
        <f t="shared" si="41"/>
        <v>06040201</v>
      </c>
      <c r="K86" s="1018"/>
      <c r="L86" s="830">
        <v>71147</v>
      </c>
      <c r="M86" s="2823">
        <v>30701</v>
      </c>
      <c r="N86" s="2824" t="s">
        <v>991</v>
      </c>
      <c r="O86" s="830"/>
      <c r="P86" s="830"/>
      <c r="Q86" s="830"/>
      <c r="R86" s="830"/>
      <c r="S86" s="986" t="s">
        <v>119</v>
      </c>
      <c r="T86" s="3185"/>
      <c r="U86" s="2663" t="s">
        <v>999</v>
      </c>
      <c r="V86" s="2700"/>
      <c r="W86" s="1046"/>
      <c r="X86" s="2466" t="s">
        <v>240</v>
      </c>
      <c r="Y86" s="545" t="s">
        <v>1000</v>
      </c>
      <c r="Z86" s="548"/>
      <c r="AA86" s="791"/>
      <c r="AB86" s="791"/>
      <c r="AC86" s="2444">
        <v>3.7</v>
      </c>
      <c r="AD86" s="3507">
        <f>BB86</f>
        <v>3.3333333333333335</v>
      </c>
      <c r="AE86" s="3426">
        <v>6</v>
      </c>
      <c r="AF86" s="3426"/>
      <c r="AG86" s="3603">
        <v>30</v>
      </c>
      <c r="AH86" s="3370">
        <f>SUM(AI86:AN86)</f>
        <v>20</v>
      </c>
      <c r="AI86" s="3603">
        <v>8</v>
      </c>
      <c r="AJ86" s="3603">
        <v>0</v>
      </c>
      <c r="AK86" s="3603">
        <v>0</v>
      </c>
      <c r="AL86" s="3603">
        <v>9</v>
      </c>
      <c r="AM86" s="3603">
        <v>0</v>
      </c>
      <c r="AN86" s="3603">
        <v>3</v>
      </c>
      <c r="AO86" s="3603"/>
      <c r="AP86" s="3603">
        <v>15</v>
      </c>
      <c r="AQ86" s="3370">
        <f t="shared" si="45"/>
        <v>20</v>
      </c>
      <c r="AR86" s="3582">
        <v>4</v>
      </c>
      <c r="AS86" s="1952">
        <v>0</v>
      </c>
      <c r="AT86" s="1952">
        <v>10</v>
      </c>
      <c r="AU86" s="1952">
        <v>0</v>
      </c>
      <c r="AV86" s="1952">
        <v>0</v>
      </c>
      <c r="AW86" s="2214">
        <v>0</v>
      </c>
      <c r="AX86" s="2214">
        <v>0</v>
      </c>
      <c r="AY86" s="1967">
        <v>6</v>
      </c>
      <c r="AZ86" s="1981"/>
      <c r="BA86" s="2916">
        <f t="shared" si="43"/>
        <v>40</v>
      </c>
      <c r="BB86" s="3017">
        <f>BA86/'Radiología simple.'!$AO$8</f>
        <v>3.3333333333333335</v>
      </c>
      <c r="BC86" s="1807" t="str" cm="1">
        <f t="array" ref="BC86">_xlfn.IFS(BB86&lt;4,"estandar",BB86&gt;9,"compleja",BB86&gt;4,"avanzada")</f>
        <v>estandar</v>
      </c>
      <c r="BD86" s="3260">
        <v>1</v>
      </c>
      <c r="BE86" s="3261">
        <v>0</v>
      </c>
      <c r="BF86" s="3260">
        <v>1</v>
      </c>
      <c r="BG86" s="3261">
        <v>0</v>
      </c>
      <c r="BH86" s="1164">
        <v>9.8352850678733006</v>
      </c>
      <c r="BI86" s="1164">
        <v>6.1019411764705902</v>
      </c>
      <c r="BJ86" s="1164">
        <v>10.875339366515799</v>
      </c>
      <c r="BK86" s="1164"/>
      <c r="BL86" s="1164">
        <f>SUM(BH86,BI86,BJ86)</f>
        <v>26.812565610859689</v>
      </c>
      <c r="BM86" s="1162"/>
      <c r="BN86" s="1164">
        <v>28.991596638655501</v>
      </c>
      <c r="BO86" s="1164">
        <v>0</v>
      </c>
      <c r="BP86" s="1164">
        <v>0</v>
      </c>
      <c r="BQ86" s="1164">
        <v>1.5117748863587801</v>
      </c>
      <c r="BR86" s="1164">
        <f>SUM(BL86,BN86,BO86,BP86,BQ86)</f>
        <v>57.315937135873966</v>
      </c>
      <c r="BS86" s="1165"/>
      <c r="BT86" s="1200"/>
      <c r="BU86" s="177"/>
      <c r="BV86" s="46"/>
    </row>
    <row r="87" spans="1:74" ht="51.75" customHeight="1" x14ac:dyDescent="0.6">
      <c r="A87" s="537">
        <v>0</v>
      </c>
      <c r="B87" s="538">
        <v>6</v>
      </c>
      <c r="C87" s="537">
        <v>0</v>
      </c>
      <c r="D87" s="538">
        <v>4</v>
      </c>
      <c r="E87" s="537">
        <v>0</v>
      </c>
      <c r="F87" s="538">
        <v>2</v>
      </c>
      <c r="G87" s="537">
        <v>0</v>
      </c>
      <c r="H87" s="538">
        <v>2</v>
      </c>
      <c r="I87" s="1375" t="str">
        <f t="shared" si="40"/>
        <v>06040202</v>
      </c>
      <c r="J87" s="1375" t="str">
        <f t="shared" si="41"/>
        <v>06040202</v>
      </c>
      <c r="K87" s="1018"/>
      <c r="L87" s="830">
        <v>71149</v>
      </c>
      <c r="M87" s="2823">
        <v>30701</v>
      </c>
      <c r="N87" s="2824" t="s">
        <v>991</v>
      </c>
      <c r="O87" s="830"/>
      <c r="P87" s="830"/>
      <c r="Q87" s="830"/>
      <c r="R87" s="830"/>
      <c r="S87" s="986" t="s">
        <v>119</v>
      </c>
      <c r="T87" s="3185"/>
      <c r="U87" s="2663" t="s">
        <v>1001</v>
      </c>
      <c r="V87" s="2700"/>
      <c r="W87" s="1046"/>
      <c r="X87" s="2466" t="s">
        <v>240</v>
      </c>
      <c r="Y87" s="545" t="s">
        <v>1002</v>
      </c>
      <c r="Z87" s="548"/>
      <c r="AA87" s="791"/>
      <c r="AB87" s="791"/>
      <c r="AC87" s="2444">
        <v>5.9</v>
      </c>
      <c r="AD87" s="3507">
        <f>BB87</f>
        <v>7.083333333333333</v>
      </c>
      <c r="AE87" s="3426">
        <v>11.2</v>
      </c>
      <c r="AF87" s="3426"/>
      <c r="AG87" s="3603">
        <v>40</v>
      </c>
      <c r="AH87" s="3370">
        <f>SUM(AI87:AN87)</f>
        <v>30</v>
      </c>
      <c r="AI87" s="3603">
        <v>8</v>
      </c>
      <c r="AJ87" s="3603">
        <v>0</v>
      </c>
      <c r="AK87" s="3603">
        <v>5</v>
      </c>
      <c r="AL87" s="3603">
        <v>9</v>
      </c>
      <c r="AM87" s="3603">
        <v>5</v>
      </c>
      <c r="AN87" s="3603">
        <v>3</v>
      </c>
      <c r="AO87" s="3603"/>
      <c r="AP87" s="3603">
        <v>20</v>
      </c>
      <c r="AQ87" s="3370">
        <f t="shared" si="45"/>
        <v>25</v>
      </c>
      <c r="AR87" s="3582">
        <v>4</v>
      </c>
      <c r="AS87" s="1952">
        <v>0</v>
      </c>
      <c r="AT87" s="1952">
        <v>10</v>
      </c>
      <c r="AU87" s="1952">
        <v>5</v>
      </c>
      <c r="AV87" s="1952">
        <v>0</v>
      </c>
      <c r="AW87" s="2214">
        <v>0</v>
      </c>
      <c r="AX87" s="2214">
        <v>0</v>
      </c>
      <c r="AY87" s="1967">
        <v>6</v>
      </c>
      <c r="AZ87" s="1981"/>
      <c r="BA87" s="2916">
        <f t="shared" si="43"/>
        <v>85</v>
      </c>
      <c r="BB87" s="3017">
        <f>BA87/'Radiología simple.'!$AO$8</f>
        <v>7.083333333333333</v>
      </c>
      <c r="BC87" s="1807" t="str" cm="1">
        <f t="array" ref="BC87">_xlfn.IFS(BB87&lt;4,"estandar",BB87&gt;9,"compleja",BB87&gt;4,"avanzada")</f>
        <v>avanzada</v>
      </c>
      <c r="BD87" s="3260">
        <v>1</v>
      </c>
      <c r="BE87" s="3261">
        <v>1</v>
      </c>
      <c r="BF87" s="3260">
        <v>1</v>
      </c>
      <c r="BG87" s="3261">
        <v>0</v>
      </c>
      <c r="BH87" s="1164">
        <v>13.113713423831101</v>
      </c>
      <c r="BI87" s="1164">
        <v>8.1359215686274506</v>
      </c>
      <c r="BJ87" s="1164">
        <v>14.500452488687801</v>
      </c>
      <c r="BK87" s="1164"/>
      <c r="BL87" s="1164">
        <f>SUM(BH87,BI87,BJ87)</f>
        <v>35.750087481146352</v>
      </c>
      <c r="BM87" s="1162"/>
      <c r="BN87" s="1164">
        <v>38.655462184873898</v>
      </c>
      <c r="BO87" s="1164">
        <v>18</v>
      </c>
      <c r="BP87" s="1164">
        <v>0</v>
      </c>
      <c r="BQ87" s="1164">
        <v>1.5117748863587801</v>
      </c>
      <c r="BR87" s="1164">
        <f>SUM(BL87,BN87,BO87,BP87,BQ87)</f>
        <v>93.917324552379029</v>
      </c>
      <c r="BS87" s="1165"/>
      <c r="BT87" s="1200">
        <v>15</v>
      </c>
      <c r="BU87" s="177"/>
      <c r="BV87" s="46"/>
    </row>
    <row r="88" spans="1:74" ht="51.75" customHeight="1" x14ac:dyDescent="0.6">
      <c r="A88" s="537">
        <v>0</v>
      </c>
      <c r="B88" s="538">
        <v>6</v>
      </c>
      <c r="C88" s="537">
        <v>0</v>
      </c>
      <c r="D88" s="538">
        <v>4</v>
      </c>
      <c r="E88" s="537">
        <v>0</v>
      </c>
      <c r="F88" s="538">
        <v>3</v>
      </c>
      <c r="G88" s="537">
        <v>0</v>
      </c>
      <c r="H88" s="538">
        <v>0</v>
      </c>
      <c r="I88" s="1375" t="str">
        <f t="shared" si="40"/>
        <v>06040300</v>
      </c>
      <c r="J88" s="1375" t="str">
        <f t="shared" si="41"/>
        <v>06040300</v>
      </c>
      <c r="K88" s="1018"/>
      <c r="L88" s="830"/>
      <c r="M88" s="2823">
        <v>30701</v>
      </c>
      <c r="N88" s="2824" t="s">
        <v>991</v>
      </c>
      <c r="O88" s="830"/>
      <c r="P88" s="830"/>
      <c r="Q88" s="830"/>
      <c r="R88" s="830"/>
      <c r="S88" s="986" t="s">
        <v>119</v>
      </c>
      <c r="T88" s="2663" t="s">
        <v>1003</v>
      </c>
      <c r="U88" s="3185"/>
      <c r="V88" s="2435"/>
      <c r="W88" s="2484"/>
      <c r="X88" s="2466" t="s">
        <v>240</v>
      </c>
      <c r="Y88" s="780"/>
      <c r="Z88" s="548"/>
      <c r="AA88" s="791"/>
      <c r="AB88" s="791"/>
      <c r="AC88" s="2444"/>
      <c r="AD88" s="3426"/>
      <c r="AE88" s="3426"/>
      <c r="AF88" s="3426"/>
      <c r="AG88" s="3609"/>
      <c r="AH88" s="3545">
        <f t="shared" si="44"/>
        <v>20</v>
      </c>
      <c r="AI88" s="3603">
        <v>8</v>
      </c>
      <c r="AJ88" s="3603">
        <v>0</v>
      </c>
      <c r="AK88" s="3603">
        <v>0</v>
      </c>
      <c r="AL88" s="3603">
        <v>9</v>
      </c>
      <c r="AM88" s="3603"/>
      <c r="AN88" s="3603">
        <v>3</v>
      </c>
      <c r="AO88" s="3610"/>
      <c r="AP88" s="3610"/>
      <c r="AQ88" s="3545">
        <f t="shared" si="45"/>
        <v>20</v>
      </c>
      <c r="AR88" s="3581">
        <v>4</v>
      </c>
      <c r="AS88" s="1946">
        <v>0</v>
      </c>
      <c r="AT88" s="1946">
        <v>10</v>
      </c>
      <c r="AU88" s="1946">
        <v>0</v>
      </c>
      <c r="AV88" s="1946">
        <v>0</v>
      </c>
      <c r="AW88" s="1941">
        <v>0</v>
      </c>
      <c r="AX88" s="1941">
        <v>0</v>
      </c>
      <c r="AY88" s="1971">
        <v>6</v>
      </c>
      <c r="AZ88" s="1942"/>
      <c r="BA88" s="2916">
        <f t="shared" si="43"/>
        <v>40</v>
      </c>
      <c r="BB88" s="3017">
        <f>BA88/'Radiología simple.'!$AO$8</f>
        <v>3.3333333333333335</v>
      </c>
      <c r="BC88" s="1807" t="str" cm="1">
        <f t="array" ref="BC88">_xlfn.IFS(BB88&lt;4,"estandar",BB88&gt;9,"compleja",BB88&gt;4,"avanzada")</f>
        <v>estandar</v>
      </c>
      <c r="BD88" s="3260">
        <v>1</v>
      </c>
      <c r="BE88" s="3261">
        <v>0</v>
      </c>
      <c r="BF88" s="3260">
        <v>1</v>
      </c>
      <c r="BG88" s="3261">
        <v>0</v>
      </c>
      <c r="BH88" s="1164"/>
      <c r="BI88" s="1164"/>
      <c r="BJ88" s="1164"/>
      <c r="BK88" s="1164"/>
      <c r="BL88" s="1164"/>
      <c r="BM88" s="1162"/>
      <c r="BN88" s="1164"/>
      <c r="BO88" s="1164"/>
      <c r="BP88" s="1164"/>
      <c r="BQ88" s="1164"/>
      <c r="BR88" s="1164"/>
      <c r="BS88" s="1165"/>
      <c r="BT88" s="1200"/>
      <c r="BU88" s="177"/>
      <c r="BV88" s="46"/>
    </row>
    <row r="89" spans="1:74" ht="51.75" customHeight="1" x14ac:dyDescent="0.6">
      <c r="A89" s="537">
        <v>0</v>
      </c>
      <c r="B89" s="538">
        <v>6</v>
      </c>
      <c r="C89" s="537">
        <v>0</v>
      </c>
      <c r="D89" s="538">
        <v>4</v>
      </c>
      <c r="E89" s="537">
        <v>0</v>
      </c>
      <c r="F89" s="538">
        <v>3</v>
      </c>
      <c r="G89" s="537">
        <v>0</v>
      </c>
      <c r="H89" s="538">
        <v>1</v>
      </c>
      <c r="I89" s="1375" t="str">
        <f t="shared" si="40"/>
        <v>06040301</v>
      </c>
      <c r="J89" s="1375" t="str">
        <f t="shared" si="41"/>
        <v>06040301</v>
      </c>
      <c r="K89" s="1018"/>
      <c r="L89" s="830">
        <v>71150</v>
      </c>
      <c r="M89" s="2823">
        <v>30701</v>
      </c>
      <c r="N89" s="2824" t="s">
        <v>991</v>
      </c>
      <c r="O89" s="830"/>
      <c r="P89" s="830"/>
      <c r="Q89" s="830"/>
      <c r="R89" s="830"/>
      <c r="S89" s="986" t="s">
        <v>119</v>
      </c>
      <c r="T89" s="3185"/>
      <c r="U89" s="2670" t="s">
        <v>1004</v>
      </c>
      <c r="V89" s="2700"/>
      <c r="W89" s="1046"/>
      <c r="X89" s="2466" t="s">
        <v>240</v>
      </c>
      <c r="Y89" s="545" t="s">
        <v>1005</v>
      </c>
      <c r="Z89" s="548"/>
      <c r="AA89" s="791"/>
      <c r="AB89" s="791"/>
      <c r="AC89" s="2444">
        <v>4.5999999999999996</v>
      </c>
      <c r="AD89" s="3507">
        <f>BB89</f>
        <v>4.166666666666667</v>
      </c>
      <c r="AE89" s="3426">
        <v>6.4</v>
      </c>
      <c r="AF89" s="3426"/>
      <c r="AG89" s="3603">
        <v>35</v>
      </c>
      <c r="AH89" s="3370">
        <f>SUM(AI89:AN89)</f>
        <v>30</v>
      </c>
      <c r="AI89" s="3603">
        <v>8</v>
      </c>
      <c r="AJ89" s="3603">
        <v>0</v>
      </c>
      <c r="AK89" s="3603">
        <v>0</v>
      </c>
      <c r="AL89" s="3603">
        <v>9</v>
      </c>
      <c r="AM89" s="3603">
        <v>10</v>
      </c>
      <c r="AN89" s="3603">
        <v>3</v>
      </c>
      <c r="AO89" s="3603"/>
      <c r="AP89" s="3545">
        <v>20</v>
      </c>
      <c r="AQ89" s="3370">
        <f t="shared" si="45"/>
        <v>20</v>
      </c>
      <c r="AR89" s="1947">
        <v>4</v>
      </c>
      <c r="AS89" s="1831">
        <v>0</v>
      </c>
      <c r="AT89" s="1831">
        <v>10</v>
      </c>
      <c r="AU89" s="1831">
        <v>0</v>
      </c>
      <c r="AV89" s="1831">
        <v>0</v>
      </c>
      <c r="AW89" s="2205">
        <v>0</v>
      </c>
      <c r="AX89" s="2205">
        <v>0</v>
      </c>
      <c r="AY89" s="1832">
        <v>6</v>
      </c>
      <c r="AZ89" s="1943"/>
      <c r="BA89" s="2916">
        <f t="shared" si="43"/>
        <v>50</v>
      </c>
      <c r="BB89" s="3017">
        <f>BA89/'Radiología simple.'!$AO$8</f>
        <v>4.166666666666667</v>
      </c>
      <c r="BC89" s="1807" t="str" cm="1">
        <f t="array" ref="BC89">_xlfn.IFS(BB89&lt;4,"estandar",BB89&gt;9,"compleja",BB89&gt;4,"avanzada")</f>
        <v>avanzada</v>
      </c>
      <c r="BD89" s="3260">
        <v>1</v>
      </c>
      <c r="BE89" s="3261">
        <v>0</v>
      </c>
      <c r="BF89" s="3260">
        <v>1</v>
      </c>
      <c r="BG89" s="3261">
        <v>0</v>
      </c>
      <c r="BH89" s="1164">
        <v>11.474499245852201</v>
      </c>
      <c r="BI89" s="1164">
        <v>7.11893137254902</v>
      </c>
      <c r="BJ89" s="1164">
        <v>14.500452488687801</v>
      </c>
      <c r="BK89" s="1164"/>
      <c r="BL89" s="1164">
        <f>SUM(BH89,BI89,BJ89)</f>
        <v>33.09388310708902</v>
      </c>
      <c r="BM89" s="1162"/>
      <c r="BN89" s="1164">
        <v>33.823529411764703</v>
      </c>
      <c r="BO89" s="1164">
        <v>0</v>
      </c>
      <c r="BP89" s="1164">
        <v>0</v>
      </c>
      <c r="BQ89" s="1164">
        <v>1.5117748863587801</v>
      </c>
      <c r="BR89" s="1164">
        <f>SUM(BL89,BN89,BO89,BP89,BQ89)</f>
        <v>68.429187405212502</v>
      </c>
      <c r="BS89" s="1165"/>
      <c r="BT89" s="1200"/>
      <c r="BU89" s="177"/>
      <c r="BV89" s="46"/>
    </row>
    <row r="90" spans="1:74" ht="51.75" customHeight="1" x14ac:dyDescent="0.6">
      <c r="A90" s="537">
        <v>0</v>
      </c>
      <c r="B90" s="538">
        <v>6</v>
      </c>
      <c r="C90" s="537">
        <v>0</v>
      </c>
      <c r="D90" s="538">
        <v>4</v>
      </c>
      <c r="E90" s="537">
        <v>0</v>
      </c>
      <c r="F90" s="538">
        <v>3</v>
      </c>
      <c r="G90" s="537">
        <v>0</v>
      </c>
      <c r="H90" s="538">
        <v>2</v>
      </c>
      <c r="I90" s="1375" t="str">
        <f t="shared" si="40"/>
        <v>06040302</v>
      </c>
      <c r="J90" s="1375" t="str">
        <f t="shared" si="41"/>
        <v>06040302</v>
      </c>
      <c r="K90" s="1018"/>
      <c r="L90" s="830">
        <v>71152</v>
      </c>
      <c r="M90" s="2823">
        <v>30701</v>
      </c>
      <c r="N90" s="2824" t="s">
        <v>991</v>
      </c>
      <c r="O90" s="830"/>
      <c r="P90" s="830"/>
      <c r="Q90" s="830"/>
      <c r="R90" s="830"/>
      <c r="S90" s="986" t="s">
        <v>119</v>
      </c>
      <c r="T90" s="3185"/>
      <c r="U90" s="2670" t="s">
        <v>1006</v>
      </c>
      <c r="V90" s="2700"/>
      <c r="W90" s="1046"/>
      <c r="X90" s="2466" t="s">
        <v>240</v>
      </c>
      <c r="Y90" s="545" t="s">
        <v>1007</v>
      </c>
      <c r="Z90" s="548"/>
      <c r="AA90" s="791"/>
      <c r="AB90" s="791"/>
      <c r="AC90" s="2444">
        <v>5.2</v>
      </c>
      <c r="AD90" s="3507">
        <f>BB90</f>
        <v>7.083333333333333</v>
      </c>
      <c r="AE90" s="3426">
        <v>10.8</v>
      </c>
      <c r="AF90" s="3426"/>
      <c r="AG90" s="3603">
        <v>45</v>
      </c>
      <c r="AH90" s="3370">
        <f>SUM(AI90:AN90)</f>
        <v>30</v>
      </c>
      <c r="AI90" s="3603">
        <v>8</v>
      </c>
      <c r="AJ90" s="3603">
        <v>0</v>
      </c>
      <c r="AK90" s="3603">
        <v>5</v>
      </c>
      <c r="AL90" s="3603">
        <v>9</v>
      </c>
      <c r="AM90" s="3603">
        <v>5</v>
      </c>
      <c r="AN90" s="3603">
        <v>3</v>
      </c>
      <c r="AO90" s="3603"/>
      <c r="AP90" s="3603">
        <v>20</v>
      </c>
      <c r="AQ90" s="3370">
        <f t="shared" si="45"/>
        <v>25</v>
      </c>
      <c r="AR90" s="3582">
        <v>4</v>
      </c>
      <c r="AS90" s="1952">
        <v>0</v>
      </c>
      <c r="AT90" s="1952">
        <v>10</v>
      </c>
      <c r="AU90" s="1952">
        <v>5</v>
      </c>
      <c r="AV90" s="1952">
        <v>0</v>
      </c>
      <c r="AW90" s="2214">
        <v>0</v>
      </c>
      <c r="AX90" s="2214">
        <v>0</v>
      </c>
      <c r="AY90" s="1967">
        <v>6</v>
      </c>
      <c r="AZ90" s="1981"/>
      <c r="BA90" s="2916">
        <f t="shared" si="43"/>
        <v>85</v>
      </c>
      <c r="BB90" s="3017">
        <f>BA90/'Radiología simple.'!$AO$8</f>
        <v>7.083333333333333</v>
      </c>
      <c r="BC90" s="1807" t="str" cm="1">
        <f t="array" ref="BC90">_xlfn.IFS(BB90&lt;4,"estandar",BB90&gt;9,"compleja",BB90&gt;4,"avanzada")</f>
        <v>avanzada</v>
      </c>
      <c r="BD90" s="3260">
        <v>1</v>
      </c>
      <c r="BE90" s="3261">
        <v>1</v>
      </c>
      <c r="BF90" s="3260">
        <v>1</v>
      </c>
      <c r="BG90" s="3261">
        <v>0</v>
      </c>
      <c r="BH90" s="1164">
        <v>14.752927601810001</v>
      </c>
      <c r="BI90" s="1164">
        <v>9.1529117647058804</v>
      </c>
      <c r="BJ90" s="1164">
        <v>14.500452488687801</v>
      </c>
      <c r="BK90" s="1164"/>
      <c r="BL90" s="1164">
        <f>SUM(BH90,BI90,BJ90)</f>
        <v>38.406291855203683</v>
      </c>
      <c r="BM90" s="1162"/>
      <c r="BN90" s="1164">
        <v>43.487394957983199</v>
      </c>
      <c r="BO90" s="1164">
        <v>18</v>
      </c>
      <c r="BP90" s="1164">
        <v>0</v>
      </c>
      <c r="BQ90" s="1164">
        <v>1.5117748863587801</v>
      </c>
      <c r="BR90" s="1164">
        <f>SUM(BL90,BN90,BO90,BP90,BQ90)</f>
        <v>101.40546169954567</v>
      </c>
      <c r="BS90" s="1165"/>
      <c r="BT90" s="1200">
        <v>15</v>
      </c>
      <c r="BU90" s="177"/>
      <c r="BV90" s="46"/>
    </row>
    <row r="91" spans="1:74" ht="51.75" hidden="1" customHeight="1" x14ac:dyDescent="0.6">
      <c r="A91" s="537"/>
      <c r="B91" s="538"/>
      <c r="C91" s="537"/>
      <c r="D91" s="538"/>
      <c r="E91" s="537"/>
      <c r="F91" s="538"/>
      <c r="G91" s="537"/>
      <c r="H91" s="538"/>
      <c r="I91" s="1375"/>
      <c r="J91" s="1375" t="str">
        <f t="shared" si="41"/>
        <v/>
      </c>
      <c r="K91" s="1018"/>
      <c r="L91" s="830"/>
      <c r="M91" s="2823">
        <v>30701</v>
      </c>
      <c r="N91" s="2824" t="s">
        <v>991</v>
      </c>
      <c r="O91" s="830"/>
      <c r="P91" s="830"/>
      <c r="Q91" s="830"/>
      <c r="R91" s="830"/>
      <c r="S91" s="2825" t="s">
        <v>288</v>
      </c>
      <c r="T91" s="1454" t="s">
        <v>1008</v>
      </c>
      <c r="U91" s="1454" t="s">
        <v>1009</v>
      </c>
      <c r="V91" s="2822"/>
      <c r="W91" s="2490"/>
      <c r="X91" s="2324" t="s">
        <v>268</v>
      </c>
      <c r="Y91" s="804"/>
      <c r="Z91" s="548"/>
      <c r="AA91" s="791"/>
      <c r="AB91" s="791"/>
      <c r="AC91" s="1962"/>
      <c r="AD91" s="3611"/>
      <c r="AE91" s="3611"/>
      <c r="AF91" s="3611"/>
      <c r="AG91" s="3384"/>
      <c r="AH91" s="3545">
        <f t="shared" si="44"/>
        <v>0</v>
      </c>
      <c r="AI91" s="3379"/>
      <c r="AJ91" s="3379"/>
      <c r="AK91" s="3379"/>
      <c r="AL91" s="3379"/>
      <c r="AM91" s="3379"/>
      <c r="AN91" s="3379"/>
      <c r="AO91" s="3379"/>
      <c r="AP91" s="3384"/>
      <c r="AQ91" s="3545">
        <f t="shared" si="45"/>
        <v>0</v>
      </c>
      <c r="AR91" s="2141"/>
      <c r="AS91" s="1782"/>
      <c r="AT91" s="1782"/>
      <c r="AU91" s="1782"/>
      <c r="AV91" s="1782"/>
      <c r="AW91" s="2207"/>
      <c r="AX91" s="2207"/>
      <c r="AY91" s="1833"/>
      <c r="AZ91" s="1980"/>
      <c r="BA91" s="2916">
        <f t="shared" si="43"/>
        <v>0</v>
      </c>
      <c r="BB91" s="3017">
        <f>BA91/'Radiología simple.'!$AO$8</f>
        <v>0</v>
      </c>
      <c r="BC91" s="2921"/>
      <c r="BD91" s="3260"/>
      <c r="BE91" s="3261"/>
      <c r="BF91" s="3260"/>
      <c r="BG91" s="3261"/>
      <c r="BH91" s="1164"/>
      <c r="BI91" s="1164"/>
      <c r="BJ91" s="1164"/>
      <c r="BK91" s="1164"/>
      <c r="BL91" s="1164"/>
      <c r="BM91" s="1162"/>
      <c r="BN91" s="1164"/>
      <c r="BO91" s="1164"/>
      <c r="BP91" s="1164"/>
      <c r="BQ91" s="1164"/>
      <c r="BR91" s="1164"/>
      <c r="BS91" s="1165"/>
      <c r="BT91" s="1200"/>
      <c r="BU91" s="177"/>
      <c r="BV91" s="46"/>
    </row>
    <row r="92" spans="1:74" ht="51.75" hidden="1" customHeight="1" x14ac:dyDescent="0.6">
      <c r="A92" s="537"/>
      <c r="B92" s="538"/>
      <c r="C92" s="537"/>
      <c r="D92" s="538"/>
      <c r="E92" s="537"/>
      <c r="F92" s="538"/>
      <c r="G92" s="537"/>
      <c r="H92" s="538"/>
      <c r="I92" s="1375"/>
      <c r="J92" s="1375" t="str">
        <f t="shared" si="41"/>
        <v/>
      </c>
      <c r="K92" s="1018"/>
      <c r="L92" s="830"/>
      <c r="M92" s="2823">
        <v>30701</v>
      </c>
      <c r="N92" s="2824" t="s">
        <v>991</v>
      </c>
      <c r="O92" s="830"/>
      <c r="P92" s="830"/>
      <c r="Q92" s="830"/>
      <c r="R92" s="830"/>
      <c r="S92" s="2825" t="s">
        <v>288</v>
      </c>
      <c r="T92" s="1454"/>
      <c r="U92" s="1454" t="s">
        <v>1010</v>
      </c>
      <c r="V92" s="2822"/>
      <c r="W92" s="2490"/>
      <c r="X92" s="2324" t="s">
        <v>268</v>
      </c>
      <c r="Y92" s="545"/>
      <c r="Z92" s="548"/>
      <c r="AA92" s="791"/>
      <c r="AB92" s="791"/>
      <c r="AC92" s="1571"/>
      <c r="AD92" s="3378"/>
      <c r="AE92" s="3378"/>
      <c r="AF92" s="3378"/>
      <c r="AG92" s="3384"/>
      <c r="AH92" s="3545">
        <f t="shared" si="44"/>
        <v>0</v>
      </c>
      <c r="AI92" s="3379"/>
      <c r="AJ92" s="3379"/>
      <c r="AK92" s="3379"/>
      <c r="AL92" s="3379"/>
      <c r="AM92" s="3379"/>
      <c r="AN92" s="3379"/>
      <c r="AO92" s="3379"/>
      <c r="AP92" s="3384"/>
      <c r="AQ92" s="3545">
        <f t="shared" si="45"/>
        <v>0</v>
      </c>
      <c r="AR92" s="2141"/>
      <c r="AS92" s="1782"/>
      <c r="AT92" s="1782"/>
      <c r="AU92" s="1782"/>
      <c r="AV92" s="1782"/>
      <c r="AW92" s="2207"/>
      <c r="AX92" s="2207"/>
      <c r="AY92" s="1833"/>
      <c r="AZ92" s="1980"/>
      <c r="BA92" s="2916">
        <f t="shared" si="43"/>
        <v>0</v>
      </c>
      <c r="BB92" s="3017">
        <f>BA92/'Radiología simple.'!$AO$8</f>
        <v>0</v>
      </c>
      <c r="BC92" s="2921"/>
      <c r="BD92" s="3260"/>
      <c r="BE92" s="3261"/>
      <c r="BF92" s="3260"/>
      <c r="BG92" s="3261"/>
      <c r="BH92" s="1164"/>
      <c r="BI92" s="1164"/>
      <c r="BJ92" s="1164"/>
      <c r="BK92" s="1164"/>
      <c r="BL92" s="1164"/>
      <c r="BM92" s="1162"/>
      <c r="BN92" s="1164"/>
      <c r="BO92" s="1164"/>
      <c r="BP92" s="1164"/>
      <c r="BQ92" s="1164"/>
      <c r="BR92" s="1164"/>
      <c r="BS92" s="1165"/>
      <c r="BT92" s="1200"/>
      <c r="BU92" s="177"/>
      <c r="BV92" s="46"/>
    </row>
    <row r="93" spans="1:74" ht="51.75" hidden="1" customHeight="1" x14ac:dyDescent="0.6">
      <c r="A93" s="537"/>
      <c r="B93" s="538"/>
      <c r="C93" s="537"/>
      <c r="D93" s="538"/>
      <c r="E93" s="537"/>
      <c r="F93" s="538"/>
      <c r="G93" s="537"/>
      <c r="H93" s="538"/>
      <c r="I93" s="1375"/>
      <c r="J93" s="1375" t="str">
        <f t="shared" si="41"/>
        <v/>
      </c>
      <c r="K93" s="1018"/>
      <c r="L93" s="830"/>
      <c r="M93" s="2823">
        <v>30701</v>
      </c>
      <c r="N93" s="2824" t="s">
        <v>991</v>
      </c>
      <c r="O93" s="830"/>
      <c r="P93" s="830"/>
      <c r="Q93" s="830"/>
      <c r="R93" s="830"/>
      <c r="S93" s="2825" t="s">
        <v>288</v>
      </c>
      <c r="T93" s="1454"/>
      <c r="U93" s="1454" t="s">
        <v>1011</v>
      </c>
      <c r="V93" s="2822"/>
      <c r="W93" s="2490"/>
      <c r="X93" s="2324" t="s">
        <v>268</v>
      </c>
      <c r="Y93" s="545"/>
      <c r="Z93" s="548"/>
      <c r="AA93" s="791"/>
      <c r="AB93" s="791"/>
      <c r="AC93" s="1571"/>
      <c r="AD93" s="3378"/>
      <c r="AE93" s="3378"/>
      <c r="AF93" s="3378"/>
      <c r="AG93" s="3384"/>
      <c r="AH93" s="3545">
        <f t="shared" si="44"/>
        <v>0</v>
      </c>
      <c r="AI93" s="3379"/>
      <c r="AJ93" s="3379"/>
      <c r="AK93" s="3379"/>
      <c r="AL93" s="3379"/>
      <c r="AM93" s="3379"/>
      <c r="AN93" s="3379"/>
      <c r="AO93" s="3379"/>
      <c r="AP93" s="3384"/>
      <c r="AQ93" s="3545">
        <f t="shared" si="45"/>
        <v>0</v>
      </c>
      <c r="AR93" s="2141"/>
      <c r="AS93" s="1782"/>
      <c r="AT93" s="1782"/>
      <c r="AU93" s="1782"/>
      <c r="AV93" s="1782"/>
      <c r="AW93" s="2207"/>
      <c r="AX93" s="2207"/>
      <c r="AY93" s="1833"/>
      <c r="AZ93" s="1980"/>
      <c r="BA93" s="2916">
        <f t="shared" si="43"/>
        <v>0</v>
      </c>
      <c r="BB93" s="3017">
        <f>BA93/'Radiología simple.'!$AO$8</f>
        <v>0</v>
      </c>
      <c r="BC93" s="2921"/>
      <c r="BD93" s="3264"/>
      <c r="BE93" s="1200"/>
      <c r="BF93" s="3264"/>
      <c r="BG93" s="1200"/>
      <c r="BH93" s="1164"/>
      <c r="BI93" s="1164"/>
      <c r="BJ93" s="1164"/>
      <c r="BK93" s="1164"/>
      <c r="BL93" s="1164"/>
      <c r="BM93" s="1162"/>
      <c r="BN93" s="1164"/>
      <c r="BO93" s="1164"/>
      <c r="BP93" s="1164"/>
      <c r="BQ93" s="1164"/>
      <c r="BR93" s="1164"/>
      <c r="BS93" s="1165"/>
      <c r="BT93" s="1200"/>
      <c r="BU93" s="177"/>
      <c r="BV93" s="46"/>
    </row>
    <row r="94" spans="1:74" ht="51.75" hidden="1" customHeight="1" x14ac:dyDescent="0.6">
      <c r="A94" s="537"/>
      <c r="B94" s="538"/>
      <c r="C94" s="537"/>
      <c r="D94" s="538"/>
      <c r="E94" s="537"/>
      <c r="F94" s="538"/>
      <c r="G94" s="537"/>
      <c r="H94" s="538"/>
      <c r="I94" s="1375"/>
      <c r="J94" s="1375" t="str">
        <f t="shared" si="41"/>
        <v/>
      </c>
      <c r="K94" s="1018"/>
      <c r="L94" s="830"/>
      <c r="M94" s="2823">
        <v>30701</v>
      </c>
      <c r="N94" s="2824" t="s">
        <v>991</v>
      </c>
      <c r="O94" s="830"/>
      <c r="P94" s="830"/>
      <c r="Q94" s="830"/>
      <c r="R94" s="830"/>
      <c r="S94" s="2825" t="s">
        <v>288</v>
      </c>
      <c r="T94" s="1454"/>
      <c r="U94" s="1454" t="s">
        <v>1012</v>
      </c>
      <c r="V94" s="2822"/>
      <c r="W94" s="2490"/>
      <c r="X94" s="2324" t="s">
        <v>268</v>
      </c>
      <c r="Y94" s="545"/>
      <c r="Z94" s="548"/>
      <c r="AA94" s="791"/>
      <c r="AB94" s="791"/>
      <c r="AC94" s="1571"/>
      <c r="AD94" s="3378"/>
      <c r="AE94" s="3378"/>
      <c r="AF94" s="3378"/>
      <c r="AG94" s="3384"/>
      <c r="AH94" s="3545">
        <f t="shared" si="44"/>
        <v>0</v>
      </c>
      <c r="AI94" s="3379"/>
      <c r="AJ94" s="3379"/>
      <c r="AK94" s="3379"/>
      <c r="AL94" s="3379"/>
      <c r="AM94" s="3379"/>
      <c r="AN94" s="3379"/>
      <c r="AO94" s="3379"/>
      <c r="AP94" s="3384"/>
      <c r="AQ94" s="3545">
        <f t="shared" si="45"/>
        <v>0</v>
      </c>
      <c r="AR94" s="2141"/>
      <c r="AS94" s="1782"/>
      <c r="AT94" s="1782"/>
      <c r="AU94" s="1782"/>
      <c r="AV94" s="1782"/>
      <c r="AW94" s="2207"/>
      <c r="AX94" s="2207"/>
      <c r="AY94" s="1833"/>
      <c r="AZ94" s="1980"/>
      <c r="BA94" s="2916">
        <f t="shared" si="43"/>
        <v>0</v>
      </c>
      <c r="BB94" s="3017">
        <f>BA94/'Radiología simple.'!$AO$8</f>
        <v>0</v>
      </c>
      <c r="BC94" s="2921"/>
      <c r="BD94" s="3264"/>
      <c r="BE94" s="1200"/>
      <c r="BF94" s="3264"/>
      <c r="BG94" s="1200"/>
      <c r="BH94" s="1164"/>
      <c r="BI94" s="1164"/>
      <c r="BJ94" s="1164"/>
      <c r="BK94" s="1164"/>
      <c r="BL94" s="1164"/>
      <c r="BM94" s="1162"/>
      <c r="BN94" s="1164"/>
      <c r="BO94" s="1164"/>
      <c r="BP94" s="1164"/>
      <c r="BQ94" s="1164"/>
      <c r="BR94" s="1164"/>
      <c r="BS94" s="1165"/>
      <c r="BT94" s="1200"/>
      <c r="BU94" s="177"/>
      <c r="BV94" s="46"/>
    </row>
    <row r="95" spans="1:74" ht="51.75" customHeight="1" x14ac:dyDescent="0.6">
      <c r="A95" s="537">
        <v>0</v>
      </c>
      <c r="B95" s="538">
        <v>6</v>
      </c>
      <c r="C95" s="537">
        <v>0</v>
      </c>
      <c r="D95" s="538">
        <v>4</v>
      </c>
      <c r="E95" s="537">
        <v>0</v>
      </c>
      <c r="F95" s="538">
        <v>4</v>
      </c>
      <c r="G95" s="537">
        <v>0</v>
      </c>
      <c r="H95" s="538">
        <v>0</v>
      </c>
      <c r="I95" s="1375" t="str">
        <f t="shared" ref="I95:I119" si="46">CONCATENATE(A95,B95,C95,D95,E95,F95,G95,H95)</f>
        <v>06040400</v>
      </c>
      <c r="J95" s="1375" t="str">
        <f t="shared" si="41"/>
        <v>06040400</v>
      </c>
      <c r="K95" s="1018"/>
      <c r="L95" s="830"/>
      <c r="M95" s="2823">
        <v>30701</v>
      </c>
      <c r="N95" s="2824" t="s">
        <v>991</v>
      </c>
      <c r="O95" s="830"/>
      <c r="P95" s="830"/>
      <c r="Q95" s="830"/>
      <c r="R95" s="830"/>
      <c r="S95" s="986" t="s">
        <v>119</v>
      </c>
      <c r="T95" s="2663" t="s">
        <v>1013</v>
      </c>
      <c r="U95" s="3185"/>
      <c r="V95" s="2435"/>
      <c r="W95" s="2484"/>
      <c r="X95" s="2466" t="s">
        <v>240</v>
      </c>
      <c r="Y95" s="780"/>
      <c r="Z95" s="548"/>
      <c r="AA95" s="791"/>
      <c r="AB95" s="791"/>
      <c r="AC95" s="1571"/>
      <c r="AD95" s="3378"/>
      <c r="AE95" s="3378"/>
      <c r="AF95" s="3378"/>
      <c r="AG95" s="3384"/>
      <c r="AH95" s="3545">
        <f t="shared" si="44"/>
        <v>30</v>
      </c>
      <c r="AI95" s="3379">
        <v>8</v>
      </c>
      <c r="AJ95" s="3379">
        <v>0</v>
      </c>
      <c r="AK95" s="3379">
        <v>5</v>
      </c>
      <c r="AL95" s="3379">
        <v>9</v>
      </c>
      <c r="AM95" s="3379">
        <v>5</v>
      </c>
      <c r="AN95" s="3379">
        <v>3</v>
      </c>
      <c r="AO95" s="3379"/>
      <c r="AP95" s="3384"/>
      <c r="AQ95" s="3545">
        <f t="shared" si="45"/>
        <v>20</v>
      </c>
      <c r="AR95" s="2141">
        <v>4</v>
      </c>
      <c r="AS95" s="1782">
        <v>0</v>
      </c>
      <c r="AT95" s="1782">
        <v>10</v>
      </c>
      <c r="AU95" s="1782">
        <v>0</v>
      </c>
      <c r="AV95" s="1782">
        <v>0</v>
      </c>
      <c r="AW95" s="2207">
        <v>0</v>
      </c>
      <c r="AX95" s="2207">
        <v>0</v>
      </c>
      <c r="AY95" s="1833">
        <v>6</v>
      </c>
      <c r="AZ95" s="1980"/>
      <c r="BA95" s="2916">
        <f t="shared" si="43"/>
        <v>50</v>
      </c>
      <c r="BB95" s="3017">
        <f>BA95/'Radiología simple.'!$AO$8</f>
        <v>4.166666666666667</v>
      </c>
      <c r="BC95" s="1807" t="str" cm="1">
        <f t="array" ref="BC95">_xlfn.IFS(BB95&lt;4,"estandar",BB95&gt;9,"compleja",BB95&gt;4,"avanzada")</f>
        <v>avanzada</v>
      </c>
      <c r="BD95" s="3260">
        <v>1</v>
      </c>
      <c r="BE95" s="3261">
        <v>0</v>
      </c>
      <c r="BF95" s="3260">
        <v>1</v>
      </c>
      <c r="BG95" s="3261">
        <v>0</v>
      </c>
      <c r="BH95" s="1164"/>
      <c r="BI95" s="1164"/>
      <c r="BJ95" s="1164"/>
      <c r="BK95" s="1164"/>
      <c r="BL95" s="1164"/>
      <c r="BM95" s="1162"/>
      <c r="BN95" s="1164"/>
      <c r="BO95" s="1164"/>
      <c r="BP95" s="1164"/>
      <c r="BQ95" s="1164"/>
      <c r="BR95" s="1164"/>
      <c r="BS95" s="1165"/>
      <c r="BT95" s="1200"/>
      <c r="BU95" s="177"/>
      <c r="BV95" s="46"/>
    </row>
    <row r="96" spans="1:74" ht="51.75" customHeight="1" x14ac:dyDescent="0.6">
      <c r="A96" s="537">
        <v>0</v>
      </c>
      <c r="B96" s="538">
        <v>6</v>
      </c>
      <c r="C96" s="537">
        <v>0</v>
      </c>
      <c r="D96" s="538">
        <v>4</v>
      </c>
      <c r="E96" s="537">
        <v>0</v>
      </c>
      <c r="F96" s="538">
        <v>4</v>
      </c>
      <c r="G96" s="537">
        <v>0</v>
      </c>
      <c r="H96" s="538">
        <v>1</v>
      </c>
      <c r="I96" s="1375" t="str">
        <f t="shared" si="46"/>
        <v>06040401</v>
      </c>
      <c r="J96" s="1375" t="str">
        <f t="shared" si="41"/>
        <v>06040401</v>
      </c>
      <c r="K96" s="1018"/>
      <c r="L96" s="830">
        <v>71153</v>
      </c>
      <c r="M96" s="2823">
        <v>30701</v>
      </c>
      <c r="N96" s="2824" t="s">
        <v>991</v>
      </c>
      <c r="O96" s="830"/>
      <c r="P96" s="830"/>
      <c r="Q96" s="830"/>
      <c r="R96" s="830"/>
      <c r="S96" s="986" t="s">
        <v>119</v>
      </c>
      <c r="T96" s="3185"/>
      <c r="U96" s="2663" t="s">
        <v>1014</v>
      </c>
      <c r="V96" s="2700"/>
      <c r="W96" s="1046"/>
      <c r="X96" s="2466" t="s">
        <v>240</v>
      </c>
      <c r="Y96" s="545" t="s">
        <v>1014</v>
      </c>
      <c r="Z96" s="548"/>
      <c r="AA96" s="791"/>
      <c r="AB96" s="791"/>
      <c r="AC96" s="2444">
        <v>4.4000000000000004</v>
      </c>
      <c r="AD96" s="3507">
        <f>BB96</f>
        <v>4.166666666666667</v>
      </c>
      <c r="AE96" s="3426">
        <v>6.4</v>
      </c>
      <c r="AF96" s="3426"/>
      <c r="AG96" s="3398">
        <v>30</v>
      </c>
      <c r="AH96" s="3370">
        <f>SUM(AI96:AN96)</f>
        <v>30</v>
      </c>
      <c r="AI96" s="3545">
        <v>8</v>
      </c>
      <c r="AJ96" s="3545">
        <v>0</v>
      </c>
      <c r="AK96" s="3545">
        <v>0</v>
      </c>
      <c r="AL96" s="3545">
        <v>19</v>
      </c>
      <c r="AM96" s="3545">
        <v>0</v>
      </c>
      <c r="AN96" s="3545">
        <v>3</v>
      </c>
      <c r="AO96" s="3545"/>
      <c r="AP96" s="3398">
        <v>20</v>
      </c>
      <c r="AQ96" s="3370">
        <f t="shared" si="45"/>
        <v>20</v>
      </c>
      <c r="AR96" s="1947">
        <v>4</v>
      </c>
      <c r="AS96" s="1831">
        <v>0</v>
      </c>
      <c r="AT96" s="1831">
        <v>10</v>
      </c>
      <c r="AU96" s="1831">
        <v>0</v>
      </c>
      <c r="AV96" s="1831">
        <v>0</v>
      </c>
      <c r="AW96" s="2205">
        <v>0</v>
      </c>
      <c r="AX96" s="2205">
        <v>0</v>
      </c>
      <c r="AY96" s="1832">
        <v>6</v>
      </c>
      <c r="AZ96" s="1943"/>
      <c r="BA96" s="2916">
        <f t="shared" si="43"/>
        <v>50</v>
      </c>
      <c r="BB96" s="3017">
        <f>BA96/'Radiología simple.'!$AO$8</f>
        <v>4.166666666666667</v>
      </c>
      <c r="BC96" s="1807" t="str" cm="1">
        <f t="array" ref="BC96">_xlfn.IFS(BB96&lt;4,"estandar",BB96&gt;9,"compleja",BB96&gt;4,"avanzada")</f>
        <v>avanzada</v>
      </c>
      <c r="BD96" s="3260">
        <v>1</v>
      </c>
      <c r="BE96" s="3261">
        <v>0</v>
      </c>
      <c r="BF96" s="3260">
        <v>1</v>
      </c>
      <c r="BG96" s="3261">
        <v>0</v>
      </c>
      <c r="BH96" s="1164">
        <v>9.8352850678733006</v>
      </c>
      <c r="BI96" s="1164">
        <v>6.1019411764705902</v>
      </c>
      <c r="BJ96" s="1164">
        <v>14.500452488687801</v>
      </c>
      <c r="BK96" s="1164"/>
      <c r="BL96" s="1164">
        <f>SUM(BH96,BI96,BJ96)</f>
        <v>30.437678733031689</v>
      </c>
      <c r="BM96" s="1162"/>
      <c r="BN96" s="1164">
        <v>28.991596638655501</v>
      </c>
      <c r="BO96" s="1164">
        <v>0</v>
      </c>
      <c r="BP96" s="1164">
        <v>0</v>
      </c>
      <c r="BQ96" s="1164">
        <v>1.5117748863587801</v>
      </c>
      <c r="BR96" s="1164">
        <f>SUM(BL96,BN96,BO96,BP96,BQ96)</f>
        <v>60.941050258045969</v>
      </c>
      <c r="BS96" s="1165"/>
      <c r="BT96" s="1200"/>
      <c r="BU96" s="177"/>
      <c r="BV96" s="46"/>
    </row>
    <row r="97" spans="1:74" ht="51.75" customHeight="1" x14ac:dyDescent="0.6">
      <c r="A97" s="537">
        <v>0</v>
      </c>
      <c r="B97" s="538">
        <v>6</v>
      </c>
      <c r="C97" s="537">
        <v>0</v>
      </c>
      <c r="D97" s="538">
        <v>4</v>
      </c>
      <c r="E97" s="537">
        <v>0</v>
      </c>
      <c r="F97" s="538">
        <v>4</v>
      </c>
      <c r="G97" s="537">
        <v>0</v>
      </c>
      <c r="H97" s="538">
        <v>2</v>
      </c>
      <c r="I97" s="1375" t="str">
        <f t="shared" si="46"/>
        <v>06040402</v>
      </c>
      <c r="J97" s="1375" t="str">
        <f t="shared" si="41"/>
        <v>06040402</v>
      </c>
      <c r="K97" s="1018"/>
      <c r="L97" s="830">
        <v>71155</v>
      </c>
      <c r="M97" s="2823">
        <v>30701</v>
      </c>
      <c r="N97" s="2824" t="s">
        <v>991</v>
      </c>
      <c r="O97" s="830"/>
      <c r="P97" s="830"/>
      <c r="Q97" s="830"/>
      <c r="R97" s="830"/>
      <c r="S97" s="986" t="s">
        <v>119</v>
      </c>
      <c r="T97" s="3185"/>
      <c r="U97" s="2663" t="s">
        <v>1015</v>
      </c>
      <c r="V97" s="2700"/>
      <c r="W97" s="1046"/>
      <c r="X97" s="2466" t="s">
        <v>240</v>
      </c>
      <c r="Y97" s="545" t="s">
        <v>1015</v>
      </c>
      <c r="Z97" s="548"/>
      <c r="AA97" s="791"/>
      <c r="AB97" s="791"/>
      <c r="AC97" s="2444">
        <v>4.9000000000000004</v>
      </c>
      <c r="AD97" s="3507">
        <f>BB97</f>
        <v>8.75</v>
      </c>
      <c r="AE97" s="3426">
        <v>10.1</v>
      </c>
      <c r="AF97" s="3426"/>
      <c r="AG97" s="3398">
        <v>40</v>
      </c>
      <c r="AH97" s="3370">
        <f>SUM(AI97:AN97)</f>
        <v>40</v>
      </c>
      <c r="AI97" s="3545">
        <v>8</v>
      </c>
      <c r="AJ97" s="3545">
        <v>0</v>
      </c>
      <c r="AK97" s="3545">
        <v>0</v>
      </c>
      <c r="AL97" s="3545">
        <v>19</v>
      </c>
      <c r="AM97" s="3545">
        <v>10</v>
      </c>
      <c r="AN97" s="3545">
        <v>3</v>
      </c>
      <c r="AO97" s="3545"/>
      <c r="AP97" s="3398">
        <v>20</v>
      </c>
      <c r="AQ97" s="3370">
        <f t="shared" si="45"/>
        <v>25</v>
      </c>
      <c r="AR97" s="3582">
        <v>4</v>
      </c>
      <c r="AS97" s="1952">
        <v>0</v>
      </c>
      <c r="AT97" s="1952">
        <v>10</v>
      </c>
      <c r="AU97" s="1952">
        <v>5</v>
      </c>
      <c r="AV97" s="1952">
        <v>0</v>
      </c>
      <c r="AW97" s="2214">
        <v>0</v>
      </c>
      <c r="AX97" s="2214">
        <v>0</v>
      </c>
      <c r="AY97" s="1967">
        <v>6</v>
      </c>
      <c r="AZ97" s="1981"/>
      <c r="BA97" s="2916">
        <f t="shared" si="43"/>
        <v>105</v>
      </c>
      <c r="BB97" s="3017">
        <f>BA97/'Radiología simple.'!$AO$8</f>
        <v>8.75</v>
      </c>
      <c r="BC97" s="1807" t="str" cm="1">
        <f t="array" ref="BC97">_xlfn.IFS(BB97&lt;4,"estandar",BB97&gt;9,"compleja",BB97&gt;4,"avanzada")</f>
        <v>avanzada</v>
      </c>
      <c r="BD97" s="3260">
        <v>1</v>
      </c>
      <c r="BE97" s="3261">
        <v>1</v>
      </c>
      <c r="BF97" s="3260">
        <v>1</v>
      </c>
      <c r="BG97" s="3261">
        <v>0</v>
      </c>
      <c r="BH97" s="1164">
        <v>13.113713423831101</v>
      </c>
      <c r="BI97" s="1164">
        <v>8.1359215686274506</v>
      </c>
      <c r="BJ97" s="1164">
        <v>14.500452488687801</v>
      </c>
      <c r="BK97" s="1164"/>
      <c r="BL97" s="1164">
        <f>SUM(BH97,BI97,BJ97)</f>
        <v>35.750087481146352</v>
      </c>
      <c r="BM97" s="1162"/>
      <c r="BN97" s="1164">
        <v>38.655462184873898</v>
      </c>
      <c r="BO97" s="1164">
        <v>18</v>
      </c>
      <c r="BP97" s="1164">
        <v>0</v>
      </c>
      <c r="BQ97" s="1164">
        <v>1.5117748863587801</v>
      </c>
      <c r="BR97" s="1164">
        <f>SUM(BL97,BN97,BO97,BP97,BQ97)</f>
        <v>93.917324552379029</v>
      </c>
      <c r="BS97" s="1165"/>
      <c r="BT97" s="1200">
        <v>15</v>
      </c>
      <c r="BU97" s="177"/>
      <c r="BV97" s="46"/>
    </row>
    <row r="98" spans="1:74" ht="51.75" customHeight="1" x14ac:dyDescent="0.6">
      <c r="A98" s="537">
        <v>0</v>
      </c>
      <c r="B98" s="538">
        <v>6</v>
      </c>
      <c r="C98" s="537">
        <v>0</v>
      </c>
      <c r="D98" s="538">
        <v>4</v>
      </c>
      <c r="E98" s="537">
        <v>0</v>
      </c>
      <c r="F98" s="538">
        <v>5</v>
      </c>
      <c r="G98" s="537">
        <v>0</v>
      </c>
      <c r="H98" s="538">
        <v>0</v>
      </c>
      <c r="I98" s="1375" t="str">
        <f t="shared" si="46"/>
        <v>06040500</v>
      </c>
      <c r="J98" s="1375" t="str">
        <f t="shared" si="41"/>
        <v>06040500</v>
      </c>
      <c r="K98" s="1018"/>
      <c r="L98" s="830"/>
      <c r="M98" s="2823">
        <v>30701</v>
      </c>
      <c r="N98" s="2824" t="s">
        <v>991</v>
      </c>
      <c r="O98" s="830"/>
      <c r="P98" s="830"/>
      <c r="Q98" s="830"/>
      <c r="R98" s="830"/>
      <c r="S98" s="986" t="s">
        <v>119</v>
      </c>
      <c r="T98" s="2663" t="s">
        <v>1016</v>
      </c>
      <c r="U98" s="3185"/>
      <c r="V98" s="2435"/>
      <c r="W98" s="2484"/>
      <c r="X98" s="2466" t="s">
        <v>240</v>
      </c>
      <c r="Y98" s="780"/>
      <c r="Z98" s="548"/>
      <c r="AA98" s="791"/>
      <c r="AB98" s="791"/>
      <c r="AC98" s="2444"/>
      <c r="AD98" s="3426"/>
      <c r="AE98" s="3426"/>
      <c r="AF98" s="3426"/>
      <c r="AG98" s="3384"/>
      <c r="AH98" s="3545">
        <f t="shared" si="44"/>
        <v>40</v>
      </c>
      <c r="AI98" s="3379">
        <v>8</v>
      </c>
      <c r="AJ98" s="3379">
        <v>0</v>
      </c>
      <c r="AK98" s="3379">
        <v>5</v>
      </c>
      <c r="AL98" s="3379">
        <v>19</v>
      </c>
      <c r="AM98" s="3379">
        <v>5</v>
      </c>
      <c r="AN98" s="3379">
        <v>3</v>
      </c>
      <c r="AO98" s="3379"/>
      <c r="AP98" s="3384"/>
      <c r="AQ98" s="3545">
        <f t="shared" si="45"/>
        <v>25</v>
      </c>
      <c r="AR98" s="2141">
        <v>4</v>
      </c>
      <c r="AS98" s="1782">
        <v>0</v>
      </c>
      <c r="AT98" s="1782">
        <v>10</v>
      </c>
      <c r="AU98" s="1782">
        <v>0</v>
      </c>
      <c r="AV98" s="1782">
        <v>5</v>
      </c>
      <c r="AW98" s="2207">
        <v>0</v>
      </c>
      <c r="AX98" s="2207">
        <v>0</v>
      </c>
      <c r="AY98" s="1833">
        <v>6</v>
      </c>
      <c r="AZ98" s="1980"/>
      <c r="BA98" s="2916">
        <f t="shared" si="43"/>
        <v>65</v>
      </c>
      <c r="BB98" s="3017">
        <f>BA98/'Radiología simple.'!$AO$8</f>
        <v>5.416666666666667</v>
      </c>
      <c r="BC98" s="1807" t="str" cm="1">
        <f t="array" ref="BC98">_xlfn.IFS(BB98&lt;4,"estandar",BB98&gt;9,"compleja",BB98&gt;4,"avanzada")</f>
        <v>avanzada</v>
      </c>
      <c r="BD98" s="3260">
        <v>1</v>
      </c>
      <c r="BE98" s="3261">
        <v>0</v>
      </c>
      <c r="BF98" s="3260">
        <v>1</v>
      </c>
      <c r="BG98" s="3261">
        <v>0</v>
      </c>
      <c r="BH98" s="1164"/>
      <c r="BI98" s="1164"/>
      <c r="BJ98" s="1164"/>
      <c r="BK98" s="1164"/>
      <c r="BL98" s="1164"/>
      <c r="BM98" s="1162"/>
      <c r="BN98" s="1164"/>
      <c r="BO98" s="1164"/>
      <c r="BP98" s="1164"/>
      <c r="BQ98" s="1164"/>
      <c r="BR98" s="1164"/>
      <c r="BS98" s="1165"/>
      <c r="BT98" s="1200"/>
      <c r="BU98" s="177"/>
      <c r="BV98" s="46"/>
    </row>
    <row r="99" spans="1:74" ht="51.75" customHeight="1" x14ac:dyDescent="0.6">
      <c r="A99" s="537">
        <v>0</v>
      </c>
      <c r="B99" s="538">
        <v>6</v>
      </c>
      <c r="C99" s="537">
        <v>0</v>
      </c>
      <c r="D99" s="538">
        <v>4</v>
      </c>
      <c r="E99" s="537">
        <v>0</v>
      </c>
      <c r="F99" s="538">
        <v>5</v>
      </c>
      <c r="G99" s="537">
        <v>0</v>
      </c>
      <c r="H99" s="538">
        <v>1</v>
      </c>
      <c r="I99" s="1375" t="str">
        <f t="shared" si="46"/>
        <v>06040501</v>
      </c>
      <c r="J99" s="1375" t="str">
        <f t="shared" si="41"/>
        <v>06040501</v>
      </c>
      <c r="K99" s="1018"/>
      <c r="L99" s="830">
        <v>71156</v>
      </c>
      <c r="M99" s="2823">
        <v>30701</v>
      </c>
      <c r="N99" s="2824" t="s">
        <v>991</v>
      </c>
      <c r="O99" s="830"/>
      <c r="P99" s="830"/>
      <c r="Q99" s="830"/>
      <c r="R99" s="830"/>
      <c r="S99" s="986" t="s">
        <v>119</v>
      </c>
      <c r="T99" s="3185"/>
      <c r="U99" s="2663" t="s">
        <v>1017</v>
      </c>
      <c r="V99" s="2700"/>
      <c r="W99" s="1046"/>
      <c r="X99" s="2466" t="s">
        <v>240</v>
      </c>
      <c r="Y99" s="545" t="s">
        <v>1017</v>
      </c>
      <c r="Z99" s="548"/>
      <c r="AA99" s="791"/>
      <c r="AB99" s="791"/>
      <c r="AC99" s="2444">
        <v>4.4000000000000004</v>
      </c>
      <c r="AD99" s="3507">
        <f>BB99</f>
        <v>4.166666666666667</v>
      </c>
      <c r="AE99" s="3426">
        <v>6.4</v>
      </c>
      <c r="AF99" s="3426"/>
      <c r="AG99" s="3398">
        <v>30</v>
      </c>
      <c r="AH99" s="3370">
        <f>SUM(AI99:AN99)</f>
        <v>30</v>
      </c>
      <c r="AI99" s="3545">
        <v>8</v>
      </c>
      <c r="AJ99" s="3545">
        <v>0</v>
      </c>
      <c r="AK99" s="3545">
        <v>0</v>
      </c>
      <c r="AL99" s="3545">
        <v>19</v>
      </c>
      <c r="AM99" s="3545">
        <v>0</v>
      </c>
      <c r="AN99" s="3545">
        <v>3</v>
      </c>
      <c r="AO99" s="3545"/>
      <c r="AP99" s="3398">
        <v>20</v>
      </c>
      <c r="AQ99" s="3370">
        <f t="shared" si="45"/>
        <v>20</v>
      </c>
      <c r="AR99" s="1947">
        <v>4</v>
      </c>
      <c r="AS99" s="1831">
        <v>0</v>
      </c>
      <c r="AT99" s="1831">
        <v>10</v>
      </c>
      <c r="AU99" s="1831">
        <v>0</v>
      </c>
      <c r="AV99" s="1831">
        <v>0</v>
      </c>
      <c r="AW99" s="2205">
        <v>0</v>
      </c>
      <c r="AX99" s="2205">
        <v>0</v>
      </c>
      <c r="AY99" s="1832">
        <v>6</v>
      </c>
      <c r="AZ99" s="1943"/>
      <c r="BA99" s="2916">
        <f t="shared" si="43"/>
        <v>50</v>
      </c>
      <c r="BB99" s="3017">
        <f>BA99/'Radiología simple.'!$AO$8</f>
        <v>4.166666666666667</v>
      </c>
      <c r="BC99" s="1807" t="str" cm="1">
        <f t="array" ref="BC99">_xlfn.IFS(BB99&lt;4,"estandar",BB99&gt;9,"compleja",BB99&gt;4,"avanzada")</f>
        <v>avanzada</v>
      </c>
      <c r="BD99" s="3260">
        <v>1</v>
      </c>
      <c r="BE99" s="3261">
        <v>0</v>
      </c>
      <c r="BF99" s="3260">
        <v>1</v>
      </c>
      <c r="BG99" s="3261">
        <v>0</v>
      </c>
      <c r="BH99" s="1164">
        <v>9.8352850678733006</v>
      </c>
      <c r="BI99" s="1164">
        <v>6.1019411764705902</v>
      </c>
      <c r="BJ99" s="1164">
        <v>14.500452488687801</v>
      </c>
      <c r="BK99" s="1164"/>
      <c r="BL99" s="1164">
        <f>SUM(BH99,BI99,BJ99)</f>
        <v>30.437678733031689</v>
      </c>
      <c r="BM99" s="1162"/>
      <c r="BN99" s="1164">
        <v>28.991596638655501</v>
      </c>
      <c r="BO99" s="1164">
        <v>0</v>
      </c>
      <c r="BP99" s="1164">
        <v>0</v>
      </c>
      <c r="BQ99" s="1164">
        <v>1.5117748863587801</v>
      </c>
      <c r="BR99" s="1164">
        <f>SUM(BL99,BN99,BO99,BP99,BQ99)</f>
        <v>60.941050258045969</v>
      </c>
      <c r="BS99" s="1165"/>
      <c r="BT99" s="1200"/>
      <c r="BU99" s="177"/>
      <c r="BV99" s="46"/>
    </row>
    <row r="100" spans="1:74" ht="51.75" customHeight="1" x14ac:dyDescent="0.6">
      <c r="A100" s="537">
        <v>0</v>
      </c>
      <c r="B100" s="538">
        <v>6</v>
      </c>
      <c r="C100" s="537">
        <v>0</v>
      </c>
      <c r="D100" s="538">
        <v>4</v>
      </c>
      <c r="E100" s="537">
        <v>0</v>
      </c>
      <c r="F100" s="538">
        <v>5</v>
      </c>
      <c r="G100" s="537">
        <v>0</v>
      </c>
      <c r="H100" s="538">
        <v>2</v>
      </c>
      <c r="I100" s="1375" t="str">
        <f t="shared" si="46"/>
        <v>06040502</v>
      </c>
      <c r="J100" s="1375" t="str">
        <f t="shared" si="41"/>
        <v>06040502</v>
      </c>
      <c r="K100" s="1018"/>
      <c r="L100" s="830">
        <v>71158</v>
      </c>
      <c r="M100" s="2823">
        <v>30701</v>
      </c>
      <c r="N100" s="2824" t="s">
        <v>991</v>
      </c>
      <c r="O100" s="830"/>
      <c r="P100" s="830"/>
      <c r="Q100" s="830"/>
      <c r="R100" s="830"/>
      <c r="S100" s="986" t="s">
        <v>119</v>
      </c>
      <c r="T100" s="3185"/>
      <c r="U100" s="2663" t="s">
        <v>1018</v>
      </c>
      <c r="V100" s="2700"/>
      <c r="W100" s="1046"/>
      <c r="X100" s="2466" t="s">
        <v>240</v>
      </c>
      <c r="Y100" s="545" t="s">
        <v>1018</v>
      </c>
      <c r="Z100" s="548"/>
      <c r="AA100" s="791"/>
      <c r="AB100" s="791"/>
      <c r="AC100" s="2444">
        <v>4.9000000000000004</v>
      </c>
      <c r="AD100" s="3507">
        <f>BB100</f>
        <v>8.75</v>
      </c>
      <c r="AE100" s="3426">
        <v>10.1</v>
      </c>
      <c r="AF100" s="3426"/>
      <c r="AG100" s="3398">
        <v>40</v>
      </c>
      <c r="AH100" s="3370">
        <f>SUM(AI100:AN100)</f>
        <v>40</v>
      </c>
      <c r="AI100" s="3545">
        <v>8</v>
      </c>
      <c r="AJ100" s="3545">
        <v>0</v>
      </c>
      <c r="AK100" s="3545">
        <v>5</v>
      </c>
      <c r="AL100" s="3545">
        <v>19</v>
      </c>
      <c r="AM100" s="3545">
        <v>5</v>
      </c>
      <c r="AN100" s="3545">
        <v>3</v>
      </c>
      <c r="AO100" s="3545"/>
      <c r="AP100" s="3398">
        <v>20</v>
      </c>
      <c r="AQ100" s="3370">
        <f t="shared" si="45"/>
        <v>25</v>
      </c>
      <c r="AR100" s="3582">
        <v>4</v>
      </c>
      <c r="AS100" s="1952">
        <v>0</v>
      </c>
      <c r="AT100" s="1952">
        <v>10</v>
      </c>
      <c r="AU100" s="1952">
        <v>5</v>
      </c>
      <c r="AV100" s="1952">
        <v>0</v>
      </c>
      <c r="AW100" s="2214">
        <v>0</v>
      </c>
      <c r="AX100" s="2214">
        <v>0</v>
      </c>
      <c r="AY100" s="1967">
        <v>6</v>
      </c>
      <c r="AZ100" s="1981"/>
      <c r="BA100" s="2916">
        <f t="shared" si="43"/>
        <v>105</v>
      </c>
      <c r="BB100" s="3017">
        <f>BA100/'Radiología simple.'!$AO$8</f>
        <v>8.75</v>
      </c>
      <c r="BC100" s="1807" t="str" cm="1">
        <f t="array" ref="BC100">_xlfn.IFS(BB100&lt;4,"estandar",BB100&gt;9,"compleja",BB100&gt;4,"avanzada")</f>
        <v>avanzada</v>
      </c>
      <c r="BD100" s="3260">
        <v>1</v>
      </c>
      <c r="BE100" s="3261">
        <v>1</v>
      </c>
      <c r="BF100" s="3260">
        <v>1</v>
      </c>
      <c r="BG100" s="3261">
        <v>0</v>
      </c>
      <c r="BH100" s="1164">
        <v>13.113713423831101</v>
      </c>
      <c r="BI100" s="1164">
        <v>8.1359215686274506</v>
      </c>
      <c r="BJ100" s="1164">
        <v>14.500452488687801</v>
      </c>
      <c r="BK100" s="1164"/>
      <c r="BL100" s="1164">
        <f>SUM(BH100,BI100,BJ100)</f>
        <v>35.750087481146352</v>
      </c>
      <c r="BM100" s="1162"/>
      <c r="BN100" s="1164">
        <v>38.655462184873898</v>
      </c>
      <c r="BO100" s="1164">
        <v>18</v>
      </c>
      <c r="BP100" s="1164">
        <v>0</v>
      </c>
      <c r="BQ100" s="1164">
        <v>1.5117748863587801</v>
      </c>
      <c r="BR100" s="1164">
        <f>SUM(BL100,BN100,BO100,BP100,BQ100)</f>
        <v>93.917324552379029</v>
      </c>
      <c r="BS100" s="1165"/>
      <c r="BT100" s="1200">
        <v>15</v>
      </c>
      <c r="BU100" s="177"/>
      <c r="BV100" s="46"/>
    </row>
    <row r="101" spans="1:74" ht="51.75" customHeight="1" x14ac:dyDescent="0.6">
      <c r="A101" s="537">
        <v>0</v>
      </c>
      <c r="B101" s="538">
        <v>6</v>
      </c>
      <c r="C101" s="537">
        <v>0</v>
      </c>
      <c r="D101" s="538">
        <v>4</v>
      </c>
      <c r="E101" s="537">
        <v>0</v>
      </c>
      <c r="F101" s="538">
        <v>6</v>
      </c>
      <c r="G101" s="537">
        <v>0</v>
      </c>
      <c r="H101" s="538">
        <v>0</v>
      </c>
      <c r="I101" s="1375" t="str">
        <f t="shared" si="46"/>
        <v>06040600</v>
      </c>
      <c r="J101" s="1375" t="str">
        <f t="shared" si="41"/>
        <v>06040600</v>
      </c>
      <c r="K101" s="1018"/>
      <c r="L101" s="830"/>
      <c r="M101" s="2823">
        <v>30701</v>
      </c>
      <c r="N101" s="2824" t="s">
        <v>991</v>
      </c>
      <c r="O101" s="830"/>
      <c r="P101" s="830"/>
      <c r="Q101" s="830"/>
      <c r="R101" s="830"/>
      <c r="S101" s="986" t="s">
        <v>119</v>
      </c>
      <c r="T101" s="2663" t="s">
        <v>1019</v>
      </c>
      <c r="U101" s="3185"/>
      <c r="V101" s="2671"/>
      <c r="W101" s="2484"/>
      <c r="X101" s="2466" t="s">
        <v>240</v>
      </c>
      <c r="Y101" s="780"/>
      <c r="Z101" s="548"/>
      <c r="AA101" s="791"/>
      <c r="AB101" s="791"/>
      <c r="AC101" s="2444"/>
      <c r="AD101" s="3426"/>
      <c r="AE101" s="3426"/>
      <c r="AF101" s="3426"/>
      <c r="AG101" s="3612"/>
      <c r="AH101" s="3545">
        <f t="shared" si="44"/>
        <v>20</v>
      </c>
      <c r="AI101" s="3379">
        <v>8</v>
      </c>
      <c r="AJ101" s="3379">
        <v>0</v>
      </c>
      <c r="AK101" s="3379">
        <v>0</v>
      </c>
      <c r="AL101" s="3379">
        <v>9</v>
      </c>
      <c r="AM101" s="3379">
        <v>0</v>
      </c>
      <c r="AN101" s="3379">
        <v>3</v>
      </c>
      <c r="AO101" s="3379"/>
      <c r="AP101" s="3384"/>
      <c r="AQ101" s="3545">
        <f t="shared" si="45"/>
        <v>20</v>
      </c>
      <c r="AR101" s="2141">
        <v>4</v>
      </c>
      <c r="AS101" s="1782">
        <v>0</v>
      </c>
      <c r="AT101" s="1782">
        <v>10</v>
      </c>
      <c r="AU101" s="1782">
        <v>0</v>
      </c>
      <c r="AV101" s="1782">
        <v>0</v>
      </c>
      <c r="AW101" s="2207">
        <v>0</v>
      </c>
      <c r="AX101" s="2207">
        <v>0</v>
      </c>
      <c r="AY101" s="1833">
        <v>6</v>
      </c>
      <c r="AZ101" s="1980"/>
      <c r="BA101" s="2916">
        <f t="shared" si="43"/>
        <v>40</v>
      </c>
      <c r="BB101" s="3017">
        <f>BA101/'Radiología simple.'!$AO$8</f>
        <v>3.3333333333333335</v>
      </c>
      <c r="BC101" s="1807" t="str" cm="1">
        <f t="array" ref="BC101">_xlfn.IFS(BB101&lt;4,"estandar",BB101&gt;9,"compleja",BB101&gt;4,"avanzada")</f>
        <v>estandar</v>
      </c>
      <c r="BD101" s="3260">
        <v>1</v>
      </c>
      <c r="BE101" s="3261">
        <v>0</v>
      </c>
      <c r="BF101" s="3260">
        <v>1</v>
      </c>
      <c r="BG101" s="3261">
        <v>0</v>
      </c>
      <c r="BH101" s="1164"/>
      <c r="BI101" s="1164"/>
      <c r="BJ101" s="1164"/>
      <c r="BK101" s="1164"/>
      <c r="BL101" s="1164"/>
      <c r="BM101" s="1162"/>
      <c r="BN101" s="1164"/>
      <c r="BO101" s="1164"/>
      <c r="BP101" s="1164"/>
      <c r="BQ101" s="1164"/>
      <c r="BR101" s="1164"/>
      <c r="BS101" s="1165"/>
      <c r="BT101" s="1200"/>
      <c r="BU101" s="177"/>
      <c r="BV101" s="46"/>
    </row>
    <row r="102" spans="1:74" ht="51.75" customHeight="1" x14ac:dyDescent="0.6">
      <c r="A102" s="1437">
        <v>0</v>
      </c>
      <c r="B102" s="1438">
        <v>6</v>
      </c>
      <c r="C102" s="1437">
        <v>0</v>
      </c>
      <c r="D102" s="1438">
        <v>4</v>
      </c>
      <c r="E102" s="1437">
        <v>0</v>
      </c>
      <c r="F102" s="1438">
        <v>6</v>
      </c>
      <c r="G102" s="1437">
        <v>0</v>
      </c>
      <c r="H102" s="1438">
        <v>1</v>
      </c>
      <c r="I102" s="2841"/>
      <c r="J102" s="2766" t="str">
        <f t="shared" si="41"/>
        <v>06040601</v>
      </c>
      <c r="K102" s="1018"/>
      <c r="L102" s="830">
        <v>71144</v>
      </c>
      <c r="M102" s="2823">
        <v>30701</v>
      </c>
      <c r="N102" s="2824" t="s">
        <v>991</v>
      </c>
      <c r="O102" s="830"/>
      <c r="P102" s="830"/>
      <c r="Q102" s="830"/>
      <c r="R102" s="830"/>
      <c r="S102" s="831" t="s">
        <v>1020</v>
      </c>
      <c r="T102" s="3185"/>
      <c r="U102" s="2732" t="s">
        <v>1021</v>
      </c>
      <c r="V102" s="2728" t="s">
        <v>1022</v>
      </c>
      <c r="W102" s="2577" t="s">
        <v>1023</v>
      </c>
      <c r="X102" s="3020" t="s">
        <v>653</v>
      </c>
      <c r="Y102" s="829" t="s">
        <v>1024</v>
      </c>
      <c r="Z102" s="548"/>
      <c r="AA102" s="791"/>
      <c r="AB102" s="791"/>
      <c r="AC102" s="2444">
        <v>3.7</v>
      </c>
      <c r="AD102" s="3507">
        <f t="shared" ref="AD102:AD112" si="47">BB102</f>
        <v>3.3333333333333335</v>
      </c>
      <c r="AE102" s="3426">
        <v>6</v>
      </c>
      <c r="AF102" s="3426"/>
      <c r="AG102" s="3613">
        <v>30</v>
      </c>
      <c r="AH102" s="3370">
        <f t="shared" ref="AH102:AH112" si="48">SUM(AI102:AN102)</f>
        <v>20</v>
      </c>
      <c r="AI102" s="3603">
        <v>8</v>
      </c>
      <c r="AJ102" s="3603">
        <v>0</v>
      </c>
      <c r="AK102" s="3603">
        <v>0</v>
      </c>
      <c r="AL102" s="3603">
        <v>9</v>
      </c>
      <c r="AM102" s="3603">
        <v>0</v>
      </c>
      <c r="AN102" s="3603">
        <v>3</v>
      </c>
      <c r="AO102" s="3603"/>
      <c r="AP102" s="3545">
        <v>15</v>
      </c>
      <c r="AQ102" s="3370">
        <f t="shared" si="45"/>
        <v>20</v>
      </c>
      <c r="AR102" s="1947">
        <v>4</v>
      </c>
      <c r="AS102" s="1831">
        <v>0</v>
      </c>
      <c r="AT102" s="1831">
        <v>10</v>
      </c>
      <c r="AU102" s="1831">
        <v>0</v>
      </c>
      <c r="AV102" s="1831">
        <v>0</v>
      </c>
      <c r="AW102" s="2205">
        <v>0</v>
      </c>
      <c r="AX102" s="2205">
        <v>0</v>
      </c>
      <c r="AY102" s="1832">
        <v>6</v>
      </c>
      <c r="AZ102" s="1943"/>
      <c r="BA102" s="2916">
        <f t="shared" si="43"/>
        <v>40</v>
      </c>
      <c r="BB102" s="3017">
        <f>BA102/'Radiología simple.'!$AO$8</f>
        <v>3.3333333333333335</v>
      </c>
      <c r="BC102" s="1807" t="str" cm="1">
        <f t="array" ref="BC102">_xlfn.IFS(BB102&lt;4,"estandar",BB102&gt;9,"compleja",BB102&gt;4,"avanzada")</f>
        <v>estandar</v>
      </c>
      <c r="BD102" s="3260">
        <v>1</v>
      </c>
      <c r="BE102" s="3261">
        <v>0</v>
      </c>
      <c r="BF102" s="3260">
        <v>1</v>
      </c>
      <c r="BG102" s="3261">
        <v>0</v>
      </c>
      <c r="BH102" s="1164">
        <v>9.8352850678733006</v>
      </c>
      <c r="BI102" s="1164">
        <v>6.1019411764705902</v>
      </c>
      <c r="BJ102" s="1164">
        <v>10.875339366515799</v>
      </c>
      <c r="BK102" s="1164"/>
      <c r="BL102" s="1164">
        <f t="shared" ref="BL102:BL112" si="49">SUM(BH102,BI102,BJ102)</f>
        <v>26.812565610859689</v>
      </c>
      <c r="BM102" s="1162"/>
      <c r="BN102" s="1164">
        <v>28.991596638655501</v>
      </c>
      <c r="BO102" s="1164">
        <v>0</v>
      </c>
      <c r="BP102" s="1164">
        <v>0</v>
      </c>
      <c r="BQ102" s="1164">
        <v>1.5117748863587801</v>
      </c>
      <c r="BR102" s="1164">
        <f t="shared" ref="BR102:BR112" si="50">SUM(BL102,BN102,BO102,BP102,BQ102)</f>
        <v>57.315937135873966</v>
      </c>
      <c r="BS102" s="1165"/>
      <c r="BT102" s="1200"/>
      <c r="BU102" s="177"/>
      <c r="BV102" s="46"/>
    </row>
    <row r="103" spans="1:74" ht="51.75" customHeight="1" x14ac:dyDescent="0.6">
      <c r="A103" s="1437">
        <v>0</v>
      </c>
      <c r="B103" s="1438">
        <v>6</v>
      </c>
      <c r="C103" s="1437">
        <v>0</v>
      </c>
      <c r="D103" s="1438">
        <v>4</v>
      </c>
      <c r="E103" s="1437">
        <v>0</v>
      </c>
      <c r="F103" s="1438">
        <v>6</v>
      </c>
      <c r="G103" s="1437">
        <v>0</v>
      </c>
      <c r="H103" s="1438">
        <v>2</v>
      </c>
      <c r="I103" s="2841"/>
      <c r="J103" s="2766" t="str">
        <f t="shared" si="41"/>
        <v>06040602</v>
      </c>
      <c r="K103" s="1018"/>
      <c r="L103" s="830">
        <v>71146</v>
      </c>
      <c r="M103" s="2823">
        <v>30701</v>
      </c>
      <c r="N103" s="2824" t="s">
        <v>991</v>
      </c>
      <c r="O103" s="830"/>
      <c r="P103" s="830"/>
      <c r="Q103" s="830"/>
      <c r="R103" s="830"/>
      <c r="S103" s="831" t="s">
        <v>1020</v>
      </c>
      <c r="T103" s="3205"/>
      <c r="U103" s="3206" t="s">
        <v>1025</v>
      </c>
      <c r="V103" s="3209" t="s">
        <v>1026</v>
      </c>
      <c r="W103" s="2577" t="s">
        <v>1027</v>
      </c>
      <c r="X103" s="3020" t="s">
        <v>653</v>
      </c>
      <c r="Y103" s="829" t="s">
        <v>1028</v>
      </c>
      <c r="Z103" s="548"/>
      <c r="AA103" s="791"/>
      <c r="AB103" s="791"/>
      <c r="AC103" s="2444">
        <v>3.7</v>
      </c>
      <c r="AD103" s="3507">
        <f t="shared" si="47"/>
        <v>4.166666666666667</v>
      </c>
      <c r="AE103" s="3426">
        <v>6</v>
      </c>
      <c r="AF103" s="3426"/>
      <c r="AG103" s="3613">
        <v>30</v>
      </c>
      <c r="AH103" s="3370">
        <f t="shared" si="48"/>
        <v>30</v>
      </c>
      <c r="AI103" s="3603">
        <v>8</v>
      </c>
      <c r="AJ103" s="3603">
        <v>0</v>
      </c>
      <c r="AK103" s="3603">
        <v>0</v>
      </c>
      <c r="AL103" s="3603">
        <v>9</v>
      </c>
      <c r="AM103" s="3603">
        <v>10</v>
      </c>
      <c r="AN103" s="3603">
        <v>3</v>
      </c>
      <c r="AO103" s="3603"/>
      <c r="AP103" s="3545">
        <v>15</v>
      </c>
      <c r="AQ103" s="3370">
        <f t="shared" si="45"/>
        <v>20</v>
      </c>
      <c r="AR103" s="1947">
        <v>4</v>
      </c>
      <c r="AS103" s="1831">
        <v>0</v>
      </c>
      <c r="AT103" s="1831">
        <v>10</v>
      </c>
      <c r="AU103" s="1831">
        <v>0</v>
      </c>
      <c r="AV103" s="1831">
        <v>0</v>
      </c>
      <c r="AW103" s="2205">
        <v>0</v>
      </c>
      <c r="AX103" s="2205">
        <v>0</v>
      </c>
      <c r="AY103" s="1832">
        <v>6</v>
      </c>
      <c r="AZ103" s="1943"/>
      <c r="BA103" s="2916">
        <f t="shared" si="43"/>
        <v>50</v>
      </c>
      <c r="BB103" s="3017">
        <f>BA103/'Radiología simple.'!$AO$8</f>
        <v>4.166666666666667</v>
      </c>
      <c r="BC103" s="1807" t="str" cm="1">
        <f t="array" ref="BC103">_xlfn.IFS(BB103&lt;4,"estandar",BB103&gt;9,"compleja",BB103&gt;4,"avanzada")</f>
        <v>avanzada</v>
      </c>
      <c r="BD103" s="3260">
        <v>1</v>
      </c>
      <c r="BE103" s="3261">
        <v>0</v>
      </c>
      <c r="BF103" s="3260">
        <v>1</v>
      </c>
      <c r="BG103" s="3261">
        <v>0</v>
      </c>
      <c r="BH103" s="1164">
        <v>13.113713423831101</v>
      </c>
      <c r="BI103" s="1164">
        <v>8.1359215686274506</v>
      </c>
      <c r="BJ103" s="1164">
        <v>10.875339366515799</v>
      </c>
      <c r="BK103" s="1164"/>
      <c r="BL103" s="1164">
        <f t="shared" si="49"/>
        <v>32.124974358974356</v>
      </c>
      <c r="BM103" s="1162"/>
      <c r="BN103" s="1164">
        <v>38.655462184873898</v>
      </c>
      <c r="BO103" s="1164">
        <v>18</v>
      </c>
      <c r="BP103" s="1164">
        <v>0</v>
      </c>
      <c r="BQ103" s="1164">
        <v>1.5117748863587801</v>
      </c>
      <c r="BR103" s="1164">
        <f t="shared" si="50"/>
        <v>90.292211430207033</v>
      </c>
      <c r="BS103" s="1165"/>
      <c r="BT103" s="1200">
        <v>15</v>
      </c>
      <c r="BU103" s="177"/>
      <c r="BV103" s="46"/>
    </row>
    <row r="104" spans="1:74" ht="51.75" customHeight="1" x14ac:dyDescent="0.6">
      <c r="A104" s="1437">
        <v>0</v>
      </c>
      <c r="B104" s="1438">
        <v>6</v>
      </c>
      <c r="C104" s="1437">
        <v>0</v>
      </c>
      <c r="D104" s="1438">
        <v>4</v>
      </c>
      <c r="E104" s="1437">
        <v>0</v>
      </c>
      <c r="F104" s="1438">
        <v>6</v>
      </c>
      <c r="G104" s="1437">
        <v>0</v>
      </c>
      <c r="H104" s="1438">
        <v>3</v>
      </c>
      <c r="I104" s="2841"/>
      <c r="J104" s="2766" t="str">
        <f t="shared" si="41"/>
        <v>06040603</v>
      </c>
      <c r="K104" s="1018"/>
      <c r="L104" s="830"/>
      <c r="M104" s="2823"/>
      <c r="N104" s="2824"/>
      <c r="O104" s="830"/>
      <c r="P104" s="830"/>
      <c r="Q104" s="830"/>
      <c r="R104" s="830"/>
      <c r="S104" s="2832" t="s">
        <v>104</v>
      </c>
      <c r="T104" s="3207"/>
      <c r="U104" s="3208" t="s">
        <v>1029</v>
      </c>
      <c r="V104" s="3210" t="s">
        <v>1030</v>
      </c>
      <c r="W104" s="3031"/>
      <c r="X104" s="3020" t="s">
        <v>291</v>
      </c>
      <c r="Y104" s="829"/>
      <c r="Z104" s="548"/>
      <c r="AA104" s="791"/>
      <c r="AB104" s="791"/>
      <c r="AC104" s="2444">
        <v>4.3</v>
      </c>
      <c r="AD104" s="3507">
        <f t="shared" si="47"/>
        <v>8.3333333333333339</v>
      </c>
      <c r="AE104" s="3426">
        <v>9.56</v>
      </c>
      <c r="AF104" s="3426"/>
      <c r="AG104" s="3398">
        <v>40</v>
      </c>
      <c r="AH104" s="3370">
        <f t="shared" si="48"/>
        <v>40</v>
      </c>
      <c r="AI104" s="3545">
        <v>8</v>
      </c>
      <c r="AJ104" s="3545">
        <v>0</v>
      </c>
      <c r="AK104" s="3545">
        <v>5</v>
      </c>
      <c r="AL104" s="3545">
        <v>9</v>
      </c>
      <c r="AM104" s="3545">
        <v>15</v>
      </c>
      <c r="AN104" s="3545">
        <v>3</v>
      </c>
      <c r="AO104" s="3545"/>
      <c r="AP104" s="3398">
        <v>15</v>
      </c>
      <c r="AQ104" s="3370">
        <f t="shared" si="45"/>
        <v>20</v>
      </c>
      <c r="AR104" s="1947">
        <v>4</v>
      </c>
      <c r="AS104" s="1831">
        <v>0</v>
      </c>
      <c r="AT104" s="1831">
        <v>10</v>
      </c>
      <c r="AU104" s="1831">
        <v>0</v>
      </c>
      <c r="AV104" s="1831">
        <v>0</v>
      </c>
      <c r="AW104" s="2205">
        <v>0</v>
      </c>
      <c r="AX104" s="2205">
        <v>0</v>
      </c>
      <c r="AY104" s="1832">
        <v>6</v>
      </c>
      <c r="AZ104" s="1943"/>
      <c r="BA104" s="2916">
        <f t="shared" si="43"/>
        <v>100</v>
      </c>
      <c r="BB104" s="3017">
        <f>BA104/'Radiología simple.'!$AO$8</f>
        <v>8.3333333333333339</v>
      </c>
      <c r="BC104" s="1807" t="str" cm="1">
        <f t="array" ref="BC104">_xlfn.IFS(BB104&lt;4,"estandar",BB104&gt;9,"compleja",BB104&gt;4,"avanzada")</f>
        <v>avanzada</v>
      </c>
      <c r="BD104" s="3260">
        <v>1</v>
      </c>
      <c r="BE104" s="3261">
        <v>1</v>
      </c>
      <c r="BF104" s="3260">
        <v>1</v>
      </c>
      <c r="BG104" s="3261">
        <v>0</v>
      </c>
      <c r="BH104" s="1164"/>
      <c r="BI104" s="1164"/>
      <c r="BJ104" s="1164"/>
      <c r="BK104" s="1164"/>
      <c r="BL104" s="1164"/>
      <c r="BM104" s="1162"/>
      <c r="BN104" s="1164"/>
      <c r="BO104" s="1164"/>
      <c r="BP104" s="1164"/>
      <c r="BQ104" s="1164"/>
      <c r="BR104" s="1164"/>
      <c r="BS104" s="1165"/>
      <c r="BT104" s="1200"/>
      <c r="BU104" s="177"/>
      <c r="BV104" s="46"/>
    </row>
    <row r="105" spans="1:74" ht="51.75" customHeight="1" x14ac:dyDescent="0.6">
      <c r="A105" s="537">
        <v>0</v>
      </c>
      <c r="B105" s="538">
        <v>6</v>
      </c>
      <c r="C105" s="537">
        <v>0</v>
      </c>
      <c r="D105" s="538">
        <v>4</v>
      </c>
      <c r="E105" s="537">
        <v>0</v>
      </c>
      <c r="F105" s="538">
        <v>7</v>
      </c>
      <c r="G105" s="537">
        <v>0</v>
      </c>
      <c r="H105" s="538">
        <v>1</v>
      </c>
      <c r="I105" s="1375" t="str">
        <f t="shared" si="46"/>
        <v>06040701</v>
      </c>
      <c r="J105" s="1375" t="str">
        <f t="shared" si="41"/>
        <v>06040701</v>
      </c>
      <c r="K105" s="1018"/>
      <c r="L105" s="830">
        <v>71162</v>
      </c>
      <c r="M105" s="830"/>
      <c r="N105" s="830"/>
      <c r="O105" s="830"/>
      <c r="P105" s="830"/>
      <c r="Q105" s="830"/>
      <c r="R105" s="830"/>
      <c r="S105" s="2833" t="s">
        <v>119</v>
      </c>
      <c r="T105" s="3211" t="s">
        <v>1031</v>
      </c>
      <c r="U105" s="2835"/>
      <c r="V105" s="2831"/>
      <c r="W105" s="2834"/>
      <c r="X105" s="2466" t="s">
        <v>240</v>
      </c>
      <c r="Y105" s="545" t="s">
        <v>1031</v>
      </c>
      <c r="Z105" s="548"/>
      <c r="AA105" s="791"/>
      <c r="AB105" s="791"/>
      <c r="AC105" s="2444">
        <v>6.9</v>
      </c>
      <c r="AD105" s="3507">
        <f t="shared" si="47"/>
        <v>6.25</v>
      </c>
      <c r="AE105" s="3426">
        <v>12</v>
      </c>
      <c r="AF105" s="3426"/>
      <c r="AG105" s="3398">
        <v>40</v>
      </c>
      <c r="AH105" s="3370">
        <f t="shared" si="48"/>
        <v>40</v>
      </c>
      <c r="AI105" s="3545">
        <v>8</v>
      </c>
      <c r="AJ105" s="3545">
        <v>0</v>
      </c>
      <c r="AK105" s="3545">
        <v>0</v>
      </c>
      <c r="AL105" s="3545">
        <v>19</v>
      </c>
      <c r="AM105" s="3545">
        <v>10</v>
      </c>
      <c r="AN105" s="3545">
        <v>3</v>
      </c>
      <c r="AO105" s="3545"/>
      <c r="AP105" s="3398">
        <v>35</v>
      </c>
      <c r="AQ105" s="3370">
        <f t="shared" si="45"/>
        <v>35</v>
      </c>
      <c r="AR105" s="1947">
        <v>4</v>
      </c>
      <c r="AS105" s="1831">
        <v>0</v>
      </c>
      <c r="AT105" s="1831">
        <v>10</v>
      </c>
      <c r="AU105" s="1831">
        <v>10</v>
      </c>
      <c r="AV105" s="1831">
        <v>0</v>
      </c>
      <c r="AW105" s="2205">
        <v>5</v>
      </c>
      <c r="AX105" s="2205">
        <v>0</v>
      </c>
      <c r="AY105" s="1832">
        <v>6</v>
      </c>
      <c r="AZ105" s="1943"/>
      <c r="BA105" s="2916">
        <f t="shared" si="43"/>
        <v>75</v>
      </c>
      <c r="BB105" s="3017">
        <f>BA105/'Radiología simple.'!$AO$8</f>
        <v>6.25</v>
      </c>
      <c r="BC105" s="1807" t="str" cm="1">
        <f t="array" ref="BC105">_xlfn.IFS(BB105&lt;4,"estandar",BB105&gt;9,"compleja",BB105&gt;4,"avanzada")</f>
        <v>avanzada</v>
      </c>
      <c r="BD105" s="3260">
        <v>1</v>
      </c>
      <c r="BE105" s="3261">
        <v>0</v>
      </c>
      <c r="BF105" s="3260">
        <v>1</v>
      </c>
      <c r="BG105" s="3261">
        <v>0</v>
      </c>
      <c r="BH105" s="1164">
        <v>13.113713423831101</v>
      </c>
      <c r="BI105" s="1164">
        <v>8.1359215686274506</v>
      </c>
      <c r="BJ105" s="1164">
        <v>25.375791855203602</v>
      </c>
      <c r="BK105" s="1164"/>
      <c r="BL105" s="1164">
        <f t="shared" si="49"/>
        <v>46.625426847662155</v>
      </c>
      <c r="BM105" s="1162"/>
      <c r="BN105" s="1164">
        <v>38.655462184873898</v>
      </c>
      <c r="BO105" s="1164">
        <v>24</v>
      </c>
      <c r="BP105" s="1164">
        <v>0</v>
      </c>
      <c r="BQ105" s="1164">
        <v>1.5117748863587801</v>
      </c>
      <c r="BR105" s="1164">
        <f t="shared" si="50"/>
        <v>110.79266391889483</v>
      </c>
      <c r="BS105" s="1165"/>
      <c r="BT105" s="1200">
        <v>20</v>
      </c>
      <c r="BU105" s="177"/>
      <c r="BV105" s="46"/>
    </row>
    <row r="106" spans="1:74" ht="51.75" hidden="1" customHeight="1" x14ac:dyDescent="0.6">
      <c r="A106" s="816">
        <v>0</v>
      </c>
      <c r="B106" s="817">
        <v>6</v>
      </c>
      <c r="C106" s="816">
        <v>0</v>
      </c>
      <c r="D106" s="817">
        <v>4</v>
      </c>
      <c r="E106" s="816">
        <v>0</v>
      </c>
      <c r="F106" s="817">
        <v>8</v>
      </c>
      <c r="G106" s="816">
        <v>0</v>
      </c>
      <c r="H106" s="817">
        <v>1</v>
      </c>
      <c r="I106" s="2826" t="str">
        <f t="shared" si="46"/>
        <v>06040801</v>
      </c>
      <c r="J106" s="2826" t="str">
        <f t="shared" si="41"/>
        <v>06040801</v>
      </c>
      <c r="K106" s="2827"/>
      <c r="L106" s="2828">
        <v>711641</v>
      </c>
      <c r="M106" s="2828"/>
      <c r="N106" s="2828"/>
      <c r="O106" s="2828"/>
      <c r="P106" s="2828"/>
      <c r="Q106" s="2828"/>
      <c r="R106" s="2828"/>
      <c r="S106" s="2784" t="s">
        <v>288</v>
      </c>
      <c r="T106" s="3212" t="s">
        <v>997</v>
      </c>
      <c r="U106" s="3032"/>
      <c r="V106" s="3032" t="s">
        <v>1032</v>
      </c>
      <c r="W106" s="3033"/>
      <c r="X106" s="2470" t="s">
        <v>268</v>
      </c>
      <c r="Y106" s="545" t="s">
        <v>997</v>
      </c>
      <c r="Z106" s="548"/>
      <c r="AA106" s="791"/>
      <c r="AB106" s="791"/>
      <c r="AC106" s="2444">
        <v>7.5</v>
      </c>
      <c r="AD106" s="3507">
        <f t="shared" si="47"/>
        <v>0</v>
      </c>
      <c r="AE106" s="3426">
        <v>12.5</v>
      </c>
      <c r="AF106" s="3426"/>
      <c r="AG106" s="3558"/>
      <c r="AH106" s="3370">
        <f t="shared" si="48"/>
        <v>0</v>
      </c>
      <c r="AI106" s="3558"/>
      <c r="AJ106" s="3558"/>
      <c r="AK106" s="3558"/>
      <c r="AL106" s="3558"/>
      <c r="AM106" s="3558"/>
      <c r="AN106" s="3558"/>
      <c r="AO106" s="3558"/>
      <c r="AP106" s="3614"/>
      <c r="AQ106" s="3370">
        <f t="shared" si="45"/>
        <v>0</v>
      </c>
      <c r="AR106" s="3583"/>
      <c r="AS106" s="3000"/>
      <c r="AT106" s="3000"/>
      <c r="AU106" s="3000"/>
      <c r="AV106" s="3000"/>
      <c r="AW106" s="3001"/>
      <c r="AX106" s="3001"/>
      <c r="AY106" s="3002"/>
      <c r="AZ106" s="3005"/>
      <c r="BA106" s="2916">
        <f t="shared" si="43"/>
        <v>0</v>
      </c>
      <c r="BB106" s="3017">
        <f>BA106/'Radiología simple.'!$AO$8</f>
        <v>0</v>
      </c>
      <c r="BC106" s="2921"/>
      <c r="BD106" s="3260"/>
      <c r="BE106" s="3261"/>
      <c r="BF106" s="3260"/>
      <c r="BG106" s="3261"/>
      <c r="BH106" s="1164">
        <v>13.113713423831101</v>
      </c>
      <c r="BI106" s="1164">
        <v>8.1359215686274506</v>
      </c>
      <c r="BJ106" s="1164">
        <v>29.000904977375601</v>
      </c>
      <c r="BK106" s="1164"/>
      <c r="BL106" s="1164">
        <f t="shared" si="49"/>
        <v>50.250539969834151</v>
      </c>
      <c r="BM106" s="1162"/>
      <c r="BN106" s="1164">
        <v>38.655462184873898</v>
      </c>
      <c r="BO106" s="1164">
        <v>24</v>
      </c>
      <c r="BP106" s="1164">
        <v>0</v>
      </c>
      <c r="BQ106" s="1164">
        <v>1.5117748863587801</v>
      </c>
      <c r="BR106" s="1164">
        <f t="shared" si="50"/>
        <v>114.41777704106683</v>
      </c>
      <c r="BS106" s="1165"/>
      <c r="BT106" s="1200">
        <v>20</v>
      </c>
      <c r="BU106" s="177"/>
      <c r="BV106" s="46"/>
    </row>
    <row r="107" spans="1:74" ht="51.75" customHeight="1" x14ac:dyDescent="0.6">
      <c r="A107" s="537">
        <v>0</v>
      </c>
      <c r="B107" s="538">
        <v>6</v>
      </c>
      <c r="C107" s="537">
        <v>0</v>
      </c>
      <c r="D107" s="538">
        <v>4</v>
      </c>
      <c r="E107" s="537">
        <v>0</v>
      </c>
      <c r="F107" s="538">
        <v>9</v>
      </c>
      <c r="G107" s="537">
        <v>0</v>
      </c>
      <c r="H107" s="538">
        <v>1</v>
      </c>
      <c r="I107" s="1375" t="str">
        <f t="shared" si="46"/>
        <v>06040901</v>
      </c>
      <c r="J107" s="1375" t="str">
        <f t="shared" si="41"/>
        <v>06040901</v>
      </c>
      <c r="K107" s="1018"/>
      <c r="L107" s="830">
        <v>711642</v>
      </c>
      <c r="M107" s="830"/>
      <c r="N107" s="830"/>
      <c r="O107" s="830"/>
      <c r="P107" s="830"/>
      <c r="Q107" s="830"/>
      <c r="R107" s="830"/>
      <c r="S107" s="986" t="s">
        <v>119</v>
      </c>
      <c r="T107" s="3623" t="s">
        <v>1033</v>
      </c>
      <c r="U107" s="2829"/>
      <c r="V107" s="2829"/>
      <c r="W107" s="1529" t="s">
        <v>1034</v>
      </c>
      <c r="X107" s="3020" t="s">
        <v>653</v>
      </c>
      <c r="Y107" s="545" t="s">
        <v>1035</v>
      </c>
      <c r="Z107" s="548"/>
      <c r="AA107" s="791"/>
      <c r="AB107" s="791"/>
      <c r="AC107" s="2444">
        <v>7.5</v>
      </c>
      <c r="AD107" s="3507">
        <f t="shared" si="47"/>
        <v>5</v>
      </c>
      <c r="AE107" s="3426">
        <v>9.6</v>
      </c>
      <c r="AF107" s="3426"/>
      <c r="AG107" s="3603">
        <v>40</v>
      </c>
      <c r="AH107" s="3370">
        <f t="shared" si="48"/>
        <v>20</v>
      </c>
      <c r="AI107" s="3603">
        <v>8</v>
      </c>
      <c r="AJ107" s="3603">
        <v>0</v>
      </c>
      <c r="AK107" s="3603">
        <v>0</v>
      </c>
      <c r="AL107" s="3603">
        <v>9</v>
      </c>
      <c r="AM107" s="3603">
        <v>0</v>
      </c>
      <c r="AN107" s="3603">
        <v>3</v>
      </c>
      <c r="AO107" s="3603"/>
      <c r="AP107" s="3398">
        <v>40</v>
      </c>
      <c r="AQ107" s="3370">
        <f t="shared" si="45"/>
        <v>40</v>
      </c>
      <c r="AR107" s="1947">
        <v>4</v>
      </c>
      <c r="AS107" s="1831">
        <v>0</v>
      </c>
      <c r="AT107" s="1831">
        <v>10</v>
      </c>
      <c r="AU107" s="1831">
        <v>0</v>
      </c>
      <c r="AV107" s="1831">
        <v>10</v>
      </c>
      <c r="AW107" s="2205">
        <v>10</v>
      </c>
      <c r="AX107" s="2205">
        <v>0</v>
      </c>
      <c r="AY107" s="1832">
        <v>6</v>
      </c>
      <c r="AZ107" s="1943"/>
      <c r="BA107" s="2916">
        <f t="shared" si="43"/>
        <v>60</v>
      </c>
      <c r="BB107" s="3017">
        <f>BA107/'Radiología simple.'!$AO$8</f>
        <v>5</v>
      </c>
      <c r="BC107" s="1807" t="str" cm="1">
        <f t="array" ref="BC107">_xlfn.IFS(BB107&lt;4,"estandar",BB107&gt;9,"compleja",BB107&gt;4,"avanzada")</f>
        <v>avanzada</v>
      </c>
      <c r="BD107" s="3260">
        <v>1</v>
      </c>
      <c r="BE107" s="3261">
        <v>0</v>
      </c>
      <c r="BF107" s="3260">
        <v>1</v>
      </c>
      <c r="BG107" s="3261">
        <v>0</v>
      </c>
      <c r="BH107" s="1164">
        <v>13.113713423831101</v>
      </c>
      <c r="BI107" s="1164">
        <v>8.1359215686274506</v>
      </c>
      <c r="BJ107" s="1164">
        <v>29.000904977375601</v>
      </c>
      <c r="BK107" s="1164"/>
      <c r="BL107" s="1164">
        <f t="shared" si="49"/>
        <v>50.250539969834151</v>
      </c>
      <c r="BM107" s="1162"/>
      <c r="BN107" s="1164">
        <v>38.655462184873898</v>
      </c>
      <c r="BO107" s="1164">
        <v>0</v>
      </c>
      <c r="BP107" s="1164">
        <v>0</v>
      </c>
      <c r="BQ107" s="1164">
        <v>1.5117748863587801</v>
      </c>
      <c r="BR107" s="1164">
        <f t="shared" si="50"/>
        <v>90.417777041066827</v>
      </c>
      <c r="BS107" s="1165"/>
      <c r="BT107" s="1200"/>
      <c r="BU107" s="177"/>
      <c r="BV107" s="46"/>
    </row>
    <row r="108" spans="1:74" ht="51.75" customHeight="1" x14ac:dyDescent="0.6">
      <c r="A108" s="537">
        <v>0</v>
      </c>
      <c r="B108" s="538">
        <v>6</v>
      </c>
      <c r="C108" s="537">
        <v>0</v>
      </c>
      <c r="D108" s="538">
        <v>4</v>
      </c>
      <c r="E108" s="537">
        <v>1</v>
      </c>
      <c r="F108" s="538">
        <v>0</v>
      </c>
      <c r="G108" s="537">
        <v>0</v>
      </c>
      <c r="H108" s="538">
        <v>1</v>
      </c>
      <c r="I108" s="1375" t="str">
        <f t="shared" si="46"/>
        <v>06041001</v>
      </c>
      <c r="J108" s="1375" t="str">
        <f t="shared" si="41"/>
        <v>06041001</v>
      </c>
      <c r="K108" s="1018"/>
      <c r="L108" s="830">
        <v>71166</v>
      </c>
      <c r="M108" s="830"/>
      <c r="N108" s="830"/>
      <c r="O108" s="830"/>
      <c r="P108" s="830"/>
      <c r="Q108" s="830"/>
      <c r="R108" s="830"/>
      <c r="S108" s="986" t="s">
        <v>119</v>
      </c>
      <c r="T108" s="2732" t="s">
        <v>1036</v>
      </c>
      <c r="U108" s="2829"/>
      <c r="V108" s="2829"/>
      <c r="W108" s="1529" t="s">
        <v>1034</v>
      </c>
      <c r="X108" s="3020" t="s">
        <v>653</v>
      </c>
      <c r="Y108" s="545" t="s">
        <v>1037</v>
      </c>
      <c r="Z108" s="548"/>
      <c r="AA108" s="791"/>
      <c r="AB108" s="791"/>
      <c r="AC108" s="2444">
        <v>7.8</v>
      </c>
      <c r="AD108" s="3507">
        <f t="shared" si="47"/>
        <v>5</v>
      </c>
      <c r="AE108" s="3426">
        <v>10.4</v>
      </c>
      <c r="AF108" s="3426"/>
      <c r="AG108" s="3603">
        <v>40</v>
      </c>
      <c r="AH108" s="3370">
        <f t="shared" si="48"/>
        <v>20</v>
      </c>
      <c r="AI108" s="3603">
        <v>8</v>
      </c>
      <c r="AJ108" s="3603">
        <v>0</v>
      </c>
      <c r="AK108" s="3603">
        <v>0</v>
      </c>
      <c r="AL108" s="3603">
        <v>9</v>
      </c>
      <c r="AM108" s="3603">
        <v>0</v>
      </c>
      <c r="AN108" s="3603">
        <v>3</v>
      </c>
      <c r="AO108" s="3603"/>
      <c r="AP108" s="3398">
        <v>40</v>
      </c>
      <c r="AQ108" s="3370">
        <f t="shared" si="45"/>
        <v>40</v>
      </c>
      <c r="AR108" s="2140">
        <v>4</v>
      </c>
      <c r="AS108" s="1787">
        <v>0</v>
      </c>
      <c r="AT108" s="1787">
        <v>10</v>
      </c>
      <c r="AU108" s="1787">
        <v>0</v>
      </c>
      <c r="AV108" s="1787">
        <v>10</v>
      </c>
      <c r="AW108" s="2209">
        <v>10</v>
      </c>
      <c r="AX108" s="2209">
        <v>0</v>
      </c>
      <c r="AY108" s="1834">
        <v>6</v>
      </c>
      <c r="AZ108" s="1979"/>
      <c r="BA108" s="2916">
        <f t="shared" si="43"/>
        <v>60</v>
      </c>
      <c r="BB108" s="3017">
        <f>BA108/'Radiología simple.'!$AO$8</f>
        <v>5</v>
      </c>
      <c r="BC108" s="1807" t="str" cm="1">
        <f t="array" ref="BC108">_xlfn.IFS(BB108&lt;4,"estandar",BB108&gt;9,"compleja",BB108&gt;4,"avanzada")</f>
        <v>avanzada</v>
      </c>
      <c r="BD108" s="3260">
        <v>1</v>
      </c>
      <c r="BE108" s="3261">
        <v>0</v>
      </c>
      <c r="BF108" s="3260">
        <v>1</v>
      </c>
      <c r="BG108" s="3261">
        <v>0</v>
      </c>
      <c r="BH108" s="1164">
        <v>14.752927601810001</v>
      </c>
      <c r="BI108" s="1164">
        <v>9.1529117647058804</v>
      </c>
      <c r="BJ108" s="1164">
        <v>29.000904977375601</v>
      </c>
      <c r="BK108" s="1164"/>
      <c r="BL108" s="1164">
        <f t="shared" si="49"/>
        <v>52.906744343891482</v>
      </c>
      <c r="BM108" s="1162"/>
      <c r="BN108" s="1164">
        <v>43.487394957983199</v>
      </c>
      <c r="BO108" s="1164">
        <v>0</v>
      </c>
      <c r="BP108" s="1164">
        <v>0</v>
      </c>
      <c r="BQ108" s="1164">
        <v>1.5117748863587801</v>
      </c>
      <c r="BR108" s="1164">
        <f t="shared" si="50"/>
        <v>97.905914188233453</v>
      </c>
      <c r="BS108" s="1165"/>
      <c r="BT108" s="1200"/>
      <c r="BU108" s="177"/>
      <c r="BV108" s="46"/>
    </row>
    <row r="109" spans="1:74" ht="51.75" customHeight="1" x14ac:dyDescent="0.6">
      <c r="A109" s="537">
        <v>0</v>
      </c>
      <c r="B109" s="538">
        <v>6</v>
      </c>
      <c r="C109" s="537">
        <v>0</v>
      </c>
      <c r="D109" s="538">
        <v>4</v>
      </c>
      <c r="E109" s="537">
        <v>1</v>
      </c>
      <c r="F109" s="538">
        <v>1</v>
      </c>
      <c r="G109" s="537">
        <v>0</v>
      </c>
      <c r="H109" s="538">
        <v>1</v>
      </c>
      <c r="I109" s="1375" t="str">
        <f t="shared" si="46"/>
        <v>06041101</v>
      </c>
      <c r="J109" s="1375" t="str">
        <f t="shared" si="41"/>
        <v>06041101</v>
      </c>
      <c r="K109" s="1018"/>
      <c r="L109" s="830">
        <v>71164</v>
      </c>
      <c r="M109" s="830"/>
      <c r="N109" s="830"/>
      <c r="O109" s="830"/>
      <c r="P109" s="830"/>
      <c r="Q109" s="830"/>
      <c r="R109" s="830"/>
      <c r="S109" s="986" t="s">
        <v>119</v>
      </c>
      <c r="T109" s="2698" t="s">
        <v>1038</v>
      </c>
      <c r="U109" s="2765"/>
      <c r="V109" s="2765"/>
      <c r="W109" s="2439"/>
      <c r="X109" s="2466" t="s">
        <v>240</v>
      </c>
      <c r="Y109" s="545" t="s">
        <v>1038</v>
      </c>
      <c r="Z109" s="548"/>
      <c r="AA109" s="791"/>
      <c r="AB109" s="791"/>
      <c r="AC109" s="2444">
        <v>22.6</v>
      </c>
      <c r="AD109" s="3507">
        <f t="shared" si="47"/>
        <v>15</v>
      </c>
      <c r="AE109" s="3426">
        <v>28.6</v>
      </c>
      <c r="AF109" s="3426"/>
      <c r="AG109" s="3603">
        <v>120</v>
      </c>
      <c r="AH109" s="3370">
        <f t="shared" si="48"/>
        <v>60</v>
      </c>
      <c r="AI109" s="3603">
        <v>8</v>
      </c>
      <c r="AJ109" s="3603">
        <v>0</v>
      </c>
      <c r="AK109" s="3603">
        <v>0</v>
      </c>
      <c r="AL109" s="3603">
        <v>39</v>
      </c>
      <c r="AM109" s="3603">
        <v>10</v>
      </c>
      <c r="AN109" s="3603">
        <v>3</v>
      </c>
      <c r="AO109" s="3603"/>
      <c r="AP109" s="3398">
        <v>120</v>
      </c>
      <c r="AQ109" s="3370">
        <f t="shared" si="45"/>
        <v>120</v>
      </c>
      <c r="AR109" s="2140">
        <v>4</v>
      </c>
      <c r="AS109" s="1787">
        <v>0</v>
      </c>
      <c r="AT109" s="1787">
        <v>10</v>
      </c>
      <c r="AU109" s="1787">
        <v>0</v>
      </c>
      <c r="AV109" s="1787">
        <v>30</v>
      </c>
      <c r="AW109" s="2209">
        <v>60</v>
      </c>
      <c r="AX109" s="2209">
        <v>10</v>
      </c>
      <c r="AY109" s="1834">
        <v>6</v>
      </c>
      <c r="AZ109" s="1979"/>
      <c r="BA109" s="2916">
        <f t="shared" si="43"/>
        <v>180</v>
      </c>
      <c r="BB109" s="3017">
        <f>BA109/'Radiología simple.'!$AO$8</f>
        <v>15</v>
      </c>
      <c r="BC109" s="1807" t="str" cm="1">
        <f t="array" ref="BC109">_xlfn.IFS(BB109&lt;4,"estandar",BB109&gt;9,"compleja",BB109&gt;4,"avanzada")</f>
        <v>compleja</v>
      </c>
      <c r="BD109" s="3260">
        <v>1</v>
      </c>
      <c r="BE109" s="3261">
        <v>0</v>
      </c>
      <c r="BF109" s="3260">
        <v>1</v>
      </c>
      <c r="BG109" s="3261">
        <v>0</v>
      </c>
      <c r="BH109" s="1164">
        <v>39.341140271493202</v>
      </c>
      <c r="BI109" s="1164">
        <v>24.4077647058824</v>
      </c>
      <c r="BJ109" s="1164">
        <v>87.002714932126693</v>
      </c>
      <c r="BK109" s="1164"/>
      <c r="BL109" s="1164">
        <f t="shared" si="49"/>
        <v>150.7516199095023</v>
      </c>
      <c r="BM109" s="1162"/>
      <c r="BN109" s="1164">
        <v>115.96638655462201</v>
      </c>
      <c r="BO109" s="1164">
        <v>0</v>
      </c>
      <c r="BP109" s="1164">
        <v>0</v>
      </c>
      <c r="BQ109" s="1164">
        <v>1.5117748863587801</v>
      </c>
      <c r="BR109" s="1164">
        <f t="shared" si="50"/>
        <v>268.22978135048311</v>
      </c>
      <c r="BS109" s="1165"/>
      <c r="BT109" s="1200"/>
      <c r="BU109" s="177"/>
      <c r="BV109" s="46"/>
    </row>
    <row r="110" spans="1:74" ht="51.75" customHeight="1" x14ac:dyDescent="0.6">
      <c r="A110" s="537">
        <v>0</v>
      </c>
      <c r="B110" s="538">
        <v>6</v>
      </c>
      <c r="C110" s="537">
        <v>0</v>
      </c>
      <c r="D110" s="538">
        <v>4</v>
      </c>
      <c r="E110" s="537">
        <v>1</v>
      </c>
      <c r="F110" s="538">
        <v>2</v>
      </c>
      <c r="G110" s="537">
        <v>0</v>
      </c>
      <c r="H110" s="538">
        <v>1</v>
      </c>
      <c r="I110" s="1375" t="str">
        <f t="shared" si="46"/>
        <v>06041201</v>
      </c>
      <c r="J110" s="1375" t="str">
        <f t="shared" si="41"/>
        <v>06041201</v>
      </c>
      <c r="K110" s="1018"/>
      <c r="L110" s="830">
        <v>711643</v>
      </c>
      <c r="M110" s="830"/>
      <c r="N110" s="830"/>
      <c r="O110" s="830"/>
      <c r="P110" s="830"/>
      <c r="Q110" s="830"/>
      <c r="R110" s="830"/>
      <c r="S110" s="986" t="s">
        <v>119</v>
      </c>
      <c r="T110" s="2698" t="s">
        <v>1039</v>
      </c>
      <c r="U110" s="2765"/>
      <c r="V110" s="2765"/>
      <c r="W110" s="2439"/>
      <c r="X110" s="2466" t="s">
        <v>240</v>
      </c>
      <c r="Y110" s="545" t="s">
        <v>1039</v>
      </c>
      <c r="Z110" s="548"/>
      <c r="AA110" s="791"/>
      <c r="AB110" s="791"/>
      <c r="AC110" s="2444">
        <v>5.3</v>
      </c>
      <c r="AD110" s="3507">
        <f t="shared" si="47"/>
        <v>5</v>
      </c>
      <c r="AE110" s="3426">
        <v>7.6</v>
      </c>
      <c r="AF110" s="3426"/>
      <c r="AG110" s="3398">
        <v>35</v>
      </c>
      <c r="AH110" s="3370">
        <f t="shared" si="48"/>
        <v>35</v>
      </c>
      <c r="AI110" s="3545">
        <v>8</v>
      </c>
      <c r="AJ110" s="3545">
        <v>0</v>
      </c>
      <c r="AK110" s="3545">
        <v>0</v>
      </c>
      <c r="AL110" s="3545">
        <v>24</v>
      </c>
      <c r="AM110" s="3545">
        <v>0</v>
      </c>
      <c r="AN110" s="3545">
        <v>3</v>
      </c>
      <c r="AO110" s="3545"/>
      <c r="AP110" s="3398">
        <v>25</v>
      </c>
      <c r="AQ110" s="3370">
        <f t="shared" si="45"/>
        <v>25</v>
      </c>
      <c r="AR110" s="2140">
        <v>4</v>
      </c>
      <c r="AS110" s="1787">
        <v>0</v>
      </c>
      <c r="AT110" s="1787">
        <v>10</v>
      </c>
      <c r="AU110" s="1787">
        <v>0</v>
      </c>
      <c r="AV110" s="1787">
        <v>0</v>
      </c>
      <c r="AW110" s="2209">
        <v>5</v>
      </c>
      <c r="AX110" s="2209">
        <v>0</v>
      </c>
      <c r="AY110" s="1834">
        <v>6</v>
      </c>
      <c r="AZ110" s="1979"/>
      <c r="BA110" s="2916">
        <f t="shared" si="43"/>
        <v>60</v>
      </c>
      <c r="BB110" s="3017">
        <f>BA110/'Radiología simple.'!$AO$8</f>
        <v>5</v>
      </c>
      <c r="BC110" s="1807" t="str" cm="1">
        <f t="array" ref="BC110">_xlfn.IFS(BB110&lt;4,"estandar",BB110&gt;9,"compleja",BB110&gt;4,"avanzada")</f>
        <v>avanzada</v>
      </c>
      <c r="BD110" s="3260">
        <v>1</v>
      </c>
      <c r="BE110" s="3261">
        <v>0</v>
      </c>
      <c r="BF110" s="3260">
        <v>1</v>
      </c>
      <c r="BG110" s="3261">
        <v>0</v>
      </c>
      <c r="BH110" s="1164">
        <v>11.474499245852201</v>
      </c>
      <c r="BI110" s="1164">
        <v>7.11893137254902</v>
      </c>
      <c r="BJ110" s="1164">
        <v>18.125565610859699</v>
      </c>
      <c r="BK110" s="1164"/>
      <c r="BL110" s="1164">
        <f t="shared" si="49"/>
        <v>36.718996229260924</v>
      </c>
      <c r="BM110" s="1162"/>
      <c r="BN110" s="1164">
        <v>33.823529411764703</v>
      </c>
      <c r="BO110" s="1164">
        <v>0</v>
      </c>
      <c r="BP110" s="1164">
        <v>0</v>
      </c>
      <c r="BQ110" s="1164">
        <v>1.5117748863587801</v>
      </c>
      <c r="BR110" s="1164">
        <f t="shared" si="50"/>
        <v>72.054300527384413</v>
      </c>
      <c r="BS110" s="1165"/>
      <c r="BT110" s="1200"/>
      <c r="BU110" s="177"/>
      <c r="BV110" s="46"/>
    </row>
    <row r="111" spans="1:74" ht="51.75" customHeight="1" x14ac:dyDescent="0.6">
      <c r="A111" s="537">
        <v>0</v>
      </c>
      <c r="B111" s="538">
        <v>6</v>
      </c>
      <c r="C111" s="537">
        <v>0</v>
      </c>
      <c r="D111" s="538">
        <v>4</v>
      </c>
      <c r="E111" s="537">
        <v>1</v>
      </c>
      <c r="F111" s="538">
        <v>3</v>
      </c>
      <c r="G111" s="537">
        <v>0</v>
      </c>
      <c r="H111" s="538">
        <v>1</v>
      </c>
      <c r="I111" s="1375" t="str">
        <f t="shared" si="46"/>
        <v>06041301</v>
      </c>
      <c r="J111" s="1375" t="str">
        <f t="shared" si="41"/>
        <v>06041301</v>
      </c>
      <c r="K111" s="1018"/>
      <c r="L111" s="830">
        <v>711435</v>
      </c>
      <c r="M111" s="830"/>
      <c r="N111" s="830"/>
      <c r="O111" s="830"/>
      <c r="P111" s="830"/>
      <c r="Q111" s="830"/>
      <c r="R111" s="830"/>
      <c r="S111" s="986" t="s">
        <v>119</v>
      </c>
      <c r="T111" s="2663" t="s">
        <v>1040</v>
      </c>
      <c r="U111" s="2765"/>
      <c r="V111" s="2765"/>
      <c r="W111" s="2439"/>
      <c r="X111" s="2466" t="s">
        <v>240</v>
      </c>
      <c r="Y111" s="545" t="s">
        <v>1041</v>
      </c>
      <c r="Z111" s="548"/>
      <c r="AA111" s="791"/>
      <c r="AB111" s="791"/>
      <c r="AC111" s="2444">
        <v>7.4</v>
      </c>
      <c r="AD111" s="3507">
        <f t="shared" si="47"/>
        <v>9.1666666666666661</v>
      </c>
      <c r="AE111" s="3426">
        <v>11.8</v>
      </c>
      <c r="AF111" s="3426"/>
      <c r="AG111" s="3603">
        <v>60</v>
      </c>
      <c r="AH111" s="3370">
        <f t="shared" si="48"/>
        <v>40</v>
      </c>
      <c r="AI111" s="3603">
        <v>8</v>
      </c>
      <c r="AJ111" s="3603">
        <v>0</v>
      </c>
      <c r="AK111" s="3603">
        <v>5</v>
      </c>
      <c r="AL111" s="3603">
        <v>24</v>
      </c>
      <c r="AM111" s="3603">
        <v>0</v>
      </c>
      <c r="AN111" s="3603">
        <v>3</v>
      </c>
      <c r="AO111" s="3603"/>
      <c r="AP111" s="3398">
        <v>30</v>
      </c>
      <c r="AQ111" s="3370">
        <f t="shared" si="45"/>
        <v>30</v>
      </c>
      <c r="AR111" s="2140">
        <v>4</v>
      </c>
      <c r="AS111" s="1787">
        <v>0</v>
      </c>
      <c r="AT111" s="1787">
        <v>10</v>
      </c>
      <c r="AU111" s="1787">
        <v>5</v>
      </c>
      <c r="AV111" s="1787">
        <v>5</v>
      </c>
      <c r="AW111" s="2209">
        <v>0</v>
      </c>
      <c r="AX111" s="2209">
        <v>0</v>
      </c>
      <c r="AY111" s="1834">
        <v>6</v>
      </c>
      <c r="AZ111" s="1979"/>
      <c r="BA111" s="2916">
        <f t="shared" si="43"/>
        <v>110</v>
      </c>
      <c r="BB111" s="3017">
        <f>BA111/'Radiología simple.'!$AO$8</f>
        <v>9.1666666666666661</v>
      </c>
      <c r="BC111" s="1807" t="str" cm="1">
        <f t="array" ref="BC111">_xlfn.IFS(BB111&lt;4,"estandar",BB111&gt;9,"compleja",BB111&gt;4,"avanzada")</f>
        <v>compleja</v>
      </c>
      <c r="BD111" s="3260">
        <v>1</v>
      </c>
      <c r="BE111" s="3261">
        <v>1</v>
      </c>
      <c r="BF111" s="3260">
        <v>1</v>
      </c>
      <c r="BG111" s="3261">
        <v>0</v>
      </c>
      <c r="BH111" s="1164">
        <v>19.670570135746601</v>
      </c>
      <c r="BI111" s="1164">
        <v>12.2038823529412</v>
      </c>
      <c r="BJ111" s="1164">
        <v>21.750678733031702</v>
      </c>
      <c r="BK111" s="1164"/>
      <c r="BL111" s="1164">
        <f t="shared" si="49"/>
        <v>53.625131221719499</v>
      </c>
      <c r="BM111" s="1162"/>
      <c r="BN111" s="1164">
        <v>57.983193277310903</v>
      </c>
      <c r="BO111" s="1164">
        <v>0</v>
      </c>
      <c r="BP111" s="1164">
        <v>0</v>
      </c>
      <c r="BQ111" s="1164">
        <v>1.5117748863587801</v>
      </c>
      <c r="BR111" s="1164">
        <f t="shared" si="50"/>
        <v>113.12009938538918</v>
      </c>
      <c r="BS111" s="1165"/>
      <c r="BT111" s="1200"/>
      <c r="BU111" s="177"/>
      <c r="BV111" s="46"/>
    </row>
    <row r="112" spans="1:74" ht="51.75" customHeight="1" x14ac:dyDescent="0.6">
      <c r="A112" s="537">
        <v>0</v>
      </c>
      <c r="B112" s="538">
        <v>6</v>
      </c>
      <c r="C112" s="537">
        <v>0</v>
      </c>
      <c r="D112" s="538">
        <v>4</v>
      </c>
      <c r="E112" s="537">
        <v>1</v>
      </c>
      <c r="F112" s="538">
        <v>4</v>
      </c>
      <c r="G112" s="537">
        <v>0</v>
      </c>
      <c r="H112" s="538">
        <v>1</v>
      </c>
      <c r="I112" s="1375" t="str">
        <f t="shared" si="46"/>
        <v>06041401</v>
      </c>
      <c r="J112" s="1375" t="str">
        <f t="shared" si="41"/>
        <v>06041401</v>
      </c>
      <c r="K112" s="1018"/>
      <c r="L112" s="830">
        <v>71161</v>
      </c>
      <c r="M112" s="830"/>
      <c r="N112" s="830"/>
      <c r="O112" s="830"/>
      <c r="P112" s="830"/>
      <c r="Q112" s="830"/>
      <c r="R112" s="830"/>
      <c r="S112" s="986" t="s">
        <v>119</v>
      </c>
      <c r="T112" s="2663" t="s">
        <v>1042</v>
      </c>
      <c r="U112" s="2765"/>
      <c r="V112" s="2765"/>
      <c r="W112" s="2439"/>
      <c r="X112" s="2466" t="s">
        <v>240</v>
      </c>
      <c r="Y112" s="545" t="s">
        <v>1043</v>
      </c>
      <c r="Z112" s="548"/>
      <c r="AA112" s="791"/>
      <c r="AB112" s="791"/>
      <c r="AC112" s="2444">
        <v>6.1</v>
      </c>
      <c r="AD112" s="3507">
        <f t="shared" si="47"/>
        <v>8.3333333333333339</v>
      </c>
      <c r="AE112" s="3426">
        <v>11</v>
      </c>
      <c r="AF112" s="3426"/>
      <c r="AG112" s="3603">
        <v>60</v>
      </c>
      <c r="AH112" s="3370">
        <f t="shared" si="48"/>
        <v>40</v>
      </c>
      <c r="AI112" s="3603">
        <v>8</v>
      </c>
      <c r="AJ112" s="3603">
        <v>0</v>
      </c>
      <c r="AK112" s="3603">
        <v>5</v>
      </c>
      <c r="AL112" s="3603">
        <v>24</v>
      </c>
      <c r="AM112" s="3603">
        <v>0</v>
      </c>
      <c r="AN112" s="3603">
        <v>3</v>
      </c>
      <c r="AO112" s="3603"/>
      <c r="AP112" s="3398">
        <v>20</v>
      </c>
      <c r="AQ112" s="3370">
        <f t="shared" si="45"/>
        <v>20</v>
      </c>
      <c r="AR112" s="2140">
        <v>4</v>
      </c>
      <c r="AS112" s="1787">
        <v>0</v>
      </c>
      <c r="AT112" s="1787">
        <v>10</v>
      </c>
      <c r="AU112" s="1787">
        <v>0</v>
      </c>
      <c r="AV112" s="1787">
        <v>0</v>
      </c>
      <c r="AW112" s="2209">
        <v>0</v>
      </c>
      <c r="AX112" s="2209">
        <v>0</v>
      </c>
      <c r="AY112" s="1834">
        <v>6</v>
      </c>
      <c r="AZ112" s="1979"/>
      <c r="BA112" s="2916">
        <f t="shared" si="43"/>
        <v>100</v>
      </c>
      <c r="BB112" s="3017">
        <f>BA112/'Radiología simple.'!$AO$8</f>
        <v>8.3333333333333339</v>
      </c>
      <c r="BC112" s="1807" t="str" cm="1">
        <f t="array" ref="BC112">_xlfn.IFS(BB112&lt;4,"estandar",BB112&gt;9,"compleja",BB112&gt;4,"avanzada")</f>
        <v>avanzada</v>
      </c>
      <c r="BD112" s="3260">
        <v>1</v>
      </c>
      <c r="BE112" s="3261">
        <v>1</v>
      </c>
      <c r="BF112" s="3260">
        <v>1</v>
      </c>
      <c r="BG112" s="3261">
        <v>0</v>
      </c>
      <c r="BH112" s="1164">
        <v>19.670570135746601</v>
      </c>
      <c r="BI112" s="1164">
        <v>12.2038823529412</v>
      </c>
      <c r="BJ112" s="1164">
        <v>14.500452488687801</v>
      </c>
      <c r="BK112" s="1164"/>
      <c r="BL112" s="1164">
        <f t="shared" si="49"/>
        <v>46.3749049773756</v>
      </c>
      <c r="BM112" s="1162"/>
      <c r="BN112" s="1164">
        <v>57.983193277310903</v>
      </c>
      <c r="BO112" s="1164">
        <v>0</v>
      </c>
      <c r="BP112" s="1164">
        <v>0</v>
      </c>
      <c r="BQ112" s="1164">
        <v>1.5117748863587801</v>
      </c>
      <c r="BR112" s="1164">
        <f t="shared" si="50"/>
        <v>105.86987314104528</v>
      </c>
      <c r="BS112" s="1165"/>
      <c r="BT112" s="1200"/>
      <c r="BU112" s="177"/>
      <c r="BV112" s="46"/>
    </row>
    <row r="113" spans="1:74" ht="51.75" hidden="1" customHeight="1" x14ac:dyDescent="0.55000000000000004">
      <c r="A113" s="1440"/>
      <c r="B113" s="1441"/>
      <c r="C113" s="1440"/>
      <c r="D113" s="1441"/>
      <c r="E113" s="1440"/>
      <c r="F113" s="1441"/>
      <c r="G113" s="1440"/>
      <c r="H113" s="1441"/>
      <c r="I113" s="2841"/>
      <c r="J113" s="2801" t="str">
        <f t="shared" si="41"/>
        <v/>
      </c>
      <c r="K113" s="819"/>
      <c r="L113" s="819"/>
      <c r="M113" s="820"/>
      <c r="N113" s="820"/>
      <c r="O113" s="820"/>
      <c r="P113" s="820"/>
      <c r="Q113" s="820"/>
      <c r="R113" s="820"/>
      <c r="S113" s="799" t="s">
        <v>139</v>
      </c>
      <c r="T113" s="2946" t="s">
        <v>1044</v>
      </c>
      <c r="U113" s="2439"/>
      <c r="V113" s="2439"/>
      <c r="W113" s="2439"/>
      <c r="X113" s="2470" t="s">
        <v>268</v>
      </c>
      <c r="Y113" s="3034" t="s">
        <v>1044</v>
      </c>
      <c r="Z113" s="548"/>
      <c r="AA113" s="791"/>
      <c r="AB113" s="791"/>
      <c r="AC113" s="1571"/>
      <c r="AD113" s="3378"/>
      <c r="AE113" s="3378"/>
      <c r="AF113" s="3378"/>
      <c r="AG113" s="3384"/>
      <c r="AH113" s="3384"/>
      <c r="AI113" s="3379"/>
      <c r="AJ113" s="3379"/>
      <c r="AK113" s="3379"/>
      <c r="AL113" s="3379"/>
      <c r="AM113" s="3379"/>
      <c r="AN113" s="3379"/>
      <c r="AO113" s="3379"/>
      <c r="AP113" s="3384"/>
      <c r="AQ113" s="3545">
        <f t="shared" si="45"/>
        <v>0</v>
      </c>
      <c r="AR113" s="2013"/>
      <c r="AS113" s="1784"/>
      <c r="AT113" s="1784"/>
      <c r="AU113" s="1784"/>
      <c r="AV113" s="1784"/>
      <c r="AW113" s="2206"/>
      <c r="AX113" s="2206"/>
      <c r="AY113" s="1907"/>
      <c r="AZ113" s="1977"/>
      <c r="BA113" s="2916">
        <f t="shared" si="43"/>
        <v>0</v>
      </c>
      <c r="BB113" s="3017">
        <f>BA113/'Radiología simple.'!$AO$8</f>
        <v>0</v>
      </c>
      <c r="BC113" s="1851"/>
      <c r="BD113" s="3260"/>
      <c r="BE113" s="3261"/>
      <c r="BF113" s="3260"/>
      <c r="BG113" s="3261"/>
      <c r="BH113" s="1164"/>
      <c r="BI113" s="1164"/>
      <c r="BJ113" s="1164"/>
      <c r="BK113" s="1164"/>
      <c r="BL113" s="1164"/>
      <c r="BM113" s="1162"/>
      <c r="BN113" s="1164"/>
      <c r="BO113" s="1164"/>
      <c r="BP113" s="1164"/>
      <c r="BQ113" s="1164"/>
      <c r="BR113" s="1164"/>
      <c r="BS113" s="1165"/>
      <c r="BT113" s="1200"/>
      <c r="BU113" s="177"/>
      <c r="BV113" s="46"/>
    </row>
    <row r="114" spans="1:74" ht="51.75" customHeight="1" x14ac:dyDescent="0.55000000000000004">
      <c r="A114" s="1439">
        <v>0</v>
      </c>
      <c r="B114" s="1439">
        <v>6</v>
      </c>
      <c r="C114" s="1439">
        <v>0</v>
      </c>
      <c r="D114" s="1439">
        <v>4</v>
      </c>
      <c r="E114" s="1439">
        <v>1</v>
      </c>
      <c r="F114" s="1439">
        <v>6</v>
      </c>
      <c r="G114" s="1439">
        <v>0</v>
      </c>
      <c r="H114" s="1439">
        <v>1</v>
      </c>
      <c r="I114" s="4360"/>
      <c r="J114" s="2766" t="str">
        <f t="shared" si="41"/>
        <v>06041601</v>
      </c>
      <c r="K114" s="830"/>
      <c r="L114" s="830"/>
      <c r="M114" s="830"/>
      <c r="N114" s="830"/>
      <c r="O114" s="830"/>
      <c r="P114" s="830"/>
      <c r="Q114" s="830"/>
      <c r="R114" s="830"/>
      <c r="S114" s="831" t="s">
        <v>456</v>
      </c>
      <c r="T114" s="2685" t="s">
        <v>1045</v>
      </c>
      <c r="U114" s="2765"/>
      <c r="V114" s="2830"/>
      <c r="W114" s="2492" t="s">
        <v>218</v>
      </c>
      <c r="X114" s="3020" t="s">
        <v>291</v>
      </c>
      <c r="Y114" s="3034"/>
      <c r="Z114" s="548"/>
      <c r="AA114" s="791"/>
      <c r="AB114" s="791"/>
      <c r="AC114" s="1571"/>
      <c r="AD114" s="3507">
        <f>BB114</f>
        <v>8.3333333333333339</v>
      </c>
      <c r="AE114" s="3378"/>
      <c r="AF114" s="3378"/>
      <c r="AG114" s="3384"/>
      <c r="AH114" s="3370">
        <f>SUM(AI114:AN114)</f>
        <v>40</v>
      </c>
      <c r="AI114" s="3545">
        <v>8</v>
      </c>
      <c r="AJ114" s="3545">
        <v>0</v>
      </c>
      <c r="AK114" s="3545">
        <v>5</v>
      </c>
      <c r="AL114" s="3545">
        <v>24</v>
      </c>
      <c r="AM114" s="3545">
        <v>0</v>
      </c>
      <c r="AN114" s="3545">
        <v>3</v>
      </c>
      <c r="AO114" s="3379"/>
      <c r="AP114" s="3384"/>
      <c r="AQ114" s="3370">
        <f t="shared" si="45"/>
        <v>20</v>
      </c>
      <c r="AR114" s="2140">
        <v>4</v>
      </c>
      <c r="AS114" s="1787">
        <v>0</v>
      </c>
      <c r="AT114" s="1787">
        <v>10</v>
      </c>
      <c r="AU114" s="1787">
        <v>0</v>
      </c>
      <c r="AV114" s="1787">
        <v>0</v>
      </c>
      <c r="AW114" s="2209">
        <v>0</v>
      </c>
      <c r="AX114" s="2209">
        <v>0</v>
      </c>
      <c r="AY114" s="1834">
        <v>6</v>
      </c>
      <c r="AZ114" s="1977"/>
      <c r="BA114" s="2916">
        <f t="shared" si="43"/>
        <v>100</v>
      </c>
      <c r="BB114" s="3017">
        <f>BA114/'Radiología simple.'!$AO$8</f>
        <v>8.3333333333333339</v>
      </c>
      <c r="BC114" s="1807" t="str" cm="1">
        <f t="array" ref="BC114">_xlfn.IFS(BB114&lt;4,"estandar",BB114&gt;9,"compleja",BB114&gt;4,"avanzada")</f>
        <v>avanzada</v>
      </c>
      <c r="BD114" s="3260">
        <v>1</v>
      </c>
      <c r="BE114" s="3261">
        <v>1</v>
      </c>
      <c r="BF114" s="3260">
        <v>1</v>
      </c>
      <c r="BG114" s="3261">
        <v>0</v>
      </c>
      <c r="BH114" s="1164"/>
      <c r="BI114" s="1164"/>
      <c r="BJ114" s="1164"/>
      <c r="BK114" s="1164"/>
      <c r="BL114" s="1164"/>
      <c r="BM114" s="1162"/>
      <c r="BN114" s="1164"/>
      <c r="BO114" s="1164"/>
      <c r="BP114" s="1164"/>
      <c r="BQ114" s="1164"/>
      <c r="BR114" s="1164"/>
      <c r="BS114" s="1165"/>
      <c r="BT114" s="1200"/>
      <c r="BU114" s="177"/>
      <c r="BV114" s="46"/>
    </row>
    <row r="115" spans="1:74" ht="20.25" customHeight="1" x14ac:dyDescent="0.55000000000000004">
      <c r="A115" s="1091"/>
      <c r="B115" s="1091"/>
      <c r="C115" s="1091"/>
      <c r="D115" s="1091"/>
      <c r="E115" s="1091"/>
      <c r="F115" s="1091"/>
      <c r="G115" s="1091"/>
      <c r="H115" s="1091"/>
      <c r="I115" s="127"/>
      <c r="J115" s="127"/>
      <c r="K115" s="127"/>
      <c r="L115" s="127"/>
      <c r="M115" s="127"/>
      <c r="N115" s="127"/>
      <c r="O115" s="127"/>
      <c r="P115" s="127"/>
      <c r="Q115" s="127"/>
      <c r="R115" s="127"/>
      <c r="S115" s="127"/>
      <c r="T115" s="127"/>
      <c r="U115" s="61"/>
      <c r="V115" s="61"/>
      <c r="W115" s="61"/>
      <c r="X115" s="2464"/>
      <c r="Y115" s="61"/>
      <c r="Z115" s="61"/>
      <c r="AA115" s="61"/>
      <c r="AB115" s="61"/>
      <c r="AC115" s="1571"/>
      <c r="AD115" s="3378"/>
      <c r="AE115" s="3378"/>
      <c r="AF115" s="3378"/>
      <c r="AG115" s="3384"/>
      <c r="AH115" s="3384"/>
      <c r="AI115" s="3384"/>
      <c r="AJ115" s="3384"/>
      <c r="AK115" s="3384"/>
      <c r="AL115" s="3384"/>
      <c r="AM115" s="3384"/>
      <c r="AN115" s="3384"/>
      <c r="AO115" s="3384"/>
      <c r="AP115" s="3384"/>
      <c r="AQ115" s="3384"/>
      <c r="AR115" s="2013"/>
      <c r="AS115" s="1784"/>
      <c r="AT115" s="1784"/>
      <c r="AU115" s="1784"/>
      <c r="AV115" s="1784"/>
      <c r="AW115" s="2206"/>
      <c r="AX115" s="2206" t="s">
        <v>218</v>
      </c>
      <c r="AY115" s="1907"/>
      <c r="AZ115" s="1977"/>
      <c r="BA115" s="1850"/>
      <c r="BB115" s="1164"/>
      <c r="BC115" s="1851"/>
      <c r="BD115" s="3264"/>
      <c r="BE115" s="1200"/>
      <c r="BF115" s="3264"/>
      <c r="BG115" s="1200"/>
      <c r="BH115" s="1164"/>
      <c r="BI115" s="1164"/>
      <c r="BJ115" s="1164"/>
      <c r="BK115" s="1164"/>
      <c r="BL115" s="1164"/>
      <c r="BM115" s="1162"/>
      <c r="BN115" s="1164"/>
      <c r="BO115" s="1164"/>
      <c r="BP115" s="1164"/>
      <c r="BQ115" s="1164"/>
      <c r="BR115" s="1164"/>
      <c r="BS115" s="1165"/>
      <c r="BT115" s="1200"/>
      <c r="BU115" s="177"/>
      <c r="BV115" s="46"/>
    </row>
    <row r="116" spans="1:74" s="602" customFormat="1" ht="25.5" customHeight="1" x14ac:dyDescent="0.35">
      <c r="A116" s="770"/>
      <c r="B116" s="771"/>
      <c r="C116" s="770"/>
      <c r="D116" s="771"/>
      <c r="E116" s="770"/>
      <c r="F116" s="771"/>
      <c r="G116" s="770"/>
      <c r="H116" s="771"/>
      <c r="I116" s="2800" t="str">
        <f t="shared" si="46"/>
        <v/>
      </c>
      <c r="J116" s="2800"/>
      <c r="K116" s="786">
        <v>117</v>
      </c>
      <c r="L116" s="786"/>
      <c r="M116" s="786"/>
      <c r="N116" s="786"/>
      <c r="O116" s="786"/>
      <c r="P116" s="786"/>
      <c r="Q116" s="786"/>
      <c r="R116" s="786"/>
      <c r="S116" s="783" t="s">
        <v>119</v>
      </c>
      <c r="T116" s="784" t="s">
        <v>1046</v>
      </c>
      <c r="U116" s="785"/>
      <c r="V116" s="785"/>
      <c r="W116" s="785"/>
      <c r="X116" s="2467"/>
      <c r="Y116" s="784" t="s">
        <v>1046</v>
      </c>
      <c r="Z116" s="784"/>
      <c r="AA116" s="784"/>
      <c r="AB116" s="784"/>
      <c r="AC116" s="1572"/>
      <c r="AD116" s="3380"/>
      <c r="AE116" s="3380"/>
      <c r="AF116" s="3380"/>
      <c r="AG116" s="3602"/>
      <c r="AH116" s="3602"/>
      <c r="AI116" s="3602"/>
      <c r="AJ116" s="3602"/>
      <c r="AK116" s="3602"/>
      <c r="AL116" s="3602"/>
      <c r="AM116" s="3602"/>
      <c r="AN116" s="3602"/>
      <c r="AO116" s="3602"/>
      <c r="AP116" s="3602"/>
      <c r="AQ116" s="3602"/>
      <c r="AR116" s="2145"/>
      <c r="AS116" s="1951"/>
      <c r="AT116" s="1951"/>
      <c r="AU116" s="1951"/>
      <c r="AV116" s="1951"/>
      <c r="AW116" s="2213"/>
      <c r="AX116" s="2213"/>
      <c r="AY116" s="1966"/>
      <c r="AZ116" s="1978"/>
      <c r="BA116" s="1927"/>
      <c r="BB116" s="1182"/>
      <c r="BC116" s="1928"/>
      <c r="BD116" s="3272"/>
      <c r="BE116" s="1220"/>
      <c r="BF116" s="3272"/>
      <c r="BG116" s="1220"/>
      <c r="BH116" s="1182"/>
      <c r="BI116" s="1182"/>
      <c r="BJ116" s="1182"/>
      <c r="BK116" s="1182"/>
      <c r="BL116" s="1182"/>
      <c r="BM116" s="1175"/>
      <c r="BN116" s="1182"/>
      <c r="BO116" s="1182"/>
      <c r="BP116" s="1182"/>
      <c r="BQ116" s="1182"/>
      <c r="BR116" s="1182"/>
      <c r="BS116" s="1175"/>
      <c r="BT116" s="1220"/>
      <c r="BU116" s="600"/>
      <c r="BV116" s="601"/>
    </row>
    <row r="117" spans="1:74" ht="51.75" customHeight="1" x14ac:dyDescent="0.6">
      <c r="A117" s="537">
        <v>0</v>
      </c>
      <c r="B117" s="538">
        <v>6</v>
      </c>
      <c r="C117" s="537">
        <v>0</v>
      </c>
      <c r="D117" s="538">
        <v>4</v>
      </c>
      <c r="E117" s="537">
        <v>1</v>
      </c>
      <c r="F117" s="538">
        <v>5</v>
      </c>
      <c r="G117" s="537">
        <v>0</v>
      </c>
      <c r="H117" s="538">
        <v>0</v>
      </c>
      <c r="I117" s="1375" t="str">
        <f t="shared" si="46"/>
        <v>06041500</v>
      </c>
      <c r="J117" s="1375" t="str">
        <f t="shared" ref="J117:J123" si="51">CONCATENATE(A117,B117,C117,D117,E117,F117,G117,H117)</f>
        <v>06041500</v>
      </c>
      <c r="K117" s="1018"/>
      <c r="L117" s="1018"/>
      <c r="M117" s="1018"/>
      <c r="N117" s="1018"/>
      <c r="O117" s="1018"/>
      <c r="P117" s="1018"/>
      <c r="Q117" s="1018"/>
      <c r="R117" s="1018"/>
      <c r="S117" s="986" t="s">
        <v>119</v>
      </c>
      <c r="T117" s="2663" t="s">
        <v>1047</v>
      </c>
      <c r="U117" s="3190"/>
      <c r="V117" s="2793"/>
      <c r="W117" s="2487"/>
      <c r="X117" s="2466" t="s">
        <v>240</v>
      </c>
      <c r="Y117" s="787"/>
      <c r="Z117" s="548"/>
      <c r="AA117" s="791"/>
      <c r="AB117" s="791"/>
      <c r="AC117" s="1571"/>
      <c r="AD117" s="3378"/>
      <c r="AE117" s="3378"/>
      <c r="AF117" s="3378"/>
      <c r="AG117" s="3379"/>
      <c r="AH117" s="3370">
        <f>SUM(AI117:AN117)</f>
        <v>30</v>
      </c>
      <c r="AI117" s="3379">
        <v>8</v>
      </c>
      <c r="AJ117" s="3379">
        <v>0</v>
      </c>
      <c r="AK117" s="3379">
        <v>0</v>
      </c>
      <c r="AL117" s="3379">
        <v>19</v>
      </c>
      <c r="AM117" s="3379">
        <v>0</v>
      </c>
      <c r="AN117" s="3379">
        <v>3</v>
      </c>
      <c r="AO117" s="3379"/>
      <c r="AP117" s="3384"/>
      <c r="AQ117" s="3370">
        <f t="shared" si="45"/>
        <v>25</v>
      </c>
      <c r="AR117" s="2141">
        <v>4</v>
      </c>
      <c r="AS117" s="1782">
        <v>0</v>
      </c>
      <c r="AT117" s="1782">
        <v>10</v>
      </c>
      <c r="AU117" s="1782">
        <v>0</v>
      </c>
      <c r="AV117" s="1782">
        <v>5</v>
      </c>
      <c r="AW117" s="2207">
        <v>0</v>
      </c>
      <c r="AX117" s="2207">
        <v>0</v>
      </c>
      <c r="AY117" s="1833">
        <v>6</v>
      </c>
      <c r="AZ117" s="1980"/>
      <c r="BA117" s="1850"/>
      <c r="BB117" s="1164"/>
      <c r="BC117" s="1851"/>
      <c r="BD117" s="3260">
        <v>1</v>
      </c>
      <c r="BE117" s="3261">
        <v>0</v>
      </c>
      <c r="BF117" s="3260">
        <v>1</v>
      </c>
      <c r="BG117" s="3261">
        <v>0</v>
      </c>
      <c r="BH117" s="1164"/>
      <c r="BI117" s="1164"/>
      <c r="BJ117" s="1164"/>
      <c r="BK117" s="1164"/>
      <c r="BL117" s="1164"/>
      <c r="BM117" s="1162"/>
      <c r="BN117" s="1164"/>
      <c r="BO117" s="1164"/>
      <c r="BP117" s="1164"/>
      <c r="BQ117" s="1164"/>
      <c r="BR117" s="1164"/>
      <c r="BS117" s="1165"/>
      <c r="BT117" s="1200"/>
      <c r="BU117" s="177"/>
      <c r="BV117" s="46"/>
    </row>
    <row r="118" spans="1:74" ht="51.75" customHeight="1" x14ac:dyDescent="0.6">
      <c r="A118" s="537">
        <v>0</v>
      </c>
      <c r="B118" s="538">
        <v>6</v>
      </c>
      <c r="C118" s="537">
        <v>0</v>
      </c>
      <c r="D118" s="538">
        <v>4</v>
      </c>
      <c r="E118" s="537">
        <v>1</v>
      </c>
      <c r="F118" s="538">
        <v>5</v>
      </c>
      <c r="G118" s="537">
        <v>0</v>
      </c>
      <c r="H118" s="538">
        <v>1</v>
      </c>
      <c r="I118" s="1375" t="str">
        <f t="shared" si="46"/>
        <v>06041501</v>
      </c>
      <c r="J118" s="1375" t="str">
        <f t="shared" si="51"/>
        <v>06041501</v>
      </c>
      <c r="K118" s="1018"/>
      <c r="L118" s="830">
        <v>71180</v>
      </c>
      <c r="M118" s="830"/>
      <c r="N118" s="830"/>
      <c r="O118" s="830"/>
      <c r="P118" s="830"/>
      <c r="Q118" s="830"/>
      <c r="R118" s="830"/>
      <c r="S118" s="986" t="s">
        <v>119</v>
      </c>
      <c r="T118" s="3185"/>
      <c r="U118" s="2663" t="s">
        <v>1048</v>
      </c>
      <c r="V118" s="2700"/>
      <c r="W118" s="1046"/>
      <c r="X118" s="2466" t="s">
        <v>240</v>
      </c>
      <c r="Y118" s="545" t="s">
        <v>1049</v>
      </c>
      <c r="Z118" s="548"/>
      <c r="AA118" s="791"/>
      <c r="AB118" s="791"/>
      <c r="AC118" s="2444">
        <v>5.3</v>
      </c>
      <c r="AD118" s="3507">
        <f>BB118</f>
        <v>4.583333333333333</v>
      </c>
      <c r="AE118" s="3426">
        <v>7.6</v>
      </c>
      <c r="AF118" s="3426"/>
      <c r="AG118" s="3603">
        <v>35</v>
      </c>
      <c r="AH118" s="3370">
        <f>SUM(AI118:AN118)</f>
        <v>30</v>
      </c>
      <c r="AI118" s="3603">
        <v>8</v>
      </c>
      <c r="AJ118" s="3603">
        <v>0</v>
      </c>
      <c r="AK118" s="3603">
        <v>0</v>
      </c>
      <c r="AL118" s="3603">
        <v>19</v>
      </c>
      <c r="AM118" s="3603">
        <v>0</v>
      </c>
      <c r="AN118" s="3603">
        <v>3</v>
      </c>
      <c r="AO118" s="3603"/>
      <c r="AP118" s="3545">
        <v>25</v>
      </c>
      <c r="AQ118" s="3370">
        <f t="shared" si="45"/>
        <v>25</v>
      </c>
      <c r="AR118" s="1947">
        <v>4</v>
      </c>
      <c r="AS118" s="1831">
        <v>0</v>
      </c>
      <c r="AT118" s="1831">
        <v>10</v>
      </c>
      <c r="AU118" s="1831">
        <v>0</v>
      </c>
      <c r="AV118" s="1831">
        <v>5</v>
      </c>
      <c r="AW118" s="2205">
        <v>0</v>
      </c>
      <c r="AX118" s="2205">
        <v>0</v>
      </c>
      <c r="AY118" s="1832">
        <v>6</v>
      </c>
      <c r="AZ118" s="1943"/>
      <c r="BA118" s="2916">
        <f t="shared" ref="BA118:BA123" si="52">(BD118*AQ118)+(BE118*AH118)+(BF118*AH118)+(BG118*AH118)</f>
        <v>55</v>
      </c>
      <c r="BB118" s="3017">
        <f>BA118/'Radiología simple.'!$AO$8</f>
        <v>4.583333333333333</v>
      </c>
      <c r="BC118" s="1807" t="str" cm="1">
        <f t="array" ref="BC118">_xlfn.IFS(BB118&lt;4,"estandar",BB118&gt;9,"compleja",BB118&gt;4,"avanzada")</f>
        <v>avanzada</v>
      </c>
      <c r="BD118" s="3260">
        <v>1</v>
      </c>
      <c r="BE118" s="3261">
        <v>0</v>
      </c>
      <c r="BF118" s="3260">
        <v>1</v>
      </c>
      <c r="BG118" s="3261">
        <v>0</v>
      </c>
      <c r="BH118" s="1164">
        <v>11.474499245852201</v>
      </c>
      <c r="BI118" s="1164">
        <v>7.11893137254902</v>
      </c>
      <c r="BJ118" s="1164">
        <v>18.125565610859699</v>
      </c>
      <c r="BK118" s="1164"/>
      <c r="BL118" s="1164">
        <f>SUM(BH118,BI118,BJ118)</f>
        <v>36.718996229260924</v>
      </c>
      <c r="BM118" s="1162"/>
      <c r="BN118" s="1164">
        <v>33.823529411764703</v>
      </c>
      <c r="BO118" s="1164">
        <v>0</v>
      </c>
      <c r="BP118" s="1164">
        <v>0</v>
      </c>
      <c r="BQ118" s="1164">
        <v>1.5117748863587801</v>
      </c>
      <c r="BR118" s="1164">
        <f>SUM(BL118,BN118,BO118,BP118,BQ118)</f>
        <v>72.054300527384413</v>
      </c>
      <c r="BS118" s="1165"/>
      <c r="BT118" s="1200"/>
      <c r="BU118" s="177"/>
      <c r="BV118" s="46"/>
    </row>
    <row r="119" spans="1:74" ht="51.75" customHeight="1" x14ac:dyDescent="0.55000000000000004">
      <c r="A119" s="537">
        <v>0</v>
      </c>
      <c r="B119" s="538">
        <v>6</v>
      </c>
      <c r="C119" s="537">
        <v>0</v>
      </c>
      <c r="D119" s="538">
        <v>4</v>
      </c>
      <c r="E119" s="537">
        <v>1</v>
      </c>
      <c r="F119" s="538">
        <v>5</v>
      </c>
      <c r="G119" s="537">
        <v>0</v>
      </c>
      <c r="H119" s="538">
        <v>2</v>
      </c>
      <c r="I119" s="1375" t="str">
        <f t="shared" si="46"/>
        <v>06041502</v>
      </c>
      <c r="J119" s="1375" t="str">
        <f t="shared" si="51"/>
        <v>06041502</v>
      </c>
      <c r="K119" s="830"/>
      <c r="L119" s="830">
        <v>71182</v>
      </c>
      <c r="M119" s="830"/>
      <c r="N119" s="830"/>
      <c r="O119" s="830"/>
      <c r="P119" s="830"/>
      <c r="Q119" s="830"/>
      <c r="R119" s="830"/>
      <c r="S119" s="986" t="s">
        <v>119</v>
      </c>
      <c r="T119" s="3185"/>
      <c r="U119" s="2663" t="s">
        <v>1050</v>
      </c>
      <c r="V119" s="2700"/>
      <c r="W119" s="1046"/>
      <c r="X119" s="2466" t="s">
        <v>240</v>
      </c>
      <c r="Y119" s="545" t="s">
        <v>1051</v>
      </c>
      <c r="Z119" s="548"/>
      <c r="AA119" s="791"/>
      <c r="AB119" s="791"/>
      <c r="AC119" s="2444">
        <v>5.9</v>
      </c>
      <c r="AD119" s="3507">
        <f>BB119</f>
        <v>10</v>
      </c>
      <c r="AE119" s="3426">
        <v>11.2</v>
      </c>
      <c r="AF119" s="3426"/>
      <c r="AG119" s="3545">
        <v>45</v>
      </c>
      <c r="AH119" s="3370">
        <f>SUM(AI119:AN119)</f>
        <v>45</v>
      </c>
      <c r="AI119" s="3545">
        <v>8</v>
      </c>
      <c r="AJ119" s="3545">
        <v>0</v>
      </c>
      <c r="AK119" s="3545">
        <v>5</v>
      </c>
      <c r="AL119" s="3545">
        <v>19</v>
      </c>
      <c r="AM119" s="3545">
        <v>10</v>
      </c>
      <c r="AN119" s="3545">
        <v>3</v>
      </c>
      <c r="AO119" s="3545"/>
      <c r="AP119" s="3603">
        <v>25</v>
      </c>
      <c r="AQ119" s="3370">
        <f t="shared" si="45"/>
        <v>30</v>
      </c>
      <c r="AR119" s="3582">
        <v>4</v>
      </c>
      <c r="AS119" s="1952">
        <v>0</v>
      </c>
      <c r="AT119" s="1952">
        <v>10</v>
      </c>
      <c r="AU119" s="1952">
        <v>5</v>
      </c>
      <c r="AV119" s="1952">
        <v>5</v>
      </c>
      <c r="AW119" s="2214">
        <v>0</v>
      </c>
      <c r="AX119" s="2214">
        <v>0</v>
      </c>
      <c r="AY119" s="1967">
        <v>6</v>
      </c>
      <c r="AZ119" s="1981"/>
      <c r="BA119" s="2916">
        <f t="shared" si="52"/>
        <v>120</v>
      </c>
      <c r="BB119" s="3017">
        <f>BA119/'Radiología simple.'!$AO$8</f>
        <v>10</v>
      </c>
      <c r="BC119" s="1807" t="str" cm="1">
        <f t="array" ref="BC119">_xlfn.IFS(BB119&lt;4,"estandar",BB119&gt;9,"compleja",BB119&gt;4,"avanzada")</f>
        <v>compleja</v>
      </c>
      <c r="BD119" s="3260">
        <v>1</v>
      </c>
      <c r="BE119" s="3261">
        <v>1</v>
      </c>
      <c r="BF119" s="3260">
        <v>1</v>
      </c>
      <c r="BG119" s="3261">
        <v>0</v>
      </c>
      <c r="BH119" s="1164">
        <v>14.752927601810001</v>
      </c>
      <c r="BI119" s="1164">
        <v>9.1529117647058804</v>
      </c>
      <c r="BJ119" s="1164">
        <v>18.125565610859699</v>
      </c>
      <c r="BK119" s="1164"/>
      <c r="BL119" s="1164">
        <f>SUM(BH119,BI119,BJ119)</f>
        <v>42.03140497737558</v>
      </c>
      <c r="BM119" s="1162"/>
      <c r="BN119" s="1164">
        <v>43.487394957983199</v>
      </c>
      <c r="BO119" s="1164">
        <v>18</v>
      </c>
      <c r="BP119" s="1164">
        <v>0</v>
      </c>
      <c r="BQ119" s="1164">
        <v>1.5117748863587801</v>
      </c>
      <c r="BR119" s="1164">
        <f>SUM(BL119,BN119,BO119,BP119,BQ119)</f>
        <v>105.03057482171755</v>
      </c>
      <c r="BS119" s="1165"/>
      <c r="BT119" s="1200">
        <v>15</v>
      </c>
      <c r="BU119" s="177"/>
      <c r="BV119" s="46"/>
    </row>
    <row r="120" spans="1:74" ht="51.75" customHeight="1" x14ac:dyDescent="0.55000000000000004">
      <c r="A120" s="1437">
        <v>0</v>
      </c>
      <c r="B120" s="1438">
        <v>6</v>
      </c>
      <c r="C120" s="1437">
        <v>0</v>
      </c>
      <c r="D120" s="1438">
        <v>4</v>
      </c>
      <c r="E120" s="1437">
        <v>1</v>
      </c>
      <c r="F120" s="1438">
        <v>5</v>
      </c>
      <c r="G120" s="1437">
        <v>0</v>
      </c>
      <c r="H120" s="1438">
        <v>3</v>
      </c>
      <c r="I120" s="1375"/>
      <c r="J120" s="2766" t="str">
        <f t="shared" si="51"/>
        <v>06041503</v>
      </c>
      <c r="K120" s="830"/>
      <c r="L120" s="830"/>
      <c r="M120" s="830"/>
      <c r="N120" s="830"/>
      <c r="O120" s="830"/>
      <c r="P120" s="830"/>
      <c r="Q120" s="830"/>
      <c r="R120" s="830"/>
      <c r="S120" s="831" t="s">
        <v>139</v>
      </c>
      <c r="T120" s="3191"/>
      <c r="U120" s="2685" t="s">
        <v>1052</v>
      </c>
      <c r="V120" s="2668"/>
      <c r="W120" s="1530"/>
      <c r="X120" s="3020" t="s">
        <v>291</v>
      </c>
      <c r="Y120" s="807" t="s">
        <v>1052</v>
      </c>
      <c r="Z120" s="548"/>
      <c r="AA120" s="791"/>
      <c r="AB120" s="791"/>
      <c r="AC120" s="2444"/>
      <c r="AD120" s="3507">
        <f>BB120</f>
        <v>10.416666666666666</v>
      </c>
      <c r="AE120" s="3426"/>
      <c r="AF120" s="3426"/>
      <c r="AG120" s="3545"/>
      <c r="AH120" s="3370">
        <f>SUM(AI120:AN120)</f>
        <v>45</v>
      </c>
      <c r="AI120" s="3545">
        <v>8</v>
      </c>
      <c r="AJ120" s="3545">
        <v>0</v>
      </c>
      <c r="AK120" s="3545">
        <v>5</v>
      </c>
      <c r="AL120" s="3545">
        <v>19</v>
      </c>
      <c r="AM120" s="3545">
        <v>10</v>
      </c>
      <c r="AN120" s="3545">
        <v>3</v>
      </c>
      <c r="AO120" s="3545"/>
      <c r="AP120" s="3603"/>
      <c r="AQ120" s="3370">
        <f t="shared" si="45"/>
        <v>35</v>
      </c>
      <c r="AR120" s="3582">
        <v>4</v>
      </c>
      <c r="AS120" s="1952">
        <v>0</v>
      </c>
      <c r="AT120" s="1952">
        <v>10</v>
      </c>
      <c r="AU120" s="1952">
        <v>5</v>
      </c>
      <c r="AV120" s="1952">
        <v>5</v>
      </c>
      <c r="AW120" s="2214">
        <v>5</v>
      </c>
      <c r="AX120" s="2214">
        <v>0</v>
      </c>
      <c r="AY120" s="1967">
        <v>6</v>
      </c>
      <c r="AZ120" s="1981"/>
      <c r="BA120" s="2916">
        <f t="shared" si="52"/>
        <v>125</v>
      </c>
      <c r="BB120" s="3017">
        <f>BA120/'Radiología simple.'!$AO$8</f>
        <v>10.416666666666666</v>
      </c>
      <c r="BC120" s="1807" t="str" cm="1">
        <f t="array" ref="BC120">_xlfn.IFS(BB120&lt;4,"estandar",BB120&gt;9,"compleja",BB120&gt;4,"avanzada")</f>
        <v>compleja</v>
      </c>
      <c r="BD120" s="3260">
        <v>1</v>
      </c>
      <c r="BE120" s="3261">
        <v>1</v>
      </c>
      <c r="BF120" s="3260">
        <v>1</v>
      </c>
      <c r="BG120" s="3261">
        <v>0</v>
      </c>
      <c r="BH120" s="1164"/>
      <c r="BI120" s="1164"/>
      <c r="BJ120" s="1164"/>
      <c r="BK120" s="1164"/>
      <c r="BL120" s="1164"/>
      <c r="BM120" s="1162"/>
      <c r="BN120" s="1164"/>
      <c r="BO120" s="1164"/>
      <c r="BP120" s="1164"/>
      <c r="BQ120" s="1164"/>
      <c r="BR120" s="1164"/>
      <c r="BS120" s="1165"/>
      <c r="BT120" s="1200"/>
      <c r="BU120" s="177"/>
      <c r="BV120" s="46"/>
    </row>
    <row r="121" spans="1:74" ht="51.75" customHeight="1" x14ac:dyDescent="0.55000000000000004">
      <c r="A121" s="537">
        <v>0</v>
      </c>
      <c r="B121" s="538">
        <v>6</v>
      </c>
      <c r="C121" s="537">
        <v>0</v>
      </c>
      <c r="D121" s="538">
        <v>4</v>
      </c>
      <c r="E121" s="537">
        <v>1</v>
      </c>
      <c r="F121" s="538">
        <v>6</v>
      </c>
      <c r="G121" s="537">
        <v>0</v>
      </c>
      <c r="H121" s="538">
        <v>0</v>
      </c>
      <c r="I121" s="1375" t="str">
        <f>CONCATENATE(A121,B121,C121,D121,E121,F121,G121,H121)</f>
        <v>06041600</v>
      </c>
      <c r="J121" s="1375" t="str">
        <f t="shared" si="51"/>
        <v>06041600</v>
      </c>
      <c r="K121" s="830"/>
      <c r="L121" s="830"/>
      <c r="M121" s="830"/>
      <c r="N121" s="830"/>
      <c r="O121" s="830"/>
      <c r="P121" s="830"/>
      <c r="Q121" s="830"/>
      <c r="R121" s="830"/>
      <c r="S121" s="986" t="s">
        <v>119</v>
      </c>
      <c r="T121" s="2663" t="s">
        <v>1053</v>
      </c>
      <c r="U121" s="3177"/>
      <c r="V121" s="2765"/>
      <c r="W121" s="2439"/>
      <c r="X121" s="2466" t="s">
        <v>240</v>
      </c>
      <c r="Y121" s="780"/>
      <c r="Z121" s="548"/>
      <c r="AA121" s="791"/>
      <c r="AB121" s="791"/>
      <c r="AC121" s="2444"/>
      <c r="AD121" s="3426"/>
      <c r="AE121" s="3426"/>
      <c r="AF121" s="3426"/>
      <c r="AG121" s="3610"/>
      <c r="AH121" s="3545"/>
      <c r="AI121" s="3610"/>
      <c r="AJ121" s="3610"/>
      <c r="AK121" s="3610"/>
      <c r="AL121" s="3610"/>
      <c r="AM121" s="3610"/>
      <c r="AN121" s="3610"/>
      <c r="AO121" s="3610"/>
      <c r="AP121" s="3610"/>
      <c r="AQ121" s="3545">
        <f t="shared" ref="AQ121" si="53">SUM(AR121:AY121)</f>
        <v>25</v>
      </c>
      <c r="AR121" s="3581">
        <v>4</v>
      </c>
      <c r="AS121" s="1946">
        <v>0</v>
      </c>
      <c r="AT121" s="1946">
        <v>10</v>
      </c>
      <c r="AU121" s="1946">
        <v>0</v>
      </c>
      <c r="AV121" s="1946">
        <v>5</v>
      </c>
      <c r="AW121" s="1941">
        <v>0</v>
      </c>
      <c r="AX121" s="1941">
        <v>0</v>
      </c>
      <c r="AY121" s="1971">
        <v>6</v>
      </c>
      <c r="AZ121" s="1942"/>
      <c r="BA121" s="2916">
        <f t="shared" si="52"/>
        <v>25</v>
      </c>
      <c r="BB121" s="3017">
        <f>BA121/'Radiología simple.'!$AO$8</f>
        <v>2.0833333333333335</v>
      </c>
      <c r="BC121" s="1807" t="str" cm="1">
        <f t="array" ref="BC121">_xlfn.IFS(BB121&lt;4,"estandar",BB121&gt;9,"compleja",BB121&gt;4,"avanzada")</f>
        <v>estandar</v>
      </c>
      <c r="BD121" s="3260">
        <v>1</v>
      </c>
      <c r="BE121" s="3261">
        <v>0</v>
      </c>
      <c r="BF121" s="3260">
        <v>1</v>
      </c>
      <c r="BG121" s="3261">
        <v>0</v>
      </c>
      <c r="BH121" s="1164"/>
      <c r="BI121" s="1164"/>
      <c r="BJ121" s="1164"/>
      <c r="BK121" s="1164"/>
      <c r="BL121" s="1164"/>
      <c r="BM121" s="1162"/>
      <c r="BN121" s="1164"/>
      <c r="BO121" s="1164"/>
      <c r="BP121" s="1164"/>
      <c r="BQ121" s="1164"/>
      <c r="BR121" s="1164"/>
      <c r="BS121" s="1165"/>
      <c r="BT121" s="1200"/>
      <c r="BU121" s="177"/>
      <c r="BV121" s="46"/>
    </row>
    <row r="122" spans="1:74" ht="51.75" customHeight="1" x14ac:dyDescent="0.55000000000000004">
      <c r="A122" s="537">
        <v>0</v>
      </c>
      <c r="B122" s="538">
        <v>6</v>
      </c>
      <c r="C122" s="537">
        <v>0</v>
      </c>
      <c r="D122" s="538">
        <v>4</v>
      </c>
      <c r="E122" s="537">
        <v>1</v>
      </c>
      <c r="F122" s="538">
        <v>6</v>
      </c>
      <c r="G122" s="537">
        <v>0</v>
      </c>
      <c r="H122" s="538">
        <v>1</v>
      </c>
      <c r="I122" s="1375" t="str">
        <f>CONCATENATE(A122,B122,C122,D122,E122,F122,G122,H122)</f>
        <v>06041601</v>
      </c>
      <c r="J122" s="1375" t="str">
        <f t="shared" si="51"/>
        <v>06041601</v>
      </c>
      <c r="K122" s="830"/>
      <c r="L122" s="830">
        <v>71129</v>
      </c>
      <c r="M122" s="830"/>
      <c r="N122" s="830"/>
      <c r="O122" s="830"/>
      <c r="P122" s="830"/>
      <c r="Q122" s="830"/>
      <c r="R122" s="830"/>
      <c r="S122" s="986" t="s">
        <v>119</v>
      </c>
      <c r="T122" s="3213"/>
      <c r="U122" s="2663" t="s">
        <v>1054</v>
      </c>
      <c r="V122" s="2700"/>
      <c r="W122" s="1046"/>
      <c r="X122" s="2466" t="s">
        <v>240</v>
      </c>
      <c r="Y122" s="545" t="s">
        <v>1054</v>
      </c>
      <c r="Z122" s="548"/>
      <c r="AA122" s="791"/>
      <c r="AB122" s="791"/>
      <c r="AC122" s="2444">
        <v>5.3</v>
      </c>
      <c r="AD122" s="3507">
        <f>BB122</f>
        <v>5</v>
      </c>
      <c r="AE122" s="3426">
        <v>7.6</v>
      </c>
      <c r="AF122" s="3426"/>
      <c r="AG122" s="3545">
        <v>35</v>
      </c>
      <c r="AH122" s="3370">
        <f>SUM(AI122:AN122)</f>
        <v>35</v>
      </c>
      <c r="AI122" s="3398">
        <v>8</v>
      </c>
      <c r="AJ122" s="3398">
        <v>0</v>
      </c>
      <c r="AK122" s="3398">
        <v>0</v>
      </c>
      <c r="AL122" s="3398">
        <v>24</v>
      </c>
      <c r="AM122" s="3398">
        <v>0</v>
      </c>
      <c r="AN122" s="3398">
        <v>3</v>
      </c>
      <c r="AO122" s="3398"/>
      <c r="AP122" s="3545">
        <v>25</v>
      </c>
      <c r="AQ122" s="3370">
        <f t="shared" si="45"/>
        <v>25</v>
      </c>
      <c r="AR122" s="1947">
        <v>4</v>
      </c>
      <c r="AS122" s="1831">
        <v>0</v>
      </c>
      <c r="AT122" s="1831">
        <v>10</v>
      </c>
      <c r="AU122" s="1831">
        <v>0</v>
      </c>
      <c r="AV122" s="1831">
        <v>5</v>
      </c>
      <c r="AW122" s="2205">
        <v>0</v>
      </c>
      <c r="AX122" s="2205">
        <v>0</v>
      </c>
      <c r="AY122" s="1832">
        <v>6</v>
      </c>
      <c r="AZ122" s="1943"/>
      <c r="BA122" s="2916">
        <f t="shared" si="52"/>
        <v>60</v>
      </c>
      <c r="BB122" s="3017">
        <f>BA122/'Radiología simple.'!$AO$8</f>
        <v>5</v>
      </c>
      <c r="BC122" s="1807" t="str" cm="1">
        <f t="array" ref="BC122">_xlfn.IFS(BB122&lt;4,"estandar",BB122&gt;9,"compleja",BB122&gt;4,"avanzada")</f>
        <v>avanzada</v>
      </c>
      <c r="BD122" s="3260">
        <v>1</v>
      </c>
      <c r="BE122" s="3261">
        <v>0</v>
      </c>
      <c r="BF122" s="3260">
        <v>1</v>
      </c>
      <c r="BG122" s="3261">
        <v>0</v>
      </c>
      <c r="BH122" s="1164">
        <v>11.474499245852201</v>
      </c>
      <c r="BI122" s="1164">
        <v>7.11893137254902</v>
      </c>
      <c r="BJ122" s="1164">
        <v>18.125565610859699</v>
      </c>
      <c r="BK122" s="1164"/>
      <c r="BL122" s="1164">
        <f>SUM(BH122,BI122,BJ122)</f>
        <v>36.718996229260924</v>
      </c>
      <c r="BM122" s="1162"/>
      <c r="BN122" s="1164">
        <v>33.823529411764703</v>
      </c>
      <c r="BO122" s="1164">
        <v>0</v>
      </c>
      <c r="BP122" s="1164">
        <v>0</v>
      </c>
      <c r="BQ122" s="1164">
        <v>1.5117748863587801</v>
      </c>
      <c r="BR122" s="1164">
        <f>SUM(BL122,BN122,BO122,BP122,BQ122)</f>
        <v>72.054300527384413</v>
      </c>
      <c r="BS122" s="1165"/>
      <c r="BT122" s="1200"/>
      <c r="BU122" s="177"/>
      <c r="BV122" s="46"/>
    </row>
    <row r="123" spans="1:74" ht="51.75" customHeight="1" x14ac:dyDescent="0.55000000000000004">
      <c r="A123" s="537">
        <v>0</v>
      </c>
      <c r="B123" s="538">
        <v>6</v>
      </c>
      <c r="C123" s="537">
        <v>0</v>
      </c>
      <c r="D123" s="538">
        <v>4</v>
      </c>
      <c r="E123" s="537">
        <v>1</v>
      </c>
      <c r="F123" s="538">
        <v>6</v>
      </c>
      <c r="G123" s="537">
        <v>0</v>
      </c>
      <c r="H123" s="538">
        <v>2</v>
      </c>
      <c r="I123" s="1375" t="str">
        <f>CONCATENATE(A123,B123,C123,D123,E123,F123,G123,H123)</f>
        <v>06041602</v>
      </c>
      <c r="J123" s="1375" t="str">
        <f t="shared" si="51"/>
        <v>06041602</v>
      </c>
      <c r="K123" s="830"/>
      <c r="L123" s="830">
        <v>71131</v>
      </c>
      <c r="M123" s="830"/>
      <c r="N123" s="830"/>
      <c r="O123" s="830"/>
      <c r="P123" s="830"/>
      <c r="Q123" s="830"/>
      <c r="R123" s="830"/>
      <c r="S123" s="986" t="s">
        <v>119</v>
      </c>
      <c r="T123" s="3185"/>
      <c r="U123" s="2663" t="s">
        <v>1055</v>
      </c>
      <c r="V123" s="2700"/>
      <c r="W123" s="1046"/>
      <c r="X123" s="2466" t="s">
        <v>240</v>
      </c>
      <c r="Y123" s="545" t="s">
        <v>1055</v>
      </c>
      <c r="Z123" s="548"/>
      <c r="AA123" s="791"/>
      <c r="AB123" s="791"/>
      <c r="AC123" s="2444">
        <v>5.9</v>
      </c>
      <c r="AD123" s="3507">
        <f>BB123</f>
        <v>10.833333333333334</v>
      </c>
      <c r="AE123" s="3426">
        <v>11.2</v>
      </c>
      <c r="AF123" s="3426"/>
      <c r="AG123" s="3545">
        <v>45</v>
      </c>
      <c r="AH123" s="3370">
        <f>SUM(AI123:AN123)</f>
        <v>50</v>
      </c>
      <c r="AI123" s="3398">
        <v>8</v>
      </c>
      <c r="AJ123" s="3398">
        <v>0</v>
      </c>
      <c r="AK123" s="3398">
        <v>5</v>
      </c>
      <c r="AL123" s="3398">
        <v>24</v>
      </c>
      <c r="AM123" s="3398">
        <v>10</v>
      </c>
      <c r="AN123" s="3398">
        <v>3</v>
      </c>
      <c r="AO123" s="3398"/>
      <c r="AP123" s="3603">
        <v>25</v>
      </c>
      <c r="AQ123" s="3370">
        <f t="shared" si="45"/>
        <v>30</v>
      </c>
      <c r="AR123" s="3582">
        <v>4</v>
      </c>
      <c r="AS123" s="1952">
        <v>0</v>
      </c>
      <c r="AT123" s="1952">
        <v>10</v>
      </c>
      <c r="AU123" s="1952">
        <v>5</v>
      </c>
      <c r="AV123" s="1952">
        <v>5</v>
      </c>
      <c r="AW123" s="2214">
        <v>0</v>
      </c>
      <c r="AX123" s="2214">
        <v>0</v>
      </c>
      <c r="AY123" s="1967">
        <v>6</v>
      </c>
      <c r="AZ123" s="1981"/>
      <c r="BA123" s="2916">
        <f t="shared" si="52"/>
        <v>130</v>
      </c>
      <c r="BB123" s="3017">
        <f>BA123/'Radiología simple.'!$AO$8</f>
        <v>10.833333333333334</v>
      </c>
      <c r="BC123" s="1807" t="str" cm="1">
        <f t="array" ref="BC123">_xlfn.IFS(BB123&lt;4,"estandar",BB123&gt;9,"compleja",BB123&gt;4,"avanzada")</f>
        <v>compleja</v>
      </c>
      <c r="BD123" s="3260">
        <v>1</v>
      </c>
      <c r="BE123" s="3261">
        <v>1</v>
      </c>
      <c r="BF123" s="3260">
        <v>1</v>
      </c>
      <c r="BG123" s="3261">
        <v>0</v>
      </c>
      <c r="BH123" s="1164">
        <v>14.752927601810001</v>
      </c>
      <c r="BI123" s="1164">
        <v>9.1529117647058804</v>
      </c>
      <c r="BJ123" s="1164">
        <v>18.125565610859699</v>
      </c>
      <c r="BK123" s="1164"/>
      <c r="BL123" s="1164">
        <f>SUM(BH123,BI123,BJ123)</f>
        <v>42.03140497737558</v>
      </c>
      <c r="BM123" s="1162"/>
      <c r="BN123" s="1164">
        <v>43.487394957983199</v>
      </c>
      <c r="BO123" s="1164">
        <v>18</v>
      </c>
      <c r="BP123" s="1164">
        <v>0</v>
      </c>
      <c r="BQ123" s="1164">
        <v>1.5117748863587801</v>
      </c>
      <c r="BR123" s="1164">
        <f>SUM(BL123,BN123,BO123,BP123,BQ123)</f>
        <v>105.03057482171755</v>
      </c>
      <c r="BS123" s="1165"/>
      <c r="BT123" s="1200">
        <v>15</v>
      </c>
      <c r="BU123" s="177"/>
      <c r="BV123" s="46"/>
    </row>
    <row r="124" spans="1:74" ht="20.25" customHeight="1" x14ac:dyDescent="0.55000000000000004">
      <c r="A124" s="127"/>
      <c r="B124" s="127"/>
      <c r="C124" s="127"/>
      <c r="D124" s="127"/>
      <c r="E124" s="127"/>
      <c r="F124" s="127"/>
      <c r="G124" s="127"/>
      <c r="H124" s="127"/>
      <c r="I124" s="127"/>
      <c r="J124" s="127"/>
      <c r="K124" s="127"/>
      <c r="L124" s="127"/>
      <c r="M124" s="127"/>
      <c r="N124" s="127"/>
      <c r="O124" s="127"/>
      <c r="P124" s="127"/>
      <c r="Q124" s="127"/>
      <c r="R124" s="127"/>
      <c r="S124" s="127"/>
      <c r="T124" s="319"/>
      <c r="U124" s="319"/>
      <c r="V124" s="319"/>
      <c r="W124" s="319"/>
      <c r="X124" s="62"/>
      <c r="Y124" s="61"/>
      <c r="Z124" s="61"/>
      <c r="AA124" s="61"/>
      <c r="AB124" s="61"/>
      <c r="AC124" s="1571"/>
      <c r="AD124" s="3378"/>
      <c r="AE124" s="3378"/>
      <c r="AF124" s="3378"/>
      <c r="AG124" s="3384"/>
      <c r="AH124" s="3384"/>
      <c r="AI124" s="3384"/>
      <c r="AJ124" s="3384"/>
      <c r="AK124" s="3384"/>
      <c r="AL124" s="3384"/>
      <c r="AM124" s="3384"/>
      <c r="AN124" s="3384"/>
      <c r="AO124" s="3384"/>
      <c r="AP124" s="3384"/>
      <c r="AQ124" s="3384" t="s">
        <v>218</v>
      </c>
      <c r="AR124" s="2013" t="s">
        <v>218</v>
      </c>
      <c r="AS124" s="1784" t="s">
        <v>218</v>
      </c>
      <c r="AT124" s="1784"/>
      <c r="AU124" s="1784"/>
      <c r="AV124" s="1784"/>
      <c r="AW124" s="2206"/>
      <c r="AX124" s="2206" t="s">
        <v>218</v>
      </c>
      <c r="AY124" s="1907" t="s">
        <v>218</v>
      </c>
      <c r="AZ124" s="1977"/>
      <c r="BA124" s="1850"/>
      <c r="BB124" s="1164"/>
      <c r="BC124" s="1851"/>
      <c r="BD124" s="3264"/>
      <c r="BE124" s="1200"/>
      <c r="BF124" s="3264"/>
      <c r="BG124" s="1200"/>
      <c r="BH124" s="1164"/>
      <c r="BI124" s="1164"/>
      <c r="BJ124" s="1164"/>
      <c r="BK124" s="1164"/>
      <c r="BL124" s="1164"/>
      <c r="BM124" s="1162"/>
      <c r="BN124" s="1164"/>
      <c r="BO124" s="1164"/>
      <c r="BP124" s="1164"/>
      <c r="BQ124" s="1164"/>
      <c r="BR124" s="1164"/>
      <c r="BS124" s="1165"/>
      <c r="BT124" s="1200"/>
      <c r="BU124" s="177"/>
      <c r="BV124" s="46"/>
    </row>
    <row r="125" spans="1:74" s="602" customFormat="1" ht="24" customHeight="1" x14ac:dyDescent="0.35">
      <c r="A125" s="770"/>
      <c r="B125" s="771"/>
      <c r="C125" s="770"/>
      <c r="D125" s="771"/>
      <c r="E125" s="770"/>
      <c r="F125" s="771"/>
      <c r="G125" s="770"/>
      <c r="H125" s="771"/>
      <c r="I125" s="2800" t="str">
        <f t="shared" ref="I125:I147" si="54">CONCATENATE(A125,B125,C125,D125,E125,F125,G125,H125)</f>
        <v/>
      </c>
      <c r="J125" s="2800"/>
      <c r="K125" s="786">
        <v>119</v>
      </c>
      <c r="L125" s="786"/>
      <c r="M125" s="786"/>
      <c r="N125" s="786"/>
      <c r="O125" s="786"/>
      <c r="P125" s="786"/>
      <c r="Q125" s="786"/>
      <c r="R125" s="786"/>
      <c r="S125" s="783" t="s">
        <v>119</v>
      </c>
      <c r="T125" s="784" t="s">
        <v>1056</v>
      </c>
      <c r="U125" s="777"/>
      <c r="V125" s="777"/>
      <c r="W125" s="777"/>
      <c r="X125" s="776"/>
      <c r="Y125" s="784" t="s">
        <v>1056</v>
      </c>
      <c r="Z125" s="784"/>
      <c r="AA125" s="784"/>
      <c r="AB125" s="784"/>
      <c r="AC125" s="1572"/>
      <c r="AD125" s="3380"/>
      <c r="AE125" s="3380"/>
      <c r="AF125" s="3380"/>
      <c r="AG125" s="3602"/>
      <c r="AH125" s="3602"/>
      <c r="AI125" s="3602"/>
      <c r="AJ125" s="3602"/>
      <c r="AK125" s="3602"/>
      <c r="AL125" s="3602"/>
      <c r="AM125" s="3602"/>
      <c r="AN125" s="3602"/>
      <c r="AO125" s="3602"/>
      <c r="AP125" s="3602"/>
      <c r="AQ125" s="3602"/>
      <c r="AR125" s="2145"/>
      <c r="AS125" s="1951"/>
      <c r="AT125" s="1951"/>
      <c r="AU125" s="1951"/>
      <c r="AV125" s="1951"/>
      <c r="AW125" s="2213"/>
      <c r="AX125" s="2213"/>
      <c r="AY125" s="1966"/>
      <c r="AZ125" s="1978"/>
      <c r="BA125" s="1927"/>
      <c r="BB125" s="1182"/>
      <c r="BC125" s="1928"/>
      <c r="BD125" s="3272"/>
      <c r="BE125" s="1220"/>
      <c r="BF125" s="3272"/>
      <c r="BG125" s="1220"/>
      <c r="BH125" s="1182"/>
      <c r="BI125" s="1182"/>
      <c r="BJ125" s="1182"/>
      <c r="BK125" s="1182"/>
      <c r="BL125" s="1182"/>
      <c r="BM125" s="1175"/>
      <c r="BN125" s="1182"/>
      <c r="BO125" s="1182"/>
      <c r="BP125" s="1182"/>
      <c r="BQ125" s="1182"/>
      <c r="BR125" s="1182"/>
      <c r="BS125" s="1175"/>
      <c r="BT125" s="1220"/>
      <c r="BU125" s="600"/>
      <c r="BV125" s="601"/>
    </row>
    <row r="126" spans="1:74" ht="51.75" customHeight="1" x14ac:dyDescent="0.6">
      <c r="A126" s="537">
        <v>0</v>
      </c>
      <c r="B126" s="538">
        <v>6</v>
      </c>
      <c r="C126" s="537">
        <v>0</v>
      </c>
      <c r="D126" s="538">
        <v>5</v>
      </c>
      <c r="E126" s="537">
        <v>0</v>
      </c>
      <c r="F126" s="538">
        <v>1</v>
      </c>
      <c r="G126" s="537">
        <v>0</v>
      </c>
      <c r="H126" s="538">
        <v>0</v>
      </c>
      <c r="I126" s="1375" t="str">
        <f t="shared" si="54"/>
        <v>06050100</v>
      </c>
      <c r="J126" s="1375" t="str">
        <f t="shared" ref="J126:J151" si="55">CONCATENATE(A126,B126,C126,D126,E126,F126,G126,H126)</f>
        <v>06050100</v>
      </c>
      <c r="K126" s="1018"/>
      <c r="L126" s="1018"/>
      <c r="M126" s="2823">
        <v>30702</v>
      </c>
      <c r="N126" s="2824" t="s">
        <v>1057</v>
      </c>
      <c r="O126" s="1018"/>
      <c r="P126" s="1018"/>
      <c r="Q126" s="1018"/>
      <c r="R126" s="1018"/>
      <c r="S126" s="986" t="s">
        <v>119</v>
      </c>
      <c r="T126" s="2663" t="s">
        <v>1058</v>
      </c>
      <c r="U126" s="3185"/>
      <c r="V126" s="2435"/>
      <c r="W126" s="2484"/>
      <c r="X126" s="2466" t="s">
        <v>240</v>
      </c>
      <c r="Y126" s="787"/>
      <c r="Z126" s="548"/>
      <c r="AA126" s="791"/>
      <c r="AB126" s="791"/>
      <c r="AC126" s="2444"/>
      <c r="AD126" s="3426"/>
      <c r="AE126" s="3426"/>
      <c r="AF126" s="3426"/>
      <c r="AG126" s="3384"/>
      <c r="AH126" s="3379"/>
      <c r="AI126" s="3384">
        <v>8</v>
      </c>
      <c r="AJ126" s="3384">
        <v>0</v>
      </c>
      <c r="AK126" s="3384">
        <v>0</v>
      </c>
      <c r="AL126" s="3384">
        <v>19</v>
      </c>
      <c r="AM126" s="3384">
        <v>0</v>
      </c>
      <c r="AN126" s="3384">
        <v>3</v>
      </c>
      <c r="AO126" s="3384"/>
      <c r="AP126" s="3384"/>
      <c r="AQ126" s="3384"/>
      <c r="AR126" s="2013">
        <v>4</v>
      </c>
      <c r="AS126" s="1784">
        <v>0</v>
      </c>
      <c r="AT126" s="1784">
        <v>10</v>
      </c>
      <c r="AU126" s="1784">
        <v>0</v>
      </c>
      <c r="AV126" s="1784">
        <v>0</v>
      </c>
      <c r="AW126" s="2206">
        <v>0</v>
      </c>
      <c r="AX126" s="2206">
        <v>0</v>
      </c>
      <c r="AY126" s="1907">
        <v>6</v>
      </c>
      <c r="AZ126" s="1977"/>
      <c r="BA126" s="1850"/>
      <c r="BB126" s="1164"/>
      <c r="BC126" s="1851"/>
      <c r="BD126" s="3260">
        <v>1</v>
      </c>
      <c r="BE126" s="3261">
        <v>0</v>
      </c>
      <c r="BF126" s="3260">
        <v>1</v>
      </c>
      <c r="BG126" s="3261">
        <v>0</v>
      </c>
      <c r="BH126" s="1164"/>
      <c r="BI126" s="1164"/>
      <c r="BJ126" s="1164"/>
      <c r="BK126" s="1164"/>
      <c r="BL126" s="1164"/>
      <c r="BM126" s="1162"/>
      <c r="BN126" s="1164"/>
      <c r="BO126" s="1164"/>
      <c r="BP126" s="1164"/>
      <c r="BQ126" s="1164"/>
      <c r="BR126" s="1164"/>
      <c r="BS126" s="1165"/>
      <c r="BT126" s="1200"/>
      <c r="BU126" s="177"/>
      <c r="BV126" s="46"/>
    </row>
    <row r="127" spans="1:74" ht="51.75" customHeight="1" x14ac:dyDescent="0.55000000000000004">
      <c r="A127" s="537">
        <v>0</v>
      </c>
      <c r="B127" s="538">
        <v>6</v>
      </c>
      <c r="C127" s="537">
        <v>0</v>
      </c>
      <c r="D127" s="538">
        <v>5</v>
      </c>
      <c r="E127" s="537">
        <v>0</v>
      </c>
      <c r="F127" s="538">
        <v>1</v>
      </c>
      <c r="G127" s="537">
        <v>0</v>
      </c>
      <c r="H127" s="538">
        <v>1</v>
      </c>
      <c r="I127" s="1375" t="str">
        <f t="shared" si="54"/>
        <v>06050101</v>
      </c>
      <c r="J127" s="1375" t="str">
        <f t="shared" si="55"/>
        <v>06050101</v>
      </c>
      <c r="K127" s="830"/>
      <c r="L127" s="830">
        <v>71191</v>
      </c>
      <c r="M127" s="2823">
        <v>30702</v>
      </c>
      <c r="N127" s="2824" t="s">
        <v>1057</v>
      </c>
      <c r="O127" s="830"/>
      <c r="P127" s="830"/>
      <c r="Q127" s="830"/>
      <c r="R127" s="830"/>
      <c r="S127" s="986" t="s">
        <v>119</v>
      </c>
      <c r="T127" s="3185"/>
      <c r="U127" s="2670" t="s">
        <v>1059</v>
      </c>
      <c r="V127" s="2728" t="s">
        <v>1060</v>
      </c>
      <c r="W127" s="1046"/>
      <c r="X127" s="2466" t="s">
        <v>240</v>
      </c>
      <c r="Y127" s="545" t="s">
        <v>1061</v>
      </c>
      <c r="Z127" s="548"/>
      <c r="AA127" s="791"/>
      <c r="AB127" s="791"/>
      <c r="AC127" s="2444">
        <v>4.4000000000000004</v>
      </c>
      <c r="AD127" s="3507">
        <f>BB127</f>
        <v>4.166666666666667</v>
      </c>
      <c r="AE127" s="3426">
        <v>6.4</v>
      </c>
      <c r="AF127" s="3426"/>
      <c r="AG127" s="3615" t="s">
        <v>1062</v>
      </c>
      <c r="AH127" s="3370">
        <f>SUM(AI127:AN127)</f>
        <v>30</v>
      </c>
      <c r="AI127" s="3398">
        <v>8</v>
      </c>
      <c r="AJ127" s="3398">
        <v>0</v>
      </c>
      <c r="AK127" s="3398">
        <v>0</v>
      </c>
      <c r="AL127" s="3398">
        <v>19</v>
      </c>
      <c r="AM127" s="3398">
        <v>0</v>
      </c>
      <c r="AN127" s="3398">
        <v>3</v>
      </c>
      <c r="AO127" s="3558"/>
      <c r="AP127" s="3615" t="s">
        <v>1063</v>
      </c>
      <c r="AQ127" s="3370">
        <f t="shared" ref="AQ127:AQ128" si="56">SUM(AR127:AY127)</f>
        <v>20</v>
      </c>
      <c r="AR127" s="3583">
        <v>4</v>
      </c>
      <c r="AS127" s="3000">
        <v>0</v>
      </c>
      <c r="AT127" s="3000">
        <v>10</v>
      </c>
      <c r="AU127" s="3000">
        <v>0</v>
      </c>
      <c r="AV127" s="3000">
        <v>0</v>
      </c>
      <c r="AW127" s="3001">
        <v>0</v>
      </c>
      <c r="AX127" s="3001">
        <v>0</v>
      </c>
      <c r="AY127" s="3002">
        <v>6</v>
      </c>
      <c r="AZ127" s="3005"/>
      <c r="BA127" s="2916">
        <f t="shared" ref="BA127:BA151" si="57">(BD127*AQ127)+(BE127*AH127)+(BF127*AH127)+(BG127*AH127)</f>
        <v>50</v>
      </c>
      <c r="BB127" s="3017">
        <f>BA127/'Radiología simple.'!$AO$8</f>
        <v>4.166666666666667</v>
      </c>
      <c r="BC127" s="1807" t="str" cm="1">
        <f t="array" ref="BC127">_xlfn.IFS(BB127&lt;4,"estandar",BB127&gt;9,"compleja",BB127&gt;4,"avanzada")</f>
        <v>avanzada</v>
      </c>
      <c r="BD127" s="3260">
        <v>1</v>
      </c>
      <c r="BE127" s="3261">
        <v>0</v>
      </c>
      <c r="BF127" s="3260">
        <v>1</v>
      </c>
      <c r="BG127" s="3261">
        <v>0</v>
      </c>
      <c r="BH127" s="1164">
        <v>9.8352850678733006</v>
      </c>
      <c r="BI127" s="1164">
        <v>6.1019411764705902</v>
      </c>
      <c r="BJ127" s="1164">
        <v>14.500452488687801</v>
      </c>
      <c r="BK127" s="1164"/>
      <c r="BL127" s="1164">
        <f>SUM(BH127,BI127,BJ127)</f>
        <v>30.437678733031689</v>
      </c>
      <c r="BM127" s="1162"/>
      <c r="BN127" s="1164">
        <v>28.991596638655501</v>
      </c>
      <c r="BO127" s="1164">
        <v>0</v>
      </c>
      <c r="BP127" s="1164">
        <v>0</v>
      </c>
      <c r="BQ127" s="1164">
        <v>1.5117748863587801</v>
      </c>
      <c r="BR127" s="1164">
        <f>SUM(BL127,BN127,BO127,BP127,BQ127)</f>
        <v>60.941050258045969</v>
      </c>
      <c r="BS127" s="1165"/>
      <c r="BT127" s="1200"/>
      <c r="BU127" s="177"/>
      <c r="BV127" s="46"/>
    </row>
    <row r="128" spans="1:74" ht="51.75" customHeight="1" x14ac:dyDescent="0.55000000000000004">
      <c r="A128" s="537">
        <v>0</v>
      </c>
      <c r="B128" s="538">
        <v>6</v>
      </c>
      <c r="C128" s="537">
        <v>0</v>
      </c>
      <c r="D128" s="538">
        <v>5</v>
      </c>
      <c r="E128" s="537">
        <v>0</v>
      </c>
      <c r="F128" s="538">
        <v>1</v>
      </c>
      <c r="G128" s="537">
        <v>0</v>
      </c>
      <c r="H128" s="538">
        <v>2</v>
      </c>
      <c r="I128" s="1375" t="str">
        <f t="shared" si="54"/>
        <v>06050102</v>
      </c>
      <c r="J128" s="1375" t="str">
        <f t="shared" si="55"/>
        <v>06050102</v>
      </c>
      <c r="K128" s="830"/>
      <c r="L128" s="830">
        <v>71193</v>
      </c>
      <c r="M128" s="2823">
        <v>30702</v>
      </c>
      <c r="N128" s="2824" t="s">
        <v>1057</v>
      </c>
      <c r="O128" s="830"/>
      <c r="P128" s="830"/>
      <c r="Q128" s="830"/>
      <c r="R128" s="830"/>
      <c r="S128" s="986" t="s">
        <v>119</v>
      </c>
      <c r="T128" s="3185"/>
      <c r="U128" s="2670" t="s">
        <v>1064</v>
      </c>
      <c r="V128" s="2796" t="s">
        <v>1065</v>
      </c>
      <c r="W128" s="1046"/>
      <c r="X128" s="2466" t="s">
        <v>240</v>
      </c>
      <c r="Y128" s="545" t="s">
        <v>1066</v>
      </c>
      <c r="Z128" s="548"/>
      <c r="AA128" s="791"/>
      <c r="AB128" s="791"/>
      <c r="AC128" s="2444">
        <v>4.9000000000000004</v>
      </c>
      <c r="AD128" s="3507">
        <f>BB128</f>
        <v>8.75</v>
      </c>
      <c r="AE128" s="3426">
        <v>10.1</v>
      </c>
      <c r="AF128" s="3426"/>
      <c r="AG128" s="3615" t="s">
        <v>1067</v>
      </c>
      <c r="AH128" s="3370">
        <f>SUM(AI128:AN128)</f>
        <v>40</v>
      </c>
      <c r="AI128" s="3398">
        <v>8</v>
      </c>
      <c r="AJ128" s="3398">
        <v>0</v>
      </c>
      <c r="AK128" s="3398">
        <v>5</v>
      </c>
      <c r="AL128" s="3398">
        <v>19</v>
      </c>
      <c r="AM128" s="3398">
        <v>5</v>
      </c>
      <c r="AN128" s="3398">
        <v>3</v>
      </c>
      <c r="AO128" s="3558"/>
      <c r="AP128" s="3615" t="s">
        <v>1063</v>
      </c>
      <c r="AQ128" s="3370">
        <f t="shared" si="56"/>
        <v>25</v>
      </c>
      <c r="AR128" s="3583">
        <v>4</v>
      </c>
      <c r="AS128" s="3000">
        <v>0</v>
      </c>
      <c r="AT128" s="3000">
        <v>10</v>
      </c>
      <c r="AU128" s="3000">
        <v>5</v>
      </c>
      <c r="AV128" s="3000">
        <v>0</v>
      </c>
      <c r="AW128" s="3001">
        <v>0</v>
      </c>
      <c r="AX128" s="3001">
        <v>0</v>
      </c>
      <c r="AY128" s="3002">
        <v>6</v>
      </c>
      <c r="AZ128" s="3005"/>
      <c r="BA128" s="2916">
        <f t="shared" si="57"/>
        <v>105</v>
      </c>
      <c r="BB128" s="3017">
        <f>BA128/'Radiología simple.'!$AO$8</f>
        <v>8.75</v>
      </c>
      <c r="BC128" s="1807" t="str" cm="1">
        <f t="array" ref="BC128">_xlfn.IFS(BB128&lt;4,"estandar",BB128&gt;9,"compleja",BB128&gt;4,"avanzada")</f>
        <v>avanzada</v>
      </c>
      <c r="BD128" s="3260">
        <v>1</v>
      </c>
      <c r="BE128" s="3261">
        <v>1</v>
      </c>
      <c r="BF128" s="3260">
        <v>1</v>
      </c>
      <c r="BG128" s="3261">
        <v>0</v>
      </c>
      <c r="BH128" s="1164">
        <v>13.113713423831101</v>
      </c>
      <c r="BI128" s="1164">
        <v>8.1359215686274506</v>
      </c>
      <c r="BJ128" s="1164">
        <v>14.500452488687801</v>
      </c>
      <c r="BK128" s="1164"/>
      <c r="BL128" s="1164">
        <f>SUM(BH128,BI128,BJ128)</f>
        <v>35.750087481146352</v>
      </c>
      <c r="BM128" s="1162"/>
      <c r="BN128" s="1164">
        <v>38.655462184873898</v>
      </c>
      <c r="BO128" s="1164">
        <v>18</v>
      </c>
      <c r="BP128" s="1164">
        <v>0</v>
      </c>
      <c r="BQ128" s="1164">
        <v>1.5117748863587801</v>
      </c>
      <c r="BR128" s="1164">
        <f>SUM(BL128,BN128,BO128,BP128,BQ128)</f>
        <v>93.917324552379029</v>
      </c>
      <c r="BS128" s="1165"/>
      <c r="BT128" s="1200">
        <v>15</v>
      </c>
      <c r="BU128" s="177"/>
      <c r="BV128" s="46"/>
    </row>
    <row r="129" spans="1:74" ht="51.75" customHeight="1" x14ac:dyDescent="0.55000000000000004">
      <c r="A129" s="537">
        <v>0</v>
      </c>
      <c r="B129" s="538">
        <v>6</v>
      </c>
      <c r="C129" s="537">
        <v>0</v>
      </c>
      <c r="D129" s="538">
        <v>5</v>
      </c>
      <c r="E129" s="537">
        <v>0</v>
      </c>
      <c r="F129" s="538">
        <v>2</v>
      </c>
      <c r="G129" s="537">
        <v>0</v>
      </c>
      <c r="H129" s="538">
        <v>0</v>
      </c>
      <c r="I129" s="1375" t="str">
        <f t="shared" si="54"/>
        <v>06050200</v>
      </c>
      <c r="J129" s="1375" t="str">
        <f t="shared" si="55"/>
        <v>06050200</v>
      </c>
      <c r="K129" s="830"/>
      <c r="L129" s="830"/>
      <c r="M129" s="2823">
        <v>30702</v>
      </c>
      <c r="N129" s="2824" t="s">
        <v>1057</v>
      </c>
      <c r="O129" s="830"/>
      <c r="P129" s="830"/>
      <c r="Q129" s="830"/>
      <c r="R129" s="830"/>
      <c r="S129" s="986" t="s">
        <v>119</v>
      </c>
      <c r="T129" s="2663" t="s">
        <v>1068</v>
      </c>
      <c r="U129" s="3197"/>
      <c r="V129" s="2796" t="s">
        <v>864</v>
      </c>
      <c r="W129" s="2484"/>
      <c r="X129" s="2466" t="s">
        <v>240</v>
      </c>
      <c r="Y129" s="780"/>
      <c r="Z129" s="548"/>
      <c r="AA129" s="791"/>
      <c r="AB129" s="791"/>
      <c r="AC129" s="2444"/>
      <c r="AD129" s="3426"/>
      <c r="AE129" s="3426"/>
      <c r="AF129" s="3426"/>
      <c r="AG129" s="3615" t="s">
        <v>864</v>
      </c>
      <c r="AH129" s="3545"/>
      <c r="AI129" s="3398"/>
      <c r="AJ129" s="3398"/>
      <c r="AK129" s="3398"/>
      <c r="AL129" s="3398"/>
      <c r="AM129" s="3398"/>
      <c r="AN129" s="3398"/>
      <c r="AO129" s="3558"/>
      <c r="AP129" s="3615" t="s">
        <v>864</v>
      </c>
      <c r="AQ129" s="3545">
        <f t="shared" ref="AQ129:AQ151" si="58">SUM(AR129:AY129)</f>
        <v>20</v>
      </c>
      <c r="AR129" s="3583">
        <v>4</v>
      </c>
      <c r="AS129" s="3000">
        <v>0</v>
      </c>
      <c r="AT129" s="3000">
        <v>10</v>
      </c>
      <c r="AU129" s="3000">
        <v>0</v>
      </c>
      <c r="AV129" s="3000">
        <v>0</v>
      </c>
      <c r="AW129" s="3001">
        <v>0</v>
      </c>
      <c r="AX129" s="3001">
        <v>0</v>
      </c>
      <c r="AY129" s="3002">
        <v>6</v>
      </c>
      <c r="AZ129" s="3005"/>
      <c r="BA129" s="2916">
        <f t="shared" si="57"/>
        <v>20</v>
      </c>
      <c r="BB129" s="3017">
        <f>BA129/'Radiología simple.'!$AO$8</f>
        <v>1.6666666666666667</v>
      </c>
      <c r="BC129" s="1807" t="str" cm="1">
        <f t="array" ref="BC129">_xlfn.IFS(BB129&lt;4,"estandar",BB129&gt;9,"compleja",BB129&gt;4,"avanzada")</f>
        <v>estandar</v>
      </c>
      <c r="BD129" s="3260">
        <v>1</v>
      </c>
      <c r="BE129" s="3261">
        <v>0</v>
      </c>
      <c r="BF129" s="3260">
        <v>1</v>
      </c>
      <c r="BG129" s="3261">
        <v>0</v>
      </c>
      <c r="BH129" s="1164"/>
      <c r="BI129" s="1164"/>
      <c r="BJ129" s="1164"/>
      <c r="BK129" s="1164"/>
      <c r="BL129" s="1164"/>
      <c r="BM129" s="1162"/>
      <c r="BN129" s="1164"/>
      <c r="BO129" s="1164"/>
      <c r="BP129" s="1164"/>
      <c r="BQ129" s="1164"/>
      <c r="BR129" s="1164"/>
      <c r="BS129" s="1165"/>
      <c r="BT129" s="1200"/>
      <c r="BU129" s="177"/>
      <c r="BV129" s="46"/>
    </row>
    <row r="130" spans="1:74" ht="51.75" customHeight="1" x14ac:dyDescent="0.55000000000000004">
      <c r="A130" s="537">
        <v>0</v>
      </c>
      <c r="B130" s="538">
        <v>6</v>
      </c>
      <c r="C130" s="537">
        <v>0</v>
      </c>
      <c r="D130" s="538">
        <v>5</v>
      </c>
      <c r="E130" s="537">
        <v>0</v>
      </c>
      <c r="F130" s="538">
        <v>2</v>
      </c>
      <c r="G130" s="537">
        <v>0</v>
      </c>
      <c r="H130" s="538">
        <v>1</v>
      </c>
      <c r="I130" s="1375" t="str">
        <f t="shared" si="54"/>
        <v>06050201</v>
      </c>
      <c r="J130" s="1375" t="str">
        <f t="shared" si="55"/>
        <v>06050201</v>
      </c>
      <c r="K130" s="830"/>
      <c r="L130" s="830">
        <v>71194</v>
      </c>
      <c r="M130" s="2823">
        <v>30702</v>
      </c>
      <c r="N130" s="2824" t="s">
        <v>1057</v>
      </c>
      <c r="O130" s="830"/>
      <c r="P130" s="830"/>
      <c r="Q130" s="830"/>
      <c r="R130" s="830"/>
      <c r="S130" s="986" t="s">
        <v>119</v>
      </c>
      <c r="T130" s="3185"/>
      <c r="U130" s="2670" t="s">
        <v>1069</v>
      </c>
      <c r="V130" s="2796" t="s">
        <v>1070</v>
      </c>
      <c r="W130" s="1046"/>
      <c r="X130" s="2466" t="s">
        <v>240</v>
      </c>
      <c r="Y130" s="545" t="s">
        <v>1069</v>
      </c>
      <c r="Z130" s="548"/>
      <c r="AA130" s="791"/>
      <c r="AB130" s="791"/>
      <c r="AC130" s="2444">
        <v>4.4000000000000004</v>
      </c>
      <c r="AD130" s="3507">
        <f>BB130</f>
        <v>4.166666666666667</v>
      </c>
      <c r="AE130" s="3426">
        <v>6.4</v>
      </c>
      <c r="AF130" s="3426"/>
      <c r="AG130" s="3615" t="s">
        <v>1062</v>
      </c>
      <c r="AH130" s="3370">
        <f>SUM(AI130:AN130)</f>
        <v>30</v>
      </c>
      <c r="AI130" s="3398">
        <v>8</v>
      </c>
      <c r="AJ130" s="3398">
        <v>0</v>
      </c>
      <c r="AK130" s="3398">
        <v>0</v>
      </c>
      <c r="AL130" s="3398">
        <v>19</v>
      </c>
      <c r="AM130" s="3398">
        <v>0</v>
      </c>
      <c r="AN130" s="3398">
        <v>3</v>
      </c>
      <c r="AO130" s="3558"/>
      <c r="AP130" s="3615" t="s">
        <v>1063</v>
      </c>
      <c r="AQ130" s="3370">
        <f t="shared" si="58"/>
        <v>20</v>
      </c>
      <c r="AR130" s="3583">
        <v>4</v>
      </c>
      <c r="AS130" s="3000">
        <v>0</v>
      </c>
      <c r="AT130" s="3000">
        <v>10</v>
      </c>
      <c r="AU130" s="3000">
        <v>0</v>
      </c>
      <c r="AV130" s="3000">
        <v>0</v>
      </c>
      <c r="AW130" s="3001">
        <v>0</v>
      </c>
      <c r="AX130" s="3001">
        <v>0</v>
      </c>
      <c r="AY130" s="3002">
        <v>6</v>
      </c>
      <c r="AZ130" s="3005"/>
      <c r="BA130" s="2916">
        <f t="shared" si="57"/>
        <v>50</v>
      </c>
      <c r="BB130" s="3017">
        <f>BA130/'Radiología simple.'!$AO$8</f>
        <v>4.166666666666667</v>
      </c>
      <c r="BC130" s="1807" t="str" cm="1">
        <f t="array" ref="BC130">_xlfn.IFS(BB130&lt;4,"estandar",BB130&gt;9,"compleja",BB130&gt;4,"avanzada")</f>
        <v>avanzada</v>
      </c>
      <c r="BD130" s="3260">
        <v>1</v>
      </c>
      <c r="BE130" s="3261">
        <v>0</v>
      </c>
      <c r="BF130" s="3260">
        <v>1</v>
      </c>
      <c r="BG130" s="3261">
        <v>0</v>
      </c>
      <c r="BH130" s="1164">
        <v>9.8352850678733006</v>
      </c>
      <c r="BI130" s="1164">
        <v>6.1019411764705902</v>
      </c>
      <c r="BJ130" s="1164">
        <v>14.500452488687801</v>
      </c>
      <c r="BK130" s="1164"/>
      <c r="BL130" s="1164">
        <f>SUM(BH130,BI130,BJ130)</f>
        <v>30.437678733031689</v>
      </c>
      <c r="BM130" s="1162"/>
      <c r="BN130" s="1164">
        <v>28.991596638655501</v>
      </c>
      <c r="BO130" s="1164">
        <v>0</v>
      </c>
      <c r="BP130" s="1164">
        <v>0</v>
      </c>
      <c r="BQ130" s="1164">
        <v>1.5117748863587801</v>
      </c>
      <c r="BR130" s="1164">
        <f>SUM(BL130,BN130,BO130,BP130,BQ130)</f>
        <v>60.941050258045969</v>
      </c>
      <c r="BS130" s="1165"/>
      <c r="BT130" s="1200"/>
      <c r="BU130" s="177"/>
      <c r="BV130" s="46"/>
    </row>
    <row r="131" spans="1:74" ht="51.75" customHeight="1" x14ac:dyDescent="0.55000000000000004">
      <c r="A131" s="537">
        <v>0</v>
      </c>
      <c r="B131" s="538">
        <v>6</v>
      </c>
      <c r="C131" s="537">
        <v>0</v>
      </c>
      <c r="D131" s="538">
        <v>5</v>
      </c>
      <c r="E131" s="537">
        <v>0</v>
      </c>
      <c r="F131" s="538">
        <v>2</v>
      </c>
      <c r="G131" s="537">
        <v>0</v>
      </c>
      <c r="H131" s="538">
        <v>2</v>
      </c>
      <c r="I131" s="1375" t="str">
        <f t="shared" si="54"/>
        <v>06050202</v>
      </c>
      <c r="J131" s="1375" t="str">
        <f t="shared" si="55"/>
        <v>06050202</v>
      </c>
      <c r="K131" s="830"/>
      <c r="L131" s="830">
        <v>71196</v>
      </c>
      <c r="M131" s="2823">
        <v>30702</v>
      </c>
      <c r="N131" s="2824" t="s">
        <v>1057</v>
      </c>
      <c r="O131" s="830"/>
      <c r="P131" s="830"/>
      <c r="Q131" s="830"/>
      <c r="R131" s="830"/>
      <c r="S131" s="986" t="s">
        <v>119</v>
      </c>
      <c r="T131" s="3185"/>
      <c r="U131" s="2670" t="s">
        <v>1071</v>
      </c>
      <c r="V131" s="2796" t="s">
        <v>1072</v>
      </c>
      <c r="W131" s="1046"/>
      <c r="X131" s="2466" t="s">
        <v>240</v>
      </c>
      <c r="Y131" s="545" t="s">
        <v>1071</v>
      </c>
      <c r="Z131" s="548"/>
      <c r="AA131" s="791"/>
      <c r="AB131" s="791"/>
      <c r="AC131" s="2444">
        <v>4.9000000000000004</v>
      </c>
      <c r="AD131" s="3507">
        <f>BB131</f>
        <v>8.75</v>
      </c>
      <c r="AE131" s="3426">
        <v>10.1</v>
      </c>
      <c r="AF131" s="3426"/>
      <c r="AG131" s="3615" t="s">
        <v>1067</v>
      </c>
      <c r="AH131" s="3370">
        <f>SUM(AI131:AN131)</f>
        <v>40</v>
      </c>
      <c r="AI131" s="3398">
        <v>8</v>
      </c>
      <c r="AJ131" s="3398">
        <v>0</v>
      </c>
      <c r="AK131" s="3398">
        <v>5</v>
      </c>
      <c r="AL131" s="3398">
        <v>19</v>
      </c>
      <c r="AM131" s="3398">
        <v>5</v>
      </c>
      <c r="AN131" s="3398">
        <v>3</v>
      </c>
      <c r="AO131" s="3558"/>
      <c r="AP131" s="3615" t="s">
        <v>1063</v>
      </c>
      <c r="AQ131" s="3370">
        <f t="shared" si="58"/>
        <v>25</v>
      </c>
      <c r="AR131" s="3583">
        <v>4</v>
      </c>
      <c r="AS131" s="3000">
        <v>0</v>
      </c>
      <c r="AT131" s="3000">
        <v>10</v>
      </c>
      <c r="AU131" s="3000">
        <v>5</v>
      </c>
      <c r="AV131" s="3000">
        <v>0</v>
      </c>
      <c r="AW131" s="3001">
        <v>0</v>
      </c>
      <c r="AX131" s="3001">
        <v>0</v>
      </c>
      <c r="AY131" s="3002">
        <v>6</v>
      </c>
      <c r="AZ131" s="3005"/>
      <c r="BA131" s="2916">
        <f t="shared" si="57"/>
        <v>105</v>
      </c>
      <c r="BB131" s="3017">
        <f>BA131/'Radiología simple.'!$AO$8</f>
        <v>8.75</v>
      </c>
      <c r="BC131" s="1807" t="str" cm="1">
        <f t="array" ref="BC131">_xlfn.IFS(BB131&lt;4,"estandar",BB131&gt;9,"compleja",BB131&gt;4,"avanzada")</f>
        <v>avanzada</v>
      </c>
      <c r="BD131" s="3260">
        <v>1</v>
      </c>
      <c r="BE131" s="3261">
        <v>1</v>
      </c>
      <c r="BF131" s="3260">
        <v>1</v>
      </c>
      <c r="BG131" s="3261">
        <v>0</v>
      </c>
      <c r="BH131" s="1164">
        <v>13.113713423831101</v>
      </c>
      <c r="BI131" s="1164">
        <v>8.1359215686274506</v>
      </c>
      <c r="BJ131" s="1164">
        <v>14.500452488687801</v>
      </c>
      <c r="BK131" s="1164"/>
      <c r="BL131" s="1164">
        <f>SUM(BH131,BI131,BJ131)</f>
        <v>35.750087481146352</v>
      </c>
      <c r="BM131" s="1162"/>
      <c r="BN131" s="1164">
        <v>38.655462184873898</v>
      </c>
      <c r="BO131" s="1164">
        <v>18</v>
      </c>
      <c r="BP131" s="1164">
        <v>0</v>
      </c>
      <c r="BQ131" s="1164">
        <v>1.5117748863587801</v>
      </c>
      <c r="BR131" s="1164">
        <f>SUM(BL131,BN131,BO131,BP131,BQ131)</f>
        <v>93.917324552379029</v>
      </c>
      <c r="BS131" s="1165"/>
      <c r="BT131" s="1200">
        <v>15</v>
      </c>
      <c r="BU131" s="177"/>
      <c r="BV131" s="46"/>
    </row>
    <row r="132" spans="1:74" ht="51.75" customHeight="1" x14ac:dyDescent="0.55000000000000004">
      <c r="A132" s="537">
        <v>0</v>
      </c>
      <c r="B132" s="538">
        <v>6</v>
      </c>
      <c r="C132" s="537">
        <v>0</v>
      </c>
      <c r="D132" s="538">
        <v>5</v>
      </c>
      <c r="E132" s="537">
        <v>0</v>
      </c>
      <c r="F132" s="538">
        <v>3</v>
      </c>
      <c r="G132" s="537">
        <v>0</v>
      </c>
      <c r="H132" s="538">
        <v>0</v>
      </c>
      <c r="I132" s="1375" t="str">
        <f t="shared" si="54"/>
        <v>06050300</v>
      </c>
      <c r="J132" s="1375" t="str">
        <f t="shared" si="55"/>
        <v>06050300</v>
      </c>
      <c r="K132" s="830"/>
      <c r="L132" s="830"/>
      <c r="M132" s="2823">
        <v>30702</v>
      </c>
      <c r="N132" s="2824" t="s">
        <v>1057</v>
      </c>
      <c r="O132" s="830"/>
      <c r="P132" s="830"/>
      <c r="Q132" s="830"/>
      <c r="R132" s="830"/>
      <c r="S132" s="986" t="s">
        <v>119</v>
      </c>
      <c r="T132" s="2663" t="s">
        <v>1073</v>
      </c>
      <c r="U132" s="3185"/>
      <c r="V132" s="2796" t="s">
        <v>864</v>
      </c>
      <c r="W132" s="2484"/>
      <c r="X132" s="2466" t="s">
        <v>240</v>
      </c>
      <c r="Y132" s="780"/>
      <c r="Z132" s="548"/>
      <c r="AA132" s="791"/>
      <c r="AB132" s="791"/>
      <c r="AC132" s="2444"/>
      <c r="AD132" s="3426"/>
      <c r="AE132" s="3426"/>
      <c r="AF132" s="3426"/>
      <c r="AG132" s="3615" t="s">
        <v>864</v>
      </c>
      <c r="AH132" s="3545"/>
      <c r="AI132" s="3398"/>
      <c r="AJ132" s="3398"/>
      <c r="AK132" s="3398"/>
      <c r="AL132" s="3398"/>
      <c r="AM132" s="3398"/>
      <c r="AN132" s="3398"/>
      <c r="AO132" s="3558"/>
      <c r="AP132" s="3615" t="s">
        <v>864</v>
      </c>
      <c r="AQ132" s="3370">
        <f t="shared" si="58"/>
        <v>20</v>
      </c>
      <c r="AR132" s="3583">
        <v>4</v>
      </c>
      <c r="AS132" s="3000">
        <v>0</v>
      </c>
      <c r="AT132" s="3000">
        <v>10</v>
      </c>
      <c r="AU132" s="3000">
        <v>0</v>
      </c>
      <c r="AV132" s="3000">
        <v>0</v>
      </c>
      <c r="AW132" s="3001">
        <v>0</v>
      </c>
      <c r="AX132" s="3001">
        <v>0</v>
      </c>
      <c r="AY132" s="3002">
        <v>6</v>
      </c>
      <c r="AZ132" s="3005"/>
      <c r="BA132" s="2916">
        <f t="shared" si="57"/>
        <v>20</v>
      </c>
      <c r="BB132" s="3017">
        <f>BA132/'Radiología simple.'!$AO$8</f>
        <v>1.6666666666666667</v>
      </c>
      <c r="BC132" s="1807" t="str" cm="1">
        <f t="array" ref="BC132">_xlfn.IFS(BB132&lt;4,"estandar",BB132&gt;9,"compleja",BB132&gt;4,"avanzada")</f>
        <v>estandar</v>
      </c>
      <c r="BD132" s="3260">
        <v>1</v>
      </c>
      <c r="BE132" s="3261">
        <v>0</v>
      </c>
      <c r="BF132" s="3260">
        <v>1</v>
      </c>
      <c r="BG132" s="3261">
        <v>0</v>
      </c>
      <c r="BH132" s="1164"/>
      <c r="BI132" s="1164"/>
      <c r="BJ132" s="1164"/>
      <c r="BK132" s="1164"/>
      <c r="BL132" s="1164"/>
      <c r="BM132" s="1162"/>
      <c r="BN132" s="1164"/>
      <c r="BO132" s="1164"/>
      <c r="BP132" s="1164"/>
      <c r="BQ132" s="1164"/>
      <c r="BR132" s="1164"/>
      <c r="BS132" s="1165"/>
      <c r="BT132" s="1200"/>
      <c r="BU132" s="177"/>
      <c r="BV132" s="46"/>
    </row>
    <row r="133" spans="1:74" ht="51.75" customHeight="1" x14ac:dyDescent="0.55000000000000004">
      <c r="A133" s="537">
        <v>0</v>
      </c>
      <c r="B133" s="538">
        <v>6</v>
      </c>
      <c r="C133" s="537">
        <v>0</v>
      </c>
      <c r="D133" s="538">
        <v>5</v>
      </c>
      <c r="E133" s="537">
        <v>0</v>
      </c>
      <c r="F133" s="538">
        <v>3</v>
      </c>
      <c r="G133" s="537">
        <v>0</v>
      </c>
      <c r="H133" s="538">
        <v>1</v>
      </c>
      <c r="I133" s="1375" t="str">
        <f t="shared" si="54"/>
        <v>06050301</v>
      </c>
      <c r="J133" s="1375" t="str">
        <f t="shared" si="55"/>
        <v>06050301</v>
      </c>
      <c r="K133" s="830"/>
      <c r="L133" s="830">
        <v>71197</v>
      </c>
      <c r="M133" s="2823">
        <v>30702</v>
      </c>
      <c r="N133" s="2824" t="s">
        <v>1057</v>
      </c>
      <c r="O133" s="830"/>
      <c r="P133" s="830"/>
      <c r="Q133" s="830"/>
      <c r="R133" s="830"/>
      <c r="S133" s="986" t="s">
        <v>119</v>
      </c>
      <c r="T133" s="3185"/>
      <c r="U133" s="2663" t="s">
        <v>1074</v>
      </c>
      <c r="V133" s="2796" t="s">
        <v>1075</v>
      </c>
      <c r="W133" s="1046"/>
      <c r="X133" s="2466" t="s">
        <v>240</v>
      </c>
      <c r="Y133" s="545" t="s">
        <v>1074</v>
      </c>
      <c r="Z133" s="548"/>
      <c r="AA133" s="791"/>
      <c r="AB133" s="791"/>
      <c r="AC133" s="2444">
        <v>4.4000000000000004</v>
      </c>
      <c r="AD133" s="3507">
        <f t="shared" ref="AD133:AD138" si="59">BB133</f>
        <v>4.166666666666667</v>
      </c>
      <c r="AE133" s="3426">
        <v>6.4</v>
      </c>
      <c r="AF133" s="3426"/>
      <c r="AG133" s="3615" t="s">
        <v>1062</v>
      </c>
      <c r="AH133" s="3370">
        <f t="shared" ref="AH133:AH151" si="60">SUM(AI133:AN133)</f>
        <v>30</v>
      </c>
      <c r="AI133" s="3558">
        <v>8</v>
      </c>
      <c r="AJ133" s="3558">
        <v>0</v>
      </c>
      <c r="AK133" s="3558">
        <v>0</v>
      </c>
      <c r="AL133" s="3558">
        <v>19</v>
      </c>
      <c r="AM133" s="3558">
        <v>0</v>
      </c>
      <c r="AN133" s="3558">
        <v>3</v>
      </c>
      <c r="AO133" s="3558"/>
      <c r="AP133" s="3615" t="s">
        <v>1063</v>
      </c>
      <c r="AQ133" s="3370">
        <f t="shared" si="58"/>
        <v>20</v>
      </c>
      <c r="AR133" s="3583">
        <v>4</v>
      </c>
      <c r="AS133" s="3000">
        <v>0</v>
      </c>
      <c r="AT133" s="3000">
        <v>10</v>
      </c>
      <c r="AU133" s="3000">
        <v>0</v>
      </c>
      <c r="AV133" s="3000">
        <v>0</v>
      </c>
      <c r="AW133" s="3001">
        <v>0</v>
      </c>
      <c r="AX133" s="3001">
        <v>0</v>
      </c>
      <c r="AY133" s="3002">
        <v>6</v>
      </c>
      <c r="AZ133" s="3005"/>
      <c r="BA133" s="2916">
        <f t="shared" si="57"/>
        <v>50</v>
      </c>
      <c r="BB133" s="3017">
        <f>BA133/'Radiología simple.'!$AO$8</f>
        <v>4.166666666666667</v>
      </c>
      <c r="BC133" s="1807" t="str" cm="1">
        <f t="array" ref="BC133">_xlfn.IFS(BB133&lt;4,"estandar",BB133&gt;9,"compleja",BB133&gt;4,"avanzada")</f>
        <v>avanzada</v>
      </c>
      <c r="BD133" s="3260">
        <v>1</v>
      </c>
      <c r="BE133" s="3261">
        <v>0</v>
      </c>
      <c r="BF133" s="3260">
        <v>1</v>
      </c>
      <c r="BG133" s="3261">
        <v>0</v>
      </c>
      <c r="BH133" s="1164">
        <v>9.8352850678733006</v>
      </c>
      <c r="BI133" s="1164">
        <v>6.1019411764705902</v>
      </c>
      <c r="BJ133" s="1164">
        <v>14.500452488687801</v>
      </c>
      <c r="BK133" s="1164"/>
      <c r="BL133" s="1164">
        <f>SUM(BH133,BI133,BJ133)</f>
        <v>30.437678733031689</v>
      </c>
      <c r="BM133" s="1162"/>
      <c r="BN133" s="1164">
        <v>28.991596638655501</v>
      </c>
      <c r="BO133" s="1164">
        <v>0</v>
      </c>
      <c r="BP133" s="1164">
        <v>0</v>
      </c>
      <c r="BQ133" s="1164">
        <v>1.5117748863587801</v>
      </c>
      <c r="BR133" s="1164">
        <f>SUM(BL133,BN133,BO133,BP133,BQ133)</f>
        <v>60.941050258045969</v>
      </c>
      <c r="BS133" s="1165"/>
      <c r="BT133" s="1200"/>
      <c r="BU133" s="177"/>
      <c r="BV133" s="46"/>
    </row>
    <row r="134" spans="1:74" ht="51.75" customHeight="1" x14ac:dyDescent="0.55000000000000004">
      <c r="A134" s="537">
        <v>0</v>
      </c>
      <c r="B134" s="538">
        <v>6</v>
      </c>
      <c r="C134" s="537">
        <v>0</v>
      </c>
      <c r="D134" s="538">
        <v>5</v>
      </c>
      <c r="E134" s="537">
        <v>0</v>
      </c>
      <c r="F134" s="538">
        <v>3</v>
      </c>
      <c r="G134" s="537">
        <v>0</v>
      </c>
      <c r="H134" s="538">
        <v>2</v>
      </c>
      <c r="I134" s="1375" t="str">
        <f t="shared" si="54"/>
        <v>06050302</v>
      </c>
      <c r="J134" s="1375" t="str">
        <f t="shared" si="55"/>
        <v>06050302</v>
      </c>
      <c r="K134" s="830"/>
      <c r="L134" s="830">
        <v>71199</v>
      </c>
      <c r="M134" s="2823">
        <v>30702</v>
      </c>
      <c r="N134" s="2824" t="s">
        <v>1057</v>
      </c>
      <c r="O134" s="830"/>
      <c r="P134" s="830"/>
      <c r="Q134" s="830"/>
      <c r="R134" s="830"/>
      <c r="S134" s="986" t="s">
        <v>119</v>
      </c>
      <c r="T134" s="3185"/>
      <c r="U134" s="2670" t="s">
        <v>1076</v>
      </c>
      <c r="V134" s="2796" t="s">
        <v>1077</v>
      </c>
      <c r="W134" s="1046"/>
      <c r="X134" s="2466" t="s">
        <v>240</v>
      </c>
      <c r="Y134" s="545" t="s">
        <v>1076</v>
      </c>
      <c r="Z134" s="548"/>
      <c r="AA134" s="791"/>
      <c r="AB134" s="791"/>
      <c r="AC134" s="2444">
        <v>4.9000000000000004</v>
      </c>
      <c r="AD134" s="3507">
        <f t="shared" si="59"/>
        <v>8.75</v>
      </c>
      <c r="AE134" s="3426">
        <v>10.1</v>
      </c>
      <c r="AF134" s="3426"/>
      <c r="AG134" s="3615" t="s">
        <v>1067</v>
      </c>
      <c r="AH134" s="3370">
        <f t="shared" si="60"/>
        <v>40</v>
      </c>
      <c r="AI134" s="3558">
        <v>8</v>
      </c>
      <c r="AJ134" s="3558">
        <v>0</v>
      </c>
      <c r="AK134" s="3558">
        <v>5</v>
      </c>
      <c r="AL134" s="3558">
        <v>19</v>
      </c>
      <c r="AM134" s="3558">
        <v>5</v>
      </c>
      <c r="AN134" s="3558">
        <v>3</v>
      </c>
      <c r="AO134" s="3558"/>
      <c r="AP134" s="3615" t="s">
        <v>1063</v>
      </c>
      <c r="AQ134" s="3370">
        <f t="shared" si="58"/>
        <v>25</v>
      </c>
      <c r="AR134" s="3583">
        <v>4</v>
      </c>
      <c r="AS134" s="3000">
        <v>0</v>
      </c>
      <c r="AT134" s="3000">
        <v>10</v>
      </c>
      <c r="AU134" s="3000">
        <v>5</v>
      </c>
      <c r="AV134" s="3000">
        <v>0</v>
      </c>
      <c r="AW134" s="3001">
        <v>0</v>
      </c>
      <c r="AX134" s="3001">
        <v>0</v>
      </c>
      <c r="AY134" s="3002">
        <v>6</v>
      </c>
      <c r="AZ134" s="3005"/>
      <c r="BA134" s="2916">
        <f t="shared" si="57"/>
        <v>105</v>
      </c>
      <c r="BB134" s="3017">
        <f>BA134/'Radiología simple.'!$AO$8</f>
        <v>8.75</v>
      </c>
      <c r="BC134" s="1807" t="str" cm="1">
        <f t="array" ref="BC134">_xlfn.IFS(BB134&lt;4,"estandar",BB134&gt;9,"compleja",BB134&gt;4,"avanzada")</f>
        <v>avanzada</v>
      </c>
      <c r="BD134" s="3260">
        <v>1</v>
      </c>
      <c r="BE134" s="3261">
        <v>1</v>
      </c>
      <c r="BF134" s="3260">
        <v>1</v>
      </c>
      <c r="BG134" s="3261">
        <v>0</v>
      </c>
      <c r="BH134" s="1164">
        <v>13.113713423831101</v>
      </c>
      <c r="BI134" s="1164">
        <v>8.1359215686274506</v>
      </c>
      <c r="BJ134" s="1164">
        <v>14.500452488687801</v>
      </c>
      <c r="BK134" s="1164"/>
      <c r="BL134" s="1164">
        <f>SUM(BH134,BI134,BJ134)</f>
        <v>35.750087481146352</v>
      </c>
      <c r="BM134" s="1162"/>
      <c r="BN134" s="1164">
        <v>38.655462184873898</v>
      </c>
      <c r="BO134" s="1164">
        <v>18</v>
      </c>
      <c r="BP134" s="1164">
        <v>0</v>
      </c>
      <c r="BQ134" s="1164">
        <v>1.5117748863587801</v>
      </c>
      <c r="BR134" s="1164">
        <f>SUM(BL134,BN134,BO134,BP134,BQ134)</f>
        <v>93.917324552379029</v>
      </c>
      <c r="BS134" s="1165"/>
      <c r="BT134" s="1200">
        <v>15</v>
      </c>
      <c r="BU134" s="177"/>
      <c r="BV134" s="46"/>
    </row>
    <row r="135" spans="1:74" ht="51.75" customHeight="1" x14ac:dyDescent="0.55000000000000004">
      <c r="A135" s="537">
        <v>0</v>
      </c>
      <c r="B135" s="538">
        <v>6</v>
      </c>
      <c r="C135" s="537">
        <v>0</v>
      </c>
      <c r="D135" s="538">
        <v>5</v>
      </c>
      <c r="E135" s="537">
        <v>0</v>
      </c>
      <c r="F135" s="538">
        <v>4</v>
      </c>
      <c r="G135" s="537">
        <v>0</v>
      </c>
      <c r="H135" s="538">
        <v>1</v>
      </c>
      <c r="I135" s="1375" t="str">
        <f t="shared" si="54"/>
        <v>06050401</v>
      </c>
      <c r="J135" s="1375" t="str">
        <f t="shared" si="55"/>
        <v>06050401</v>
      </c>
      <c r="K135" s="830"/>
      <c r="L135" s="830">
        <v>711901</v>
      </c>
      <c r="M135" s="2823">
        <v>30702</v>
      </c>
      <c r="N135" s="2824" t="s">
        <v>1057</v>
      </c>
      <c r="O135" s="830"/>
      <c r="P135" s="830"/>
      <c r="Q135" s="830"/>
      <c r="R135" s="830"/>
      <c r="S135" s="986" t="s">
        <v>119</v>
      </c>
      <c r="T135" s="2663" t="s">
        <v>1078</v>
      </c>
      <c r="U135" s="3185"/>
      <c r="V135" s="2435"/>
      <c r="W135" s="2484"/>
      <c r="X135" s="2466" t="s">
        <v>240</v>
      </c>
      <c r="Y135" s="545" t="s">
        <v>1078</v>
      </c>
      <c r="Z135" s="548"/>
      <c r="AA135" s="791"/>
      <c r="AB135" s="791"/>
      <c r="AC135" s="2444">
        <v>4.9000000000000004</v>
      </c>
      <c r="AD135" s="3507">
        <f t="shared" si="59"/>
        <v>5</v>
      </c>
      <c r="AE135" s="3426">
        <v>7.9</v>
      </c>
      <c r="AF135" s="3426"/>
      <c r="AG135" s="3615" t="s">
        <v>1067</v>
      </c>
      <c r="AH135" s="3370">
        <f t="shared" si="60"/>
        <v>40</v>
      </c>
      <c r="AI135" s="3558">
        <v>8</v>
      </c>
      <c r="AJ135" s="3558">
        <v>0</v>
      </c>
      <c r="AK135" s="3558">
        <v>0</v>
      </c>
      <c r="AL135" s="3558">
        <v>19</v>
      </c>
      <c r="AM135" s="3558">
        <v>10</v>
      </c>
      <c r="AN135" s="3558">
        <v>3</v>
      </c>
      <c r="AO135" s="3558"/>
      <c r="AP135" s="3615">
        <v>40</v>
      </c>
      <c r="AQ135" s="3370">
        <f t="shared" si="58"/>
        <v>20</v>
      </c>
      <c r="AR135" s="3583">
        <v>4</v>
      </c>
      <c r="AS135" s="3000">
        <v>0</v>
      </c>
      <c r="AT135" s="3000">
        <v>10</v>
      </c>
      <c r="AU135" s="3000">
        <v>0</v>
      </c>
      <c r="AV135" s="3000">
        <v>0</v>
      </c>
      <c r="AW135" s="3001">
        <v>0</v>
      </c>
      <c r="AX135" s="3001">
        <v>0</v>
      </c>
      <c r="AY135" s="3002">
        <v>6</v>
      </c>
      <c r="AZ135" s="3005"/>
      <c r="BA135" s="2916">
        <f t="shared" si="57"/>
        <v>60</v>
      </c>
      <c r="BB135" s="3017">
        <f>BA135/'Radiología simple.'!$AO$8</f>
        <v>5</v>
      </c>
      <c r="BC135" s="1807" t="str" cm="1">
        <f t="array" ref="BC135">_xlfn.IFS(BB135&lt;4,"estandar",BB135&gt;9,"compleja",BB135&gt;4,"avanzada")</f>
        <v>avanzada</v>
      </c>
      <c r="BD135" s="3260">
        <v>1</v>
      </c>
      <c r="BE135" s="3261">
        <v>0</v>
      </c>
      <c r="BF135" s="3260">
        <v>1</v>
      </c>
      <c r="BG135" s="3261">
        <v>0</v>
      </c>
      <c r="BH135" s="1164">
        <v>13.113713423831101</v>
      </c>
      <c r="BI135" s="1164">
        <v>8.1359215686274506</v>
      </c>
      <c r="BJ135" s="1164">
        <v>14.500452488687801</v>
      </c>
      <c r="BK135" s="1164"/>
      <c r="BL135" s="1164">
        <f>SUM(BH135,BI135,BJ135)</f>
        <v>35.750087481146352</v>
      </c>
      <c r="BM135" s="1162"/>
      <c r="BN135" s="1164">
        <v>38.655462184873898</v>
      </c>
      <c r="BO135" s="1164">
        <v>0</v>
      </c>
      <c r="BP135" s="1164">
        <v>0</v>
      </c>
      <c r="BQ135" s="1164">
        <v>1.5117748863587801</v>
      </c>
      <c r="BR135" s="1164">
        <f>SUM(BL135,BN135,BO135,BP135,BQ135)</f>
        <v>75.917324552379029</v>
      </c>
      <c r="BS135" s="1165"/>
      <c r="BT135" s="1200"/>
      <c r="BU135" s="177"/>
      <c r="BV135" s="46"/>
    </row>
    <row r="136" spans="1:74" ht="51.75" hidden="1" customHeight="1" x14ac:dyDescent="0.55000000000000004">
      <c r="A136" s="816">
        <v>0</v>
      </c>
      <c r="B136" s="817">
        <v>6</v>
      </c>
      <c r="C136" s="816">
        <v>0</v>
      </c>
      <c r="D136" s="817">
        <v>5</v>
      </c>
      <c r="E136" s="816">
        <v>0</v>
      </c>
      <c r="F136" s="817">
        <v>5</v>
      </c>
      <c r="G136" s="816">
        <v>0</v>
      </c>
      <c r="H136" s="817">
        <v>0</v>
      </c>
      <c r="I136" s="2826" t="str">
        <f t="shared" si="54"/>
        <v>06050500</v>
      </c>
      <c r="J136" s="1375"/>
      <c r="K136" s="830"/>
      <c r="L136" s="830"/>
      <c r="M136" s="2823">
        <v>30702</v>
      </c>
      <c r="N136" s="2824" t="s">
        <v>1057</v>
      </c>
      <c r="O136" s="830"/>
      <c r="P136" s="830"/>
      <c r="Q136" s="830"/>
      <c r="R136" s="830"/>
      <c r="S136" s="2784" t="s">
        <v>119</v>
      </c>
      <c r="T136" s="2969" t="s">
        <v>1079</v>
      </c>
      <c r="U136" s="3185"/>
      <c r="V136" s="2435"/>
      <c r="W136" s="2484"/>
      <c r="X136" s="2466" t="s">
        <v>240</v>
      </c>
      <c r="Y136" s="780"/>
      <c r="Z136" s="548"/>
      <c r="AA136" s="791"/>
      <c r="AB136" s="791"/>
      <c r="AC136" s="2444"/>
      <c r="AD136" s="3507">
        <f t="shared" si="59"/>
        <v>0</v>
      </c>
      <c r="AE136" s="3426"/>
      <c r="AF136" s="3426"/>
      <c r="AG136" s="3616" t="s">
        <v>864</v>
      </c>
      <c r="AH136" s="3370">
        <f t="shared" si="60"/>
        <v>0</v>
      </c>
      <c r="AI136" s="3610"/>
      <c r="AJ136" s="3610"/>
      <c r="AK136" s="3610"/>
      <c r="AL136" s="3610"/>
      <c r="AM136" s="3610"/>
      <c r="AN136" s="3610"/>
      <c r="AO136" s="3610"/>
      <c r="AP136" s="3616" t="s">
        <v>864</v>
      </c>
      <c r="AQ136" s="3370">
        <f t="shared" si="58"/>
        <v>0</v>
      </c>
      <c r="AR136" s="3581"/>
      <c r="AS136" s="1946"/>
      <c r="AT136" s="1946"/>
      <c r="AU136" s="1946"/>
      <c r="AV136" s="1946"/>
      <c r="AW136" s="1941"/>
      <c r="AX136" s="1941"/>
      <c r="AY136" s="1971"/>
      <c r="AZ136" s="1942"/>
      <c r="BA136" s="2916">
        <f t="shared" si="57"/>
        <v>0</v>
      </c>
      <c r="BB136" s="3017">
        <f>BA136/'Radiología simple.'!$AO$8</f>
        <v>0</v>
      </c>
      <c r="BC136" s="2921"/>
      <c r="BD136" s="3260"/>
      <c r="BE136" s="3261"/>
      <c r="BF136" s="3260"/>
      <c r="BG136" s="3261"/>
      <c r="BH136" s="1164"/>
      <c r="BI136" s="1164"/>
      <c r="BJ136" s="1164"/>
      <c r="BK136" s="1164"/>
      <c r="BL136" s="1164"/>
      <c r="BM136" s="1162"/>
      <c r="BN136" s="1164"/>
      <c r="BO136" s="1164"/>
      <c r="BP136" s="1164"/>
      <c r="BQ136" s="1164"/>
      <c r="BR136" s="1164"/>
      <c r="BS136" s="1165"/>
      <c r="BT136" s="1200"/>
      <c r="BU136" s="177"/>
      <c r="BV136" s="46"/>
    </row>
    <row r="137" spans="1:74" ht="51.75" hidden="1" customHeight="1" x14ac:dyDescent="0.55000000000000004">
      <c r="A137" s="816">
        <v>0</v>
      </c>
      <c r="B137" s="817">
        <v>6</v>
      </c>
      <c r="C137" s="816">
        <v>0</v>
      </c>
      <c r="D137" s="817">
        <v>5</v>
      </c>
      <c r="E137" s="816">
        <v>0</v>
      </c>
      <c r="F137" s="817">
        <v>5</v>
      </c>
      <c r="G137" s="816">
        <v>0</v>
      </c>
      <c r="H137" s="817">
        <v>1</v>
      </c>
      <c r="I137" s="2826" t="str">
        <f t="shared" si="54"/>
        <v>06050501</v>
      </c>
      <c r="J137" s="2826"/>
      <c r="K137" s="2828"/>
      <c r="L137" s="2828">
        <v>71200</v>
      </c>
      <c r="M137" s="2836">
        <v>30702</v>
      </c>
      <c r="N137" s="2837" t="s">
        <v>1057</v>
      </c>
      <c r="O137" s="2828"/>
      <c r="P137" s="2828"/>
      <c r="Q137" s="2828"/>
      <c r="R137" s="2828"/>
      <c r="S137" s="2784" t="s">
        <v>119</v>
      </c>
      <c r="T137" s="3186"/>
      <c r="U137" s="2969" t="s">
        <v>1080</v>
      </c>
      <c r="V137" s="1250" t="s">
        <v>1081</v>
      </c>
      <c r="W137" s="2494"/>
      <c r="X137" s="3020" t="s">
        <v>653</v>
      </c>
      <c r="Y137" s="852" t="s">
        <v>1082</v>
      </c>
      <c r="Z137" s="548"/>
      <c r="AA137" s="791"/>
      <c r="AB137" s="791"/>
      <c r="AC137" s="2444">
        <v>4.4000000000000004</v>
      </c>
      <c r="AD137" s="3507">
        <f t="shared" si="59"/>
        <v>0</v>
      </c>
      <c r="AE137" s="3426">
        <v>6.4</v>
      </c>
      <c r="AF137" s="3426"/>
      <c r="AG137" s="3615" t="s">
        <v>1083</v>
      </c>
      <c r="AH137" s="3370">
        <f t="shared" si="60"/>
        <v>0</v>
      </c>
      <c r="AI137" s="3558"/>
      <c r="AJ137" s="3558"/>
      <c r="AK137" s="3558"/>
      <c r="AL137" s="3558"/>
      <c r="AM137" s="3558"/>
      <c r="AN137" s="3558"/>
      <c r="AO137" s="3558"/>
      <c r="AP137" s="3615" t="s">
        <v>1084</v>
      </c>
      <c r="AQ137" s="3370">
        <f t="shared" si="58"/>
        <v>0</v>
      </c>
      <c r="AR137" s="3583"/>
      <c r="AS137" s="3000"/>
      <c r="AT137" s="3000"/>
      <c r="AU137" s="3000"/>
      <c r="AV137" s="3000"/>
      <c r="AW137" s="3001"/>
      <c r="AX137" s="3001"/>
      <c r="AY137" s="3002"/>
      <c r="AZ137" s="3005"/>
      <c r="BA137" s="2916">
        <f t="shared" si="57"/>
        <v>0</v>
      </c>
      <c r="BB137" s="3017">
        <f>BA137/'Radiología simple.'!$AO$8</f>
        <v>0</v>
      </c>
      <c r="BC137" s="2921"/>
      <c r="BD137" s="3260"/>
      <c r="BE137" s="3261"/>
      <c r="BF137" s="3260"/>
      <c r="BG137" s="3261"/>
      <c r="BH137" s="1164">
        <v>9.8352850678733006</v>
      </c>
      <c r="BI137" s="1164">
        <v>6.1019411764705902</v>
      </c>
      <c r="BJ137" s="1164">
        <v>14.500452488687801</v>
      </c>
      <c r="BK137" s="1164"/>
      <c r="BL137" s="1164">
        <f>SUM(BH137,BI137,BJ137)</f>
        <v>30.437678733031689</v>
      </c>
      <c r="BM137" s="1162"/>
      <c r="BN137" s="1164">
        <v>28.991596638655501</v>
      </c>
      <c r="BO137" s="1164">
        <v>0</v>
      </c>
      <c r="BP137" s="1164">
        <v>0</v>
      </c>
      <c r="BQ137" s="1164">
        <v>1.5117748863587801</v>
      </c>
      <c r="BR137" s="1164">
        <f>SUM(BL137,BN137,BO137,BP137,BQ137)</f>
        <v>60.941050258045969</v>
      </c>
      <c r="BS137" s="1165"/>
      <c r="BT137" s="1200"/>
      <c r="BU137" s="177"/>
      <c r="BV137" s="46"/>
    </row>
    <row r="138" spans="1:74" ht="51.75" hidden="1" customHeight="1" x14ac:dyDescent="0.55000000000000004">
      <c r="A138" s="816">
        <v>0</v>
      </c>
      <c r="B138" s="817">
        <v>6</v>
      </c>
      <c r="C138" s="816">
        <v>0</v>
      </c>
      <c r="D138" s="817">
        <v>5</v>
      </c>
      <c r="E138" s="816">
        <v>0</v>
      </c>
      <c r="F138" s="817">
        <v>5</v>
      </c>
      <c r="G138" s="816">
        <v>0</v>
      </c>
      <c r="H138" s="817">
        <v>2</v>
      </c>
      <c r="I138" s="2826" t="str">
        <f t="shared" si="54"/>
        <v>06050502</v>
      </c>
      <c r="J138" s="2826"/>
      <c r="K138" s="2828"/>
      <c r="L138" s="2828">
        <v>71202</v>
      </c>
      <c r="M138" s="2828"/>
      <c r="N138" s="2828"/>
      <c r="O138" s="2828"/>
      <c r="P138" s="2828"/>
      <c r="Q138" s="2828"/>
      <c r="R138" s="2828"/>
      <c r="S138" s="2784" t="s">
        <v>119</v>
      </c>
      <c r="T138" s="3186"/>
      <c r="U138" s="2969" t="s">
        <v>1085</v>
      </c>
      <c r="V138" s="1250" t="s">
        <v>1081</v>
      </c>
      <c r="W138" s="2494"/>
      <c r="X138" s="3020" t="s">
        <v>653</v>
      </c>
      <c r="Y138" s="852" t="s">
        <v>1086</v>
      </c>
      <c r="Z138" s="548"/>
      <c r="AA138" s="791"/>
      <c r="AB138" s="791"/>
      <c r="AC138" s="2444">
        <v>4.9000000000000004</v>
      </c>
      <c r="AD138" s="3507">
        <f t="shared" si="59"/>
        <v>0</v>
      </c>
      <c r="AE138" s="3426">
        <v>10.1</v>
      </c>
      <c r="AF138" s="3426"/>
      <c r="AG138" s="3615" t="s">
        <v>1087</v>
      </c>
      <c r="AH138" s="3370">
        <f t="shared" si="60"/>
        <v>0</v>
      </c>
      <c r="AI138" s="3558"/>
      <c r="AJ138" s="3558"/>
      <c r="AK138" s="3558"/>
      <c r="AL138" s="3558"/>
      <c r="AM138" s="3558"/>
      <c r="AN138" s="3558"/>
      <c r="AO138" s="3558"/>
      <c r="AP138" s="3558" t="s">
        <v>1062</v>
      </c>
      <c r="AQ138" s="3370">
        <f t="shared" si="58"/>
        <v>0</v>
      </c>
      <c r="AR138" s="3583"/>
      <c r="AS138" s="3000"/>
      <c r="AT138" s="3000"/>
      <c r="AU138" s="3000"/>
      <c r="AV138" s="3000"/>
      <c r="AW138" s="3001"/>
      <c r="AX138" s="3001"/>
      <c r="AY138" s="3002"/>
      <c r="AZ138" s="3005"/>
      <c r="BA138" s="2916">
        <f t="shared" si="57"/>
        <v>0</v>
      </c>
      <c r="BB138" s="3017">
        <f>BA138/'Radiología simple.'!$AO$8</f>
        <v>0</v>
      </c>
      <c r="BC138" s="2921"/>
      <c r="BD138" s="3260"/>
      <c r="BE138" s="3261"/>
      <c r="BF138" s="3260"/>
      <c r="BG138" s="3261"/>
      <c r="BH138" s="1164">
        <v>13.113713423831101</v>
      </c>
      <c r="BI138" s="1164">
        <v>8.1359215686274506</v>
      </c>
      <c r="BJ138" s="1164">
        <v>14.500452488687801</v>
      </c>
      <c r="BK138" s="1164"/>
      <c r="BL138" s="1164">
        <f>SUM(BH138,BI138,BJ138)</f>
        <v>35.750087481146352</v>
      </c>
      <c r="BM138" s="1162"/>
      <c r="BN138" s="1164">
        <v>38.655462184873898</v>
      </c>
      <c r="BO138" s="1164">
        <v>18</v>
      </c>
      <c r="BP138" s="1164">
        <v>0</v>
      </c>
      <c r="BQ138" s="1164">
        <v>1.5117748863587801</v>
      </c>
      <c r="BR138" s="1164">
        <f>SUM(BL138,BN138,BO138,BP138,BQ138)</f>
        <v>93.917324552379029</v>
      </c>
      <c r="BS138" s="1165"/>
      <c r="BT138" s="1200">
        <v>15</v>
      </c>
      <c r="BU138" s="177"/>
      <c r="BV138" s="46"/>
    </row>
    <row r="139" spans="1:74" ht="51.75" customHeight="1" x14ac:dyDescent="0.55000000000000004">
      <c r="A139" s="537">
        <v>0</v>
      </c>
      <c r="B139" s="538">
        <v>6</v>
      </c>
      <c r="C139" s="537">
        <v>0</v>
      </c>
      <c r="D139" s="538">
        <v>5</v>
      </c>
      <c r="E139" s="537">
        <v>0</v>
      </c>
      <c r="F139" s="538">
        <v>6</v>
      </c>
      <c r="G139" s="537">
        <v>0</v>
      </c>
      <c r="H139" s="538">
        <v>0</v>
      </c>
      <c r="I139" s="1375" t="str">
        <f t="shared" si="54"/>
        <v>06050600</v>
      </c>
      <c r="J139" s="1375" t="str">
        <f t="shared" si="55"/>
        <v>06050600</v>
      </c>
      <c r="K139" s="830"/>
      <c r="L139" s="830"/>
      <c r="M139" s="830"/>
      <c r="N139" s="830"/>
      <c r="O139" s="830"/>
      <c r="P139" s="830"/>
      <c r="Q139" s="830"/>
      <c r="R139" s="830"/>
      <c r="S139" s="986" t="s">
        <v>119</v>
      </c>
      <c r="T139" s="2663" t="s">
        <v>1088</v>
      </c>
      <c r="U139" s="3185"/>
      <c r="V139" s="2435"/>
      <c r="W139" s="2484"/>
      <c r="X139" s="2466" t="s">
        <v>240</v>
      </c>
      <c r="Y139" s="780"/>
      <c r="Z139" s="548"/>
      <c r="AA139" s="791"/>
      <c r="AB139" s="791"/>
      <c r="AC139" s="2444"/>
      <c r="AD139" s="3426"/>
      <c r="AE139" s="3426"/>
      <c r="AF139" s="3426"/>
      <c r="AG139" s="3378"/>
      <c r="AH139" s="3370">
        <f t="shared" si="60"/>
        <v>45</v>
      </c>
      <c r="AI139" s="3401">
        <v>8</v>
      </c>
      <c r="AJ139" s="3401">
        <v>0</v>
      </c>
      <c r="AK139" s="3401">
        <v>0</v>
      </c>
      <c r="AL139" s="3401">
        <v>19</v>
      </c>
      <c r="AM139" s="3401">
        <v>15</v>
      </c>
      <c r="AN139" s="3401">
        <v>3</v>
      </c>
      <c r="AO139" s="3401"/>
      <c r="AP139" s="3558"/>
      <c r="AQ139" s="3370">
        <f t="shared" si="58"/>
        <v>20</v>
      </c>
      <c r="AR139" s="3583">
        <v>4</v>
      </c>
      <c r="AS139" s="3000">
        <v>0</v>
      </c>
      <c r="AT139" s="3000">
        <v>10</v>
      </c>
      <c r="AU139" s="3000">
        <v>0</v>
      </c>
      <c r="AV139" s="3000">
        <v>0</v>
      </c>
      <c r="AW139" s="3001">
        <v>0</v>
      </c>
      <c r="AX139" s="3001">
        <v>0</v>
      </c>
      <c r="AY139" s="3002">
        <v>6</v>
      </c>
      <c r="AZ139" s="3005"/>
      <c r="BA139" s="2916">
        <f t="shared" si="57"/>
        <v>65</v>
      </c>
      <c r="BB139" s="3017">
        <f>BA139/'Radiología simple.'!$AO$8</f>
        <v>5.416666666666667</v>
      </c>
      <c r="BC139" s="1807" t="str" cm="1">
        <f t="array" ref="BC139">_xlfn.IFS(BB139&lt;4,"estandar",BB139&gt;9,"compleja",BB139&gt;4,"avanzada")</f>
        <v>avanzada</v>
      </c>
      <c r="BD139" s="3260">
        <v>1</v>
      </c>
      <c r="BE139" s="3261">
        <v>0</v>
      </c>
      <c r="BF139" s="3260">
        <v>1</v>
      </c>
      <c r="BG139" s="3261">
        <v>0</v>
      </c>
      <c r="BH139" s="1164"/>
      <c r="BI139" s="1164"/>
      <c r="BJ139" s="1164"/>
      <c r="BK139" s="1164"/>
      <c r="BL139" s="1164"/>
      <c r="BM139" s="1162"/>
      <c r="BN139" s="1164"/>
      <c r="BO139" s="1164"/>
      <c r="BP139" s="1164"/>
      <c r="BQ139" s="1164"/>
      <c r="BR139" s="1164"/>
      <c r="BS139" s="1165"/>
      <c r="BT139" s="1200"/>
      <c r="BU139" s="177"/>
      <c r="BV139" s="46"/>
    </row>
    <row r="140" spans="1:74" ht="51.75" customHeight="1" x14ac:dyDescent="0.55000000000000004">
      <c r="A140" s="537">
        <v>0</v>
      </c>
      <c r="B140" s="538">
        <v>6</v>
      </c>
      <c r="C140" s="537">
        <v>0</v>
      </c>
      <c r="D140" s="538">
        <v>5</v>
      </c>
      <c r="E140" s="537">
        <v>0</v>
      </c>
      <c r="F140" s="538">
        <v>6</v>
      </c>
      <c r="G140" s="537">
        <v>0</v>
      </c>
      <c r="H140" s="538">
        <v>1</v>
      </c>
      <c r="I140" s="1375" t="str">
        <f t="shared" si="54"/>
        <v>06050601</v>
      </c>
      <c r="J140" s="1375" t="str">
        <f t="shared" si="55"/>
        <v>06050601</v>
      </c>
      <c r="K140" s="830"/>
      <c r="L140" s="830">
        <v>711902</v>
      </c>
      <c r="M140" s="830"/>
      <c r="N140" s="830"/>
      <c r="O140" s="830"/>
      <c r="P140" s="830"/>
      <c r="Q140" s="830"/>
      <c r="R140" s="830"/>
      <c r="S140" s="986" t="s">
        <v>119</v>
      </c>
      <c r="T140" s="3185"/>
      <c r="U140" s="2670" t="s">
        <v>1089</v>
      </c>
      <c r="V140" s="2699" t="s">
        <v>1090</v>
      </c>
      <c r="W140" s="1046"/>
      <c r="X140" s="2466" t="s">
        <v>240</v>
      </c>
      <c r="Y140" s="545" t="s">
        <v>1089</v>
      </c>
      <c r="Z140" s="548"/>
      <c r="AA140" s="791"/>
      <c r="AB140" s="791"/>
      <c r="AC140" s="2444">
        <v>5.9</v>
      </c>
      <c r="AD140" s="3507">
        <f t="shared" ref="AD140:AD146" si="61">BB140</f>
        <v>5.833333333333333</v>
      </c>
      <c r="AE140" s="3426">
        <v>9.1</v>
      </c>
      <c r="AF140" s="3426"/>
      <c r="AG140" s="3558" t="s">
        <v>1083</v>
      </c>
      <c r="AH140" s="3370">
        <f t="shared" si="60"/>
        <v>45</v>
      </c>
      <c r="AI140" s="3558">
        <v>8</v>
      </c>
      <c r="AJ140" s="3558">
        <v>0</v>
      </c>
      <c r="AK140" s="3558">
        <v>0</v>
      </c>
      <c r="AL140" s="3558">
        <v>19</v>
      </c>
      <c r="AM140" s="3558">
        <v>15</v>
      </c>
      <c r="AN140" s="3558">
        <v>3</v>
      </c>
      <c r="AO140" s="3558"/>
      <c r="AP140" s="3558" t="s">
        <v>1084</v>
      </c>
      <c r="AQ140" s="3370">
        <f t="shared" si="58"/>
        <v>25</v>
      </c>
      <c r="AR140" s="3583">
        <v>4</v>
      </c>
      <c r="AS140" s="3000">
        <v>0</v>
      </c>
      <c r="AT140" s="3000">
        <v>10</v>
      </c>
      <c r="AU140" s="3000">
        <v>5</v>
      </c>
      <c r="AV140" s="3000">
        <v>0</v>
      </c>
      <c r="AW140" s="3001">
        <v>0</v>
      </c>
      <c r="AX140" s="3001">
        <v>0</v>
      </c>
      <c r="AY140" s="3002">
        <v>6</v>
      </c>
      <c r="AZ140" s="3005"/>
      <c r="BA140" s="2916">
        <f t="shared" si="57"/>
        <v>70</v>
      </c>
      <c r="BB140" s="3017">
        <f>BA140/'Radiología simple.'!$AO$8</f>
        <v>5.833333333333333</v>
      </c>
      <c r="BC140" s="1807" t="str" cm="1">
        <f t="array" ref="BC140">_xlfn.IFS(BB140&lt;4,"estandar",BB140&gt;9,"compleja",BB140&gt;4,"avanzada")</f>
        <v>avanzada</v>
      </c>
      <c r="BD140" s="3260">
        <v>1</v>
      </c>
      <c r="BE140" s="3261">
        <v>0</v>
      </c>
      <c r="BF140" s="3260">
        <v>1</v>
      </c>
      <c r="BG140" s="3261">
        <v>0</v>
      </c>
      <c r="BH140" s="1164">
        <v>14.752927601810001</v>
      </c>
      <c r="BI140" s="1164">
        <v>9.1529117647058804</v>
      </c>
      <c r="BJ140" s="1164">
        <v>18.125565610859699</v>
      </c>
      <c r="BK140" s="1164"/>
      <c r="BL140" s="1164">
        <f>SUM(BH140,BI140,BJ140)</f>
        <v>42.03140497737558</v>
      </c>
      <c r="BM140" s="1162"/>
      <c r="BN140" s="1164">
        <v>43.487394957983199</v>
      </c>
      <c r="BO140" s="1164">
        <v>0</v>
      </c>
      <c r="BP140" s="1164">
        <v>0</v>
      </c>
      <c r="BQ140" s="1164">
        <v>1.5117748863587801</v>
      </c>
      <c r="BR140" s="1164">
        <f t="shared" ref="BR140:BR146" si="62">SUM(BL140,BN140,BO140,BP140,BQ140)</f>
        <v>87.030574821717551</v>
      </c>
      <c r="BS140" s="1165"/>
      <c r="BT140" s="1200"/>
      <c r="BU140" s="177"/>
      <c r="BV140" s="46"/>
    </row>
    <row r="141" spans="1:74" ht="51.75" customHeight="1" x14ac:dyDescent="0.55000000000000004">
      <c r="A141" s="537">
        <v>0</v>
      </c>
      <c r="B141" s="538">
        <v>6</v>
      </c>
      <c r="C141" s="537">
        <v>0</v>
      </c>
      <c r="D141" s="538">
        <v>5</v>
      </c>
      <c r="E141" s="537">
        <v>0</v>
      </c>
      <c r="F141" s="538">
        <v>6</v>
      </c>
      <c r="G141" s="537">
        <v>0</v>
      </c>
      <c r="H141" s="538">
        <v>2</v>
      </c>
      <c r="I141" s="1375" t="str">
        <f t="shared" si="54"/>
        <v>06050602</v>
      </c>
      <c r="J141" s="1375" t="str">
        <f t="shared" si="55"/>
        <v>06050602</v>
      </c>
      <c r="K141" s="830"/>
      <c r="L141" s="830">
        <v>711903</v>
      </c>
      <c r="M141" s="830"/>
      <c r="N141" s="830"/>
      <c r="O141" s="830"/>
      <c r="P141" s="830"/>
      <c r="Q141" s="830"/>
      <c r="R141" s="830"/>
      <c r="S141" s="986" t="s">
        <v>119</v>
      </c>
      <c r="T141" s="3185"/>
      <c r="U141" s="2670" t="s">
        <v>1091</v>
      </c>
      <c r="V141" s="2699" t="s">
        <v>1090</v>
      </c>
      <c r="W141" s="1046"/>
      <c r="X141" s="2466" t="s">
        <v>240</v>
      </c>
      <c r="Y141" s="545" t="s">
        <v>1091</v>
      </c>
      <c r="Z141" s="548"/>
      <c r="AA141" s="791"/>
      <c r="AB141" s="791"/>
      <c r="AC141" s="2444">
        <v>6.8</v>
      </c>
      <c r="AD141" s="3507">
        <f t="shared" si="61"/>
        <v>12.5</v>
      </c>
      <c r="AE141" s="3426">
        <v>14.2</v>
      </c>
      <c r="AF141" s="3426"/>
      <c r="AG141" s="3558" t="s">
        <v>1087</v>
      </c>
      <c r="AH141" s="3370">
        <f t="shared" si="60"/>
        <v>60</v>
      </c>
      <c r="AI141" s="3558">
        <v>8</v>
      </c>
      <c r="AJ141" s="3558">
        <v>0</v>
      </c>
      <c r="AK141" s="3558">
        <v>5</v>
      </c>
      <c r="AL141" s="3558">
        <v>19</v>
      </c>
      <c r="AM141" s="3558">
        <v>25</v>
      </c>
      <c r="AN141" s="3558">
        <v>3</v>
      </c>
      <c r="AO141" s="3558"/>
      <c r="AP141" s="3558">
        <v>25</v>
      </c>
      <c r="AQ141" s="3370">
        <f t="shared" si="58"/>
        <v>30</v>
      </c>
      <c r="AR141" s="3583">
        <v>4</v>
      </c>
      <c r="AS141" s="3000">
        <v>0</v>
      </c>
      <c r="AT141" s="3000">
        <v>10</v>
      </c>
      <c r="AU141" s="3000">
        <v>10</v>
      </c>
      <c r="AV141" s="3000">
        <v>0</v>
      </c>
      <c r="AW141" s="3001">
        <v>0</v>
      </c>
      <c r="AX141" s="3001">
        <v>0</v>
      </c>
      <c r="AY141" s="3002">
        <v>6</v>
      </c>
      <c r="AZ141" s="3005"/>
      <c r="BA141" s="2916">
        <f t="shared" si="57"/>
        <v>150</v>
      </c>
      <c r="BB141" s="3017">
        <f>BA141/'Radiología simple.'!$AO$8</f>
        <v>12.5</v>
      </c>
      <c r="BC141" s="1807" t="str" cm="1">
        <f t="array" ref="BC141">_xlfn.IFS(BB141&lt;4,"estandar",BB141&gt;9,"compleja",BB141&gt;4,"avanzada")</f>
        <v>compleja</v>
      </c>
      <c r="BD141" s="3260">
        <v>1</v>
      </c>
      <c r="BE141" s="3261">
        <v>1</v>
      </c>
      <c r="BF141" s="3260">
        <v>1</v>
      </c>
      <c r="BG141" s="3261">
        <v>0</v>
      </c>
      <c r="BH141" s="1164">
        <v>19.670570135746601</v>
      </c>
      <c r="BI141" s="1164">
        <v>12.2038823529412</v>
      </c>
      <c r="BJ141" s="1164">
        <v>18.125565610859699</v>
      </c>
      <c r="BK141" s="1164"/>
      <c r="BL141" s="1164">
        <f>SUM(BH141,BI141,BJ141)</f>
        <v>50.000018099547503</v>
      </c>
      <c r="BM141" s="1162"/>
      <c r="BN141" s="1164">
        <v>57.983193277310903</v>
      </c>
      <c r="BO141" s="1164">
        <v>24</v>
      </c>
      <c r="BP141" s="1164">
        <v>0</v>
      </c>
      <c r="BQ141" s="1164">
        <v>1.5117748863587801</v>
      </c>
      <c r="BR141" s="1164">
        <f t="shared" si="62"/>
        <v>133.49498626321719</v>
      </c>
      <c r="BS141" s="1165"/>
      <c r="BT141" s="1200">
        <v>20</v>
      </c>
      <c r="BU141" s="177"/>
      <c r="BV141" s="46"/>
    </row>
    <row r="142" spans="1:74" ht="51.75" customHeight="1" x14ac:dyDescent="0.55000000000000004">
      <c r="A142" s="537">
        <v>0</v>
      </c>
      <c r="B142" s="538">
        <v>6</v>
      </c>
      <c r="C142" s="537">
        <v>0</v>
      </c>
      <c r="D142" s="538">
        <v>5</v>
      </c>
      <c r="E142" s="537">
        <v>0</v>
      </c>
      <c r="F142" s="538">
        <v>6</v>
      </c>
      <c r="G142" s="537">
        <v>0</v>
      </c>
      <c r="H142" s="538">
        <v>3</v>
      </c>
      <c r="I142" s="1375" t="str">
        <f t="shared" si="54"/>
        <v>06050603</v>
      </c>
      <c r="J142" s="1375" t="str">
        <f t="shared" si="55"/>
        <v>06050603</v>
      </c>
      <c r="K142" s="830"/>
      <c r="L142" s="830">
        <v>711904</v>
      </c>
      <c r="M142" s="830"/>
      <c r="N142" s="830"/>
      <c r="O142" s="830"/>
      <c r="P142" s="830"/>
      <c r="Q142" s="830"/>
      <c r="R142" s="830"/>
      <c r="S142" s="986" t="s">
        <v>119</v>
      </c>
      <c r="T142" s="3185"/>
      <c r="U142" s="2670" t="s">
        <v>1092</v>
      </c>
      <c r="V142" s="2704" t="s">
        <v>1093</v>
      </c>
      <c r="W142" s="1046"/>
      <c r="X142" s="2466" t="s">
        <v>240</v>
      </c>
      <c r="Y142" s="545" t="s">
        <v>1092</v>
      </c>
      <c r="Z142" s="548"/>
      <c r="AA142" s="791"/>
      <c r="AB142" s="791"/>
      <c r="AC142" s="2444">
        <v>6.8</v>
      </c>
      <c r="AD142" s="3507">
        <f t="shared" si="61"/>
        <v>6.25</v>
      </c>
      <c r="AE142" s="3426">
        <v>10.3</v>
      </c>
      <c r="AF142" s="3426"/>
      <c r="AG142" s="3558">
        <v>50</v>
      </c>
      <c r="AH142" s="3370">
        <f t="shared" si="60"/>
        <v>45</v>
      </c>
      <c r="AI142" s="3558">
        <v>8</v>
      </c>
      <c r="AJ142" s="3558">
        <v>0</v>
      </c>
      <c r="AK142" s="3558">
        <v>0</v>
      </c>
      <c r="AL142" s="3558">
        <v>19</v>
      </c>
      <c r="AM142" s="3558">
        <v>15</v>
      </c>
      <c r="AN142" s="3558">
        <v>3</v>
      </c>
      <c r="AO142" s="3558"/>
      <c r="AP142" s="3558">
        <v>30</v>
      </c>
      <c r="AQ142" s="3370">
        <f t="shared" si="58"/>
        <v>30</v>
      </c>
      <c r="AR142" s="3583">
        <v>4</v>
      </c>
      <c r="AS142" s="3000">
        <v>0</v>
      </c>
      <c r="AT142" s="3000">
        <v>10</v>
      </c>
      <c r="AU142" s="3000">
        <v>10</v>
      </c>
      <c r="AV142" s="3000">
        <v>0</v>
      </c>
      <c r="AW142" s="3001">
        <v>0</v>
      </c>
      <c r="AX142" s="3001">
        <v>0</v>
      </c>
      <c r="AY142" s="3002">
        <v>6</v>
      </c>
      <c r="AZ142" s="3005"/>
      <c r="BA142" s="2916">
        <f t="shared" si="57"/>
        <v>75</v>
      </c>
      <c r="BB142" s="3017">
        <f>BA142/'Radiología simple.'!$AO$8</f>
        <v>6.25</v>
      </c>
      <c r="BC142" s="1807" t="str" cm="1">
        <f t="array" ref="BC142">_xlfn.IFS(BB142&lt;4,"estandar",BB142&gt;9,"compleja",BB142&gt;4,"avanzada")</f>
        <v>avanzada</v>
      </c>
      <c r="BD142" s="3260">
        <v>1</v>
      </c>
      <c r="BE142" s="3261">
        <v>0</v>
      </c>
      <c r="BF142" s="3260">
        <v>1</v>
      </c>
      <c r="BG142" s="3261">
        <v>0</v>
      </c>
      <c r="BH142" s="1164">
        <v>16.392141779788801</v>
      </c>
      <c r="BI142" s="1164">
        <v>10.1699019607843</v>
      </c>
      <c r="BJ142" s="1164">
        <v>21.750678733031702</v>
      </c>
      <c r="BK142" s="1164"/>
      <c r="BL142" s="1164">
        <f>SUM(BH142,BI142,BJ142)</f>
        <v>48.312722473604808</v>
      </c>
      <c r="BM142" s="1162"/>
      <c r="BN142" s="1164">
        <v>48.3193277310924</v>
      </c>
      <c r="BO142" s="1164">
        <v>0</v>
      </c>
      <c r="BP142" s="1164">
        <v>0</v>
      </c>
      <c r="BQ142" s="1164">
        <v>1.5117748863587801</v>
      </c>
      <c r="BR142" s="1164">
        <f t="shared" si="62"/>
        <v>98.143825091055987</v>
      </c>
      <c r="BS142" s="1165"/>
      <c r="BT142" s="1200"/>
      <c r="BU142" s="177"/>
      <c r="BV142" s="46"/>
    </row>
    <row r="143" spans="1:74" ht="51.75" customHeight="1" x14ac:dyDescent="0.55000000000000004">
      <c r="A143" s="537">
        <v>0</v>
      </c>
      <c r="B143" s="538">
        <v>6</v>
      </c>
      <c r="C143" s="537">
        <v>0</v>
      </c>
      <c r="D143" s="538">
        <v>5</v>
      </c>
      <c r="E143" s="537">
        <v>0</v>
      </c>
      <c r="F143" s="538">
        <v>6</v>
      </c>
      <c r="G143" s="537">
        <v>0</v>
      </c>
      <c r="H143" s="538">
        <v>4</v>
      </c>
      <c r="I143" s="1375" t="str">
        <f t="shared" si="54"/>
        <v>06050604</v>
      </c>
      <c r="J143" s="1375" t="str">
        <f t="shared" si="55"/>
        <v>06050604</v>
      </c>
      <c r="K143" s="830"/>
      <c r="L143" s="830">
        <v>711905</v>
      </c>
      <c r="M143" s="830"/>
      <c r="N143" s="830"/>
      <c r="O143" s="830"/>
      <c r="P143" s="830"/>
      <c r="Q143" s="830"/>
      <c r="R143" s="830"/>
      <c r="S143" s="986" t="s">
        <v>119</v>
      </c>
      <c r="T143" s="3185"/>
      <c r="U143" s="2670" t="s">
        <v>1094</v>
      </c>
      <c r="V143" s="2704" t="s">
        <v>1093</v>
      </c>
      <c r="W143" s="1046"/>
      <c r="X143" s="2466" t="s">
        <v>240</v>
      </c>
      <c r="Y143" s="545" t="s">
        <v>1095</v>
      </c>
      <c r="Z143" s="548"/>
      <c r="AA143" s="791"/>
      <c r="AB143" s="791"/>
      <c r="AC143" s="2444">
        <v>8</v>
      </c>
      <c r="AD143" s="3507">
        <f t="shared" si="61"/>
        <v>12.916666666666666</v>
      </c>
      <c r="AE143" s="3426">
        <v>16.2</v>
      </c>
      <c r="AF143" s="3426"/>
      <c r="AG143" s="3558">
        <v>70</v>
      </c>
      <c r="AH143" s="3370">
        <f t="shared" si="60"/>
        <v>60</v>
      </c>
      <c r="AI143" s="3558">
        <v>8</v>
      </c>
      <c r="AJ143" s="3558">
        <v>0</v>
      </c>
      <c r="AK143" s="3558">
        <v>5</v>
      </c>
      <c r="AL143" s="3558">
        <v>19</v>
      </c>
      <c r="AM143" s="3558">
        <v>25</v>
      </c>
      <c r="AN143" s="3558">
        <v>3</v>
      </c>
      <c r="AO143" s="3558"/>
      <c r="AP143" s="3558" t="s">
        <v>1062</v>
      </c>
      <c r="AQ143" s="3370">
        <f t="shared" si="58"/>
        <v>35</v>
      </c>
      <c r="AR143" s="3583">
        <v>4</v>
      </c>
      <c r="AS143" s="3000">
        <v>0</v>
      </c>
      <c r="AT143" s="3000">
        <v>10</v>
      </c>
      <c r="AU143" s="3000">
        <v>15</v>
      </c>
      <c r="AV143" s="3000"/>
      <c r="AW143" s="3001">
        <v>0</v>
      </c>
      <c r="AX143" s="3001">
        <v>0</v>
      </c>
      <c r="AY143" s="3002">
        <v>6</v>
      </c>
      <c r="AZ143" s="3005"/>
      <c r="BA143" s="2916">
        <f t="shared" si="57"/>
        <v>155</v>
      </c>
      <c r="BB143" s="3017">
        <f>BA143/'Radiología simple.'!$AO$8</f>
        <v>12.916666666666666</v>
      </c>
      <c r="BC143" s="1807" t="str" cm="1">
        <f t="array" ref="BC143">_xlfn.IFS(BB143&lt;4,"estandar",BB143&gt;9,"compleja",BB143&gt;4,"avanzada")</f>
        <v>compleja</v>
      </c>
      <c r="BD143" s="3260">
        <v>1</v>
      </c>
      <c r="BE143" s="3261">
        <v>1</v>
      </c>
      <c r="BF143" s="3260">
        <v>1</v>
      </c>
      <c r="BG143" s="3261">
        <v>0</v>
      </c>
      <c r="BH143" s="1164">
        <v>22.948998491704401</v>
      </c>
      <c r="BI143" s="1164">
        <v>14.237862745098001</v>
      </c>
      <c r="BJ143" s="1164">
        <v>21.750678733031702</v>
      </c>
      <c r="BK143" s="1164"/>
      <c r="BL143" s="1164">
        <f>SUM(BH143,BI143,BJ143)</f>
        <v>58.937539969834106</v>
      </c>
      <c r="BM143" s="1162"/>
      <c r="BN143" s="1164">
        <v>67.647058823529406</v>
      </c>
      <c r="BO143" s="1164">
        <v>24</v>
      </c>
      <c r="BP143" s="1164">
        <v>0</v>
      </c>
      <c r="BQ143" s="1164">
        <v>1.5117748863587801</v>
      </c>
      <c r="BR143" s="1164">
        <f t="shared" si="62"/>
        <v>152.09637367972229</v>
      </c>
      <c r="BS143" s="1165"/>
      <c r="BT143" s="1200">
        <v>20</v>
      </c>
      <c r="BU143" s="177"/>
      <c r="BV143" s="46"/>
    </row>
    <row r="144" spans="1:74" ht="51.75" customHeight="1" x14ac:dyDescent="0.55000000000000004">
      <c r="A144" s="537">
        <v>0</v>
      </c>
      <c r="B144" s="538">
        <v>6</v>
      </c>
      <c r="C144" s="537">
        <v>0</v>
      </c>
      <c r="D144" s="538">
        <v>5</v>
      </c>
      <c r="E144" s="537">
        <v>0</v>
      </c>
      <c r="F144" s="538">
        <v>7</v>
      </c>
      <c r="G144" s="537">
        <v>0</v>
      </c>
      <c r="H144" s="538">
        <v>0</v>
      </c>
      <c r="I144" s="1375" t="str">
        <f t="shared" si="54"/>
        <v>06050700</v>
      </c>
      <c r="J144" s="1375" t="str">
        <f t="shared" si="55"/>
        <v>06050700</v>
      </c>
      <c r="K144" s="830"/>
      <c r="L144" s="830">
        <v>712071</v>
      </c>
      <c r="M144" s="830"/>
      <c r="N144" s="830"/>
      <c r="O144" s="830"/>
      <c r="P144" s="830"/>
      <c r="Q144" s="830"/>
      <c r="R144" s="830"/>
      <c r="S144" s="831" t="s">
        <v>288</v>
      </c>
      <c r="T144" s="2663" t="s">
        <v>1096</v>
      </c>
      <c r="U144" s="2685"/>
      <c r="V144" s="3201"/>
      <c r="W144" s="2491" t="s">
        <v>1097</v>
      </c>
      <c r="X144" s="3020" t="s">
        <v>653</v>
      </c>
      <c r="Y144" s="3034" t="s">
        <v>1098</v>
      </c>
      <c r="Z144" s="548"/>
      <c r="AA144" s="791"/>
      <c r="AB144" s="791"/>
      <c r="AC144" s="2444">
        <v>6.5</v>
      </c>
      <c r="AD144" s="3507">
        <f t="shared" si="61"/>
        <v>5.833333333333333</v>
      </c>
      <c r="AE144" s="3426">
        <v>12.4</v>
      </c>
      <c r="AF144" s="3426"/>
      <c r="AG144" s="3545">
        <v>45</v>
      </c>
      <c r="AH144" s="3370">
        <f t="shared" si="60"/>
        <v>45</v>
      </c>
      <c r="AI144" s="3545">
        <v>8</v>
      </c>
      <c r="AJ144" s="3545">
        <v>0</v>
      </c>
      <c r="AK144" s="3545">
        <v>0</v>
      </c>
      <c r="AL144" s="3545">
        <v>19</v>
      </c>
      <c r="AM144" s="3545">
        <v>15</v>
      </c>
      <c r="AN144" s="3545">
        <v>3</v>
      </c>
      <c r="AO144" s="3545"/>
      <c r="AP144" s="3545">
        <v>30</v>
      </c>
      <c r="AQ144" s="3370">
        <f t="shared" si="58"/>
        <v>25</v>
      </c>
      <c r="AR144" s="1947">
        <v>4</v>
      </c>
      <c r="AS144" s="1831">
        <v>0</v>
      </c>
      <c r="AT144" s="1831">
        <v>10</v>
      </c>
      <c r="AU144" s="1831">
        <v>5</v>
      </c>
      <c r="AV144" s="1831">
        <v>0</v>
      </c>
      <c r="AW144" s="2205">
        <v>0</v>
      </c>
      <c r="AX144" s="2205">
        <v>0</v>
      </c>
      <c r="AY144" s="1832">
        <v>6</v>
      </c>
      <c r="AZ144" s="1943"/>
      <c r="BA144" s="2916">
        <f t="shared" si="57"/>
        <v>70</v>
      </c>
      <c r="BB144" s="3017">
        <f>BA144/'Radiología simple.'!$AO$8</f>
        <v>5.833333333333333</v>
      </c>
      <c r="BC144" s="1807" t="str" cm="1">
        <f t="array" ref="BC144">_xlfn.IFS(BB144&lt;4,"estandar",BB144&gt;9,"compleja",BB144&gt;4,"avanzada")</f>
        <v>avanzada</v>
      </c>
      <c r="BD144" s="3260">
        <v>1</v>
      </c>
      <c r="BE144" s="3261">
        <v>0</v>
      </c>
      <c r="BF144" s="3260">
        <v>1</v>
      </c>
      <c r="BG144" s="3261">
        <v>0</v>
      </c>
      <c r="BH144" s="1164">
        <v>14.752927601810001</v>
      </c>
      <c r="BI144" s="1164">
        <v>9.1529117647058804</v>
      </c>
      <c r="BJ144" s="1164">
        <v>21.750678733031702</v>
      </c>
      <c r="BK144" s="1164"/>
      <c r="BL144" s="1164">
        <f>SUM(BH144,BI144,BJ144)</f>
        <v>45.656518099547583</v>
      </c>
      <c r="BM144" s="1162"/>
      <c r="BN144" s="1164">
        <v>43.487394957983199</v>
      </c>
      <c r="BO144" s="1164">
        <v>24</v>
      </c>
      <c r="BP144" s="1164">
        <v>0</v>
      </c>
      <c r="BQ144" s="1164">
        <v>1.5117748863587801</v>
      </c>
      <c r="BR144" s="1164">
        <f t="shared" si="62"/>
        <v>114.65568794388956</v>
      </c>
      <c r="BS144" s="1165"/>
      <c r="BT144" s="1200">
        <v>20</v>
      </c>
      <c r="BU144" s="177"/>
      <c r="BV144" s="46"/>
    </row>
    <row r="145" spans="1:74" ht="51.75" hidden="1" customHeight="1" x14ac:dyDescent="0.55000000000000004">
      <c r="A145" s="537"/>
      <c r="B145" s="538"/>
      <c r="C145" s="537"/>
      <c r="D145" s="538"/>
      <c r="E145" s="537"/>
      <c r="F145" s="538"/>
      <c r="G145" s="537"/>
      <c r="H145" s="538"/>
      <c r="I145" s="3883"/>
      <c r="J145" s="2438" t="str">
        <f t="shared" si="55"/>
        <v/>
      </c>
      <c r="K145" s="127"/>
      <c r="L145" s="127"/>
      <c r="M145" s="120"/>
      <c r="N145" s="120"/>
      <c r="O145" s="120"/>
      <c r="P145" s="120"/>
      <c r="Q145" s="120"/>
      <c r="R145" s="120"/>
      <c r="S145" s="765"/>
      <c r="T145" s="3214"/>
      <c r="U145" s="2945" t="s">
        <v>1099</v>
      </c>
      <c r="V145" s="3217" t="s">
        <v>1100</v>
      </c>
      <c r="W145" s="1530"/>
      <c r="X145" s="3020" t="s">
        <v>653</v>
      </c>
      <c r="Y145" s="3034" t="s">
        <v>1099</v>
      </c>
      <c r="Z145" s="548"/>
      <c r="AA145" s="791"/>
      <c r="AB145" s="791"/>
      <c r="AC145" s="2444">
        <v>6.5</v>
      </c>
      <c r="AD145" s="3507">
        <f t="shared" si="61"/>
        <v>0</v>
      </c>
      <c r="AE145" s="3426">
        <v>12.4</v>
      </c>
      <c r="AF145" s="3426"/>
      <c r="AG145" s="3545">
        <v>45</v>
      </c>
      <c r="AH145" s="3370">
        <f t="shared" si="60"/>
        <v>0</v>
      </c>
      <c r="AI145" s="3545"/>
      <c r="AJ145" s="3545"/>
      <c r="AK145" s="3545"/>
      <c r="AL145" s="3545"/>
      <c r="AM145" s="3545"/>
      <c r="AN145" s="3545"/>
      <c r="AO145" s="3545"/>
      <c r="AP145" s="3545">
        <v>30</v>
      </c>
      <c r="AQ145" s="3370">
        <f t="shared" si="58"/>
        <v>0</v>
      </c>
      <c r="AR145" s="1947"/>
      <c r="AS145" s="1831"/>
      <c r="AT145" s="1831"/>
      <c r="AU145" s="1831"/>
      <c r="AV145" s="1831"/>
      <c r="AW145" s="2205"/>
      <c r="AX145" s="2205"/>
      <c r="AY145" s="1832"/>
      <c r="AZ145" s="1943"/>
      <c r="BA145" s="2916">
        <f t="shared" si="57"/>
        <v>0</v>
      </c>
      <c r="BB145" s="3017">
        <f>BA145/'Radiología simple.'!$AO$8</f>
        <v>0</v>
      </c>
      <c r="BC145" s="2921"/>
      <c r="BD145" s="3260"/>
      <c r="BE145" s="3261"/>
      <c r="BF145" s="3260"/>
      <c r="BG145" s="3261"/>
      <c r="BH145" s="1164"/>
      <c r="BI145" s="1164"/>
      <c r="BJ145" s="1164"/>
      <c r="BK145" s="1164"/>
      <c r="BL145" s="1164"/>
      <c r="BM145" s="1162"/>
      <c r="BN145" s="1164"/>
      <c r="BO145" s="1164"/>
      <c r="BP145" s="1164"/>
      <c r="BQ145" s="1164"/>
      <c r="BR145" s="1164"/>
      <c r="BS145" s="1165"/>
      <c r="BT145" s="1200"/>
      <c r="BU145" s="177"/>
      <c r="BV145" s="46"/>
    </row>
    <row r="146" spans="1:74" ht="51.75" hidden="1" customHeight="1" x14ac:dyDescent="0.55000000000000004">
      <c r="A146" s="537">
        <v>0</v>
      </c>
      <c r="B146" s="538">
        <v>6</v>
      </c>
      <c r="C146" s="537">
        <v>0</v>
      </c>
      <c r="D146" s="538">
        <v>5</v>
      </c>
      <c r="E146" s="537">
        <v>0</v>
      </c>
      <c r="F146" s="538">
        <v>8</v>
      </c>
      <c r="G146" s="537">
        <v>0</v>
      </c>
      <c r="H146" s="538">
        <v>1</v>
      </c>
      <c r="I146" s="3883" t="str">
        <f t="shared" si="54"/>
        <v>06050801</v>
      </c>
      <c r="J146" s="2438" t="str">
        <f t="shared" si="55"/>
        <v>06050801</v>
      </c>
      <c r="K146" s="127"/>
      <c r="L146" s="127">
        <v>712072</v>
      </c>
      <c r="M146" s="120"/>
      <c r="N146" s="120"/>
      <c r="O146" s="120"/>
      <c r="P146" s="120"/>
      <c r="Q146" s="120"/>
      <c r="R146" s="120"/>
      <c r="S146" s="799" t="s">
        <v>119</v>
      </c>
      <c r="T146" s="2946" t="s">
        <v>1101</v>
      </c>
      <c r="U146" s="2945"/>
      <c r="V146" s="3218" t="s">
        <v>1102</v>
      </c>
      <c r="W146" s="2491"/>
      <c r="X146" s="3020" t="s">
        <v>653</v>
      </c>
      <c r="Y146" s="823" t="s">
        <v>1101</v>
      </c>
      <c r="Z146" s="548"/>
      <c r="AA146" s="791"/>
      <c r="AB146" s="791"/>
      <c r="AC146" s="2444">
        <v>5.6</v>
      </c>
      <c r="AD146" s="3507">
        <f t="shared" si="61"/>
        <v>0</v>
      </c>
      <c r="AE146" s="3426">
        <v>7.3</v>
      </c>
      <c r="AF146" s="3426"/>
      <c r="AG146" s="3545">
        <v>30</v>
      </c>
      <c r="AH146" s="3370">
        <f t="shared" si="60"/>
        <v>0</v>
      </c>
      <c r="AI146" s="3545"/>
      <c r="AJ146" s="3545"/>
      <c r="AK146" s="3545"/>
      <c r="AL146" s="3545"/>
      <c r="AM146" s="3545"/>
      <c r="AN146" s="3545"/>
      <c r="AO146" s="3545"/>
      <c r="AP146" s="3545">
        <v>30</v>
      </c>
      <c r="AQ146" s="3370">
        <f t="shared" si="58"/>
        <v>0</v>
      </c>
      <c r="AR146" s="1947"/>
      <c r="AS146" s="1831"/>
      <c r="AT146" s="1831"/>
      <c r="AU146" s="1831"/>
      <c r="AV146" s="1831"/>
      <c r="AW146" s="2205"/>
      <c r="AX146" s="2205"/>
      <c r="AY146" s="1832"/>
      <c r="AZ146" s="1943"/>
      <c r="BA146" s="2916">
        <f t="shared" si="57"/>
        <v>0</v>
      </c>
      <c r="BB146" s="3017">
        <f>BA146/'Radiología simple.'!$AO$8</f>
        <v>0</v>
      </c>
      <c r="BC146" s="2921"/>
      <c r="BD146" s="3260"/>
      <c r="BE146" s="3261"/>
      <c r="BF146" s="3260"/>
      <c r="BG146" s="3261"/>
      <c r="BH146" s="1164">
        <v>9.8352850678733006</v>
      </c>
      <c r="BI146" s="1164">
        <v>6.1019411764705902</v>
      </c>
      <c r="BJ146" s="1164">
        <v>21.750678733031702</v>
      </c>
      <c r="BK146" s="1164"/>
      <c r="BL146" s="1164">
        <f>SUM(BH146,BI146,BJ146)</f>
        <v>37.687904977375595</v>
      </c>
      <c r="BM146" s="1162"/>
      <c r="BN146" s="1164">
        <v>28.991596638655501</v>
      </c>
      <c r="BO146" s="1164">
        <v>0</v>
      </c>
      <c r="BP146" s="1164">
        <v>0</v>
      </c>
      <c r="BQ146" s="1164">
        <v>1.5117748863587801</v>
      </c>
      <c r="BR146" s="1164">
        <f t="shared" si="62"/>
        <v>68.191276502389883</v>
      </c>
      <c r="BS146" s="1165"/>
      <c r="BT146" s="1200"/>
      <c r="BU146" s="177"/>
      <c r="BV146" s="46"/>
    </row>
    <row r="147" spans="1:74" ht="51.75" hidden="1" customHeight="1" x14ac:dyDescent="0.55000000000000004">
      <c r="A147" s="805"/>
      <c r="B147" s="806"/>
      <c r="C147" s="805"/>
      <c r="D147" s="806"/>
      <c r="E147" s="805"/>
      <c r="F147" s="806"/>
      <c r="G147" s="805"/>
      <c r="H147" s="806"/>
      <c r="I147" s="3917" t="str">
        <f t="shared" si="54"/>
        <v/>
      </c>
      <c r="J147" s="2438" t="str">
        <f t="shared" si="55"/>
        <v/>
      </c>
      <c r="K147" s="127"/>
      <c r="L147" s="127"/>
      <c r="M147" s="120"/>
      <c r="N147" s="120"/>
      <c r="O147" s="120"/>
      <c r="P147" s="120"/>
      <c r="Q147" s="120"/>
      <c r="R147" s="120"/>
      <c r="S147" s="799" t="s">
        <v>104</v>
      </c>
      <c r="T147" s="2946" t="s">
        <v>1103</v>
      </c>
      <c r="U147" s="2945"/>
      <c r="V147" s="3218" t="s">
        <v>1104</v>
      </c>
      <c r="W147" s="2491"/>
      <c r="X147" s="2324" t="s">
        <v>268</v>
      </c>
      <c r="Y147" s="780"/>
      <c r="Z147" s="548"/>
      <c r="AA147" s="791"/>
      <c r="AB147" s="791"/>
      <c r="AC147" s="2444"/>
      <c r="AD147" s="3426"/>
      <c r="AE147" s="3426"/>
      <c r="AF147" s="3426"/>
      <c r="AG147" s="3617" t="s">
        <v>1105</v>
      </c>
      <c r="AH147" s="3370">
        <f t="shared" si="60"/>
        <v>0</v>
      </c>
      <c r="AI147" s="3545"/>
      <c r="AJ147" s="3545"/>
      <c r="AK147" s="3545"/>
      <c r="AL147" s="3545"/>
      <c r="AM147" s="3545"/>
      <c r="AN147" s="3545"/>
      <c r="AO147" s="3545"/>
      <c r="AP147" s="3545" t="s">
        <v>1106</v>
      </c>
      <c r="AQ147" s="3370">
        <f t="shared" si="58"/>
        <v>0</v>
      </c>
      <c r="AR147" s="1947"/>
      <c r="AS147" s="1831"/>
      <c r="AT147" s="1831"/>
      <c r="AU147" s="1831"/>
      <c r="AV147" s="1831"/>
      <c r="AW147" s="2205"/>
      <c r="AX147" s="2205"/>
      <c r="AY147" s="1832"/>
      <c r="AZ147" s="1943"/>
      <c r="BA147" s="2916">
        <f t="shared" si="57"/>
        <v>0</v>
      </c>
      <c r="BB147" s="3017">
        <f>BA147/'Radiología simple.'!$AO$8</f>
        <v>0</v>
      </c>
      <c r="BC147" s="2921"/>
      <c r="BD147" s="3260"/>
      <c r="BE147" s="3261"/>
      <c r="BF147" s="3260"/>
      <c r="BG147" s="3261"/>
      <c r="BH147" s="1164"/>
      <c r="BI147" s="1164"/>
      <c r="BJ147" s="1164"/>
      <c r="BK147" s="1164"/>
      <c r="BL147" s="1164"/>
      <c r="BM147" s="1162"/>
      <c r="BN147" s="1164"/>
      <c r="BO147" s="1164"/>
      <c r="BP147" s="1164"/>
      <c r="BQ147" s="1164"/>
      <c r="BR147" s="1164"/>
      <c r="BS147" s="1165"/>
      <c r="BT147" s="1200"/>
      <c r="BU147" s="505"/>
      <c r="BV147" s="506"/>
    </row>
    <row r="148" spans="1:74" ht="51.75" hidden="1" customHeight="1" x14ac:dyDescent="0.55000000000000004">
      <c r="A148" s="537"/>
      <c r="B148" s="538"/>
      <c r="C148" s="537"/>
      <c r="D148" s="538"/>
      <c r="E148" s="537"/>
      <c r="F148" s="538"/>
      <c r="G148" s="537"/>
      <c r="H148" s="538"/>
      <c r="I148" s="3883"/>
      <c r="J148" s="2438" t="str">
        <f t="shared" si="55"/>
        <v/>
      </c>
      <c r="K148" s="127"/>
      <c r="L148" s="127"/>
      <c r="M148" s="120"/>
      <c r="N148" s="120"/>
      <c r="O148" s="120"/>
      <c r="P148" s="120"/>
      <c r="Q148" s="120"/>
      <c r="R148" s="120"/>
      <c r="S148" s="799" t="s">
        <v>456</v>
      </c>
      <c r="T148" s="2946" t="s">
        <v>1107</v>
      </c>
      <c r="U148" s="3215"/>
      <c r="V148" s="3217"/>
      <c r="W148" s="1530"/>
      <c r="X148" s="2324" t="s">
        <v>268</v>
      </c>
      <c r="Y148" s="780"/>
      <c r="Z148" s="548"/>
      <c r="AA148" s="791"/>
      <c r="AB148" s="791"/>
      <c r="AC148" s="2444"/>
      <c r="AD148" s="3426"/>
      <c r="AE148" s="3426"/>
      <c r="AF148" s="3426"/>
      <c r="AG148" s="3617"/>
      <c r="AH148" s="3370">
        <f t="shared" si="60"/>
        <v>0</v>
      </c>
      <c r="AI148" s="3545"/>
      <c r="AJ148" s="3545"/>
      <c r="AK148" s="3545"/>
      <c r="AL148" s="3545"/>
      <c r="AM148" s="3545"/>
      <c r="AN148" s="3545"/>
      <c r="AO148" s="3545"/>
      <c r="AP148" s="3545"/>
      <c r="AQ148" s="3370">
        <f t="shared" si="58"/>
        <v>0</v>
      </c>
      <c r="AR148" s="1947"/>
      <c r="AS148" s="1831"/>
      <c r="AT148" s="1831"/>
      <c r="AU148" s="1831"/>
      <c r="AV148" s="1831"/>
      <c r="AW148" s="2205"/>
      <c r="AX148" s="2205"/>
      <c r="AY148" s="1832"/>
      <c r="AZ148" s="1943"/>
      <c r="BA148" s="2916">
        <f t="shared" si="57"/>
        <v>0</v>
      </c>
      <c r="BB148" s="3017">
        <f>BA148/'Radiología simple.'!$AO$8</f>
        <v>0</v>
      </c>
      <c r="BC148" s="2921"/>
      <c r="BD148" s="3260"/>
      <c r="BE148" s="3261"/>
      <c r="BF148" s="3260"/>
      <c r="BG148" s="3261"/>
      <c r="BH148" s="1164"/>
      <c r="BI148" s="1164"/>
      <c r="BJ148" s="1164"/>
      <c r="BK148" s="1164"/>
      <c r="BL148" s="1164"/>
      <c r="BM148" s="1162"/>
      <c r="BN148" s="1164"/>
      <c r="BO148" s="1164"/>
      <c r="BP148" s="1164"/>
      <c r="BQ148" s="1164"/>
      <c r="BR148" s="1164"/>
      <c r="BS148" s="1165"/>
      <c r="BT148" s="1200"/>
      <c r="BU148" s="177"/>
      <c r="BV148" s="46"/>
    </row>
    <row r="149" spans="1:74" ht="51.75" customHeight="1" x14ac:dyDescent="0.55000000000000004">
      <c r="A149" s="1437">
        <v>0</v>
      </c>
      <c r="B149" s="1438">
        <v>6</v>
      </c>
      <c r="C149" s="1437">
        <v>0</v>
      </c>
      <c r="D149" s="1438">
        <v>5</v>
      </c>
      <c r="E149" s="1437">
        <v>0</v>
      </c>
      <c r="F149" s="1438">
        <v>7</v>
      </c>
      <c r="G149" s="1437">
        <v>0</v>
      </c>
      <c r="H149" s="1438">
        <v>1</v>
      </c>
      <c r="I149" s="1375"/>
      <c r="J149" s="2766" t="str">
        <f t="shared" si="55"/>
        <v>06050701</v>
      </c>
      <c r="K149" s="830"/>
      <c r="L149" s="830"/>
      <c r="M149" s="830"/>
      <c r="N149" s="830"/>
      <c r="O149" s="830"/>
      <c r="P149" s="830"/>
      <c r="Q149" s="830"/>
      <c r="R149" s="830"/>
      <c r="S149" s="831" t="s">
        <v>288</v>
      </c>
      <c r="T149" s="2969"/>
      <c r="U149" s="3216" t="s">
        <v>1108</v>
      </c>
      <c r="V149" s="3201" t="s">
        <v>1109</v>
      </c>
      <c r="W149" s="1530"/>
      <c r="X149" s="3020" t="s">
        <v>291</v>
      </c>
      <c r="Y149" s="780"/>
      <c r="Z149" s="548"/>
      <c r="AA149" s="791"/>
      <c r="AB149" s="791"/>
      <c r="AC149" s="2444"/>
      <c r="AD149" s="3507">
        <f>BB149</f>
        <v>5.833333333333333</v>
      </c>
      <c r="AE149" s="3426"/>
      <c r="AF149" s="3426"/>
      <c r="AG149" s="3615" t="s">
        <v>1083</v>
      </c>
      <c r="AH149" s="3370">
        <f t="shared" si="60"/>
        <v>45</v>
      </c>
      <c r="AI149" s="3558">
        <v>8</v>
      </c>
      <c r="AJ149" s="3558">
        <v>0</v>
      </c>
      <c r="AK149" s="3558">
        <v>0</v>
      </c>
      <c r="AL149" s="3558">
        <v>19</v>
      </c>
      <c r="AM149" s="3558">
        <v>15</v>
      </c>
      <c r="AN149" s="3558">
        <v>3</v>
      </c>
      <c r="AO149" s="3558"/>
      <c r="AP149" s="3558" t="s">
        <v>1084</v>
      </c>
      <c r="AQ149" s="3370">
        <f t="shared" si="58"/>
        <v>25</v>
      </c>
      <c r="AR149" s="3584">
        <v>4</v>
      </c>
      <c r="AS149" s="3035">
        <v>0</v>
      </c>
      <c r="AT149" s="3035">
        <v>10</v>
      </c>
      <c r="AU149" s="3035">
        <v>5</v>
      </c>
      <c r="AV149" s="3035">
        <v>0</v>
      </c>
      <c r="AW149" s="3036">
        <v>0</v>
      </c>
      <c r="AX149" s="3036">
        <v>0</v>
      </c>
      <c r="AY149" s="3037">
        <v>6</v>
      </c>
      <c r="AZ149" s="3038"/>
      <c r="BA149" s="2916">
        <f t="shared" si="57"/>
        <v>70</v>
      </c>
      <c r="BB149" s="3017">
        <f>BA149/'Radiología simple.'!$AO$8</f>
        <v>5.833333333333333</v>
      </c>
      <c r="BC149" s="1807" t="str" cm="1">
        <f t="array" ref="BC149">_xlfn.IFS(BB149&lt;4,"estandar",BB149&gt;9,"compleja",BB149&gt;4,"avanzada")</f>
        <v>avanzada</v>
      </c>
      <c r="BD149" s="3260">
        <v>1</v>
      </c>
      <c r="BE149" s="3261">
        <v>0</v>
      </c>
      <c r="BF149" s="3260">
        <v>1</v>
      </c>
      <c r="BG149" s="3261">
        <v>0</v>
      </c>
      <c r="BH149" s="1164"/>
      <c r="BI149" s="1164"/>
      <c r="BJ149" s="1164"/>
      <c r="BK149" s="1164"/>
      <c r="BL149" s="1164"/>
      <c r="BM149" s="1162"/>
      <c r="BN149" s="1164"/>
      <c r="BO149" s="1164"/>
      <c r="BP149" s="1164"/>
      <c r="BQ149" s="1164"/>
      <c r="BR149" s="1164"/>
      <c r="BS149" s="1165"/>
      <c r="BT149" s="1200"/>
      <c r="BU149" s="177"/>
      <c r="BV149" s="46"/>
    </row>
    <row r="150" spans="1:74" ht="51.75" customHeight="1" x14ac:dyDescent="0.55000000000000004">
      <c r="A150" s="1437">
        <v>0</v>
      </c>
      <c r="B150" s="1438">
        <v>6</v>
      </c>
      <c r="C150" s="1437">
        <v>0</v>
      </c>
      <c r="D150" s="1438">
        <v>5</v>
      </c>
      <c r="E150" s="1437">
        <v>0</v>
      </c>
      <c r="F150" s="1438">
        <v>7</v>
      </c>
      <c r="G150" s="1437">
        <v>0</v>
      </c>
      <c r="H150" s="1438">
        <v>2</v>
      </c>
      <c r="I150" s="1375"/>
      <c r="J150" s="2766" t="str">
        <f t="shared" si="55"/>
        <v>06050702</v>
      </c>
      <c r="K150" s="830"/>
      <c r="L150" s="830"/>
      <c r="M150" s="830"/>
      <c r="N150" s="830"/>
      <c r="O150" s="830"/>
      <c r="P150" s="830"/>
      <c r="Q150" s="830"/>
      <c r="R150" s="830"/>
      <c r="S150" s="831" t="s">
        <v>288</v>
      </c>
      <c r="T150" s="2969"/>
      <c r="U150" s="3216" t="s">
        <v>1110</v>
      </c>
      <c r="V150" s="3201" t="s">
        <v>1109</v>
      </c>
      <c r="W150" s="1530"/>
      <c r="X150" s="3020" t="s">
        <v>291</v>
      </c>
      <c r="Y150" s="780"/>
      <c r="Z150" s="548"/>
      <c r="AA150" s="791"/>
      <c r="AB150" s="791"/>
      <c r="AC150" s="2444"/>
      <c r="AD150" s="3507">
        <f>BB150</f>
        <v>12.5</v>
      </c>
      <c r="AE150" s="3426"/>
      <c r="AF150" s="3426"/>
      <c r="AG150" s="3615" t="s">
        <v>1087</v>
      </c>
      <c r="AH150" s="3370">
        <f t="shared" si="60"/>
        <v>60</v>
      </c>
      <c r="AI150" s="3615">
        <v>8</v>
      </c>
      <c r="AJ150" s="3615">
        <v>0</v>
      </c>
      <c r="AK150" s="3615">
        <v>5</v>
      </c>
      <c r="AL150" s="3615">
        <v>19</v>
      </c>
      <c r="AM150" s="3615">
        <v>25</v>
      </c>
      <c r="AN150" s="3615">
        <v>3</v>
      </c>
      <c r="AO150" s="3615"/>
      <c r="AP150" s="3615" t="s">
        <v>1062</v>
      </c>
      <c r="AQ150" s="3370">
        <f t="shared" si="58"/>
        <v>30</v>
      </c>
      <c r="AR150" s="3583">
        <v>4</v>
      </c>
      <c r="AS150" s="3000">
        <v>0</v>
      </c>
      <c r="AT150" s="3000">
        <v>10</v>
      </c>
      <c r="AU150" s="3000">
        <v>10</v>
      </c>
      <c r="AV150" s="3000">
        <v>0</v>
      </c>
      <c r="AW150" s="3001">
        <v>0</v>
      </c>
      <c r="AX150" s="3001">
        <v>0</v>
      </c>
      <c r="AY150" s="3002">
        <v>6</v>
      </c>
      <c r="AZ150" s="3005"/>
      <c r="BA150" s="2916">
        <f t="shared" si="57"/>
        <v>150</v>
      </c>
      <c r="BB150" s="3017">
        <f>BA150/'Radiología simple.'!$AO$8</f>
        <v>12.5</v>
      </c>
      <c r="BC150" s="1807" t="str" cm="1">
        <f t="array" ref="BC150">_xlfn.IFS(BB150&lt;4,"estandar",BB150&gt;9,"compleja",BB150&gt;4,"avanzada")</f>
        <v>compleja</v>
      </c>
      <c r="BD150" s="3260">
        <v>1</v>
      </c>
      <c r="BE150" s="3261">
        <v>1</v>
      </c>
      <c r="BF150" s="3260">
        <v>1</v>
      </c>
      <c r="BG150" s="3261">
        <v>0</v>
      </c>
      <c r="BH150" s="1164"/>
      <c r="BI150" s="1164"/>
      <c r="BJ150" s="1164"/>
      <c r="BK150" s="1164"/>
      <c r="BL150" s="1164"/>
      <c r="BM150" s="1162"/>
      <c r="BN150" s="1164"/>
      <c r="BO150" s="1164"/>
      <c r="BP150" s="1164"/>
      <c r="BQ150" s="1164"/>
      <c r="BR150" s="1164"/>
      <c r="BS150" s="1165"/>
      <c r="BT150" s="1200"/>
      <c r="BU150" s="177"/>
      <c r="BV150" s="46"/>
    </row>
    <row r="151" spans="1:74" ht="51.75" customHeight="1" x14ac:dyDescent="0.55000000000000004">
      <c r="A151" s="1437">
        <v>0</v>
      </c>
      <c r="B151" s="1438">
        <v>6</v>
      </c>
      <c r="C151" s="1437">
        <v>0</v>
      </c>
      <c r="D151" s="1438">
        <v>5</v>
      </c>
      <c r="E151" s="1437">
        <v>0</v>
      </c>
      <c r="F151" s="1438">
        <v>8</v>
      </c>
      <c r="G151" s="1437">
        <v>0</v>
      </c>
      <c r="H151" s="1438">
        <v>1</v>
      </c>
      <c r="I151" s="2841"/>
      <c r="J151" s="2766" t="str">
        <f t="shared" si="55"/>
        <v>06050801</v>
      </c>
      <c r="K151" s="830"/>
      <c r="L151" s="830"/>
      <c r="M151" s="830"/>
      <c r="N151" s="830"/>
      <c r="O151" s="830"/>
      <c r="P151" s="830"/>
      <c r="Q151" s="830"/>
      <c r="R151" s="830"/>
      <c r="S151" s="831" t="s">
        <v>456</v>
      </c>
      <c r="T151" s="2685" t="s">
        <v>1111</v>
      </c>
      <c r="U151" s="2668"/>
      <c r="V151" s="2668"/>
      <c r="W151" s="1530"/>
      <c r="X151" s="3020" t="s">
        <v>291</v>
      </c>
      <c r="Y151" s="3034" t="s">
        <v>1111</v>
      </c>
      <c r="Z151" s="548"/>
      <c r="AA151" s="791"/>
      <c r="AB151" s="791"/>
      <c r="AC151" s="2444"/>
      <c r="AD151" s="3507">
        <f>BB151</f>
        <v>5.833333333333333</v>
      </c>
      <c r="AE151" s="3426"/>
      <c r="AF151" s="3426"/>
      <c r="AG151" s="3615" t="s">
        <v>1067</v>
      </c>
      <c r="AH151" s="3370">
        <f t="shared" si="60"/>
        <v>40</v>
      </c>
      <c r="AI151" s="3615">
        <v>8</v>
      </c>
      <c r="AJ151" s="3615">
        <v>0</v>
      </c>
      <c r="AK151" s="3615">
        <v>0</v>
      </c>
      <c r="AL151" s="3615">
        <v>19</v>
      </c>
      <c r="AM151" s="3615">
        <v>10</v>
      </c>
      <c r="AN151" s="3615">
        <v>3</v>
      </c>
      <c r="AO151" s="3615"/>
      <c r="AP151" s="3615" t="s">
        <v>1062</v>
      </c>
      <c r="AQ151" s="3370">
        <f t="shared" si="58"/>
        <v>30</v>
      </c>
      <c r="AR151" s="3583">
        <v>4</v>
      </c>
      <c r="AS151" s="3000">
        <v>0</v>
      </c>
      <c r="AT151" s="3000">
        <v>10</v>
      </c>
      <c r="AU151" s="3000">
        <v>10</v>
      </c>
      <c r="AV151" s="3000">
        <v>0</v>
      </c>
      <c r="AW151" s="3001">
        <v>0</v>
      </c>
      <c r="AX151" s="3001">
        <v>0</v>
      </c>
      <c r="AY151" s="3002">
        <v>6</v>
      </c>
      <c r="AZ151" s="3005"/>
      <c r="BA151" s="2916">
        <f t="shared" si="57"/>
        <v>70</v>
      </c>
      <c r="BB151" s="3017">
        <f>BA151/'Radiología simple.'!$AO$8</f>
        <v>5.833333333333333</v>
      </c>
      <c r="BC151" s="1807" t="str" cm="1">
        <f t="array" ref="BC151">_xlfn.IFS(BB151&lt;4,"estandar",BB151&gt;9,"compleja",BB151&gt;4,"avanzada")</f>
        <v>avanzada</v>
      </c>
      <c r="BD151" s="3260">
        <v>1</v>
      </c>
      <c r="BE151" s="3261">
        <v>0</v>
      </c>
      <c r="BF151" s="3260">
        <v>1</v>
      </c>
      <c r="BG151" s="3261">
        <v>0</v>
      </c>
      <c r="BH151" s="1164"/>
      <c r="BI151" s="1164"/>
      <c r="BJ151" s="1164"/>
      <c r="BK151" s="1164"/>
      <c r="BL151" s="1164"/>
      <c r="BM151" s="1162"/>
      <c r="BN151" s="1164"/>
      <c r="BO151" s="1164"/>
      <c r="BP151" s="1164"/>
      <c r="BQ151" s="1164"/>
      <c r="BR151" s="1164"/>
      <c r="BS151" s="1165"/>
      <c r="BT151" s="1200"/>
      <c r="BU151" s="177"/>
      <c r="BV151" s="46"/>
    </row>
    <row r="152" spans="1:74" s="564" customFormat="1" ht="20.25" customHeight="1" x14ac:dyDescent="0.55000000000000004">
      <c r="A152" s="824"/>
      <c r="B152" s="825"/>
      <c r="C152" s="824"/>
      <c r="D152" s="825"/>
      <c r="E152" s="824"/>
      <c r="F152" s="825"/>
      <c r="G152" s="824"/>
      <c r="H152" s="825"/>
      <c r="I152" s="1375"/>
      <c r="J152" s="1375"/>
      <c r="K152" s="830"/>
      <c r="L152" s="830"/>
      <c r="M152" s="830"/>
      <c r="N152" s="830"/>
      <c r="O152" s="830"/>
      <c r="P152" s="830"/>
      <c r="Q152" s="830"/>
      <c r="R152" s="830"/>
      <c r="S152" s="831"/>
      <c r="T152" s="832"/>
      <c r="U152" s="833"/>
      <c r="V152" s="833"/>
      <c r="W152" s="833"/>
      <c r="X152" s="2471"/>
      <c r="Y152" s="555"/>
      <c r="Z152" s="555"/>
      <c r="AA152" s="555"/>
      <c r="AB152" s="555"/>
      <c r="AC152" s="1573"/>
      <c r="AD152" s="3401"/>
      <c r="AE152" s="3401"/>
      <c r="AF152" s="3401"/>
      <c r="AG152" s="3379"/>
      <c r="AH152" s="3379"/>
      <c r="AI152" s="3379"/>
      <c r="AJ152" s="3379"/>
      <c r="AK152" s="3379"/>
      <c r="AL152" s="3379"/>
      <c r="AM152" s="3379"/>
      <c r="AN152" s="3379"/>
      <c r="AO152" s="3379"/>
      <c r="AP152" s="3379"/>
      <c r="AQ152" s="3379"/>
      <c r="AR152" s="2141" t="s">
        <v>218</v>
      </c>
      <c r="AS152" s="1782" t="s">
        <v>218</v>
      </c>
      <c r="AT152" s="1782"/>
      <c r="AU152" s="1782"/>
      <c r="AV152" s="1782"/>
      <c r="AW152" s="2207"/>
      <c r="AX152" s="2207" t="s">
        <v>218</v>
      </c>
      <c r="AY152" s="1833"/>
      <c r="AZ152" s="1980"/>
      <c r="BA152" s="1919"/>
      <c r="BB152" s="1149"/>
      <c r="BC152" s="1920"/>
      <c r="BD152" s="3282"/>
      <c r="BE152" s="1221"/>
      <c r="BF152" s="3282"/>
      <c r="BG152" s="1221"/>
      <c r="BH152" s="1149"/>
      <c r="BI152" s="1149"/>
      <c r="BJ152" s="1149"/>
      <c r="BK152" s="1149"/>
      <c r="BL152" s="1149"/>
      <c r="BM152" s="1151"/>
      <c r="BN152" s="1149"/>
      <c r="BO152" s="1149"/>
      <c r="BP152" s="1149"/>
      <c r="BQ152" s="1149"/>
      <c r="BR152" s="1149"/>
      <c r="BS152" s="1152"/>
      <c r="BT152" s="1221"/>
      <c r="BU152" s="836"/>
      <c r="BV152" s="837"/>
    </row>
    <row r="153" spans="1:74" ht="33.75" customHeight="1" x14ac:dyDescent="0.35">
      <c r="A153" s="809"/>
      <c r="B153" s="810"/>
      <c r="C153" s="809"/>
      <c r="D153" s="810"/>
      <c r="E153" s="809"/>
      <c r="F153" s="810"/>
      <c r="G153" s="809"/>
      <c r="H153" s="810"/>
      <c r="I153" s="811" t="str">
        <f t="shared" ref="I153:I206" si="63">CONCATENATE(A153,B153,C153,D153,E153,F153,G153,H153)</f>
        <v/>
      </c>
      <c r="J153" s="811"/>
      <c r="K153" s="812">
        <v>123</v>
      </c>
      <c r="L153" s="812"/>
      <c r="M153" s="812"/>
      <c r="N153" s="812"/>
      <c r="O153" s="812"/>
      <c r="P153" s="812"/>
      <c r="Q153" s="812"/>
      <c r="R153" s="812"/>
      <c r="S153" s="813" t="s">
        <v>119</v>
      </c>
      <c r="T153" s="814" t="s">
        <v>1112</v>
      </c>
      <c r="U153" s="815"/>
      <c r="V153" s="815"/>
      <c r="W153" s="815"/>
      <c r="X153" s="815"/>
      <c r="Y153" s="815"/>
      <c r="Z153" s="815"/>
      <c r="AA153" s="815"/>
      <c r="AB153" s="815"/>
      <c r="AC153" s="1938"/>
      <c r="AD153" s="3618"/>
      <c r="AE153" s="3618"/>
      <c r="AF153" s="3618"/>
      <c r="AG153" s="3618"/>
      <c r="AH153" s="3618"/>
      <c r="AI153" s="3618"/>
      <c r="AJ153" s="3618"/>
      <c r="AK153" s="3618"/>
      <c r="AL153" s="3618"/>
      <c r="AM153" s="3618"/>
      <c r="AN153" s="3618"/>
      <c r="AO153" s="3618"/>
      <c r="AP153" s="3618"/>
      <c r="AQ153" s="3618"/>
      <c r="AR153" s="2147"/>
      <c r="AS153" s="1956"/>
      <c r="AT153" s="1956"/>
      <c r="AU153" s="1956"/>
      <c r="AV153" s="1956"/>
      <c r="AW153" s="2218"/>
      <c r="AX153" s="2218"/>
      <c r="AY153" s="1972"/>
      <c r="AZ153" s="1986"/>
      <c r="BA153" s="1933"/>
      <c r="BB153" s="815"/>
      <c r="BC153" s="1934"/>
      <c r="BD153" s="3283"/>
      <c r="BE153" s="812"/>
      <c r="BF153" s="3283"/>
      <c r="BG153" s="812"/>
      <c r="BH153" s="815"/>
      <c r="BI153" s="815"/>
      <c r="BJ153" s="815"/>
      <c r="BK153" s="815"/>
      <c r="BL153" s="815"/>
      <c r="BM153" s="815"/>
      <c r="BN153" s="815"/>
      <c r="BO153" s="815"/>
      <c r="BP153" s="815"/>
      <c r="BQ153" s="815"/>
      <c r="BR153" s="815"/>
      <c r="BS153" s="815"/>
      <c r="BT153" s="815"/>
      <c r="BU153" s="177"/>
      <c r="BV153" s="46"/>
    </row>
    <row r="154" spans="1:74" ht="51.75" customHeight="1" x14ac:dyDescent="0.6">
      <c r="A154" s="537">
        <v>0</v>
      </c>
      <c r="B154" s="538">
        <v>6</v>
      </c>
      <c r="C154" s="537">
        <v>0</v>
      </c>
      <c r="D154" s="538">
        <v>6</v>
      </c>
      <c r="E154" s="537">
        <v>0</v>
      </c>
      <c r="F154" s="538">
        <v>1</v>
      </c>
      <c r="G154" s="537">
        <v>0</v>
      </c>
      <c r="H154" s="538">
        <v>0</v>
      </c>
      <c r="I154" s="1375" t="str">
        <f t="shared" si="63"/>
        <v>06060100</v>
      </c>
      <c r="J154" s="1375" t="str">
        <f t="shared" ref="J154:J201" si="64">CONCATENATE(A154,B154,C154,D154,E154,F154,G154,H154)</f>
        <v>06060100</v>
      </c>
      <c r="K154" s="1018"/>
      <c r="L154" s="1018"/>
      <c r="M154" s="1018"/>
      <c r="N154" s="1018"/>
      <c r="O154" s="1018"/>
      <c r="P154" s="1018"/>
      <c r="Q154" s="1018"/>
      <c r="R154" s="1018"/>
      <c r="S154" s="986" t="s">
        <v>119</v>
      </c>
      <c r="T154" s="2663" t="s">
        <v>1113</v>
      </c>
      <c r="U154" s="3190"/>
      <c r="V154" s="2793"/>
      <c r="W154" s="2487"/>
      <c r="X154" s="2466" t="s">
        <v>240</v>
      </c>
      <c r="Y154" s="787"/>
      <c r="Z154" s="548"/>
      <c r="AA154" s="791"/>
      <c r="AB154" s="791"/>
      <c r="AC154" s="1571"/>
      <c r="AD154" s="3378"/>
      <c r="AE154" s="3378"/>
      <c r="AF154" s="3378"/>
      <c r="AG154" s="3384"/>
      <c r="AH154" s="3398"/>
      <c r="AI154" s="3398">
        <v>8</v>
      </c>
      <c r="AJ154" s="3398">
        <v>0</v>
      </c>
      <c r="AK154" s="3398">
        <v>0</v>
      </c>
      <c r="AL154" s="3398">
        <v>19</v>
      </c>
      <c r="AM154" s="3398">
        <v>5</v>
      </c>
      <c r="AN154" s="3398">
        <v>3</v>
      </c>
      <c r="AO154" s="3384"/>
      <c r="AP154" s="3384"/>
      <c r="AQ154" s="3370">
        <f t="shared" ref="AQ154:AQ201" si="65">SUM(AR154:AY154)</f>
        <v>20</v>
      </c>
      <c r="AR154" s="2140">
        <v>4</v>
      </c>
      <c r="AS154" s="1787">
        <v>0</v>
      </c>
      <c r="AT154" s="1787">
        <v>10</v>
      </c>
      <c r="AU154" s="1787">
        <v>0</v>
      </c>
      <c r="AV154" s="1787">
        <v>0</v>
      </c>
      <c r="AW154" s="2209">
        <v>0</v>
      </c>
      <c r="AX154" s="2209">
        <v>0</v>
      </c>
      <c r="AY154" s="1834">
        <v>6</v>
      </c>
      <c r="AZ154" s="1977"/>
      <c r="BA154" s="1850"/>
      <c r="BB154" s="1164"/>
      <c r="BC154" s="1851"/>
      <c r="BD154" s="3260">
        <v>1</v>
      </c>
      <c r="BE154" s="3261">
        <v>0</v>
      </c>
      <c r="BF154" s="3260">
        <v>1</v>
      </c>
      <c r="BG154" s="3261">
        <v>0</v>
      </c>
      <c r="BH154" s="1164"/>
      <c r="BI154" s="1164"/>
      <c r="BJ154" s="1164"/>
      <c r="BK154" s="1164"/>
      <c r="BL154" s="1164"/>
      <c r="BM154" s="1162"/>
      <c r="BN154" s="1164"/>
      <c r="BO154" s="1164"/>
      <c r="BP154" s="1164"/>
      <c r="BQ154" s="1164"/>
      <c r="BR154" s="1164"/>
      <c r="BS154" s="1165"/>
      <c r="BT154" s="1200"/>
      <c r="BU154" s="177"/>
      <c r="BV154" s="46"/>
    </row>
    <row r="155" spans="1:74" ht="51.75" customHeight="1" x14ac:dyDescent="0.55000000000000004">
      <c r="A155" s="537">
        <v>0</v>
      </c>
      <c r="B155" s="538">
        <v>6</v>
      </c>
      <c r="C155" s="537">
        <v>0</v>
      </c>
      <c r="D155" s="538">
        <v>6</v>
      </c>
      <c r="E155" s="537">
        <v>0</v>
      </c>
      <c r="F155" s="538">
        <v>1</v>
      </c>
      <c r="G155" s="537">
        <v>0</v>
      </c>
      <c r="H155" s="538">
        <v>1</v>
      </c>
      <c r="I155" s="1375" t="str">
        <f t="shared" si="63"/>
        <v>06060101</v>
      </c>
      <c r="J155" s="1375" t="str">
        <f t="shared" si="64"/>
        <v>06060101</v>
      </c>
      <c r="K155" s="830"/>
      <c r="L155" s="830">
        <v>71231</v>
      </c>
      <c r="M155" s="830"/>
      <c r="N155" s="830"/>
      <c r="O155" s="830"/>
      <c r="P155" s="830"/>
      <c r="Q155" s="830"/>
      <c r="R155" s="830"/>
      <c r="S155" s="986" t="s">
        <v>119</v>
      </c>
      <c r="T155" s="3185"/>
      <c r="U155" s="2670" t="s">
        <v>1114</v>
      </c>
      <c r="V155" s="3219" t="s">
        <v>1115</v>
      </c>
      <c r="W155" s="1046"/>
      <c r="X155" s="2466" t="s">
        <v>240</v>
      </c>
      <c r="Y155" s="545" t="s">
        <v>1116</v>
      </c>
      <c r="Z155" s="548"/>
      <c r="AA155" s="791"/>
      <c r="AB155" s="791"/>
      <c r="AC155" s="2444">
        <v>4.5999999999999996</v>
      </c>
      <c r="AD155" s="3507">
        <f>BB155</f>
        <v>4.583333333333333</v>
      </c>
      <c r="AE155" s="3426">
        <v>7.2</v>
      </c>
      <c r="AF155" s="3426"/>
      <c r="AG155" s="3398">
        <v>35</v>
      </c>
      <c r="AH155" s="3370">
        <f>SUM(AI155:AN155)</f>
        <v>35</v>
      </c>
      <c r="AI155" s="3398">
        <v>8</v>
      </c>
      <c r="AJ155" s="3398">
        <v>0</v>
      </c>
      <c r="AK155" s="3398">
        <v>0</v>
      </c>
      <c r="AL155" s="3398">
        <v>19</v>
      </c>
      <c r="AM155" s="3398">
        <v>5</v>
      </c>
      <c r="AN155" s="3398">
        <v>3</v>
      </c>
      <c r="AO155" s="3398"/>
      <c r="AP155" s="3398">
        <v>20</v>
      </c>
      <c r="AQ155" s="3370">
        <f t="shared" si="65"/>
        <v>20</v>
      </c>
      <c r="AR155" s="2140">
        <v>4</v>
      </c>
      <c r="AS155" s="1787">
        <v>0</v>
      </c>
      <c r="AT155" s="1787">
        <v>10</v>
      </c>
      <c r="AU155" s="1787">
        <v>0</v>
      </c>
      <c r="AV155" s="1787">
        <v>0</v>
      </c>
      <c r="AW155" s="2209">
        <v>0</v>
      </c>
      <c r="AX155" s="2209">
        <v>0</v>
      </c>
      <c r="AY155" s="1834">
        <v>6</v>
      </c>
      <c r="AZ155" s="1979"/>
      <c r="BA155" s="2916">
        <f t="shared" ref="BA155:BA201" si="66">(BD155*AQ155)+(BE155*AH155)+(BF155*AH155)+(BG155*AH155)</f>
        <v>55</v>
      </c>
      <c r="BB155" s="3017">
        <f>BA155/'Radiología simple.'!$AO$8</f>
        <v>4.583333333333333</v>
      </c>
      <c r="BC155" s="1807" t="str" cm="1">
        <f t="array" ref="BC155">_xlfn.IFS(BB155&lt;4,"estandar",BB155&gt;9,"compleja",BB155&gt;4,"avanzada")</f>
        <v>avanzada</v>
      </c>
      <c r="BD155" s="3260">
        <v>1</v>
      </c>
      <c r="BE155" s="3261">
        <v>0</v>
      </c>
      <c r="BF155" s="3260">
        <v>1</v>
      </c>
      <c r="BG155" s="3261">
        <v>0</v>
      </c>
      <c r="BH155" s="1164">
        <v>11.474499245852201</v>
      </c>
      <c r="BI155" s="1164">
        <v>7.11893137254902</v>
      </c>
      <c r="BJ155" s="1164">
        <v>14.500452488687801</v>
      </c>
      <c r="BK155" s="1164"/>
      <c r="BL155" s="1164">
        <f>SUM(BH155,BI155,BJ155)</f>
        <v>33.09388310708902</v>
      </c>
      <c r="BM155" s="1162"/>
      <c r="BN155" s="1164">
        <v>33.823529411764703</v>
      </c>
      <c r="BO155" s="1164">
        <v>0</v>
      </c>
      <c r="BP155" s="1164">
        <v>0</v>
      </c>
      <c r="BQ155" s="1164">
        <v>1.5117748863587801</v>
      </c>
      <c r="BR155" s="1164">
        <f>SUM(BL155,BN155,BO155,BP155,BQ155)</f>
        <v>68.429187405212502</v>
      </c>
      <c r="BS155" s="1165"/>
      <c r="BT155" s="1200"/>
      <c r="BU155" s="177"/>
      <c r="BV155" s="46"/>
    </row>
    <row r="156" spans="1:74" ht="51.75" customHeight="1" x14ac:dyDescent="0.55000000000000004">
      <c r="A156" s="537">
        <v>0</v>
      </c>
      <c r="B156" s="538">
        <v>6</v>
      </c>
      <c r="C156" s="537">
        <v>0</v>
      </c>
      <c r="D156" s="538">
        <v>6</v>
      </c>
      <c r="E156" s="537">
        <v>0</v>
      </c>
      <c r="F156" s="538">
        <v>1</v>
      </c>
      <c r="G156" s="537">
        <v>0</v>
      </c>
      <c r="H156" s="538">
        <v>2</v>
      </c>
      <c r="I156" s="1375" t="str">
        <f t="shared" si="63"/>
        <v>06060102</v>
      </c>
      <c r="J156" s="1375" t="str">
        <f t="shared" si="64"/>
        <v>06060102</v>
      </c>
      <c r="K156" s="830"/>
      <c r="L156" s="830">
        <v>71232</v>
      </c>
      <c r="M156" s="830"/>
      <c r="N156" s="830"/>
      <c r="O156" s="830"/>
      <c r="P156" s="830"/>
      <c r="Q156" s="830"/>
      <c r="R156" s="830"/>
      <c r="S156" s="986" t="s">
        <v>119</v>
      </c>
      <c r="T156" s="3185"/>
      <c r="U156" s="2670" t="s">
        <v>1117</v>
      </c>
      <c r="V156" s="3220" t="s">
        <v>1118</v>
      </c>
      <c r="W156" s="1046"/>
      <c r="X156" s="2466" t="s">
        <v>240</v>
      </c>
      <c r="Y156" s="545" t="s">
        <v>1119</v>
      </c>
      <c r="Z156" s="548"/>
      <c r="AA156" s="791"/>
      <c r="AB156" s="791"/>
      <c r="AC156" s="2444">
        <v>5.9</v>
      </c>
      <c r="AD156" s="3507">
        <f>BB156</f>
        <v>9.5833333333333339</v>
      </c>
      <c r="AE156" s="3426">
        <v>11.2</v>
      </c>
      <c r="AF156" s="3426"/>
      <c r="AG156" s="3398">
        <v>45</v>
      </c>
      <c r="AH156" s="3370">
        <f>SUM(AI156:AN156)</f>
        <v>45</v>
      </c>
      <c r="AI156" s="3398">
        <v>8</v>
      </c>
      <c r="AJ156" s="3398">
        <v>0</v>
      </c>
      <c r="AK156" s="3398">
        <v>5</v>
      </c>
      <c r="AL156" s="3398">
        <v>19</v>
      </c>
      <c r="AM156" s="3398">
        <v>10</v>
      </c>
      <c r="AN156" s="3398">
        <v>3</v>
      </c>
      <c r="AO156" s="3398"/>
      <c r="AP156" s="3398">
        <v>25</v>
      </c>
      <c r="AQ156" s="3370">
        <f t="shared" si="65"/>
        <v>25</v>
      </c>
      <c r="AR156" s="2140">
        <v>4</v>
      </c>
      <c r="AS156" s="1787">
        <v>0</v>
      </c>
      <c r="AT156" s="1787">
        <v>10</v>
      </c>
      <c r="AU156" s="1787">
        <v>5</v>
      </c>
      <c r="AV156" s="1787">
        <v>0</v>
      </c>
      <c r="AW156" s="2209">
        <v>0</v>
      </c>
      <c r="AX156" s="2209">
        <v>0</v>
      </c>
      <c r="AY156" s="1834">
        <v>6</v>
      </c>
      <c r="AZ156" s="1979"/>
      <c r="BA156" s="2916">
        <f t="shared" si="66"/>
        <v>115</v>
      </c>
      <c r="BB156" s="3017">
        <f>BA156/'Radiología simple.'!$AO$8</f>
        <v>9.5833333333333339</v>
      </c>
      <c r="BC156" s="1807" t="str" cm="1">
        <f t="array" ref="BC156">_xlfn.IFS(BB156&lt;4,"estandar",BB156&gt;9,"compleja",BB156&gt;4,"avanzada")</f>
        <v>compleja</v>
      </c>
      <c r="BD156" s="3260">
        <v>1</v>
      </c>
      <c r="BE156" s="3261">
        <v>1</v>
      </c>
      <c r="BF156" s="3260">
        <v>1</v>
      </c>
      <c r="BG156" s="3261">
        <v>0</v>
      </c>
      <c r="BH156" s="1164">
        <v>14.752927601810001</v>
      </c>
      <c r="BI156" s="1164">
        <v>9.1529117647058804</v>
      </c>
      <c r="BJ156" s="1164">
        <v>18.125565610859699</v>
      </c>
      <c r="BK156" s="1164"/>
      <c r="BL156" s="1164">
        <f>SUM(BH156,BI156,BJ156)</f>
        <v>42.03140497737558</v>
      </c>
      <c r="BM156" s="1162"/>
      <c r="BN156" s="1164">
        <v>43.487394957983199</v>
      </c>
      <c r="BO156" s="1164">
        <v>18</v>
      </c>
      <c r="BP156" s="1164">
        <v>0</v>
      </c>
      <c r="BQ156" s="1164">
        <v>1.5117748863587801</v>
      </c>
      <c r="BR156" s="1164">
        <f>SUM(BL156,BN156,BO156,BP156,BQ156)</f>
        <v>105.03057482171755</v>
      </c>
      <c r="BS156" s="1165"/>
      <c r="BT156" s="1200">
        <v>15</v>
      </c>
      <c r="BU156" s="177"/>
      <c r="BV156" s="46"/>
    </row>
    <row r="157" spans="1:74" ht="51.75" hidden="1" customHeight="1" x14ac:dyDescent="0.55000000000000004">
      <c r="A157" s="1437">
        <v>0</v>
      </c>
      <c r="B157" s="1438">
        <v>6</v>
      </c>
      <c r="C157" s="1437">
        <v>0</v>
      </c>
      <c r="D157" s="1438">
        <v>6</v>
      </c>
      <c r="E157" s="1437">
        <v>0</v>
      </c>
      <c r="F157" s="1438">
        <v>1</v>
      </c>
      <c r="G157" s="1437">
        <v>0</v>
      </c>
      <c r="H157" s="1438">
        <v>3</v>
      </c>
      <c r="I157" s="1375"/>
      <c r="J157" s="2766" t="str">
        <f t="shared" si="64"/>
        <v>06060103</v>
      </c>
      <c r="K157" s="830"/>
      <c r="L157" s="830"/>
      <c r="M157" s="830"/>
      <c r="N157" s="830"/>
      <c r="O157" s="830"/>
      <c r="P157" s="830"/>
      <c r="Q157" s="830"/>
      <c r="R157" s="830"/>
      <c r="S157" s="2840" t="s">
        <v>104</v>
      </c>
      <c r="T157" s="3185"/>
      <c r="U157" s="2947" t="s">
        <v>1120</v>
      </c>
      <c r="V157" s="2700"/>
      <c r="W157" s="1529"/>
      <c r="X157" s="2466"/>
      <c r="Y157" s="545"/>
      <c r="Z157" s="548"/>
      <c r="AA157" s="791"/>
      <c r="AB157" s="791"/>
      <c r="AC157" s="2444"/>
      <c r="AD157" s="3507">
        <f>BB157</f>
        <v>10.416666666666666</v>
      </c>
      <c r="AE157" s="3426"/>
      <c r="AF157" s="3426"/>
      <c r="AG157" s="3384"/>
      <c r="AH157" s="3370">
        <f>SUM(AI157:AN157)</f>
        <v>45</v>
      </c>
      <c r="AI157" s="3398">
        <v>8</v>
      </c>
      <c r="AJ157" s="3398">
        <v>0</v>
      </c>
      <c r="AK157" s="3398">
        <v>5</v>
      </c>
      <c r="AL157" s="3398">
        <v>19</v>
      </c>
      <c r="AM157" s="3398">
        <v>10</v>
      </c>
      <c r="AN157" s="3398">
        <v>3</v>
      </c>
      <c r="AO157" s="3384"/>
      <c r="AP157" s="3384"/>
      <c r="AQ157" s="3370">
        <f t="shared" si="65"/>
        <v>35</v>
      </c>
      <c r="AR157" s="2140">
        <v>4</v>
      </c>
      <c r="AS157" s="1787">
        <v>0</v>
      </c>
      <c r="AT157" s="1787">
        <v>10</v>
      </c>
      <c r="AU157" s="1787">
        <v>5</v>
      </c>
      <c r="AV157" s="1787">
        <v>5</v>
      </c>
      <c r="AW157" s="2209">
        <v>5</v>
      </c>
      <c r="AX157" s="2209">
        <v>0</v>
      </c>
      <c r="AY157" s="1834">
        <v>6</v>
      </c>
      <c r="AZ157" s="1977"/>
      <c r="BA157" s="2916">
        <f t="shared" si="66"/>
        <v>125</v>
      </c>
      <c r="BB157" s="3017">
        <f>BA157/'Radiología simple.'!$AO$8</f>
        <v>10.416666666666666</v>
      </c>
      <c r="BC157" s="1807" t="str" cm="1">
        <f t="array" ref="BC157">_xlfn.IFS(BB157&lt;4,"estandar",BB157&gt;9,"compleja",BB157&gt;4,"avanzada")</f>
        <v>compleja</v>
      </c>
      <c r="BD157" s="3260">
        <v>1</v>
      </c>
      <c r="BE157" s="3261">
        <v>1</v>
      </c>
      <c r="BF157" s="3260">
        <v>1</v>
      </c>
      <c r="BG157" s="3261">
        <v>0</v>
      </c>
      <c r="BH157" s="1164"/>
      <c r="BI157" s="1164"/>
      <c r="BJ157" s="1164"/>
      <c r="BK157" s="1164"/>
      <c r="BL157" s="1164"/>
      <c r="BM157" s="1162"/>
      <c r="BN157" s="1164"/>
      <c r="BO157" s="1164"/>
      <c r="BP157" s="1164"/>
      <c r="BQ157" s="1164"/>
      <c r="BR157" s="1164"/>
      <c r="BS157" s="1165"/>
      <c r="BT157" s="1200"/>
      <c r="BU157" s="177"/>
      <c r="BV157" s="46"/>
    </row>
    <row r="158" spans="1:74" ht="51.75" customHeight="1" x14ac:dyDescent="0.55000000000000004">
      <c r="A158" s="537">
        <v>0</v>
      </c>
      <c r="B158" s="538">
        <v>6</v>
      </c>
      <c r="C158" s="537">
        <v>0</v>
      </c>
      <c r="D158" s="538">
        <v>6</v>
      </c>
      <c r="E158" s="537">
        <v>0</v>
      </c>
      <c r="F158" s="538">
        <v>2</v>
      </c>
      <c r="G158" s="537">
        <v>0</v>
      </c>
      <c r="H158" s="538">
        <v>0</v>
      </c>
      <c r="I158" s="1375" t="str">
        <f t="shared" si="63"/>
        <v>06060200</v>
      </c>
      <c r="J158" s="1375" t="str">
        <f t="shared" si="64"/>
        <v>06060200</v>
      </c>
      <c r="K158" s="830"/>
      <c r="L158" s="830"/>
      <c r="M158" s="2823">
        <v>30703</v>
      </c>
      <c r="N158" s="2824" t="s">
        <v>1121</v>
      </c>
      <c r="O158" s="830"/>
      <c r="P158" s="830"/>
      <c r="Q158" s="830"/>
      <c r="R158" s="830"/>
      <c r="S158" s="986" t="s">
        <v>119</v>
      </c>
      <c r="T158" s="2663" t="s">
        <v>1122</v>
      </c>
      <c r="U158" s="3185"/>
      <c r="V158" s="2435"/>
      <c r="W158" s="2484"/>
      <c r="X158" s="2466" t="s">
        <v>240</v>
      </c>
      <c r="Y158" s="544"/>
      <c r="Z158" s="548"/>
      <c r="AA158" s="791"/>
      <c r="AB158" s="791"/>
      <c r="AC158" s="2444"/>
      <c r="AD158" s="3426"/>
      <c r="AE158" s="3426"/>
      <c r="AF158" s="3426"/>
      <c r="AG158" s="3384"/>
      <c r="AH158" s="3545"/>
      <c r="AI158" s="3398"/>
      <c r="AJ158" s="3398"/>
      <c r="AK158" s="3398"/>
      <c r="AL158" s="3398"/>
      <c r="AM158" s="3398"/>
      <c r="AN158" s="3398"/>
      <c r="AO158" s="3384"/>
      <c r="AP158" s="3384"/>
      <c r="AQ158" s="3370"/>
      <c r="AR158" s="2140">
        <v>4</v>
      </c>
      <c r="AS158" s="1787">
        <v>0</v>
      </c>
      <c r="AT158" s="1787">
        <v>10</v>
      </c>
      <c r="AU158" s="1787">
        <v>0</v>
      </c>
      <c r="AV158" s="1787">
        <v>0</v>
      </c>
      <c r="AW158" s="2209">
        <v>0</v>
      </c>
      <c r="AX158" s="2209">
        <v>0</v>
      </c>
      <c r="AY158" s="1834">
        <v>6</v>
      </c>
      <c r="AZ158" s="1977"/>
      <c r="BA158" s="2916">
        <f t="shared" si="66"/>
        <v>0</v>
      </c>
      <c r="BB158" s="3017">
        <f>BA158/'Radiología simple.'!$AO$8</f>
        <v>0</v>
      </c>
      <c r="BC158" s="1807" t="str" cm="1">
        <f t="array" ref="BC158">_xlfn.IFS(BB158&lt;4,"estandar",BB158&gt;9,"compleja",BB158&gt;4,"avanzada")</f>
        <v>estandar</v>
      </c>
      <c r="BD158" s="3260">
        <v>1</v>
      </c>
      <c r="BE158" s="3261">
        <v>0</v>
      </c>
      <c r="BF158" s="3260">
        <v>1</v>
      </c>
      <c r="BG158" s="3261">
        <v>0</v>
      </c>
      <c r="BH158" s="1164"/>
      <c r="BI158" s="1164"/>
      <c r="BJ158" s="1164"/>
      <c r="BK158" s="1164"/>
      <c r="BL158" s="1164"/>
      <c r="BM158" s="1162"/>
      <c r="BN158" s="1164"/>
      <c r="BO158" s="1164"/>
      <c r="BP158" s="1164"/>
      <c r="BQ158" s="1164"/>
      <c r="BR158" s="1164"/>
      <c r="BS158" s="1165"/>
      <c r="BT158" s="1200"/>
      <c r="BU158" s="177"/>
      <c r="BV158" s="46"/>
    </row>
    <row r="159" spans="1:74" ht="51.75" customHeight="1" x14ac:dyDescent="0.55000000000000004">
      <c r="A159" s="537">
        <v>0</v>
      </c>
      <c r="B159" s="538">
        <v>6</v>
      </c>
      <c r="C159" s="537">
        <v>0</v>
      </c>
      <c r="D159" s="538">
        <v>6</v>
      </c>
      <c r="E159" s="537">
        <v>0</v>
      </c>
      <c r="F159" s="538">
        <v>2</v>
      </c>
      <c r="G159" s="537">
        <v>0</v>
      </c>
      <c r="H159" s="538">
        <v>1</v>
      </c>
      <c r="I159" s="1375" t="str">
        <f t="shared" si="63"/>
        <v>06060201</v>
      </c>
      <c r="J159" s="1375" t="str">
        <f t="shared" si="64"/>
        <v>06060201</v>
      </c>
      <c r="K159" s="830"/>
      <c r="L159" s="830">
        <v>71236</v>
      </c>
      <c r="M159" s="2823">
        <v>30703</v>
      </c>
      <c r="N159" s="2824" t="s">
        <v>1121</v>
      </c>
      <c r="O159" s="830"/>
      <c r="P159" s="830"/>
      <c r="Q159" s="830"/>
      <c r="R159" s="830"/>
      <c r="S159" s="986" t="s">
        <v>119</v>
      </c>
      <c r="T159" s="3185"/>
      <c r="U159" s="2663" t="s">
        <v>1123</v>
      </c>
      <c r="V159" s="2700"/>
      <c r="W159" s="1046"/>
      <c r="X159" s="2466" t="s">
        <v>240</v>
      </c>
      <c r="Y159" s="545" t="s">
        <v>1123</v>
      </c>
      <c r="Z159" s="548"/>
      <c r="AA159" s="791"/>
      <c r="AB159" s="791"/>
      <c r="AC159" s="2444">
        <v>4.5999999999999996</v>
      </c>
      <c r="AD159" s="3507">
        <f>BB159</f>
        <v>4.166666666666667</v>
      </c>
      <c r="AE159" s="3426">
        <v>7.2</v>
      </c>
      <c r="AF159" s="3426"/>
      <c r="AG159" s="3398">
        <v>35</v>
      </c>
      <c r="AH159" s="3370">
        <f>SUM(AI159:AN159)</f>
        <v>30</v>
      </c>
      <c r="AI159" s="3398">
        <v>8</v>
      </c>
      <c r="AJ159" s="3398">
        <v>0</v>
      </c>
      <c r="AK159" s="3398">
        <v>0</v>
      </c>
      <c r="AL159" s="3398">
        <v>19</v>
      </c>
      <c r="AM159" s="3398">
        <v>0</v>
      </c>
      <c r="AN159" s="3398">
        <v>3</v>
      </c>
      <c r="AO159" s="3384"/>
      <c r="AP159" s="3545">
        <v>20</v>
      </c>
      <c r="AQ159" s="3370">
        <f t="shared" si="65"/>
        <v>20</v>
      </c>
      <c r="AR159" s="2140">
        <v>4</v>
      </c>
      <c r="AS159" s="1787">
        <v>0</v>
      </c>
      <c r="AT159" s="1787">
        <v>10</v>
      </c>
      <c r="AU159" s="1787">
        <v>0</v>
      </c>
      <c r="AV159" s="1787">
        <v>0</v>
      </c>
      <c r="AW159" s="2209">
        <v>0</v>
      </c>
      <c r="AX159" s="2209">
        <v>0</v>
      </c>
      <c r="AY159" s="1834">
        <v>6</v>
      </c>
      <c r="AZ159" s="1977"/>
      <c r="BA159" s="2916">
        <f t="shared" si="66"/>
        <v>50</v>
      </c>
      <c r="BB159" s="3017">
        <f>BA159/'Radiología simple.'!$AO$8</f>
        <v>4.166666666666667</v>
      </c>
      <c r="BC159" s="1807" t="str" cm="1">
        <f t="array" ref="BC159">_xlfn.IFS(BB159&lt;4,"estandar",BB159&gt;9,"compleja",BB159&gt;4,"avanzada")</f>
        <v>avanzada</v>
      </c>
      <c r="BD159" s="3260">
        <v>1</v>
      </c>
      <c r="BE159" s="3261">
        <v>0</v>
      </c>
      <c r="BF159" s="3260">
        <v>1</v>
      </c>
      <c r="BG159" s="3261">
        <v>0</v>
      </c>
      <c r="BH159" s="1164">
        <v>11.474499245852201</v>
      </c>
      <c r="BI159" s="1164">
        <v>7.11893137254902</v>
      </c>
      <c r="BJ159" s="1164">
        <v>14.500452488687801</v>
      </c>
      <c r="BK159" s="1164"/>
      <c r="BL159" s="1164">
        <f>SUM(BH159,BI159,BJ159)</f>
        <v>33.09388310708902</v>
      </c>
      <c r="BM159" s="1162"/>
      <c r="BN159" s="1164">
        <v>33.823529411764703</v>
      </c>
      <c r="BO159" s="1164">
        <v>0</v>
      </c>
      <c r="BP159" s="1164">
        <v>0</v>
      </c>
      <c r="BQ159" s="1164">
        <v>1.5117748863587801</v>
      </c>
      <c r="BR159" s="1164">
        <f>SUM(BL159,BN159,BO159,BP159,BQ159)</f>
        <v>68.429187405212502</v>
      </c>
      <c r="BS159" s="1165"/>
      <c r="BT159" s="1200"/>
      <c r="BU159" s="177"/>
      <c r="BV159" s="46"/>
    </row>
    <row r="160" spans="1:74" ht="51.75" customHeight="1" x14ac:dyDescent="0.55000000000000004">
      <c r="A160" s="537">
        <v>0</v>
      </c>
      <c r="B160" s="538">
        <v>6</v>
      </c>
      <c r="C160" s="537">
        <v>0</v>
      </c>
      <c r="D160" s="538">
        <v>6</v>
      </c>
      <c r="E160" s="537">
        <v>0</v>
      </c>
      <c r="F160" s="538">
        <v>2</v>
      </c>
      <c r="G160" s="537">
        <v>0</v>
      </c>
      <c r="H160" s="538">
        <v>2</v>
      </c>
      <c r="I160" s="1375" t="str">
        <f t="shared" si="63"/>
        <v>06060202</v>
      </c>
      <c r="J160" s="1375" t="str">
        <f t="shared" si="64"/>
        <v>06060202</v>
      </c>
      <c r="K160" s="830"/>
      <c r="L160" s="830">
        <v>712361</v>
      </c>
      <c r="M160" s="2823">
        <v>30703</v>
      </c>
      <c r="N160" s="2824" t="s">
        <v>1121</v>
      </c>
      <c r="O160" s="830"/>
      <c r="P160" s="830"/>
      <c r="Q160" s="830"/>
      <c r="R160" s="830"/>
      <c r="S160" s="986" t="s">
        <v>119</v>
      </c>
      <c r="T160" s="3185"/>
      <c r="U160" s="2663" t="s">
        <v>1124</v>
      </c>
      <c r="V160" s="2700"/>
      <c r="W160" s="1046"/>
      <c r="X160" s="2466" t="s">
        <v>240</v>
      </c>
      <c r="Y160" s="545" t="s">
        <v>1124</v>
      </c>
      <c r="Z160" s="548"/>
      <c r="AA160" s="791"/>
      <c r="AB160" s="791"/>
      <c r="AC160" s="2444">
        <v>4.9000000000000004</v>
      </c>
      <c r="AD160" s="3507">
        <f>BB160</f>
        <v>7.916666666666667</v>
      </c>
      <c r="AE160" s="3426">
        <v>10.1</v>
      </c>
      <c r="AF160" s="3426"/>
      <c r="AG160" s="3398">
        <v>40</v>
      </c>
      <c r="AH160" s="3370">
        <f>SUM(AI160:AN160)</f>
        <v>35</v>
      </c>
      <c r="AI160" s="3398">
        <v>8</v>
      </c>
      <c r="AJ160" s="3398">
        <v>0</v>
      </c>
      <c r="AK160" s="3398">
        <v>0</v>
      </c>
      <c r="AL160" s="3398">
        <v>19</v>
      </c>
      <c r="AM160" s="3398">
        <v>5</v>
      </c>
      <c r="AN160" s="3398">
        <v>3</v>
      </c>
      <c r="AO160" s="3384"/>
      <c r="AP160" s="3545">
        <v>20</v>
      </c>
      <c r="AQ160" s="3370">
        <f t="shared" si="65"/>
        <v>25</v>
      </c>
      <c r="AR160" s="2140">
        <v>4</v>
      </c>
      <c r="AS160" s="1787">
        <v>0</v>
      </c>
      <c r="AT160" s="1787">
        <v>10</v>
      </c>
      <c r="AU160" s="1787">
        <v>5</v>
      </c>
      <c r="AV160" s="1787">
        <v>0</v>
      </c>
      <c r="AW160" s="2209">
        <v>0</v>
      </c>
      <c r="AX160" s="2209">
        <v>0</v>
      </c>
      <c r="AY160" s="1834">
        <v>6</v>
      </c>
      <c r="AZ160" s="1977"/>
      <c r="BA160" s="2916">
        <f t="shared" si="66"/>
        <v>95</v>
      </c>
      <c r="BB160" s="3017">
        <f>BA160/'Radiología simple.'!$AO$8</f>
        <v>7.916666666666667</v>
      </c>
      <c r="BC160" s="1807" t="str" cm="1">
        <f t="array" ref="BC160">_xlfn.IFS(BB160&lt;4,"estandar",BB160&gt;9,"compleja",BB160&gt;4,"avanzada")</f>
        <v>avanzada</v>
      </c>
      <c r="BD160" s="3260">
        <v>1</v>
      </c>
      <c r="BE160" s="3261">
        <v>1</v>
      </c>
      <c r="BF160" s="3260">
        <v>1</v>
      </c>
      <c r="BG160" s="3261">
        <v>0</v>
      </c>
      <c r="BH160" s="1164">
        <v>13.113713423831101</v>
      </c>
      <c r="BI160" s="1164">
        <v>8.1359215686274506</v>
      </c>
      <c r="BJ160" s="1164">
        <v>14.500452488687801</v>
      </c>
      <c r="BK160" s="1164"/>
      <c r="BL160" s="1164">
        <f>SUM(BH160,BI160,BJ160)</f>
        <v>35.750087481146352</v>
      </c>
      <c r="BM160" s="1162"/>
      <c r="BN160" s="1164">
        <v>38.655462184873898</v>
      </c>
      <c r="BO160" s="1164">
        <v>18</v>
      </c>
      <c r="BP160" s="1164">
        <v>0</v>
      </c>
      <c r="BQ160" s="1164">
        <v>1.5117748863587801</v>
      </c>
      <c r="BR160" s="1164">
        <f>SUM(BL160,BN160,BO160,BP160,BQ160)</f>
        <v>93.917324552379029</v>
      </c>
      <c r="BS160" s="1165"/>
      <c r="BT160" s="1200">
        <v>15</v>
      </c>
      <c r="BU160" s="177"/>
      <c r="BV160" s="46"/>
    </row>
    <row r="161" spans="1:74" ht="51.75" customHeight="1" x14ac:dyDescent="0.55000000000000004">
      <c r="A161" s="537">
        <v>0</v>
      </c>
      <c r="B161" s="538">
        <v>6</v>
      </c>
      <c r="C161" s="537">
        <v>0</v>
      </c>
      <c r="D161" s="538">
        <v>6</v>
      </c>
      <c r="E161" s="537">
        <v>0</v>
      </c>
      <c r="F161" s="538">
        <v>3</v>
      </c>
      <c r="G161" s="537">
        <v>0</v>
      </c>
      <c r="H161" s="538">
        <v>0</v>
      </c>
      <c r="I161" s="1375" t="str">
        <f t="shared" si="63"/>
        <v>06060300</v>
      </c>
      <c r="J161" s="1375" t="str">
        <f t="shared" si="64"/>
        <v>06060300</v>
      </c>
      <c r="K161" s="830"/>
      <c r="L161" s="830"/>
      <c r="M161" s="2823">
        <v>30703</v>
      </c>
      <c r="N161" s="2824" t="s">
        <v>1121</v>
      </c>
      <c r="O161" s="830"/>
      <c r="P161" s="830"/>
      <c r="Q161" s="830"/>
      <c r="R161" s="830"/>
      <c r="S161" s="986" t="s">
        <v>119</v>
      </c>
      <c r="T161" s="2663" t="s">
        <v>1125</v>
      </c>
      <c r="U161" s="3185"/>
      <c r="V161" s="2435"/>
      <c r="W161" s="2484"/>
      <c r="X161" s="2466" t="s">
        <v>240</v>
      </c>
      <c r="Y161" s="545"/>
      <c r="Z161" s="548"/>
      <c r="AA161" s="791"/>
      <c r="AB161" s="791"/>
      <c r="AC161" s="2444"/>
      <c r="AD161" s="3426"/>
      <c r="AE161" s="3426"/>
      <c r="AF161" s="3426"/>
      <c r="AG161" s="3384"/>
      <c r="AH161" s="3545"/>
      <c r="AI161" s="3398"/>
      <c r="AJ161" s="3398"/>
      <c r="AK161" s="3398"/>
      <c r="AL161" s="3398"/>
      <c r="AM161" s="3398"/>
      <c r="AN161" s="3398"/>
      <c r="AO161" s="3384"/>
      <c r="AP161" s="3384"/>
      <c r="AQ161" s="3370">
        <f t="shared" si="65"/>
        <v>20</v>
      </c>
      <c r="AR161" s="2140">
        <v>4</v>
      </c>
      <c r="AS161" s="1787">
        <v>0</v>
      </c>
      <c r="AT161" s="1787">
        <v>10</v>
      </c>
      <c r="AU161" s="1787">
        <v>0</v>
      </c>
      <c r="AV161" s="1787">
        <v>0</v>
      </c>
      <c r="AW161" s="2209">
        <v>0</v>
      </c>
      <c r="AX161" s="2209">
        <v>0</v>
      </c>
      <c r="AY161" s="1834">
        <v>6</v>
      </c>
      <c r="AZ161" s="1977"/>
      <c r="BA161" s="2916">
        <f t="shared" si="66"/>
        <v>20</v>
      </c>
      <c r="BB161" s="3017">
        <f>BA161/'Radiología simple.'!$AO$8</f>
        <v>1.6666666666666667</v>
      </c>
      <c r="BC161" s="1807" t="str" cm="1">
        <f t="array" ref="BC161">_xlfn.IFS(BB161&lt;4,"estandar",BB161&gt;9,"compleja",BB161&gt;4,"avanzada")</f>
        <v>estandar</v>
      </c>
      <c r="BD161" s="3260">
        <v>1</v>
      </c>
      <c r="BE161" s="3261">
        <v>0</v>
      </c>
      <c r="BF161" s="3260">
        <v>1</v>
      </c>
      <c r="BG161" s="3261">
        <v>0</v>
      </c>
      <c r="BH161" s="1164"/>
      <c r="BI161" s="1164"/>
      <c r="BJ161" s="1164"/>
      <c r="BK161" s="1164"/>
      <c r="BL161" s="1164"/>
      <c r="BM161" s="1162"/>
      <c r="BN161" s="1164"/>
      <c r="BO161" s="1164"/>
      <c r="BP161" s="1164"/>
      <c r="BQ161" s="1164"/>
      <c r="BR161" s="1164"/>
      <c r="BS161" s="1165"/>
      <c r="BT161" s="1200"/>
      <c r="BU161" s="177"/>
      <c r="BV161" s="46"/>
    </row>
    <row r="162" spans="1:74" ht="51.75" customHeight="1" x14ac:dyDescent="0.55000000000000004">
      <c r="A162" s="537">
        <v>0</v>
      </c>
      <c r="B162" s="538">
        <v>6</v>
      </c>
      <c r="C162" s="537">
        <v>0</v>
      </c>
      <c r="D162" s="538">
        <v>6</v>
      </c>
      <c r="E162" s="537">
        <v>0</v>
      </c>
      <c r="F162" s="538">
        <v>3</v>
      </c>
      <c r="G162" s="537">
        <v>0</v>
      </c>
      <c r="H162" s="538">
        <v>1</v>
      </c>
      <c r="I162" s="1375" t="str">
        <f t="shared" si="63"/>
        <v>06060301</v>
      </c>
      <c r="J162" s="1375" t="str">
        <f t="shared" si="64"/>
        <v>06060301</v>
      </c>
      <c r="K162" s="830"/>
      <c r="L162" s="830">
        <v>71237</v>
      </c>
      <c r="M162" s="2823">
        <v>30703</v>
      </c>
      <c r="N162" s="2824" t="s">
        <v>1121</v>
      </c>
      <c r="O162" s="830"/>
      <c r="P162" s="830"/>
      <c r="Q162" s="830"/>
      <c r="R162" s="830"/>
      <c r="S162" s="986" t="s">
        <v>119</v>
      </c>
      <c r="T162" s="3185"/>
      <c r="U162" s="2663" t="s">
        <v>1126</v>
      </c>
      <c r="V162" s="2700"/>
      <c r="W162" s="1046"/>
      <c r="X162" s="2466" t="s">
        <v>240</v>
      </c>
      <c r="Y162" s="545" t="s">
        <v>1126</v>
      </c>
      <c r="Z162" s="548"/>
      <c r="AA162" s="791"/>
      <c r="AB162" s="791"/>
      <c r="AC162" s="2444">
        <v>4.5999999999999996</v>
      </c>
      <c r="AD162" s="3507">
        <f>BB162</f>
        <v>4.583333333333333</v>
      </c>
      <c r="AE162" s="3426">
        <v>7.2</v>
      </c>
      <c r="AF162" s="3426"/>
      <c r="AG162" s="3398">
        <v>35</v>
      </c>
      <c r="AH162" s="3370">
        <f>SUM(AI162:AN162)</f>
        <v>35</v>
      </c>
      <c r="AI162" s="3398">
        <v>8</v>
      </c>
      <c r="AJ162" s="3398">
        <v>0</v>
      </c>
      <c r="AK162" s="3398">
        <v>0</v>
      </c>
      <c r="AL162" s="3398">
        <v>24</v>
      </c>
      <c r="AM162" s="3398">
        <v>0</v>
      </c>
      <c r="AN162" s="3398">
        <v>3</v>
      </c>
      <c r="AO162" s="3384"/>
      <c r="AP162" s="3545">
        <v>20</v>
      </c>
      <c r="AQ162" s="3370">
        <f t="shared" si="65"/>
        <v>20</v>
      </c>
      <c r="AR162" s="2140">
        <v>4</v>
      </c>
      <c r="AS162" s="1787">
        <v>0</v>
      </c>
      <c r="AT162" s="1787">
        <v>10</v>
      </c>
      <c r="AU162" s="1787">
        <v>0</v>
      </c>
      <c r="AV162" s="1787">
        <v>0</v>
      </c>
      <c r="AW162" s="2209">
        <v>0</v>
      </c>
      <c r="AX162" s="2209">
        <v>0</v>
      </c>
      <c r="AY162" s="1834">
        <v>6</v>
      </c>
      <c r="AZ162" s="1977"/>
      <c r="BA162" s="2916">
        <f t="shared" si="66"/>
        <v>55</v>
      </c>
      <c r="BB162" s="3017">
        <f>BA162/'Radiología simple.'!$AO$8</f>
        <v>4.583333333333333</v>
      </c>
      <c r="BC162" s="1807" t="str" cm="1">
        <f t="array" ref="BC162">_xlfn.IFS(BB162&lt;4,"estandar",BB162&gt;9,"compleja",BB162&gt;4,"avanzada")</f>
        <v>avanzada</v>
      </c>
      <c r="BD162" s="3260">
        <v>1</v>
      </c>
      <c r="BE162" s="3261">
        <v>0</v>
      </c>
      <c r="BF162" s="3260">
        <v>1</v>
      </c>
      <c r="BG162" s="3261">
        <v>0</v>
      </c>
      <c r="BH162" s="1164">
        <v>11.474499245852201</v>
      </c>
      <c r="BI162" s="1164">
        <v>7.11893137254902</v>
      </c>
      <c r="BJ162" s="1164">
        <v>14.500452488687801</v>
      </c>
      <c r="BK162" s="1164"/>
      <c r="BL162" s="1164">
        <f>SUM(BH162,BI162,BJ162)</f>
        <v>33.09388310708902</v>
      </c>
      <c r="BM162" s="1162"/>
      <c r="BN162" s="1164">
        <v>33.823529411764703</v>
      </c>
      <c r="BO162" s="1164">
        <v>0</v>
      </c>
      <c r="BP162" s="1164">
        <v>0</v>
      </c>
      <c r="BQ162" s="1164">
        <v>1.5117748863587801</v>
      </c>
      <c r="BR162" s="1164">
        <f>SUM(BL162,BN162,BO162,BP162,BQ162)</f>
        <v>68.429187405212502</v>
      </c>
      <c r="BS162" s="1165"/>
      <c r="BT162" s="1200"/>
      <c r="BU162" s="177"/>
      <c r="BV162" s="46"/>
    </row>
    <row r="163" spans="1:74" ht="51.75" customHeight="1" x14ac:dyDescent="0.55000000000000004">
      <c r="A163" s="537">
        <v>0</v>
      </c>
      <c r="B163" s="538">
        <v>6</v>
      </c>
      <c r="C163" s="537">
        <v>0</v>
      </c>
      <c r="D163" s="538">
        <v>6</v>
      </c>
      <c r="E163" s="537">
        <v>0</v>
      </c>
      <c r="F163" s="538">
        <v>3</v>
      </c>
      <c r="G163" s="537">
        <v>0</v>
      </c>
      <c r="H163" s="538">
        <v>2</v>
      </c>
      <c r="I163" s="1375" t="str">
        <f t="shared" si="63"/>
        <v>06060302</v>
      </c>
      <c r="J163" s="1375" t="str">
        <f t="shared" si="64"/>
        <v>06060302</v>
      </c>
      <c r="K163" s="830"/>
      <c r="L163" s="830">
        <v>712371</v>
      </c>
      <c r="M163" s="2823">
        <v>30703</v>
      </c>
      <c r="N163" s="2824" t="s">
        <v>1121</v>
      </c>
      <c r="O163" s="830"/>
      <c r="P163" s="830"/>
      <c r="Q163" s="830"/>
      <c r="R163" s="830"/>
      <c r="S163" s="986" t="s">
        <v>119</v>
      </c>
      <c r="T163" s="3185"/>
      <c r="U163" s="2663" t="s">
        <v>1127</v>
      </c>
      <c r="V163" s="2700"/>
      <c r="W163" s="1046"/>
      <c r="X163" s="2466" t="s">
        <v>240</v>
      </c>
      <c r="Y163" s="545" t="s">
        <v>1127</v>
      </c>
      <c r="Z163" s="548"/>
      <c r="AA163" s="791"/>
      <c r="AB163" s="791"/>
      <c r="AC163" s="2444">
        <v>4.9000000000000004</v>
      </c>
      <c r="AD163" s="3507">
        <f>BB163</f>
        <v>8.75</v>
      </c>
      <c r="AE163" s="3426">
        <v>10.1</v>
      </c>
      <c r="AF163" s="3426"/>
      <c r="AG163" s="3398">
        <v>40</v>
      </c>
      <c r="AH163" s="3370">
        <f>SUM(AI163:AN163)</f>
        <v>40</v>
      </c>
      <c r="AI163" s="3398">
        <v>8</v>
      </c>
      <c r="AJ163" s="3398">
        <v>0</v>
      </c>
      <c r="AK163" s="3398">
        <v>0</v>
      </c>
      <c r="AL163" s="3398">
        <v>24</v>
      </c>
      <c r="AM163" s="3398">
        <v>5</v>
      </c>
      <c r="AN163" s="3398">
        <v>3</v>
      </c>
      <c r="AO163" s="3384"/>
      <c r="AP163" s="3545">
        <v>20</v>
      </c>
      <c r="AQ163" s="3370">
        <f t="shared" si="65"/>
        <v>25</v>
      </c>
      <c r="AR163" s="2140">
        <v>4</v>
      </c>
      <c r="AS163" s="1787">
        <v>0</v>
      </c>
      <c r="AT163" s="1787">
        <v>10</v>
      </c>
      <c r="AU163" s="1787">
        <v>5</v>
      </c>
      <c r="AV163" s="1787">
        <v>0</v>
      </c>
      <c r="AW163" s="2209">
        <v>0</v>
      </c>
      <c r="AX163" s="2209">
        <v>0</v>
      </c>
      <c r="AY163" s="1834">
        <v>6</v>
      </c>
      <c r="AZ163" s="1977"/>
      <c r="BA163" s="2916">
        <f t="shared" si="66"/>
        <v>105</v>
      </c>
      <c r="BB163" s="3017">
        <f>BA163/'Radiología simple.'!$AO$8</f>
        <v>8.75</v>
      </c>
      <c r="BC163" s="1807" t="str" cm="1">
        <f t="array" ref="BC163">_xlfn.IFS(BB163&lt;4,"estandar",BB163&gt;9,"compleja",BB163&gt;4,"avanzada")</f>
        <v>avanzada</v>
      </c>
      <c r="BD163" s="3260">
        <v>1</v>
      </c>
      <c r="BE163" s="3261">
        <v>1</v>
      </c>
      <c r="BF163" s="3260">
        <v>1</v>
      </c>
      <c r="BG163" s="3261">
        <v>0</v>
      </c>
      <c r="BH163" s="1164">
        <v>13.113713423831101</v>
      </c>
      <c r="BI163" s="1164">
        <v>8.1359215686274506</v>
      </c>
      <c r="BJ163" s="1164">
        <v>14.500452488687801</v>
      </c>
      <c r="BK163" s="1164"/>
      <c r="BL163" s="1164">
        <f>SUM(BH163,BI163,BJ163)</f>
        <v>35.750087481146352</v>
      </c>
      <c r="BM163" s="1162"/>
      <c r="BN163" s="1164">
        <v>38.655462184873898</v>
      </c>
      <c r="BO163" s="1164">
        <v>18</v>
      </c>
      <c r="BP163" s="1164">
        <v>0</v>
      </c>
      <c r="BQ163" s="1164">
        <v>1.5117748863587801</v>
      </c>
      <c r="BR163" s="1164">
        <f>SUM(BL163,BN163,BO163,BP163,BQ163)</f>
        <v>93.917324552379029</v>
      </c>
      <c r="BS163" s="1165"/>
      <c r="BT163" s="1200">
        <v>15</v>
      </c>
      <c r="BU163" s="177"/>
      <c r="BV163" s="46"/>
    </row>
    <row r="164" spans="1:74" ht="51.75" customHeight="1" x14ac:dyDescent="0.55000000000000004">
      <c r="A164" s="537">
        <v>0</v>
      </c>
      <c r="B164" s="538">
        <v>6</v>
      </c>
      <c r="C164" s="537">
        <v>0</v>
      </c>
      <c r="D164" s="538">
        <v>6</v>
      </c>
      <c r="E164" s="537">
        <v>0</v>
      </c>
      <c r="F164" s="538">
        <v>4</v>
      </c>
      <c r="G164" s="537">
        <v>0</v>
      </c>
      <c r="H164" s="538">
        <v>0</v>
      </c>
      <c r="I164" s="1375" t="str">
        <f t="shared" si="63"/>
        <v>06060400</v>
      </c>
      <c r="J164" s="1375" t="str">
        <f t="shared" si="64"/>
        <v>06060400</v>
      </c>
      <c r="K164" s="830"/>
      <c r="L164" s="830"/>
      <c r="M164" s="2823">
        <v>30703</v>
      </c>
      <c r="N164" s="2824" t="s">
        <v>1121</v>
      </c>
      <c r="O164" s="830"/>
      <c r="P164" s="830"/>
      <c r="Q164" s="830"/>
      <c r="R164" s="830"/>
      <c r="S164" s="986" t="s">
        <v>119</v>
      </c>
      <c r="T164" s="2663" t="s">
        <v>1128</v>
      </c>
      <c r="U164" s="3185"/>
      <c r="V164" s="2435"/>
      <c r="W164" s="2484"/>
      <c r="X164" s="2466" t="s">
        <v>240</v>
      </c>
      <c r="Y164" s="545"/>
      <c r="Z164" s="548"/>
      <c r="AA164" s="791"/>
      <c r="AB164" s="791"/>
      <c r="AC164" s="2444"/>
      <c r="AD164" s="3426"/>
      <c r="AE164" s="3426"/>
      <c r="AF164" s="3426"/>
      <c r="AG164" s="3384"/>
      <c r="AH164" s="3545"/>
      <c r="AI164" s="3398"/>
      <c r="AJ164" s="3398"/>
      <c r="AK164" s="3398"/>
      <c r="AL164" s="3398"/>
      <c r="AM164" s="3398"/>
      <c r="AN164" s="3398"/>
      <c r="AO164" s="3384"/>
      <c r="AP164" s="3384"/>
      <c r="AQ164" s="3370">
        <f t="shared" si="65"/>
        <v>20</v>
      </c>
      <c r="AR164" s="2140">
        <v>4</v>
      </c>
      <c r="AS164" s="1787">
        <v>0</v>
      </c>
      <c r="AT164" s="1787">
        <v>10</v>
      </c>
      <c r="AU164" s="1787">
        <v>0</v>
      </c>
      <c r="AV164" s="1787">
        <v>0</v>
      </c>
      <c r="AW164" s="2209">
        <v>0</v>
      </c>
      <c r="AX164" s="2209">
        <v>0</v>
      </c>
      <c r="AY164" s="1834">
        <v>6</v>
      </c>
      <c r="AZ164" s="1977"/>
      <c r="BA164" s="2916">
        <f t="shared" si="66"/>
        <v>20</v>
      </c>
      <c r="BB164" s="3017">
        <f>BA164/'Radiología simple.'!$AO$8</f>
        <v>1.6666666666666667</v>
      </c>
      <c r="BC164" s="1807" t="str" cm="1">
        <f t="array" ref="BC164">_xlfn.IFS(BB164&lt;4,"estandar",BB164&gt;9,"compleja",BB164&gt;4,"avanzada")</f>
        <v>estandar</v>
      </c>
      <c r="BD164" s="3260">
        <v>1</v>
      </c>
      <c r="BE164" s="3261">
        <v>0</v>
      </c>
      <c r="BF164" s="3260">
        <v>1</v>
      </c>
      <c r="BG164" s="3261">
        <v>0</v>
      </c>
      <c r="BH164" s="1164"/>
      <c r="BI164" s="1164"/>
      <c r="BJ164" s="1164"/>
      <c r="BK164" s="1164"/>
      <c r="BL164" s="1164"/>
      <c r="BM164" s="1162"/>
      <c r="BN164" s="1164"/>
      <c r="BO164" s="1164"/>
      <c r="BP164" s="1164"/>
      <c r="BQ164" s="1164"/>
      <c r="BR164" s="1164"/>
      <c r="BS164" s="1165"/>
      <c r="BT164" s="1200"/>
      <c r="BU164" s="177"/>
      <c r="BV164" s="46"/>
    </row>
    <row r="165" spans="1:74" ht="51.75" customHeight="1" x14ac:dyDescent="0.55000000000000004">
      <c r="A165" s="537">
        <v>0</v>
      </c>
      <c r="B165" s="538">
        <v>6</v>
      </c>
      <c r="C165" s="537">
        <v>0</v>
      </c>
      <c r="D165" s="538">
        <v>6</v>
      </c>
      <c r="E165" s="537">
        <v>0</v>
      </c>
      <c r="F165" s="538">
        <v>4</v>
      </c>
      <c r="G165" s="537">
        <v>0</v>
      </c>
      <c r="H165" s="538">
        <v>1</v>
      </c>
      <c r="I165" s="1375" t="str">
        <f t="shared" si="63"/>
        <v>06060401</v>
      </c>
      <c r="J165" s="1375" t="str">
        <f t="shared" si="64"/>
        <v>06060401</v>
      </c>
      <c r="K165" s="830"/>
      <c r="L165" s="830">
        <v>71238</v>
      </c>
      <c r="M165" s="2823">
        <v>30703</v>
      </c>
      <c r="N165" s="2824" t="s">
        <v>1121</v>
      </c>
      <c r="O165" s="830"/>
      <c r="P165" s="830"/>
      <c r="Q165" s="830"/>
      <c r="R165" s="830"/>
      <c r="S165" s="986" t="s">
        <v>119</v>
      </c>
      <c r="T165" s="3185"/>
      <c r="U165" s="2663" t="s">
        <v>1129</v>
      </c>
      <c r="V165" s="2700"/>
      <c r="W165" s="1046"/>
      <c r="X165" s="2466" t="s">
        <v>240</v>
      </c>
      <c r="Y165" s="545" t="s">
        <v>1129</v>
      </c>
      <c r="Z165" s="548"/>
      <c r="AA165" s="791"/>
      <c r="AB165" s="791"/>
      <c r="AC165" s="2444">
        <v>4.5999999999999996</v>
      </c>
      <c r="AD165" s="3507">
        <f>BB165</f>
        <v>4.583333333333333</v>
      </c>
      <c r="AE165" s="3426">
        <v>7.2</v>
      </c>
      <c r="AF165" s="3426"/>
      <c r="AG165" s="3398">
        <v>35</v>
      </c>
      <c r="AH165" s="3370">
        <f>SUM(AI165:AN165)</f>
        <v>35</v>
      </c>
      <c r="AI165" s="3398">
        <v>8</v>
      </c>
      <c r="AJ165" s="3398">
        <v>0</v>
      </c>
      <c r="AK165" s="3398">
        <v>0</v>
      </c>
      <c r="AL165" s="3398">
        <v>24</v>
      </c>
      <c r="AM165" s="3398">
        <v>0</v>
      </c>
      <c r="AN165" s="3398">
        <v>3</v>
      </c>
      <c r="AO165" s="3384"/>
      <c r="AP165" s="3545">
        <v>20</v>
      </c>
      <c r="AQ165" s="3370">
        <f t="shared" si="65"/>
        <v>20</v>
      </c>
      <c r="AR165" s="2140">
        <v>4</v>
      </c>
      <c r="AS165" s="1787">
        <v>0</v>
      </c>
      <c r="AT165" s="1787">
        <v>10</v>
      </c>
      <c r="AU165" s="1787">
        <v>0</v>
      </c>
      <c r="AV165" s="1787">
        <v>0</v>
      </c>
      <c r="AW165" s="2209">
        <v>0</v>
      </c>
      <c r="AX165" s="2209">
        <v>0</v>
      </c>
      <c r="AY165" s="1834">
        <v>6</v>
      </c>
      <c r="AZ165" s="1977"/>
      <c r="BA165" s="2916">
        <f t="shared" si="66"/>
        <v>55</v>
      </c>
      <c r="BB165" s="3017">
        <f>BA165/'Radiología simple.'!$AO$8</f>
        <v>4.583333333333333</v>
      </c>
      <c r="BC165" s="1807" t="str" cm="1">
        <f t="array" ref="BC165">_xlfn.IFS(BB165&lt;4,"estandar",BB165&gt;9,"compleja",BB165&gt;4,"avanzada")</f>
        <v>avanzada</v>
      </c>
      <c r="BD165" s="3260">
        <v>1</v>
      </c>
      <c r="BE165" s="3261">
        <v>0</v>
      </c>
      <c r="BF165" s="3260">
        <v>1</v>
      </c>
      <c r="BG165" s="3261">
        <v>0</v>
      </c>
      <c r="BH165" s="1164">
        <v>11.474499245852201</v>
      </c>
      <c r="BI165" s="1164">
        <v>7.11893137254902</v>
      </c>
      <c r="BJ165" s="1164">
        <v>14.500452488687801</v>
      </c>
      <c r="BK165" s="1164"/>
      <c r="BL165" s="1164">
        <f>SUM(BH165,BI165,BJ165)</f>
        <v>33.09388310708902</v>
      </c>
      <c r="BM165" s="1162"/>
      <c r="BN165" s="1164">
        <v>33.823529411764703</v>
      </c>
      <c r="BO165" s="1164">
        <v>0</v>
      </c>
      <c r="BP165" s="1164">
        <v>0</v>
      </c>
      <c r="BQ165" s="1164">
        <v>1.5117748863587801</v>
      </c>
      <c r="BR165" s="1164">
        <f>SUM(BL165,BN165,BO165,BP165,BQ165)</f>
        <v>68.429187405212502</v>
      </c>
      <c r="BS165" s="1165"/>
      <c r="BT165" s="1200"/>
      <c r="BU165" s="177"/>
      <c r="BV165" s="46"/>
    </row>
    <row r="166" spans="1:74" ht="51.75" customHeight="1" x14ac:dyDescent="0.55000000000000004">
      <c r="A166" s="537">
        <v>0</v>
      </c>
      <c r="B166" s="538">
        <v>6</v>
      </c>
      <c r="C166" s="537">
        <v>0</v>
      </c>
      <c r="D166" s="538">
        <v>6</v>
      </c>
      <c r="E166" s="537">
        <v>0</v>
      </c>
      <c r="F166" s="538">
        <v>4</v>
      </c>
      <c r="G166" s="537">
        <v>0</v>
      </c>
      <c r="H166" s="538">
        <v>2</v>
      </c>
      <c r="I166" s="1375" t="str">
        <f t="shared" si="63"/>
        <v>06060402</v>
      </c>
      <c r="J166" s="1375" t="str">
        <f t="shared" si="64"/>
        <v>06060402</v>
      </c>
      <c r="K166" s="830"/>
      <c r="L166" s="830">
        <v>712381</v>
      </c>
      <c r="M166" s="2823">
        <v>30703</v>
      </c>
      <c r="N166" s="2824" t="s">
        <v>1121</v>
      </c>
      <c r="O166" s="830"/>
      <c r="P166" s="830"/>
      <c r="Q166" s="830"/>
      <c r="R166" s="830"/>
      <c r="S166" s="986" t="s">
        <v>119</v>
      </c>
      <c r="T166" s="3185"/>
      <c r="U166" s="2663" t="s">
        <v>1130</v>
      </c>
      <c r="V166" s="2700"/>
      <c r="W166" s="1046"/>
      <c r="X166" s="2466" t="s">
        <v>240</v>
      </c>
      <c r="Y166" s="545" t="s">
        <v>1130</v>
      </c>
      <c r="Z166" s="548"/>
      <c r="AA166" s="791"/>
      <c r="AB166" s="791"/>
      <c r="AC166" s="2444">
        <v>4.9000000000000004</v>
      </c>
      <c r="AD166" s="3507">
        <f>BB166</f>
        <v>8.75</v>
      </c>
      <c r="AE166" s="3426">
        <v>10.1</v>
      </c>
      <c r="AF166" s="3426"/>
      <c r="AG166" s="3398">
        <v>40</v>
      </c>
      <c r="AH166" s="3370">
        <f>SUM(AI166:AN166)</f>
        <v>40</v>
      </c>
      <c r="AI166" s="3398">
        <v>8</v>
      </c>
      <c r="AJ166" s="3398">
        <v>0</v>
      </c>
      <c r="AK166" s="3398">
        <v>0</v>
      </c>
      <c r="AL166" s="3398">
        <v>24</v>
      </c>
      <c r="AM166" s="3398">
        <v>5</v>
      </c>
      <c r="AN166" s="3398">
        <v>3</v>
      </c>
      <c r="AO166" s="3384"/>
      <c r="AP166" s="3545">
        <v>20</v>
      </c>
      <c r="AQ166" s="3370">
        <f t="shared" si="65"/>
        <v>25</v>
      </c>
      <c r="AR166" s="2140">
        <v>4</v>
      </c>
      <c r="AS166" s="1787">
        <v>0</v>
      </c>
      <c r="AT166" s="1787">
        <v>10</v>
      </c>
      <c r="AU166" s="1787">
        <v>0</v>
      </c>
      <c r="AV166" s="1787">
        <v>5</v>
      </c>
      <c r="AW166" s="2209">
        <v>0</v>
      </c>
      <c r="AX166" s="2209">
        <v>0</v>
      </c>
      <c r="AY166" s="1834">
        <v>6</v>
      </c>
      <c r="AZ166" s="1977"/>
      <c r="BA166" s="2916">
        <f t="shared" si="66"/>
        <v>105</v>
      </c>
      <c r="BB166" s="3017">
        <f>BA166/'Radiología simple.'!$AO$8</f>
        <v>8.75</v>
      </c>
      <c r="BC166" s="1807" t="str" cm="1">
        <f t="array" ref="BC166">_xlfn.IFS(BB166&lt;4,"estandar",BB166&gt;9,"compleja",BB166&gt;4,"avanzada")</f>
        <v>avanzada</v>
      </c>
      <c r="BD166" s="3260">
        <v>1</v>
      </c>
      <c r="BE166" s="3261">
        <v>1</v>
      </c>
      <c r="BF166" s="3260">
        <v>1</v>
      </c>
      <c r="BG166" s="3261">
        <v>0</v>
      </c>
      <c r="BH166" s="1164">
        <v>13.113713423831101</v>
      </c>
      <c r="BI166" s="1164">
        <v>8.1359215686274506</v>
      </c>
      <c r="BJ166" s="1164">
        <v>14.500452488687801</v>
      </c>
      <c r="BK166" s="1164"/>
      <c r="BL166" s="1164">
        <f>SUM(BH166,BI166,BJ166)</f>
        <v>35.750087481146352</v>
      </c>
      <c r="BM166" s="1162"/>
      <c r="BN166" s="1164">
        <v>38.655462184873898</v>
      </c>
      <c r="BO166" s="1164">
        <v>18</v>
      </c>
      <c r="BP166" s="1164">
        <v>0</v>
      </c>
      <c r="BQ166" s="1164">
        <v>1.5117748863587801</v>
      </c>
      <c r="BR166" s="1164">
        <f>SUM(BL166,BN166,BO166,BP166,BQ166)</f>
        <v>93.917324552379029</v>
      </c>
      <c r="BS166" s="1165"/>
      <c r="BT166" s="1200">
        <v>15</v>
      </c>
      <c r="BU166" s="177"/>
      <c r="BV166" s="46"/>
    </row>
    <row r="167" spans="1:74" ht="51.75" customHeight="1" x14ac:dyDescent="0.55000000000000004">
      <c r="A167" s="537">
        <v>0</v>
      </c>
      <c r="B167" s="538">
        <v>6</v>
      </c>
      <c r="C167" s="537">
        <v>0</v>
      </c>
      <c r="D167" s="538">
        <v>6</v>
      </c>
      <c r="E167" s="537">
        <v>0</v>
      </c>
      <c r="F167" s="538">
        <v>5</v>
      </c>
      <c r="G167" s="537">
        <v>0</v>
      </c>
      <c r="H167" s="538">
        <v>0</v>
      </c>
      <c r="I167" s="1375" t="str">
        <f t="shared" si="63"/>
        <v>06060500</v>
      </c>
      <c r="J167" s="1375" t="str">
        <f t="shared" si="64"/>
        <v>06060500</v>
      </c>
      <c r="K167" s="830"/>
      <c r="L167" s="830"/>
      <c r="M167" s="2823">
        <v>30703</v>
      </c>
      <c r="N167" s="2824" t="s">
        <v>1121</v>
      </c>
      <c r="O167" s="830"/>
      <c r="P167" s="830"/>
      <c r="Q167" s="830"/>
      <c r="R167" s="830"/>
      <c r="S167" s="986" t="s">
        <v>119</v>
      </c>
      <c r="T167" s="2663" t="s">
        <v>1131</v>
      </c>
      <c r="U167" s="3185"/>
      <c r="V167" s="2435"/>
      <c r="W167" s="2484"/>
      <c r="X167" s="2466" t="s">
        <v>240</v>
      </c>
      <c r="Y167" s="545"/>
      <c r="Z167" s="548"/>
      <c r="AA167" s="791"/>
      <c r="AB167" s="791"/>
      <c r="AC167" s="1571"/>
      <c r="AD167" s="3378"/>
      <c r="AE167" s="3378"/>
      <c r="AF167" s="3378"/>
      <c r="AG167" s="3384"/>
      <c r="AH167" s="3545"/>
      <c r="AI167" s="3398"/>
      <c r="AJ167" s="3398"/>
      <c r="AK167" s="3398"/>
      <c r="AL167" s="3398"/>
      <c r="AM167" s="3398"/>
      <c r="AN167" s="3398"/>
      <c r="AO167" s="3384"/>
      <c r="AP167" s="3384"/>
      <c r="AQ167" s="3370">
        <f t="shared" si="65"/>
        <v>20</v>
      </c>
      <c r="AR167" s="2140">
        <v>4</v>
      </c>
      <c r="AS167" s="1787">
        <v>0</v>
      </c>
      <c r="AT167" s="1787">
        <v>10</v>
      </c>
      <c r="AU167" s="1787">
        <v>0</v>
      </c>
      <c r="AV167" s="1787">
        <v>0</v>
      </c>
      <c r="AW167" s="2209">
        <v>0</v>
      </c>
      <c r="AX167" s="2209">
        <v>0</v>
      </c>
      <c r="AY167" s="1834">
        <v>6</v>
      </c>
      <c r="AZ167" s="1977"/>
      <c r="BA167" s="2916">
        <f t="shared" si="66"/>
        <v>20</v>
      </c>
      <c r="BB167" s="3017">
        <f>BA167/'Radiología simple.'!$AO$8</f>
        <v>1.6666666666666667</v>
      </c>
      <c r="BC167" s="1807" t="str" cm="1">
        <f t="array" ref="BC167">_xlfn.IFS(BB167&lt;4,"estandar",BB167&gt;9,"compleja",BB167&gt;4,"avanzada")</f>
        <v>estandar</v>
      </c>
      <c r="BD167" s="3260">
        <v>1</v>
      </c>
      <c r="BE167" s="3261">
        <v>0</v>
      </c>
      <c r="BF167" s="3260">
        <v>1</v>
      </c>
      <c r="BG167" s="3261">
        <v>0</v>
      </c>
      <c r="BH167" s="1164"/>
      <c r="BI167" s="1164"/>
      <c r="BJ167" s="1164"/>
      <c r="BK167" s="1164"/>
      <c r="BL167" s="1164"/>
      <c r="BM167" s="1162"/>
      <c r="BN167" s="1164"/>
      <c r="BO167" s="1164"/>
      <c r="BP167" s="1164"/>
      <c r="BQ167" s="1164"/>
      <c r="BR167" s="1164"/>
      <c r="BS167" s="1165"/>
      <c r="BT167" s="1200"/>
      <c r="BU167" s="177"/>
      <c r="BV167" s="46"/>
    </row>
    <row r="168" spans="1:74" ht="51.75" customHeight="1" x14ac:dyDescent="0.55000000000000004">
      <c r="A168" s="537">
        <v>0</v>
      </c>
      <c r="B168" s="538">
        <v>6</v>
      </c>
      <c r="C168" s="537">
        <v>0</v>
      </c>
      <c r="D168" s="538">
        <v>6</v>
      </c>
      <c r="E168" s="537">
        <v>0</v>
      </c>
      <c r="F168" s="538">
        <v>5</v>
      </c>
      <c r="G168" s="537">
        <v>0</v>
      </c>
      <c r="H168" s="538">
        <v>1</v>
      </c>
      <c r="I168" s="1375" t="str">
        <f t="shared" si="63"/>
        <v>06060501</v>
      </c>
      <c r="J168" s="1375" t="str">
        <f t="shared" si="64"/>
        <v>06060501</v>
      </c>
      <c r="K168" s="830"/>
      <c r="L168" s="830">
        <v>71239</v>
      </c>
      <c r="M168" s="2823">
        <v>30703</v>
      </c>
      <c r="N168" s="2824" t="s">
        <v>1121</v>
      </c>
      <c r="O168" s="830"/>
      <c r="P168" s="830"/>
      <c r="Q168" s="830"/>
      <c r="R168" s="830"/>
      <c r="S168" s="986" t="s">
        <v>119</v>
      </c>
      <c r="T168" s="3185"/>
      <c r="U168" s="2663" t="s">
        <v>1132</v>
      </c>
      <c r="V168" s="2700"/>
      <c r="W168" s="1046"/>
      <c r="X168" s="2466" t="s">
        <v>240</v>
      </c>
      <c r="Y168" s="545" t="s">
        <v>1132</v>
      </c>
      <c r="Z168" s="548"/>
      <c r="AA168" s="791"/>
      <c r="AB168" s="791"/>
      <c r="AC168" s="2444">
        <v>4.5999999999999996</v>
      </c>
      <c r="AD168" s="3507">
        <f>BB168</f>
        <v>4.583333333333333</v>
      </c>
      <c r="AE168" s="3426">
        <v>7.2</v>
      </c>
      <c r="AF168" s="3426"/>
      <c r="AG168" s="3398">
        <v>35</v>
      </c>
      <c r="AH168" s="3370">
        <f>SUM(AI168:AN168)</f>
        <v>35</v>
      </c>
      <c r="AI168" s="3398">
        <v>8</v>
      </c>
      <c r="AJ168" s="3398">
        <v>0</v>
      </c>
      <c r="AK168" s="3398">
        <v>0</v>
      </c>
      <c r="AL168" s="3398">
        <v>24</v>
      </c>
      <c r="AM168" s="3398">
        <v>0</v>
      </c>
      <c r="AN168" s="3398">
        <v>3</v>
      </c>
      <c r="AO168" s="3384"/>
      <c r="AP168" s="3545">
        <v>20</v>
      </c>
      <c r="AQ168" s="3370">
        <f t="shared" si="65"/>
        <v>20</v>
      </c>
      <c r="AR168" s="2140">
        <v>4</v>
      </c>
      <c r="AS168" s="1787">
        <v>0</v>
      </c>
      <c r="AT168" s="1787">
        <v>10</v>
      </c>
      <c r="AU168" s="1787">
        <v>0</v>
      </c>
      <c r="AV168" s="1787">
        <v>0</v>
      </c>
      <c r="AW168" s="2209">
        <v>0</v>
      </c>
      <c r="AX168" s="2209">
        <v>0</v>
      </c>
      <c r="AY168" s="1834">
        <v>6</v>
      </c>
      <c r="AZ168" s="1977"/>
      <c r="BA168" s="2916">
        <f t="shared" si="66"/>
        <v>55</v>
      </c>
      <c r="BB168" s="3017">
        <f>BA168/'Radiología simple.'!$AO$8</f>
        <v>4.583333333333333</v>
      </c>
      <c r="BC168" s="1807" t="str" cm="1">
        <f t="array" ref="BC168">_xlfn.IFS(BB168&lt;4,"estandar",BB168&gt;9,"compleja",BB168&gt;4,"avanzada")</f>
        <v>avanzada</v>
      </c>
      <c r="BD168" s="3260">
        <v>1</v>
      </c>
      <c r="BE168" s="3261">
        <v>0</v>
      </c>
      <c r="BF168" s="3260">
        <v>1</v>
      </c>
      <c r="BG168" s="3261">
        <v>0</v>
      </c>
      <c r="BH168" s="1164">
        <v>11.474499245852201</v>
      </c>
      <c r="BI168" s="1164">
        <v>7.11893137254902</v>
      </c>
      <c r="BJ168" s="1164">
        <v>14.500452488687801</v>
      </c>
      <c r="BK168" s="1164"/>
      <c r="BL168" s="1164">
        <f>SUM(BH168,BI168,BJ168)</f>
        <v>33.09388310708902</v>
      </c>
      <c r="BM168" s="1162"/>
      <c r="BN168" s="1164">
        <v>33.823529411764703</v>
      </c>
      <c r="BO168" s="1164">
        <v>0</v>
      </c>
      <c r="BP168" s="1164">
        <v>0</v>
      </c>
      <c r="BQ168" s="1164">
        <v>1.5117748863587801</v>
      </c>
      <c r="BR168" s="1164">
        <f>SUM(BL168,BN168,BO168,BP168,BQ168)</f>
        <v>68.429187405212502</v>
      </c>
      <c r="BS168" s="1165"/>
      <c r="BT168" s="1200"/>
      <c r="BU168" s="177"/>
      <c r="BV168" s="46"/>
    </row>
    <row r="169" spans="1:74" ht="51.75" customHeight="1" x14ac:dyDescent="0.55000000000000004">
      <c r="A169" s="537">
        <v>0</v>
      </c>
      <c r="B169" s="538">
        <v>6</v>
      </c>
      <c r="C169" s="537">
        <v>0</v>
      </c>
      <c r="D169" s="538">
        <v>6</v>
      </c>
      <c r="E169" s="537">
        <v>0</v>
      </c>
      <c r="F169" s="538">
        <v>5</v>
      </c>
      <c r="G169" s="537">
        <v>0</v>
      </c>
      <c r="H169" s="538">
        <v>2</v>
      </c>
      <c r="I169" s="1375" t="str">
        <f t="shared" si="63"/>
        <v>06060502</v>
      </c>
      <c r="J169" s="1375" t="str">
        <f t="shared" si="64"/>
        <v>06060502</v>
      </c>
      <c r="K169" s="830"/>
      <c r="L169" s="830">
        <v>712391</v>
      </c>
      <c r="M169" s="2823">
        <v>30703</v>
      </c>
      <c r="N169" s="2824" t="s">
        <v>1121</v>
      </c>
      <c r="O169" s="830"/>
      <c r="P169" s="830"/>
      <c r="Q169" s="830"/>
      <c r="R169" s="830"/>
      <c r="S169" s="986" t="s">
        <v>119</v>
      </c>
      <c r="T169" s="3185"/>
      <c r="U169" s="2663" t="s">
        <v>1133</v>
      </c>
      <c r="V169" s="2700"/>
      <c r="W169" s="1046"/>
      <c r="X169" s="2466" t="s">
        <v>240</v>
      </c>
      <c r="Y169" s="545" t="s">
        <v>1133</v>
      </c>
      <c r="Z169" s="548"/>
      <c r="AA169" s="791"/>
      <c r="AB169" s="791"/>
      <c r="AC169" s="2444">
        <v>4.9000000000000004</v>
      </c>
      <c r="AD169" s="3507">
        <f>BB169</f>
        <v>8.75</v>
      </c>
      <c r="AE169" s="3426">
        <v>10.1</v>
      </c>
      <c r="AF169" s="3426"/>
      <c r="AG169" s="3398">
        <v>40</v>
      </c>
      <c r="AH169" s="3370">
        <f>SUM(AI169:AN169)</f>
        <v>40</v>
      </c>
      <c r="AI169" s="3398">
        <v>8</v>
      </c>
      <c r="AJ169" s="3398">
        <v>0</v>
      </c>
      <c r="AK169" s="3398">
        <v>0</v>
      </c>
      <c r="AL169" s="3398">
        <v>24</v>
      </c>
      <c r="AM169" s="3398">
        <v>5</v>
      </c>
      <c r="AN169" s="3398">
        <v>3</v>
      </c>
      <c r="AO169" s="3384"/>
      <c r="AP169" s="3545">
        <v>20</v>
      </c>
      <c r="AQ169" s="3370">
        <f t="shared" si="65"/>
        <v>25</v>
      </c>
      <c r="AR169" s="2140">
        <v>4</v>
      </c>
      <c r="AS169" s="1787">
        <v>0</v>
      </c>
      <c r="AT169" s="1787">
        <v>10</v>
      </c>
      <c r="AU169" s="1787">
        <v>5</v>
      </c>
      <c r="AV169" s="1787">
        <v>0</v>
      </c>
      <c r="AW169" s="2209">
        <v>0</v>
      </c>
      <c r="AX169" s="2209">
        <v>0</v>
      </c>
      <c r="AY169" s="1834">
        <v>6</v>
      </c>
      <c r="AZ169" s="1977"/>
      <c r="BA169" s="2916">
        <f t="shared" si="66"/>
        <v>105</v>
      </c>
      <c r="BB169" s="3017">
        <f>BA169/'Radiología simple.'!$AO$8</f>
        <v>8.75</v>
      </c>
      <c r="BC169" s="1807" t="str" cm="1">
        <f t="array" ref="BC169">_xlfn.IFS(BB169&lt;4,"estandar",BB169&gt;9,"compleja",BB169&gt;4,"avanzada")</f>
        <v>avanzada</v>
      </c>
      <c r="BD169" s="3260">
        <v>1</v>
      </c>
      <c r="BE169" s="3261">
        <v>1</v>
      </c>
      <c r="BF169" s="3260">
        <v>1</v>
      </c>
      <c r="BG169" s="3261">
        <v>0</v>
      </c>
      <c r="BH169" s="1164">
        <v>13.113713423831101</v>
      </c>
      <c r="BI169" s="1164">
        <v>8.1359215686274506</v>
      </c>
      <c r="BJ169" s="1164">
        <v>14.500452488687801</v>
      </c>
      <c r="BK169" s="1164"/>
      <c r="BL169" s="1164">
        <f>SUM(BH169,BI169,BJ169)</f>
        <v>35.750087481146352</v>
      </c>
      <c r="BM169" s="1162"/>
      <c r="BN169" s="1164">
        <v>38.655462184873898</v>
      </c>
      <c r="BO169" s="1164">
        <v>18</v>
      </c>
      <c r="BP169" s="1164">
        <v>0</v>
      </c>
      <c r="BQ169" s="1164">
        <v>1.5117748863587801</v>
      </c>
      <c r="BR169" s="1164">
        <f>SUM(BL169,BN169,BO169,BP169,BQ169)</f>
        <v>93.917324552379029</v>
      </c>
      <c r="BS169" s="1165"/>
      <c r="BT169" s="1200">
        <v>15</v>
      </c>
      <c r="BU169" s="177"/>
      <c r="BV169" s="46"/>
    </row>
    <row r="170" spans="1:74" ht="51.75" customHeight="1" x14ac:dyDescent="0.55000000000000004">
      <c r="A170" s="537">
        <v>0</v>
      </c>
      <c r="B170" s="538">
        <v>6</v>
      </c>
      <c r="C170" s="537">
        <v>0</v>
      </c>
      <c r="D170" s="538">
        <v>6</v>
      </c>
      <c r="E170" s="537">
        <v>0</v>
      </c>
      <c r="F170" s="538">
        <v>6</v>
      </c>
      <c r="G170" s="537">
        <v>0</v>
      </c>
      <c r="H170" s="538">
        <v>0</v>
      </c>
      <c r="I170" s="1375" t="str">
        <f t="shared" si="63"/>
        <v>06060600</v>
      </c>
      <c r="J170" s="1375" t="str">
        <f t="shared" si="64"/>
        <v>06060600</v>
      </c>
      <c r="K170" s="830"/>
      <c r="L170" s="830"/>
      <c r="M170" s="2823">
        <v>30703</v>
      </c>
      <c r="N170" s="2824" t="s">
        <v>1121</v>
      </c>
      <c r="O170" s="830"/>
      <c r="P170" s="830"/>
      <c r="Q170" s="830"/>
      <c r="R170" s="830"/>
      <c r="S170" s="986" t="s">
        <v>119</v>
      </c>
      <c r="T170" s="2663" t="s">
        <v>1134</v>
      </c>
      <c r="U170" s="3185"/>
      <c r="V170" s="2435"/>
      <c r="W170" s="2484"/>
      <c r="X170" s="2466" t="s">
        <v>240</v>
      </c>
      <c r="Y170" s="545"/>
      <c r="Z170" s="548"/>
      <c r="AA170" s="791"/>
      <c r="AB170" s="791"/>
      <c r="AC170" s="2444"/>
      <c r="AD170" s="3426"/>
      <c r="AE170" s="3426"/>
      <c r="AF170" s="3426"/>
      <c r="AG170" s="3384"/>
      <c r="AH170" s="3545"/>
      <c r="AI170" s="3398"/>
      <c r="AJ170" s="3398"/>
      <c r="AK170" s="3398"/>
      <c r="AL170" s="3398"/>
      <c r="AM170" s="3398"/>
      <c r="AN170" s="3398"/>
      <c r="AO170" s="3384"/>
      <c r="AP170" s="3384"/>
      <c r="AQ170" s="3370">
        <f t="shared" si="65"/>
        <v>20</v>
      </c>
      <c r="AR170" s="2140">
        <v>4</v>
      </c>
      <c r="AS170" s="1787">
        <v>0</v>
      </c>
      <c r="AT170" s="1787">
        <v>10</v>
      </c>
      <c r="AU170" s="1787">
        <v>0</v>
      </c>
      <c r="AV170" s="1787">
        <v>0</v>
      </c>
      <c r="AW170" s="2209">
        <v>0</v>
      </c>
      <c r="AX170" s="2209">
        <v>0</v>
      </c>
      <c r="AY170" s="1834">
        <v>6</v>
      </c>
      <c r="AZ170" s="1977"/>
      <c r="BA170" s="2916">
        <f t="shared" si="66"/>
        <v>20</v>
      </c>
      <c r="BB170" s="3017">
        <f>BA170/'Radiología simple.'!$AO$8</f>
        <v>1.6666666666666667</v>
      </c>
      <c r="BC170" s="1807" t="str" cm="1">
        <f t="array" ref="BC170">_xlfn.IFS(BB170&lt;4,"estandar",BB170&gt;9,"compleja",BB170&gt;4,"avanzada")</f>
        <v>estandar</v>
      </c>
      <c r="BD170" s="3260">
        <v>1</v>
      </c>
      <c r="BE170" s="3261">
        <v>0</v>
      </c>
      <c r="BF170" s="3260">
        <v>1</v>
      </c>
      <c r="BG170" s="3261">
        <v>0</v>
      </c>
      <c r="BH170" s="1164"/>
      <c r="BI170" s="1164"/>
      <c r="BJ170" s="1164"/>
      <c r="BK170" s="1164"/>
      <c r="BL170" s="1164"/>
      <c r="BM170" s="1162"/>
      <c r="BN170" s="1164"/>
      <c r="BO170" s="1164"/>
      <c r="BP170" s="1164"/>
      <c r="BQ170" s="1164"/>
      <c r="BR170" s="1164"/>
      <c r="BS170" s="1165"/>
      <c r="BT170" s="1200"/>
      <c r="BU170" s="177"/>
      <c r="BV170" s="46"/>
    </row>
    <row r="171" spans="1:74" ht="51.75" customHeight="1" x14ac:dyDescent="0.55000000000000004">
      <c r="A171" s="537">
        <v>0</v>
      </c>
      <c r="B171" s="538">
        <v>6</v>
      </c>
      <c r="C171" s="537">
        <v>0</v>
      </c>
      <c r="D171" s="538">
        <v>6</v>
      </c>
      <c r="E171" s="537">
        <v>0</v>
      </c>
      <c r="F171" s="538">
        <v>6</v>
      </c>
      <c r="G171" s="537">
        <v>0</v>
      </c>
      <c r="H171" s="538">
        <v>1</v>
      </c>
      <c r="I171" s="1375" t="str">
        <f t="shared" si="63"/>
        <v>06060601</v>
      </c>
      <c r="J171" s="1375" t="str">
        <f t="shared" si="64"/>
        <v>06060601</v>
      </c>
      <c r="K171" s="830"/>
      <c r="L171" s="830">
        <v>71240</v>
      </c>
      <c r="M171" s="2823">
        <v>30703</v>
      </c>
      <c r="N171" s="2824" t="s">
        <v>1121</v>
      </c>
      <c r="O171" s="830"/>
      <c r="P171" s="830"/>
      <c r="Q171" s="830"/>
      <c r="R171" s="830"/>
      <c r="S171" s="986" t="s">
        <v>119</v>
      </c>
      <c r="T171" s="3185"/>
      <c r="U171" s="2663" t="s">
        <v>1135</v>
      </c>
      <c r="V171" s="2700"/>
      <c r="W171" s="1046"/>
      <c r="X171" s="2466" t="s">
        <v>240</v>
      </c>
      <c r="Y171" s="545" t="s">
        <v>1135</v>
      </c>
      <c r="Z171" s="548"/>
      <c r="AA171" s="791"/>
      <c r="AB171" s="791"/>
      <c r="AC171" s="2444">
        <v>5.6</v>
      </c>
      <c r="AD171" s="3507">
        <f>BB171</f>
        <v>5.416666666666667</v>
      </c>
      <c r="AE171" s="3426">
        <v>8.4</v>
      </c>
      <c r="AF171" s="3426"/>
      <c r="AG171" s="3398">
        <v>40</v>
      </c>
      <c r="AH171" s="3370">
        <f>SUM(AI171:AN171)</f>
        <v>40</v>
      </c>
      <c r="AI171" s="3398">
        <v>8</v>
      </c>
      <c r="AJ171" s="3398">
        <v>0</v>
      </c>
      <c r="AK171" s="3398">
        <v>0</v>
      </c>
      <c r="AL171" s="3398">
        <v>24</v>
      </c>
      <c r="AM171" s="3398">
        <v>5</v>
      </c>
      <c r="AN171" s="3398">
        <v>3</v>
      </c>
      <c r="AO171" s="3384"/>
      <c r="AP171" s="3545">
        <v>25</v>
      </c>
      <c r="AQ171" s="3370">
        <f t="shared" si="65"/>
        <v>25</v>
      </c>
      <c r="AR171" s="2140">
        <v>4</v>
      </c>
      <c r="AS171" s="1787">
        <v>0</v>
      </c>
      <c r="AT171" s="1787">
        <v>10</v>
      </c>
      <c r="AU171" s="1787">
        <v>5</v>
      </c>
      <c r="AV171" s="1787">
        <v>0</v>
      </c>
      <c r="AW171" s="2209">
        <v>0</v>
      </c>
      <c r="AX171" s="2209">
        <v>0</v>
      </c>
      <c r="AY171" s="1834">
        <v>6</v>
      </c>
      <c r="AZ171" s="1977"/>
      <c r="BA171" s="2916">
        <f t="shared" si="66"/>
        <v>65</v>
      </c>
      <c r="BB171" s="3017">
        <f>BA171/'Radiología simple.'!$AO$8</f>
        <v>5.416666666666667</v>
      </c>
      <c r="BC171" s="1807" t="str" cm="1">
        <f t="array" ref="BC171">_xlfn.IFS(BB171&lt;4,"estandar",BB171&gt;9,"compleja",BB171&gt;4,"avanzada")</f>
        <v>avanzada</v>
      </c>
      <c r="BD171" s="3260">
        <v>1</v>
      </c>
      <c r="BE171" s="3261">
        <v>0</v>
      </c>
      <c r="BF171" s="3260">
        <v>1</v>
      </c>
      <c r="BG171" s="3261">
        <v>0</v>
      </c>
      <c r="BH171" s="1164">
        <v>13.113713423831101</v>
      </c>
      <c r="BI171" s="1164">
        <v>8.1359215686274506</v>
      </c>
      <c r="BJ171" s="1164">
        <v>18.125565610859699</v>
      </c>
      <c r="BK171" s="1164"/>
      <c r="BL171" s="1164">
        <f>SUM(BH171,BI171,BJ171)</f>
        <v>39.375200603318248</v>
      </c>
      <c r="BM171" s="1162"/>
      <c r="BN171" s="1164">
        <v>38.655462184873898</v>
      </c>
      <c r="BO171" s="1164">
        <v>0</v>
      </c>
      <c r="BP171" s="1164">
        <v>0</v>
      </c>
      <c r="BQ171" s="1164">
        <v>1.5117748863587801</v>
      </c>
      <c r="BR171" s="1164">
        <f>SUM(BL171,BN171,BO171,BP171,BQ171)</f>
        <v>79.542437674550925</v>
      </c>
      <c r="BS171" s="1165"/>
      <c r="BT171" s="1200"/>
      <c r="BU171" s="177"/>
      <c r="BV171" s="46"/>
    </row>
    <row r="172" spans="1:74" ht="51.75" customHeight="1" x14ac:dyDescent="0.55000000000000004">
      <c r="A172" s="537">
        <v>0</v>
      </c>
      <c r="B172" s="538">
        <v>6</v>
      </c>
      <c r="C172" s="537">
        <v>0</v>
      </c>
      <c r="D172" s="538">
        <v>6</v>
      </c>
      <c r="E172" s="537">
        <v>0</v>
      </c>
      <c r="F172" s="538">
        <v>6</v>
      </c>
      <c r="G172" s="537">
        <v>0</v>
      </c>
      <c r="H172" s="538">
        <v>2</v>
      </c>
      <c r="I172" s="1375" t="str">
        <f t="shared" si="63"/>
        <v>06060602</v>
      </c>
      <c r="J172" s="1375" t="str">
        <f t="shared" si="64"/>
        <v>06060602</v>
      </c>
      <c r="K172" s="830"/>
      <c r="L172" s="830">
        <v>712401</v>
      </c>
      <c r="M172" s="2823">
        <v>30703</v>
      </c>
      <c r="N172" s="2824" t="s">
        <v>1121</v>
      </c>
      <c r="O172" s="830"/>
      <c r="P172" s="830"/>
      <c r="Q172" s="830"/>
      <c r="R172" s="830"/>
      <c r="S172" s="986" t="s">
        <v>119</v>
      </c>
      <c r="T172" s="3185"/>
      <c r="U172" s="2663" t="s">
        <v>1136</v>
      </c>
      <c r="V172" s="2700"/>
      <c r="W172" s="1046"/>
      <c r="X172" s="2466" t="s">
        <v>240</v>
      </c>
      <c r="Y172" s="545" t="s">
        <v>1136</v>
      </c>
      <c r="Z172" s="548"/>
      <c r="AA172" s="791"/>
      <c r="AB172" s="791"/>
      <c r="AC172" s="2444">
        <v>6.2</v>
      </c>
      <c r="AD172" s="3507">
        <f>BB172</f>
        <v>10</v>
      </c>
      <c r="AE172" s="3426">
        <v>12</v>
      </c>
      <c r="AF172" s="3426"/>
      <c r="AG172" s="3398">
        <v>50</v>
      </c>
      <c r="AH172" s="3370">
        <f>SUM(AI172:AN172)</f>
        <v>45</v>
      </c>
      <c r="AI172" s="3398">
        <v>8</v>
      </c>
      <c r="AJ172" s="3398">
        <v>0</v>
      </c>
      <c r="AK172" s="3398">
        <v>0</v>
      </c>
      <c r="AL172" s="3398">
        <v>24</v>
      </c>
      <c r="AM172" s="3398">
        <v>10</v>
      </c>
      <c r="AN172" s="3398">
        <v>3</v>
      </c>
      <c r="AO172" s="3384"/>
      <c r="AP172" s="3545">
        <v>25</v>
      </c>
      <c r="AQ172" s="3370">
        <f t="shared" si="65"/>
        <v>30</v>
      </c>
      <c r="AR172" s="2140">
        <v>4</v>
      </c>
      <c r="AS172" s="1787">
        <v>0</v>
      </c>
      <c r="AT172" s="1787">
        <v>10</v>
      </c>
      <c r="AU172" s="1787">
        <v>10</v>
      </c>
      <c r="AV172" s="1787">
        <v>0</v>
      </c>
      <c r="AW172" s="2209">
        <v>0</v>
      </c>
      <c r="AX172" s="2209">
        <v>0</v>
      </c>
      <c r="AY172" s="1834">
        <v>6</v>
      </c>
      <c r="AZ172" s="1977"/>
      <c r="BA172" s="2916">
        <f t="shared" si="66"/>
        <v>120</v>
      </c>
      <c r="BB172" s="3017">
        <f>BA172/'Radiología simple.'!$AO$8</f>
        <v>10</v>
      </c>
      <c r="BC172" s="1807" t="str" cm="1">
        <f t="array" ref="BC172">_xlfn.IFS(BB172&lt;4,"estandar",BB172&gt;9,"compleja",BB172&gt;4,"avanzada")</f>
        <v>compleja</v>
      </c>
      <c r="BD172" s="3260">
        <v>1</v>
      </c>
      <c r="BE172" s="3261">
        <v>1</v>
      </c>
      <c r="BF172" s="3260">
        <v>1</v>
      </c>
      <c r="BG172" s="3261">
        <v>0</v>
      </c>
      <c r="BH172" s="1164">
        <v>16.392141779788801</v>
      </c>
      <c r="BI172" s="1164">
        <v>10.1699019607843</v>
      </c>
      <c r="BJ172" s="1164">
        <v>18.125565610859699</v>
      </c>
      <c r="BK172" s="1164"/>
      <c r="BL172" s="1164">
        <f>SUM(BH172,BI172,BJ172)</f>
        <v>44.687609351432798</v>
      </c>
      <c r="BM172" s="1162"/>
      <c r="BN172" s="1164">
        <v>48.3193277310924</v>
      </c>
      <c r="BO172" s="1164">
        <v>18</v>
      </c>
      <c r="BP172" s="1164">
        <v>0</v>
      </c>
      <c r="BQ172" s="1164">
        <v>1.5117748863587801</v>
      </c>
      <c r="BR172" s="1164">
        <f>SUM(BL172,BN172,BO172,BP172,BQ172)</f>
        <v>112.51871196888398</v>
      </c>
      <c r="BS172" s="1165"/>
      <c r="BT172" s="1200">
        <v>15</v>
      </c>
      <c r="BU172" s="177"/>
      <c r="BV172" s="46"/>
    </row>
    <row r="173" spans="1:74" ht="51.75" customHeight="1" x14ac:dyDescent="0.55000000000000004">
      <c r="A173" s="537">
        <v>0</v>
      </c>
      <c r="B173" s="538">
        <v>6</v>
      </c>
      <c r="C173" s="537">
        <v>0</v>
      </c>
      <c r="D173" s="538">
        <v>6</v>
      </c>
      <c r="E173" s="537">
        <v>0</v>
      </c>
      <c r="F173" s="538">
        <v>7</v>
      </c>
      <c r="G173" s="537">
        <v>0</v>
      </c>
      <c r="H173" s="1438">
        <v>0</v>
      </c>
      <c r="I173" s="1375" t="str">
        <f t="shared" si="63"/>
        <v>06060700</v>
      </c>
      <c r="J173" s="2820" t="str">
        <f t="shared" si="64"/>
        <v>06060700</v>
      </c>
      <c r="K173" s="830"/>
      <c r="L173" s="830"/>
      <c r="M173" s="2823">
        <v>30703</v>
      </c>
      <c r="N173" s="2824" t="s">
        <v>1121</v>
      </c>
      <c r="O173" s="830"/>
      <c r="P173" s="830"/>
      <c r="Q173" s="830"/>
      <c r="R173" s="830"/>
      <c r="S173" s="2840" t="s">
        <v>104</v>
      </c>
      <c r="T173" s="2663" t="s">
        <v>1137</v>
      </c>
      <c r="U173" s="2663"/>
      <c r="V173" s="2700"/>
      <c r="W173" s="1046"/>
      <c r="X173" s="2466" t="s">
        <v>240</v>
      </c>
      <c r="Y173" s="545" t="s">
        <v>1138</v>
      </c>
      <c r="Z173" s="548"/>
      <c r="AA173" s="791"/>
      <c r="AB173" s="791"/>
      <c r="AC173" s="2444">
        <v>4.5999999999999996</v>
      </c>
      <c r="AD173" s="3507">
        <f>BB173</f>
        <v>4.583333333333333</v>
      </c>
      <c r="AE173" s="3426">
        <v>7.2</v>
      </c>
      <c r="AF173" s="3426"/>
      <c r="AG173" s="3398">
        <v>35</v>
      </c>
      <c r="AH173" s="3545">
        <f t="shared" ref="AH173:AH178" si="67">SUM(AI173:AN173)</f>
        <v>35</v>
      </c>
      <c r="AI173" s="3398">
        <v>8</v>
      </c>
      <c r="AJ173" s="3398">
        <v>0</v>
      </c>
      <c r="AK173" s="3398">
        <v>0</v>
      </c>
      <c r="AL173" s="3398">
        <v>24</v>
      </c>
      <c r="AM173" s="3398">
        <v>0</v>
      </c>
      <c r="AN173" s="3398">
        <v>3</v>
      </c>
      <c r="AO173" s="3384"/>
      <c r="AP173" s="3398">
        <v>20</v>
      </c>
      <c r="AQ173" s="3370">
        <f t="shared" si="65"/>
        <v>20</v>
      </c>
      <c r="AR173" s="2140">
        <v>4</v>
      </c>
      <c r="AS173" s="1787">
        <v>0</v>
      </c>
      <c r="AT173" s="1787">
        <v>10</v>
      </c>
      <c r="AU173" s="1787">
        <v>0</v>
      </c>
      <c r="AV173" s="1787">
        <v>0</v>
      </c>
      <c r="AW173" s="2209">
        <v>0</v>
      </c>
      <c r="AX173" s="2209">
        <v>0</v>
      </c>
      <c r="AY173" s="1834">
        <v>6</v>
      </c>
      <c r="AZ173" s="1977"/>
      <c r="BA173" s="2916">
        <f t="shared" si="66"/>
        <v>55</v>
      </c>
      <c r="BB173" s="3017">
        <f>BA173/'Radiología simple.'!$AO$8</f>
        <v>4.583333333333333</v>
      </c>
      <c r="BC173" s="1807" t="str" cm="1">
        <f t="array" ref="BC173">_xlfn.IFS(BB173&lt;4,"estandar",BB173&gt;9,"compleja",BB173&gt;4,"avanzada")</f>
        <v>avanzada</v>
      </c>
      <c r="BD173" s="3260">
        <v>1</v>
      </c>
      <c r="BE173" s="3261">
        <v>0</v>
      </c>
      <c r="BF173" s="3260">
        <v>1</v>
      </c>
      <c r="BG173" s="3261">
        <v>0</v>
      </c>
      <c r="BH173" s="1164">
        <v>11.474499245852201</v>
      </c>
      <c r="BI173" s="1164">
        <v>7.11893137254902</v>
      </c>
      <c r="BJ173" s="1164">
        <v>14.500452488687801</v>
      </c>
      <c r="BK173" s="1164"/>
      <c r="BL173" s="1164">
        <f>SUM(BH173,BI173,BJ173)</f>
        <v>33.09388310708902</v>
      </c>
      <c r="BM173" s="1162"/>
      <c r="BN173" s="1164">
        <v>33.823529411764703</v>
      </c>
      <c r="BO173" s="1164">
        <v>0</v>
      </c>
      <c r="BP173" s="1164">
        <v>0</v>
      </c>
      <c r="BQ173" s="1164">
        <v>1.5117748863587801</v>
      </c>
      <c r="BR173" s="1164">
        <f>SUM(BL173,BN173,BO173,BP173,BQ173)</f>
        <v>68.429187405212502</v>
      </c>
      <c r="BS173" s="1165"/>
      <c r="BT173" s="1200"/>
      <c r="BU173" s="177"/>
      <c r="BV173" s="46"/>
    </row>
    <row r="174" spans="1:74" ht="51.75" customHeight="1" x14ac:dyDescent="0.55000000000000004">
      <c r="A174" s="1437">
        <v>0</v>
      </c>
      <c r="B174" s="1438">
        <v>6</v>
      </c>
      <c r="C174" s="1437">
        <v>0</v>
      </c>
      <c r="D174" s="1438">
        <v>6</v>
      </c>
      <c r="E174" s="1437">
        <v>0</v>
      </c>
      <c r="F174" s="1438">
        <v>7</v>
      </c>
      <c r="G174" s="1437">
        <v>0</v>
      </c>
      <c r="H174" s="1438">
        <v>1</v>
      </c>
      <c r="I174" s="1375"/>
      <c r="J174" s="2766" t="str">
        <f t="shared" si="64"/>
        <v>06060701</v>
      </c>
      <c r="K174" s="830"/>
      <c r="L174" s="830"/>
      <c r="M174" s="2823">
        <v>30703</v>
      </c>
      <c r="N174" s="2824" t="s">
        <v>1121</v>
      </c>
      <c r="O174" s="830"/>
      <c r="P174" s="830"/>
      <c r="Q174" s="830"/>
      <c r="R174" s="830"/>
      <c r="S174" s="831" t="s">
        <v>104</v>
      </c>
      <c r="T174" s="3221"/>
      <c r="U174" s="2730" t="s">
        <v>1139</v>
      </c>
      <c r="V174" s="2668"/>
      <c r="W174" s="1530"/>
      <c r="X174" s="3020" t="s">
        <v>653</v>
      </c>
      <c r="Y174" s="782"/>
      <c r="Z174" s="548"/>
      <c r="AA174" s="791"/>
      <c r="AB174" s="791"/>
      <c r="AC174" s="1901"/>
      <c r="AD174" s="3507">
        <f>BB174</f>
        <v>4.583333333333333</v>
      </c>
      <c r="AE174" s="3619"/>
      <c r="AF174" s="3619"/>
      <c r="AG174" s="3398">
        <v>35</v>
      </c>
      <c r="AH174" s="3370">
        <f>SUM(AI174:AN174)</f>
        <v>35</v>
      </c>
      <c r="AI174" s="3398">
        <v>8</v>
      </c>
      <c r="AJ174" s="3398">
        <v>0</v>
      </c>
      <c r="AK174" s="3398">
        <v>0</v>
      </c>
      <c r="AL174" s="3398">
        <v>24</v>
      </c>
      <c r="AM174" s="3398">
        <v>0</v>
      </c>
      <c r="AN174" s="3398">
        <v>3</v>
      </c>
      <c r="AO174" s="3384"/>
      <c r="AP174" s="3398">
        <v>20</v>
      </c>
      <c r="AQ174" s="3370">
        <f t="shared" si="65"/>
        <v>20</v>
      </c>
      <c r="AR174" s="2140">
        <v>4</v>
      </c>
      <c r="AS174" s="1787">
        <v>0</v>
      </c>
      <c r="AT174" s="1787">
        <v>10</v>
      </c>
      <c r="AU174" s="1787">
        <v>0</v>
      </c>
      <c r="AV174" s="1787">
        <v>0</v>
      </c>
      <c r="AW174" s="2209">
        <v>0</v>
      </c>
      <c r="AX174" s="2209">
        <v>0</v>
      </c>
      <c r="AY174" s="1834">
        <v>6</v>
      </c>
      <c r="AZ174" s="1977"/>
      <c r="BA174" s="2916">
        <f t="shared" si="66"/>
        <v>55</v>
      </c>
      <c r="BB174" s="3017">
        <f>BA174/'Radiología simple.'!$AO$8</f>
        <v>4.583333333333333</v>
      </c>
      <c r="BC174" s="1807" t="str" cm="1">
        <f t="array" ref="BC174">_xlfn.IFS(BB174&lt;4,"estandar",BB174&gt;9,"compleja",BB174&gt;4,"avanzada")</f>
        <v>avanzada</v>
      </c>
      <c r="BD174" s="3260">
        <v>1</v>
      </c>
      <c r="BE174" s="3261">
        <v>0</v>
      </c>
      <c r="BF174" s="3260">
        <v>1</v>
      </c>
      <c r="BG174" s="3261">
        <v>0</v>
      </c>
      <c r="BH174" s="1164"/>
      <c r="BI174" s="1164"/>
      <c r="BJ174" s="1164"/>
      <c r="BK174" s="1164"/>
      <c r="BL174" s="1164"/>
      <c r="BM174" s="1162"/>
      <c r="BN174" s="1164"/>
      <c r="BO174" s="1164"/>
      <c r="BP174" s="1164"/>
      <c r="BQ174" s="1164"/>
      <c r="BR174" s="1164"/>
      <c r="BS174" s="1165"/>
      <c r="BT174" s="1200"/>
      <c r="BU174" s="177"/>
      <c r="BV174" s="46"/>
    </row>
    <row r="175" spans="1:74" ht="51.75" customHeight="1" x14ac:dyDescent="0.55000000000000004">
      <c r="A175" s="1437">
        <v>0</v>
      </c>
      <c r="B175" s="1438">
        <v>6</v>
      </c>
      <c r="C175" s="1437">
        <v>0</v>
      </c>
      <c r="D175" s="1438">
        <v>6</v>
      </c>
      <c r="E175" s="1437">
        <v>0</v>
      </c>
      <c r="F175" s="1438">
        <v>7</v>
      </c>
      <c r="G175" s="1437">
        <v>0</v>
      </c>
      <c r="H175" s="1438">
        <v>2</v>
      </c>
      <c r="I175" s="1375"/>
      <c r="J175" s="2766" t="str">
        <f t="shared" si="64"/>
        <v>06060702</v>
      </c>
      <c r="K175" s="830"/>
      <c r="L175" s="830"/>
      <c r="M175" s="2823">
        <v>30703</v>
      </c>
      <c r="N175" s="2824" t="s">
        <v>1121</v>
      </c>
      <c r="O175" s="830"/>
      <c r="P175" s="830"/>
      <c r="Q175" s="830"/>
      <c r="R175" s="830"/>
      <c r="S175" s="831" t="s">
        <v>104</v>
      </c>
      <c r="T175" s="3221"/>
      <c r="U175" s="2730" t="s">
        <v>1140</v>
      </c>
      <c r="V175" s="2668"/>
      <c r="W175" s="1530"/>
      <c r="X175" s="3020" t="s">
        <v>653</v>
      </c>
      <c r="Y175" s="782"/>
      <c r="Z175" s="548"/>
      <c r="AA175" s="791"/>
      <c r="AB175" s="791"/>
      <c r="AC175" s="1901"/>
      <c r="AD175" s="3507">
        <f>BB175</f>
        <v>8.75</v>
      </c>
      <c r="AE175" s="3619"/>
      <c r="AF175" s="3619"/>
      <c r="AG175" s="3398">
        <v>40</v>
      </c>
      <c r="AH175" s="3370">
        <f>SUM(AI175:AN175)</f>
        <v>40</v>
      </c>
      <c r="AI175" s="3398">
        <v>8</v>
      </c>
      <c r="AJ175" s="3398">
        <v>0</v>
      </c>
      <c r="AK175" s="3398">
        <v>0</v>
      </c>
      <c r="AL175" s="3398">
        <v>24</v>
      </c>
      <c r="AM175" s="3398">
        <v>5</v>
      </c>
      <c r="AN175" s="3398">
        <v>3</v>
      </c>
      <c r="AO175" s="3384"/>
      <c r="AP175" s="3398">
        <v>25</v>
      </c>
      <c r="AQ175" s="3370">
        <f t="shared" si="65"/>
        <v>25</v>
      </c>
      <c r="AR175" s="2140">
        <v>4</v>
      </c>
      <c r="AS175" s="1787">
        <v>0</v>
      </c>
      <c r="AT175" s="1787">
        <v>10</v>
      </c>
      <c r="AU175" s="1787">
        <v>5</v>
      </c>
      <c r="AV175" s="1787">
        <v>0</v>
      </c>
      <c r="AW175" s="2209">
        <v>0</v>
      </c>
      <c r="AX175" s="2209">
        <v>0</v>
      </c>
      <c r="AY175" s="1834">
        <v>6</v>
      </c>
      <c r="AZ175" s="1977"/>
      <c r="BA175" s="2916">
        <f t="shared" si="66"/>
        <v>105</v>
      </c>
      <c r="BB175" s="3017">
        <f>BA175/'Radiología simple.'!$AO$8</f>
        <v>8.75</v>
      </c>
      <c r="BC175" s="1807" t="str" cm="1">
        <f t="array" ref="BC175">_xlfn.IFS(BB175&lt;4,"estandar",BB175&gt;9,"compleja",BB175&gt;4,"avanzada")</f>
        <v>avanzada</v>
      </c>
      <c r="BD175" s="3260">
        <v>1</v>
      </c>
      <c r="BE175" s="3261">
        <v>1</v>
      </c>
      <c r="BF175" s="3260">
        <v>1</v>
      </c>
      <c r="BG175" s="3261">
        <v>0</v>
      </c>
      <c r="BH175" s="1164"/>
      <c r="BI175" s="1164"/>
      <c r="BJ175" s="1164"/>
      <c r="BK175" s="1164"/>
      <c r="BL175" s="1164"/>
      <c r="BM175" s="1162"/>
      <c r="BN175" s="1164"/>
      <c r="BO175" s="1164"/>
      <c r="BP175" s="1164"/>
      <c r="BQ175" s="1164"/>
      <c r="BR175" s="1164"/>
      <c r="BS175" s="1165"/>
      <c r="BT175" s="1200"/>
      <c r="BU175" s="177"/>
      <c r="BV175" s="46"/>
    </row>
    <row r="176" spans="1:74" ht="51.75" customHeight="1" x14ac:dyDescent="0.55000000000000004">
      <c r="A176" s="1437">
        <v>0</v>
      </c>
      <c r="B176" s="1438">
        <v>6</v>
      </c>
      <c r="C176" s="1437">
        <v>0</v>
      </c>
      <c r="D176" s="1438">
        <v>5</v>
      </c>
      <c r="E176" s="1437">
        <v>0</v>
      </c>
      <c r="F176" s="1438">
        <v>5</v>
      </c>
      <c r="G176" s="1437">
        <v>0</v>
      </c>
      <c r="H176" s="1438">
        <v>0</v>
      </c>
      <c r="I176" s="2841"/>
      <c r="J176" s="2766" t="str">
        <f t="shared" si="64"/>
        <v>06050500</v>
      </c>
      <c r="K176" s="2846"/>
      <c r="L176" s="2846"/>
      <c r="M176" s="2838"/>
      <c r="N176" s="2839"/>
      <c r="O176" s="2846"/>
      <c r="P176" s="2846"/>
      <c r="Q176" s="2846"/>
      <c r="R176" s="2846"/>
      <c r="S176" s="2840" t="s">
        <v>1141</v>
      </c>
      <c r="T176" s="2947" t="s">
        <v>1142</v>
      </c>
      <c r="U176" s="2947"/>
      <c r="V176" s="2668"/>
      <c r="W176" s="1530"/>
      <c r="X176" s="3020"/>
      <c r="Y176" s="782"/>
      <c r="Z176" s="548"/>
      <c r="AA176" s="791"/>
      <c r="AB176" s="791"/>
      <c r="AC176" s="1901"/>
      <c r="AD176" s="3619"/>
      <c r="AE176" s="3619"/>
      <c r="AF176" s="3619"/>
      <c r="AG176" s="3384"/>
      <c r="AH176" s="3370">
        <f>SUM(AI176:AN176)</f>
        <v>40</v>
      </c>
      <c r="AI176" s="3398">
        <v>8</v>
      </c>
      <c r="AJ176" s="3398">
        <v>0</v>
      </c>
      <c r="AK176" s="3398">
        <v>5</v>
      </c>
      <c r="AL176" s="3398">
        <v>24</v>
      </c>
      <c r="AM176" s="3398">
        <v>0</v>
      </c>
      <c r="AN176" s="3398">
        <v>3</v>
      </c>
      <c r="AO176" s="3384"/>
      <c r="AP176" s="3384"/>
      <c r="AQ176" s="3370">
        <f t="shared" si="65"/>
        <v>20</v>
      </c>
      <c r="AR176" s="2140">
        <v>4</v>
      </c>
      <c r="AS176" s="1787">
        <v>0</v>
      </c>
      <c r="AT176" s="1787">
        <v>10</v>
      </c>
      <c r="AU176" s="1787">
        <v>0</v>
      </c>
      <c r="AV176" s="1787">
        <v>0</v>
      </c>
      <c r="AW176" s="2209">
        <v>0</v>
      </c>
      <c r="AX176" s="2209">
        <v>0</v>
      </c>
      <c r="AY176" s="1834">
        <v>6</v>
      </c>
      <c r="AZ176" s="1977"/>
      <c r="BA176" s="2916">
        <f t="shared" si="66"/>
        <v>60</v>
      </c>
      <c r="BB176" s="3017">
        <f>BA176/'Radiología simple.'!$AO$8</f>
        <v>5</v>
      </c>
      <c r="BC176" s="1807" t="str" cm="1">
        <f t="array" ref="BC176">_xlfn.IFS(BB176&lt;4,"estandar",BB176&gt;9,"compleja",BB176&gt;4,"avanzada")</f>
        <v>avanzada</v>
      </c>
      <c r="BD176" s="3260">
        <v>1</v>
      </c>
      <c r="BE176" s="3261">
        <v>0</v>
      </c>
      <c r="BF176" s="3260">
        <v>1</v>
      </c>
      <c r="BG176" s="3261">
        <v>0</v>
      </c>
      <c r="BH176" s="1164"/>
      <c r="BI176" s="1164"/>
      <c r="BJ176" s="1164"/>
      <c r="BK176" s="1164"/>
      <c r="BL176" s="1164"/>
      <c r="BM176" s="1162"/>
      <c r="BN176" s="1164"/>
      <c r="BO176" s="1164"/>
      <c r="BP176" s="1164"/>
      <c r="BQ176" s="1164"/>
      <c r="BR176" s="1164"/>
      <c r="BS176" s="1165"/>
      <c r="BT176" s="1200"/>
      <c r="BU176" s="177"/>
      <c r="BV176" s="46"/>
    </row>
    <row r="177" spans="1:74" ht="51.75" customHeight="1" x14ac:dyDescent="0.55000000000000004">
      <c r="A177" s="1437">
        <v>0</v>
      </c>
      <c r="B177" s="1438">
        <v>6</v>
      </c>
      <c r="C177" s="1437">
        <v>0</v>
      </c>
      <c r="D177" s="1438">
        <v>5</v>
      </c>
      <c r="E177" s="1437">
        <v>0</v>
      </c>
      <c r="F177" s="1438">
        <v>5</v>
      </c>
      <c r="G177" s="1437">
        <v>0</v>
      </c>
      <c r="H177" s="1438">
        <v>1</v>
      </c>
      <c r="I177" s="2820" t="str">
        <f t="shared" si="63"/>
        <v>06050501</v>
      </c>
      <c r="J177" s="2766" t="str">
        <f t="shared" si="64"/>
        <v>06050501</v>
      </c>
      <c r="K177" s="2846"/>
      <c r="L177" s="2846">
        <v>71200</v>
      </c>
      <c r="M177" s="2838">
        <v>30702</v>
      </c>
      <c r="N177" s="2839" t="s">
        <v>1057</v>
      </c>
      <c r="O177" s="2846"/>
      <c r="P177" s="2846"/>
      <c r="Q177" s="2846"/>
      <c r="R177" s="2846"/>
      <c r="S177" s="2840" t="s">
        <v>1141</v>
      </c>
      <c r="T177" s="2947"/>
      <c r="U177" s="2947" t="s">
        <v>1080</v>
      </c>
      <c r="V177" s="2700"/>
      <c r="W177" s="1046"/>
      <c r="X177" s="3020" t="s">
        <v>653</v>
      </c>
      <c r="Y177" s="545" t="s">
        <v>1082</v>
      </c>
      <c r="Z177" s="548"/>
      <c r="AA177" s="791"/>
      <c r="AB177" s="791"/>
      <c r="AC177" s="2444">
        <v>4.4000000000000004</v>
      </c>
      <c r="AD177" s="3507">
        <f>BB177</f>
        <v>4.166666666666667</v>
      </c>
      <c r="AE177" s="3426">
        <v>6.4</v>
      </c>
      <c r="AF177" s="3426"/>
      <c r="AG177" s="3615" t="s">
        <v>1083</v>
      </c>
      <c r="AH177" s="3370">
        <f>SUM(AI177:AN177)</f>
        <v>30</v>
      </c>
      <c r="AI177" s="3398">
        <v>8</v>
      </c>
      <c r="AJ177" s="3398">
        <v>0</v>
      </c>
      <c r="AK177" s="3398">
        <v>0</v>
      </c>
      <c r="AL177" s="3398">
        <v>19</v>
      </c>
      <c r="AM177" s="3398">
        <v>0</v>
      </c>
      <c r="AN177" s="3398">
        <v>3</v>
      </c>
      <c r="AO177" s="3384"/>
      <c r="AP177" s="3615" t="s">
        <v>1084</v>
      </c>
      <c r="AQ177" s="3370">
        <f t="shared" si="65"/>
        <v>20</v>
      </c>
      <c r="AR177" s="2140">
        <v>4</v>
      </c>
      <c r="AS177" s="1787">
        <v>0</v>
      </c>
      <c r="AT177" s="1787">
        <v>10</v>
      </c>
      <c r="AU177" s="1787">
        <v>0</v>
      </c>
      <c r="AV177" s="1787">
        <v>0</v>
      </c>
      <c r="AW177" s="2209">
        <v>0</v>
      </c>
      <c r="AX177" s="2209">
        <v>0</v>
      </c>
      <c r="AY177" s="1834">
        <v>6</v>
      </c>
      <c r="AZ177" s="1977"/>
      <c r="BA177" s="2916">
        <f t="shared" si="66"/>
        <v>50</v>
      </c>
      <c r="BB177" s="3017">
        <f>BA177/'Radiología simple.'!$AO$8</f>
        <v>4.166666666666667</v>
      </c>
      <c r="BC177" s="1807" t="str" cm="1">
        <f t="array" ref="BC177">_xlfn.IFS(BB177&lt;4,"estandar",BB177&gt;9,"compleja",BB177&gt;4,"avanzada")</f>
        <v>avanzada</v>
      </c>
      <c r="BD177" s="3260">
        <v>1</v>
      </c>
      <c r="BE177" s="3261">
        <v>0</v>
      </c>
      <c r="BF177" s="3260">
        <v>1</v>
      </c>
      <c r="BG177" s="3261">
        <v>0</v>
      </c>
      <c r="BH177" s="1164">
        <v>9.8352850678733006</v>
      </c>
      <c r="BI177" s="1164">
        <v>6.1019411764705902</v>
      </c>
      <c r="BJ177" s="1164">
        <v>14.500452488687801</v>
      </c>
      <c r="BK177" s="1164"/>
      <c r="BL177" s="1164">
        <f>SUM(BH177,BI177,BJ177)</f>
        <v>30.437678733031689</v>
      </c>
      <c r="BM177" s="1162"/>
      <c r="BN177" s="1164">
        <v>28.991596638655501</v>
      </c>
      <c r="BO177" s="1164">
        <v>0</v>
      </c>
      <c r="BP177" s="1164">
        <v>0</v>
      </c>
      <c r="BQ177" s="1164">
        <v>1.5117748863587801</v>
      </c>
      <c r="BR177" s="1164">
        <f>SUM(BL177,BN177,BO177,BP177,BQ177)</f>
        <v>60.941050258045969</v>
      </c>
      <c r="BS177" s="1165"/>
      <c r="BT177" s="1200"/>
      <c r="BU177" s="177"/>
      <c r="BV177" s="46"/>
    </row>
    <row r="178" spans="1:74" ht="51.75" customHeight="1" x14ac:dyDescent="0.55000000000000004">
      <c r="A178" s="1437">
        <v>0</v>
      </c>
      <c r="B178" s="1438">
        <v>6</v>
      </c>
      <c r="C178" s="1437">
        <v>0</v>
      </c>
      <c r="D178" s="1438">
        <v>5</v>
      </c>
      <c r="E178" s="1437">
        <v>0</v>
      </c>
      <c r="F178" s="1438">
        <v>5</v>
      </c>
      <c r="G178" s="1437">
        <v>0</v>
      </c>
      <c r="H178" s="1438">
        <v>2</v>
      </c>
      <c r="I178" s="2820" t="str">
        <f t="shared" si="63"/>
        <v>06050502</v>
      </c>
      <c r="J178" s="2766" t="str">
        <f t="shared" si="64"/>
        <v>06050502</v>
      </c>
      <c r="K178" s="2846"/>
      <c r="L178" s="2846">
        <v>71202</v>
      </c>
      <c r="M178" s="2846"/>
      <c r="N178" s="2846"/>
      <c r="O178" s="2846"/>
      <c r="P178" s="2846"/>
      <c r="Q178" s="2846"/>
      <c r="R178" s="2846"/>
      <c r="S178" s="2840" t="s">
        <v>1141</v>
      </c>
      <c r="T178" s="2947"/>
      <c r="U178" s="3170" t="s">
        <v>1143</v>
      </c>
      <c r="V178" s="2700"/>
      <c r="W178" s="1046"/>
      <c r="X178" s="3020" t="s">
        <v>653</v>
      </c>
      <c r="Y178" s="545" t="s">
        <v>1086</v>
      </c>
      <c r="Z178" s="548"/>
      <c r="AA178" s="791"/>
      <c r="AB178" s="791"/>
      <c r="AC178" s="2444">
        <v>4.9000000000000004</v>
      </c>
      <c r="AD178" s="3507">
        <f>BB178</f>
        <v>8.75</v>
      </c>
      <c r="AE178" s="3426">
        <v>10.1</v>
      </c>
      <c r="AF178" s="3426"/>
      <c r="AG178" s="3615" t="s">
        <v>1087</v>
      </c>
      <c r="AH178" s="3545">
        <f t="shared" si="67"/>
        <v>40</v>
      </c>
      <c r="AI178" s="3398">
        <v>8</v>
      </c>
      <c r="AJ178" s="3398">
        <v>0</v>
      </c>
      <c r="AK178" s="3398">
        <v>0</v>
      </c>
      <c r="AL178" s="3398">
        <v>24</v>
      </c>
      <c r="AM178" s="3398">
        <v>5</v>
      </c>
      <c r="AN178" s="3398">
        <v>3</v>
      </c>
      <c r="AO178" s="3384"/>
      <c r="AP178" s="3558" t="s">
        <v>1062</v>
      </c>
      <c r="AQ178" s="3370">
        <f t="shared" si="65"/>
        <v>25</v>
      </c>
      <c r="AR178" s="2140">
        <v>4</v>
      </c>
      <c r="AS178" s="1787">
        <v>0</v>
      </c>
      <c r="AT178" s="1787">
        <v>10</v>
      </c>
      <c r="AU178" s="1787">
        <v>5</v>
      </c>
      <c r="AV178" s="1787">
        <v>0</v>
      </c>
      <c r="AW178" s="2209">
        <v>0</v>
      </c>
      <c r="AX178" s="2209">
        <v>0</v>
      </c>
      <c r="AY178" s="1834">
        <v>6</v>
      </c>
      <c r="AZ178" s="1977"/>
      <c r="BA178" s="2916">
        <f t="shared" si="66"/>
        <v>105</v>
      </c>
      <c r="BB178" s="3017">
        <f>BA178/'Radiología simple.'!$AO$8</f>
        <v>8.75</v>
      </c>
      <c r="BC178" s="1807" t="str" cm="1">
        <f t="array" ref="BC178">_xlfn.IFS(BB178&lt;4,"estandar",BB178&gt;9,"compleja",BB178&gt;4,"avanzada")</f>
        <v>avanzada</v>
      </c>
      <c r="BD178" s="3260">
        <v>1</v>
      </c>
      <c r="BE178" s="3261">
        <v>1</v>
      </c>
      <c r="BF178" s="3260">
        <v>1</v>
      </c>
      <c r="BG178" s="3261">
        <v>0</v>
      </c>
      <c r="BH178" s="1164">
        <v>13.113713423831101</v>
      </c>
      <c r="BI178" s="1164">
        <v>8.1359215686274506</v>
      </c>
      <c r="BJ178" s="1164">
        <v>14.500452488687801</v>
      </c>
      <c r="BK178" s="1164"/>
      <c r="BL178" s="1164">
        <f>SUM(BH178,BI178,BJ178)</f>
        <v>35.750087481146352</v>
      </c>
      <c r="BM178" s="1162"/>
      <c r="BN178" s="1164">
        <v>38.655462184873898</v>
      </c>
      <c r="BO178" s="1164">
        <v>18</v>
      </c>
      <c r="BP178" s="1164">
        <v>0</v>
      </c>
      <c r="BQ178" s="1164">
        <v>1.5117748863587801</v>
      </c>
      <c r="BR178" s="1164">
        <f>SUM(BL178,BN178,BO178,BP178,BQ178)</f>
        <v>93.917324552379029</v>
      </c>
      <c r="BS178" s="1165"/>
      <c r="BT178" s="1200">
        <v>15</v>
      </c>
      <c r="BU178" s="177"/>
      <c r="BV178" s="46"/>
    </row>
    <row r="179" spans="1:74" ht="51.75" customHeight="1" x14ac:dyDescent="0.55000000000000004">
      <c r="A179" s="537">
        <v>0</v>
      </c>
      <c r="B179" s="538">
        <v>6</v>
      </c>
      <c r="C179" s="537">
        <v>0</v>
      </c>
      <c r="D179" s="1388">
        <v>6</v>
      </c>
      <c r="E179" s="537">
        <v>0</v>
      </c>
      <c r="F179" s="538">
        <v>8</v>
      </c>
      <c r="G179" s="537">
        <v>0</v>
      </c>
      <c r="H179" s="538">
        <v>0</v>
      </c>
      <c r="I179" s="1375" t="str">
        <f t="shared" si="63"/>
        <v>06060800</v>
      </c>
      <c r="J179" s="1375" t="str">
        <f t="shared" si="64"/>
        <v>06060800</v>
      </c>
      <c r="K179" s="830"/>
      <c r="L179" s="830"/>
      <c r="M179" s="2823">
        <v>30703</v>
      </c>
      <c r="N179" s="2824" t="s">
        <v>1121</v>
      </c>
      <c r="O179" s="830"/>
      <c r="P179" s="830"/>
      <c r="Q179" s="830"/>
      <c r="R179" s="830"/>
      <c r="S179" s="986" t="s">
        <v>119</v>
      </c>
      <c r="T179" s="2663" t="s">
        <v>1144</v>
      </c>
      <c r="U179" s="3185"/>
      <c r="V179" s="2435"/>
      <c r="W179" s="2484"/>
      <c r="X179" s="2466" t="s">
        <v>240</v>
      </c>
      <c r="Y179" s="782"/>
      <c r="Z179" s="548"/>
      <c r="AA179" s="791"/>
      <c r="AB179" s="791"/>
      <c r="AC179" s="1571"/>
      <c r="AD179" s="3378"/>
      <c r="AE179" s="3378"/>
      <c r="AF179" s="3378"/>
      <c r="AG179" s="3384"/>
      <c r="AH179" s="3370">
        <f t="shared" ref="AH179:AH201" si="68">SUM(AI179:AN179)</f>
        <v>35</v>
      </c>
      <c r="AI179" s="3398">
        <v>8</v>
      </c>
      <c r="AJ179" s="3398">
        <v>0</v>
      </c>
      <c r="AK179" s="3398">
        <v>0</v>
      </c>
      <c r="AL179" s="3398">
        <v>24</v>
      </c>
      <c r="AM179" s="3398">
        <v>0</v>
      </c>
      <c r="AN179" s="3398">
        <v>3</v>
      </c>
      <c r="AO179" s="3384"/>
      <c r="AP179" s="3384"/>
      <c r="AQ179" s="3370">
        <f t="shared" si="65"/>
        <v>20</v>
      </c>
      <c r="AR179" s="2140">
        <v>4</v>
      </c>
      <c r="AS179" s="1787">
        <v>0</v>
      </c>
      <c r="AT179" s="1787">
        <v>10</v>
      </c>
      <c r="AU179" s="1787">
        <v>0</v>
      </c>
      <c r="AV179" s="1787">
        <v>0</v>
      </c>
      <c r="AW179" s="2209">
        <v>0</v>
      </c>
      <c r="AX179" s="2209">
        <v>0</v>
      </c>
      <c r="AY179" s="1834">
        <v>6</v>
      </c>
      <c r="AZ179" s="1977"/>
      <c r="BA179" s="2916">
        <f t="shared" si="66"/>
        <v>55</v>
      </c>
      <c r="BB179" s="3017">
        <f>BA179/'Radiología simple.'!$AO$8</f>
        <v>4.583333333333333</v>
      </c>
      <c r="BC179" s="1807" t="str" cm="1">
        <f t="array" ref="BC179">_xlfn.IFS(BB179&lt;4,"estandar",BB179&gt;9,"compleja",BB179&gt;4,"avanzada")</f>
        <v>avanzada</v>
      </c>
      <c r="BD179" s="3260">
        <v>1</v>
      </c>
      <c r="BE179" s="3261">
        <v>0</v>
      </c>
      <c r="BF179" s="3260">
        <v>1</v>
      </c>
      <c r="BG179" s="3261">
        <v>0</v>
      </c>
      <c r="BH179" s="1164"/>
      <c r="BI179" s="1164"/>
      <c r="BJ179" s="1164"/>
      <c r="BK179" s="1164"/>
      <c r="BL179" s="1164"/>
      <c r="BM179" s="1162"/>
      <c r="BN179" s="1164"/>
      <c r="BO179" s="1164"/>
      <c r="BP179" s="1164"/>
      <c r="BQ179" s="1164"/>
      <c r="BR179" s="1164"/>
      <c r="BS179" s="1165"/>
      <c r="BT179" s="1200"/>
      <c r="BU179" s="177"/>
      <c r="BV179" s="46"/>
    </row>
    <row r="180" spans="1:74" ht="51.75" customHeight="1" x14ac:dyDescent="0.55000000000000004">
      <c r="A180" s="537">
        <v>0</v>
      </c>
      <c r="B180" s="538">
        <v>6</v>
      </c>
      <c r="C180" s="537">
        <v>0</v>
      </c>
      <c r="D180" s="538">
        <v>6</v>
      </c>
      <c r="E180" s="537">
        <v>0</v>
      </c>
      <c r="F180" s="538">
        <v>8</v>
      </c>
      <c r="G180" s="537">
        <v>0</v>
      </c>
      <c r="H180" s="538">
        <v>1</v>
      </c>
      <c r="I180" s="1375" t="str">
        <f t="shared" si="63"/>
        <v>06060801</v>
      </c>
      <c r="J180" s="1375" t="str">
        <f t="shared" si="64"/>
        <v>06060801</v>
      </c>
      <c r="K180" s="830"/>
      <c r="L180" s="830">
        <v>71242</v>
      </c>
      <c r="M180" s="2823">
        <v>30703</v>
      </c>
      <c r="N180" s="2824" t="s">
        <v>1121</v>
      </c>
      <c r="O180" s="830"/>
      <c r="P180" s="830"/>
      <c r="Q180" s="830"/>
      <c r="R180" s="830"/>
      <c r="S180" s="986" t="s">
        <v>119</v>
      </c>
      <c r="T180" s="3185"/>
      <c r="U180" s="2670" t="s">
        <v>1145</v>
      </c>
      <c r="V180" s="2700"/>
      <c r="W180" s="1046"/>
      <c r="X180" s="2466" t="s">
        <v>240</v>
      </c>
      <c r="Y180" s="545" t="s">
        <v>1145</v>
      </c>
      <c r="Z180" s="548"/>
      <c r="AA180" s="791"/>
      <c r="AB180" s="791"/>
      <c r="AC180" s="2444">
        <v>4.5999999999999996</v>
      </c>
      <c r="AD180" s="3507">
        <f>BB180</f>
        <v>5</v>
      </c>
      <c r="AE180" s="3426">
        <v>7.2</v>
      </c>
      <c r="AF180" s="3426"/>
      <c r="AG180" s="3398">
        <v>35</v>
      </c>
      <c r="AH180" s="3370">
        <f t="shared" si="68"/>
        <v>40</v>
      </c>
      <c r="AI180" s="3398">
        <v>8</v>
      </c>
      <c r="AJ180" s="3398">
        <v>0</v>
      </c>
      <c r="AK180" s="3398">
        <v>5</v>
      </c>
      <c r="AL180" s="3398">
        <v>24</v>
      </c>
      <c r="AM180" s="3398">
        <v>0</v>
      </c>
      <c r="AN180" s="3398">
        <v>3</v>
      </c>
      <c r="AO180" s="3384"/>
      <c r="AP180" s="3545">
        <v>20</v>
      </c>
      <c r="AQ180" s="3370">
        <f t="shared" si="65"/>
        <v>20</v>
      </c>
      <c r="AR180" s="2140">
        <v>4</v>
      </c>
      <c r="AS180" s="1787">
        <v>0</v>
      </c>
      <c r="AT180" s="1787">
        <v>10</v>
      </c>
      <c r="AU180" s="1787">
        <v>0</v>
      </c>
      <c r="AV180" s="1787">
        <v>0</v>
      </c>
      <c r="AW180" s="2209">
        <v>0</v>
      </c>
      <c r="AX180" s="2209">
        <v>0</v>
      </c>
      <c r="AY180" s="1834">
        <v>6</v>
      </c>
      <c r="AZ180" s="1977"/>
      <c r="BA180" s="2916">
        <f t="shared" si="66"/>
        <v>60</v>
      </c>
      <c r="BB180" s="3017">
        <f>BA180/'Radiología simple.'!$AO$8</f>
        <v>5</v>
      </c>
      <c r="BC180" s="1807" t="str" cm="1">
        <f t="array" ref="BC180">_xlfn.IFS(BB180&lt;4,"estandar",BB180&gt;9,"compleja",BB180&gt;4,"avanzada")</f>
        <v>avanzada</v>
      </c>
      <c r="BD180" s="3260">
        <v>1</v>
      </c>
      <c r="BE180" s="3261">
        <v>0</v>
      </c>
      <c r="BF180" s="3260">
        <v>1</v>
      </c>
      <c r="BG180" s="3261">
        <v>0</v>
      </c>
      <c r="BH180" s="1164">
        <v>11.474499245852201</v>
      </c>
      <c r="BI180" s="1164">
        <v>7.11893137254902</v>
      </c>
      <c r="BJ180" s="1164">
        <v>14.500452488687801</v>
      </c>
      <c r="BK180" s="1164"/>
      <c r="BL180" s="1164">
        <f>SUM(BH180,BI180,BJ180)</f>
        <v>33.09388310708902</v>
      </c>
      <c r="BM180" s="1162"/>
      <c r="BN180" s="1164">
        <v>33.823529411764703</v>
      </c>
      <c r="BO180" s="1164">
        <v>0</v>
      </c>
      <c r="BP180" s="1164">
        <v>0</v>
      </c>
      <c r="BQ180" s="1164">
        <v>1.5117748863587801</v>
      </c>
      <c r="BR180" s="1164">
        <f>SUM(BL180,BN180,BO180,BP180,BQ180)</f>
        <v>68.429187405212502</v>
      </c>
      <c r="BS180" s="1165"/>
      <c r="BT180" s="1200"/>
      <c r="BU180" s="177"/>
      <c r="BV180" s="46"/>
    </row>
    <row r="181" spans="1:74" ht="51.75" customHeight="1" x14ac:dyDescent="0.55000000000000004">
      <c r="A181" s="537">
        <v>0</v>
      </c>
      <c r="B181" s="538">
        <v>6</v>
      </c>
      <c r="C181" s="537">
        <v>0</v>
      </c>
      <c r="D181" s="538">
        <v>6</v>
      </c>
      <c r="E181" s="537">
        <v>0</v>
      </c>
      <c r="F181" s="538">
        <v>8</v>
      </c>
      <c r="G181" s="537">
        <v>0</v>
      </c>
      <c r="H181" s="538">
        <v>2</v>
      </c>
      <c r="I181" s="1375" t="str">
        <f t="shared" si="63"/>
        <v>06060802</v>
      </c>
      <c r="J181" s="1375" t="str">
        <f t="shared" si="64"/>
        <v>06060802</v>
      </c>
      <c r="K181" s="830"/>
      <c r="L181" s="830">
        <v>712421</v>
      </c>
      <c r="M181" s="2823">
        <v>30703</v>
      </c>
      <c r="N181" s="2824" t="s">
        <v>1121</v>
      </c>
      <c r="O181" s="830"/>
      <c r="P181" s="830"/>
      <c r="Q181" s="830"/>
      <c r="R181" s="830"/>
      <c r="S181" s="986" t="s">
        <v>119</v>
      </c>
      <c r="T181" s="3185"/>
      <c r="U181" s="2670" t="s">
        <v>1146</v>
      </c>
      <c r="V181" s="2700"/>
      <c r="W181" s="1046"/>
      <c r="X181" s="2466" t="s">
        <v>240</v>
      </c>
      <c r="Y181" s="545" t="s">
        <v>1146</v>
      </c>
      <c r="Z181" s="548"/>
      <c r="AA181" s="791"/>
      <c r="AB181" s="791"/>
      <c r="AC181" s="2444">
        <v>4.9000000000000004</v>
      </c>
      <c r="AD181" s="3507">
        <f>BB181</f>
        <v>9.5833333333333339</v>
      </c>
      <c r="AE181" s="3426">
        <v>10.1</v>
      </c>
      <c r="AF181" s="3426"/>
      <c r="AG181" s="3398">
        <v>40</v>
      </c>
      <c r="AH181" s="3370">
        <f t="shared" si="68"/>
        <v>45</v>
      </c>
      <c r="AI181" s="3398">
        <v>8</v>
      </c>
      <c r="AJ181" s="3398">
        <v>0</v>
      </c>
      <c r="AK181" s="3398">
        <v>5</v>
      </c>
      <c r="AL181" s="3398">
        <v>24</v>
      </c>
      <c r="AM181" s="3398">
        <v>5</v>
      </c>
      <c r="AN181" s="3398">
        <v>3</v>
      </c>
      <c r="AO181" s="3384"/>
      <c r="AP181" s="3545">
        <v>20</v>
      </c>
      <c r="AQ181" s="3370">
        <f t="shared" si="65"/>
        <v>25</v>
      </c>
      <c r="AR181" s="2140">
        <v>4</v>
      </c>
      <c r="AS181" s="1787">
        <v>0</v>
      </c>
      <c r="AT181" s="1787">
        <v>10</v>
      </c>
      <c r="AU181" s="1787">
        <v>5</v>
      </c>
      <c r="AV181" s="1787">
        <v>0</v>
      </c>
      <c r="AW181" s="2209">
        <v>0</v>
      </c>
      <c r="AX181" s="2209">
        <v>0</v>
      </c>
      <c r="AY181" s="1834">
        <v>6</v>
      </c>
      <c r="AZ181" s="1977"/>
      <c r="BA181" s="2916">
        <f t="shared" si="66"/>
        <v>115</v>
      </c>
      <c r="BB181" s="3017">
        <f>BA181/'Radiología simple.'!$AO$8</f>
        <v>9.5833333333333339</v>
      </c>
      <c r="BC181" s="1807" t="str" cm="1">
        <f t="array" ref="BC181">_xlfn.IFS(BB181&lt;4,"estandar",BB181&gt;9,"compleja",BB181&gt;4,"avanzada")</f>
        <v>compleja</v>
      </c>
      <c r="BD181" s="3260">
        <v>1</v>
      </c>
      <c r="BE181" s="3261">
        <v>1</v>
      </c>
      <c r="BF181" s="3260">
        <v>1</v>
      </c>
      <c r="BG181" s="3261">
        <v>0</v>
      </c>
      <c r="BH181" s="1164">
        <v>13.113713423831101</v>
      </c>
      <c r="BI181" s="1164">
        <v>8.1359215686274506</v>
      </c>
      <c r="BJ181" s="1164">
        <v>14.500452488687801</v>
      </c>
      <c r="BK181" s="1164"/>
      <c r="BL181" s="1164">
        <f>SUM(BH181,BI181,BJ181)</f>
        <v>35.750087481146352</v>
      </c>
      <c r="BM181" s="1162"/>
      <c r="BN181" s="1164">
        <v>38.655462184873898</v>
      </c>
      <c r="BO181" s="1164">
        <v>18</v>
      </c>
      <c r="BP181" s="1164">
        <v>0</v>
      </c>
      <c r="BQ181" s="1164">
        <v>1.5117748863587801</v>
      </c>
      <c r="BR181" s="1164">
        <f>SUM(BL181,BN181,BO181,BP181,BQ181)</f>
        <v>93.917324552379029</v>
      </c>
      <c r="BS181" s="1165"/>
      <c r="BT181" s="1200">
        <v>15</v>
      </c>
      <c r="BU181" s="177"/>
      <c r="BV181" s="46"/>
    </row>
    <row r="182" spans="1:74" ht="51.75" customHeight="1" x14ac:dyDescent="0.55000000000000004">
      <c r="A182" s="537">
        <v>0</v>
      </c>
      <c r="B182" s="538">
        <v>6</v>
      </c>
      <c r="C182" s="537">
        <v>0</v>
      </c>
      <c r="D182" s="538">
        <v>6</v>
      </c>
      <c r="E182" s="537">
        <v>0</v>
      </c>
      <c r="F182" s="538">
        <v>9</v>
      </c>
      <c r="G182" s="537">
        <v>0</v>
      </c>
      <c r="H182" s="538">
        <v>0</v>
      </c>
      <c r="I182" s="1375" t="str">
        <f t="shared" si="63"/>
        <v>06060900</v>
      </c>
      <c r="J182" s="1375" t="str">
        <f t="shared" si="64"/>
        <v>06060900</v>
      </c>
      <c r="K182" s="830"/>
      <c r="L182" s="830"/>
      <c r="M182" s="2823">
        <v>30703</v>
      </c>
      <c r="N182" s="2824" t="s">
        <v>1121</v>
      </c>
      <c r="O182" s="830"/>
      <c r="P182" s="830"/>
      <c r="Q182" s="830"/>
      <c r="R182" s="830"/>
      <c r="S182" s="986" t="s">
        <v>119</v>
      </c>
      <c r="T182" s="2663" t="s">
        <v>1147</v>
      </c>
      <c r="U182" s="3185"/>
      <c r="V182" s="2435"/>
      <c r="W182" s="2484"/>
      <c r="X182" s="2466" t="s">
        <v>240</v>
      </c>
      <c r="Y182" s="545"/>
      <c r="Z182" s="548"/>
      <c r="AA182" s="791"/>
      <c r="AB182" s="791"/>
      <c r="AC182" s="1571"/>
      <c r="AD182" s="3378"/>
      <c r="AE182" s="3378"/>
      <c r="AF182" s="3378"/>
      <c r="AG182" s="3384"/>
      <c r="AH182" s="3370">
        <f t="shared" si="68"/>
        <v>35</v>
      </c>
      <c r="AI182" s="3398">
        <v>8</v>
      </c>
      <c r="AJ182" s="3398">
        <v>0</v>
      </c>
      <c r="AK182" s="3398">
        <v>0</v>
      </c>
      <c r="AL182" s="3398">
        <v>24</v>
      </c>
      <c r="AM182" s="3398">
        <v>0</v>
      </c>
      <c r="AN182" s="3398">
        <v>3</v>
      </c>
      <c r="AO182" s="3384"/>
      <c r="AP182" s="3384"/>
      <c r="AQ182" s="3370">
        <f t="shared" si="65"/>
        <v>20</v>
      </c>
      <c r="AR182" s="2140">
        <v>4</v>
      </c>
      <c r="AS182" s="1787">
        <v>0</v>
      </c>
      <c r="AT182" s="1787">
        <v>10</v>
      </c>
      <c r="AU182" s="1787">
        <v>0</v>
      </c>
      <c r="AV182" s="1787">
        <v>0</v>
      </c>
      <c r="AW182" s="2209">
        <v>0</v>
      </c>
      <c r="AX182" s="2209">
        <v>0</v>
      </c>
      <c r="AY182" s="1834">
        <v>6</v>
      </c>
      <c r="AZ182" s="1977"/>
      <c r="BA182" s="2916">
        <f t="shared" si="66"/>
        <v>55</v>
      </c>
      <c r="BB182" s="3017">
        <f>BA182/'Radiología simple.'!$AO$8</f>
        <v>4.583333333333333</v>
      </c>
      <c r="BC182" s="1807" t="str" cm="1">
        <f t="array" ref="BC182">_xlfn.IFS(BB182&lt;4,"estandar",BB182&gt;9,"compleja",BB182&gt;4,"avanzada")</f>
        <v>avanzada</v>
      </c>
      <c r="BD182" s="3260">
        <v>1</v>
      </c>
      <c r="BE182" s="3261">
        <v>0</v>
      </c>
      <c r="BF182" s="3260">
        <v>1</v>
      </c>
      <c r="BG182" s="3261">
        <v>0</v>
      </c>
      <c r="BH182" s="1164"/>
      <c r="BI182" s="1164"/>
      <c r="BJ182" s="1164"/>
      <c r="BK182" s="1164"/>
      <c r="BL182" s="1164"/>
      <c r="BM182" s="1162"/>
      <c r="BN182" s="1164"/>
      <c r="BO182" s="1164"/>
      <c r="BP182" s="1164"/>
      <c r="BQ182" s="1164"/>
      <c r="BR182" s="1164"/>
      <c r="BS182" s="1165"/>
      <c r="BT182" s="1200"/>
      <c r="BU182" s="177"/>
      <c r="BV182" s="46"/>
    </row>
    <row r="183" spans="1:74" ht="51.75" customHeight="1" x14ac:dyDescent="0.55000000000000004">
      <c r="A183" s="537">
        <v>0</v>
      </c>
      <c r="B183" s="538">
        <v>6</v>
      </c>
      <c r="C183" s="537">
        <v>0</v>
      </c>
      <c r="D183" s="538">
        <v>6</v>
      </c>
      <c r="E183" s="537">
        <v>0</v>
      </c>
      <c r="F183" s="538">
        <v>9</v>
      </c>
      <c r="G183" s="537">
        <v>0</v>
      </c>
      <c r="H183" s="538">
        <v>1</v>
      </c>
      <c r="I183" s="1375" t="str">
        <f t="shared" si="63"/>
        <v>06060901</v>
      </c>
      <c r="J183" s="1375" t="str">
        <f t="shared" si="64"/>
        <v>06060901</v>
      </c>
      <c r="K183" s="830"/>
      <c r="L183" s="830">
        <v>71243</v>
      </c>
      <c r="M183" s="2823">
        <v>30703</v>
      </c>
      <c r="N183" s="2824" t="s">
        <v>1121</v>
      </c>
      <c r="O183" s="830"/>
      <c r="P183" s="830"/>
      <c r="Q183" s="830"/>
      <c r="R183" s="830"/>
      <c r="S183" s="986" t="s">
        <v>119</v>
      </c>
      <c r="T183" s="3185"/>
      <c r="U183" s="2663" t="s">
        <v>1148</v>
      </c>
      <c r="V183" s="2700"/>
      <c r="W183" s="1046"/>
      <c r="X183" s="2466" t="s">
        <v>240</v>
      </c>
      <c r="Y183" s="545" t="s">
        <v>1148</v>
      </c>
      <c r="Z183" s="548"/>
      <c r="AA183" s="791"/>
      <c r="AB183" s="791"/>
      <c r="AC183" s="2444">
        <v>4.5999999999999996</v>
      </c>
      <c r="AD183" s="3507">
        <f>BB183</f>
        <v>4.583333333333333</v>
      </c>
      <c r="AE183" s="3426">
        <v>7.2</v>
      </c>
      <c r="AF183" s="3426"/>
      <c r="AG183" s="3398">
        <v>35</v>
      </c>
      <c r="AH183" s="3370">
        <f t="shared" si="68"/>
        <v>35</v>
      </c>
      <c r="AI183" s="3398">
        <v>8</v>
      </c>
      <c r="AJ183" s="3398">
        <v>0</v>
      </c>
      <c r="AK183" s="3398">
        <v>0</v>
      </c>
      <c r="AL183" s="3398">
        <v>24</v>
      </c>
      <c r="AM183" s="3398">
        <v>0</v>
      </c>
      <c r="AN183" s="3398">
        <v>3</v>
      </c>
      <c r="AO183" s="3384"/>
      <c r="AP183" s="3545">
        <v>20</v>
      </c>
      <c r="AQ183" s="3370">
        <f t="shared" si="65"/>
        <v>20</v>
      </c>
      <c r="AR183" s="2140">
        <v>4</v>
      </c>
      <c r="AS183" s="1787">
        <v>0</v>
      </c>
      <c r="AT183" s="1787">
        <v>10</v>
      </c>
      <c r="AU183" s="1787">
        <v>0</v>
      </c>
      <c r="AV183" s="1787">
        <v>0</v>
      </c>
      <c r="AW183" s="2209">
        <v>0</v>
      </c>
      <c r="AX183" s="2209">
        <v>0</v>
      </c>
      <c r="AY183" s="1834">
        <v>6</v>
      </c>
      <c r="AZ183" s="1977"/>
      <c r="BA183" s="2916">
        <f t="shared" si="66"/>
        <v>55</v>
      </c>
      <c r="BB183" s="3017">
        <f>BA183/'Radiología simple.'!$AO$8</f>
        <v>4.583333333333333</v>
      </c>
      <c r="BC183" s="1807" t="str" cm="1">
        <f t="array" ref="BC183">_xlfn.IFS(BB183&lt;4,"estandar",BB183&gt;9,"compleja",BB183&gt;4,"avanzada")</f>
        <v>avanzada</v>
      </c>
      <c r="BD183" s="3260">
        <v>1</v>
      </c>
      <c r="BE183" s="3261">
        <v>0</v>
      </c>
      <c r="BF183" s="3260">
        <v>1</v>
      </c>
      <c r="BG183" s="3261">
        <v>0</v>
      </c>
      <c r="BH183" s="1164">
        <v>11.474499245852201</v>
      </c>
      <c r="BI183" s="1164">
        <v>7.11893137254902</v>
      </c>
      <c r="BJ183" s="1164">
        <v>14.500452488687801</v>
      </c>
      <c r="BK183" s="1164"/>
      <c r="BL183" s="1164">
        <f>SUM(BH183,BI183,BJ183)</f>
        <v>33.09388310708902</v>
      </c>
      <c r="BM183" s="1162"/>
      <c r="BN183" s="1164">
        <v>33.823529411764703</v>
      </c>
      <c r="BO183" s="1164">
        <v>0</v>
      </c>
      <c r="BP183" s="1164">
        <v>0</v>
      </c>
      <c r="BQ183" s="1164">
        <v>1.5117748863587801</v>
      </c>
      <c r="BR183" s="1164">
        <f>SUM(BL183,BN183,BO183,BP183,BQ183)</f>
        <v>68.429187405212502</v>
      </c>
      <c r="BS183" s="1165"/>
      <c r="BT183" s="1200"/>
      <c r="BU183" s="177"/>
      <c r="BV183" s="46"/>
    </row>
    <row r="184" spans="1:74" ht="51.75" customHeight="1" x14ac:dyDescent="0.55000000000000004">
      <c r="A184" s="537">
        <v>0</v>
      </c>
      <c r="B184" s="538">
        <v>6</v>
      </c>
      <c r="C184" s="537">
        <v>0</v>
      </c>
      <c r="D184" s="538">
        <v>6</v>
      </c>
      <c r="E184" s="537">
        <v>0</v>
      </c>
      <c r="F184" s="538">
        <v>9</v>
      </c>
      <c r="G184" s="537">
        <v>0</v>
      </c>
      <c r="H184" s="538">
        <v>2</v>
      </c>
      <c r="I184" s="1375" t="str">
        <f t="shared" si="63"/>
        <v>06060902</v>
      </c>
      <c r="J184" s="1375" t="str">
        <f t="shared" si="64"/>
        <v>06060902</v>
      </c>
      <c r="K184" s="830"/>
      <c r="L184" s="830">
        <v>712431</v>
      </c>
      <c r="M184" s="2823">
        <v>30703</v>
      </c>
      <c r="N184" s="2824" t="s">
        <v>1121</v>
      </c>
      <c r="O184" s="830"/>
      <c r="P184" s="830"/>
      <c r="Q184" s="830"/>
      <c r="R184" s="830"/>
      <c r="S184" s="986" t="s">
        <v>119</v>
      </c>
      <c r="T184" s="3185"/>
      <c r="U184" s="2663" t="s">
        <v>1149</v>
      </c>
      <c r="V184" s="2700"/>
      <c r="W184" s="1046"/>
      <c r="X184" s="2466" t="s">
        <v>240</v>
      </c>
      <c r="Y184" s="545" t="s">
        <v>1149</v>
      </c>
      <c r="Z184" s="548"/>
      <c r="AA184" s="791"/>
      <c r="AB184" s="791"/>
      <c r="AC184" s="2444">
        <v>4.9000000000000004</v>
      </c>
      <c r="AD184" s="3507">
        <f>BB184</f>
        <v>9.5833333333333339</v>
      </c>
      <c r="AE184" s="3426">
        <v>10.1</v>
      </c>
      <c r="AF184" s="3426"/>
      <c r="AG184" s="3398">
        <v>40</v>
      </c>
      <c r="AH184" s="3370">
        <f t="shared" si="68"/>
        <v>45</v>
      </c>
      <c r="AI184" s="3398">
        <v>8</v>
      </c>
      <c r="AJ184" s="3398">
        <v>0</v>
      </c>
      <c r="AK184" s="3398">
        <v>5</v>
      </c>
      <c r="AL184" s="3398">
        <v>24</v>
      </c>
      <c r="AM184" s="3398">
        <v>5</v>
      </c>
      <c r="AN184" s="3398">
        <v>3</v>
      </c>
      <c r="AO184" s="3384"/>
      <c r="AP184" s="3545">
        <v>20</v>
      </c>
      <c r="AQ184" s="3370">
        <f t="shared" si="65"/>
        <v>25</v>
      </c>
      <c r="AR184" s="2140">
        <v>4</v>
      </c>
      <c r="AS184" s="1787">
        <v>0</v>
      </c>
      <c r="AT184" s="1787">
        <v>10</v>
      </c>
      <c r="AU184" s="1787">
        <v>5</v>
      </c>
      <c r="AV184" s="1787">
        <v>0</v>
      </c>
      <c r="AW184" s="2209">
        <v>0</v>
      </c>
      <c r="AX184" s="2209">
        <v>0</v>
      </c>
      <c r="AY184" s="1834">
        <v>6</v>
      </c>
      <c r="AZ184" s="1977"/>
      <c r="BA184" s="2916">
        <f t="shared" si="66"/>
        <v>115</v>
      </c>
      <c r="BB184" s="3017">
        <f>BA184/'Radiología simple.'!$AO$8</f>
        <v>9.5833333333333339</v>
      </c>
      <c r="BC184" s="1807" t="str" cm="1">
        <f t="array" ref="BC184">_xlfn.IFS(BB184&lt;4,"estandar",BB184&gt;9,"compleja",BB184&gt;4,"avanzada")</f>
        <v>compleja</v>
      </c>
      <c r="BD184" s="3260">
        <v>1</v>
      </c>
      <c r="BE184" s="3261">
        <v>1</v>
      </c>
      <c r="BF184" s="3260">
        <v>1</v>
      </c>
      <c r="BG184" s="3261">
        <v>0</v>
      </c>
      <c r="BH184" s="1164">
        <v>13.113713423831101</v>
      </c>
      <c r="BI184" s="1164">
        <v>8.1359215686274506</v>
      </c>
      <c r="BJ184" s="1164">
        <v>14.500452488687801</v>
      </c>
      <c r="BK184" s="1164"/>
      <c r="BL184" s="1164">
        <f>SUM(BH184,BI184,BJ184)</f>
        <v>35.750087481146352</v>
      </c>
      <c r="BM184" s="1162"/>
      <c r="BN184" s="1164">
        <v>38.655462184873898</v>
      </c>
      <c r="BO184" s="1164">
        <v>18</v>
      </c>
      <c r="BP184" s="1164">
        <v>0</v>
      </c>
      <c r="BQ184" s="1164">
        <v>1.5117748863587801</v>
      </c>
      <c r="BR184" s="1164">
        <f>SUM(BL184,BN184,BO184,BP184,BQ184)</f>
        <v>93.917324552379029</v>
      </c>
      <c r="BS184" s="1165"/>
      <c r="BT184" s="1200">
        <v>15</v>
      </c>
      <c r="BU184" s="177"/>
      <c r="BV184" s="46"/>
    </row>
    <row r="185" spans="1:74" ht="51.75" customHeight="1" x14ac:dyDescent="0.55000000000000004">
      <c r="A185" s="537">
        <v>0</v>
      </c>
      <c r="B185" s="538">
        <v>6</v>
      </c>
      <c r="C185" s="537">
        <v>0</v>
      </c>
      <c r="D185" s="538">
        <v>6</v>
      </c>
      <c r="E185" s="537">
        <v>1</v>
      </c>
      <c r="F185" s="538">
        <v>0</v>
      </c>
      <c r="G185" s="537">
        <v>0</v>
      </c>
      <c r="H185" s="538">
        <v>0</v>
      </c>
      <c r="I185" s="1375" t="str">
        <f t="shared" si="63"/>
        <v>06061000</v>
      </c>
      <c r="J185" s="1375" t="str">
        <f t="shared" si="64"/>
        <v>06061000</v>
      </c>
      <c r="K185" s="830"/>
      <c r="L185" s="830"/>
      <c r="M185" s="2823">
        <v>30703</v>
      </c>
      <c r="N185" s="2824" t="s">
        <v>1121</v>
      </c>
      <c r="O185" s="830"/>
      <c r="P185" s="830"/>
      <c r="Q185" s="830"/>
      <c r="R185" s="830"/>
      <c r="S185" s="986" t="s">
        <v>119</v>
      </c>
      <c r="T185" s="2663" t="s">
        <v>1150</v>
      </c>
      <c r="U185" s="3185"/>
      <c r="V185" s="2435"/>
      <c r="W185" s="2484"/>
      <c r="X185" s="2466" t="s">
        <v>240</v>
      </c>
      <c r="Y185" s="545"/>
      <c r="Z185" s="548"/>
      <c r="AA185" s="791"/>
      <c r="AB185" s="791"/>
      <c r="AC185" s="1571"/>
      <c r="AD185" s="3378"/>
      <c r="AE185" s="3378"/>
      <c r="AF185" s="3378"/>
      <c r="AG185" s="3398"/>
      <c r="AH185" s="3370">
        <f t="shared" si="68"/>
        <v>35</v>
      </c>
      <c r="AI185" s="3398">
        <v>8</v>
      </c>
      <c r="AJ185" s="3398">
        <v>0</v>
      </c>
      <c r="AK185" s="3398">
        <v>0</v>
      </c>
      <c r="AL185" s="3398">
        <v>24</v>
      </c>
      <c r="AM185" s="3398">
        <v>0</v>
      </c>
      <c r="AN185" s="3398">
        <v>3</v>
      </c>
      <c r="AO185" s="3384"/>
      <c r="AP185" s="3384"/>
      <c r="AQ185" s="3370">
        <f t="shared" si="65"/>
        <v>20</v>
      </c>
      <c r="AR185" s="2140">
        <v>4</v>
      </c>
      <c r="AS185" s="1787">
        <v>0</v>
      </c>
      <c r="AT185" s="1787">
        <v>10</v>
      </c>
      <c r="AU185" s="1787">
        <v>0</v>
      </c>
      <c r="AV185" s="1787">
        <v>0</v>
      </c>
      <c r="AW185" s="2209">
        <v>0</v>
      </c>
      <c r="AX185" s="2209">
        <v>0</v>
      </c>
      <c r="AY185" s="1834">
        <v>6</v>
      </c>
      <c r="AZ185" s="1977"/>
      <c r="BA185" s="2916">
        <f t="shared" si="66"/>
        <v>55</v>
      </c>
      <c r="BB185" s="3017">
        <f>BA185/'Radiología simple.'!$AO$8</f>
        <v>4.583333333333333</v>
      </c>
      <c r="BC185" s="1807" t="str" cm="1">
        <f t="array" ref="BC185">_xlfn.IFS(BB185&lt;4,"estandar",BB185&gt;9,"compleja",BB185&gt;4,"avanzada")</f>
        <v>avanzada</v>
      </c>
      <c r="BD185" s="3260">
        <v>1</v>
      </c>
      <c r="BE185" s="3261">
        <v>0</v>
      </c>
      <c r="BF185" s="3260">
        <v>1</v>
      </c>
      <c r="BG185" s="3261">
        <v>0</v>
      </c>
      <c r="BH185" s="1164"/>
      <c r="BI185" s="1164"/>
      <c r="BJ185" s="1164"/>
      <c r="BK185" s="1164"/>
      <c r="BL185" s="1164"/>
      <c r="BM185" s="1162"/>
      <c r="BN185" s="1164"/>
      <c r="BO185" s="1164"/>
      <c r="BP185" s="1164"/>
      <c r="BQ185" s="1164"/>
      <c r="BR185" s="1164"/>
      <c r="BS185" s="1165"/>
      <c r="BT185" s="1200"/>
      <c r="BU185" s="177"/>
      <c r="BV185" s="46"/>
    </row>
    <row r="186" spans="1:74" ht="51.75" customHeight="1" x14ac:dyDescent="0.55000000000000004">
      <c r="A186" s="537">
        <v>0</v>
      </c>
      <c r="B186" s="538">
        <v>6</v>
      </c>
      <c r="C186" s="537">
        <v>0</v>
      </c>
      <c r="D186" s="538">
        <v>6</v>
      </c>
      <c r="E186" s="537">
        <v>1</v>
      </c>
      <c r="F186" s="538">
        <v>0</v>
      </c>
      <c r="G186" s="537">
        <v>0</v>
      </c>
      <c r="H186" s="538">
        <v>1</v>
      </c>
      <c r="I186" s="1375" t="str">
        <f t="shared" si="63"/>
        <v>06061001</v>
      </c>
      <c r="J186" s="1375" t="str">
        <f t="shared" si="64"/>
        <v>06061001</v>
      </c>
      <c r="K186" s="830"/>
      <c r="L186" s="830">
        <v>71245</v>
      </c>
      <c r="M186" s="2823">
        <v>30703</v>
      </c>
      <c r="N186" s="2824" t="s">
        <v>1121</v>
      </c>
      <c r="O186" s="830"/>
      <c r="P186" s="830"/>
      <c r="Q186" s="830"/>
      <c r="R186" s="830"/>
      <c r="S186" s="986" t="s">
        <v>119</v>
      </c>
      <c r="T186" s="3185"/>
      <c r="U186" s="2663" t="s">
        <v>1151</v>
      </c>
      <c r="V186" s="2700"/>
      <c r="W186" s="1046"/>
      <c r="X186" s="2466" t="s">
        <v>240</v>
      </c>
      <c r="Y186" s="545" t="s">
        <v>1151</v>
      </c>
      <c r="Z186" s="548"/>
      <c r="AA186" s="791"/>
      <c r="AB186" s="791"/>
      <c r="AC186" s="2444">
        <v>4.5999999999999996</v>
      </c>
      <c r="AD186" s="3507">
        <f>BB186</f>
        <v>4.583333333333333</v>
      </c>
      <c r="AE186" s="3426">
        <v>7.2</v>
      </c>
      <c r="AF186" s="3426"/>
      <c r="AG186" s="3398">
        <v>35</v>
      </c>
      <c r="AH186" s="3370">
        <f t="shared" si="68"/>
        <v>35</v>
      </c>
      <c r="AI186" s="3398">
        <v>8</v>
      </c>
      <c r="AJ186" s="3398">
        <v>0</v>
      </c>
      <c r="AK186" s="3398">
        <v>0</v>
      </c>
      <c r="AL186" s="3398">
        <v>24</v>
      </c>
      <c r="AM186" s="3398">
        <v>0</v>
      </c>
      <c r="AN186" s="3398">
        <v>3</v>
      </c>
      <c r="AO186" s="3384"/>
      <c r="AP186" s="3545">
        <v>20</v>
      </c>
      <c r="AQ186" s="3370">
        <f t="shared" si="65"/>
        <v>20</v>
      </c>
      <c r="AR186" s="2140">
        <v>4</v>
      </c>
      <c r="AS186" s="1787">
        <v>0</v>
      </c>
      <c r="AT186" s="1787">
        <v>10</v>
      </c>
      <c r="AU186" s="1787">
        <v>0</v>
      </c>
      <c r="AV186" s="1787">
        <v>0</v>
      </c>
      <c r="AW186" s="2209">
        <v>0</v>
      </c>
      <c r="AX186" s="2209">
        <v>0</v>
      </c>
      <c r="AY186" s="1834">
        <v>6</v>
      </c>
      <c r="AZ186" s="1977"/>
      <c r="BA186" s="2916">
        <f t="shared" si="66"/>
        <v>55</v>
      </c>
      <c r="BB186" s="3017">
        <f>BA186/'Radiología simple.'!$AO$8</f>
        <v>4.583333333333333</v>
      </c>
      <c r="BC186" s="1807" t="str" cm="1">
        <f t="array" ref="BC186">_xlfn.IFS(BB186&lt;4,"estandar",BB186&gt;9,"compleja",BB186&gt;4,"avanzada")</f>
        <v>avanzada</v>
      </c>
      <c r="BD186" s="3260">
        <v>1</v>
      </c>
      <c r="BE186" s="3261">
        <v>0</v>
      </c>
      <c r="BF186" s="3260">
        <v>1</v>
      </c>
      <c r="BG186" s="3261">
        <v>0</v>
      </c>
      <c r="BH186" s="1164">
        <v>11.474499245852201</v>
      </c>
      <c r="BI186" s="1164">
        <v>7.11893137254902</v>
      </c>
      <c r="BJ186" s="1164">
        <v>14.500452488687801</v>
      </c>
      <c r="BK186" s="1164"/>
      <c r="BL186" s="1164">
        <f>SUM(BH186,BI186,BJ186)</f>
        <v>33.09388310708902</v>
      </c>
      <c r="BM186" s="1162"/>
      <c r="BN186" s="1164">
        <v>33.823529411764703</v>
      </c>
      <c r="BO186" s="1164">
        <v>0</v>
      </c>
      <c r="BP186" s="1164">
        <v>0</v>
      </c>
      <c r="BQ186" s="1164">
        <v>1.5117748863587801</v>
      </c>
      <c r="BR186" s="1164">
        <f>SUM(BL186,BN186,BO186,BP186,BQ186)</f>
        <v>68.429187405212502</v>
      </c>
      <c r="BS186" s="1165"/>
      <c r="BT186" s="1200"/>
      <c r="BU186" s="177"/>
      <c r="BV186" s="46"/>
    </row>
    <row r="187" spans="1:74" ht="51.75" customHeight="1" x14ac:dyDescent="0.55000000000000004">
      <c r="A187" s="537">
        <v>0</v>
      </c>
      <c r="B187" s="538">
        <v>6</v>
      </c>
      <c r="C187" s="537">
        <v>0</v>
      </c>
      <c r="D187" s="538">
        <v>6</v>
      </c>
      <c r="E187" s="537">
        <v>1</v>
      </c>
      <c r="F187" s="538">
        <v>0</v>
      </c>
      <c r="G187" s="537">
        <v>0</v>
      </c>
      <c r="H187" s="538">
        <v>2</v>
      </c>
      <c r="I187" s="1375" t="str">
        <f t="shared" si="63"/>
        <v>06061002</v>
      </c>
      <c r="J187" s="1375" t="str">
        <f t="shared" si="64"/>
        <v>06061002</v>
      </c>
      <c r="K187" s="830"/>
      <c r="L187" s="830">
        <v>712451</v>
      </c>
      <c r="M187" s="2823">
        <v>30703</v>
      </c>
      <c r="N187" s="2824" t="s">
        <v>1121</v>
      </c>
      <c r="O187" s="830"/>
      <c r="P187" s="830"/>
      <c r="Q187" s="830"/>
      <c r="R187" s="830"/>
      <c r="S187" s="986" t="s">
        <v>119</v>
      </c>
      <c r="T187" s="3185"/>
      <c r="U187" s="2663" t="s">
        <v>1152</v>
      </c>
      <c r="V187" s="2700"/>
      <c r="W187" s="1046"/>
      <c r="X187" s="2466" t="s">
        <v>240</v>
      </c>
      <c r="Y187" s="545" t="s">
        <v>1152</v>
      </c>
      <c r="Z187" s="548"/>
      <c r="AA187" s="791"/>
      <c r="AB187" s="791"/>
      <c r="AC187" s="2444">
        <v>4.9000000000000004</v>
      </c>
      <c r="AD187" s="3507">
        <f>BB187</f>
        <v>8.75</v>
      </c>
      <c r="AE187" s="3426">
        <v>10.1</v>
      </c>
      <c r="AF187" s="3426"/>
      <c r="AG187" s="3398">
        <v>40</v>
      </c>
      <c r="AH187" s="3370">
        <f t="shared" si="68"/>
        <v>40</v>
      </c>
      <c r="AI187" s="3398">
        <v>8</v>
      </c>
      <c r="AJ187" s="3398">
        <v>0</v>
      </c>
      <c r="AK187" s="3398">
        <v>5</v>
      </c>
      <c r="AL187" s="3398">
        <v>24</v>
      </c>
      <c r="AM187" s="3398">
        <v>0</v>
      </c>
      <c r="AN187" s="3398">
        <v>3</v>
      </c>
      <c r="AO187" s="3384"/>
      <c r="AP187" s="3545">
        <v>20</v>
      </c>
      <c r="AQ187" s="3370">
        <f t="shared" si="65"/>
        <v>25</v>
      </c>
      <c r="AR187" s="2140">
        <v>4</v>
      </c>
      <c r="AS187" s="1787">
        <v>0</v>
      </c>
      <c r="AT187" s="1787">
        <v>10</v>
      </c>
      <c r="AU187" s="1787">
        <v>5</v>
      </c>
      <c r="AV187" s="1787">
        <v>0</v>
      </c>
      <c r="AW187" s="2209">
        <v>0</v>
      </c>
      <c r="AX187" s="2209">
        <v>0</v>
      </c>
      <c r="AY187" s="1834">
        <v>6</v>
      </c>
      <c r="AZ187" s="1977"/>
      <c r="BA187" s="2916">
        <f t="shared" si="66"/>
        <v>105</v>
      </c>
      <c r="BB187" s="3017">
        <f>BA187/'Radiología simple.'!$AO$8</f>
        <v>8.75</v>
      </c>
      <c r="BC187" s="1807" t="str" cm="1">
        <f t="array" ref="BC187">_xlfn.IFS(BB187&lt;4,"estandar",BB187&gt;9,"compleja",BB187&gt;4,"avanzada")</f>
        <v>avanzada</v>
      </c>
      <c r="BD187" s="3260">
        <v>1</v>
      </c>
      <c r="BE187" s="3261">
        <v>1</v>
      </c>
      <c r="BF187" s="3260">
        <v>1</v>
      </c>
      <c r="BG187" s="3261">
        <v>0</v>
      </c>
      <c r="BH187" s="1164">
        <v>13.113713423831101</v>
      </c>
      <c r="BI187" s="1164">
        <v>8.1359215686274506</v>
      </c>
      <c r="BJ187" s="1164">
        <v>14.500452488687801</v>
      </c>
      <c r="BK187" s="1164"/>
      <c r="BL187" s="1164">
        <f>SUM(BH187,BI187,BJ187)</f>
        <v>35.750087481146352</v>
      </c>
      <c r="BM187" s="1162"/>
      <c r="BN187" s="1164">
        <v>38.655462184873898</v>
      </c>
      <c r="BO187" s="1164">
        <v>18</v>
      </c>
      <c r="BP187" s="1164">
        <v>0</v>
      </c>
      <c r="BQ187" s="1164">
        <v>1.5117748863587801</v>
      </c>
      <c r="BR187" s="1164">
        <f>SUM(BL187,BN187,BO187,BP187,BQ187)</f>
        <v>93.917324552379029</v>
      </c>
      <c r="BS187" s="1165"/>
      <c r="BT187" s="1200">
        <v>15</v>
      </c>
      <c r="BU187" s="177"/>
      <c r="BV187" s="46"/>
    </row>
    <row r="188" spans="1:74" ht="51.75" customHeight="1" x14ac:dyDescent="0.55000000000000004">
      <c r="A188" s="537">
        <v>0</v>
      </c>
      <c r="B188" s="538">
        <v>6</v>
      </c>
      <c r="C188" s="537">
        <v>0</v>
      </c>
      <c r="D188" s="538">
        <v>6</v>
      </c>
      <c r="E188" s="537">
        <v>1</v>
      </c>
      <c r="F188" s="538">
        <v>1</v>
      </c>
      <c r="G188" s="537">
        <v>0</v>
      </c>
      <c r="H188" s="538">
        <v>0</v>
      </c>
      <c r="I188" s="1375" t="str">
        <f t="shared" si="63"/>
        <v>06061100</v>
      </c>
      <c r="J188" s="1375" t="str">
        <f t="shared" si="64"/>
        <v>06061100</v>
      </c>
      <c r="K188" s="830"/>
      <c r="L188" s="830"/>
      <c r="M188" s="2823">
        <v>30703</v>
      </c>
      <c r="N188" s="2824" t="s">
        <v>1121</v>
      </c>
      <c r="O188" s="830"/>
      <c r="P188" s="830"/>
      <c r="Q188" s="830"/>
      <c r="R188" s="830"/>
      <c r="S188" s="986" t="s">
        <v>119</v>
      </c>
      <c r="T188" s="2663" t="s">
        <v>1153</v>
      </c>
      <c r="U188" s="3185"/>
      <c r="V188" s="2435"/>
      <c r="W188" s="2484"/>
      <c r="X188" s="2466" t="s">
        <v>240</v>
      </c>
      <c r="Y188" s="545"/>
      <c r="Z188" s="548"/>
      <c r="AA188" s="791"/>
      <c r="AB188" s="791"/>
      <c r="AC188" s="1571"/>
      <c r="AD188" s="3378"/>
      <c r="AE188" s="3378"/>
      <c r="AF188" s="3378"/>
      <c r="AG188" s="3398"/>
      <c r="AH188" s="3370">
        <f t="shared" si="68"/>
        <v>35</v>
      </c>
      <c r="AI188" s="3398">
        <v>8</v>
      </c>
      <c r="AJ188" s="3398">
        <v>0</v>
      </c>
      <c r="AK188" s="3398">
        <v>0</v>
      </c>
      <c r="AL188" s="3398">
        <v>24</v>
      </c>
      <c r="AM188" s="3398">
        <v>0</v>
      </c>
      <c r="AN188" s="3398">
        <v>3</v>
      </c>
      <c r="AO188" s="3384"/>
      <c r="AP188" s="3384"/>
      <c r="AQ188" s="3370">
        <f t="shared" si="65"/>
        <v>20</v>
      </c>
      <c r="AR188" s="2140">
        <v>4</v>
      </c>
      <c r="AS188" s="1787">
        <v>0</v>
      </c>
      <c r="AT188" s="1787">
        <v>10</v>
      </c>
      <c r="AU188" s="1787">
        <v>0</v>
      </c>
      <c r="AV188" s="1787">
        <v>0</v>
      </c>
      <c r="AW188" s="2209">
        <v>0</v>
      </c>
      <c r="AX188" s="2209">
        <v>0</v>
      </c>
      <c r="AY188" s="1834">
        <v>6</v>
      </c>
      <c r="AZ188" s="1977"/>
      <c r="BA188" s="2916">
        <f t="shared" si="66"/>
        <v>55</v>
      </c>
      <c r="BB188" s="3017">
        <f>BA188/'Radiología simple.'!$AO$8</f>
        <v>4.583333333333333</v>
      </c>
      <c r="BC188" s="1807" t="str" cm="1">
        <f t="array" ref="BC188">_xlfn.IFS(BB188&lt;4,"estandar",BB188&gt;9,"compleja",BB188&gt;4,"avanzada")</f>
        <v>avanzada</v>
      </c>
      <c r="BD188" s="3260">
        <v>1</v>
      </c>
      <c r="BE188" s="3261">
        <v>0</v>
      </c>
      <c r="BF188" s="3260">
        <v>1</v>
      </c>
      <c r="BG188" s="3261">
        <v>0</v>
      </c>
      <c r="BH188" s="1164"/>
      <c r="BI188" s="1164"/>
      <c r="BJ188" s="1164"/>
      <c r="BK188" s="1164"/>
      <c r="BL188" s="1164"/>
      <c r="BM188" s="1162"/>
      <c r="BN188" s="1164"/>
      <c r="BO188" s="1164"/>
      <c r="BP188" s="1164"/>
      <c r="BQ188" s="1164"/>
      <c r="BR188" s="1164"/>
      <c r="BS188" s="1165"/>
      <c r="BT188" s="1200"/>
      <c r="BU188" s="177"/>
      <c r="BV188" s="46"/>
    </row>
    <row r="189" spans="1:74" ht="51.75" customHeight="1" x14ac:dyDescent="0.55000000000000004">
      <c r="A189" s="537">
        <v>0</v>
      </c>
      <c r="B189" s="538">
        <v>6</v>
      </c>
      <c r="C189" s="537">
        <v>0</v>
      </c>
      <c r="D189" s="538">
        <v>6</v>
      </c>
      <c r="E189" s="537">
        <v>1</v>
      </c>
      <c r="F189" s="538">
        <v>1</v>
      </c>
      <c r="G189" s="537">
        <v>0</v>
      </c>
      <c r="H189" s="538">
        <v>1</v>
      </c>
      <c r="I189" s="1375" t="str">
        <f t="shared" si="63"/>
        <v>06061101</v>
      </c>
      <c r="J189" s="1375" t="str">
        <f t="shared" si="64"/>
        <v>06061101</v>
      </c>
      <c r="K189" s="830"/>
      <c r="L189" s="830">
        <v>71246</v>
      </c>
      <c r="M189" s="2823">
        <v>30703</v>
      </c>
      <c r="N189" s="2824" t="s">
        <v>1121</v>
      </c>
      <c r="O189" s="830"/>
      <c r="P189" s="830"/>
      <c r="Q189" s="830"/>
      <c r="R189" s="830"/>
      <c r="S189" s="986" t="s">
        <v>119</v>
      </c>
      <c r="T189" s="3185"/>
      <c r="U189" s="2663" t="s">
        <v>1154</v>
      </c>
      <c r="V189" s="2700"/>
      <c r="W189" s="1046"/>
      <c r="X189" s="2466" t="s">
        <v>240</v>
      </c>
      <c r="Y189" s="545" t="s">
        <v>1154</v>
      </c>
      <c r="Z189" s="548"/>
      <c r="AA189" s="791"/>
      <c r="AB189" s="791"/>
      <c r="AC189" s="2444">
        <v>4.5999999999999996</v>
      </c>
      <c r="AD189" s="3507">
        <f>BB189</f>
        <v>4.583333333333333</v>
      </c>
      <c r="AE189" s="3426">
        <v>7.2</v>
      </c>
      <c r="AF189" s="3426"/>
      <c r="AG189" s="3398">
        <v>35</v>
      </c>
      <c r="AH189" s="3370">
        <f t="shared" si="68"/>
        <v>35</v>
      </c>
      <c r="AI189" s="3398">
        <v>8</v>
      </c>
      <c r="AJ189" s="3398">
        <v>0</v>
      </c>
      <c r="AK189" s="3398">
        <v>0</v>
      </c>
      <c r="AL189" s="3398">
        <v>24</v>
      </c>
      <c r="AM189" s="3398">
        <v>0</v>
      </c>
      <c r="AN189" s="3398">
        <v>3</v>
      </c>
      <c r="AO189" s="3384"/>
      <c r="AP189" s="3545">
        <v>20</v>
      </c>
      <c r="AQ189" s="3370">
        <f t="shared" si="65"/>
        <v>20</v>
      </c>
      <c r="AR189" s="2140">
        <v>4</v>
      </c>
      <c r="AS189" s="1787">
        <v>0</v>
      </c>
      <c r="AT189" s="1787">
        <v>10</v>
      </c>
      <c r="AU189" s="1787">
        <v>0</v>
      </c>
      <c r="AV189" s="1787">
        <v>0</v>
      </c>
      <c r="AW189" s="2209">
        <v>0</v>
      </c>
      <c r="AX189" s="2209">
        <v>0</v>
      </c>
      <c r="AY189" s="1834">
        <v>6</v>
      </c>
      <c r="AZ189" s="1977"/>
      <c r="BA189" s="2916">
        <f t="shared" si="66"/>
        <v>55</v>
      </c>
      <c r="BB189" s="3017">
        <f>BA189/'Radiología simple.'!$AO$8</f>
        <v>4.583333333333333</v>
      </c>
      <c r="BC189" s="1807" t="str" cm="1">
        <f t="array" ref="BC189">_xlfn.IFS(BB189&lt;4,"estandar",BB189&gt;9,"compleja",BB189&gt;4,"avanzada")</f>
        <v>avanzada</v>
      </c>
      <c r="BD189" s="3260">
        <v>1</v>
      </c>
      <c r="BE189" s="3261">
        <v>0</v>
      </c>
      <c r="BF189" s="3260">
        <v>1</v>
      </c>
      <c r="BG189" s="3261">
        <v>0</v>
      </c>
      <c r="BH189" s="1164">
        <v>11.474499245852201</v>
      </c>
      <c r="BI189" s="1164">
        <v>7.11893137254902</v>
      </c>
      <c r="BJ189" s="1164">
        <v>14.500452488687801</v>
      </c>
      <c r="BK189" s="1164"/>
      <c r="BL189" s="1164">
        <f>SUM(BH189,BI189,BJ189)</f>
        <v>33.09388310708902</v>
      </c>
      <c r="BM189" s="1162"/>
      <c r="BN189" s="1164">
        <v>33.823529411764703</v>
      </c>
      <c r="BO189" s="1164">
        <v>0</v>
      </c>
      <c r="BP189" s="1164">
        <v>0</v>
      </c>
      <c r="BQ189" s="1164">
        <v>1.5117748863587801</v>
      </c>
      <c r="BR189" s="1164">
        <f>SUM(BL189,BN189,BO189,BP189,BQ189)</f>
        <v>68.429187405212502</v>
      </c>
      <c r="BS189" s="1165"/>
      <c r="BT189" s="1200"/>
      <c r="BU189" s="177"/>
      <c r="BV189" s="46"/>
    </row>
    <row r="190" spans="1:74" ht="51.75" customHeight="1" x14ac:dyDescent="0.55000000000000004">
      <c r="A190" s="537">
        <v>0</v>
      </c>
      <c r="B190" s="538">
        <v>6</v>
      </c>
      <c r="C190" s="537">
        <v>0</v>
      </c>
      <c r="D190" s="538">
        <v>6</v>
      </c>
      <c r="E190" s="537">
        <v>1</v>
      </c>
      <c r="F190" s="538">
        <v>1</v>
      </c>
      <c r="G190" s="537">
        <v>0</v>
      </c>
      <c r="H190" s="538">
        <v>2</v>
      </c>
      <c r="I190" s="1375" t="str">
        <f t="shared" si="63"/>
        <v>06061102</v>
      </c>
      <c r="J190" s="1375" t="str">
        <f t="shared" si="64"/>
        <v>06061102</v>
      </c>
      <c r="K190" s="830"/>
      <c r="L190" s="830">
        <v>712461</v>
      </c>
      <c r="M190" s="2823">
        <v>30703</v>
      </c>
      <c r="N190" s="2824" t="s">
        <v>1121</v>
      </c>
      <c r="O190" s="830"/>
      <c r="P190" s="830"/>
      <c r="Q190" s="830"/>
      <c r="R190" s="830"/>
      <c r="S190" s="986" t="s">
        <v>119</v>
      </c>
      <c r="T190" s="3185"/>
      <c r="U190" s="2663" t="s">
        <v>1155</v>
      </c>
      <c r="V190" s="2700"/>
      <c r="W190" s="1046"/>
      <c r="X190" s="2466" t="s">
        <v>240</v>
      </c>
      <c r="Y190" s="545" t="s">
        <v>1155</v>
      </c>
      <c r="Z190" s="548"/>
      <c r="AA190" s="791"/>
      <c r="AB190" s="791"/>
      <c r="AC190" s="2444">
        <v>4.9000000000000004</v>
      </c>
      <c r="AD190" s="3507">
        <f>BB190</f>
        <v>9.5833333333333339</v>
      </c>
      <c r="AE190" s="3426">
        <v>10.1</v>
      </c>
      <c r="AF190" s="3426"/>
      <c r="AG190" s="3398">
        <v>40</v>
      </c>
      <c r="AH190" s="3370">
        <f t="shared" si="68"/>
        <v>45</v>
      </c>
      <c r="AI190" s="3398">
        <v>8</v>
      </c>
      <c r="AJ190" s="3398">
        <v>0</v>
      </c>
      <c r="AK190" s="3398">
        <v>5</v>
      </c>
      <c r="AL190" s="3398">
        <v>24</v>
      </c>
      <c r="AM190" s="3398">
        <v>5</v>
      </c>
      <c r="AN190" s="3398">
        <v>3</v>
      </c>
      <c r="AO190" s="3384"/>
      <c r="AP190" s="3545">
        <v>20</v>
      </c>
      <c r="AQ190" s="3370">
        <f t="shared" si="65"/>
        <v>25</v>
      </c>
      <c r="AR190" s="2140">
        <v>4</v>
      </c>
      <c r="AS190" s="1787">
        <v>0</v>
      </c>
      <c r="AT190" s="1787">
        <v>10</v>
      </c>
      <c r="AU190" s="1787">
        <v>5</v>
      </c>
      <c r="AV190" s="1787">
        <v>0</v>
      </c>
      <c r="AW190" s="2209">
        <v>0</v>
      </c>
      <c r="AX190" s="2209">
        <v>0</v>
      </c>
      <c r="AY190" s="1834">
        <v>6</v>
      </c>
      <c r="AZ190" s="1977"/>
      <c r="BA190" s="2916">
        <f t="shared" si="66"/>
        <v>115</v>
      </c>
      <c r="BB190" s="3017">
        <f>BA190/'Radiología simple.'!$AO$8</f>
        <v>9.5833333333333339</v>
      </c>
      <c r="BC190" s="1807" t="str" cm="1">
        <f t="array" ref="BC190">_xlfn.IFS(BB190&lt;4,"estandar",BB190&gt;9,"compleja",BB190&gt;4,"avanzada")</f>
        <v>compleja</v>
      </c>
      <c r="BD190" s="3260">
        <v>1</v>
      </c>
      <c r="BE190" s="3261">
        <v>1</v>
      </c>
      <c r="BF190" s="3260">
        <v>1</v>
      </c>
      <c r="BG190" s="3261">
        <v>0</v>
      </c>
      <c r="BH190" s="1164">
        <v>13.113713423831101</v>
      </c>
      <c r="BI190" s="1164">
        <v>8.1359215686274506</v>
      </c>
      <c r="BJ190" s="1164">
        <v>14.500452488687801</v>
      </c>
      <c r="BK190" s="1164"/>
      <c r="BL190" s="1164">
        <f>SUM(BH190,BI190,BJ190)</f>
        <v>35.750087481146352</v>
      </c>
      <c r="BM190" s="1162"/>
      <c r="BN190" s="1164">
        <v>38.655462184873898</v>
      </c>
      <c r="BO190" s="1164">
        <v>18</v>
      </c>
      <c r="BP190" s="1164">
        <v>0</v>
      </c>
      <c r="BQ190" s="1164">
        <v>1.5117748863587801</v>
      </c>
      <c r="BR190" s="1164">
        <f>SUM(BL190,BN190,BO190,BP190,BQ190)</f>
        <v>93.917324552379029</v>
      </c>
      <c r="BS190" s="1165"/>
      <c r="BT190" s="1200">
        <v>15</v>
      </c>
      <c r="BU190" s="177"/>
      <c r="BV190" s="46"/>
    </row>
    <row r="191" spans="1:74" ht="51.75" customHeight="1" x14ac:dyDescent="0.55000000000000004">
      <c r="A191" s="537">
        <v>0</v>
      </c>
      <c r="B191" s="538">
        <v>6</v>
      </c>
      <c r="C191" s="537">
        <v>0</v>
      </c>
      <c r="D191" s="538">
        <v>6</v>
      </c>
      <c r="E191" s="537">
        <v>1</v>
      </c>
      <c r="F191" s="538">
        <v>2</v>
      </c>
      <c r="G191" s="537">
        <v>0</v>
      </c>
      <c r="H191" s="538">
        <v>0</v>
      </c>
      <c r="I191" s="1375" t="str">
        <f t="shared" si="63"/>
        <v>06061200</v>
      </c>
      <c r="J191" s="1375" t="str">
        <f t="shared" si="64"/>
        <v>06061200</v>
      </c>
      <c r="K191" s="830"/>
      <c r="L191" s="830"/>
      <c r="M191" s="2823">
        <v>30703</v>
      </c>
      <c r="N191" s="2824" t="s">
        <v>1121</v>
      </c>
      <c r="O191" s="830"/>
      <c r="P191" s="830"/>
      <c r="Q191" s="830"/>
      <c r="R191" s="830"/>
      <c r="S191" s="986" t="s">
        <v>119</v>
      </c>
      <c r="T191" s="2663" t="s">
        <v>1156</v>
      </c>
      <c r="U191" s="3185"/>
      <c r="V191" s="2435"/>
      <c r="W191" s="2484"/>
      <c r="X191" s="2466" t="s">
        <v>240</v>
      </c>
      <c r="Y191" s="545"/>
      <c r="Z191" s="548"/>
      <c r="AA191" s="791"/>
      <c r="AB191" s="791"/>
      <c r="AC191" s="2444"/>
      <c r="AD191" s="3426"/>
      <c r="AE191" s="3426"/>
      <c r="AF191" s="3426"/>
      <c r="AG191" s="3384"/>
      <c r="AH191" s="3370">
        <f t="shared" si="68"/>
        <v>40</v>
      </c>
      <c r="AI191" s="3398">
        <v>8</v>
      </c>
      <c r="AJ191" s="3398">
        <v>0</v>
      </c>
      <c r="AK191" s="3398">
        <v>0</v>
      </c>
      <c r="AL191" s="3398">
        <v>24</v>
      </c>
      <c r="AM191" s="3398">
        <v>5</v>
      </c>
      <c r="AN191" s="3398">
        <v>3</v>
      </c>
      <c r="AO191" s="3384"/>
      <c r="AP191" s="3384"/>
      <c r="AQ191" s="3370">
        <f t="shared" si="65"/>
        <v>25</v>
      </c>
      <c r="AR191" s="2140">
        <v>4</v>
      </c>
      <c r="AS191" s="1787">
        <v>0</v>
      </c>
      <c r="AT191" s="1787">
        <v>10</v>
      </c>
      <c r="AU191" s="1787">
        <v>5</v>
      </c>
      <c r="AV191" s="1787">
        <v>0</v>
      </c>
      <c r="AW191" s="2209">
        <v>0</v>
      </c>
      <c r="AX191" s="2209">
        <v>0</v>
      </c>
      <c r="AY191" s="1834">
        <v>6</v>
      </c>
      <c r="AZ191" s="1977"/>
      <c r="BA191" s="2916">
        <f t="shared" si="66"/>
        <v>65</v>
      </c>
      <c r="BB191" s="3017">
        <f>BA191/'Radiología simple.'!$AO$8</f>
        <v>5.416666666666667</v>
      </c>
      <c r="BC191" s="1807" t="str" cm="1">
        <f t="array" ref="BC191">_xlfn.IFS(BB191&lt;4,"estandar",BB191&gt;9,"compleja",BB191&gt;4,"avanzada")</f>
        <v>avanzada</v>
      </c>
      <c r="BD191" s="3260">
        <v>1</v>
      </c>
      <c r="BE191" s="3261">
        <v>0</v>
      </c>
      <c r="BF191" s="3260">
        <v>1</v>
      </c>
      <c r="BG191" s="3261">
        <v>0</v>
      </c>
      <c r="BH191" s="1164"/>
      <c r="BI191" s="1164"/>
      <c r="BJ191" s="1164"/>
      <c r="BK191" s="1164"/>
      <c r="BL191" s="1164"/>
      <c r="BM191" s="1162"/>
      <c r="BN191" s="1164"/>
      <c r="BO191" s="1164"/>
      <c r="BP191" s="1164"/>
      <c r="BQ191" s="1164"/>
      <c r="BR191" s="1164"/>
      <c r="BS191" s="1165"/>
      <c r="BT191" s="1200"/>
      <c r="BU191" s="177"/>
      <c r="BV191" s="46"/>
    </row>
    <row r="192" spans="1:74" ht="51.75" customHeight="1" x14ac:dyDescent="0.55000000000000004">
      <c r="A192" s="537">
        <v>0</v>
      </c>
      <c r="B192" s="538">
        <v>6</v>
      </c>
      <c r="C192" s="537">
        <v>0</v>
      </c>
      <c r="D192" s="538">
        <v>6</v>
      </c>
      <c r="E192" s="537">
        <v>1</v>
      </c>
      <c r="F192" s="538">
        <v>2</v>
      </c>
      <c r="G192" s="537">
        <v>0</v>
      </c>
      <c r="H192" s="538">
        <v>1</v>
      </c>
      <c r="I192" s="1375" t="str">
        <f t="shared" si="63"/>
        <v>06061201</v>
      </c>
      <c r="J192" s="1375" t="str">
        <f t="shared" si="64"/>
        <v>06061201</v>
      </c>
      <c r="K192" s="830"/>
      <c r="L192" s="830">
        <v>71247</v>
      </c>
      <c r="M192" s="2823">
        <v>30703</v>
      </c>
      <c r="N192" s="2824" t="s">
        <v>1121</v>
      </c>
      <c r="O192" s="830"/>
      <c r="P192" s="830"/>
      <c r="Q192" s="830"/>
      <c r="R192" s="830"/>
      <c r="S192" s="986" t="s">
        <v>119</v>
      </c>
      <c r="T192" s="3185"/>
      <c r="U192" s="2663" t="s">
        <v>1157</v>
      </c>
      <c r="V192" s="2700"/>
      <c r="W192" s="1046"/>
      <c r="X192" s="2466" t="s">
        <v>240</v>
      </c>
      <c r="Y192" s="545" t="s">
        <v>1157</v>
      </c>
      <c r="Z192" s="548"/>
      <c r="AA192" s="791"/>
      <c r="AB192" s="791"/>
      <c r="AC192" s="2444">
        <v>5.6</v>
      </c>
      <c r="AD192" s="3507">
        <f t="shared" ref="AD192:AD201" si="69">BB192</f>
        <v>5.416666666666667</v>
      </c>
      <c r="AE192" s="3426">
        <v>8.4</v>
      </c>
      <c r="AF192" s="3426"/>
      <c r="AG192" s="3398">
        <v>40</v>
      </c>
      <c r="AH192" s="3370">
        <f t="shared" si="68"/>
        <v>40</v>
      </c>
      <c r="AI192" s="3398">
        <v>8</v>
      </c>
      <c r="AJ192" s="3398">
        <v>0</v>
      </c>
      <c r="AK192" s="3398">
        <v>0</v>
      </c>
      <c r="AL192" s="3398">
        <v>24</v>
      </c>
      <c r="AM192" s="3398">
        <v>5</v>
      </c>
      <c r="AN192" s="3398">
        <v>3</v>
      </c>
      <c r="AO192" s="3384"/>
      <c r="AP192" s="3545">
        <v>20</v>
      </c>
      <c r="AQ192" s="3370">
        <f t="shared" si="65"/>
        <v>25</v>
      </c>
      <c r="AR192" s="2140">
        <v>4</v>
      </c>
      <c r="AS192" s="1787">
        <v>0</v>
      </c>
      <c r="AT192" s="1787">
        <v>10</v>
      </c>
      <c r="AU192" s="1787">
        <v>5</v>
      </c>
      <c r="AV192" s="1787">
        <v>0</v>
      </c>
      <c r="AW192" s="2209">
        <v>0</v>
      </c>
      <c r="AX192" s="2209">
        <v>0</v>
      </c>
      <c r="AY192" s="1834">
        <v>6</v>
      </c>
      <c r="AZ192" s="1977"/>
      <c r="BA192" s="2916">
        <f t="shared" si="66"/>
        <v>65</v>
      </c>
      <c r="BB192" s="3017">
        <f>BA192/'Radiología simple.'!$AO$8</f>
        <v>5.416666666666667</v>
      </c>
      <c r="BC192" s="1807" t="str" cm="1">
        <f t="array" ref="BC192">_xlfn.IFS(BB192&lt;4,"estandar",BB192&gt;9,"compleja",BB192&gt;4,"avanzada")</f>
        <v>avanzada</v>
      </c>
      <c r="BD192" s="3260">
        <v>1</v>
      </c>
      <c r="BE192" s="3261">
        <v>0</v>
      </c>
      <c r="BF192" s="3260">
        <v>1</v>
      </c>
      <c r="BG192" s="3261">
        <v>0</v>
      </c>
      <c r="BH192" s="1164">
        <v>13.113713423831101</v>
      </c>
      <c r="BI192" s="1164">
        <v>8.1359215686274506</v>
      </c>
      <c r="BJ192" s="1164">
        <v>18.125565610859699</v>
      </c>
      <c r="BK192" s="1164"/>
      <c r="BL192" s="1164">
        <f>SUM(BH192,BI192,BJ192)</f>
        <v>39.375200603318248</v>
      </c>
      <c r="BM192" s="1162"/>
      <c r="BN192" s="1164">
        <v>38.655462184873898</v>
      </c>
      <c r="BO192" s="1164">
        <v>0</v>
      </c>
      <c r="BP192" s="1164">
        <v>0</v>
      </c>
      <c r="BQ192" s="1164">
        <v>1.5117748863587801</v>
      </c>
      <c r="BR192" s="1164">
        <f>SUM(BL192,BN192,BO192,BP192,BQ192)</f>
        <v>79.542437674550925</v>
      </c>
      <c r="BS192" s="1165"/>
      <c r="BT192" s="1200"/>
      <c r="BU192" s="177"/>
      <c r="BV192" s="46"/>
    </row>
    <row r="193" spans="1:74" ht="51.75" customHeight="1" x14ac:dyDescent="0.55000000000000004">
      <c r="A193" s="537">
        <v>0</v>
      </c>
      <c r="B193" s="538">
        <v>6</v>
      </c>
      <c r="C193" s="537">
        <v>0</v>
      </c>
      <c r="D193" s="538">
        <v>6</v>
      </c>
      <c r="E193" s="537">
        <v>1</v>
      </c>
      <c r="F193" s="538">
        <v>2</v>
      </c>
      <c r="G193" s="537">
        <v>0</v>
      </c>
      <c r="H193" s="538">
        <v>2</v>
      </c>
      <c r="I193" s="1375" t="str">
        <f t="shared" si="63"/>
        <v>06061202</v>
      </c>
      <c r="J193" s="1375" t="str">
        <f t="shared" si="64"/>
        <v>06061202</v>
      </c>
      <c r="K193" s="830"/>
      <c r="L193" s="830">
        <v>712471</v>
      </c>
      <c r="M193" s="2823">
        <v>30703</v>
      </c>
      <c r="N193" s="2824" t="s">
        <v>1121</v>
      </c>
      <c r="O193" s="830"/>
      <c r="P193" s="830"/>
      <c r="Q193" s="830"/>
      <c r="R193" s="830"/>
      <c r="S193" s="986" t="s">
        <v>119</v>
      </c>
      <c r="T193" s="3185"/>
      <c r="U193" s="2663" t="s">
        <v>1158</v>
      </c>
      <c r="V193" s="2700"/>
      <c r="W193" s="1046"/>
      <c r="X193" s="2466" t="s">
        <v>240</v>
      </c>
      <c r="Y193" s="543" t="s">
        <v>1158</v>
      </c>
      <c r="Z193" s="548"/>
      <c r="AA193" s="791"/>
      <c r="AB193" s="791"/>
      <c r="AC193" s="2444">
        <v>6.2</v>
      </c>
      <c r="AD193" s="3507">
        <f t="shared" si="69"/>
        <v>10</v>
      </c>
      <c r="AE193" s="3426">
        <v>12.4</v>
      </c>
      <c r="AF193" s="3426"/>
      <c r="AG193" s="3398">
        <v>50</v>
      </c>
      <c r="AH193" s="3370">
        <f t="shared" si="68"/>
        <v>45</v>
      </c>
      <c r="AI193" s="3398">
        <v>8</v>
      </c>
      <c r="AJ193" s="3398">
        <v>0</v>
      </c>
      <c r="AK193" s="3398">
        <v>5</v>
      </c>
      <c r="AL193" s="3398">
        <v>24</v>
      </c>
      <c r="AM193" s="3398">
        <v>5</v>
      </c>
      <c r="AN193" s="3398">
        <v>3</v>
      </c>
      <c r="AO193" s="3384"/>
      <c r="AP193" s="3545">
        <v>20</v>
      </c>
      <c r="AQ193" s="3370">
        <f t="shared" si="65"/>
        <v>30</v>
      </c>
      <c r="AR193" s="2140">
        <v>4</v>
      </c>
      <c r="AS193" s="1787">
        <v>0</v>
      </c>
      <c r="AT193" s="1787">
        <v>10</v>
      </c>
      <c r="AU193" s="1787">
        <v>10</v>
      </c>
      <c r="AV193" s="1787">
        <v>0</v>
      </c>
      <c r="AW193" s="2209">
        <v>0</v>
      </c>
      <c r="AX193" s="2209">
        <v>0</v>
      </c>
      <c r="AY193" s="1834">
        <v>6</v>
      </c>
      <c r="AZ193" s="1977"/>
      <c r="BA193" s="2916">
        <f t="shared" si="66"/>
        <v>120</v>
      </c>
      <c r="BB193" s="3017">
        <f>BA193/'Radiología simple.'!$AO$8</f>
        <v>10</v>
      </c>
      <c r="BC193" s="1807" t="str" cm="1">
        <f t="array" ref="BC193">_xlfn.IFS(BB193&lt;4,"estandar",BB193&gt;9,"compleja",BB193&gt;4,"avanzada")</f>
        <v>compleja</v>
      </c>
      <c r="BD193" s="3260">
        <v>1</v>
      </c>
      <c r="BE193" s="3261">
        <v>1</v>
      </c>
      <c r="BF193" s="3260">
        <v>1</v>
      </c>
      <c r="BG193" s="3261">
        <v>0</v>
      </c>
      <c r="BH193" s="1164">
        <v>16.392141779788801</v>
      </c>
      <c r="BI193" s="1164">
        <v>10.1699019607843</v>
      </c>
      <c r="BJ193" s="1164">
        <v>18.125565610859699</v>
      </c>
      <c r="BK193" s="1164"/>
      <c r="BL193" s="1164">
        <f>SUM(BH193,BI193,BJ193)</f>
        <v>44.687609351432798</v>
      </c>
      <c r="BM193" s="1162"/>
      <c r="BN193" s="1164">
        <v>48.3193277310924</v>
      </c>
      <c r="BO193" s="1164">
        <v>18</v>
      </c>
      <c r="BP193" s="1164">
        <v>0</v>
      </c>
      <c r="BQ193" s="1164">
        <v>1.5117748863587801</v>
      </c>
      <c r="BR193" s="1164">
        <f>SUM(BL193,BN193,BO193,BP193,BQ193)</f>
        <v>112.51871196888398</v>
      </c>
      <c r="BS193" s="1165"/>
      <c r="BT193" s="1200">
        <v>15</v>
      </c>
      <c r="BU193" s="177"/>
      <c r="BV193" s="46"/>
    </row>
    <row r="194" spans="1:74" ht="51.75" hidden="1" customHeight="1" x14ac:dyDescent="0.55000000000000004">
      <c r="A194" s="537">
        <v>0</v>
      </c>
      <c r="B194" s="538">
        <v>6</v>
      </c>
      <c r="C194" s="537">
        <v>0</v>
      </c>
      <c r="D194" s="538">
        <v>6</v>
      </c>
      <c r="E194" s="537">
        <v>1</v>
      </c>
      <c r="F194" s="538">
        <v>3</v>
      </c>
      <c r="G194" s="537">
        <v>0</v>
      </c>
      <c r="H194" s="538">
        <v>0</v>
      </c>
      <c r="I194" s="1375" t="str">
        <f t="shared" si="63"/>
        <v>06061300</v>
      </c>
      <c r="J194" s="1375" t="str">
        <f t="shared" si="64"/>
        <v>06061300</v>
      </c>
      <c r="K194" s="830"/>
      <c r="L194" s="830">
        <v>712301</v>
      </c>
      <c r="M194" s="830"/>
      <c r="N194" s="830"/>
      <c r="O194" s="830"/>
      <c r="P194" s="830"/>
      <c r="Q194" s="830"/>
      <c r="R194" s="830"/>
      <c r="S194" s="986" t="s">
        <v>119</v>
      </c>
      <c r="T194" s="3165" t="s">
        <v>1159</v>
      </c>
      <c r="U194" s="3185"/>
      <c r="V194" s="2435"/>
      <c r="W194" s="2484"/>
      <c r="X194" s="2324" t="s">
        <v>268</v>
      </c>
      <c r="Y194" s="827" t="s">
        <v>1159</v>
      </c>
      <c r="Z194" s="548"/>
      <c r="AA194" s="791"/>
      <c r="AB194" s="791"/>
      <c r="AC194" s="2444">
        <v>5.6</v>
      </c>
      <c r="AD194" s="3507">
        <f t="shared" si="69"/>
        <v>0</v>
      </c>
      <c r="AE194" s="3426">
        <v>7.3</v>
      </c>
      <c r="AF194" s="3426"/>
      <c r="AG194" s="3398">
        <v>30</v>
      </c>
      <c r="AH194" s="3370">
        <f t="shared" si="68"/>
        <v>0</v>
      </c>
      <c r="AI194" s="3398"/>
      <c r="AJ194" s="3398"/>
      <c r="AK194" s="3398"/>
      <c r="AL194" s="3398"/>
      <c r="AM194" s="3398"/>
      <c r="AN194" s="3398"/>
      <c r="AO194" s="3384"/>
      <c r="AP194" s="3398">
        <v>30</v>
      </c>
      <c r="AQ194" s="3370">
        <f t="shared" si="65"/>
        <v>0</v>
      </c>
      <c r="AR194" s="2140"/>
      <c r="AS194" s="1787"/>
      <c r="AT194" s="1787"/>
      <c r="AU194" s="1787"/>
      <c r="AV194" s="1787"/>
      <c r="AW194" s="2209"/>
      <c r="AX194" s="2209"/>
      <c r="AY194" s="1834"/>
      <c r="AZ194" s="1977"/>
      <c r="BA194" s="2916">
        <f t="shared" si="66"/>
        <v>0</v>
      </c>
      <c r="BB194" s="3017">
        <f>BA194/'Radiología simple.'!$AO$8</f>
        <v>0</v>
      </c>
      <c r="BC194" s="2921"/>
      <c r="BD194" s="3260"/>
      <c r="BE194" s="3261"/>
      <c r="BF194" s="3260"/>
      <c r="BG194" s="3261"/>
      <c r="BH194" s="1164">
        <v>9.8352850678733006</v>
      </c>
      <c r="BI194" s="1164">
        <v>6.1019411764705902</v>
      </c>
      <c r="BJ194" s="1164">
        <v>21.750678733031702</v>
      </c>
      <c r="BK194" s="1164"/>
      <c r="BL194" s="1164">
        <f>SUM(BH194,BI194,BJ194)</f>
        <v>37.687904977375595</v>
      </c>
      <c r="BM194" s="1162"/>
      <c r="BN194" s="1164">
        <v>28.991596638655501</v>
      </c>
      <c r="BO194" s="1164">
        <v>0</v>
      </c>
      <c r="BP194" s="1164">
        <v>0</v>
      </c>
      <c r="BQ194" s="1164">
        <v>1.5117748863587801</v>
      </c>
      <c r="BR194" s="1164">
        <f>SUM(BL194,BN194,BO194,BP194,BQ194)</f>
        <v>68.191276502389883</v>
      </c>
      <c r="BS194" s="1165"/>
      <c r="BT194" s="1200"/>
      <c r="BU194" s="177"/>
      <c r="BV194" s="46"/>
    </row>
    <row r="195" spans="1:74" ht="51.75" customHeight="1" x14ac:dyDescent="0.55000000000000004">
      <c r="A195" s="537">
        <v>0</v>
      </c>
      <c r="B195" s="538">
        <v>6</v>
      </c>
      <c r="C195" s="537">
        <v>0</v>
      </c>
      <c r="D195" s="538">
        <v>6</v>
      </c>
      <c r="E195" s="537">
        <v>1</v>
      </c>
      <c r="F195" s="538">
        <v>4</v>
      </c>
      <c r="G195" s="537">
        <v>0</v>
      </c>
      <c r="H195" s="538">
        <v>0</v>
      </c>
      <c r="I195" s="1375" t="str">
        <f t="shared" si="63"/>
        <v>06061400</v>
      </c>
      <c r="J195" s="1375" t="str">
        <f t="shared" si="64"/>
        <v>06061400</v>
      </c>
      <c r="K195" s="830"/>
      <c r="L195" s="830">
        <v>712302</v>
      </c>
      <c r="M195" s="830"/>
      <c r="N195" s="830"/>
      <c r="O195" s="830"/>
      <c r="P195" s="830"/>
      <c r="Q195" s="830"/>
      <c r="R195" s="830"/>
      <c r="S195" s="986" t="s">
        <v>119</v>
      </c>
      <c r="T195" s="2663" t="s">
        <v>1160</v>
      </c>
      <c r="U195" s="3185"/>
      <c r="V195" s="2435"/>
      <c r="W195" s="2484"/>
      <c r="X195" s="2466" t="s">
        <v>240</v>
      </c>
      <c r="Y195" s="545" t="s">
        <v>1160</v>
      </c>
      <c r="Z195" s="548"/>
      <c r="AA195" s="791"/>
      <c r="AB195" s="791"/>
      <c r="AC195" s="2444">
        <v>10.4</v>
      </c>
      <c r="AD195" s="3507">
        <f t="shared" si="69"/>
        <v>12.5</v>
      </c>
      <c r="AE195" s="3426">
        <v>12.5</v>
      </c>
      <c r="AF195" s="3426"/>
      <c r="AG195" s="3398">
        <v>45</v>
      </c>
      <c r="AH195" s="3370">
        <f t="shared" si="68"/>
        <v>45</v>
      </c>
      <c r="AI195" s="3398">
        <v>8</v>
      </c>
      <c r="AJ195" s="3398">
        <v>0</v>
      </c>
      <c r="AK195" s="3398">
        <v>0</v>
      </c>
      <c r="AL195" s="3398">
        <v>24</v>
      </c>
      <c r="AM195" s="3398">
        <v>10</v>
      </c>
      <c r="AN195" s="3398">
        <v>3</v>
      </c>
      <c r="AO195" s="3384"/>
      <c r="AP195" s="3398">
        <v>60</v>
      </c>
      <c r="AQ195" s="3370">
        <f t="shared" si="65"/>
        <v>60</v>
      </c>
      <c r="AR195" s="2140">
        <v>14</v>
      </c>
      <c r="AS195" s="1787">
        <v>5</v>
      </c>
      <c r="AT195" s="1787">
        <v>10</v>
      </c>
      <c r="AU195" s="1787">
        <v>10</v>
      </c>
      <c r="AV195" s="1787">
        <v>10</v>
      </c>
      <c r="AW195" s="2209">
        <v>0</v>
      </c>
      <c r="AX195" s="2209">
        <v>5</v>
      </c>
      <c r="AY195" s="1834">
        <v>6</v>
      </c>
      <c r="AZ195" s="1977"/>
      <c r="BA195" s="2916">
        <f t="shared" si="66"/>
        <v>150</v>
      </c>
      <c r="BB195" s="3017">
        <f>BA195/'Radiología simple.'!$AO$8</f>
        <v>12.5</v>
      </c>
      <c r="BC195" s="1807" t="str" cm="1">
        <f t="array" ref="BC195">_xlfn.IFS(BB195&lt;4,"estandar",BB195&gt;9,"compleja",BB195&gt;4,"avanzada")</f>
        <v>compleja</v>
      </c>
      <c r="BD195" s="3260">
        <v>1</v>
      </c>
      <c r="BE195" s="3261">
        <v>1</v>
      </c>
      <c r="BF195" s="3260">
        <v>1</v>
      </c>
      <c r="BG195" s="3261">
        <v>0</v>
      </c>
      <c r="BH195" s="1164">
        <v>14.752927601810001</v>
      </c>
      <c r="BI195" s="1164">
        <v>9.1529117647058804</v>
      </c>
      <c r="BJ195" s="1164">
        <v>43.501357466063297</v>
      </c>
      <c r="BK195" s="1164"/>
      <c r="BL195" s="1164">
        <f>SUM(BH195,BI195,BJ195)</f>
        <v>67.407196832579174</v>
      </c>
      <c r="BM195" s="1162"/>
      <c r="BN195" s="1164">
        <v>43.487394957983199</v>
      </c>
      <c r="BO195" s="1164">
        <v>3</v>
      </c>
      <c r="BP195" s="1164">
        <v>0</v>
      </c>
      <c r="BQ195" s="1164">
        <v>1.5117748863587801</v>
      </c>
      <c r="BR195" s="1164">
        <f>SUM(BL195,BN195,BO195,BP195,BQ195)</f>
        <v>115.40636667692115</v>
      </c>
      <c r="BS195" s="1165"/>
      <c r="BT195" s="1200">
        <v>10</v>
      </c>
      <c r="BU195" s="177"/>
      <c r="BV195" s="46"/>
    </row>
    <row r="196" spans="1:74" ht="51.75" customHeight="1" x14ac:dyDescent="0.55000000000000004">
      <c r="A196" s="1437">
        <v>0</v>
      </c>
      <c r="B196" s="1438">
        <v>6</v>
      </c>
      <c r="C196" s="1437">
        <v>0</v>
      </c>
      <c r="D196" s="1438">
        <v>6</v>
      </c>
      <c r="E196" s="1437">
        <v>1</v>
      </c>
      <c r="F196" s="1438">
        <v>5</v>
      </c>
      <c r="G196" s="1437">
        <v>0</v>
      </c>
      <c r="H196" s="1438">
        <v>0</v>
      </c>
      <c r="I196" s="2841"/>
      <c r="J196" s="2766" t="str">
        <f t="shared" si="64"/>
        <v>06061500</v>
      </c>
      <c r="K196" s="830"/>
      <c r="L196" s="830"/>
      <c r="M196" s="830"/>
      <c r="N196" s="830"/>
      <c r="O196" s="830"/>
      <c r="P196" s="830"/>
      <c r="Q196" s="830"/>
      <c r="R196" s="830"/>
      <c r="S196" s="831" t="s">
        <v>104</v>
      </c>
      <c r="T196" s="2685" t="s">
        <v>1161</v>
      </c>
      <c r="U196" s="3191"/>
      <c r="V196" s="2795"/>
      <c r="W196" s="2493"/>
      <c r="X196" s="3020" t="s">
        <v>291</v>
      </c>
      <c r="Y196" s="780"/>
      <c r="Z196" s="548"/>
      <c r="AA196" s="791"/>
      <c r="AB196" s="791"/>
      <c r="AC196" s="2444"/>
      <c r="AD196" s="3507">
        <f t="shared" si="69"/>
        <v>4.583333333333333</v>
      </c>
      <c r="AE196" s="3426"/>
      <c r="AF196" s="3426"/>
      <c r="AG196" s="3398"/>
      <c r="AH196" s="3370">
        <f t="shared" si="68"/>
        <v>35</v>
      </c>
      <c r="AI196" s="3398">
        <v>8</v>
      </c>
      <c r="AJ196" s="3398">
        <v>0</v>
      </c>
      <c r="AK196" s="3398">
        <v>0</v>
      </c>
      <c r="AL196" s="3398">
        <v>24</v>
      </c>
      <c r="AM196" s="3398">
        <v>0</v>
      </c>
      <c r="AN196" s="3398">
        <v>3</v>
      </c>
      <c r="AO196" s="3384"/>
      <c r="AP196" s="3384"/>
      <c r="AQ196" s="3370">
        <f t="shared" si="65"/>
        <v>20</v>
      </c>
      <c r="AR196" s="2140">
        <v>4</v>
      </c>
      <c r="AS196" s="1787">
        <v>0</v>
      </c>
      <c r="AT196" s="1787">
        <v>10</v>
      </c>
      <c r="AU196" s="1787">
        <v>0</v>
      </c>
      <c r="AV196" s="1787">
        <v>0</v>
      </c>
      <c r="AW196" s="2209">
        <v>0</v>
      </c>
      <c r="AX196" s="2209">
        <v>0</v>
      </c>
      <c r="AY196" s="1834">
        <v>6</v>
      </c>
      <c r="AZ196" s="1977"/>
      <c r="BA196" s="2916">
        <f t="shared" si="66"/>
        <v>55</v>
      </c>
      <c r="BB196" s="3017">
        <f>BA196/'Radiología simple.'!$AO$8</f>
        <v>4.583333333333333</v>
      </c>
      <c r="BC196" s="1807" t="str" cm="1">
        <f t="array" ref="BC196">_xlfn.IFS(BB196&lt;4,"estandar",BB196&gt;9,"compleja",BB196&gt;4,"avanzada")</f>
        <v>avanzada</v>
      </c>
      <c r="BD196" s="3260">
        <v>1</v>
      </c>
      <c r="BE196" s="3261">
        <v>0</v>
      </c>
      <c r="BF196" s="3260">
        <v>1</v>
      </c>
      <c r="BG196" s="3261">
        <v>0</v>
      </c>
      <c r="BH196" s="1164"/>
      <c r="BI196" s="1164"/>
      <c r="BJ196" s="1164"/>
      <c r="BK196" s="1164"/>
      <c r="BL196" s="1164"/>
      <c r="BM196" s="1162"/>
      <c r="BN196" s="1164"/>
      <c r="BO196" s="1164"/>
      <c r="BP196" s="1164"/>
      <c r="BQ196" s="1164"/>
      <c r="BR196" s="1164"/>
      <c r="BS196" s="1165"/>
      <c r="BT196" s="1200"/>
      <c r="BU196" s="177"/>
      <c r="BV196" s="46"/>
    </row>
    <row r="197" spans="1:74" ht="51.75" customHeight="1" x14ac:dyDescent="0.55000000000000004">
      <c r="A197" s="1437">
        <v>0</v>
      </c>
      <c r="B197" s="1438">
        <v>6</v>
      </c>
      <c r="C197" s="1437">
        <v>0</v>
      </c>
      <c r="D197" s="1438">
        <v>6</v>
      </c>
      <c r="E197" s="1437">
        <v>1</v>
      </c>
      <c r="F197" s="1438">
        <v>5</v>
      </c>
      <c r="G197" s="1437">
        <v>0</v>
      </c>
      <c r="H197" s="1438">
        <v>1</v>
      </c>
      <c r="I197" s="2841"/>
      <c r="J197" s="2766" t="str">
        <f t="shared" si="64"/>
        <v>06061501</v>
      </c>
      <c r="K197" s="830"/>
      <c r="L197" s="830"/>
      <c r="M197" s="830"/>
      <c r="N197" s="830"/>
      <c r="O197" s="830"/>
      <c r="P197" s="830"/>
      <c r="Q197" s="830"/>
      <c r="R197" s="830"/>
      <c r="S197" s="831" t="s">
        <v>104</v>
      </c>
      <c r="T197" s="3191"/>
      <c r="U197" s="2730" t="s">
        <v>1162</v>
      </c>
      <c r="V197" s="2668"/>
      <c r="W197" s="1530"/>
      <c r="X197" s="3020" t="s">
        <v>291</v>
      </c>
      <c r="Y197" s="545"/>
      <c r="Z197" s="548"/>
      <c r="AA197" s="791"/>
      <c r="AB197" s="791"/>
      <c r="AC197" s="2444"/>
      <c r="AD197" s="3507">
        <f t="shared" si="69"/>
        <v>4.583333333333333</v>
      </c>
      <c r="AE197" s="3426"/>
      <c r="AF197" s="3426"/>
      <c r="AG197" s="3398">
        <v>35</v>
      </c>
      <c r="AH197" s="3370">
        <f t="shared" si="68"/>
        <v>35</v>
      </c>
      <c r="AI197" s="3398">
        <v>8</v>
      </c>
      <c r="AJ197" s="3398">
        <v>0</v>
      </c>
      <c r="AK197" s="3398">
        <v>0</v>
      </c>
      <c r="AL197" s="3398">
        <v>24</v>
      </c>
      <c r="AM197" s="3398">
        <v>0</v>
      </c>
      <c r="AN197" s="3398">
        <v>3</v>
      </c>
      <c r="AO197" s="3384"/>
      <c r="AP197" s="3379"/>
      <c r="AQ197" s="3370">
        <f t="shared" si="65"/>
        <v>20</v>
      </c>
      <c r="AR197" s="2140">
        <v>4</v>
      </c>
      <c r="AS197" s="1787">
        <v>0</v>
      </c>
      <c r="AT197" s="1787">
        <v>10</v>
      </c>
      <c r="AU197" s="1787">
        <v>0</v>
      </c>
      <c r="AV197" s="1787">
        <v>0</v>
      </c>
      <c r="AW197" s="2209">
        <v>0</v>
      </c>
      <c r="AX197" s="2209">
        <v>0</v>
      </c>
      <c r="AY197" s="1834">
        <v>6</v>
      </c>
      <c r="AZ197" s="1977"/>
      <c r="BA197" s="2916">
        <f t="shared" si="66"/>
        <v>55</v>
      </c>
      <c r="BB197" s="3017">
        <f>BA197/'Radiología simple.'!$AO$8</f>
        <v>4.583333333333333</v>
      </c>
      <c r="BC197" s="1807" t="str" cm="1">
        <f t="array" ref="BC197">_xlfn.IFS(BB197&lt;4,"estandar",BB197&gt;9,"compleja",BB197&gt;4,"avanzada")</f>
        <v>avanzada</v>
      </c>
      <c r="BD197" s="3260">
        <v>1</v>
      </c>
      <c r="BE197" s="3261">
        <v>0</v>
      </c>
      <c r="BF197" s="3260">
        <v>1</v>
      </c>
      <c r="BG197" s="3261">
        <v>0</v>
      </c>
      <c r="BH197" s="1164"/>
      <c r="BI197" s="1164"/>
      <c r="BJ197" s="1164"/>
      <c r="BK197" s="1164"/>
      <c r="BL197" s="1164"/>
      <c r="BM197" s="1162"/>
      <c r="BN197" s="1164"/>
      <c r="BO197" s="1164"/>
      <c r="BP197" s="1164"/>
      <c r="BQ197" s="1164"/>
      <c r="BR197" s="1164"/>
      <c r="BS197" s="1165"/>
      <c r="BT197" s="1200"/>
      <c r="BU197" s="177"/>
      <c r="BV197" s="46"/>
    </row>
    <row r="198" spans="1:74" ht="51.75" customHeight="1" x14ac:dyDescent="0.55000000000000004">
      <c r="A198" s="1437">
        <v>0</v>
      </c>
      <c r="B198" s="1438">
        <v>6</v>
      </c>
      <c r="C198" s="1437">
        <v>0</v>
      </c>
      <c r="D198" s="1438">
        <v>6</v>
      </c>
      <c r="E198" s="1437">
        <v>1</v>
      </c>
      <c r="F198" s="1438">
        <v>5</v>
      </c>
      <c r="G198" s="1437">
        <v>0</v>
      </c>
      <c r="H198" s="1438">
        <v>2</v>
      </c>
      <c r="I198" s="2841"/>
      <c r="J198" s="2766" t="str">
        <f t="shared" si="64"/>
        <v>06061502</v>
      </c>
      <c r="K198" s="830"/>
      <c r="L198" s="830"/>
      <c r="M198" s="830"/>
      <c r="N198" s="830"/>
      <c r="O198" s="830"/>
      <c r="P198" s="830"/>
      <c r="Q198" s="830"/>
      <c r="R198" s="830"/>
      <c r="S198" s="831" t="s">
        <v>104</v>
      </c>
      <c r="T198" s="3191"/>
      <c r="U198" s="2730" t="s">
        <v>1163</v>
      </c>
      <c r="V198" s="2668"/>
      <c r="W198" s="1530"/>
      <c r="X198" s="3020" t="s">
        <v>291</v>
      </c>
      <c r="Y198" s="780"/>
      <c r="Z198" s="548"/>
      <c r="AA198" s="791"/>
      <c r="AB198" s="791"/>
      <c r="AC198" s="2444"/>
      <c r="AD198" s="3507">
        <f t="shared" si="69"/>
        <v>9.9166666666666661</v>
      </c>
      <c r="AE198" s="3426"/>
      <c r="AF198" s="3426"/>
      <c r="AG198" s="3398">
        <v>40</v>
      </c>
      <c r="AH198" s="3370">
        <f t="shared" si="68"/>
        <v>45</v>
      </c>
      <c r="AI198" s="3398">
        <v>8</v>
      </c>
      <c r="AJ198" s="3398">
        <v>0</v>
      </c>
      <c r="AK198" s="3398">
        <v>5</v>
      </c>
      <c r="AL198" s="3398">
        <v>24</v>
      </c>
      <c r="AM198" s="3398">
        <v>5</v>
      </c>
      <c r="AN198" s="3398">
        <v>3</v>
      </c>
      <c r="AO198" s="3384"/>
      <c r="AP198" s="3421"/>
      <c r="AQ198" s="3370">
        <f t="shared" si="65"/>
        <v>29</v>
      </c>
      <c r="AR198" s="2140">
        <v>4</v>
      </c>
      <c r="AS198" s="1787">
        <v>4</v>
      </c>
      <c r="AT198" s="1787">
        <v>10</v>
      </c>
      <c r="AU198" s="1787">
        <v>5</v>
      </c>
      <c r="AV198" s="1787">
        <v>0</v>
      </c>
      <c r="AW198" s="2209">
        <v>0</v>
      </c>
      <c r="AX198" s="2209">
        <v>0</v>
      </c>
      <c r="AY198" s="1834">
        <v>6</v>
      </c>
      <c r="AZ198" s="1977"/>
      <c r="BA198" s="2916">
        <f t="shared" si="66"/>
        <v>119</v>
      </c>
      <c r="BB198" s="3017">
        <f>BA198/'Radiología simple.'!$AO$8</f>
        <v>9.9166666666666661</v>
      </c>
      <c r="BC198" s="1807" t="str" cm="1">
        <f t="array" ref="BC198">_xlfn.IFS(BB198&lt;4,"estandar",BB198&gt;9,"compleja",BB198&gt;4,"avanzada")</f>
        <v>compleja</v>
      </c>
      <c r="BD198" s="3260">
        <v>1</v>
      </c>
      <c r="BE198" s="3261">
        <v>1</v>
      </c>
      <c r="BF198" s="3260">
        <v>1</v>
      </c>
      <c r="BG198" s="3261">
        <v>0</v>
      </c>
      <c r="BH198" s="1164"/>
      <c r="BI198" s="1164"/>
      <c r="BJ198" s="1164"/>
      <c r="BK198" s="1164"/>
      <c r="BL198" s="1164"/>
      <c r="BM198" s="1162"/>
      <c r="BN198" s="1164"/>
      <c r="BO198" s="1164"/>
      <c r="BP198" s="1164"/>
      <c r="BQ198" s="1164"/>
      <c r="BR198" s="1164"/>
      <c r="BS198" s="1165"/>
      <c r="BT198" s="1200"/>
      <c r="BU198" s="177"/>
      <c r="BV198" s="46"/>
    </row>
    <row r="199" spans="1:74" ht="51.75" hidden="1" customHeight="1" x14ac:dyDescent="0.55000000000000004">
      <c r="A199" s="1437"/>
      <c r="B199" s="1438"/>
      <c r="C199" s="1437"/>
      <c r="D199" s="1438"/>
      <c r="E199" s="1437"/>
      <c r="F199" s="1438"/>
      <c r="G199" s="1437"/>
      <c r="H199" s="1438"/>
      <c r="I199" s="1375" t="str">
        <f t="shared" si="63"/>
        <v/>
      </c>
      <c r="J199" s="2766" t="str">
        <f t="shared" si="64"/>
        <v/>
      </c>
      <c r="K199" s="830"/>
      <c r="L199" s="830"/>
      <c r="M199" s="830"/>
      <c r="N199" s="830"/>
      <c r="O199" s="830"/>
      <c r="P199" s="830"/>
      <c r="Q199" s="830"/>
      <c r="R199" s="830"/>
      <c r="S199" s="2784" t="s">
        <v>104</v>
      </c>
      <c r="T199" s="2969" t="s">
        <v>1164</v>
      </c>
      <c r="U199" s="2663"/>
      <c r="V199" s="2700"/>
      <c r="W199" s="1046"/>
      <c r="X199" s="2324" t="s">
        <v>268</v>
      </c>
      <c r="Y199" s="545"/>
      <c r="Z199" s="548"/>
      <c r="AA199" s="791"/>
      <c r="AB199" s="791"/>
      <c r="AC199" s="2444"/>
      <c r="AD199" s="3507">
        <f t="shared" si="69"/>
        <v>0</v>
      </c>
      <c r="AE199" s="3426"/>
      <c r="AF199" s="3426"/>
      <c r="AG199" s="3559" t="s">
        <v>1105</v>
      </c>
      <c r="AH199" s="3370">
        <f t="shared" si="68"/>
        <v>0</v>
      </c>
      <c r="AI199" s="3559"/>
      <c r="AJ199" s="3559"/>
      <c r="AK199" s="3559"/>
      <c r="AL199" s="3559"/>
      <c r="AM199" s="3559"/>
      <c r="AN199" s="3559"/>
      <c r="AO199" s="3572"/>
      <c r="AP199" s="3571"/>
      <c r="AQ199" s="3370">
        <f t="shared" si="65"/>
        <v>0</v>
      </c>
      <c r="AR199" s="3585"/>
      <c r="AS199" s="2497"/>
      <c r="AT199" s="2497"/>
      <c r="AU199" s="2497"/>
      <c r="AV199" s="2497"/>
      <c r="AW199" s="2498"/>
      <c r="AX199" s="2498"/>
      <c r="AY199" s="2499"/>
      <c r="AZ199" s="1987"/>
      <c r="BA199" s="2916">
        <f t="shared" si="66"/>
        <v>0</v>
      </c>
      <c r="BB199" s="3017">
        <f>BA199/'Radiología simple.'!$AO$8</f>
        <v>0</v>
      </c>
      <c r="BC199" s="2921"/>
      <c r="BD199" s="3260"/>
      <c r="BE199" s="3261"/>
      <c r="BF199" s="3260"/>
      <c r="BG199" s="3261"/>
      <c r="BH199" s="1164"/>
      <c r="BI199" s="1164"/>
      <c r="BJ199" s="1164"/>
      <c r="BK199" s="1164"/>
      <c r="BL199" s="1164"/>
      <c r="BM199" s="1162"/>
      <c r="BN199" s="1164"/>
      <c r="BO199" s="1164"/>
      <c r="BP199" s="1164"/>
      <c r="BQ199" s="1164"/>
      <c r="BR199" s="1164"/>
      <c r="BS199" s="1165"/>
      <c r="BT199" s="1200"/>
      <c r="BU199" s="177"/>
      <c r="BV199" s="46"/>
    </row>
    <row r="200" spans="1:74" ht="51.75" customHeight="1" x14ac:dyDescent="0.55000000000000004">
      <c r="A200" s="1437">
        <v>0</v>
      </c>
      <c r="B200" s="1438">
        <v>6</v>
      </c>
      <c r="C200" s="1437">
        <v>0</v>
      </c>
      <c r="D200" s="1438">
        <v>6</v>
      </c>
      <c r="E200" s="1437">
        <v>1</v>
      </c>
      <c r="F200" s="1438">
        <v>6</v>
      </c>
      <c r="G200" s="1437">
        <v>0</v>
      </c>
      <c r="H200" s="1438">
        <v>0</v>
      </c>
      <c r="I200" s="2841"/>
      <c r="J200" s="2766" t="str">
        <f t="shared" si="64"/>
        <v>06061600</v>
      </c>
      <c r="K200" s="830"/>
      <c r="L200" s="830"/>
      <c r="M200" s="830"/>
      <c r="N200" s="830"/>
      <c r="O200" s="830"/>
      <c r="P200" s="830"/>
      <c r="Q200" s="830"/>
      <c r="R200" s="830"/>
      <c r="S200" s="831" t="s">
        <v>456</v>
      </c>
      <c r="T200" s="2685" t="s">
        <v>1165</v>
      </c>
      <c r="U200" s="2663"/>
      <c r="V200" s="2700"/>
      <c r="W200" s="1046"/>
      <c r="X200" s="3020" t="s">
        <v>291</v>
      </c>
      <c r="Y200" s="545"/>
      <c r="Z200" s="548"/>
      <c r="AA200" s="791"/>
      <c r="AB200" s="791"/>
      <c r="AC200" s="2444"/>
      <c r="AD200" s="3507">
        <f t="shared" si="69"/>
        <v>6.25</v>
      </c>
      <c r="AE200" s="3426"/>
      <c r="AF200" s="3426"/>
      <c r="AG200" s="3559"/>
      <c r="AH200" s="3370">
        <f t="shared" si="68"/>
        <v>35</v>
      </c>
      <c r="AI200" s="3398">
        <v>8</v>
      </c>
      <c r="AJ200" s="3398">
        <v>0</v>
      </c>
      <c r="AK200" s="3398">
        <v>0</v>
      </c>
      <c r="AL200" s="3398">
        <v>24</v>
      </c>
      <c r="AM200" s="3398">
        <v>0</v>
      </c>
      <c r="AN200" s="3398">
        <v>3</v>
      </c>
      <c r="AO200" s="3572"/>
      <c r="AP200" s="3572"/>
      <c r="AQ200" s="3370">
        <f t="shared" si="65"/>
        <v>40</v>
      </c>
      <c r="AR200" s="2140">
        <v>4</v>
      </c>
      <c r="AS200" s="1787">
        <v>4</v>
      </c>
      <c r="AT200" s="1787">
        <v>10</v>
      </c>
      <c r="AU200" s="1787">
        <v>4</v>
      </c>
      <c r="AV200" s="1787">
        <v>4</v>
      </c>
      <c r="AW200" s="1787">
        <v>4</v>
      </c>
      <c r="AX200" s="1787">
        <v>4</v>
      </c>
      <c r="AY200" s="1834">
        <v>6</v>
      </c>
      <c r="AZ200" s="1987"/>
      <c r="BA200" s="2916">
        <f t="shared" si="66"/>
        <v>75</v>
      </c>
      <c r="BB200" s="3017">
        <f>BA200/'Radiología simple.'!$AO$8</f>
        <v>6.25</v>
      </c>
      <c r="BC200" s="1807" t="str" cm="1">
        <f t="array" ref="BC200">_xlfn.IFS(BB200&lt;4,"estandar",BB200&gt;9,"compleja",BB200&gt;4,"avanzada")</f>
        <v>avanzada</v>
      </c>
      <c r="BD200" s="3260" t="s">
        <v>522</v>
      </c>
      <c r="BE200" s="3261" t="s">
        <v>249</v>
      </c>
      <c r="BF200" s="3260" t="s">
        <v>522</v>
      </c>
      <c r="BG200" s="3261" t="s">
        <v>249</v>
      </c>
      <c r="BH200" s="1164"/>
      <c r="BI200" s="1164"/>
      <c r="BJ200" s="1164"/>
      <c r="BK200" s="1164"/>
      <c r="BL200" s="1164"/>
      <c r="BM200" s="1162"/>
      <c r="BN200" s="1164"/>
      <c r="BO200" s="1164"/>
      <c r="BP200" s="1164"/>
      <c r="BQ200" s="1164"/>
      <c r="BR200" s="1164"/>
      <c r="BS200" s="1165"/>
      <c r="BT200" s="1200"/>
      <c r="BU200" s="177"/>
      <c r="BV200" s="46"/>
    </row>
    <row r="201" spans="1:74" ht="51.75" customHeight="1" x14ac:dyDescent="0.55000000000000004">
      <c r="A201" s="1437">
        <v>0</v>
      </c>
      <c r="B201" s="1438">
        <v>6</v>
      </c>
      <c r="C201" s="1437">
        <v>0</v>
      </c>
      <c r="D201" s="1438">
        <v>6</v>
      </c>
      <c r="E201" s="1437">
        <v>1</v>
      </c>
      <c r="F201" s="1438">
        <v>6</v>
      </c>
      <c r="G201" s="1437">
        <v>0</v>
      </c>
      <c r="H201" s="1438">
        <v>1</v>
      </c>
      <c r="I201" s="2841"/>
      <c r="J201" s="2766" t="str">
        <f t="shared" si="64"/>
        <v>06061601</v>
      </c>
      <c r="K201" s="830"/>
      <c r="L201" s="830"/>
      <c r="M201" s="830"/>
      <c r="N201" s="830"/>
      <c r="O201" s="830"/>
      <c r="P201" s="830"/>
      <c r="Q201" s="830"/>
      <c r="R201" s="830"/>
      <c r="S201" s="831" t="s">
        <v>104</v>
      </c>
      <c r="T201" s="2947" t="s">
        <v>1166</v>
      </c>
      <c r="U201" s="2663"/>
      <c r="V201" s="2700"/>
      <c r="W201" s="1046" t="s">
        <v>1167</v>
      </c>
      <c r="X201" s="3020" t="s">
        <v>291</v>
      </c>
      <c r="Y201" s="545"/>
      <c r="Z201" s="548"/>
      <c r="AA201" s="791"/>
      <c r="AB201" s="791"/>
      <c r="AC201" s="2444"/>
      <c r="AD201" s="3507">
        <f t="shared" si="69"/>
        <v>11.916666666666666</v>
      </c>
      <c r="AE201" s="3426"/>
      <c r="AF201" s="3426"/>
      <c r="AG201" s="3572"/>
      <c r="AH201" s="3370">
        <f t="shared" si="68"/>
        <v>50</v>
      </c>
      <c r="AI201" s="3398">
        <v>8</v>
      </c>
      <c r="AJ201" s="3398">
        <v>0</v>
      </c>
      <c r="AK201" s="3398">
        <v>5</v>
      </c>
      <c r="AL201" s="3398">
        <v>24</v>
      </c>
      <c r="AM201" s="3398">
        <v>10</v>
      </c>
      <c r="AN201" s="3398">
        <v>3</v>
      </c>
      <c r="AO201" s="3572"/>
      <c r="AP201" s="3572"/>
      <c r="AQ201" s="3370">
        <f t="shared" si="65"/>
        <v>43</v>
      </c>
      <c r="AR201" s="2140">
        <v>4</v>
      </c>
      <c r="AS201" s="1787">
        <v>4</v>
      </c>
      <c r="AT201" s="1787">
        <v>10</v>
      </c>
      <c r="AU201" s="1787">
        <v>5</v>
      </c>
      <c r="AV201" s="1787">
        <v>5</v>
      </c>
      <c r="AW201" s="1787">
        <v>5</v>
      </c>
      <c r="AX201" s="1787">
        <v>4</v>
      </c>
      <c r="AY201" s="1834">
        <v>6</v>
      </c>
      <c r="AZ201" s="1987"/>
      <c r="BA201" s="2916">
        <f t="shared" si="66"/>
        <v>143</v>
      </c>
      <c r="BB201" s="3017">
        <f>BA201/'Radiología simple.'!$AO$8</f>
        <v>11.916666666666666</v>
      </c>
      <c r="BC201" s="1807" t="str" cm="1">
        <f t="array" ref="BC201">_xlfn.IFS(BB201&lt;4,"estandar",BB201&gt;9,"compleja",BB201&gt;4,"avanzada")</f>
        <v>compleja</v>
      </c>
      <c r="BD201" s="3260" t="s">
        <v>522</v>
      </c>
      <c r="BE201" s="3261" t="s">
        <v>522</v>
      </c>
      <c r="BF201" s="3260" t="s">
        <v>522</v>
      </c>
      <c r="BG201" s="3261" t="s">
        <v>249</v>
      </c>
      <c r="BH201" s="1164"/>
      <c r="BI201" s="1164"/>
      <c r="BJ201" s="1164"/>
      <c r="BK201" s="1164"/>
      <c r="BL201" s="1164"/>
      <c r="BM201" s="1162"/>
      <c r="BN201" s="1164"/>
      <c r="BO201" s="1164"/>
      <c r="BP201" s="1164"/>
      <c r="BQ201" s="1164"/>
      <c r="BR201" s="1164"/>
      <c r="BS201" s="1165"/>
      <c r="BT201" s="1200"/>
      <c r="BU201" s="177"/>
      <c r="BV201" s="46"/>
    </row>
    <row r="202" spans="1:74" ht="20.25" customHeight="1" x14ac:dyDescent="0.6">
      <c r="A202" s="824"/>
      <c r="B202" s="825"/>
      <c r="C202" s="824"/>
      <c r="D202" s="825"/>
      <c r="E202" s="824"/>
      <c r="F202" s="825"/>
      <c r="G202" s="824"/>
      <c r="H202" s="825"/>
      <c r="I202" s="1375" t="str">
        <f t="shared" si="63"/>
        <v/>
      </c>
      <c r="J202" s="1375"/>
      <c r="K202" s="127"/>
      <c r="L202" s="127"/>
      <c r="M202" s="120"/>
      <c r="N202" s="120"/>
      <c r="O202" s="120"/>
      <c r="P202" s="120"/>
      <c r="Q202" s="120"/>
      <c r="R202" s="120"/>
      <c r="S202" s="503"/>
      <c r="T202" s="507"/>
      <c r="U202" s="434"/>
      <c r="V202" s="434"/>
      <c r="W202" s="434"/>
      <c r="X202" s="2472"/>
      <c r="Y202" s="142"/>
      <c r="Z202" s="142"/>
      <c r="AA202" s="142"/>
      <c r="AB202" s="142"/>
      <c r="AC202" s="1571"/>
      <c r="AD202" s="3378"/>
      <c r="AE202" s="3378"/>
      <c r="AF202" s="3378"/>
      <c r="AG202" s="3384"/>
      <c r="AH202" s="3384"/>
      <c r="AI202" s="3398"/>
      <c r="AJ202" s="3398"/>
      <c r="AK202" s="3398"/>
      <c r="AL202" s="3398"/>
      <c r="AM202" s="3398"/>
      <c r="AN202" s="3398"/>
      <c r="AO202" s="3384"/>
      <c r="AP202" s="3384"/>
      <c r="AQ202" s="3384"/>
      <c r="AR202" s="2013"/>
      <c r="AS202" s="1784"/>
      <c r="AT202" s="1784"/>
      <c r="AU202" s="1784"/>
      <c r="AV202" s="1784"/>
      <c r="AW202" s="2206"/>
      <c r="AX202" s="2206"/>
      <c r="AY202" s="1907"/>
      <c r="AZ202" s="1977"/>
      <c r="BA202" s="1850"/>
      <c r="BB202" s="1164"/>
      <c r="BC202" s="1851"/>
      <c r="BD202" s="3260"/>
      <c r="BE202" s="3261"/>
      <c r="BF202" s="3260"/>
      <c r="BG202" s="3261">
        <v>0</v>
      </c>
      <c r="BH202" s="1164"/>
      <c r="BI202" s="1164"/>
      <c r="BJ202" s="1164"/>
      <c r="BK202" s="1164"/>
      <c r="BL202" s="1164"/>
      <c r="BM202" s="1162"/>
      <c r="BN202" s="1164"/>
      <c r="BO202" s="1164"/>
      <c r="BP202" s="1164"/>
      <c r="BQ202" s="1164"/>
      <c r="BR202" s="1164"/>
      <c r="BS202" s="1165"/>
      <c r="BT202" s="1200"/>
      <c r="BU202" s="177"/>
      <c r="BV202" s="46"/>
    </row>
    <row r="203" spans="1:74" ht="31.5" customHeight="1" x14ac:dyDescent="0.35">
      <c r="A203" s="770"/>
      <c r="B203" s="771"/>
      <c r="C203" s="770"/>
      <c r="D203" s="771"/>
      <c r="E203" s="770"/>
      <c r="F203" s="771"/>
      <c r="G203" s="770"/>
      <c r="H203" s="771"/>
      <c r="I203" s="2800" t="str">
        <f t="shared" si="63"/>
        <v/>
      </c>
      <c r="J203" s="2800"/>
      <c r="K203" s="776"/>
      <c r="L203" s="776"/>
      <c r="M203" s="776"/>
      <c r="N203" s="776"/>
      <c r="O203" s="776"/>
      <c r="P203" s="776"/>
      <c r="Q203" s="776"/>
      <c r="R203" s="776"/>
      <c r="S203" s="783" t="s">
        <v>119</v>
      </c>
      <c r="T203" s="779" t="s">
        <v>1168</v>
      </c>
      <c r="U203" s="777"/>
      <c r="V203" s="777"/>
      <c r="W203" s="777"/>
      <c r="X203" s="776"/>
      <c r="Y203" s="779" t="s">
        <v>1168</v>
      </c>
      <c r="Z203" s="779"/>
      <c r="AA203" s="779"/>
      <c r="AB203" s="779"/>
      <c r="AC203" s="1572"/>
      <c r="AD203" s="3380"/>
      <c r="AE203" s="3380"/>
      <c r="AF203" s="3380"/>
      <c r="AG203" s="3602"/>
      <c r="AH203" s="3602"/>
      <c r="AI203" s="3602"/>
      <c r="AJ203" s="3602"/>
      <c r="AK203" s="3602"/>
      <c r="AL203" s="3602"/>
      <c r="AM203" s="3602"/>
      <c r="AN203" s="3602"/>
      <c r="AO203" s="3602"/>
      <c r="AP203" s="3602"/>
      <c r="AQ203" s="3602"/>
      <c r="AR203" s="2145"/>
      <c r="AS203" s="1951"/>
      <c r="AT203" s="1951"/>
      <c r="AU203" s="1951"/>
      <c r="AV203" s="1951"/>
      <c r="AW203" s="2213"/>
      <c r="AX203" s="2213"/>
      <c r="AY203" s="1966"/>
      <c r="AZ203" s="1978"/>
      <c r="BA203" s="1927"/>
      <c r="BB203" s="1182"/>
      <c r="BC203" s="1928"/>
      <c r="BD203" s="3262"/>
      <c r="BE203" s="3263"/>
      <c r="BF203" s="3262"/>
      <c r="BG203" s="3263"/>
      <c r="BH203" s="1182"/>
      <c r="BI203" s="1182"/>
      <c r="BJ203" s="1182"/>
      <c r="BK203" s="1182"/>
      <c r="BL203" s="1182"/>
      <c r="BM203" s="1175"/>
      <c r="BN203" s="1182"/>
      <c r="BO203" s="1182"/>
      <c r="BP203" s="1182"/>
      <c r="BQ203" s="1182"/>
      <c r="BR203" s="1182"/>
      <c r="BS203" s="1175"/>
      <c r="BT203" s="1220"/>
      <c r="BU203" s="177"/>
      <c r="BV203" s="46"/>
    </row>
    <row r="204" spans="1:74" ht="51.75" customHeight="1" x14ac:dyDescent="0.55000000000000004">
      <c r="A204" s="537">
        <v>0</v>
      </c>
      <c r="B204" s="538">
        <v>6</v>
      </c>
      <c r="C204" s="537">
        <v>0</v>
      </c>
      <c r="D204" s="538">
        <v>7</v>
      </c>
      <c r="E204" s="537">
        <v>0</v>
      </c>
      <c r="F204" s="538">
        <v>1</v>
      </c>
      <c r="G204" s="537">
        <v>0</v>
      </c>
      <c r="H204" s="538">
        <v>0</v>
      </c>
      <c r="I204" s="1375" t="str">
        <f t="shared" si="63"/>
        <v>06070100</v>
      </c>
      <c r="J204" s="1375" t="str">
        <f t="shared" ref="J204:J244" si="70">CONCATENATE(A204,B204,C204,D204,E204,F204,G204,H204)</f>
        <v>06070100</v>
      </c>
      <c r="K204" s="830"/>
      <c r="L204" s="830"/>
      <c r="M204" s="830"/>
      <c r="N204" s="830"/>
      <c r="O204" s="830"/>
      <c r="P204" s="830"/>
      <c r="Q204" s="830"/>
      <c r="R204" s="830"/>
      <c r="S204" s="986" t="s">
        <v>119</v>
      </c>
      <c r="T204" s="2663" t="s">
        <v>1169</v>
      </c>
      <c r="U204" s="3177"/>
      <c r="V204" s="2765"/>
      <c r="W204" s="2439"/>
      <c r="X204" s="2466" t="s">
        <v>240</v>
      </c>
      <c r="Y204" s="780"/>
      <c r="Z204" s="548"/>
      <c r="AA204" s="791"/>
      <c r="AB204" s="791"/>
      <c r="AC204" s="1571"/>
      <c r="AD204" s="3378"/>
      <c r="AE204" s="3378"/>
      <c r="AF204" s="3378"/>
      <c r="AG204" s="3384"/>
      <c r="AH204" s="3384"/>
      <c r="AI204" s="3398">
        <v>8</v>
      </c>
      <c r="AJ204" s="3398">
        <v>0</v>
      </c>
      <c r="AK204" s="3398">
        <v>0</v>
      </c>
      <c r="AL204" s="3398">
        <v>24</v>
      </c>
      <c r="AM204" s="3398">
        <v>0</v>
      </c>
      <c r="AN204" s="3398">
        <v>3</v>
      </c>
      <c r="AO204" s="3384"/>
      <c r="AP204" s="3384"/>
      <c r="AQ204" s="3384"/>
      <c r="AR204" s="2140">
        <v>4</v>
      </c>
      <c r="AS204" s="1787">
        <v>0</v>
      </c>
      <c r="AT204" s="1787">
        <v>10</v>
      </c>
      <c r="AU204" s="1787">
        <v>0</v>
      </c>
      <c r="AV204" s="1787">
        <v>0</v>
      </c>
      <c r="AW204" s="2209">
        <v>10</v>
      </c>
      <c r="AX204" s="2209">
        <v>0</v>
      </c>
      <c r="AY204" s="1834">
        <v>6</v>
      </c>
      <c r="AZ204" s="1977"/>
      <c r="BA204" s="1850"/>
      <c r="BB204" s="1164"/>
      <c r="BC204" s="1851"/>
      <c r="BD204" s="3260">
        <v>1</v>
      </c>
      <c r="BE204" s="3261">
        <v>0</v>
      </c>
      <c r="BF204" s="3260">
        <v>1</v>
      </c>
      <c r="BG204" s="3261">
        <v>0</v>
      </c>
      <c r="BH204" s="1164"/>
      <c r="BI204" s="1164"/>
      <c r="BJ204" s="1164"/>
      <c r="BK204" s="1164"/>
      <c r="BL204" s="1164"/>
      <c r="BM204" s="1162"/>
      <c r="BN204" s="1164"/>
      <c r="BO204" s="1164"/>
      <c r="BP204" s="1164"/>
      <c r="BQ204" s="1164"/>
      <c r="BR204" s="1164"/>
      <c r="BS204" s="1165"/>
      <c r="BT204" s="1200"/>
      <c r="BU204" s="177"/>
      <c r="BV204" s="46"/>
    </row>
    <row r="205" spans="1:74" ht="51.75" customHeight="1" x14ac:dyDescent="0.55000000000000004">
      <c r="A205" s="537">
        <v>0</v>
      </c>
      <c r="B205" s="538">
        <v>6</v>
      </c>
      <c r="C205" s="537">
        <v>0</v>
      </c>
      <c r="D205" s="538">
        <v>7</v>
      </c>
      <c r="E205" s="537">
        <v>0</v>
      </c>
      <c r="F205" s="538">
        <v>1</v>
      </c>
      <c r="G205" s="537">
        <v>0</v>
      </c>
      <c r="H205" s="538">
        <v>1</v>
      </c>
      <c r="I205" s="1375" t="str">
        <f t="shared" si="63"/>
        <v>06070101</v>
      </c>
      <c r="J205" s="1375" t="str">
        <f t="shared" si="70"/>
        <v>06070101</v>
      </c>
      <c r="K205" s="830"/>
      <c r="L205" s="830">
        <v>71127</v>
      </c>
      <c r="M205" s="830"/>
      <c r="N205" s="830"/>
      <c r="O205" s="830"/>
      <c r="P205" s="830"/>
      <c r="Q205" s="830"/>
      <c r="R205" s="830"/>
      <c r="S205" s="986" t="s">
        <v>119</v>
      </c>
      <c r="T205" s="3185"/>
      <c r="U205" s="2663" t="s">
        <v>1170</v>
      </c>
      <c r="V205" s="2700"/>
      <c r="W205" s="1046"/>
      <c r="X205" s="2466" t="s">
        <v>240</v>
      </c>
      <c r="Y205" s="545" t="s">
        <v>1170</v>
      </c>
      <c r="Z205" s="548"/>
      <c r="AA205" s="791"/>
      <c r="AB205" s="791"/>
      <c r="AC205" s="2444">
        <v>5.9</v>
      </c>
      <c r="AD205" s="3426"/>
      <c r="AE205" s="3426">
        <v>8</v>
      </c>
      <c r="AF205" s="3426"/>
      <c r="AG205" s="3398">
        <v>35</v>
      </c>
      <c r="AH205" s="3370">
        <f t="shared" ref="AH205:AH224" si="71">SUM(AI205:AN205)</f>
        <v>35</v>
      </c>
      <c r="AI205" s="3398">
        <v>8</v>
      </c>
      <c r="AJ205" s="3398">
        <v>0</v>
      </c>
      <c r="AK205" s="3398">
        <v>0</v>
      </c>
      <c r="AL205" s="3398">
        <v>24</v>
      </c>
      <c r="AM205" s="3398">
        <v>0</v>
      </c>
      <c r="AN205" s="3398">
        <v>3</v>
      </c>
      <c r="AO205" s="3384"/>
      <c r="AP205" s="3398">
        <v>30</v>
      </c>
      <c r="AQ205" s="3370">
        <f t="shared" ref="AQ205:AQ224" si="72">SUM(AR205:AY205)</f>
        <v>30</v>
      </c>
      <c r="AR205" s="2140">
        <v>4</v>
      </c>
      <c r="AS205" s="1787">
        <v>0</v>
      </c>
      <c r="AT205" s="1787">
        <v>10</v>
      </c>
      <c r="AU205" s="1787">
        <v>0</v>
      </c>
      <c r="AV205" s="1787">
        <v>0</v>
      </c>
      <c r="AW205" s="2209">
        <v>10</v>
      </c>
      <c r="AX205" s="2209">
        <v>0</v>
      </c>
      <c r="AY205" s="1834">
        <v>6</v>
      </c>
      <c r="AZ205" s="1977"/>
      <c r="BA205" s="2916">
        <f t="shared" ref="BA205:BA224" si="73">(BD205*AQ205)+(BE205*AH205)+(BF205*AH205)+(BG205*AH205)</f>
        <v>65</v>
      </c>
      <c r="BB205" s="3017">
        <f>BA205/'Radiología simple.'!$AO$8</f>
        <v>5.416666666666667</v>
      </c>
      <c r="BC205" s="1807" t="str" cm="1">
        <f t="array" ref="BC205">_xlfn.IFS(BB205&lt;4,"estandar",BB205&gt;9,"compleja",BB205&gt;4,"avanzada")</f>
        <v>avanzada</v>
      </c>
      <c r="BD205" s="3260">
        <v>1</v>
      </c>
      <c r="BE205" s="3261">
        <v>0</v>
      </c>
      <c r="BF205" s="3260">
        <v>1</v>
      </c>
      <c r="BG205" s="3261">
        <v>0</v>
      </c>
      <c r="BH205" s="1164">
        <v>11.474499245852201</v>
      </c>
      <c r="BI205" s="1164">
        <v>7.11893137254902</v>
      </c>
      <c r="BJ205" s="1164">
        <v>21.750678733031702</v>
      </c>
      <c r="BK205" s="1164"/>
      <c r="BL205" s="1164">
        <f>SUM(BH205,BI205,BJ205)</f>
        <v>40.34410935143292</v>
      </c>
      <c r="BM205" s="1162"/>
      <c r="BN205" s="1164">
        <v>33.823529411764703</v>
      </c>
      <c r="BO205" s="1164">
        <v>0</v>
      </c>
      <c r="BP205" s="1164">
        <v>0</v>
      </c>
      <c r="BQ205" s="1164">
        <v>1.5117748863587801</v>
      </c>
      <c r="BR205" s="1164">
        <f>SUM(BL205,BN205,BO205,BP205,BQ205)</f>
        <v>75.679413649556409</v>
      </c>
      <c r="BS205" s="1165"/>
      <c r="BT205" s="1200"/>
      <c r="BU205" s="177"/>
      <c r="BV205" s="46"/>
    </row>
    <row r="206" spans="1:74" ht="51.75" customHeight="1" x14ac:dyDescent="0.55000000000000004">
      <c r="A206" s="537">
        <v>0</v>
      </c>
      <c r="B206" s="538">
        <v>6</v>
      </c>
      <c r="C206" s="537">
        <v>0</v>
      </c>
      <c r="D206" s="538">
        <v>7</v>
      </c>
      <c r="E206" s="537">
        <v>0</v>
      </c>
      <c r="F206" s="538">
        <v>1</v>
      </c>
      <c r="G206" s="537">
        <v>0</v>
      </c>
      <c r="H206" s="538">
        <v>2</v>
      </c>
      <c r="I206" s="1375" t="str">
        <f t="shared" si="63"/>
        <v>06070102</v>
      </c>
      <c r="J206" s="1375" t="str">
        <f t="shared" si="70"/>
        <v>06070102</v>
      </c>
      <c r="K206" s="830"/>
      <c r="L206" s="830">
        <v>711271</v>
      </c>
      <c r="M206" s="830"/>
      <c r="N206" s="830"/>
      <c r="O206" s="830"/>
      <c r="P206" s="830"/>
      <c r="Q206" s="830"/>
      <c r="R206" s="830"/>
      <c r="S206" s="986" t="s">
        <v>119</v>
      </c>
      <c r="T206" s="3185"/>
      <c r="U206" s="2663" t="s">
        <v>1171</v>
      </c>
      <c r="V206" s="2700"/>
      <c r="W206" s="1046"/>
      <c r="X206" s="2466" t="s">
        <v>240</v>
      </c>
      <c r="Y206" s="545" t="s">
        <v>1171</v>
      </c>
      <c r="Z206" s="548"/>
      <c r="AA206" s="791"/>
      <c r="AB206" s="791"/>
      <c r="AC206" s="2444">
        <v>7.8</v>
      </c>
      <c r="AD206" s="3507">
        <f>BB206</f>
        <v>10.833333333333334</v>
      </c>
      <c r="AE206" s="3426">
        <v>13.2</v>
      </c>
      <c r="AF206" s="3426"/>
      <c r="AG206" s="3398">
        <v>45</v>
      </c>
      <c r="AH206" s="3370">
        <f t="shared" si="71"/>
        <v>45</v>
      </c>
      <c r="AI206" s="3398">
        <v>8</v>
      </c>
      <c r="AJ206" s="3398">
        <v>0</v>
      </c>
      <c r="AK206" s="3398">
        <v>5</v>
      </c>
      <c r="AL206" s="3398">
        <v>24</v>
      </c>
      <c r="AM206" s="3398">
        <v>5</v>
      </c>
      <c r="AN206" s="3398">
        <v>3</v>
      </c>
      <c r="AO206" s="3384"/>
      <c r="AP206" s="3398">
        <v>40</v>
      </c>
      <c r="AQ206" s="3370">
        <f t="shared" si="72"/>
        <v>40</v>
      </c>
      <c r="AR206" s="2140">
        <v>4</v>
      </c>
      <c r="AS206" s="1787">
        <v>0</v>
      </c>
      <c r="AT206" s="1787">
        <v>10</v>
      </c>
      <c r="AU206" s="1787">
        <v>10</v>
      </c>
      <c r="AV206" s="1787">
        <v>0</v>
      </c>
      <c r="AW206" s="2209">
        <v>10</v>
      </c>
      <c r="AX206" s="2209">
        <v>0</v>
      </c>
      <c r="AY206" s="1834">
        <v>6</v>
      </c>
      <c r="AZ206" s="1977"/>
      <c r="BA206" s="2916">
        <f t="shared" si="73"/>
        <v>130</v>
      </c>
      <c r="BB206" s="3017">
        <f>BA206/'Radiología simple.'!$AO$8</f>
        <v>10.833333333333334</v>
      </c>
      <c r="BC206" s="1807" t="str" cm="1">
        <f t="array" ref="BC206">_xlfn.IFS(BB206&lt;4,"estandar",BB206&gt;9,"compleja",BB206&gt;4,"avanzada")</f>
        <v>compleja</v>
      </c>
      <c r="BD206" s="3260">
        <v>1</v>
      </c>
      <c r="BE206" s="3261">
        <v>1</v>
      </c>
      <c r="BF206" s="3260">
        <v>1</v>
      </c>
      <c r="BG206" s="3261">
        <v>0</v>
      </c>
      <c r="BH206" s="1164">
        <v>14.752927601810001</v>
      </c>
      <c r="BI206" s="1164">
        <v>9.1529117647058804</v>
      </c>
      <c r="BJ206" s="1164">
        <v>29.000904977375601</v>
      </c>
      <c r="BK206" s="1164"/>
      <c r="BL206" s="1164">
        <f>SUM(BH206,BI206,BJ206)</f>
        <v>52.906744343891482</v>
      </c>
      <c r="BM206" s="1162"/>
      <c r="BN206" s="1164">
        <v>43.487394957983199</v>
      </c>
      <c r="BO206" s="1164">
        <v>24</v>
      </c>
      <c r="BP206" s="1164">
        <v>0</v>
      </c>
      <c r="BQ206" s="1164">
        <v>1.5117748863587801</v>
      </c>
      <c r="BR206" s="1164">
        <f>SUM(BL206,BN206,BO206,BP206,BQ206)</f>
        <v>121.90591418823345</v>
      </c>
      <c r="BS206" s="1165"/>
      <c r="BT206" s="1200">
        <v>20</v>
      </c>
      <c r="BU206" s="177"/>
      <c r="BV206" s="46"/>
    </row>
    <row r="207" spans="1:74" ht="51.75" hidden="1" customHeight="1" x14ac:dyDescent="0.55000000000000004">
      <c r="A207" s="537"/>
      <c r="B207" s="538"/>
      <c r="C207" s="537"/>
      <c r="D207" s="538"/>
      <c r="E207" s="537"/>
      <c r="F207" s="538"/>
      <c r="G207" s="537"/>
      <c r="H207" s="538"/>
      <c r="I207" s="1375"/>
      <c r="J207" s="1375" t="str">
        <f t="shared" si="70"/>
        <v/>
      </c>
      <c r="K207" s="830"/>
      <c r="L207" s="830"/>
      <c r="M207" s="830"/>
      <c r="N207" s="830"/>
      <c r="O207" s="830"/>
      <c r="P207" s="830"/>
      <c r="Q207" s="830"/>
      <c r="R207" s="830"/>
      <c r="S207" s="2784" t="s">
        <v>139</v>
      </c>
      <c r="T207" s="2969"/>
      <c r="U207" s="2969" t="s">
        <v>1172</v>
      </c>
      <c r="V207" s="2782"/>
      <c r="W207" s="2441"/>
      <c r="X207" s="2324" t="s">
        <v>268</v>
      </c>
      <c r="Y207" s="545"/>
      <c r="Z207" s="548"/>
      <c r="AA207" s="791"/>
      <c r="AB207" s="791"/>
      <c r="AC207" s="1571"/>
      <c r="AD207" s="3378"/>
      <c r="AE207" s="3378"/>
      <c r="AF207" s="3378"/>
      <c r="AG207" s="3384"/>
      <c r="AH207" s="3370">
        <f t="shared" si="71"/>
        <v>0</v>
      </c>
      <c r="AI207" s="3398"/>
      <c r="AJ207" s="3398"/>
      <c r="AK207" s="3398"/>
      <c r="AL207" s="3398"/>
      <c r="AM207" s="3398"/>
      <c r="AN207" s="3398"/>
      <c r="AO207" s="3384"/>
      <c r="AP207" s="3384"/>
      <c r="AQ207" s="3370">
        <f t="shared" si="72"/>
        <v>0</v>
      </c>
      <c r="AR207" s="2140"/>
      <c r="AS207" s="1787"/>
      <c r="AT207" s="1787"/>
      <c r="AU207" s="1787"/>
      <c r="AV207" s="1787"/>
      <c r="AW207" s="2209"/>
      <c r="AX207" s="2209"/>
      <c r="AY207" s="1834"/>
      <c r="AZ207" s="1977"/>
      <c r="BA207" s="2916">
        <f t="shared" si="73"/>
        <v>0</v>
      </c>
      <c r="BB207" s="3017">
        <f>BA207/'Radiología simple.'!$AO$8</f>
        <v>0</v>
      </c>
      <c r="BC207" s="2921"/>
      <c r="BD207" s="3264"/>
      <c r="BE207" s="1200"/>
      <c r="BF207" s="3264"/>
      <c r="BG207" s="1200"/>
      <c r="BH207" s="1164"/>
      <c r="BI207" s="1164"/>
      <c r="BJ207" s="1164"/>
      <c r="BK207" s="1164"/>
      <c r="BL207" s="1164"/>
      <c r="BM207" s="1162"/>
      <c r="BN207" s="1164"/>
      <c r="BO207" s="1164"/>
      <c r="BP207" s="1164"/>
      <c r="BQ207" s="1164"/>
      <c r="BR207" s="1164"/>
      <c r="BS207" s="1165"/>
      <c r="BT207" s="1200"/>
      <c r="BU207" s="177"/>
      <c r="BV207" s="46"/>
    </row>
    <row r="208" spans="1:74" ht="51.75" hidden="1" customHeight="1" x14ac:dyDescent="0.55000000000000004">
      <c r="A208" s="537"/>
      <c r="B208" s="538"/>
      <c r="C208" s="537"/>
      <c r="D208" s="538"/>
      <c r="E208" s="537"/>
      <c r="F208" s="538"/>
      <c r="G208" s="537"/>
      <c r="H208" s="538"/>
      <c r="I208" s="1375"/>
      <c r="J208" s="1375" t="str">
        <f t="shared" si="70"/>
        <v/>
      </c>
      <c r="K208" s="830"/>
      <c r="L208" s="830"/>
      <c r="M208" s="830"/>
      <c r="N208" s="830"/>
      <c r="O208" s="830"/>
      <c r="P208" s="830"/>
      <c r="Q208" s="830"/>
      <c r="R208" s="830"/>
      <c r="S208" s="2784" t="s">
        <v>139</v>
      </c>
      <c r="T208" s="3186"/>
      <c r="U208" s="2969" t="s">
        <v>1173</v>
      </c>
      <c r="V208" s="2782"/>
      <c r="W208" s="2441"/>
      <c r="X208" s="2324" t="s">
        <v>268</v>
      </c>
      <c r="Y208" s="545"/>
      <c r="Z208" s="548"/>
      <c r="AA208" s="791"/>
      <c r="AB208" s="791"/>
      <c r="AC208" s="2444"/>
      <c r="AD208" s="3426"/>
      <c r="AE208" s="3426"/>
      <c r="AF208" s="3426"/>
      <c r="AG208" s="3384"/>
      <c r="AH208" s="3370">
        <f t="shared" si="71"/>
        <v>0</v>
      </c>
      <c r="AI208" s="3398"/>
      <c r="AJ208" s="3398"/>
      <c r="AK208" s="3398"/>
      <c r="AL208" s="3398"/>
      <c r="AM208" s="3398"/>
      <c r="AN208" s="3398"/>
      <c r="AO208" s="3384"/>
      <c r="AP208" s="3384"/>
      <c r="AQ208" s="3370">
        <f t="shared" si="72"/>
        <v>0</v>
      </c>
      <c r="AR208" s="2140"/>
      <c r="AS208" s="1787"/>
      <c r="AT208" s="1787"/>
      <c r="AU208" s="1787"/>
      <c r="AV208" s="1787"/>
      <c r="AW208" s="2209"/>
      <c r="AX208" s="2209"/>
      <c r="AY208" s="1834"/>
      <c r="AZ208" s="1977"/>
      <c r="BA208" s="2916">
        <f t="shared" si="73"/>
        <v>0</v>
      </c>
      <c r="BB208" s="3017">
        <f>BA208/'Radiología simple.'!$AO$8</f>
        <v>0</v>
      </c>
      <c r="BC208" s="2921"/>
      <c r="BD208" s="3264"/>
      <c r="BE208" s="1200"/>
      <c r="BF208" s="3264"/>
      <c r="BG208" s="1200"/>
      <c r="BH208" s="1164"/>
      <c r="BI208" s="1164"/>
      <c r="BJ208" s="1164"/>
      <c r="BK208" s="1164"/>
      <c r="BL208" s="1164"/>
      <c r="BM208" s="1162"/>
      <c r="BN208" s="1164"/>
      <c r="BO208" s="1164"/>
      <c r="BP208" s="1164"/>
      <c r="BQ208" s="1164"/>
      <c r="BR208" s="1164"/>
      <c r="BS208" s="1165"/>
      <c r="BT208" s="1200"/>
      <c r="BU208" s="177"/>
      <c r="BV208" s="46"/>
    </row>
    <row r="209" spans="1:74" ht="51.75" customHeight="1" x14ac:dyDescent="0.55000000000000004">
      <c r="A209" s="1437">
        <v>0</v>
      </c>
      <c r="B209" s="1438">
        <v>6</v>
      </c>
      <c r="C209" s="1437">
        <v>0</v>
      </c>
      <c r="D209" s="1438">
        <v>7</v>
      </c>
      <c r="E209" s="1437">
        <v>0</v>
      </c>
      <c r="F209" s="1438">
        <v>1</v>
      </c>
      <c r="G209" s="1437">
        <v>0</v>
      </c>
      <c r="H209" s="1438">
        <v>3</v>
      </c>
      <c r="I209" s="2841"/>
      <c r="J209" s="2766" t="str">
        <f t="shared" si="70"/>
        <v>06070103</v>
      </c>
      <c r="K209" s="830"/>
      <c r="L209" s="830"/>
      <c r="M209" s="830"/>
      <c r="N209" s="830"/>
      <c r="O209" s="830"/>
      <c r="P209" s="830"/>
      <c r="Q209" s="830"/>
      <c r="R209" s="830"/>
      <c r="S209" s="831" t="s">
        <v>1174</v>
      </c>
      <c r="T209" s="3186"/>
      <c r="U209" s="3170" t="s">
        <v>1175</v>
      </c>
      <c r="V209" s="2821"/>
      <c r="W209" s="1464"/>
      <c r="X209" s="3020" t="s">
        <v>291</v>
      </c>
      <c r="Y209" s="545"/>
      <c r="Z209" s="548"/>
      <c r="AA209" s="791"/>
      <c r="AB209" s="791"/>
      <c r="AC209" s="2444"/>
      <c r="AD209" s="3507">
        <f>BB209</f>
        <v>11.666666666666666</v>
      </c>
      <c r="AE209" s="3426"/>
      <c r="AF209" s="3426"/>
      <c r="AG209" s="3384"/>
      <c r="AH209" s="3370">
        <f t="shared" si="71"/>
        <v>45</v>
      </c>
      <c r="AI209" s="3398">
        <v>8</v>
      </c>
      <c r="AJ209" s="3398">
        <v>0</v>
      </c>
      <c r="AK209" s="3398">
        <v>5</v>
      </c>
      <c r="AL209" s="3398">
        <v>24</v>
      </c>
      <c r="AM209" s="3398">
        <v>5</v>
      </c>
      <c r="AN209" s="3398">
        <v>3</v>
      </c>
      <c r="AO209" s="3384"/>
      <c r="AP209" s="3384"/>
      <c r="AQ209" s="3370">
        <f t="shared" si="72"/>
        <v>50</v>
      </c>
      <c r="AR209" s="2140">
        <v>4</v>
      </c>
      <c r="AS209" s="1787">
        <v>0</v>
      </c>
      <c r="AT209" s="1787">
        <v>10</v>
      </c>
      <c r="AU209" s="1787">
        <v>10</v>
      </c>
      <c r="AV209" s="1787">
        <v>10</v>
      </c>
      <c r="AW209" s="2209">
        <v>10</v>
      </c>
      <c r="AX209" s="2209">
        <v>0</v>
      </c>
      <c r="AY209" s="1834">
        <v>6</v>
      </c>
      <c r="AZ209" s="1977"/>
      <c r="BA209" s="2916">
        <f t="shared" si="73"/>
        <v>140</v>
      </c>
      <c r="BB209" s="3017">
        <f>BA209/'Radiología simple.'!$AO$8</f>
        <v>11.666666666666666</v>
      </c>
      <c r="BC209" s="1807" t="str" cm="1">
        <f t="array" ref="BC209">_xlfn.IFS(BB209&lt;4,"estandar",BB209&gt;9,"compleja",BB209&gt;4,"avanzada")</f>
        <v>compleja</v>
      </c>
      <c r="BD209" s="3260">
        <v>1</v>
      </c>
      <c r="BE209" s="3261">
        <v>1</v>
      </c>
      <c r="BF209" s="3260">
        <v>1</v>
      </c>
      <c r="BG209" s="3261">
        <v>0</v>
      </c>
      <c r="BH209" s="1164"/>
      <c r="BI209" s="1164"/>
      <c r="BJ209" s="1164"/>
      <c r="BK209" s="1164"/>
      <c r="BL209" s="1164"/>
      <c r="BM209" s="1162"/>
      <c r="BN209" s="1164"/>
      <c r="BO209" s="1164"/>
      <c r="BP209" s="1164"/>
      <c r="BQ209" s="1164"/>
      <c r="BR209" s="1164"/>
      <c r="BS209" s="1165"/>
      <c r="BT209" s="1200"/>
      <c r="BU209" s="177"/>
      <c r="BV209" s="46"/>
    </row>
    <row r="210" spans="1:74" ht="51.75" customHeight="1" x14ac:dyDescent="0.55000000000000004">
      <c r="A210" s="537">
        <v>0</v>
      </c>
      <c r="B210" s="538">
        <v>6</v>
      </c>
      <c r="C210" s="537">
        <v>0</v>
      </c>
      <c r="D210" s="538">
        <v>7</v>
      </c>
      <c r="E210" s="537">
        <v>0</v>
      </c>
      <c r="F210" s="538">
        <v>2</v>
      </c>
      <c r="G210" s="537">
        <v>0</v>
      </c>
      <c r="H210" s="538">
        <v>0</v>
      </c>
      <c r="I210" s="1375" t="str">
        <f t="shared" ref="I210:I224" si="74">CONCATENATE(A210,B210,C210,D210,E210,F210,G210,H210)</f>
        <v>06070200</v>
      </c>
      <c r="J210" s="1375" t="str">
        <f t="shared" si="70"/>
        <v>06070200</v>
      </c>
      <c r="K210" s="830"/>
      <c r="L210" s="830"/>
      <c r="M210" s="830"/>
      <c r="N210" s="830"/>
      <c r="O210" s="830"/>
      <c r="P210" s="830"/>
      <c r="Q210" s="830"/>
      <c r="R210" s="830"/>
      <c r="S210" s="831" t="s">
        <v>119</v>
      </c>
      <c r="T210" s="2663" t="s">
        <v>1176</v>
      </c>
      <c r="U210" s="2698"/>
      <c r="V210" s="2676"/>
      <c r="W210" s="2503"/>
      <c r="X210" s="2466" t="s">
        <v>240</v>
      </c>
      <c r="Y210" s="780"/>
      <c r="Z210" s="548"/>
      <c r="AA210" s="791"/>
      <c r="AB210" s="791"/>
      <c r="AC210" s="2444"/>
      <c r="AD210" s="3426"/>
      <c r="AE210" s="3426"/>
      <c r="AF210" s="3426"/>
      <c r="AG210" s="3384"/>
      <c r="AH210" s="3370">
        <f t="shared" si="71"/>
        <v>40</v>
      </c>
      <c r="AI210" s="3398">
        <v>8</v>
      </c>
      <c r="AJ210" s="3398">
        <v>0</v>
      </c>
      <c r="AK210" s="3398">
        <v>5</v>
      </c>
      <c r="AL210" s="3398">
        <v>19</v>
      </c>
      <c r="AM210" s="3398">
        <v>0</v>
      </c>
      <c r="AN210" s="3398">
        <v>8</v>
      </c>
      <c r="AO210" s="3384"/>
      <c r="AP210" s="3384"/>
      <c r="AQ210" s="3370">
        <f t="shared" si="72"/>
        <v>30</v>
      </c>
      <c r="AR210" s="2140">
        <v>4</v>
      </c>
      <c r="AS210" s="1787">
        <v>0</v>
      </c>
      <c r="AT210" s="1787">
        <v>10</v>
      </c>
      <c r="AU210" s="1787">
        <v>0</v>
      </c>
      <c r="AV210" s="1787">
        <v>0</v>
      </c>
      <c r="AW210" s="2209">
        <v>10</v>
      </c>
      <c r="AX210" s="2209">
        <v>0</v>
      </c>
      <c r="AY210" s="1834">
        <v>6</v>
      </c>
      <c r="AZ210" s="1977"/>
      <c r="BA210" s="2916">
        <f t="shared" si="73"/>
        <v>110</v>
      </c>
      <c r="BB210" s="3017">
        <f>BA210/'Radiología simple.'!$AO$8</f>
        <v>9.1666666666666661</v>
      </c>
      <c r="BC210" s="1807" t="str" cm="1">
        <f t="array" ref="BC210">_xlfn.IFS(BB210&lt;4,"estandar",BB210&gt;9,"compleja",BB210&gt;4,"avanzada")</f>
        <v>compleja</v>
      </c>
      <c r="BD210" s="3260">
        <v>1</v>
      </c>
      <c r="BE210" s="3261">
        <v>1</v>
      </c>
      <c r="BF210" s="3260">
        <v>1</v>
      </c>
      <c r="BG210" s="3261">
        <v>0</v>
      </c>
      <c r="BH210" s="1164"/>
      <c r="BI210" s="1164"/>
      <c r="BJ210" s="1164"/>
      <c r="BK210" s="1164"/>
      <c r="BL210" s="1164"/>
      <c r="BM210" s="1162"/>
      <c r="BN210" s="1164"/>
      <c r="BO210" s="1164"/>
      <c r="BP210" s="1164"/>
      <c r="BQ210" s="1164"/>
      <c r="BR210" s="1164"/>
      <c r="BS210" s="1165"/>
      <c r="BT210" s="1200"/>
      <c r="BU210" s="177"/>
      <c r="BV210" s="46"/>
    </row>
    <row r="211" spans="1:74" ht="51.75" customHeight="1" x14ac:dyDescent="0.55000000000000004">
      <c r="A211" s="537">
        <v>0</v>
      </c>
      <c r="B211" s="538">
        <v>6</v>
      </c>
      <c r="C211" s="537">
        <v>0</v>
      </c>
      <c r="D211" s="538">
        <v>7</v>
      </c>
      <c r="E211" s="537">
        <v>0</v>
      </c>
      <c r="F211" s="538">
        <v>2</v>
      </c>
      <c r="G211" s="537">
        <v>0</v>
      </c>
      <c r="H211" s="538">
        <v>1</v>
      </c>
      <c r="I211" s="1375" t="str">
        <f t="shared" si="74"/>
        <v>06070201</v>
      </c>
      <c r="J211" s="1375" t="str">
        <f t="shared" si="70"/>
        <v>06070201</v>
      </c>
      <c r="K211" s="830"/>
      <c r="L211" s="830">
        <v>71253</v>
      </c>
      <c r="M211" s="830"/>
      <c r="N211" s="830"/>
      <c r="O211" s="830"/>
      <c r="P211" s="830"/>
      <c r="Q211" s="830"/>
      <c r="R211" s="830"/>
      <c r="S211" s="986" t="s">
        <v>119</v>
      </c>
      <c r="T211" s="3185"/>
      <c r="U211" s="2663" t="s">
        <v>1177</v>
      </c>
      <c r="V211" s="2700"/>
      <c r="W211" s="1046"/>
      <c r="X211" s="2466" t="s">
        <v>240</v>
      </c>
      <c r="Y211" s="545" t="s">
        <v>1177</v>
      </c>
      <c r="Z211" s="548"/>
      <c r="AA211" s="791"/>
      <c r="AB211" s="791"/>
      <c r="AC211" s="2444">
        <v>6.5</v>
      </c>
      <c r="AD211" s="3507">
        <f t="shared" ref="AD211:AD217" si="75">BB211</f>
        <v>9.1666666666666661</v>
      </c>
      <c r="AE211" s="3426">
        <v>12.4</v>
      </c>
      <c r="AF211" s="3426"/>
      <c r="AG211" s="3545">
        <v>45</v>
      </c>
      <c r="AH211" s="3370">
        <f t="shared" si="71"/>
        <v>40</v>
      </c>
      <c r="AI211" s="3398">
        <v>8</v>
      </c>
      <c r="AJ211" s="3398">
        <v>0</v>
      </c>
      <c r="AK211" s="3398">
        <v>5</v>
      </c>
      <c r="AL211" s="3398">
        <v>19</v>
      </c>
      <c r="AM211" s="3398">
        <v>0</v>
      </c>
      <c r="AN211" s="3398">
        <v>8</v>
      </c>
      <c r="AO211" s="3384"/>
      <c r="AP211" s="3398">
        <v>30</v>
      </c>
      <c r="AQ211" s="3370">
        <f t="shared" si="72"/>
        <v>30</v>
      </c>
      <c r="AR211" s="2140">
        <v>4</v>
      </c>
      <c r="AS211" s="1787">
        <v>0</v>
      </c>
      <c r="AT211" s="1787">
        <v>10</v>
      </c>
      <c r="AU211" s="1787">
        <v>0</v>
      </c>
      <c r="AV211" s="1787">
        <v>0</v>
      </c>
      <c r="AW211" s="2209">
        <v>10</v>
      </c>
      <c r="AX211" s="2209">
        <v>0</v>
      </c>
      <c r="AY211" s="1834">
        <v>6</v>
      </c>
      <c r="AZ211" s="1977"/>
      <c r="BA211" s="2916">
        <f t="shared" si="73"/>
        <v>110</v>
      </c>
      <c r="BB211" s="3017">
        <f>BA211/'Radiología simple.'!$AO$8</f>
        <v>9.1666666666666661</v>
      </c>
      <c r="BC211" s="1807" t="str" cm="1">
        <f t="array" ref="BC211">_xlfn.IFS(BB211&lt;4,"estandar",BB211&gt;9,"compleja",BB211&gt;4,"avanzada")</f>
        <v>compleja</v>
      </c>
      <c r="BD211" s="3260">
        <v>1</v>
      </c>
      <c r="BE211" s="3261">
        <v>1</v>
      </c>
      <c r="BF211" s="3260">
        <v>1</v>
      </c>
      <c r="BG211" s="3261">
        <v>0</v>
      </c>
      <c r="BH211" s="1164">
        <v>14.752927601810001</v>
      </c>
      <c r="BI211" s="1164">
        <v>9.1529117647058804</v>
      </c>
      <c r="BJ211" s="1164">
        <v>21.750678733031702</v>
      </c>
      <c r="BK211" s="1164"/>
      <c r="BL211" s="1164">
        <f t="shared" ref="BL211:BL217" si="76">SUM(BH211,BI211,BJ211)</f>
        <v>45.656518099547583</v>
      </c>
      <c r="BM211" s="1162"/>
      <c r="BN211" s="1164">
        <v>43.487394957983199</v>
      </c>
      <c r="BO211" s="1164">
        <v>24</v>
      </c>
      <c r="BP211" s="1164">
        <v>0</v>
      </c>
      <c r="BQ211" s="1164">
        <v>1.5117748863587801</v>
      </c>
      <c r="BR211" s="1164">
        <f t="shared" ref="BR211:BR217" si="77">SUM(BL211,BN211,BO211,BP211,BQ211)</f>
        <v>114.65568794388956</v>
      </c>
      <c r="BS211" s="1165"/>
      <c r="BT211" s="1200">
        <v>20</v>
      </c>
      <c r="BU211" s="177"/>
      <c r="BV211" s="46"/>
    </row>
    <row r="212" spans="1:74" ht="51.75" customHeight="1" x14ac:dyDescent="0.55000000000000004">
      <c r="A212" s="537">
        <v>0</v>
      </c>
      <c r="B212" s="538">
        <v>6</v>
      </c>
      <c r="C212" s="537">
        <v>0</v>
      </c>
      <c r="D212" s="538">
        <v>7</v>
      </c>
      <c r="E212" s="537">
        <v>0</v>
      </c>
      <c r="F212" s="538">
        <v>2</v>
      </c>
      <c r="G212" s="537">
        <v>0</v>
      </c>
      <c r="H212" s="538">
        <v>2</v>
      </c>
      <c r="I212" s="1375" t="str">
        <f t="shared" si="74"/>
        <v>06070202</v>
      </c>
      <c r="J212" s="1375" t="str">
        <f t="shared" si="70"/>
        <v>06070202</v>
      </c>
      <c r="K212" s="830"/>
      <c r="L212" s="830">
        <v>71260</v>
      </c>
      <c r="M212" s="830"/>
      <c r="N212" s="830"/>
      <c r="O212" s="830"/>
      <c r="P212" s="830"/>
      <c r="Q212" s="830"/>
      <c r="R212" s="830"/>
      <c r="S212" s="986" t="s">
        <v>119</v>
      </c>
      <c r="T212" s="3185"/>
      <c r="U212" s="2663" t="s">
        <v>1178</v>
      </c>
      <c r="V212" s="2700"/>
      <c r="W212" s="1046"/>
      <c r="X212" s="2466" t="s">
        <v>240</v>
      </c>
      <c r="Y212" s="545" t="s">
        <v>1178</v>
      </c>
      <c r="Z212" s="548"/>
      <c r="AA212" s="791"/>
      <c r="AB212" s="791"/>
      <c r="AC212" s="2444">
        <v>6.2</v>
      </c>
      <c r="AD212" s="3507">
        <f t="shared" si="75"/>
        <v>9.1666666666666661</v>
      </c>
      <c r="AE212" s="3426">
        <v>11.6</v>
      </c>
      <c r="AF212" s="3426"/>
      <c r="AG212" s="3545">
        <v>40</v>
      </c>
      <c r="AH212" s="3370">
        <f t="shared" si="71"/>
        <v>40</v>
      </c>
      <c r="AI212" s="3398">
        <v>8</v>
      </c>
      <c r="AJ212" s="3398">
        <v>0</v>
      </c>
      <c r="AK212" s="3398">
        <v>5</v>
      </c>
      <c r="AL212" s="3398">
        <v>19</v>
      </c>
      <c r="AM212" s="3398">
        <v>0</v>
      </c>
      <c r="AN212" s="3398">
        <v>8</v>
      </c>
      <c r="AO212" s="3384"/>
      <c r="AP212" s="3398">
        <v>30</v>
      </c>
      <c r="AQ212" s="3370">
        <f t="shared" si="72"/>
        <v>30</v>
      </c>
      <c r="AR212" s="2140">
        <v>4</v>
      </c>
      <c r="AS212" s="1787">
        <v>0</v>
      </c>
      <c r="AT212" s="1787">
        <v>10</v>
      </c>
      <c r="AU212" s="1787">
        <v>0</v>
      </c>
      <c r="AV212" s="1787">
        <v>0</v>
      </c>
      <c r="AW212" s="2209">
        <v>10</v>
      </c>
      <c r="AX212" s="2209">
        <v>0</v>
      </c>
      <c r="AY212" s="1834">
        <v>6</v>
      </c>
      <c r="AZ212" s="1977"/>
      <c r="BA212" s="2916">
        <f t="shared" si="73"/>
        <v>110</v>
      </c>
      <c r="BB212" s="3017">
        <f>BA212/'Radiología simple.'!$AO$8</f>
        <v>9.1666666666666661</v>
      </c>
      <c r="BC212" s="1807" t="str" cm="1">
        <f t="array" ref="BC212">_xlfn.IFS(BB212&lt;4,"estandar",BB212&gt;9,"compleja",BB212&gt;4,"avanzada")</f>
        <v>compleja</v>
      </c>
      <c r="BD212" s="3260">
        <v>1</v>
      </c>
      <c r="BE212" s="3261">
        <v>1</v>
      </c>
      <c r="BF212" s="3260">
        <v>1</v>
      </c>
      <c r="BG212" s="3261">
        <v>0</v>
      </c>
      <c r="BH212" s="1164">
        <v>13.113713423831101</v>
      </c>
      <c r="BI212" s="1164">
        <v>8.1359215686274506</v>
      </c>
      <c r="BJ212" s="1164">
        <v>21.750678733031702</v>
      </c>
      <c r="BK212" s="1164"/>
      <c r="BL212" s="1164">
        <f t="shared" si="76"/>
        <v>43.000313725490258</v>
      </c>
      <c r="BM212" s="1162"/>
      <c r="BN212" s="1164">
        <v>38.655462184873898</v>
      </c>
      <c r="BO212" s="1164">
        <v>24</v>
      </c>
      <c r="BP212" s="1164">
        <v>0</v>
      </c>
      <c r="BQ212" s="1164">
        <v>1.5117748863587801</v>
      </c>
      <c r="BR212" s="1164">
        <f t="shared" si="77"/>
        <v>107.16755079672294</v>
      </c>
      <c r="BS212" s="1165"/>
      <c r="BT212" s="1200">
        <v>20</v>
      </c>
      <c r="BU212" s="177"/>
      <c r="BV212" s="46"/>
    </row>
    <row r="213" spans="1:74" ht="51.75" customHeight="1" x14ac:dyDescent="0.55000000000000004">
      <c r="A213" s="537">
        <v>0</v>
      </c>
      <c r="B213" s="538">
        <v>6</v>
      </c>
      <c r="C213" s="537">
        <v>0</v>
      </c>
      <c r="D213" s="538">
        <v>7</v>
      </c>
      <c r="E213" s="537">
        <v>0</v>
      </c>
      <c r="F213" s="538">
        <v>2</v>
      </c>
      <c r="G213" s="537">
        <v>0</v>
      </c>
      <c r="H213" s="538">
        <v>3</v>
      </c>
      <c r="I213" s="1375" t="str">
        <f t="shared" si="74"/>
        <v>06070203</v>
      </c>
      <c r="J213" s="1375" t="str">
        <f t="shared" si="70"/>
        <v>06070203</v>
      </c>
      <c r="K213" s="830"/>
      <c r="L213" s="830">
        <v>712601</v>
      </c>
      <c r="M213" s="830"/>
      <c r="N213" s="830"/>
      <c r="O213" s="830"/>
      <c r="P213" s="830"/>
      <c r="Q213" s="830"/>
      <c r="R213" s="830"/>
      <c r="S213" s="986" t="s">
        <v>119</v>
      </c>
      <c r="T213" s="2663" t="s">
        <v>1179</v>
      </c>
      <c r="U213" s="2670" t="s">
        <v>1180</v>
      </c>
      <c r="V213" s="2700"/>
      <c r="W213" s="1046"/>
      <c r="X213" s="2466" t="s">
        <v>240</v>
      </c>
      <c r="Y213" s="545" t="s">
        <v>1181</v>
      </c>
      <c r="Z213" s="548"/>
      <c r="AA213" s="791"/>
      <c r="AB213" s="791"/>
      <c r="AC213" s="2444">
        <v>6.2</v>
      </c>
      <c r="AD213" s="3507">
        <f t="shared" si="75"/>
        <v>9.1666666666666661</v>
      </c>
      <c r="AE213" s="3426">
        <v>11.6</v>
      </c>
      <c r="AF213" s="3426"/>
      <c r="AG213" s="3545">
        <v>40</v>
      </c>
      <c r="AH213" s="3370">
        <f t="shared" si="71"/>
        <v>40</v>
      </c>
      <c r="AI213" s="3398">
        <v>8</v>
      </c>
      <c r="AJ213" s="3398">
        <v>0</v>
      </c>
      <c r="AK213" s="3398">
        <v>5</v>
      </c>
      <c r="AL213" s="3398">
        <v>19</v>
      </c>
      <c r="AM213" s="3398">
        <v>0</v>
      </c>
      <c r="AN213" s="3398">
        <v>8</v>
      </c>
      <c r="AO213" s="3384"/>
      <c r="AP213" s="3398">
        <v>30</v>
      </c>
      <c r="AQ213" s="3370">
        <f t="shared" si="72"/>
        <v>30</v>
      </c>
      <c r="AR213" s="2140">
        <v>4</v>
      </c>
      <c r="AS213" s="1787">
        <v>0</v>
      </c>
      <c r="AT213" s="1787">
        <v>10</v>
      </c>
      <c r="AU213" s="1787">
        <v>0</v>
      </c>
      <c r="AV213" s="1787">
        <v>0</v>
      </c>
      <c r="AW213" s="2209">
        <v>10</v>
      </c>
      <c r="AX213" s="2209">
        <v>0</v>
      </c>
      <c r="AY213" s="1834">
        <v>6</v>
      </c>
      <c r="AZ213" s="1977"/>
      <c r="BA213" s="2916">
        <f t="shared" si="73"/>
        <v>110</v>
      </c>
      <c r="BB213" s="3017">
        <f>BA213/'Radiología simple.'!$AO$8</f>
        <v>9.1666666666666661</v>
      </c>
      <c r="BC213" s="1807" t="str" cm="1">
        <f t="array" ref="BC213">_xlfn.IFS(BB213&lt;4,"estandar",BB213&gt;9,"compleja",BB213&gt;4,"avanzada")</f>
        <v>compleja</v>
      </c>
      <c r="BD213" s="3260">
        <v>1</v>
      </c>
      <c r="BE213" s="3261">
        <v>1</v>
      </c>
      <c r="BF213" s="3260">
        <v>1</v>
      </c>
      <c r="BG213" s="3261">
        <v>0</v>
      </c>
      <c r="BH213" s="1164">
        <v>13.113713423831101</v>
      </c>
      <c r="BI213" s="1164">
        <v>8.1359215686274506</v>
      </c>
      <c r="BJ213" s="1164">
        <v>21.750678733031702</v>
      </c>
      <c r="BK213" s="1164"/>
      <c r="BL213" s="1164">
        <f t="shared" si="76"/>
        <v>43.000313725490258</v>
      </c>
      <c r="BM213" s="1162"/>
      <c r="BN213" s="1164">
        <v>38.655462184873898</v>
      </c>
      <c r="BO213" s="1164">
        <v>24</v>
      </c>
      <c r="BP213" s="1164">
        <v>0</v>
      </c>
      <c r="BQ213" s="1164">
        <v>1.5117748863587801</v>
      </c>
      <c r="BR213" s="1164">
        <f t="shared" si="77"/>
        <v>107.16755079672294</v>
      </c>
      <c r="BS213" s="1165"/>
      <c r="BT213" s="1200">
        <v>20</v>
      </c>
      <c r="BU213" s="177"/>
      <c r="BV213" s="46"/>
    </row>
    <row r="214" spans="1:74" ht="51.75" customHeight="1" x14ac:dyDescent="0.55000000000000004">
      <c r="A214" s="537">
        <v>0</v>
      </c>
      <c r="B214" s="538">
        <v>6</v>
      </c>
      <c r="C214" s="537">
        <v>0</v>
      </c>
      <c r="D214" s="538">
        <v>7</v>
      </c>
      <c r="E214" s="537">
        <v>0</v>
      </c>
      <c r="F214" s="538">
        <v>2</v>
      </c>
      <c r="G214" s="537">
        <v>0</v>
      </c>
      <c r="H214" s="538">
        <v>4</v>
      </c>
      <c r="I214" s="1375" t="str">
        <f t="shared" si="74"/>
        <v>06070204</v>
      </c>
      <c r="J214" s="1375" t="str">
        <f t="shared" si="70"/>
        <v>06070204</v>
      </c>
      <c r="K214" s="830"/>
      <c r="L214" s="830">
        <v>712602</v>
      </c>
      <c r="M214" s="830"/>
      <c r="N214" s="830"/>
      <c r="O214" s="830"/>
      <c r="P214" s="830"/>
      <c r="Q214" s="830"/>
      <c r="R214" s="830"/>
      <c r="S214" s="986" t="s">
        <v>119</v>
      </c>
      <c r="T214" s="3185"/>
      <c r="U214" s="2670" t="s">
        <v>1182</v>
      </c>
      <c r="V214" s="2700"/>
      <c r="W214" s="1046"/>
      <c r="X214" s="2466" t="s">
        <v>240</v>
      </c>
      <c r="Y214" s="545" t="s">
        <v>1183</v>
      </c>
      <c r="Z214" s="548"/>
      <c r="AA214" s="791"/>
      <c r="AB214" s="791"/>
      <c r="AC214" s="2444">
        <v>7.2</v>
      </c>
      <c r="AD214" s="3507">
        <f t="shared" si="75"/>
        <v>10</v>
      </c>
      <c r="AE214" s="3426">
        <v>12.8</v>
      </c>
      <c r="AF214" s="3426"/>
      <c r="AG214" s="3398">
        <v>45</v>
      </c>
      <c r="AH214" s="3370">
        <f t="shared" si="71"/>
        <v>45</v>
      </c>
      <c r="AI214" s="3398">
        <v>8</v>
      </c>
      <c r="AJ214" s="3398">
        <v>0</v>
      </c>
      <c r="AK214" s="3398">
        <v>5</v>
      </c>
      <c r="AL214" s="3398">
        <v>19</v>
      </c>
      <c r="AM214" s="3398">
        <v>5</v>
      </c>
      <c r="AN214" s="3398">
        <v>8</v>
      </c>
      <c r="AO214" s="3384"/>
      <c r="AP214" s="3398">
        <v>35</v>
      </c>
      <c r="AQ214" s="3370">
        <f t="shared" si="72"/>
        <v>30</v>
      </c>
      <c r="AR214" s="2140">
        <v>4</v>
      </c>
      <c r="AS214" s="1787">
        <v>0</v>
      </c>
      <c r="AT214" s="1787">
        <v>10</v>
      </c>
      <c r="AU214" s="1787">
        <v>0</v>
      </c>
      <c r="AV214" s="1787">
        <v>0</v>
      </c>
      <c r="AW214" s="2209">
        <v>10</v>
      </c>
      <c r="AX214" s="2209">
        <v>0</v>
      </c>
      <c r="AY214" s="1834">
        <v>6</v>
      </c>
      <c r="AZ214" s="1977"/>
      <c r="BA214" s="2916">
        <f t="shared" si="73"/>
        <v>120</v>
      </c>
      <c r="BB214" s="3017">
        <f>BA214/'Radiología simple.'!$AO$8</f>
        <v>10</v>
      </c>
      <c r="BC214" s="1807" t="str" cm="1">
        <f t="array" ref="BC214">_xlfn.IFS(BB214&lt;4,"estandar",BB214&gt;9,"compleja",BB214&gt;4,"avanzada")</f>
        <v>compleja</v>
      </c>
      <c r="BD214" s="3260">
        <v>1</v>
      </c>
      <c r="BE214" s="3261">
        <v>1</v>
      </c>
      <c r="BF214" s="3260">
        <v>1</v>
      </c>
      <c r="BG214" s="3261">
        <v>0</v>
      </c>
      <c r="BH214" s="1164">
        <v>14.752927601810001</v>
      </c>
      <c r="BI214" s="1164">
        <v>9.1529117647058804</v>
      </c>
      <c r="BJ214" s="1164">
        <v>25.375791855203602</v>
      </c>
      <c r="BK214" s="1164"/>
      <c r="BL214" s="1164">
        <f t="shared" si="76"/>
        <v>49.281631221719479</v>
      </c>
      <c r="BM214" s="1162"/>
      <c r="BN214" s="1164">
        <v>43.487394957983199</v>
      </c>
      <c r="BO214" s="1164">
        <v>24</v>
      </c>
      <c r="BP214" s="1164">
        <v>0</v>
      </c>
      <c r="BQ214" s="1164">
        <v>1.5117748863587801</v>
      </c>
      <c r="BR214" s="1164">
        <f t="shared" si="77"/>
        <v>118.28080106606146</v>
      </c>
      <c r="BS214" s="1165"/>
      <c r="BT214" s="1200">
        <v>20</v>
      </c>
      <c r="BU214" s="177"/>
      <c r="BV214" s="46"/>
    </row>
    <row r="215" spans="1:74" ht="51.75" customHeight="1" x14ac:dyDescent="0.55000000000000004">
      <c r="A215" s="537">
        <v>0</v>
      </c>
      <c r="B215" s="538">
        <v>6</v>
      </c>
      <c r="C215" s="537">
        <v>0</v>
      </c>
      <c r="D215" s="538">
        <v>7</v>
      </c>
      <c r="E215" s="537">
        <v>0</v>
      </c>
      <c r="F215" s="538">
        <v>2</v>
      </c>
      <c r="G215" s="537">
        <v>0</v>
      </c>
      <c r="H215" s="538">
        <v>5</v>
      </c>
      <c r="I215" s="1375" t="str">
        <f t="shared" si="74"/>
        <v>06070205</v>
      </c>
      <c r="J215" s="1375" t="str">
        <f t="shared" si="70"/>
        <v>06070205</v>
      </c>
      <c r="K215" s="830"/>
      <c r="L215" s="830">
        <v>712603</v>
      </c>
      <c r="M215" s="830"/>
      <c r="N215" s="830"/>
      <c r="O215" s="830"/>
      <c r="P215" s="830"/>
      <c r="Q215" s="830"/>
      <c r="R215" s="830"/>
      <c r="S215" s="986" t="s">
        <v>119</v>
      </c>
      <c r="T215" s="3185"/>
      <c r="U215" s="2670" t="s">
        <v>1184</v>
      </c>
      <c r="V215" s="2700"/>
      <c r="W215" s="1046"/>
      <c r="X215" s="2466" t="s">
        <v>240</v>
      </c>
      <c r="Y215" s="545" t="s">
        <v>1185</v>
      </c>
      <c r="Z215" s="548"/>
      <c r="AA215" s="791"/>
      <c r="AB215" s="791"/>
      <c r="AC215" s="2444">
        <v>7.2</v>
      </c>
      <c r="AD215" s="3507">
        <f t="shared" si="75"/>
        <v>10</v>
      </c>
      <c r="AE215" s="3426">
        <v>12.8</v>
      </c>
      <c r="AF215" s="3426"/>
      <c r="AG215" s="3398">
        <v>45</v>
      </c>
      <c r="AH215" s="3370">
        <f t="shared" si="71"/>
        <v>45</v>
      </c>
      <c r="AI215" s="3398">
        <v>8</v>
      </c>
      <c r="AJ215" s="3398">
        <v>0</v>
      </c>
      <c r="AK215" s="3398">
        <v>5</v>
      </c>
      <c r="AL215" s="3398">
        <v>19</v>
      </c>
      <c r="AM215" s="3398">
        <v>5</v>
      </c>
      <c r="AN215" s="3398">
        <v>8</v>
      </c>
      <c r="AO215" s="3384"/>
      <c r="AP215" s="3398">
        <v>35</v>
      </c>
      <c r="AQ215" s="3370">
        <f t="shared" si="72"/>
        <v>30</v>
      </c>
      <c r="AR215" s="2140">
        <v>4</v>
      </c>
      <c r="AS215" s="1787">
        <v>0</v>
      </c>
      <c r="AT215" s="1787">
        <v>10</v>
      </c>
      <c r="AU215" s="1787">
        <v>0</v>
      </c>
      <c r="AV215" s="1787">
        <v>0</v>
      </c>
      <c r="AW215" s="2209">
        <v>10</v>
      </c>
      <c r="AX215" s="2209">
        <v>0</v>
      </c>
      <c r="AY215" s="1834">
        <v>6</v>
      </c>
      <c r="AZ215" s="1977"/>
      <c r="BA215" s="2916">
        <f t="shared" si="73"/>
        <v>120</v>
      </c>
      <c r="BB215" s="3017">
        <f>BA215/'Radiología simple.'!$AO$8</f>
        <v>10</v>
      </c>
      <c r="BC215" s="1807" t="str" cm="1">
        <f t="array" ref="BC215">_xlfn.IFS(BB215&lt;4,"estandar",BB215&gt;9,"compleja",BB215&gt;4,"avanzada")</f>
        <v>compleja</v>
      </c>
      <c r="BD215" s="3260">
        <v>1</v>
      </c>
      <c r="BE215" s="3261">
        <v>1</v>
      </c>
      <c r="BF215" s="3260">
        <v>1</v>
      </c>
      <c r="BG215" s="3261">
        <v>0</v>
      </c>
      <c r="BH215" s="1164">
        <v>14.752927601810001</v>
      </c>
      <c r="BI215" s="1164">
        <v>9.1529117647058804</v>
      </c>
      <c r="BJ215" s="1164">
        <v>25.375791855203602</v>
      </c>
      <c r="BK215" s="1164"/>
      <c r="BL215" s="1164">
        <f t="shared" si="76"/>
        <v>49.281631221719479</v>
      </c>
      <c r="BM215" s="1162"/>
      <c r="BN215" s="1164">
        <v>43.487394957983199</v>
      </c>
      <c r="BO215" s="1164">
        <v>24</v>
      </c>
      <c r="BP215" s="1164">
        <v>0</v>
      </c>
      <c r="BQ215" s="1164">
        <v>1.5117748863587801</v>
      </c>
      <c r="BR215" s="1164">
        <f t="shared" si="77"/>
        <v>118.28080106606146</v>
      </c>
      <c r="BS215" s="1165"/>
      <c r="BT215" s="1200">
        <v>20</v>
      </c>
      <c r="BU215" s="177"/>
      <c r="BV215" s="46"/>
    </row>
    <row r="216" spans="1:74" ht="51.75" customHeight="1" x14ac:dyDescent="0.55000000000000004">
      <c r="A216" s="537">
        <v>0</v>
      </c>
      <c r="B216" s="538">
        <v>6</v>
      </c>
      <c r="C216" s="537">
        <v>0</v>
      </c>
      <c r="D216" s="538">
        <v>7</v>
      </c>
      <c r="E216" s="537">
        <v>0</v>
      </c>
      <c r="F216" s="538">
        <v>2</v>
      </c>
      <c r="G216" s="537">
        <v>0</v>
      </c>
      <c r="H216" s="538">
        <v>6</v>
      </c>
      <c r="I216" s="1375" t="str">
        <f t="shared" si="74"/>
        <v>06070206</v>
      </c>
      <c r="J216" s="1375" t="str">
        <f t="shared" si="70"/>
        <v>06070206</v>
      </c>
      <c r="K216" s="830"/>
      <c r="L216" s="830">
        <v>71261</v>
      </c>
      <c r="M216" s="830"/>
      <c r="N216" s="830"/>
      <c r="O216" s="830"/>
      <c r="P216" s="830"/>
      <c r="Q216" s="830"/>
      <c r="R216" s="830"/>
      <c r="S216" s="986" t="s">
        <v>119</v>
      </c>
      <c r="T216" s="3185"/>
      <c r="U216" s="2663" t="s">
        <v>1186</v>
      </c>
      <c r="V216" s="2700"/>
      <c r="W216" s="1046"/>
      <c r="X216" s="2466" t="s">
        <v>240</v>
      </c>
      <c r="Y216" s="545" t="s">
        <v>1186</v>
      </c>
      <c r="Z216" s="548"/>
      <c r="AA216" s="791"/>
      <c r="AB216" s="791"/>
      <c r="AC216" s="2444">
        <v>6.2</v>
      </c>
      <c r="AD216" s="3507">
        <f t="shared" si="75"/>
        <v>9.1666666666666661</v>
      </c>
      <c r="AE216" s="3426">
        <v>11.6</v>
      </c>
      <c r="AF216" s="3426"/>
      <c r="AG216" s="3398">
        <v>40</v>
      </c>
      <c r="AH216" s="3370">
        <f t="shared" si="71"/>
        <v>40</v>
      </c>
      <c r="AI216" s="3398">
        <v>8</v>
      </c>
      <c r="AJ216" s="3398">
        <v>0</v>
      </c>
      <c r="AK216" s="3398">
        <v>5</v>
      </c>
      <c r="AL216" s="3398">
        <v>19</v>
      </c>
      <c r="AM216" s="3398">
        <v>0</v>
      </c>
      <c r="AN216" s="3398">
        <v>8</v>
      </c>
      <c r="AO216" s="3384"/>
      <c r="AP216" s="3398">
        <v>30</v>
      </c>
      <c r="AQ216" s="3370">
        <f t="shared" si="72"/>
        <v>30</v>
      </c>
      <c r="AR216" s="2140">
        <v>4</v>
      </c>
      <c r="AS216" s="1787">
        <v>0</v>
      </c>
      <c r="AT216" s="1787">
        <v>10</v>
      </c>
      <c r="AU216" s="1787">
        <v>0</v>
      </c>
      <c r="AV216" s="1787">
        <v>0</v>
      </c>
      <c r="AW216" s="2209">
        <v>10</v>
      </c>
      <c r="AX216" s="2209">
        <v>0</v>
      </c>
      <c r="AY216" s="1834">
        <v>6</v>
      </c>
      <c r="AZ216" s="1977"/>
      <c r="BA216" s="2916">
        <f t="shared" si="73"/>
        <v>110</v>
      </c>
      <c r="BB216" s="3017">
        <f>BA216/'Radiología simple.'!$AO$8</f>
        <v>9.1666666666666661</v>
      </c>
      <c r="BC216" s="1807" t="str" cm="1">
        <f t="array" ref="BC216">_xlfn.IFS(BB216&lt;4,"estandar",BB216&gt;9,"compleja",BB216&gt;4,"avanzada")</f>
        <v>compleja</v>
      </c>
      <c r="BD216" s="3260">
        <v>1</v>
      </c>
      <c r="BE216" s="3261">
        <v>1</v>
      </c>
      <c r="BF216" s="3260">
        <v>1</v>
      </c>
      <c r="BG216" s="3261">
        <v>0</v>
      </c>
      <c r="BH216" s="1164">
        <v>13.113713423831101</v>
      </c>
      <c r="BI216" s="1164">
        <v>8.1359215686274506</v>
      </c>
      <c r="BJ216" s="1164">
        <v>21.750678733031702</v>
      </c>
      <c r="BK216" s="1164"/>
      <c r="BL216" s="1164">
        <f t="shared" si="76"/>
        <v>43.000313725490258</v>
      </c>
      <c r="BM216" s="1162"/>
      <c r="BN216" s="1164">
        <v>38.655462184873898</v>
      </c>
      <c r="BO216" s="1164">
        <v>24</v>
      </c>
      <c r="BP216" s="1164">
        <v>0</v>
      </c>
      <c r="BQ216" s="1164">
        <v>1.5117748863587801</v>
      </c>
      <c r="BR216" s="1164">
        <f t="shared" si="77"/>
        <v>107.16755079672294</v>
      </c>
      <c r="BS216" s="1165"/>
      <c r="BT216" s="1200">
        <v>20</v>
      </c>
      <c r="BU216" s="177"/>
      <c r="BV216" s="46"/>
    </row>
    <row r="217" spans="1:74" ht="51.75" customHeight="1" x14ac:dyDescent="0.55000000000000004">
      <c r="A217" s="537">
        <v>0</v>
      </c>
      <c r="B217" s="538">
        <v>6</v>
      </c>
      <c r="C217" s="537">
        <v>0</v>
      </c>
      <c r="D217" s="538">
        <v>7</v>
      </c>
      <c r="E217" s="537">
        <v>0</v>
      </c>
      <c r="F217" s="538">
        <v>2</v>
      </c>
      <c r="G217" s="537">
        <v>0</v>
      </c>
      <c r="H217" s="538">
        <v>7</v>
      </c>
      <c r="I217" s="1375" t="str">
        <f t="shared" si="74"/>
        <v>06070207</v>
      </c>
      <c r="J217" s="1375" t="str">
        <f t="shared" si="70"/>
        <v>06070207</v>
      </c>
      <c r="K217" s="830"/>
      <c r="L217" s="830">
        <v>71262</v>
      </c>
      <c r="M217" s="830"/>
      <c r="N217" s="830"/>
      <c r="O217" s="830"/>
      <c r="P217" s="830"/>
      <c r="Q217" s="830"/>
      <c r="R217" s="830"/>
      <c r="S217" s="986" t="s">
        <v>119</v>
      </c>
      <c r="T217" s="3185"/>
      <c r="U217" s="2663" t="s">
        <v>1187</v>
      </c>
      <c r="V217" s="2700"/>
      <c r="W217" s="1046"/>
      <c r="X217" s="2466" t="s">
        <v>240</v>
      </c>
      <c r="Y217" s="545" t="s">
        <v>1187</v>
      </c>
      <c r="Z217" s="548"/>
      <c r="AA217" s="791"/>
      <c r="AB217" s="791"/>
      <c r="AC217" s="2444">
        <v>6.2</v>
      </c>
      <c r="AD217" s="3507">
        <f t="shared" si="75"/>
        <v>9.1666666666666661</v>
      </c>
      <c r="AE217" s="3426">
        <v>11.6</v>
      </c>
      <c r="AF217" s="3426"/>
      <c r="AG217" s="3398">
        <v>40</v>
      </c>
      <c r="AH217" s="3370">
        <f t="shared" si="71"/>
        <v>40</v>
      </c>
      <c r="AI217" s="3398">
        <v>8</v>
      </c>
      <c r="AJ217" s="3398">
        <v>0</v>
      </c>
      <c r="AK217" s="3398">
        <v>5</v>
      </c>
      <c r="AL217" s="3398">
        <v>19</v>
      </c>
      <c r="AM217" s="3398">
        <v>0</v>
      </c>
      <c r="AN217" s="3398">
        <v>8</v>
      </c>
      <c r="AO217" s="3384"/>
      <c r="AP217" s="3398">
        <v>30</v>
      </c>
      <c r="AQ217" s="3370">
        <f t="shared" si="72"/>
        <v>30</v>
      </c>
      <c r="AR217" s="2140">
        <v>4</v>
      </c>
      <c r="AS217" s="1787">
        <v>0</v>
      </c>
      <c r="AT217" s="1787">
        <v>10</v>
      </c>
      <c r="AU217" s="1787">
        <v>0</v>
      </c>
      <c r="AV217" s="1787">
        <v>0</v>
      </c>
      <c r="AW217" s="2209">
        <v>10</v>
      </c>
      <c r="AX217" s="2209">
        <v>0</v>
      </c>
      <c r="AY217" s="1834">
        <v>6</v>
      </c>
      <c r="AZ217" s="1977"/>
      <c r="BA217" s="2916">
        <f t="shared" si="73"/>
        <v>110</v>
      </c>
      <c r="BB217" s="3017">
        <f>BA217/'Radiología simple.'!$AO$8</f>
        <v>9.1666666666666661</v>
      </c>
      <c r="BC217" s="1807" t="str" cm="1">
        <f t="array" ref="BC217">_xlfn.IFS(BB217&lt;4,"estandar",BB217&gt;9,"compleja",BB217&gt;4,"avanzada")</f>
        <v>compleja</v>
      </c>
      <c r="BD217" s="3260">
        <v>1</v>
      </c>
      <c r="BE217" s="3261">
        <v>1</v>
      </c>
      <c r="BF217" s="3260">
        <v>1</v>
      </c>
      <c r="BG217" s="3261">
        <v>0</v>
      </c>
      <c r="BH217" s="1164">
        <v>13.113713423831101</v>
      </c>
      <c r="BI217" s="1164">
        <v>8.1359215686274506</v>
      </c>
      <c r="BJ217" s="1164">
        <v>21.750678733031702</v>
      </c>
      <c r="BK217" s="1164"/>
      <c r="BL217" s="1164">
        <f t="shared" si="76"/>
        <v>43.000313725490258</v>
      </c>
      <c r="BM217" s="1162"/>
      <c r="BN217" s="1164">
        <v>38.655462184873898</v>
      </c>
      <c r="BO217" s="1164">
        <v>24</v>
      </c>
      <c r="BP217" s="1164">
        <v>0</v>
      </c>
      <c r="BQ217" s="1164">
        <v>1.5117748863587801</v>
      </c>
      <c r="BR217" s="1164">
        <f t="shared" si="77"/>
        <v>107.16755079672294</v>
      </c>
      <c r="BS217" s="1165"/>
      <c r="BT217" s="1200">
        <v>20</v>
      </c>
      <c r="BU217" s="177"/>
      <c r="BV217" s="46"/>
    </row>
    <row r="218" spans="1:74" ht="51.75" customHeight="1" x14ac:dyDescent="0.6">
      <c r="A218" s="537">
        <v>0</v>
      </c>
      <c r="B218" s="538">
        <v>6</v>
      </c>
      <c r="C218" s="537">
        <v>0</v>
      </c>
      <c r="D218" s="538">
        <v>7</v>
      </c>
      <c r="E218" s="537">
        <v>0</v>
      </c>
      <c r="F218" s="538">
        <v>3</v>
      </c>
      <c r="G218" s="537">
        <v>0</v>
      </c>
      <c r="H218" s="538">
        <v>0</v>
      </c>
      <c r="I218" s="1375" t="str">
        <f t="shared" si="74"/>
        <v>06070300</v>
      </c>
      <c r="J218" s="1375" t="str">
        <f t="shared" si="70"/>
        <v>06070300</v>
      </c>
      <c r="K218" s="1018"/>
      <c r="L218" s="830"/>
      <c r="M218" s="830"/>
      <c r="N218" s="830"/>
      <c r="O218" s="830"/>
      <c r="P218" s="830"/>
      <c r="Q218" s="830"/>
      <c r="R218" s="830"/>
      <c r="S218" s="986" t="s">
        <v>119</v>
      </c>
      <c r="T218" s="2663" t="s">
        <v>1188</v>
      </c>
      <c r="U218" s="3185"/>
      <c r="V218" s="2435"/>
      <c r="W218" s="2484"/>
      <c r="X218" s="2466" t="s">
        <v>240</v>
      </c>
      <c r="Y218" s="780"/>
      <c r="Z218" s="548"/>
      <c r="AA218" s="791"/>
      <c r="AB218" s="791"/>
      <c r="AC218" s="2444"/>
      <c r="AD218" s="3426"/>
      <c r="AE218" s="3426"/>
      <c r="AF218" s="3426"/>
      <c r="AG218" s="3384"/>
      <c r="AH218" s="3370">
        <f t="shared" si="71"/>
        <v>35</v>
      </c>
      <c r="AI218" s="3398">
        <v>8</v>
      </c>
      <c r="AJ218" s="3398">
        <v>0</v>
      </c>
      <c r="AK218" s="3398">
        <v>0</v>
      </c>
      <c r="AL218" s="3398">
        <v>19</v>
      </c>
      <c r="AM218" s="3398">
        <v>0</v>
      </c>
      <c r="AN218" s="3398">
        <v>8</v>
      </c>
      <c r="AO218" s="3384"/>
      <c r="AP218" s="3379"/>
      <c r="AQ218" s="3370">
        <f t="shared" si="72"/>
        <v>30</v>
      </c>
      <c r="AR218" s="2140">
        <v>4</v>
      </c>
      <c r="AS218" s="1787">
        <v>0</v>
      </c>
      <c r="AT218" s="1787">
        <v>10</v>
      </c>
      <c r="AU218" s="1787">
        <v>0</v>
      </c>
      <c r="AV218" s="1787">
        <v>0</v>
      </c>
      <c r="AW218" s="2209">
        <v>10</v>
      </c>
      <c r="AX218" s="2209">
        <v>0</v>
      </c>
      <c r="AY218" s="1834">
        <v>6</v>
      </c>
      <c r="AZ218" s="1977"/>
      <c r="BA218" s="2916">
        <f t="shared" si="73"/>
        <v>65</v>
      </c>
      <c r="BB218" s="3017">
        <f>BA218/'Radiología simple.'!$AO$8</f>
        <v>5.416666666666667</v>
      </c>
      <c r="BC218" s="1807" t="str" cm="1">
        <f t="array" ref="BC218">_xlfn.IFS(BB218&lt;4,"estandar",BB218&gt;9,"compleja",BB218&gt;4,"avanzada")</f>
        <v>avanzada</v>
      </c>
      <c r="BD218" s="3260">
        <v>1</v>
      </c>
      <c r="BE218" s="3261">
        <v>0</v>
      </c>
      <c r="BF218" s="3260">
        <v>1</v>
      </c>
      <c r="BG218" s="3261">
        <v>0</v>
      </c>
      <c r="BH218" s="1164"/>
      <c r="BI218" s="1164"/>
      <c r="BJ218" s="1164"/>
      <c r="BK218" s="1164"/>
      <c r="BL218" s="1164"/>
      <c r="BM218" s="1162"/>
      <c r="BN218" s="1164"/>
      <c r="BO218" s="1164"/>
      <c r="BP218" s="1164"/>
      <c r="BQ218" s="1164"/>
      <c r="BR218" s="1164"/>
      <c r="BS218" s="1165"/>
      <c r="BT218" s="1200"/>
      <c r="BU218" s="177"/>
      <c r="BV218" s="46"/>
    </row>
    <row r="219" spans="1:74" ht="51.75" customHeight="1" x14ac:dyDescent="0.6">
      <c r="A219" s="537">
        <v>0</v>
      </c>
      <c r="B219" s="538">
        <v>6</v>
      </c>
      <c r="C219" s="537">
        <v>0</v>
      </c>
      <c r="D219" s="538">
        <v>7</v>
      </c>
      <c r="E219" s="537">
        <v>0</v>
      </c>
      <c r="F219" s="538">
        <v>3</v>
      </c>
      <c r="G219" s="537">
        <v>0</v>
      </c>
      <c r="H219" s="538">
        <v>1</v>
      </c>
      <c r="I219" s="1375" t="str">
        <f t="shared" si="74"/>
        <v>06070301</v>
      </c>
      <c r="J219" s="1375" t="str">
        <f t="shared" si="70"/>
        <v>06070301</v>
      </c>
      <c r="K219" s="1018"/>
      <c r="L219" s="830">
        <v>711431</v>
      </c>
      <c r="M219" s="830"/>
      <c r="N219" s="830"/>
      <c r="O219" s="830"/>
      <c r="P219" s="830"/>
      <c r="Q219" s="830"/>
      <c r="R219" s="830"/>
      <c r="S219" s="986" t="s">
        <v>119</v>
      </c>
      <c r="T219" s="3185"/>
      <c r="U219" s="2663" t="s">
        <v>1189</v>
      </c>
      <c r="V219" s="2700"/>
      <c r="W219" s="1046"/>
      <c r="X219" s="2466" t="s">
        <v>240</v>
      </c>
      <c r="Y219" s="545" t="s">
        <v>1189</v>
      </c>
      <c r="Z219" s="548"/>
      <c r="AA219" s="791"/>
      <c r="AB219" s="791"/>
      <c r="AC219" s="2444">
        <v>4.5999999999999996</v>
      </c>
      <c r="AD219" s="3507">
        <f>BB219</f>
        <v>4.583333333333333</v>
      </c>
      <c r="AE219" s="3426">
        <v>7.2</v>
      </c>
      <c r="AF219" s="3426"/>
      <c r="AG219" s="3398">
        <v>35</v>
      </c>
      <c r="AH219" s="3370">
        <f t="shared" si="71"/>
        <v>35</v>
      </c>
      <c r="AI219" s="3398">
        <v>8</v>
      </c>
      <c r="AJ219" s="3398">
        <v>0</v>
      </c>
      <c r="AK219" s="3398">
        <v>0</v>
      </c>
      <c r="AL219" s="3398">
        <v>19</v>
      </c>
      <c r="AM219" s="3398">
        <v>0</v>
      </c>
      <c r="AN219" s="3398">
        <v>8</v>
      </c>
      <c r="AO219" s="3398"/>
      <c r="AP219" s="3545">
        <v>20</v>
      </c>
      <c r="AQ219" s="3370">
        <f t="shared" si="72"/>
        <v>20</v>
      </c>
      <c r="AR219" s="2140">
        <v>4</v>
      </c>
      <c r="AS219" s="1787">
        <v>0</v>
      </c>
      <c r="AT219" s="1787">
        <v>5</v>
      </c>
      <c r="AU219" s="1787">
        <v>0</v>
      </c>
      <c r="AV219" s="1787">
        <v>0</v>
      </c>
      <c r="AW219" s="2209">
        <v>5</v>
      </c>
      <c r="AX219" s="2209">
        <v>0</v>
      </c>
      <c r="AY219" s="1834">
        <v>6</v>
      </c>
      <c r="AZ219" s="1979"/>
      <c r="BA219" s="2916">
        <f t="shared" si="73"/>
        <v>55</v>
      </c>
      <c r="BB219" s="3017">
        <f>BA219/'Radiología simple.'!$AO$8</f>
        <v>4.583333333333333</v>
      </c>
      <c r="BC219" s="1807" t="str" cm="1">
        <f t="array" ref="BC219">_xlfn.IFS(BB219&lt;4,"estandar",BB219&gt;9,"compleja",BB219&gt;4,"avanzada")</f>
        <v>avanzada</v>
      </c>
      <c r="BD219" s="3260">
        <v>1</v>
      </c>
      <c r="BE219" s="3261">
        <v>0</v>
      </c>
      <c r="BF219" s="3260">
        <v>1</v>
      </c>
      <c r="BG219" s="3261">
        <v>0</v>
      </c>
      <c r="BH219" s="1164">
        <v>11.474499245852201</v>
      </c>
      <c r="BI219" s="1164">
        <v>7.11893137254902</v>
      </c>
      <c r="BJ219" s="1164">
        <v>14.500452488687801</v>
      </c>
      <c r="BK219" s="1164"/>
      <c r="BL219" s="1164">
        <f>SUM(BH219,BI219,BJ219)</f>
        <v>33.09388310708902</v>
      </c>
      <c r="BM219" s="1162"/>
      <c r="BN219" s="1164">
        <v>33.823529411764703</v>
      </c>
      <c r="BO219" s="1164">
        <v>0</v>
      </c>
      <c r="BP219" s="1164">
        <v>0</v>
      </c>
      <c r="BQ219" s="1164">
        <v>1.5117748863587801</v>
      </c>
      <c r="BR219" s="1164">
        <f>SUM(BL219,BN219,BO219,BP219,BQ219)</f>
        <v>68.429187405212502</v>
      </c>
      <c r="BS219" s="1165"/>
      <c r="BT219" s="1200"/>
      <c r="BU219" s="177"/>
      <c r="BV219" s="46"/>
    </row>
    <row r="220" spans="1:74" ht="51.75" customHeight="1" x14ac:dyDescent="0.6">
      <c r="A220" s="537">
        <v>0</v>
      </c>
      <c r="B220" s="538">
        <v>6</v>
      </c>
      <c r="C220" s="537">
        <v>0</v>
      </c>
      <c r="D220" s="538">
        <v>7</v>
      </c>
      <c r="E220" s="537">
        <v>0</v>
      </c>
      <c r="F220" s="538">
        <v>3</v>
      </c>
      <c r="G220" s="537">
        <v>0</v>
      </c>
      <c r="H220" s="538">
        <v>2</v>
      </c>
      <c r="I220" s="1375" t="str">
        <f t="shared" si="74"/>
        <v>06070302</v>
      </c>
      <c r="J220" s="1375" t="str">
        <f t="shared" si="70"/>
        <v>06070302</v>
      </c>
      <c r="K220" s="1018"/>
      <c r="L220" s="830">
        <v>711432</v>
      </c>
      <c r="M220" s="830"/>
      <c r="N220" s="830"/>
      <c r="O220" s="830"/>
      <c r="P220" s="830"/>
      <c r="Q220" s="830"/>
      <c r="R220" s="830"/>
      <c r="S220" s="986" t="s">
        <v>119</v>
      </c>
      <c r="T220" s="3185"/>
      <c r="U220" s="2663" t="s">
        <v>1190</v>
      </c>
      <c r="V220" s="2700"/>
      <c r="W220" s="1046"/>
      <c r="X220" s="2466" t="s">
        <v>240</v>
      </c>
      <c r="Y220" s="545" t="s">
        <v>1190</v>
      </c>
      <c r="Z220" s="548"/>
      <c r="AA220" s="791"/>
      <c r="AB220" s="791"/>
      <c r="AC220" s="2444">
        <v>6.5</v>
      </c>
      <c r="AD220" s="3507">
        <f>BB220</f>
        <v>9.1666666666666661</v>
      </c>
      <c r="AE220" s="3426">
        <v>11.7</v>
      </c>
      <c r="AF220" s="3426"/>
      <c r="AG220" s="3398">
        <v>45</v>
      </c>
      <c r="AH220" s="3370">
        <f t="shared" si="71"/>
        <v>40</v>
      </c>
      <c r="AI220" s="3398">
        <v>8</v>
      </c>
      <c r="AJ220" s="3398">
        <v>0</v>
      </c>
      <c r="AK220" s="3398">
        <v>5</v>
      </c>
      <c r="AL220" s="3398">
        <v>19</v>
      </c>
      <c r="AM220" s="3398">
        <v>0</v>
      </c>
      <c r="AN220" s="3398">
        <v>8</v>
      </c>
      <c r="AO220" s="3398"/>
      <c r="AP220" s="3545">
        <v>30</v>
      </c>
      <c r="AQ220" s="3370">
        <f t="shared" si="72"/>
        <v>30</v>
      </c>
      <c r="AR220" s="2140">
        <v>4</v>
      </c>
      <c r="AS220" s="1787">
        <v>0</v>
      </c>
      <c r="AT220" s="1787">
        <v>10</v>
      </c>
      <c r="AU220" s="1787">
        <v>0</v>
      </c>
      <c r="AV220" s="1787">
        <v>0</v>
      </c>
      <c r="AW220" s="2209">
        <v>10</v>
      </c>
      <c r="AX220" s="2209">
        <v>0</v>
      </c>
      <c r="AY220" s="1834">
        <v>6</v>
      </c>
      <c r="AZ220" s="1979"/>
      <c r="BA220" s="2916">
        <f t="shared" si="73"/>
        <v>110</v>
      </c>
      <c r="BB220" s="3017">
        <f>BA220/'Radiología simple.'!$AO$8</f>
        <v>9.1666666666666661</v>
      </c>
      <c r="BC220" s="1807" t="str" cm="1">
        <f t="array" ref="BC220">_xlfn.IFS(BB220&lt;4,"estandar",BB220&gt;9,"compleja",BB220&gt;4,"avanzada")</f>
        <v>compleja</v>
      </c>
      <c r="BD220" s="3260">
        <v>1</v>
      </c>
      <c r="BE220" s="3261">
        <v>1</v>
      </c>
      <c r="BF220" s="3260">
        <v>1</v>
      </c>
      <c r="BG220" s="3261">
        <v>0</v>
      </c>
      <c r="BH220" s="1164">
        <v>14.752927601810001</v>
      </c>
      <c r="BI220" s="1164">
        <v>9.1529117647058804</v>
      </c>
      <c r="BJ220" s="1164">
        <v>21.750678733031702</v>
      </c>
      <c r="BK220" s="1164"/>
      <c r="BL220" s="1164">
        <f>SUM(BH220,BI220,BJ220)</f>
        <v>45.656518099547583</v>
      </c>
      <c r="BM220" s="1162"/>
      <c r="BN220" s="1164">
        <v>43.487394957983199</v>
      </c>
      <c r="BO220" s="1164">
        <v>18</v>
      </c>
      <c r="BP220" s="1164">
        <v>0</v>
      </c>
      <c r="BQ220" s="1164">
        <v>1.5117748863587801</v>
      </c>
      <c r="BR220" s="1164">
        <f>SUM(BL220,BN220,BO220,BP220,BQ220)</f>
        <v>108.65568794388956</v>
      </c>
      <c r="BS220" s="1165"/>
      <c r="BT220" s="1200">
        <v>20</v>
      </c>
      <c r="BU220" s="177"/>
      <c r="BV220" s="46"/>
    </row>
    <row r="221" spans="1:74" ht="51.75" customHeight="1" x14ac:dyDescent="0.6">
      <c r="A221" s="1437">
        <v>0</v>
      </c>
      <c r="B221" s="1438">
        <v>6</v>
      </c>
      <c r="C221" s="1437">
        <v>0</v>
      </c>
      <c r="D221" s="1438">
        <v>7</v>
      </c>
      <c r="E221" s="1437">
        <v>0</v>
      </c>
      <c r="F221" s="1438">
        <v>3</v>
      </c>
      <c r="G221" s="1437">
        <v>0</v>
      </c>
      <c r="H221" s="1438">
        <v>3</v>
      </c>
      <c r="I221" s="1375" t="s">
        <v>1191</v>
      </c>
      <c r="J221" s="2841" t="str">
        <f t="shared" si="70"/>
        <v>06070303</v>
      </c>
      <c r="K221" s="1018"/>
      <c r="L221" s="830"/>
      <c r="M221" s="830"/>
      <c r="N221" s="830"/>
      <c r="O221" s="830"/>
      <c r="P221" s="830"/>
      <c r="Q221" s="830"/>
      <c r="R221" s="830"/>
      <c r="S221" s="831" t="s">
        <v>288</v>
      </c>
      <c r="T221" s="3185"/>
      <c r="U221" s="2685" t="s">
        <v>1192</v>
      </c>
      <c r="V221" s="2700"/>
      <c r="W221" s="1046"/>
      <c r="X221" s="2468" t="s">
        <v>291</v>
      </c>
      <c r="Y221" s="545"/>
      <c r="Z221" s="548"/>
      <c r="AA221" s="791"/>
      <c r="AB221" s="791"/>
      <c r="AC221" s="2444"/>
      <c r="AD221" s="3507">
        <f>BB221</f>
        <v>11.25</v>
      </c>
      <c r="AE221" s="3426"/>
      <c r="AF221" s="3426"/>
      <c r="AG221" s="3398"/>
      <c r="AH221" s="3370">
        <f t="shared" si="71"/>
        <v>45</v>
      </c>
      <c r="AI221" s="3398">
        <v>8</v>
      </c>
      <c r="AJ221" s="3398">
        <v>0</v>
      </c>
      <c r="AK221" s="3398">
        <v>5</v>
      </c>
      <c r="AL221" s="3398">
        <v>19</v>
      </c>
      <c r="AM221" s="3398">
        <v>5</v>
      </c>
      <c r="AN221" s="3398">
        <v>8</v>
      </c>
      <c r="AO221" s="3398"/>
      <c r="AP221" s="3545">
        <v>45</v>
      </c>
      <c r="AQ221" s="3370">
        <f t="shared" si="72"/>
        <v>45</v>
      </c>
      <c r="AR221" s="2140">
        <v>4</v>
      </c>
      <c r="AS221" s="1787">
        <v>0</v>
      </c>
      <c r="AT221" s="1787">
        <v>10</v>
      </c>
      <c r="AU221" s="1787">
        <v>5</v>
      </c>
      <c r="AV221" s="1787">
        <v>10</v>
      </c>
      <c r="AW221" s="2209">
        <v>10</v>
      </c>
      <c r="AX221" s="2209">
        <v>0</v>
      </c>
      <c r="AY221" s="1834">
        <v>6</v>
      </c>
      <c r="AZ221" s="1979"/>
      <c r="BA221" s="2916">
        <f t="shared" si="73"/>
        <v>135</v>
      </c>
      <c r="BB221" s="3017">
        <f>BA221/'Radiología simple.'!$AO$8</f>
        <v>11.25</v>
      </c>
      <c r="BC221" s="1807" t="str" cm="1">
        <f t="array" ref="BC221">_xlfn.IFS(BB221&lt;4,"estandar",BB221&gt;9,"compleja",BB221&gt;4,"avanzada")</f>
        <v>compleja</v>
      </c>
      <c r="BD221" s="3260">
        <v>1</v>
      </c>
      <c r="BE221" s="3261">
        <v>1</v>
      </c>
      <c r="BF221" s="3260">
        <v>1</v>
      </c>
      <c r="BG221" s="3261">
        <v>0</v>
      </c>
      <c r="BH221" s="1164"/>
      <c r="BI221" s="1164"/>
      <c r="BJ221" s="1164"/>
      <c r="BK221" s="1164"/>
      <c r="BL221" s="1164"/>
      <c r="BM221" s="1162"/>
      <c r="BN221" s="1164"/>
      <c r="BO221" s="1164"/>
      <c r="BP221" s="1164"/>
      <c r="BQ221" s="1164"/>
      <c r="BR221" s="1164"/>
      <c r="BS221" s="1165"/>
      <c r="BT221" s="1200"/>
      <c r="BU221" s="177"/>
      <c r="BV221" s="46"/>
    </row>
    <row r="222" spans="1:74" ht="51.75" customHeight="1" x14ac:dyDescent="0.6">
      <c r="A222" s="537">
        <v>0</v>
      </c>
      <c r="B222" s="538">
        <v>6</v>
      </c>
      <c r="C222" s="537">
        <v>0</v>
      </c>
      <c r="D222" s="538">
        <v>7</v>
      </c>
      <c r="E222" s="537">
        <v>0</v>
      </c>
      <c r="F222" s="538">
        <v>4</v>
      </c>
      <c r="G222" s="537">
        <v>0</v>
      </c>
      <c r="H222" s="538">
        <v>0</v>
      </c>
      <c r="I222" s="1375" t="str">
        <f t="shared" si="74"/>
        <v>06070400</v>
      </c>
      <c r="J222" s="1375" t="str">
        <f t="shared" si="70"/>
        <v>06070400</v>
      </c>
      <c r="K222" s="1018"/>
      <c r="L222" s="830"/>
      <c r="M222" s="830"/>
      <c r="N222" s="830"/>
      <c r="O222" s="830"/>
      <c r="P222" s="830"/>
      <c r="Q222" s="830"/>
      <c r="R222" s="830"/>
      <c r="S222" s="986" t="s">
        <v>119</v>
      </c>
      <c r="T222" s="2663" t="s">
        <v>1193</v>
      </c>
      <c r="U222" s="2685"/>
      <c r="V222" s="2435"/>
      <c r="W222" s="2484"/>
      <c r="X222" s="2466" t="s">
        <v>240</v>
      </c>
      <c r="Y222" s="780"/>
      <c r="Z222" s="548"/>
      <c r="AA222" s="791"/>
      <c r="AB222" s="791"/>
      <c r="AC222" s="2444"/>
      <c r="AD222" s="3426"/>
      <c r="AE222" s="3426"/>
      <c r="AF222" s="3426"/>
      <c r="AG222" s="3384"/>
      <c r="AH222" s="3370">
        <f t="shared" si="71"/>
        <v>40</v>
      </c>
      <c r="AI222" s="3398">
        <v>8</v>
      </c>
      <c r="AJ222" s="3398">
        <v>0</v>
      </c>
      <c r="AK222" s="3398">
        <v>5</v>
      </c>
      <c r="AL222" s="3398">
        <v>19</v>
      </c>
      <c r="AM222" s="3398">
        <v>0</v>
      </c>
      <c r="AN222" s="3398">
        <v>8</v>
      </c>
      <c r="AO222" s="3384"/>
      <c r="AP222" s="3379"/>
      <c r="AQ222" s="3370">
        <f t="shared" si="72"/>
        <v>30</v>
      </c>
      <c r="AR222" s="2140">
        <v>4</v>
      </c>
      <c r="AS222" s="1787">
        <v>0</v>
      </c>
      <c r="AT222" s="1787">
        <v>10</v>
      </c>
      <c r="AU222" s="1787">
        <v>0</v>
      </c>
      <c r="AV222" s="1787">
        <v>0</v>
      </c>
      <c r="AW222" s="2209">
        <v>10</v>
      </c>
      <c r="AX222" s="2209">
        <v>0</v>
      </c>
      <c r="AY222" s="1834">
        <v>6</v>
      </c>
      <c r="AZ222" s="1977"/>
      <c r="BA222" s="2916">
        <f t="shared" si="73"/>
        <v>70</v>
      </c>
      <c r="BB222" s="3017">
        <f>BA222/'Radiología simple.'!$AO$8</f>
        <v>5.833333333333333</v>
      </c>
      <c r="BC222" s="1807" t="str" cm="1">
        <f t="array" ref="BC222">_xlfn.IFS(BB222&lt;4,"estandar",BB222&gt;9,"compleja",BB222&gt;4,"avanzada")</f>
        <v>avanzada</v>
      </c>
      <c r="BD222" s="3260">
        <v>1</v>
      </c>
      <c r="BE222" s="3261">
        <v>0</v>
      </c>
      <c r="BF222" s="3260">
        <v>1</v>
      </c>
      <c r="BG222" s="3261">
        <v>0</v>
      </c>
      <c r="BH222" s="1164"/>
      <c r="BI222" s="1164"/>
      <c r="BJ222" s="1164"/>
      <c r="BK222" s="1164"/>
      <c r="BL222" s="1164"/>
      <c r="BM222" s="1162"/>
      <c r="BN222" s="1164"/>
      <c r="BO222" s="1164"/>
      <c r="BP222" s="1164"/>
      <c r="BQ222" s="1164"/>
      <c r="BR222" s="1164"/>
      <c r="BS222" s="1165"/>
      <c r="BT222" s="1200"/>
      <c r="BU222" s="177"/>
      <c r="BV222" s="46"/>
    </row>
    <row r="223" spans="1:74" ht="51.75" customHeight="1" x14ac:dyDescent="0.6">
      <c r="A223" s="537">
        <v>0</v>
      </c>
      <c r="B223" s="538">
        <v>6</v>
      </c>
      <c r="C223" s="537">
        <v>0</v>
      </c>
      <c r="D223" s="538">
        <v>7</v>
      </c>
      <c r="E223" s="537">
        <v>0</v>
      </c>
      <c r="F223" s="538">
        <v>4</v>
      </c>
      <c r="G223" s="537">
        <v>0</v>
      </c>
      <c r="H223" s="538">
        <v>1</v>
      </c>
      <c r="I223" s="1375" t="str">
        <f t="shared" si="74"/>
        <v>06070401</v>
      </c>
      <c r="J223" s="1375" t="str">
        <f t="shared" si="70"/>
        <v>06070401</v>
      </c>
      <c r="K223" s="1018"/>
      <c r="L223" s="830">
        <v>711433</v>
      </c>
      <c r="M223" s="830"/>
      <c r="N223" s="830"/>
      <c r="O223" s="830"/>
      <c r="P223" s="830"/>
      <c r="Q223" s="830"/>
      <c r="R223" s="830"/>
      <c r="S223" s="986" t="s">
        <v>119</v>
      </c>
      <c r="T223" s="3185"/>
      <c r="U223" s="2670" t="s">
        <v>1194</v>
      </c>
      <c r="V223" s="2700"/>
      <c r="W223" s="1046"/>
      <c r="X223" s="2466" t="s">
        <v>240</v>
      </c>
      <c r="Y223" s="545" t="s">
        <v>1194</v>
      </c>
      <c r="Z223" s="548"/>
      <c r="AA223" s="791"/>
      <c r="AB223" s="791"/>
      <c r="AC223" s="2444">
        <v>5</v>
      </c>
      <c r="AD223" s="3507">
        <f>BB223</f>
        <v>7.916666666666667</v>
      </c>
      <c r="AE223" s="3426">
        <v>6.9</v>
      </c>
      <c r="AF223" s="3426"/>
      <c r="AG223" s="3545">
        <v>30</v>
      </c>
      <c r="AH223" s="3370">
        <f t="shared" si="71"/>
        <v>35</v>
      </c>
      <c r="AI223" s="3398">
        <v>8</v>
      </c>
      <c r="AJ223" s="3398">
        <v>0</v>
      </c>
      <c r="AK223" s="3398">
        <v>0</v>
      </c>
      <c r="AL223" s="3398">
        <v>19</v>
      </c>
      <c r="AM223" s="3398">
        <v>0</v>
      </c>
      <c r="AN223" s="3398">
        <v>8</v>
      </c>
      <c r="AO223" s="3398"/>
      <c r="AP223" s="3545">
        <v>25</v>
      </c>
      <c r="AQ223" s="3370">
        <f t="shared" si="72"/>
        <v>25</v>
      </c>
      <c r="AR223" s="2140">
        <v>4</v>
      </c>
      <c r="AS223" s="1787">
        <v>0</v>
      </c>
      <c r="AT223" s="1787">
        <v>10</v>
      </c>
      <c r="AU223" s="1787">
        <v>0</v>
      </c>
      <c r="AV223" s="1787">
        <v>0</v>
      </c>
      <c r="AW223" s="2209">
        <v>5</v>
      </c>
      <c r="AX223" s="2209">
        <v>0</v>
      </c>
      <c r="AY223" s="1834">
        <v>6</v>
      </c>
      <c r="AZ223" s="1979"/>
      <c r="BA223" s="2916">
        <f t="shared" si="73"/>
        <v>95</v>
      </c>
      <c r="BB223" s="3017">
        <f>BA223/'Radiología simple.'!$AO$8</f>
        <v>7.916666666666667</v>
      </c>
      <c r="BC223" s="1807" t="str" cm="1">
        <f t="array" ref="BC223">_xlfn.IFS(BB223&lt;4,"estandar",BB223&gt;9,"compleja",BB223&gt;4,"avanzada")</f>
        <v>avanzada</v>
      </c>
      <c r="BD223" s="3260">
        <v>1</v>
      </c>
      <c r="BE223" s="3261">
        <v>1</v>
      </c>
      <c r="BF223" s="3260">
        <v>1</v>
      </c>
      <c r="BG223" s="3261">
        <v>0</v>
      </c>
      <c r="BH223" s="1164">
        <v>9.8352850678733006</v>
      </c>
      <c r="BI223" s="1164">
        <v>6.1019411764705902</v>
      </c>
      <c r="BJ223" s="1164">
        <v>18.125565610859699</v>
      </c>
      <c r="BK223" s="1164"/>
      <c r="BL223" s="1164">
        <f>SUM(BH223,BI223,BJ223)</f>
        <v>34.062791855203585</v>
      </c>
      <c r="BM223" s="1162"/>
      <c r="BN223" s="1164">
        <v>28.991596638655501</v>
      </c>
      <c r="BO223" s="1164">
        <v>0</v>
      </c>
      <c r="BP223" s="1164">
        <v>0</v>
      </c>
      <c r="BQ223" s="1164">
        <v>1.5117748863587801</v>
      </c>
      <c r="BR223" s="1164">
        <f>SUM(BL223,BN223,BO223,BP223,BQ223)</f>
        <v>64.566163380217873</v>
      </c>
      <c r="BS223" s="1165"/>
      <c r="BT223" s="1200"/>
      <c r="BU223" s="177"/>
      <c r="BV223" s="46"/>
    </row>
    <row r="224" spans="1:74" ht="51.75" customHeight="1" x14ac:dyDescent="0.6">
      <c r="A224" s="537">
        <v>0</v>
      </c>
      <c r="B224" s="538">
        <v>6</v>
      </c>
      <c r="C224" s="537">
        <v>0</v>
      </c>
      <c r="D224" s="538">
        <v>7</v>
      </c>
      <c r="E224" s="537">
        <v>0</v>
      </c>
      <c r="F224" s="538">
        <v>4</v>
      </c>
      <c r="G224" s="537">
        <v>0</v>
      </c>
      <c r="H224" s="538">
        <v>2</v>
      </c>
      <c r="I224" s="1375" t="str">
        <f t="shared" si="74"/>
        <v>06070402</v>
      </c>
      <c r="J224" s="1375" t="str">
        <f t="shared" si="70"/>
        <v>06070402</v>
      </c>
      <c r="K224" s="1018"/>
      <c r="L224" s="830">
        <v>711434</v>
      </c>
      <c r="M224" s="830"/>
      <c r="N224" s="830"/>
      <c r="O224" s="830"/>
      <c r="P224" s="830"/>
      <c r="Q224" s="830"/>
      <c r="R224" s="830"/>
      <c r="S224" s="986" t="s">
        <v>119</v>
      </c>
      <c r="T224" s="3185"/>
      <c r="U224" s="2670" t="s">
        <v>1195</v>
      </c>
      <c r="V224" s="2700"/>
      <c r="W224" s="1046"/>
      <c r="X224" s="2466" t="s">
        <v>240</v>
      </c>
      <c r="Y224" s="545" t="s">
        <v>1195</v>
      </c>
      <c r="Z224" s="548"/>
      <c r="AA224" s="791"/>
      <c r="AB224" s="791"/>
      <c r="AC224" s="2444">
        <v>5.3</v>
      </c>
      <c r="AD224" s="3507">
        <f>BB224</f>
        <v>9.1666666666666661</v>
      </c>
      <c r="AE224" s="3426">
        <v>10.4</v>
      </c>
      <c r="AF224" s="3426"/>
      <c r="AG224" s="3545">
        <v>35</v>
      </c>
      <c r="AH224" s="3370">
        <f t="shared" si="71"/>
        <v>40</v>
      </c>
      <c r="AI224" s="3398">
        <v>8</v>
      </c>
      <c r="AJ224" s="3398">
        <v>0</v>
      </c>
      <c r="AK224" s="3398">
        <v>5</v>
      </c>
      <c r="AL224" s="3398">
        <v>19</v>
      </c>
      <c r="AM224" s="3398">
        <v>0</v>
      </c>
      <c r="AN224" s="3398">
        <v>8</v>
      </c>
      <c r="AO224" s="3398"/>
      <c r="AP224" s="3545">
        <v>25</v>
      </c>
      <c r="AQ224" s="3370">
        <f t="shared" si="72"/>
        <v>30</v>
      </c>
      <c r="AR224" s="2140">
        <v>4</v>
      </c>
      <c r="AS224" s="1787">
        <v>0</v>
      </c>
      <c r="AT224" s="1787">
        <v>10</v>
      </c>
      <c r="AU224" s="1787">
        <v>0</v>
      </c>
      <c r="AV224" s="1787">
        <v>0</v>
      </c>
      <c r="AW224" s="2209">
        <v>10</v>
      </c>
      <c r="AX224" s="2209">
        <v>0</v>
      </c>
      <c r="AY224" s="1834">
        <v>6</v>
      </c>
      <c r="AZ224" s="1979"/>
      <c r="BA224" s="2916">
        <f t="shared" si="73"/>
        <v>110</v>
      </c>
      <c r="BB224" s="3017">
        <f>BA224/'Radiología simple.'!$AO$8</f>
        <v>9.1666666666666661</v>
      </c>
      <c r="BC224" s="1807" t="str" cm="1">
        <f t="array" ref="BC224">_xlfn.IFS(BB224&lt;4,"estandar",BB224&gt;9,"compleja",BB224&gt;4,"avanzada")</f>
        <v>compleja</v>
      </c>
      <c r="BD224" s="3260">
        <v>1</v>
      </c>
      <c r="BE224" s="3261">
        <v>1</v>
      </c>
      <c r="BF224" s="3260">
        <v>1</v>
      </c>
      <c r="BG224" s="3261">
        <v>0</v>
      </c>
      <c r="BH224" s="1164">
        <v>11.474499245852201</v>
      </c>
      <c r="BI224" s="1164">
        <v>7.11893137254902</v>
      </c>
      <c r="BJ224" s="1164">
        <v>18.125565610859699</v>
      </c>
      <c r="BK224" s="1164"/>
      <c r="BL224" s="1164">
        <f>SUM(BH224,BI224,BJ224)</f>
        <v>36.718996229260924</v>
      </c>
      <c r="BM224" s="1162"/>
      <c r="BN224" s="1164">
        <v>33.823529411764703</v>
      </c>
      <c r="BO224" s="1164">
        <v>24</v>
      </c>
      <c r="BP224" s="1164">
        <v>0</v>
      </c>
      <c r="BQ224" s="1164">
        <v>1.5117748863587801</v>
      </c>
      <c r="BR224" s="1164">
        <f>SUM(BL224,BN224,BO224,BP224,BQ224)</f>
        <v>96.054300527384413</v>
      </c>
      <c r="BS224" s="1165"/>
      <c r="BT224" s="1200">
        <v>20</v>
      </c>
      <c r="BU224" s="177"/>
      <c r="BV224" s="46"/>
    </row>
    <row r="225" spans="1:74" ht="51.75" hidden="1" customHeight="1" x14ac:dyDescent="0.6">
      <c r="A225" s="537"/>
      <c r="B225" s="538"/>
      <c r="C225" s="537"/>
      <c r="D225" s="538"/>
      <c r="E225" s="537"/>
      <c r="F225" s="538"/>
      <c r="G225" s="537"/>
      <c r="H225" s="538"/>
      <c r="I225" s="1375"/>
      <c r="J225" s="1375" t="str">
        <f t="shared" si="70"/>
        <v/>
      </c>
      <c r="K225" s="1018"/>
      <c r="L225" s="830"/>
      <c r="M225" s="830"/>
      <c r="N225" s="830"/>
      <c r="O225" s="830"/>
      <c r="P225" s="830"/>
      <c r="Q225" s="830"/>
      <c r="R225" s="830"/>
      <c r="S225" s="2767" t="s">
        <v>288</v>
      </c>
      <c r="T225" s="3165" t="s">
        <v>1196</v>
      </c>
      <c r="U225" s="3165" t="s">
        <v>1196</v>
      </c>
      <c r="V225" s="2705"/>
      <c r="W225" s="2325"/>
      <c r="X225" s="2324" t="s">
        <v>268</v>
      </c>
      <c r="Y225" s="545"/>
      <c r="Z225" s="548"/>
      <c r="AA225" s="791"/>
      <c r="AB225" s="791"/>
      <c r="AC225" s="2444"/>
      <c r="AD225" s="3426"/>
      <c r="AE225" s="3426"/>
      <c r="AF225" s="3426"/>
      <c r="AG225" s="3609"/>
      <c r="AH225" s="3545">
        <f t="shared" ref="AH225:AH244" si="78">SUM(AI225:AN225)</f>
        <v>0</v>
      </c>
      <c r="AI225" s="3614"/>
      <c r="AJ225" s="3614"/>
      <c r="AK225" s="3614"/>
      <c r="AL225" s="3614"/>
      <c r="AM225" s="3614"/>
      <c r="AN225" s="3614"/>
      <c r="AO225" s="3614"/>
      <c r="AP225" s="3614"/>
      <c r="AQ225" s="3545">
        <f t="shared" ref="AQ225:AQ244" si="79">SUM(AR225:AY225)</f>
        <v>0</v>
      </c>
      <c r="AR225" s="3586"/>
      <c r="AS225" s="2500"/>
      <c r="AT225" s="2500"/>
      <c r="AU225" s="2500"/>
      <c r="AV225" s="2500"/>
      <c r="AW225" s="2501"/>
      <c r="AX225" s="2501"/>
      <c r="AY225" s="2502"/>
      <c r="AZ225" s="3039"/>
      <c r="BA225" s="2916">
        <f>(BD225*AP225)+(BE225*AG225)+(BF225*AG225)+(BG225*AG225)</f>
        <v>0</v>
      </c>
      <c r="BB225" s="3017">
        <f>BA225/'Radiología simple.'!$AO$8</f>
        <v>0</v>
      </c>
      <c r="BC225" s="2921"/>
      <c r="BD225" s="3260"/>
      <c r="BE225" s="3261"/>
      <c r="BF225" s="3260"/>
      <c r="BG225" s="3261"/>
      <c r="BH225" s="1164"/>
      <c r="BI225" s="1164"/>
      <c r="BJ225" s="1164"/>
      <c r="BK225" s="1164"/>
      <c r="BL225" s="1164"/>
      <c r="BM225" s="1162"/>
      <c r="BN225" s="1164"/>
      <c r="BO225" s="1164"/>
      <c r="BP225" s="1164"/>
      <c r="BQ225" s="1164"/>
      <c r="BR225" s="1164"/>
      <c r="BS225" s="1165"/>
      <c r="BT225" s="1200"/>
      <c r="BU225" s="177"/>
      <c r="BV225" s="46"/>
    </row>
    <row r="226" spans="1:74" ht="51.75" hidden="1" customHeight="1" x14ac:dyDescent="0.6">
      <c r="A226" s="537"/>
      <c r="B226" s="538"/>
      <c r="C226" s="537"/>
      <c r="D226" s="538"/>
      <c r="E226" s="537"/>
      <c r="F226" s="538"/>
      <c r="G226" s="537"/>
      <c r="H226" s="538"/>
      <c r="I226" s="1375"/>
      <c r="J226" s="1375" t="str">
        <f t="shared" si="70"/>
        <v/>
      </c>
      <c r="K226" s="1018"/>
      <c r="L226" s="830"/>
      <c r="M226" s="830"/>
      <c r="N226" s="830"/>
      <c r="O226" s="830"/>
      <c r="P226" s="830"/>
      <c r="Q226" s="830"/>
      <c r="R226" s="830"/>
      <c r="S226" s="2767" t="s">
        <v>288</v>
      </c>
      <c r="T226" s="3165" t="s">
        <v>1197</v>
      </c>
      <c r="U226" s="3165" t="s">
        <v>1197</v>
      </c>
      <c r="V226" s="2705"/>
      <c r="W226" s="2325"/>
      <c r="X226" s="2324" t="s">
        <v>268</v>
      </c>
      <c r="Y226" s="545"/>
      <c r="Z226" s="548"/>
      <c r="AA226" s="791"/>
      <c r="AB226" s="791"/>
      <c r="AC226" s="2444"/>
      <c r="AD226" s="3426"/>
      <c r="AE226" s="3426"/>
      <c r="AF226" s="3426"/>
      <c r="AG226" s="3384"/>
      <c r="AH226" s="3545">
        <f t="shared" si="78"/>
        <v>0</v>
      </c>
      <c r="AI226" s="3384"/>
      <c r="AJ226" s="3384"/>
      <c r="AK226" s="3384"/>
      <c r="AL226" s="3384"/>
      <c r="AM226" s="3384"/>
      <c r="AN226" s="3384"/>
      <c r="AO226" s="3384"/>
      <c r="AP226" s="3384"/>
      <c r="AQ226" s="3545">
        <f t="shared" si="79"/>
        <v>0</v>
      </c>
      <c r="AR226" s="2013"/>
      <c r="AS226" s="1784"/>
      <c r="AT226" s="1784"/>
      <c r="AU226" s="1784"/>
      <c r="AV226" s="1784"/>
      <c r="AW226" s="2206"/>
      <c r="AX226" s="2206"/>
      <c r="AY226" s="1907"/>
      <c r="AZ226" s="1977"/>
      <c r="BA226" s="2916">
        <f>(BD226*AP226)+(BE226*AG226)+(BF226*AG226)+(BG226*AG226)</f>
        <v>0</v>
      </c>
      <c r="BB226" s="3017">
        <f>BA226/'Radiología simple.'!$AO$8</f>
        <v>0</v>
      </c>
      <c r="BC226" s="2921"/>
      <c r="BD226" s="3260"/>
      <c r="BE226" s="3261"/>
      <c r="BF226" s="3260"/>
      <c r="BG226" s="3261"/>
      <c r="BH226" s="1164"/>
      <c r="BI226" s="1164"/>
      <c r="BJ226" s="1164"/>
      <c r="BK226" s="1164"/>
      <c r="BL226" s="1164"/>
      <c r="BM226" s="1162"/>
      <c r="BN226" s="1164"/>
      <c r="BO226" s="1164"/>
      <c r="BP226" s="1164"/>
      <c r="BQ226" s="1164"/>
      <c r="BR226" s="1164"/>
      <c r="BS226" s="1165"/>
      <c r="BT226" s="1200"/>
      <c r="BU226" s="177"/>
      <c r="BV226" s="46"/>
    </row>
    <row r="227" spans="1:74" ht="51.75" hidden="1" customHeight="1" x14ac:dyDescent="0.6">
      <c r="A227" s="537"/>
      <c r="B227" s="538"/>
      <c r="C227" s="537"/>
      <c r="D227" s="538"/>
      <c r="E227" s="537"/>
      <c r="F227" s="538"/>
      <c r="G227" s="537"/>
      <c r="H227" s="538"/>
      <c r="I227" s="1375"/>
      <c r="J227" s="1375" t="str">
        <f t="shared" si="70"/>
        <v/>
      </c>
      <c r="K227" s="1018"/>
      <c r="L227" s="830"/>
      <c r="M227" s="830"/>
      <c r="N227" s="830"/>
      <c r="O227" s="830"/>
      <c r="P227" s="830"/>
      <c r="Q227" s="830"/>
      <c r="R227" s="830"/>
      <c r="S227" s="2767" t="s">
        <v>288</v>
      </c>
      <c r="T227" s="3165" t="s">
        <v>1198</v>
      </c>
      <c r="U227" s="3165" t="s">
        <v>1198</v>
      </c>
      <c r="V227" s="2705"/>
      <c r="W227" s="2325"/>
      <c r="X227" s="2324" t="s">
        <v>268</v>
      </c>
      <c r="Y227" s="545"/>
      <c r="Z227" s="548"/>
      <c r="AA227" s="791"/>
      <c r="AB227" s="791"/>
      <c r="AC227" s="2444"/>
      <c r="AD227" s="3426"/>
      <c r="AE227" s="3426"/>
      <c r="AF227" s="3426"/>
      <c r="AG227" s="3384"/>
      <c r="AH227" s="3545">
        <f t="shared" si="78"/>
        <v>0</v>
      </c>
      <c r="AI227" s="3384"/>
      <c r="AJ227" s="3384"/>
      <c r="AK227" s="3384"/>
      <c r="AL227" s="3384"/>
      <c r="AM227" s="3384"/>
      <c r="AN227" s="3384"/>
      <c r="AO227" s="3384"/>
      <c r="AP227" s="3384"/>
      <c r="AQ227" s="3545">
        <f t="shared" si="79"/>
        <v>0</v>
      </c>
      <c r="AR227" s="2013"/>
      <c r="AS227" s="1784"/>
      <c r="AT227" s="1784"/>
      <c r="AU227" s="1784"/>
      <c r="AV227" s="1784"/>
      <c r="AW227" s="2206"/>
      <c r="AX227" s="2206"/>
      <c r="AY227" s="1907"/>
      <c r="AZ227" s="1977"/>
      <c r="BA227" s="2916">
        <f>(BD227*AP227)+(BE227*AG227)+(BF227*AG227)+(BG227*AG227)</f>
        <v>0</v>
      </c>
      <c r="BB227" s="3017">
        <f>BA227/'Radiología simple.'!$AO$8</f>
        <v>0</v>
      </c>
      <c r="BC227" s="2921"/>
      <c r="BD227" s="3260"/>
      <c r="BE227" s="3261"/>
      <c r="BF227" s="3260"/>
      <c r="BG227" s="3261"/>
      <c r="BH227" s="1164"/>
      <c r="BI227" s="1164"/>
      <c r="BJ227" s="1164"/>
      <c r="BK227" s="1164"/>
      <c r="BL227" s="1164"/>
      <c r="BM227" s="1162"/>
      <c r="BN227" s="1164"/>
      <c r="BO227" s="1164"/>
      <c r="BP227" s="1164"/>
      <c r="BQ227" s="1164"/>
      <c r="BR227" s="1164"/>
      <c r="BS227" s="1165"/>
      <c r="BT227" s="1200"/>
      <c r="BU227" s="177"/>
      <c r="BV227" s="46"/>
    </row>
    <row r="228" spans="1:74" ht="51.75" hidden="1" customHeight="1" x14ac:dyDescent="0.6">
      <c r="A228" s="537"/>
      <c r="B228" s="538"/>
      <c r="C228" s="537"/>
      <c r="D228" s="538"/>
      <c r="E228" s="537"/>
      <c r="F228" s="538"/>
      <c r="G228" s="537"/>
      <c r="H228" s="538"/>
      <c r="I228" s="1375"/>
      <c r="J228" s="1375" t="str">
        <f t="shared" si="70"/>
        <v/>
      </c>
      <c r="K228" s="1018"/>
      <c r="L228" s="830"/>
      <c r="M228" s="830"/>
      <c r="N228" s="830"/>
      <c r="O228" s="830"/>
      <c r="P228" s="830"/>
      <c r="Q228" s="830"/>
      <c r="R228" s="830"/>
      <c r="S228" s="2767" t="s">
        <v>288</v>
      </c>
      <c r="T228" s="3165" t="s">
        <v>1199</v>
      </c>
      <c r="U228" s="3165" t="s">
        <v>1199</v>
      </c>
      <c r="V228" s="2705"/>
      <c r="W228" s="2325"/>
      <c r="X228" s="2324" t="s">
        <v>268</v>
      </c>
      <c r="Y228" s="545"/>
      <c r="Z228" s="548"/>
      <c r="AA228" s="791"/>
      <c r="AB228" s="791"/>
      <c r="AC228" s="2444"/>
      <c r="AD228" s="3426"/>
      <c r="AE228" s="3426"/>
      <c r="AF228" s="3426"/>
      <c r="AG228" s="3384"/>
      <c r="AH228" s="3545">
        <f t="shared" si="78"/>
        <v>0</v>
      </c>
      <c r="AI228" s="3384"/>
      <c r="AJ228" s="3384"/>
      <c r="AK228" s="3384"/>
      <c r="AL228" s="3384"/>
      <c r="AM228" s="3384"/>
      <c r="AN228" s="3384"/>
      <c r="AO228" s="3384"/>
      <c r="AP228" s="3384"/>
      <c r="AQ228" s="3545">
        <f t="shared" si="79"/>
        <v>0</v>
      </c>
      <c r="AR228" s="2013"/>
      <c r="AS228" s="1784"/>
      <c r="AT228" s="1784"/>
      <c r="AU228" s="1784"/>
      <c r="AV228" s="1784"/>
      <c r="AW228" s="2206"/>
      <c r="AX228" s="2206"/>
      <c r="AY228" s="1907"/>
      <c r="AZ228" s="1977"/>
      <c r="BA228" s="2916">
        <f>(BD228*AP228)+(BE228*AG228)+(BF228*AG228)+(BG228*AG228)</f>
        <v>0</v>
      </c>
      <c r="BB228" s="3017">
        <f>BA228/'Radiología simple.'!$AO$8</f>
        <v>0</v>
      </c>
      <c r="BC228" s="2921"/>
      <c r="BD228" s="3260"/>
      <c r="BE228" s="3261"/>
      <c r="BF228" s="3260"/>
      <c r="BG228" s="3261"/>
      <c r="BH228" s="1164"/>
      <c r="BI228" s="1164"/>
      <c r="BJ228" s="1164"/>
      <c r="BK228" s="1164"/>
      <c r="BL228" s="1164"/>
      <c r="BM228" s="1162"/>
      <c r="BN228" s="1164"/>
      <c r="BO228" s="1164"/>
      <c r="BP228" s="1164"/>
      <c r="BQ228" s="1164"/>
      <c r="BR228" s="1164"/>
      <c r="BS228" s="1165"/>
      <c r="BT228" s="1200"/>
      <c r="BU228" s="177"/>
      <c r="BV228" s="46"/>
    </row>
    <row r="229" spans="1:74" ht="51.75" customHeight="1" x14ac:dyDescent="0.6">
      <c r="A229" s="1437">
        <v>0</v>
      </c>
      <c r="B229" s="1438">
        <v>6</v>
      </c>
      <c r="C229" s="1437">
        <v>0</v>
      </c>
      <c r="D229" s="1438">
        <v>7</v>
      </c>
      <c r="E229" s="1437">
        <v>0</v>
      </c>
      <c r="F229" s="1438">
        <v>4</v>
      </c>
      <c r="G229" s="1437">
        <v>0</v>
      </c>
      <c r="H229" s="1438">
        <v>3</v>
      </c>
      <c r="I229" s="1375"/>
      <c r="J229" s="2766" t="str">
        <f t="shared" si="70"/>
        <v>06070403</v>
      </c>
      <c r="K229" s="1018"/>
      <c r="L229" s="830"/>
      <c r="M229" s="830"/>
      <c r="N229" s="830"/>
      <c r="O229" s="830"/>
      <c r="P229" s="830"/>
      <c r="Q229" s="830"/>
      <c r="R229" s="830"/>
      <c r="S229" s="831" t="s">
        <v>288</v>
      </c>
      <c r="T229" s="3165"/>
      <c r="U229" s="2685" t="s">
        <v>1200</v>
      </c>
      <c r="V229" s="2705"/>
      <c r="W229" s="2325"/>
      <c r="X229" s="3020" t="s">
        <v>291</v>
      </c>
      <c r="Y229" s="545"/>
      <c r="Z229" s="548"/>
      <c r="AA229" s="791"/>
      <c r="AB229" s="791"/>
      <c r="AC229" s="2444"/>
      <c r="AD229" s="3507">
        <f>BB229</f>
        <v>11.25</v>
      </c>
      <c r="AE229" s="3426"/>
      <c r="AF229" s="3426"/>
      <c r="AG229" s="3398">
        <v>45</v>
      </c>
      <c r="AH229" s="3370">
        <f t="shared" si="78"/>
        <v>45</v>
      </c>
      <c r="AI229" s="3398">
        <v>8</v>
      </c>
      <c r="AJ229" s="3398">
        <v>0</v>
      </c>
      <c r="AK229" s="3398">
        <v>5</v>
      </c>
      <c r="AL229" s="3398">
        <v>19</v>
      </c>
      <c r="AM229" s="3398">
        <v>5</v>
      </c>
      <c r="AN229" s="3398">
        <v>8</v>
      </c>
      <c r="AO229" s="3398"/>
      <c r="AP229" s="3545"/>
      <c r="AQ229" s="3370">
        <f t="shared" si="79"/>
        <v>45</v>
      </c>
      <c r="AR229" s="2140">
        <v>4</v>
      </c>
      <c r="AS229" s="1787">
        <v>0</v>
      </c>
      <c r="AT229" s="1787">
        <v>10</v>
      </c>
      <c r="AU229" s="1787">
        <v>5</v>
      </c>
      <c r="AV229" s="1787">
        <v>10</v>
      </c>
      <c r="AW229" s="2209">
        <v>10</v>
      </c>
      <c r="AX229" s="2209">
        <v>0</v>
      </c>
      <c r="AY229" s="1834">
        <v>6</v>
      </c>
      <c r="AZ229" s="1979"/>
      <c r="BA229" s="2916">
        <f t="shared" ref="BA229:BA244" si="80">(BD229*AQ229)+(BE229*AH229)+(BF229*AH229)+(BG229*AH229)</f>
        <v>135</v>
      </c>
      <c r="BB229" s="3017">
        <f>BA229/'Radiología simple.'!$AO$8</f>
        <v>11.25</v>
      </c>
      <c r="BC229" s="1807" t="str" cm="1">
        <f t="array" ref="BC229">_xlfn.IFS(BB229&lt;4,"estandar",BB229&gt;9,"compleja",BB229&gt;4,"avanzada")</f>
        <v>compleja</v>
      </c>
      <c r="BD229" s="3260">
        <v>1</v>
      </c>
      <c r="BE229" s="3261">
        <v>1</v>
      </c>
      <c r="BF229" s="3260">
        <v>1</v>
      </c>
      <c r="BG229" s="3261">
        <v>0</v>
      </c>
      <c r="BH229" s="1164"/>
      <c r="BI229" s="1164"/>
      <c r="BJ229" s="1164"/>
      <c r="BK229" s="1164"/>
      <c r="BL229" s="1164"/>
      <c r="BM229" s="1162"/>
      <c r="BN229" s="1164"/>
      <c r="BO229" s="1164"/>
      <c r="BP229" s="1164"/>
      <c r="BQ229" s="1164"/>
      <c r="BR229" s="1164"/>
      <c r="BS229" s="1165"/>
      <c r="BT229" s="1200"/>
      <c r="BU229" s="177"/>
      <c r="BV229" s="46"/>
    </row>
    <row r="230" spans="1:74" ht="51.75" hidden="1" customHeight="1" x14ac:dyDescent="0.6">
      <c r="A230" s="1387"/>
      <c r="B230" s="1388"/>
      <c r="C230" s="1387"/>
      <c r="D230" s="1388"/>
      <c r="E230" s="1387"/>
      <c r="F230" s="1388"/>
      <c r="G230" s="1387"/>
      <c r="H230" s="1388"/>
      <c r="I230" s="2841"/>
      <c r="J230" s="2826" t="str">
        <f t="shared" si="70"/>
        <v/>
      </c>
      <c r="K230" s="2827"/>
      <c r="L230" s="2828"/>
      <c r="M230" s="2828"/>
      <c r="N230" s="2828"/>
      <c r="O230" s="2828"/>
      <c r="P230" s="2828"/>
      <c r="Q230" s="2828"/>
      <c r="R230" s="2828"/>
      <c r="S230" s="2784" t="s">
        <v>288</v>
      </c>
      <c r="T230" s="2969" t="s">
        <v>1201</v>
      </c>
      <c r="U230" s="2969" t="s">
        <v>1201</v>
      </c>
      <c r="V230" s="2668"/>
      <c r="W230" s="2491" t="s">
        <v>1202</v>
      </c>
      <c r="X230" s="2324" t="s">
        <v>268</v>
      </c>
      <c r="Y230" s="545"/>
      <c r="Z230" s="548"/>
      <c r="AA230" s="791"/>
      <c r="AB230" s="791"/>
      <c r="AC230" s="2444"/>
      <c r="AD230" s="3426"/>
      <c r="AE230" s="3426"/>
      <c r="AF230" s="3426"/>
      <c r="AG230" s="3384"/>
      <c r="AH230" s="3545">
        <f t="shared" si="78"/>
        <v>0</v>
      </c>
      <c r="AI230" s="3384"/>
      <c r="AJ230" s="3384"/>
      <c r="AK230" s="3384"/>
      <c r="AL230" s="3384"/>
      <c r="AM230" s="3384"/>
      <c r="AN230" s="3384"/>
      <c r="AO230" s="3384"/>
      <c r="AP230" s="3384"/>
      <c r="AQ230" s="3545">
        <f t="shared" si="79"/>
        <v>0</v>
      </c>
      <c r="AR230" s="2013"/>
      <c r="AS230" s="1784"/>
      <c r="AT230" s="1784"/>
      <c r="AU230" s="1784"/>
      <c r="AV230" s="1784"/>
      <c r="AW230" s="2206"/>
      <c r="AX230" s="2206"/>
      <c r="AY230" s="1907"/>
      <c r="AZ230" s="1977"/>
      <c r="BA230" s="2916">
        <f t="shared" si="80"/>
        <v>0</v>
      </c>
      <c r="BB230" s="3017">
        <f>BA230/'Radiología simple.'!$AO$8</f>
        <v>0</v>
      </c>
      <c r="BC230" s="2921"/>
      <c r="BD230" s="3260"/>
      <c r="BE230" s="3261"/>
      <c r="BF230" s="3260"/>
      <c r="BG230" s="3261"/>
      <c r="BH230" s="1164"/>
      <c r="BI230" s="1164"/>
      <c r="BJ230" s="1164"/>
      <c r="BK230" s="1164"/>
      <c r="BL230" s="1164"/>
      <c r="BM230" s="1162"/>
      <c r="BN230" s="1164"/>
      <c r="BO230" s="1164"/>
      <c r="BP230" s="1164"/>
      <c r="BQ230" s="1164"/>
      <c r="BR230" s="1164"/>
      <c r="BS230" s="1165"/>
      <c r="BT230" s="1200"/>
      <c r="BU230" s="177"/>
      <c r="BV230" s="46"/>
    </row>
    <row r="231" spans="1:74" ht="51.75" customHeight="1" x14ac:dyDescent="0.6">
      <c r="A231" s="537">
        <v>0</v>
      </c>
      <c r="B231" s="538">
        <v>6</v>
      </c>
      <c r="C231" s="537">
        <v>0</v>
      </c>
      <c r="D231" s="538">
        <v>7</v>
      </c>
      <c r="E231" s="537">
        <v>0</v>
      </c>
      <c r="F231" s="538">
        <v>5</v>
      </c>
      <c r="G231" s="537">
        <v>0</v>
      </c>
      <c r="H231" s="538">
        <v>1</v>
      </c>
      <c r="I231" s="1375" t="str">
        <f>CONCATENATE(A231,B231,C231,D231,E231,F231,G231,H231)</f>
        <v>06070501</v>
      </c>
      <c r="J231" s="1375" t="str">
        <f t="shared" si="70"/>
        <v>06070501</v>
      </c>
      <c r="K231" s="1018"/>
      <c r="L231" s="830">
        <v>71163</v>
      </c>
      <c r="M231" s="830"/>
      <c r="N231" s="830"/>
      <c r="O231" s="830"/>
      <c r="P231" s="830"/>
      <c r="Q231" s="830"/>
      <c r="R231" s="830"/>
      <c r="S231" s="986" t="s">
        <v>119</v>
      </c>
      <c r="T231" s="2663" t="s">
        <v>1203</v>
      </c>
      <c r="U231" s="3177"/>
      <c r="V231" s="2765"/>
      <c r="W231" s="2439"/>
      <c r="X231" s="2466" t="s">
        <v>240</v>
      </c>
      <c r="Y231" s="545" t="s">
        <v>1203</v>
      </c>
      <c r="Z231" s="548"/>
      <c r="AA231" s="791"/>
      <c r="AB231" s="791"/>
      <c r="AC231" s="2444">
        <v>7.2</v>
      </c>
      <c r="AD231" s="3507">
        <f>BB231</f>
        <v>10.416666666666666</v>
      </c>
      <c r="AE231" s="3426">
        <v>12.8</v>
      </c>
      <c r="AF231" s="3426"/>
      <c r="AG231" s="3398">
        <v>45</v>
      </c>
      <c r="AH231" s="3370">
        <f t="shared" si="78"/>
        <v>45</v>
      </c>
      <c r="AI231" s="3398">
        <v>8</v>
      </c>
      <c r="AJ231" s="3398">
        <v>0</v>
      </c>
      <c r="AK231" s="3398">
        <v>5</v>
      </c>
      <c r="AL231" s="3398">
        <v>19</v>
      </c>
      <c r="AM231" s="3398">
        <v>5</v>
      </c>
      <c r="AN231" s="3398">
        <v>8</v>
      </c>
      <c r="AO231" s="3384"/>
      <c r="AP231" s="3398">
        <v>35</v>
      </c>
      <c r="AQ231" s="3370">
        <f t="shared" si="79"/>
        <v>35</v>
      </c>
      <c r="AR231" s="2140">
        <v>4</v>
      </c>
      <c r="AS231" s="1787">
        <v>0</v>
      </c>
      <c r="AT231" s="1787">
        <v>10</v>
      </c>
      <c r="AU231" s="1787">
        <v>5</v>
      </c>
      <c r="AV231" s="1787">
        <v>0</v>
      </c>
      <c r="AW231" s="2209">
        <v>10</v>
      </c>
      <c r="AX231" s="2209">
        <v>0</v>
      </c>
      <c r="AY231" s="1834">
        <v>6</v>
      </c>
      <c r="AZ231" s="1977"/>
      <c r="BA231" s="2916">
        <f t="shared" si="80"/>
        <v>125</v>
      </c>
      <c r="BB231" s="3017">
        <f>BA231/'Radiología simple.'!$AO$8</f>
        <v>10.416666666666666</v>
      </c>
      <c r="BC231" s="1807" t="str" cm="1">
        <f t="array" ref="BC231">_xlfn.IFS(BB231&lt;4,"estandar",BB231&gt;9,"compleja",BB231&gt;4,"avanzada")</f>
        <v>compleja</v>
      </c>
      <c r="BD231" s="3260">
        <v>1</v>
      </c>
      <c r="BE231" s="3261">
        <v>1</v>
      </c>
      <c r="BF231" s="3260">
        <v>1</v>
      </c>
      <c r="BG231" s="3261">
        <v>0</v>
      </c>
      <c r="BH231" s="1164">
        <v>14.752927601810001</v>
      </c>
      <c r="BI231" s="1164">
        <v>9.1529117647058804</v>
      </c>
      <c r="BJ231" s="1164">
        <v>25.375791855203602</v>
      </c>
      <c r="BK231" s="1164"/>
      <c r="BL231" s="1164">
        <f>SUM(BH231,BI231,BJ231)</f>
        <v>49.281631221719479</v>
      </c>
      <c r="BM231" s="1162"/>
      <c r="BN231" s="1164">
        <v>43.487394957983199</v>
      </c>
      <c r="BO231" s="1164">
        <v>24</v>
      </c>
      <c r="BP231" s="1164">
        <v>0</v>
      </c>
      <c r="BQ231" s="1164">
        <v>1.5117748863587801</v>
      </c>
      <c r="BR231" s="1164">
        <f>SUM(BL231,BN231,BO231,BP231,BQ231)</f>
        <v>118.28080106606146</v>
      </c>
      <c r="BS231" s="1165"/>
      <c r="BT231" s="1200">
        <v>20</v>
      </c>
      <c r="BU231" s="177"/>
      <c r="BV231" s="46"/>
    </row>
    <row r="232" spans="1:74" ht="51.75" customHeight="1" x14ac:dyDescent="0.55000000000000004">
      <c r="A232" s="537">
        <v>0</v>
      </c>
      <c r="B232" s="538">
        <v>6</v>
      </c>
      <c r="C232" s="537">
        <v>0</v>
      </c>
      <c r="D232" s="538">
        <v>7</v>
      </c>
      <c r="E232" s="537">
        <v>0</v>
      </c>
      <c r="F232" s="538">
        <v>6</v>
      </c>
      <c r="G232" s="537">
        <v>0</v>
      </c>
      <c r="H232" s="538">
        <v>1</v>
      </c>
      <c r="I232" s="1375" t="str">
        <f>CONCATENATE(A232,B232,C232,D232,E232,F232,G232,H232)</f>
        <v>06070601</v>
      </c>
      <c r="J232" s="1375" t="str">
        <f t="shared" si="70"/>
        <v>06070601</v>
      </c>
      <c r="K232" s="830"/>
      <c r="L232" s="830">
        <v>71248</v>
      </c>
      <c r="M232" s="830"/>
      <c r="N232" s="830"/>
      <c r="O232" s="830"/>
      <c r="P232" s="830"/>
      <c r="Q232" s="830"/>
      <c r="R232" s="830"/>
      <c r="S232" s="986" t="s">
        <v>119</v>
      </c>
      <c r="T232" s="2685" t="s">
        <v>1204</v>
      </c>
      <c r="U232" s="3177"/>
      <c r="V232" s="2765"/>
      <c r="W232" s="2565" t="s">
        <v>1205</v>
      </c>
      <c r="X232" s="3020" t="s">
        <v>653</v>
      </c>
      <c r="Y232" s="545" t="s">
        <v>1206</v>
      </c>
      <c r="Z232" s="548"/>
      <c r="AA232" s="791"/>
      <c r="AB232" s="791"/>
      <c r="AC232" s="2444">
        <v>6.2</v>
      </c>
      <c r="AD232" s="3507">
        <f>BB232</f>
        <v>9.1666666666666661</v>
      </c>
      <c r="AE232" s="3426">
        <v>11.6</v>
      </c>
      <c r="AF232" s="3426"/>
      <c r="AG232" s="3398">
        <v>45</v>
      </c>
      <c r="AH232" s="3370">
        <f t="shared" si="78"/>
        <v>40</v>
      </c>
      <c r="AI232" s="3398">
        <v>8</v>
      </c>
      <c r="AJ232" s="3398">
        <v>0</v>
      </c>
      <c r="AK232" s="3398">
        <v>5</v>
      </c>
      <c r="AL232" s="3398">
        <v>19</v>
      </c>
      <c r="AM232" s="3398">
        <v>0</v>
      </c>
      <c r="AN232" s="3398">
        <v>8</v>
      </c>
      <c r="AO232" s="3384"/>
      <c r="AP232" s="3398">
        <v>30</v>
      </c>
      <c r="AQ232" s="3370">
        <f t="shared" si="79"/>
        <v>30</v>
      </c>
      <c r="AR232" s="2140">
        <v>4</v>
      </c>
      <c r="AS232" s="1787">
        <v>0</v>
      </c>
      <c r="AT232" s="1787">
        <v>10</v>
      </c>
      <c r="AU232" s="1787">
        <v>0</v>
      </c>
      <c r="AV232" s="1787">
        <v>0</v>
      </c>
      <c r="AW232" s="2209">
        <v>10</v>
      </c>
      <c r="AX232" s="2209">
        <v>0</v>
      </c>
      <c r="AY232" s="1834">
        <v>6</v>
      </c>
      <c r="AZ232" s="1977"/>
      <c r="BA232" s="2916">
        <f t="shared" si="80"/>
        <v>110</v>
      </c>
      <c r="BB232" s="3017">
        <f>BA232/'Radiología simple.'!$AO$8</f>
        <v>9.1666666666666661</v>
      </c>
      <c r="BC232" s="1807" t="str" cm="1">
        <f t="array" ref="BC232">_xlfn.IFS(BB232&lt;4,"estandar",BB232&gt;9,"compleja",BB232&gt;4,"avanzada")</f>
        <v>compleja</v>
      </c>
      <c r="BD232" s="3260">
        <v>1</v>
      </c>
      <c r="BE232" s="3261">
        <v>1</v>
      </c>
      <c r="BF232" s="3260">
        <v>1</v>
      </c>
      <c r="BG232" s="3261">
        <v>0</v>
      </c>
      <c r="BH232" s="1164">
        <v>14.752927601810001</v>
      </c>
      <c r="BI232" s="1164">
        <v>9.1529117647058804</v>
      </c>
      <c r="BJ232" s="1164">
        <v>21.750678733031702</v>
      </c>
      <c r="BK232" s="1164"/>
      <c r="BL232" s="1164">
        <f>SUM(BH232,BI232,BJ232)</f>
        <v>45.656518099547583</v>
      </c>
      <c r="BM232" s="1162"/>
      <c r="BN232" s="1164">
        <v>43.487394957983199</v>
      </c>
      <c r="BO232" s="1164">
        <v>24</v>
      </c>
      <c r="BP232" s="1164">
        <v>0</v>
      </c>
      <c r="BQ232" s="1164">
        <v>1.5117748863587801</v>
      </c>
      <c r="BR232" s="1164">
        <f>SUM(BL232,BN232,BO232,BP232,BQ232)</f>
        <v>114.65568794388956</v>
      </c>
      <c r="BS232" s="1165"/>
      <c r="BT232" s="1200">
        <v>20</v>
      </c>
      <c r="BU232" s="177"/>
      <c r="BV232" s="46"/>
    </row>
    <row r="233" spans="1:74" ht="51.75" customHeight="1" x14ac:dyDescent="0.55000000000000004">
      <c r="A233" s="537">
        <v>0</v>
      </c>
      <c r="B233" s="538">
        <v>6</v>
      </c>
      <c r="C233" s="537">
        <v>0</v>
      </c>
      <c r="D233" s="538">
        <v>7</v>
      </c>
      <c r="E233" s="537">
        <v>0</v>
      </c>
      <c r="F233" s="538">
        <v>7</v>
      </c>
      <c r="G233" s="537">
        <v>0</v>
      </c>
      <c r="H233" s="538">
        <v>1</v>
      </c>
      <c r="I233" s="1375" t="str">
        <f>CONCATENATE(A233,B233,C233,D233,E233,F233,G233,H233)</f>
        <v>06070701</v>
      </c>
      <c r="J233" s="1375" t="str">
        <f t="shared" si="70"/>
        <v>06070701</v>
      </c>
      <c r="K233" s="830"/>
      <c r="L233" s="830">
        <v>712321</v>
      </c>
      <c r="M233" s="830"/>
      <c r="N233" s="830"/>
      <c r="O233" s="830"/>
      <c r="P233" s="830"/>
      <c r="Q233" s="830"/>
      <c r="R233" s="830"/>
      <c r="S233" s="986" t="s">
        <v>119</v>
      </c>
      <c r="T233" s="2670" t="s">
        <v>1207</v>
      </c>
      <c r="U233" s="2732" t="s">
        <v>1208</v>
      </c>
      <c r="V233" s="2732"/>
      <c r="W233" s="2373"/>
      <c r="X233" s="3020" t="s">
        <v>653</v>
      </c>
      <c r="Y233" s="860" t="s">
        <v>1208</v>
      </c>
      <c r="Z233" s="548"/>
      <c r="AA233" s="791"/>
      <c r="AB233" s="791"/>
      <c r="AC233" s="2444"/>
      <c r="AD233" s="3507">
        <f>BB233</f>
        <v>9.1666666666666661</v>
      </c>
      <c r="AE233" s="3426"/>
      <c r="AF233" s="3426"/>
      <c r="AG233" s="3398">
        <v>40</v>
      </c>
      <c r="AH233" s="3370">
        <f t="shared" si="78"/>
        <v>40</v>
      </c>
      <c r="AI233" s="3398">
        <v>8</v>
      </c>
      <c r="AJ233" s="3398">
        <v>0</v>
      </c>
      <c r="AK233" s="3398">
        <v>5</v>
      </c>
      <c r="AL233" s="3398">
        <v>19</v>
      </c>
      <c r="AM233" s="3398">
        <v>0</v>
      </c>
      <c r="AN233" s="3398">
        <v>8</v>
      </c>
      <c r="AO233" s="3384"/>
      <c r="AP233" s="3398">
        <v>30</v>
      </c>
      <c r="AQ233" s="3370">
        <f t="shared" si="79"/>
        <v>30</v>
      </c>
      <c r="AR233" s="2140">
        <v>4</v>
      </c>
      <c r="AS233" s="1787">
        <v>0</v>
      </c>
      <c r="AT233" s="1787">
        <v>10</v>
      </c>
      <c r="AU233" s="1787">
        <v>0</v>
      </c>
      <c r="AV233" s="1787">
        <v>0</v>
      </c>
      <c r="AW233" s="2209">
        <v>10</v>
      </c>
      <c r="AX233" s="2209">
        <v>0</v>
      </c>
      <c r="AY233" s="1834">
        <v>6</v>
      </c>
      <c r="AZ233" s="1977"/>
      <c r="BA233" s="2916">
        <f t="shared" si="80"/>
        <v>110</v>
      </c>
      <c r="BB233" s="3017">
        <f>BA233/'Radiología simple.'!$AO$8</f>
        <v>9.1666666666666661</v>
      </c>
      <c r="BC233" s="1807" t="str" cm="1">
        <f t="array" ref="BC233">_xlfn.IFS(BB233&lt;4,"estandar",BB233&gt;9,"compleja",BB233&gt;4,"avanzada")</f>
        <v>compleja</v>
      </c>
      <c r="BD233" s="3260">
        <v>1</v>
      </c>
      <c r="BE233" s="3261">
        <v>1</v>
      </c>
      <c r="BF233" s="3260">
        <v>1</v>
      </c>
      <c r="BG233" s="3261">
        <v>0</v>
      </c>
      <c r="BH233" s="1164">
        <v>13.113713423831101</v>
      </c>
      <c r="BI233" s="1164">
        <v>8.1359215686274506</v>
      </c>
      <c r="BJ233" s="1164">
        <v>21.750678733031702</v>
      </c>
      <c r="BK233" s="1164"/>
      <c r="BL233" s="1164">
        <f>SUM(BH233,BI233,BJ233)</f>
        <v>43.000313725490258</v>
      </c>
      <c r="BM233" s="1162"/>
      <c r="BN233" s="1164">
        <v>38.655462184873898</v>
      </c>
      <c r="BO233" s="1164">
        <v>24</v>
      </c>
      <c r="BP233" s="1164">
        <v>0</v>
      </c>
      <c r="BQ233" s="1164">
        <v>1.5117748863587801</v>
      </c>
      <c r="BR233" s="1164">
        <f>SUM(BL233,BN233,BO233,BP233,BQ233)</f>
        <v>107.16755079672294</v>
      </c>
      <c r="BS233" s="1165"/>
      <c r="BT233" s="1200">
        <v>20</v>
      </c>
      <c r="BU233" s="177"/>
      <c r="BV233" s="46"/>
    </row>
    <row r="234" spans="1:74" ht="51.75" hidden="1" customHeight="1" x14ac:dyDescent="0.55000000000000004">
      <c r="A234" s="537"/>
      <c r="B234" s="538"/>
      <c r="C234" s="537"/>
      <c r="D234" s="538"/>
      <c r="E234" s="537"/>
      <c r="F234" s="538"/>
      <c r="G234" s="537"/>
      <c r="H234" s="538"/>
      <c r="I234" s="1375"/>
      <c r="J234" s="2438" t="str">
        <f t="shared" si="70"/>
        <v/>
      </c>
      <c r="K234" s="127"/>
      <c r="L234" s="127"/>
      <c r="M234" s="120"/>
      <c r="N234" s="120"/>
      <c r="O234" s="120"/>
      <c r="P234" s="120"/>
      <c r="Q234" s="120"/>
      <c r="R234" s="120"/>
      <c r="S234" s="231" t="s">
        <v>456</v>
      </c>
      <c r="T234" s="2328" t="s">
        <v>1209</v>
      </c>
      <c r="U234" s="3222"/>
      <c r="V234" s="2504" t="s">
        <v>1210</v>
      </c>
      <c r="W234" s="2504"/>
      <c r="X234" s="2324" t="s">
        <v>268</v>
      </c>
      <c r="Y234" s="545"/>
      <c r="Z234" s="791"/>
      <c r="AA234" s="791"/>
      <c r="AB234" s="791"/>
      <c r="AC234" s="2444"/>
      <c r="AD234" s="3426"/>
      <c r="AE234" s="3426"/>
      <c r="AF234" s="3426"/>
      <c r="AG234" s="3384"/>
      <c r="AH234" s="3545">
        <f t="shared" si="78"/>
        <v>0</v>
      </c>
      <c r="AI234" s="3398"/>
      <c r="AJ234" s="3398"/>
      <c r="AK234" s="3398"/>
      <c r="AL234" s="3398"/>
      <c r="AM234" s="3398"/>
      <c r="AN234" s="3398"/>
      <c r="AO234" s="3384"/>
      <c r="AP234" s="3384"/>
      <c r="AQ234" s="3545">
        <f t="shared" si="79"/>
        <v>0</v>
      </c>
      <c r="AR234" s="2140"/>
      <c r="AS234" s="1787"/>
      <c r="AT234" s="1787"/>
      <c r="AU234" s="1787"/>
      <c r="AV234" s="1787"/>
      <c r="AW234" s="2209"/>
      <c r="AX234" s="2209"/>
      <c r="AY234" s="1834"/>
      <c r="AZ234" s="1977"/>
      <c r="BA234" s="2916">
        <f t="shared" si="80"/>
        <v>0</v>
      </c>
      <c r="BB234" s="3017">
        <f>BA234/'Radiología simple.'!$AO$8</f>
        <v>0</v>
      </c>
      <c r="BC234" s="2921"/>
      <c r="BD234" s="3264"/>
      <c r="BE234" s="1200"/>
      <c r="BF234" s="3264"/>
      <c r="BG234" s="1200"/>
      <c r="BH234" s="1164"/>
      <c r="BI234" s="1164"/>
      <c r="BJ234" s="1164"/>
      <c r="BK234" s="1164"/>
      <c r="BL234" s="1164"/>
      <c r="BM234" s="1162"/>
      <c r="BN234" s="1164"/>
      <c r="BO234" s="1164"/>
      <c r="BP234" s="1164"/>
      <c r="BQ234" s="1164"/>
      <c r="BR234" s="1164"/>
      <c r="BS234" s="1165"/>
      <c r="BT234" s="1200"/>
      <c r="BU234" s="177"/>
      <c r="BV234" s="46"/>
    </row>
    <row r="235" spans="1:74" ht="51.75" hidden="1" customHeight="1" x14ac:dyDescent="0.55000000000000004">
      <c r="A235" s="537"/>
      <c r="B235" s="538"/>
      <c r="C235" s="537"/>
      <c r="D235" s="538"/>
      <c r="E235" s="537"/>
      <c r="F235" s="538"/>
      <c r="G235" s="537"/>
      <c r="H235" s="538"/>
      <c r="I235" s="1375"/>
      <c r="J235" s="2438" t="str">
        <f t="shared" si="70"/>
        <v/>
      </c>
      <c r="K235" s="127"/>
      <c r="L235" s="127"/>
      <c r="M235" s="120"/>
      <c r="N235" s="120"/>
      <c r="O235" s="120"/>
      <c r="P235" s="120"/>
      <c r="Q235" s="120"/>
      <c r="R235" s="120"/>
      <c r="S235" s="231" t="s">
        <v>1211</v>
      </c>
      <c r="T235" s="2328" t="s">
        <v>1212</v>
      </c>
      <c r="U235" s="2328"/>
      <c r="V235" s="2325"/>
      <c r="W235" s="2325"/>
      <c r="X235" s="2324" t="s">
        <v>268</v>
      </c>
      <c r="Y235" s="545"/>
      <c r="Z235" s="791"/>
      <c r="AA235" s="791"/>
      <c r="AB235" s="791"/>
      <c r="AC235" s="1571"/>
      <c r="AD235" s="3378"/>
      <c r="AE235" s="3378"/>
      <c r="AF235" s="3378"/>
      <c r="AG235" s="3384"/>
      <c r="AH235" s="3545">
        <f t="shared" si="78"/>
        <v>0</v>
      </c>
      <c r="AI235" s="3384"/>
      <c r="AJ235" s="3384"/>
      <c r="AK235" s="3384"/>
      <c r="AL235" s="3384"/>
      <c r="AM235" s="3384"/>
      <c r="AN235" s="3384"/>
      <c r="AO235" s="3384"/>
      <c r="AP235" s="3384"/>
      <c r="AQ235" s="3545">
        <f t="shared" si="79"/>
        <v>0</v>
      </c>
      <c r="AR235" s="2140"/>
      <c r="AS235" s="1787"/>
      <c r="AT235" s="1787"/>
      <c r="AU235" s="1787"/>
      <c r="AV235" s="1787"/>
      <c r="AW235" s="2209"/>
      <c r="AX235" s="2209"/>
      <c r="AY235" s="1834"/>
      <c r="AZ235" s="1977"/>
      <c r="BA235" s="2916">
        <f t="shared" si="80"/>
        <v>0</v>
      </c>
      <c r="BB235" s="3017">
        <f>BA235/'Radiología simple.'!$AO$8</f>
        <v>0</v>
      </c>
      <c r="BC235" s="2921"/>
      <c r="BD235" s="3264"/>
      <c r="BE235" s="1200"/>
      <c r="BF235" s="3264"/>
      <c r="BG235" s="1200"/>
      <c r="BH235" s="1164"/>
      <c r="BI235" s="1164"/>
      <c r="BJ235" s="1164"/>
      <c r="BK235" s="1164"/>
      <c r="BL235" s="1164"/>
      <c r="BM235" s="1162"/>
      <c r="BN235" s="1164"/>
      <c r="BO235" s="1164"/>
      <c r="BP235" s="1164"/>
      <c r="BQ235" s="1164"/>
      <c r="BR235" s="1164"/>
      <c r="BS235" s="1165"/>
      <c r="BT235" s="1200"/>
      <c r="BU235" s="177"/>
      <c r="BV235" s="46"/>
    </row>
    <row r="236" spans="1:74" ht="51.75" hidden="1" customHeight="1" x14ac:dyDescent="0.55000000000000004">
      <c r="A236" s="537"/>
      <c r="B236" s="538"/>
      <c r="C236" s="537"/>
      <c r="D236" s="538"/>
      <c r="E236" s="537"/>
      <c r="F236" s="538"/>
      <c r="G236" s="537"/>
      <c r="H236" s="538"/>
      <c r="I236" s="1375"/>
      <c r="J236" s="2438" t="str">
        <f t="shared" si="70"/>
        <v/>
      </c>
      <c r="K236" s="127"/>
      <c r="L236" s="127"/>
      <c r="M236" s="120"/>
      <c r="N236" s="120"/>
      <c r="O236" s="120"/>
      <c r="P236" s="120"/>
      <c r="Q236" s="120"/>
      <c r="R236" s="120"/>
      <c r="S236" s="231" t="s">
        <v>456</v>
      </c>
      <c r="T236" s="2328" t="s">
        <v>1213</v>
      </c>
      <c r="U236" s="2328" t="s">
        <v>1213</v>
      </c>
      <c r="V236" s="2325"/>
      <c r="W236" s="2325"/>
      <c r="X236" s="2324" t="s">
        <v>268</v>
      </c>
      <c r="Y236" s="545" t="s">
        <v>1213</v>
      </c>
      <c r="Z236" s="791"/>
      <c r="AA236" s="791"/>
      <c r="AB236" s="791"/>
      <c r="AC236" s="1571"/>
      <c r="AD236" s="3378"/>
      <c r="AE236" s="3378"/>
      <c r="AF236" s="3378"/>
      <c r="AG236" s="3384"/>
      <c r="AH236" s="3545">
        <f t="shared" si="78"/>
        <v>0</v>
      </c>
      <c r="AI236" s="3384"/>
      <c r="AJ236" s="3384"/>
      <c r="AK236" s="3384"/>
      <c r="AL236" s="3384"/>
      <c r="AM236" s="3384"/>
      <c r="AN236" s="3384"/>
      <c r="AO236" s="3384"/>
      <c r="AP236" s="3384"/>
      <c r="AQ236" s="3545">
        <f t="shared" si="79"/>
        <v>0</v>
      </c>
      <c r="AR236" s="2013"/>
      <c r="AS236" s="1784"/>
      <c r="AT236" s="1784"/>
      <c r="AU236" s="1784"/>
      <c r="AV236" s="1784"/>
      <c r="AW236" s="2206"/>
      <c r="AX236" s="2206"/>
      <c r="AY236" s="1907"/>
      <c r="AZ236" s="1977"/>
      <c r="BA236" s="2916">
        <f t="shared" si="80"/>
        <v>0</v>
      </c>
      <c r="BB236" s="3017">
        <f>BA236/'Radiología simple.'!$AO$8</f>
        <v>0</v>
      </c>
      <c r="BC236" s="2921"/>
      <c r="BD236" s="3264"/>
      <c r="BE236" s="1200"/>
      <c r="BF236" s="3264"/>
      <c r="BG236" s="1200"/>
      <c r="BH236" s="1164"/>
      <c r="BI236" s="1164"/>
      <c r="BJ236" s="1164"/>
      <c r="BK236" s="1164"/>
      <c r="BL236" s="1164"/>
      <c r="BM236" s="1162"/>
      <c r="BN236" s="1164"/>
      <c r="BO236" s="1164"/>
      <c r="BP236" s="1164"/>
      <c r="BQ236" s="1164"/>
      <c r="BR236" s="1164"/>
      <c r="BS236" s="1165"/>
      <c r="BT236" s="1200"/>
      <c r="BU236" s="177"/>
      <c r="BV236" s="46"/>
    </row>
    <row r="237" spans="1:74" ht="51.75" hidden="1" customHeight="1" x14ac:dyDescent="0.55000000000000004">
      <c r="A237" s="537"/>
      <c r="B237" s="538"/>
      <c r="C237" s="537"/>
      <c r="D237" s="538"/>
      <c r="E237" s="537"/>
      <c r="F237" s="538"/>
      <c r="G237" s="537"/>
      <c r="H237" s="538"/>
      <c r="I237" s="1375"/>
      <c r="J237" s="2438" t="str">
        <f t="shared" si="70"/>
        <v/>
      </c>
      <c r="K237" s="127"/>
      <c r="L237" s="127"/>
      <c r="M237" s="120"/>
      <c r="N237" s="120"/>
      <c r="O237" s="120"/>
      <c r="P237" s="120"/>
      <c r="Q237" s="120"/>
      <c r="R237" s="120"/>
      <c r="S237" s="231" t="s">
        <v>456</v>
      </c>
      <c r="T237" s="2328" t="s">
        <v>1214</v>
      </c>
      <c r="U237" s="2328" t="s">
        <v>1214</v>
      </c>
      <c r="V237" s="2325"/>
      <c r="W237" s="2325"/>
      <c r="X237" s="2324" t="s">
        <v>268</v>
      </c>
      <c r="Y237" s="545" t="s">
        <v>1214</v>
      </c>
      <c r="Z237" s="791"/>
      <c r="AA237" s="791"/>
      <c r="AB237" s="791"/>
      <c r="AC237" s="1571"/>
      <c r="AD237" s="3378"/>
      <c r="AE237" s="3378"/>
      <c r="AF237" s="3378"/>
      <c r="AG237" s="3384"/>
      <c r="AH237" s="3545">
        <f t="shared" si="78"/>
        <v>0</v>
      </c>
      <c r="AI237" s="3384"/>
      <c r="AJ237" s="3384"/>
      <c r="AK237" s="3384"/>
      <c r="AL237" s="3384"/>
      <c r="AM237" s="3384"/>
      <c r="AN237" s="3384"/>
      <c r="AO237" s="3384"/>
      <c r="AP237" s="3384"/>
      <c r="AQ237" s="3545">
        <f t="shared" si="79"/>
        <v>0</v>
      </c>
      <c r="AR237" s="2013"/>
      <c r="AS237" s="1784"/>
      <c r="AT237" s="1784"/>
      <c r="AU237" s="1784"/>
      <c r="AV237" s="1784"/>
      <c r="AW237" s="2206"/>
      <c r="AX237" s="2206"/>
      <c r="AY237" s="1907"/>
      <c r="AZ237" s="1977"/>
      <c r="BA237" s="2916">
        <f t="shared" si="80"/>
        <v>0</v>
      </c>
      <c r="BB237" s="3017">
        <f>BA237/'Radiología simple.'!$AO$8</f>
        <v>0</v>
      </c>
      <c r="BC237" s="2921"/>
      <c r="BD237" s="3264"/>
      <c r="BE237" s="1200"/>
      <c r="BF237" s="3264"/>
      <c r="BG237" s="1200"/>
      <c r="BH237" s="1164"/>
      <c r="BI237" s="1164"/>
      <c r="BJ237" s="1164"/>
      <c r="BK237" s="1164"/>
      <c r="BL237" s="1164"/>
      <c r="BM237" s="1162"/>
      <c r="BN237" s="1164"/>
      <c r="BO237" s="1164"/>
      <c r="BP237" s="1164"/>
      <c r="BQ237" s="1164"/>
      <c r="BR237" s="1164"/>
      <c r="BS237" s="1165"/>
      <c r="BT237" s="1200"/>
      <c r="BU237" s="177"/>
      <c r="BV237" s="46"/>
    </row>
    <row r="238" spans="1:74" ht="51.75" hidden="1" customHeight="1" x14ac:dyDescent="0.55000000000000004">
      <c r="A238" s="537"/>
      <c r="B238" s="538"/>
      <c r="C238" s="537"/>
      <c r="D238" s="538"/>
      <c r="E238" s="537"/>
      <c r="F238" s="538"/>
      <c r="G238" s="537"/>
      <c r="H238" s="538"/>
      <c r="I238" s="1375"/>
      <c r="J238" s="2438" t="str">
        <f t="shared" si="70"/>
        <v/>
      </c>
      <c r="K238" s="127"/>
      <c r="L238" s="127"/>
      <c r="M238" s="120"/>
      <c r="N238" s="120"/>
      <c r="O238" s="120"/>
      <c r="P238" s="120"/>
      <c r="Q238" s="120"/>
      <c r="R238" s="120"/>
      <c r="S238" s="231" t="s">
        <v>456</v>
      </c>
      <c r="T238" s="2328" t="s">
        <v>1215</v>
      </c>
      <c r="U238" s="2328" t="s">
        <v>1215</v>
      </c>
      <c r="V238" s="2325"/>
      <c r="W238" s="2325"/>
      <c r="X238" s="2324" t="s">
        <v>268</v>
      </c>
      <c r="Y238" s="545" t="s">
        <v>1215</v>
      </c>
      <c r="Z238" s="791"/>
      <c r="AA238" s="791"/>
      <c r="AB238" s="791"/>
      <c r="AC238" s="1571"/>
      <c r="AD238" s="3378"/>
      <c r="AE238" s="3378"/>
      <c r="AF238" s="3378"/>
      <c r="AG238" s="3384"/>
      <c r="AH238" s="3545">
        <f t="shared" si="78"/>
        <v>0</v>
      </c>
      <c r="AI238" s="3384"/>
      <c r="AJ238" s="3384"/>
      <c r="AK238" s="3384"/>
      <c r="AL238" s="3384"/>
      <c r="AM238" s="3384"/>
      <c r="AN238" s="3384"/>
      <c r="AO238" s="3384"/>
      <c r="AP238" s="3384"/>
      <c r="AQ238" s="3545">
        <f t="shared" si="79"/>
        <v>0</v>
      </c>
      <c r="AR238" s="2013"/>
      <c r="AS238" s="1784"/>
      <c r="AT238" s="1784"/>
      <c r="AU238" s="1784"/>
      <c r="AV238" s="1784"/>
      <c r="AW238" s="2206"/>
      <c r="AX238" s="2206"/>
      <c r="AY238" s="1907"/>
      <c r="AZ238" s="1977"/>
      <c r="BA238" s="2916">
        <f t="shared" si="80"/>
        <v>0</v>
      </c>
      <c r="BB238" s="3017">
        <f>BA238/'Radiología simple.'!$AO$8</f>
        <v>0</v>
      </c>
      <c r="BC238" s="2921"/>
      <c r="BD238" s="3264"/>
      <c r="BE238" s="1200"/>
      <c r="BF238" s="3264"/>
      <c r="BG238" s="1200"/>
      <c r="BH238" s="1164"/>
      <c r="BI238" s="1164"/>
      <c r="BJ238" s="1164"/>
      <c r="BK238" s="1164"/>
      <c r="BL238" s="1164"/>
      <c r="BM238" s="1162"/>
      <c r="BN238" s="1164"/>
      <c r="BO238" s="1164"/>
      <c r="BP238" s="1164"/>
      <c r="BQ238" s="1164"/>
      <c r="BR238" s="1164"/>
      <c r="BS238" s="1165"/>
      <c r="BT238" s="1200"/>
      <c r="BU238" s="177"/>
      <c r="BV238" s="46"/>
    </row>
    <row r="239" spans="1:74" ht="51.75" hidden="1" customHeight="1" x14ac:dyDescent="0.55000000000000004">
      <c r="A239" s="537"/>
      <c r="B239" s="538"/>
      <c r="C239" s="537"/>
      <c r="D239" s="538"/>
      <c r="E239" s="537"/>
      <c r="F239" s="538"/>
      <c r="G239" s="537"/>
      <c r="H239" s="538"/>
      <c r="I239" s="1375"/>
      <c r="J239" s="2438" t="str">
        <f t="shared" si="70"/>
        <v/>
      </c>
      <c r="K239" s="127"/>
      <c r="L239" s="127"/>
      <c r="M239" s="120"/>
      <c r="N239" s="120"/>
      <c r="O239" s="120"/>
      <c r="P239" s="120"/>
      <c r="Q239" s="120"/>
      <c r="R239" s="120"/>
      <c r="S239" s="231" t="s">
        <v>456</v>
      </c>
      <c r="T239" s="2328" t="s">
        <v>1216</v>
      </c>
      <c r="U239" s="2328" t="s">
        <v>1216</v>
      </c>
      <c r="V239" s="2325"/>
      <c r="W239" s="2325"/>
      <c r="X239" s="2324" t="s">
        <v>268</v>
      </c>
      <c r="Y239" s="545" t="s">
        <v>1216</v>
      </c>
      <c r="Z239" s="791"/>
      <c r="AA239" s="791"/>
      <c r="AB239" s="791"/>
      <c r="AC239" s="1571"/>
      <c r="AD239" s="3378"/>
      <c r="AE239" s="3378"/>
      <c r="AF239" s="3378"/>
      <c r="AG239" s="3384"/>
      <c r="AH239" s="3545">
        <f t="shared" si="78"/>
        <v>0</v>
      </c>
      <c r="AI239" s="3384"/>
      <c r="AJ239" s="3384"/>
      <c r="AK239" s="3384"/>
      <c r="AL239" s="3384"/>
      <c r="AM239" s="3384"/>
      <c r="AN239" s="3384"/>
      <c r="AO239" s="3384"/>
      <c r="AP239" s="3384"/>
      <c r="AQ239" s="3545">
        <f t="shared" si="79"/>
        <v>0</v>
      </c>
      <c r="AR239" s="2013"/>
      <c r="AS239" s="1784"/>
      <c r="AT239" s="1784"/>
      <c r="AU239" s="1784"/>
      <c r="AV239" s="1784"/>
      <c r="AW239" s="2206"/>
      <c r="AX239" s="2206"/>
      <c r="AY239" s="1907"/>
      <c r="AZ239" s="1977"/>
      <c r="BA239" s="2916">
        <f t="shared" si="80"/>
        <v>0</v>
      </c>
      <c r="BB239" s="3017">
        <f>BA239/'Radiología simple.'!$AO$8</f>
        <v>0</v>
      </c>
      <c r="BC239" s="2921"/>
      <c r="BD239" s="3264"/>
      <c r="BE239" s="1200"/>
      <c r="BF239" s="3264"/>
      <c r="BG239" s="1200"/>
      <c r="BH239" s="1164"/>
      <c r="BI239" s="1164"/>
      <c r="BJ239" s="1164"/>
      <c r="BK239" s="1164"/>
      <c r="BL239" s="1164"/>
      <c r="BM239" s="1162"/>
      <c r="BN239" s="1164"/>
      <c r="BO239" s="1164"/>
      <c r="BP239" s="1164"/>
      <c r="BQ239" s="1164"/>
      <c r="BR239" s="1164"/>
      <c r="BS239" s="1165"/>
      <c r="BT239" s="1200"/>
      <c r="BU239" s="177"/>
      <c r="BV239" s="46"/>
    </row>
    <row r="240" spans="1:74" ht="51.75" hidden="1" customHeight="1" x14ac:dyDescent="0.55000000000000004">
      <c r="A240" s="537"/>
      <c r="B240" s="538"/>
      <c r="C240" s="537"/>
      <c r="D240" s="538"/>
      <c r="E240" s="537"/>
      <c r="F240" s="538"/>
      <c r="G240" s="537"/>
      <c r="H240" s="538"/>
      <c r="I240" s="1375"/>
      <c r="J240" s="2438" t="str">
        <f t="shared" si="70"/>
        <v/>
      </c>
      <c r="K240" s="127"/>
      <c r="L240" s="127"/>
      <c r="M240" s="120"/>
      <c r="N240" s="120"/>
      <c r="O240" s="120"/>
      <c r="P240" s="120"/>
      <c r="Q240" s="120"/>
      <c r="R240" s="120"/>
      <c r="S240" s="231" t="s">
        <v>456</v>
      </c>
      <c r="T240" s="2328" t="s">
        <v>1217</v>
      </c>
      <c r="U240" s="2328" t="s">
        <v>1217</v>
      </c>
      <c r="V240" s="2325"/>
      <c r="W240" s="2325"/>
      <c r="X240" s="2324" t="s">
        <v>268</v>
      </c>
      <c r="Y240" s="545" t="s">
        <v>1217</v>
      </c>
      <c r="Z240" s="791"/>
      <c r="AA240" s="791"/>
      <c r="AB240" s="791"/>
      <c r="AC240" s="1571"/>
      <c r="AD240" s="3378"/>
      <c r="AE240" s="3378"/>
      <c r="AF240" s="3378"/>
      <c r="AG240" s="3384"/>
      <c r="AH240" s="3545">
        <f t="shared" si="78"/>
        <v>0</v>
      </c>
      <c r="AI240" s="3384"/>
      <c r="AJ240" s="3384"/>
      <c r="AK240" s="3384"/>
      <c r="AL240" s="3384"/>
      <c r="AM240" s="3384"/>
      <c r="AN240" s="3384"/>
      <c r="AO240" s="3384"/>
      <c r="AP240" s="3384"/>
      <c r="AQ240" s="3545">
        <f t="shared" si="79"/>
        <v>0</v>
      </c>
      <c r="AR240" s="2013"/>
      <c r="AS240" s="1784"/>
      <c r="AT240" s="1784"/>
      <c r="AU240" s="1784"/>
      <c r="AV240" s="1784"/>
      <c r="AW240" s="2206"/>
      <c r="AX240" s="2206"/>
      <c r="AY240" s="1907"/>
      <c r="AZ240" s="1977"/>
      <c r="BA240" s="2916">
        <f t="shared" si="80"/>
        <v>0</v>
      </c>
      <c r="BB240" s="3017">
        <f>BA240/'Radiología simple.'!$AO$8</f>
        <v>0</v>
      </c>
      <c r="BC240" s="2921"/>
      <c r="BD240" s="3264"/>
      <c r="BE240" s="1200"/>
      <c r="BF240" s="3264"/>
      <c r="BG240" s="1200"/>
      <c r="BH240" s="1164"/>
      <c r="BI240" s="1164"/>
      <c r="BJ240" s="1164"/>
      <c r="BK240" s="1164"/>
      <c r="BL240" s="1164"/>
      <c r="BM240" s="1162"/>
      <c r="BN240" s="1164"/>
      <c r="BO240" s="1164"/>
      <c r="BP240" s="1164"/>
      <c r="BQ240" s="1164"/>
      <c r="BR240" s="1164"/>
      <c r="BS240" s="1165"/>
      <c r="BT240" s="1200"/>
      <c r="BU240" s="177"/>
      <c r="BV240" s="46"/>
    </row>
    <row r="241" spans="1:74" ht="51.75" hidden="1" customHeight="1" x14ac:dyDescent="0.55000000000000004">
      <c r="A241" s="537"/>
      <c r="B241" s="538"/>
      <c r="C241" s="537"/>
      <c r="D241" s="538"/>
      <c r="E241" s="537"/>
      <c r="F241" s="538"/>
      <c r="G241" s="537"/>
      <c r="H241" s="538"/>
      <c r="I241" s="1375"/>
      <c r="J241" s="2438" t="str">
        <f t="shared" si="70"/>
        <v/>
      </c>
      <c r="K241" s="127"/>
      <c r="L241" s="127"/>
      <c r="M241" s="120"/>
      <c r="N241" s="120"/>
      <c r="O241" s="120"/>
      <c r="P241" s="120"/>
      <c r="Q241" s="120"/>
      <c r="R241" s="120"/>
      <c r="S241" s="231" t="s">
        <v>456</v>
      </c>
      <c r="T241" s="2328" t="s">
        <v>1218</v>
      </c>
      <c r="U241" s="2328" t="s">
        <v>1218</v>
      </c>
      <c r="V241" s="2325"/>
      <c r="W241" s="2325"/>
      <c r="X241" s="2324" t="s">
        <v>268</v>
      </c>
      <c r="Y241" s="545" t="s">
        <v>1218</v>
      </c>
      <c r="Z241" s="791"/>
      <c r="AA241" s="791"/>
      <c r="AB241" s="791"/>
      <c r="AC241" s="1571"/>
      <c r="AD241" s="3378"/>
      <c r="AE241" s="3378"/>
      <c r="AF241" s="3378"/>
      <c r="AG241" s="3384"/>
      <c r="AH241" s="3545">
        <f t="shared" si="78"/>
        <v>0</v>
      </c>
      <c r="AI241" s="3384"/>
      <c r="AJ241" s="3384"/>
      <c r="AK241" s="3384"/>
      <c r="AL241" s="3384"/>
      <c r="AM241" s="3384"/>
      <c r="AN241" s="3384"/>
      <c r="AO241" s="3384"/>
      <c r="AP241" s="3384"/>
      <c r="AQ241" s="3545">
        <f t="shared" si="79"/>
        <v>0</v>
      </c>
      <c r="AR241" s="2013"/>
      <c r="AS241" s="1784"/>
      <c r="AT241" s="1784"/>
      <c r="AU241" s="1784"/>
      <c r="AV241" s="1784"/>
      <c r="AW241" s="2206"/>
      <c r="AX241" s="2206"/>
      <c r="AY241" s="1907"/>
      <c r="AZ241" s="1977"/>
      <c r="BA241" s="2916">
        <f t="shared" si="80"/>
        <v>0</v>
      </c>
      <c r="BB241" s="3017">
        <f>BA241/'Radiología simple.'!$AO$8</f>
        <v>0</v>
      </c>
      <c r="BC241" s="2921"/>
      <c r="BD241" s="3264"/>
      <c r="BE241" s="1200"/>
      <c r="BF241" s="3264"/>
      <c r="BG241" s="1200"/>
      <c r="BH241" s="1164"/>
      <c r="BI241" s="1164"/>
      <c r="BJ241" s="1164"/>
      <c r="BK241" s="1164"/>
      <c r="BL241" s="1164"/>
      <c r="BM241" s="1162"/>
      <c r="BN241" s="1164"/>
      <c r="BO241" s="1164"/>
      <c r="BP241" s="1164"/>
      <c r="BQ241" s="1164"/>
      <c r="BR241" s="1164"/>
      <c r="BS241" s="1165"/>
      <c r="BT241" s="1200"/>
      <c r="BU241" s="177"/>
      <c r="BV241" s="46"/>
    </row>
    <row r="242" spans="1:74" ht="51.75" customHeight="1" x14ac:dyDescent="0.55000000000000004">
      <c r="A242" s="1437">
        <v>0</v>
      </c>
      <c r="B242" s="1438">
        <v>6</v>
      </c>
      <c r="C242" s="1437">
        <v>0</v>
      </c>
      <c r="D242" s="1438">
        <v>7</v>
      </c>
      <c r="E242" s="1437">
        <v>0</v>
      </c>
      <c r="F242" s="1438">
        <v>8</v>
      </c>
      <c r="G242" s="1437">
        <v>0</v>
      </c>
      <c r="H242" s="1438">
        <v>1</v>
      </c>
      <c r="I242" s="2841"/>
      <c r="J242" s="2766" t="str">
        <f t="shared" si="70"/>
        <v>06070801</v>
      </c>
      <c r="K242" s="830"/>
      <c r="L242" s="830"/>
      <c r="M242" s="830"/>
      <c r="N242" s="830"/>
      <c r="O242" s="830"/>
      <c r="P242" s="830"/>
      <c r="Q242" s="830"/>
      <c r="R242" s="830"/>
      <c r="S242" s="831" t="s">
        <v>288</v>
      </c>
      <c r="T242" s="2685" t="s">
        <v>1099</v>
      </c>
      <c r="U242" s="3165"/>
      <c r="V242" s="2705"/>
      <c r="W242" s="2325"/>
      <c r="X242" s="2324"/>
      <c r="Y242" s="545"/>
      <c r="Z242" s="791"/>
      <c r="AA242" s="791"/>
      <c r="AB242" s="791"/>
      <c r="AC242" s="1571"/>
      <c r="AD242" s="3507">
        <f>BB242</f>
        <v>7.5</v>
      </c>
      <c r="AE242" s="3378"/>
      <c r="AF242" s="3378"/>
      <c r="AG242" s="3384"/>
      <c r="AH242" s="3370">
        <f t="shared" si="78"/>
        <v>30</v>
      </c>
      <c r="AI242" s="3398">
        <v>8</v>
      </c>
      <c r="AJ242" s="3398">
        <v>0</v>
      </c>
      <c r="AK242" s="3398">
        <v>5</v>
      </c>
      <c r="AL242" s="3398">
        <v>9</v>
      </c>
      <c r="AM242" s="3398">
        <v>0</v>
      </c>
      <c r="AN242" s="3398">
        <v>8</v>
      </c>
      <c r="AO242" s="3398"/>
      <c r="AP242" s="3398">
        <v>30</v>
      </c>
      <c r="AQ242" s="3370">
        <f t="shared" si="79"/>
        <v>30</v>
      </c>
      <c r="AR242" s="2140">
        <v>4</v>
      </c>
      <c r="AS242" s="1787">
        <v>0</v>
      </c>
      <c r="AT242" s="1787">
        <v>10</v>
      </c>
      <c r="AU242" s="1787">
        <v>0</v>
      </c>
      <c r="AV242" s="1787">
        <v>0</v>
      </c>
      <c r="AW242" s="2209">
        <v>10</v>
      </c>
      <c r="AX242" s="2209">
        <v>0</v>
      </c>
      <c r="AY242" s="1834">
        <v>6</v>
      </c>
      <c r="AZ242" s="1979"/>
      <c r="BA242" s="2916">
        <f t="shared" si="80"/>
        <v>90</v>
      </c>
      <c r="BB242" s="3017">
        <f>BA242/'Radiología simple.'!$AO$8</f>
        <v>7.5</v>
      </c>
      <c r="BC242" s="1807" t="str" cm="1">
        <f t="array" ref="BC242">_xlfn.IFS(BB242&lt;4,"estandar",BB242&gt;9,"compleja",BB242&gt;4,"avanzada")</f>
        <v>avanzada</v>
      </c>
      <c r="BD242" s="3260">
        <v>1</v>
      </c>
      <c r="BE242" s="3261">
        <v>1</v>
      </c>
      <c r="BF242" s="3260">
        <v>1</v>
      </c>
      <c r="BG242" s="3261">
        <v>0</v>
      </c>
      <c r="BH242" s="1164"/>
      <c r="BI242" s="1164"/>
      <c r="BJ242" s="1164"/>
      <c r="BK242" s="1164"/>
      <c r="BL242" s="1164"/>
      <c r="BM242" s="1162"/>
      <c r="BN242" s="1164"/>
      <c r="BO242" s="1164"/>
      <c r="BP242" s="1164"/>
      <c r="BQ242" s="1164"/>
      <c r="BR242" s="1164"/>
      <c r="BS242" s="1165"/>
      <c r="BT242" s="1200"/>
      <c r="BU242" s="177"/>
      <c r="BV242" s="46"/>
    </row>
    <row r="243" spans="1:74" ht="51.75" customHeight="1" x14ac:dyDescent="0.55000000000000004">
      <c r="A243" s="1437">
        <v>0</v>
      </c>
      <c r="B243" s="1438">
        <v>6</v>
      </c>
      <c r="C243" s="1437">
        <v>0</v>
      </c>
      <c r="D243" s="1438">
        <v>7</v>
      </c>
      <c r="E243" s="1437">
        <v>0</v>
      </c>
      <c r="F243" s="1438">
        <v>9</v>
      </c>
      <c r="G243" s="1437">
        <v>0</v>
      </c>
      <c r="H243" s="1438">
        <v>1</v>
      </c>
      <c r="I243" s="2841"/>
      <c r="J243" s="2766" t="str">
        <f t="shared" si="70"/>
        <v>06070901</v>
      </c>
      <c r="K243" s="830"/>
      <c r="L243" s="830"/>
      <c r="M243" s="830"/>
      <c r="N243" s="830"/>
      <c r="O243" s="830"/>
      <c r="P243" s="830"/>
      <c r="Q243" s="830"/>
      <c r="R243" s="830"/>
      <c r="S243" s="831" t="s">
        <v>1219</v>
      </c>
      <c r="T243" s="2685" t="s">
        <v>1220</v>
      </c>
      <c r="U243" s="3165"/>
      <c r="V243" s="2705"/>
      <c r="W243" s="2461" t="s">
        <v>1221</v>
      </c>
      <c r="X243" s="2473" t="s">
        <v>291</v>
      </c>
      <c r="Y243" s="545"/>
      <c r="Z243" s="791"/>
      <c r="AA243" s="791"/>
      <c r="AB243" s="791"/>
      <c r="AC243" s="1571"/>
      <c r="AD243" s="3507">
        <f>BB243</f>
        <v>4.166666666666667</v>
      </c>
      <c r="AE243" s="3378"/>
      <c r="AF243" s="3378"/>
      <c r="AG243" s="3384"/>
      <c r="AH243" s="3370">
        <f t="shared" si="78"/>
        <v>15</v>
      </c>
      <c r="AI243" s="3398">
        <v>0</v>
      </c>
      <c r="AJ243" s="3398">
        <v>0</v>
      </c>
      <c r="AK243" s="3398">
        <v>5</v>
      </c>
      <c r="AL243" s="3398">
        <v>4</v>
      </c>
      <c r="AM243" s="3398">
        <v>0</v>
      </c>
      <c r="AN243" s="3398">
        <v>6</v>
      </c>
      <c r="AO243" s="3398"/>
      <c r="AP243" s="3398"/>
      <c r="AQ243" s="3370">
        <f t="shared" si="79"/>
        <v>20</v>
      </c>
      <c r="AR243" s="2140">
        <v>0</v>
      </c>
      <c r="AS243" s="1787">
        <v>0</v>
      </c>
      <c r="AT243" s="1787">
        <v>10</v>
      </c>
      <c r="AU243" s="1787">
        <v>0</v>
      </c>
      <c r="AV243" s="1787">
        <v>0</v>
      </c>
      <c r="AW243" s="2209">
        <v>10</v>
      </c>
      <c r="AX243" s="2209">
        <v>0</v>
      </c>
      <c r="AY243" s="1834">
        <v>0</v>
      </c>
      <c r="AZ243" s="1979"/>
      <c r="BA243" s="2916">
        <f t="shared" si="80"/>
        <v>50</v>
      </c>
      <c r="BB243" s="3017">
        <f>BA243/'Radiología simple.'!$AO$8</f>
        <v>4.166666666666667</v>
      </c>
      <c r="BC243" s="1807" t="str" cm="1">
        <f t="array" ref="BC243">_xlfn.IFS(BB243&lt;4,"estandar",BB243&gt;9,"compleja",BB243&gt;4,"avanzada")</f>
        <v>avanzada</v>
      </c>
      <c r="BD243" s="3260">
        <v>1</v>
      </c>
      <c r="BE243" s="3261">
        <v>1</v>
      </c>
      <c r="BF243" s="3260">
        <v>1</v>
      </c>
      <c r="BG243" s="3261">
        <v>0</v>
      </c>
      <c r="BH243" s="1164"/>
      <c r="BI243" s="1164"/>
      <c r="BJ243" s="1164"/>
      <c r="BK243" s="1164"/>
      <c r="BL243" s="1164"/>
      <c r="BM243" s="1162"/>
      <c r="BN243" s="1164"/>
      <c r="BO243" s="1164"/>
      <c r="BP243" s="1164"/>
      <c r="BQ243" s="1164"/>
      <c r="BR243" s="1164"/>
      <c r="BS243" s="1165"/>
      <c r="BT243" s="1200"/>
      <c r="BU243" s="177"/>
      <c r="BV243" s="46"/>
    </row>
    <row r="244" spans="1:74" ht="51.75" customHeight="1" x14ac:dyDescent="0.55000000000000004">
      <c r="A244" s="1437">
        <v>0</v>
      </c>
      <c r="B244" s="1438">
        <v>6</v>
      </c>
      <c r="C244" s="1437">
        <v>0</v>
      </c>
      <c r="D244" s="1438">
        <v>7</v>
      </c>
      <c r="E244" s="1437">
        <v>1</v>
      </c>
      <c r="F244" s="1438">
        <v>0</v>
      </c>
      <c r="G244" s="1437">
        <v>0</v>
      </c>
      <c r="H244" s="1438">
        <v>1</v>
      </c>
      <c r="I244" s="2841"/>
      <c r="J244" s="2766" t="str">
        <f t="shared" si="70"/>
        <v>06071001</v>
      </c>
      <c r="K244" s="830"/>
      <c r="L244" s="830"/>
      <c r="M244" s="830"/>
      <c r="N244" s="830"/>
      <c r="O244" s="830"/>
      <c r="P244" s="830"/>
      <c r="Q244" s="830"/>
      <c r="R244" s="830"/>
      <c r="S244" s="831" t="s">
        <v>94</v>
      </c>
      <c r="T244" s="2685" t="s">
        <v>1222</v>
      </c>
      <c r="U244" s="3165"/>
      <c r="V244" s="2705"/>
      <c r="W244" s="2461" t="s">
        <v>218</v>
      </c>
      <c r="X244" s="2473" t="s">
        <v>291</v>
      </c>
      <c r="Y244" s="545"/>
      <c r="Z244" s="791"/>
      <c r="AA244" s="791"/>
      <c r="AB244" s="791"/>
      <c r="AC244" s="1571"/>
      <c r="AD244" s="3507">
        <f>BB244</f>
        <v>10</v>
      </c>
      <c r="AE244" s="3378"/>
      <c r="AF244" s="3378"/>
      <c r="AG244" s="3398"/>
      <c r="AH244" s="3370">
        <f t="shared" si="78"/>
        <v>45</v>
      </c>
      <c r="AI244" s="3398">
        <v>8</v>
      </c>
      <c r="AJ244" s="3398">
        <v>0</v>
      </c>
      <c r="AK244" s="3398">
        <v>5</v>
      </c>
      <c r="AL244" s="3398">
        <v>19</v>
      </c>
      <c r="AM244" s="3398">
        <v>5</v>
      </c>
      <c r="AN244" s="3398">
        <v>8</v>
      </c>
      <c r="AO244" s="3398"/>
      <c r="AP244" s="3398"/>
      <c r="AQ244" s="3370">
        <f t="shared" si="79"/>
        <v>30</v>
      </c>
      <c r="AR244" s="2140">
        <v>4</v>
      </c>
      <c r="AS244" s="1787">
        <v>0</v>
      </c>
      <c r="AT244" s="1787">
        <v>10</v>
      </c>
      <c r="AU244" s="1787">
        <v>0</v>
      </c>
      <c r="AV244" s="1787">
        <v>0</v>
      </c>
      <c r="AW244" s="2209">
        <v>10</v>
      </c>
      <c r="AX244" s="2209">
        <v>0</v>
      </c>
      <c r="AY244" s="1834">
        <v>6</v>
      </c>
      <c r="AZ244" s="1979"/>
      <c r="BA244" s="2916">
        <f t="shared" si="80"/>
        <v>120</v>
      </c>
      <c r="BB244" s="3017">
        <f>BA244/'Radiología simple.'!$AO$8</f>
        <v>10</v>
      </c>
      <c r="BC244" s="1807" t="str" cm="1">
        <f t="array" ref="BC244">_xlfn.IFS(BB244&lt;4,"estandar",BB244&gt;9,"compleja",BB244&gt;4,"avanzada")</f>
        <v>compleja</v>
      </c>
      <c r="BD244" s="3260">
        <v>1</v>
      </c>
      <c r="BE244" s="3261">
        <v>1</v>
      </c>
      <c r="BF244" s="3260">
        <v>1</v>
      </c>
      <c r="BG244" s="3261">
        <v>0</v>
      </c>
      <c r="BH244" s="1164"/>
      <c r="BI244" s="1164"/>
      <c r="BJ244" s="1164"/>
      <c r="BK244" s="1164"/>
      <c r="BL244" s="1164"/>
      <c r="BM244" s="1162"/>
      <c r="BN244" s="1164"/>
      <c r="BO244" s="1164"/>
      <c r="BP244" s="1164"/>
      <c r="BQ244" s="1164"/>
      <c r="BR244" s="1164"/>
      <c r="BS244" s="1165"/>
      <c r="BT244" s="1200"/>
      <c r="BU244" s="177"/>
      <c r="BV244" s="46"/>
    </row>
    <row r="245" spans="1:74" ht="20.25" customHeight="1" x14ac:dyDescent="0.55000000000000004">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c r="Y245" s="63"/>
      <c r="Z245" s="63"/>
      <c r="AA245" s="63"/>
      <c r="AB245" s="63"/>
      <c r="AC245" s="1571"/>
      <c r="AD245" s="3378"/>
      <c r="AE245" s="3378"/>
      <c r="AF245" s="3378"/>
      <c r="AG245" s="3398"/>
      <c r="AH245" s="3398"/>
      <c r="AI245" s="3398"/>
      <c r="AJ245" s="3398"/>
      <c r="AK245" s="3398"/>
      <c r="AL245" s="3398"/>
      <c r="AM245" s="3398"/>
      <c r="AN245" s="3398"/>
      <c r="AO245" s="3398"/>
      <c r="AP245" s="3398"/>
      <c r="AQ245" s="3398"/>
      <c r="AR245" s="2140"/>
      <c r="AS245" s="1787"/>
      <c r="AT245" s="1787"/>
      <c r="AU245" s="1787"/>
      <c r="AV245" s="1787"/>
      <c r="AW245" s="2209"/>
      <c r="AX245" s="2209"/>
      <c r="AY245" s="1834"/>
      <c r="AZ245" s="1979"/>
      <c r="BA245" s="2916"/>
      <c r="BB245" s="2897"/>
      <c r="BC245" s="2921"/>
      <c r="BD245" s="3260"/>
      <c r="BE245" s="3261"/>
      <c r="BF245" s="3260"/>
      <c r="BG245" s="3261"/>
      <c r="BH245" s="1164"/>
      <c r="BI245" s="1164"/>
      <c r="BJ245" s="1164"/>
      <c r="BK245" s="1164"/>
      <c r="BL245" s="1164"/>
      <c r="BM245" s="1162"/>
      <c r="BN245" s="1164"/>
      <c r="BO245" s="1164"/>
      <c r="BP245" s="1164"/>
      <c r="BQ245" s="1164"/>
      <c r="BR245" s="1164"/>
      <c r="BS245" s="1165"/>
      <c r="BT245" s="1200"/>
      <c r="BU245" s="177"/>
      <c r="BV245" s="46"/>
    </row>
    <row r="246" spans="1:74" ht="32.25" customHeight="1" x14ac:dyDescent="0.35">
      <c r="A246" s="809"/>
      <c r="B246" s="810"/>
      <c r="C246" s="809"/>
      <c r="D246" s="810"/>
      <c r="E246" s="809"/>
      <c r="F246" s="810"/>
      <c r="G246" s="809"/>
      <c r="H246" s="810"/>
      <c r="I246" s="811" t="str">
        <f>CONCATENATE(A246,B246,C246,D246,E246,F246,G246,H246)</f>
        <v/>
      </c>
      <c r="J246" s="811"/>
      <c r="K246" s="843"/>
      <c r="L246" s="843"/>
      <c r="M246" s="843"/>
      <c r="N246" s="843"/>
      <c r="O246" s="843"/>
      <c r="P246" s="843"/>
      <c r="Q246" s="843"/>
      <c r="R246" s="843"/>
      <c r="S246" s="813" t="s">
        <v>119</v>
      </c>
      <c r="T246" s="844" t="s">
        <v>1223</v>
      </c>
      <c r="U246" s="845"/>
      <c r="V246" s="845"/>
      <c r="W246" s="845"/>
      <c r="X246" s="815"/>
      <c r="Y246" s="846" t="s">
        <v>1223</v>
      </c>
      <c r="Z246" s="846"/>
      <c r="AA246" s="846"/>
      <c r="AB246" s="846"/>
      <c r="AC246" s="1630"/>
      <c r="AD246" s="3452"/>
      <c r="AE246" s="3452"/>
      <c r="AF246" s="3452"/>
      <c r="AG246" s="3620"/>
      <c r="AH246" s="3620"/>
      <c r="AI246" s="3620"/>
      <c r="AJ246" s="3620"/>
      <c r="AK246" s="3620"/>
      <c r="AL246" s="3620"/>
      <c r="AM246" s="3620"/>
      <c r="AN246" s="3620"/>
      <c r="AO246" s="3620"/>
      <c r="AP246" s="3620"/>
      <c r="AQ246" s="3620"/>
      <c r="AR246" s="2148"/>
      <c r="AS246" s="1957"/>
      <c r="AT246" s="1957"/>
      <c r="AU246" s="1957"/>
      <c r="AV246" s="1957"/>
      <c r="AW246" s="2219"/>
      <c r="AX246" s="2219"/>
      <c r="AY246" s="1973"/>
      <c r="AZ246" s="1988"/>
      <c r="BA246" s="1935"/>
      <c r="BB246" s="1223"/>
      <c r="BC246" s="1936"/>
      <c r="BD246" s="3284"/>
      <c r="BE246" s="3285"/>
      <c r="BF246" s="3284"/>
      <c r="BG246" s="3285"/>
      <c r="BH246" s="1223"/>
      <c r="BI246" s="1223"/>
      <c r="BJ246" s="1223"/>
      <c r="BK246" s="1223"/>
      <c r="BL246" s="1223"/>
      <c r="BM246" s="1224"/>
      <c r="BN246" s="1223"/>
      <c r="BO246" s="1223"/>
      <c r="BP246" s="1223"/>
      <c r="BQ246" s="1223"/>
      <c r="BR246" s="1223"/>
      <c r="BS246" s="1224"/>
      <c r="BT246" s="1225"/>
      <c r="BU246" s="177"/>
      <c r="BV246" s="46"/>
    </row>
    <row r="247" spans="1:74" ht="51.75" customHeight="1" x14ac:dyDescent="0.55000000000000004">
      <c r="A247" s="537">
        <v>0</v>
      </c>
      <c r="B247" s="538">
        <v>6</v>
      </c>
      <c r="C247" s="537">
        <v>0</v>
      </c>
      <c r="D247" s="538">
        <v>9</v>
      </c>
      <c r="E247" s="537">
        <v>0</v>
      </c>
      <c r="F247" s="538">
        <v>1</v>
      </c>
      <c r="G247" s="537">
        <v>0</v>
      </c>
      <c r="H247" s="538">
        <v>1</v>
      </c>
      <c r="I247" s="1375" t="str">
        <f>CONCATENATE(A247,B247,C247,D247,E247,F247,G247,H247)</f>
        <v>06090101</v>
      </c>
      <c r="J247" s="1375" t="str">
        <f t="shared" ref="J247:J255" si="81">CONCATENATE(A247,B247,C247,D247,E247,F247,G247,H247)</f>
        <v>06090101</v>
      </c>
      <c r="K247" s="830"/>
      <c r="L247" s="986" t="s">
        <v>309</v>
      </c>
      <c r="M247" s="986"/>
      <c r="N247" s="986"/>
      <c r="O247" s="986"/>
      <c r="P247" s="986"/>
      <c r="Q247" s="986"/>
      <c r="R247" s="986"/>
      <c r="S247" s="986" t="s">
        <v>119</v>
      </c>
      <c r="T247" s="2663" t="s">
        <v>1224</v>
      </c>
      <c r="U247" s="2663" t="s">
        <v>1225</v>
      </c>
      <c r="V247" s="2700"/>
      <c r="W247" s="1046"/>
      <c r="X247" s="2466" t="s">
        <v>240</v>
      </c>
      <c r="Y247" s="545" t="s">
        <v>1226</v>
      </c>
      <c r="Z247" s="548"/>
      <c r="AA247" s="791"/>
      <c r="AB247" s="791"/>
      <c r="AC247" s="2444">
        <v>3.8</v>
      </c>
      <c r="AD247" s="3507">
        <f>BB247</f>
        <v>2.3333333333333335</v>
      </c>
      <c r="AE247" s="3426">
        <v>47.17</v>
      </c>
      <c r="AF247" s="3426"/>
      <c r="AG247" s="3398">
        <v>20</v>
      </c>
      <c r="AH247" s="3370">
        <f t="shared" ref="AH247:AH248" si="82">SUM(AI247:AN247)</f>
        <v>8</v>
      </c>
      <c r="AI247" s="3398">
        <v>0</v>
      </c>
      <c r="AJ247" s="3398">
        <v>0</v>
      </c>
      <c r="AK247" s="3398">
        <v>0</v>
      </c>
      <c r="AL247" s="3398"/>
      <c r="AM247" s="3398"/>
      <c r="AN247" s="3398">
        <v>8</v>
      </c>
      <c r="AO247" s="3384"/>
      <c r="AP247" s="3398">
        <v>20</v>
      </c>
      <c r="AQ247" s="3370">
        <f t="shared" ref="AQ247:AQ248" si="83">SUM(AR247:AY247)</f>
        <v>20</v>
      </c>
      <c r="AR247" s="2140">
        <v>4</v>
      </c>
      <c r="AS247" s="1787">
        <v>0</v>
      </c>
      <c r="AT247" s="1787">
        <v>5</v>
      </c>
      <c r="AU247" s="1787">
        <v>0</v>
      </c>
      <c r="AV247" s="1787">
        <v>0</v>
      </c>
      <c r="AW247" s="2209">
        <v>5</v>
      </c>
      <c r="AX247" s="2209">
        <v>0</v>
      </c>
      <c r="AY247" s="1834">
        <v>6</v>
      </c>
      <c r="AZ247" s="1977"/>
      <c r="BA247" s="2916">
        <f t="shared" ref="BA247:BA255" si="84">(BD247*AQ247)+(BE247*AH247)+(BF247*AH247)+(BG247*AH247)</f>
        <v>28</v>
      </c>
      <c r="BB247" s="3017">
        <f>BA247/'Radiología simple.'!$AO$8</f>
        <v>2.3333333333333335</v>
      </c>
      <c r="BC247" s="1807" t="str" cm="1">
        <f t="array" ref="BC247">_xlfn.IFS(BB247&lt;4,"estandar",BB247&gt;9,"compleja",BB247&gt;4,"avanzada")</f>
        <v>estandar</v>
      </c>
      <c r="BD247" s="3260">
        <v>1</v>
      </c>
      <c r="BE247" s="3261">
        <v>0</v>
      </c>
      <c r="BF247" s="3260">
        <v>1</v>
      </c>
      <c r="BG247" s="3261">
        <v>0</v>
      </c>
      <c r="BH247" s="1164">
        <v>6.5568567119155396</v>
      </c>
      <c r="BI247" s="1164">
        <v>4.0679607843137298</v>
      </c>
      <c r="BJ247" s="1164">
        <v>14.500452488687801</v>
      </c>
      <c r="BK247" s="1164"/>
      <c r="BL247" s="1164">
        <f>SUM(BH247,BI247,BJ247)</f>
        <v>25.125269984917068</v>
      </c>
      <c r="BM247" s="1162"/>
      <c r="BN247" s="1164">
        <v>19.327731092436998</v>
      </c>
      <c r="BO247" s="1164">
        <v>0</v>
      </c>
      <c r="BP247" s="1164">
        <v>0</v>
      </c>
      <c r="BQ247" s="1164">
        <v>1.5117748863587801</v>
      </c>
      <c r="BR247" s="1164">
        <f>SUM(BL247,BN247,BO247,BP247,BQ247)</f>
        <v>45.964775963712846</v>
      </c>
      <c r="BS247" s="1164">
        <f>SUM(BM247,BO247,BP247,BQ247,BR247)</f>
        <v>47.476550850071625</v>
      </c>
      <c r="BT247" s="1200"/>
      <c r="BU247" s="177"/>
      <c r="BV247" s="46"/>
    </row>
    <row r="248" spans="1:74" ht="51.75" customHeight="1" x14ac:dyDescent="0.55000000000000004">
      <c r="A248" s="537">
        <v>0</v>
      </c>
      <c r="B248" s="538">
        <v>6</v>
      </c>
      <c r="C248" s="537">
        <v>0</v>
      </c>
      <c r="D248" s="538">
        <v>9</v>
      </c>
      <c r="E248" s="537">
        <v>0</v>
      </c>
      <c r="F248" s="538">
        <v>2</v>
      </c>
      <c r="G248" s="537">
        <v>0</v>
      </c>
      <c r="H248" s="538">
        <v>1</v>
      </c>
      <c r="I248" s="1375" t="str">
        <f>CONCATENATE(A248,B248,C248,D248,E248,F248,G248,H248)</f>
        <v>06090201</v>
      </c>
      <c r="J248" s="1375" t="str">
        <f t="shared" si="81"/>
        <v>06090201</v>
      </c>
      <c r="K248" s="830"/>
      <c r="L248" s="830"/>
      <c r="M248" s="830"/>
      <c r="N248" s="830"/>
      <c r="O248" s="830"/>
      <c r="P248" s="830"/>
      <c r="Q248" s="830"/>
      <c r="R248" s="830"/>
      <c r="S248" s="986" t="s">
        <v>741</v>
      </c>
      <c r="T248" s="2663" t="s">
        <v>1227</v>
      </c>
      <c r="U248" s="2663" t="s">
        <v>1227</v>
      </c>
      <c r="V248" s="2700"/>
      <c r="W248" s="1046"/>
      <c r="X248" s="2466" t="s">
        <v>240</v>
      </c>
      <c r="Y248" s="788"/>
      <c r="Z248" s="548"/>
      <c r="AA248" s="791"/>
      <c r="AB248" s="791"/>
      <c r="AC248" s="2444"/>
      <c r="AD248" s="3507">
        <f>BB248</f>
        <v>18.833333333333332</v>
      </c>
      <c r="AE248" s="3426"/>
      <c r="AF248" s="3426"/>
      <c r="AG248" s="3398">
        <v>180</v>
      </c>
      <c r="AH248" s="3370">
        <f t="shared" si="82"/>
        <v>103</v>
      </c>
      <c r="AI248" s="3398">
        <v>100</v>
      </c>
      <c r="AJ248" s="3398">
        <v>0</v>
      </c>
      <c r="AK248" s="3398">
        <v>0</v>
      </c>
      <c r="AL248" s="3398"/>
      <c r="AM248" s="3398"/>
      <c r="AN248" s="3398">
        <v>3</v>
      </c>
      <c r="AO248" s="3384"/>
      <c r="AP248" s="3398">
        <v>180</v>
      </c>
      <c r="AQ248" s="3370">
        <f t="shared" si="83"/>
        <v>20</v>
      </c>
      <c r="AR248" s="2140">
        <v>4</v>
      </c>
      <c r="AS248" s="1787">
        <v>0</v>
      </c>
      <c r="AT248" s="1787">
        <v>10</v>
      </c>
      <c r="AU248" s="1787">
        <v>0</v>
      </c>
      <c r="AV248" s="1787">
        <v>0</v>
      </c>
      <c r="AW248" s="2209">
        <v>0</v>
      </c>
      <c r="AX248" s="2209">
        <v>0</v>
      </c>
      <c r="AY248" s="1834">
        <v>6</v>
      </c>
      <c r="AZ248" s="1977"/>
      <c r="BA248" s="2916">
        <f t="shared" si="84"/>
        <v>226</v>
      </c>
      <c r="BB248" s="3017">
        <f>BA248/'Radiología simple.'!$AO$8</f>
        <v>18.833333333333332</v>
      </c>
      <c r="BC248" s="1807" t="str" cm="1">
        <f t="array" ref="BC248">_xlfn.IFS(BB248&lt;4,"estandar",BB248&gt;9,"compleja",BB248&gt;4,"avanzada")</f>
        <v>compleja</v>
      </c>
      <c r="BD248" s="3260" t="s">
        <v>522</v>
      </c>
      <c r="BE248" s="3261" t="s">
        <v>522</v>
      </c>
      <c r="BF248" s="3260" t="s">
        <v>522</v>
      </c>
      <c r="BG248" s="3261" t="s">
        <v>249</v>
      </c>
      <c r="BH248" s="1164"/>
      <c r="BI248" s="1164"/>
      <c r="BJ248" s="1164"/>
      <c r="BK248" s="1164"/>
      <c r="BL248" s="1164"/>
      <c r="BM248" s="1162"/>
      <c r="BN248" s="1164"/>
      <c r="BO248" s="1164"/>
      <c r="BP248" s="1164"/>
      <c r="BQ248" s="1164"/>
      <c r="BR248" s="1164"/>
      <c r="BS248" s="1164"/>
      <c r="BT248" s="1200"/>
      <c r="BU248" s="177"/>
      <c r="BV248" s="46"/>
    </row>
    <row r="249" spans="1:74" ht="51.75" hidden="1" customHeight="1" x14ac:dyDescent="0.55000000000000004">
      <c r="A249" s="1387">
        <v>0</v>
      </c>
      <c r="B249" s="1388">
        <v>6</v>
      </c>
      <c r="C249" s="1387">
        <v>0</v>
      </c>
      <c r="D249" s="1388">
        <v>5</v>
      </c>
      <c r="E249" s="1387">
        <v>0</v>
      </c>
      <c r="F249" s="1388">
        <v>9</v>
      </c>
      <c r="G249" s="1387">
        <v>0</v>
      </c>
      <c r="H249" s="1388">
        <v>1</v>
      </c>
      <c r="I249" s="2841"/>
      <c r="J249" s="2842" t="str">
        <f t="shared" si="81"/>
        <v>06050901</v>
      </c>
      <c r="K249" s="2846"/>
      <c r="L249" s="2846"/>
      <c r="M249" s="2846"/>
      <c r="N249" s="2846"/>
      <c r="O249" s="2846"/>
      <c r="P249" s="2846"/>
      <c r="Q249" s="2846"/>
      <c r="R249" s="2846"/>
      <c r="S249" s="2784" t="s">
        <v>1211</v>
      </c>
      <c r="T249" s="2969" t="s">
        <v>1228</v>
      </c>
      <c r="U249" s="2979" t="s">
        <v>1229</v>
      </c>
      <c r="V249" s="2671"/>
      <c r="W249" s="1135" t="s">
        <v>1230</v>
      </c>
      <c r="X249" s="3020" t="s">
        <v>291</v>
      </c>
      <c r="Y249" s="848"/>
      <c r="Z249" s="548"/>
      <c r="AA249" s="791"/>
      <c r="AB249" s="791"/>
      <c r="AC249" s="2444"/>
      <c r="AD249" s="3426"/>
      <c r="AE249" s="3426"/>
      <c r="AF249" s="3426"/>
      <c r="AG249" s="3559"/>
      <c r="AH249" s="3545"/>
      <c r="AI249" s="3559"/>
      <c r="AJ249" s="3559"/>
      <c r="AK249" s="3559"/>
      <c r="AL249" s="3559"/>
      <c r="AM249" s="3559"/>
      <c r="AN249" s="3559"/>
      <c r="AO249" s="3572"/>
      <c r="AP249" s="3398"/>
      <c r="AQ249" s="3545">
        <f t="shared" ref="AQ249:AQ255" si="85">SUM(AR249:AY249)</f>
        <v>20</v>
      </c>
      <c r="AR249" s="2140">
        <v>4</v>
      </c>
      <c r="AS249" s="1787">
        <v>0</v>
      </c>
      <c r="AT249" s="1787">
        <v>10</v>
      </c>
      <c r="AU249" s="1787">
        <v>0</v>
      </c>
      <c r="AV249" s="1787">
        <v>0</v>
      </c>
      <c r="AW249" s="2209">
        <v>0</v>
      </c>
      <c r="AX249" s="2209">
        <v>0</v>
      </c>
      <c r="AY249" s="1834">
        <v>6</v>
      </c>
      <c r="AZ249" s="1977"/>
      <c r="BA249" s="2916">
        <f t="shared" si="84"/>
        <v>20</v>
      </c>
      <c r="BB249" s="3017">
        <f>BA249/'Radiología simple.'!$AO$8</f>
        <v>1.6666666666666667</v>
      </c>
      <c r="BC249" s="2921"/>
      <c r="BD249" s="3260" t="s">
        <v>522</v>
      </c>
      <c r="BE249" s="3261" t="s">
        <v>249</v>
      </c>
      <c r="BF249" s="3260" t="s">
        <v>522</v>
      </c>
      <c r="BG249" s="3261" t="s">
        <v>249</v>
      </c>
      <c r="BH249" s="1164"/>
      <c r="BI249" s="1164"/>
      <c r="BJ249" s="1164"/>
      <c r="BK249" s="1164"/>
      <c r="BL249" s="1164"/>
      <c r="BM249" s="1162"/>
      <c r="BN249" s="1164"/>
      <c r="BO249" s="1164"/>
      <c r="BP249" s="1164"/>
      <c r="BQ249" s="1164"/>
      <c r="BR249" s="1164"/>
      <c r="BS249" s="1164"/>
      <c r="BT249" s="1200"/>
      <c r="BU249" s="505"/>
      <c r="BV249" s="506"/>
    </row>
    <row r="250" spans="1:74" ht="51.75" customHeight="1" x14ac:dyDescent="0.55000000000000004">
      <c r="A250" s="1387">
        <v>0</v>
      </c>
      <c r="B250" s="1388">
        <v>6</v>
      </c>
      <c r="C250" s="1387">
        <v>0</v>
      </c>
      <c r="D250" s="1388">
        <v>5</v>
      </c>
      <c r="E250" s="1387">
        <v>0</v>
      </c>
      <c r="F250" s="1388">
        <v>9</v>
      </c>
      <c r="G250" s="1387">
        <v>0</v>
      </c>
      <c r="H250" s="1388">
        <v>2</v>
      </c>
      <c r="I250" s="2841"/>
      <c r="J250" s="2843" t="str">
        <f t="shared" si="81"/>
        <v>06050902</v>
      </c>
      <c r="K250" s="2844">
        <v>6</v>
      </c>
      <c r="L250" s="1542">
        <v>0</v>
      </c>
      <c r="M250" s="2844">
        <v>5</v>
      </c>
      <c r="N250" s="1542">
        <v>0</v>
      </c>
      <c r="O250" s="2844">
        <v>8</v>
      </c>
      <c r="P250" s="1542">
        <v>0</v>
      </c>
      <c r="Q250" s="2844">
        <v>1</v>
      </c>
      <c r="R250" s="2845"/>
      <c r="S250" s="2840" t="s">
        <v>1211</v>
      </c>
      <c r="T250" s="2685"/>
      <c r="U250" s="2708" t="s">
        <v>1231</v>
      </c>
      <c r="V250" s="2671"/>
      <c r="W250" s="1135"/>
      <c r="X250" s="3020" t="s">
        <v>291</v>
      </c>
      <c r="Y250" s="848"/>
      <c r="Z250" s="548"/>
      <c r="AA250" s="791"/>
      <c r="AB250" s="791"/>
      <c r="AC250" s="2444"/>
      <c r="AD250" s="3507">
        <f>BB250</f>
        <v>6.666666666666667</v>
      </c>
      <c r="AE250" s="3426"/>
      <c r="AF250" s="3426"/>
      <c r="AG250" s="3559"/>
      <c r="AH250" s="3370">
        <f t="shared" ref="AH250:AH255" si="86">SUM(AI250:AN250)</f>
        <v>40</v>
      </c>
      <c r="AI250" s="3398">
        <v>8</v>
      </c>
      <c r="AJ250" s="3398">
        <v>0</v>
      </c>
      <c r="AK250" s="3398">
        <v>0</v>
      </c>
      <c r="AL250" s="3398">
        <v>24</v>
      </c>
      <c r="AM250" s="3398">
        <v>0</v>
      </c>
      <c r="AN250" s="3398">
        <v>8</v>
      </c>
      <c r="AO250" s="3572"/>
      <c r="AP250" s="3398"/>
      <c r="AQ250" s="3370">
        <f t="shared" si="85"/>
        <v>40</v>
      </c>
      <c r="AR250" s="2140">
        <v>4</v>
      </c>
      <c r="AS250" s="1787">
        <v>0</v>
      </c>
      <c r="AT250" s="1787">
        <v>10</v>
      </c>
      <c r="AU250" s="1787">
        <v>0</v>
      </c>
      <c r="AV250" s="1787">
        <v>0</v>
      </c>
      <c r="AW250" s="2209">
        <v>20</v>
      </c>
      <c r="AX250" s="2209">
        <v>0</v>
      </c>
      <c r="AY250" s="1834">
        <v>6</v>
      </c>
      <c r="AZ250" s="1977"/>
      <c r="BA250" s="2916">
        <f t="shared" si="84"/>
        <v>80</v>
      </c>
      <c r="BB250" s="3017">
        <f>BA250/'Radiología simple.'!$AO$8</f>
        <v>6.666666666666667</v>
      </c>
      <c r="BC250" s="1807" t="str" cm="1">
        <f t="array" ref="BC250">_xlfn.IFS(BB250&lt;4,"estandar",BB250&gt;9,"compleja",BB250&gt;4,"avanzada")</f>
        <v>avanzada</v>
      </c>
      <c r="BD250" s="3260" t="s">
        <v>522</v>
      </c>
      <c r="BE250" s="3261" t="s">
        <v>249</v>
      </c>
      <c r="BF250" s="3260" t="s">
        <v>522</v>
      </c>
      <c r="BG250" s="3261" t="s">
        <v>249</v>
      </c>
      <c r="BH250" s="1164"/>
      <c r="BI250" s="1164"/>
      <c r="BJ250" s="1164"/>
      <c r="BK250" s="1164"/>
      <c r="BL250" s="1164"/>
      <c r="BM250" s="1162"/>
      <c r="BN250" s="1164"/>
      <c r="BO250" s="1164"/>
      <c r="BP250" s="1164"/>
      <c r="BQ250" s="1164"/>
      <c r="BR250" s="1164"/>
      <c r="BS250" s="1164"/>
      <c r="BT250" s="1200"/>
      <c r="BU250" s="505"/>
      <c r="BV250" s="506"/>
    </row>
    <row r="251" spans="1:74" ht="51.75" customHeight="1" x14ac:dyDescent="0.55000000000000004">
      <c r="A251" s="1387">
        <v>0</v>
      </c>
      <c r="B251" s="1388">
        <v>6</v>
      </c>
      <c r="C251" s="1387">
        <v>0</v>
      </c>
      <c r="D251" s="1388">
        <v>5</v>
      </c>
      <c r="E251" s="1387">
        <v>0</v>
      </c>
      <c r="F251" s="1388">
        <v>9</v>
      </c>
      <c r="G251" s="1387">
        <v>0</v>
      </c>
      <c r="H251" s="1388">
        <v>3</v>
      </c>
      <c r="I251" s="2841"/>
      <c r="J251" s="2766" t="str">
        <f t="shared" si="81"/>
        <v>06050903</v>
      </c>
      <c r="K251" s="2845"/>
      <c r="L251" s="2845"/>
      <c r="M251" s="2845"/>
      <c r="N251" s="2845"/>
      <c r="O251" s="2845"/>
      <c r="P251" s="2845"/>
      <c r="Q251" s="2845"/>
      <c r="R251" s="2845"/>
      <c r="S251" s="2840" t="s">
        <v>1211</v>
      </c>
      <c r="T251" s="2685"/>
      <c r="U251" s="2708" t="s">
        <v>1232</v>
      </c>
      <c r="V251" s="2671"/>
      <c r="W251" s="1135" t="s">
        <v>218</v>
      </c>
      <c r="X251" s="3020" t="s">
        <v>291</v>
      </c>
      <c r="Y251" s="848"/>
      <c r="Z251" s="548"/>
      <c r="AA251" s="791"/>
      <c r="AB251" s="791"/>
      <c r="AC251" s="2444"/>
      <c r="AD251" s="3507">
        <f>BB251</f>
        <v>6.666666666666667</v>
      </c>
      <c r="AE251" s="3426"/>
      <c r="AF251" s="3426"/>
      <c r="AG251" s="3559"/>
      <c r="AH251" s="3370">
        <f t="shared" si="86"/>
        <v>40</v>
      </c>
      <c r="AI251" s="3398">
        <v>8</v>
      </c>
      <c r="AJ251" s="3398">
        <v>0</v>
      </c>
      <c r="AK251" s="3398">
        <v>0</v>
      </c>
      <c r="AL251" s="3398">
        <v>24</v>
      </c>
      <c r="AM251" s="3398">
        <v>0</v>
      </c>
      <c r="AN251" s="3398">
        <v>8</v>
      </c>
      <c r="AO251" s="3572"/>
      <c r="AP251" s="3398"/>
      <c r="AQ251" s="3370">
        <f t="shared" si="85"/>
        <v>40</v>
      </c>
      <c r="AR251" s="2140">
        <v>4</v>
      </c>
      <c r="AS251" s="1787">
        <v>0</v>
      </c>
      <c r="AT251" s="1787">
        <v>10</v>
      </c>
      <c r="AU251" s="1787">
        <v>0</v>
      </c>
      <c r="AV251" s="1787">
        <v>0</v>
      </c>
      <c r="AW251" s="2209">
        <v>20</v>
      </c>
      <c r="AX251" s="2209">
        <v>0</v>
      </c>
      <c r="AY251" s="1834">
        <v>6</v>
      </c>
      <c r="AZ251" s="1977"/>
      <c r="BA251" s="2916">
        <f t="shared" si="84"/>
        <v>80</v>
      </c>
      <c r="BB251" s="3017">
        <f>BA251/'Radiología simple.'!$AO$8</f>
        <v>6.666666666666667</v>
      </c>
      <c r="BC251" s="1807" t="str" cm="1">
        <f t="array" ref="BC251">_xlfn.IFS(BB251&lt;4,"estandar",BB251&gt;9,"compleja",BB251&gt;4,"avanzada")</f>
        <v>avanzada</v>
      </c>
      <c r="BD251" s="3260" t="s">
        <v>522</v>
      </c>
      <c r="BE251" s="3261" t="s">
        <v>249</v>
      </c>
      <c r="BF251" s="3260" t="s">
        <v>522</v>
      </c>
      <c r="BG251" s="3261" t="s">
        <v>249</v>
      </c>
      <c r="BH251" s="1164"/>
      <c r="BI251" s="1164"/>
      <c r="BJ251" s="1164"/>
      <c r="BK251" s="1164"/>
      <c r="BL251" s="1164"/>
      <c r="BM251" s="1162"/>
      <c r="BN251" s="1164"/>
      <c r="BO251" s="1164"/>
      <c r="BP251" s="1164"/>
      <c r="BQ251" s="1164"/>
      <c r="BR251" s="1164"/>
      <c r="BS251" s="1164"/>
      <c r="BT251" s="1200"/>
      <c r="BU251" s="505"/>
      <c r="BV251" s="506"/>
    </row>
    <row r="252" spans="1:74" ht="51.75" customHeight="1" x14ac:dyDescent="0.55000000000000004">
      <c r="A252" s="1387">
        <v>0</v>
      </c>
      <c r="B252" s="1388">
        <v>6</v>
      </c>
      <c r="C252" s="1387">
        <v>0</v>
      </c>
      <c r="D252" s="1388">
        <v>5</v>
      </c>
      <c r="E252" s="1387">
        <v>0</v>
      </c>
      <c r="F252" s="1388">
        <v>9</v>
      </c>
      <c r="G252" s="1387">
        <v>0</v>
      </c>
      <c r="H252" s="1388">
        <v>4</v>
      </c>
      <c r="I252" s="2841"/>
      <c r="J252" s="2766" t="str">
        <f t="shared" si="81"/>
        <v>06050904</v>
      </c>
      <c r="K252" s="2845"/>
      <c r="L252" s="2845"/>
      <c r="M252" s="2845"/>
      <c r="N252" s="2845"/>
      <c r="O252" s="2845"/>
      <c r="P252" s="2845"/>
      <c r="Q252" s="2845"/>
      <c r="R252" s="2845"/>
      <c r="S252" s="2840" t="s">
        <v>1211</v>
      </c>
      <c r="T252" s="3191"/>
      <c r="U252" s="2708" t="s">
        <v>1233</v>
      </c>
      <c r="V252" s="2671"/>
      <c r="W252" s="1135"/>
      <c r="X252" s="3020" t="s">
        <v>291</v>
      </c>
      <c r="Y252" s="780"/>
      <c r="Z252" s="548"/>
      <c r="AA252" s="791"/>
      <c r="AB252" s="791"/>
      <c r="AC252" s="2444"/>
      <c r="AD252" s="3507">
        <f>BB252</f>
        <v>6.666666666666667</v>
      </c>
      <c r="AE252" s="3426"/>
      <c r="AF252" s="3426"/>
      <c r="AG252" s="3559"/>
      <c r="AH252" s="3370">
        <f t="shared" si="86"/>
        <v>40</v>
      </c>
      <c r="AI252" s="3398">
        <v>8</v>
      </c>
      <c r="AJ252" s="3398">
        <v>0</v>
      </c>
      <c r="AK252" s="3398">
        <v>0</v>
      </c>
      <c r="AL252" s="3398">
        <v>24</v>
      </c>
      <c r="AM252" s="3398">
        <v>0</v>
      </c>
      <c r="AN252" s="3398">
        <v>8</v>
      </c>
      <c r="AO252" s="3384"/>
      <c r="AP252" s="3398"/>
      <c r="AQ252" s="3370">
        <f t="shared" si="85"/>
        <v>40</v>
      </c>
      <c r="AR252" s="2140">
        <v>4</v>
      </c>
      <c r="AS252" s="1787">
        <v>0</v>
      </c>
      <c r="AT252" s="1787">
        <v>10</v>
      </c>
      <c r="AU252" s="1787">
        <v>0</v>
      </c>
      <c r="AV252" s="1787">
        <v>0</v>
      </c>
      <c r="AW252" s="2209">
        <v>20</v>
      </c>
      <c r="AX252" s="2209">
        <v>0</v>
      </c>
      <c r="AY252" s="1834">
        <v>6</v>
      </c>
      <c r="AZ252" s="1977"/>
      <c r="BA252" s="2916">
        <f t="shared" si="84"/>
        <v>80</v>
      </c>
      <c r="BB252" s="3017">
        <f>BA252/'Radiología simple.'!$AO$8</f>
        <v>6.666666666666667</v>
      </c>
      <c r="BC252" s="1807" t="str" cm="1">
        <f t="array" ref="BC252">_xlfn.IFS(BB252&lt;4,"estandar",BB252&gt;9,"compleja",BB252&gt;4,"avanzada")</f>
        <v>avanzada</v>
      </c>
      <c r="BD252" s="3260">
        <v>1</v>
      </c>
      <c r="BE252" s="3261">
        <v>0</v>
      </c>
      <c r="BF252" s="3260">
        <v>1</v>
      </c>
      <c r="BG252" s="3261">
        <v>0</v>
      </c>
      <c r="BH252" s="1164"/>
      <c r="BI252" s="1164"/>
      <c r="BJ252" s="1164"/>
      <c r="BK252" s="1164"/>
      <c r="BL252" s="1164"/>
      <c r="BM252" s="1162"/>
      <c r="BN252" s="1164"/>
      <c r="BO252" s="1164"/>
      <c r="BP252" s="1164"/>
      <c r="BQ252" s="1164"/>
      <c r="BR252" s="1164"/>
      <c r="BS252" s="1165"/>
      <c r="BT252" s="1200"/>
      <c r="BU252" s="177"/>
      <c r="BV252" s="46"/>
    </row>
    <row r="253" spans="1:74" ht="51.75" customHeight="1" x14ac:dyDescent="0.55000000000000004">
      <c r="A253" s="1387">
        <v>0</v>
      </c>
      <c r="B253" s="1388">
        <v>6</v>
      </c>
      <c r="C253" s="1387">
        <v>0</v>
      </c>
      <c r="D253" s="1388">
        <v>6</v>
      </c>
      <c r="E253" s="1387">
        <v>1</v>
      </c>
      <c r="F253" s="1388">
        <v>7</v>
      </c>
      <c r="G253" s="1387">
        <v>0</v>
      </c>
      <c r="H253" s="1388">
        <v>1</v>
      </c>
      <c r="I253" s="2841"/>
      <c r="J253" s="2766" t="str">
        <f t="shared" si="81"/>
        <v>06061701</v>
      </c>
      <c r="K253" s="2845"/>
      <c r="L253" s="2845"/>
      <c r="M253" s="2845"/>
      <c r="N253" s="2845"/>
      <c r="O253" s="2845"/>
      <c r="P253" s="2845"/>
      <c r="Q253" s="2845"/>
      <c r="R253" s="2845"/>
      <c r="S253" s="2840" t="s">
        <v>1174</v>
      </c>
      <c r="T253" s="3185"/>
      <c r="U253" s="2732" t="s">
        <v>1234</v>
      </c>
      <c r="V253" s="2674"/>
      <c r="W253" s="2334"/>
      <c r="X253" s="3020" t="s">
        <v>291</v>
      </c>
      <c r="Y253" s="780"/>
      <c r="Z253" s="548"/>
      <c r="AA253" s="791"/>
      <c r="AB253" s="791"/>
      <c r="AC253" s="2444"/>
      <c r="AD253" s="3507">
        <f>BB253</f>
        <v>10</v>
      </c>
      <c r="AE253" s="3426"/>
      <c r="AF253" s="3426"/>
      <c r="AG253" s="3559"/>
      <c r="AH253" s="3370">
        <f t="shared" si="86"/>
        <v>40</v>
      </c>
      <c r="AI253" s="3398">
        <v>8</v>
      </c>
      <c r="AJ253" s="3398">
        <v>0</v>
      </c>
      <c r="AK253" s="3398">
        <v>0</v>
      </c>
      <c r="AL253" s="3398">
        <v>24</v>
      </c>
      <c r="AM253" s="3398">
        <v>0</v>
      </c>
      <c r="AN253" s="3398">
        <v>8</v>
      </c>
      <c r="AO253" s="3384"/>
      <c r="AP253" s="3398"/>
      <c r="AQ253" s="3370">
        <f t="shared" si="85"/>
        <v>40</v>
      </c>
      <c r="AR253" s="2140">
        <v>4</v>
      </c>
      <c r="AS253" s="1787">
        <v>0</v>
      </c>
      <c r="AT253" s="1787">
        <v>10</v>
      </c>
      <c r="AU253" s="1787">
        <v>0</v>
      </c>
      <c r="AV253" s="1787">
        <v>0</v>
      </c>
      <c r="AW253" s="2209">
        <v>20</v>
      </c>
      <c r="AX253" s="2209">
        <v>0</v>
      </c>
      <c r="AY253" s="1834">
        <v>6</v>
      </c>
      <c r="AZ253" s="1977"/>
      <c r="BA253" s="2916">
        <f t="shared" si="84"/>
        <v>120</v>
      </c>
      <c r="BB253" s="3017">
        <f>BA253/'Radiología simple.'!$AO$8</f>
        <v>10</v>
      </c>
      <c r="BC253" s="1807" t="str" cm="1">
        <f t="array" ref="BC253">_xlfn.IFS(BB253&lt;4,"estandar",BB253&gt;9,"compleja",BB253&gt;4,"avanzada")</f>
        <v>compleja</v>
      </c>
      <c r="BD253" s="3260">
        <v>1</v>
      </c>
      <c r="BE253" s="3261">
        <v>1</v>
      </c>
      <c r="BF253" s="3260">
        <v>1</v>
      </c>
      <c r="BG253" s="3261">
        <v>0</v>
      </c>
      <c r="BH253" s="1164"/>
      <c r="BI253" s="1164"/>
      <c r="BJ253" s="1164"/>
      <c r="BK253" s="1164"/>
      <c r="BL253" s="1164"/>
      <c r="BM253" s="1162"/>
      <c r="BN253" s="1164"/>
      <c r="BO253" s="1164"/>
      <c r="BP253" s="1164"/>
      <c r="BQ253" s="1164"/>
      <c r="BR253" s="1164"/>
      <c r="BS253" s="1165"/>
      <c r="BT253" s="1200"/>
      <c r="BU253" s="177"/>
      <c r="BV253" s="46"/>
    </row>
    <row r="254" spans="1:74" ht="51.75" customHeight="1" x14ac:dyDescent="0.55000000000000004">
      <c r="A254" s="1387">
        <v>0</v>
      </c>
      <c r="B254" s="1388">
        <v>6</v>
      </c>
      <c r="C254" s="1387">
        <v>0</v>
      </c>
      <c r="D254" s="1388">
        <v>9</v>
      </c>
      <c r="E254" s="1387">
        <v>0</v>
      </c>
      <c r="F254" s="1388">
        <v>4</v>
      </c>
      <c r="G254" s="1387">
        <v>0</v>
      </c>
      <c r="H254" s="1388">
        <v>1</v>
      </c>
      <c r="I254" s="2841"/>
      <c r="J254" s="2766" t="str">
        <f t="shared" si="81"/>
        <v>06090401</v>
      </c>
      <c r="K254" s="2845"/>
      <c r="L254" s="2845"/>
      <c r="M254" s="2845"/>
      <c r="N254" s="2845"/>
      <c r="O254" s="2845"/>
      <c r="P254" s="2845"/>
      <c r="Q254" s="2845"/>
      <c r="R254" s="2845"/>
      <c r="S254" s="2840" t="s">
        <v>456</v>
      </c>
      <c r="T254" s="2708" t="s">
        <v>1235</v>
      </c>
      <c r="U254" s="2708" t="s">
        <v>1235</v>
      </c>
      <c r="V254" s="2671"/>
      <c r="W254" s="1135"/>
      <c r="X254" s="3020" t="s">
        <v>291</v>
      </c>
      <c r="Y254" s="780"/>
      <c r="Z254" s="548"/>
      <c r="AA254" s="791"/>
      <c r="AB254" s="791"/>
      <c r="AC254" s="2444"/>
      <c r="AD254" s="3426"/>
      <c r="AE254" s="3426"/>
      <c r="AF254" s="3426"/>
      <c r="AG254" s="3559"/>
      <c r="AH254" s="3370">
        <f t="shared" si="86"/>
        <v>55</v>
      </c>
      <c r="AI254" s="3398">
        <v>28</v>
      </c>
      <c r="AJ254" s="3398">
        <v>0</v>
      </c>
      <c r="AK254" s="3398">
        <v>0</v>
      </c>
      <c r="AL254" s="3398">
        <v>24</v>
      </c>
      <c r="AM254" s="3398">
        <v>0</v>
      </c>
      <c r="AN254" s="3398">
        <v>3</v>
      </c>
      <c r="AO254" s="3384"/>
      <c r="AP254" s="3398"/>
      <c r="AQ254" s="3370">
        <f t="shared" si="85"/>
        <v>20</v>
      </c>
      <c r="AR254" s="2140">
        <v>4</v>
      </c>
      <c r="AS254" s="1787">
        <v>0</v>
      </c>
      <c r="AT254" s="1787">
        <v>10</v>
      </c>
      <c r="AU254" s="1787">
        <v>0</v>
      </c>
      <c r="AV254" s="1787">
        <v>0</v>
      </c>
      <c r="AW254" s="2209">
        <v>0</v>
      </c>
      <c r="AX254" s="2209">
        <v>0</v>
      </c>
      <c r="AY254" s="1834">
        <v>6</v>
      </c>
      <c r="AZ254" s="1977"/>
      <c r="BA254" s="2916">
        <f t="shared" si="84"/>
        <v>130</v>
      </c>
      <c r="BB254" s="3017">
        <f>BA254/'Radiología simple.'!$AO$8</f>
        <v>10.833333333333334</v>
      </c>
      <c r="BC254" s="1807" t="str" cm="1">
        <f t="array" ref="BC254">_xlfn.IFS(BB254&lt;4,"estandar",BB254&gt;9,"compleja",BB254&gt;4,"avanzada")</f>
        <v>compleja</v>
      </c>
      <c r="BD254" s="3260">
        <v>1</v>
      </c>
      <c r="BE254" s="3261">
        <v>1</v>
      </c>
      <c r="BF254" s="3260">
        <v>1</v>
      </c>
      <c r="BG254" s="3261">
        <v>0</v>
      </c>
      <c r="BH254" s="1164"/>
      <c r="BI254" s="1164"/>
      <c r="BJ254" s="1164"/>
      <c r="BK254" s="1164"/>
      <c r="BL254" s="1164"/>
      <c r="BM254" s="1162"/>
      <c r="BN254" s="1164"/>
      <c r="BO254" s="1164"/>
      <c r="BP254" s="1164"/>
      <c r="BQ254" s="1164"/>
      <c r="BR254" s="1164"/>
      <c r="BS254" s="1165"/>
      <c r="BT254" s="1200"/>
      <c r="BU254" s="177"/>
      <c r="BV254" s="46"/>
    </row>
    <row r="255" spans="1:74" ht="51.75" customHeight="1" x14ac:dyDescent="0.55000000000000004">
      <c r="A255" s="1387">
        <v>0</v>
      </c>
      <c r="B255" s="1388">
        <v>6</v>
      </c>
      <c r="C255" s="1387">
        <v>0</v>
      </c>
      <c r="D255" s="1388">
        <v>9</v>
      </c>
      <c r="E255" s="1387">
        <v>0</v>
      </c>
      <c r="F255" s="1388">
        <v>3</v>
      </c>
      <c r="G255" s="1387">
        <v>0</v>
      </c>
      <c r="H255" s="1388">
        <v>1</v>
      </c>
      <c r="I255" s="2841"/>
      <c r="J255" s="2766" t="str">
        <f t="shared" si="81"/>
        <v>06090301</v>
      </c>
      <c r="K255" s="2845"/>
      <c r="L255" s="2845"/>
      <c r="M255" s="2845"/>
      <c r="N255" s="2845"/>
      <c r="O255" s="2845"/>
      <c r="P255" s="2845"/>
      <c r="Q255" s="2845"/>
      <c r="R255" s="2845"/>
      <c r="S255" s="2840" t="s">
        <v>456</v>
      </c>
      <c r="T255" s="2708" t="s">
        <v>1236</v>
      </c>
      <c r="U255" s="2708" t="s">
        <v>1236</v>
      </c>
      <c r="V255" s="2671"/>
      <c r="W255" s="1135"/>
      <c r="X255" s="3020" t="s">
        <v>291</v>
      </c>
      <c r="Y255" s="780"/>
      <c r="Z255" s="548"/>
      <c r="AA255" s="791"/>
      <c r="AB255" s="791"/>
      <c r="AC255" s="2444"/>
      <c r="AD255" s="3507">
        <f>BB255</f>
        <v>6.25</v>
      </c>
      <c r="AE255" s="3426"/>
      <c r="AF255" s="3426"/>
      <c r="AG255" s="3559"/>
      <c r="AH255" s="3370">
        <f t="shared" si="86"/>
        <v>55</v>
      </c>
      <c r="AI255" s="3398">
        <v>28</v>
      </c>
      <c r="AJ255" s="3398">
        <v>0</v>
      </c>
      <c r="AK255" s="3398">
        <v>0</v>
      </c>
      <c r="AL255" s="3398">
        <v>24</v>
      </c>
      <c r="AM255" s="3398">
        <v>0</v>
      </c>
      <c r="AN255" s="3398">
        <v>3</v>
      </c>
      <c r="AO255" s="3384"/>
      <c r="AP255" s="3398"/>
      <c r="AQ255" s="3370">
        <f t="shared" si="85"/>
        <v>20</v>
      </c>
      <c r="AR255" s="2140">
        <v>4</v>
      </c>
      <c r="AS255" s="1787">
        <v>0</v>
      </c>
      <c r="AT255" s="1787">
        <v>10</v>
      </c>
      <c r="AU255" s="1787">
        <v>0</v>
      </c>
      <c r="AV255" s="1787">
        <v>0</v>
      </c>
      <c r="AW255" s="2209">
        <v>0</v>
      </c>
      <c r="AX255" s="2209">
        <v>0</v>
      </c>
      <c r="AY255" s="1834">
        <v>6</v>
      </c>
      <c r="AZ255" s="1977"/>
      <c r="BA255" s="2916">
        <f t="shared" si="84"/>
        <v>75</v>
      </c>
      <c r="BB255" s="3017">
        <f>BA255/'Radiología simple.'!$AO$8</f>
        <v>6.25</v>
      </c>
      <c r="BC255" s="1807" t="str" cm="1">
        <f t="array" ref="BC255">_xlfn.IFS(BB255&lt;4,"estandar",BB255&gt;9,"compleja",BB255&gt;4,"avanzada")</f>
        <v>avanzada</v>
      </c>
      <c r="BD255" s="3260">
        <v>1</v>
      </c>
      <c r="BE255" s="3261">
        <v>0</v>
      </c>
      <c r="BF255" s="3260">
        <v>1</v>
      </c>
      <c r="BG255" s="3261">
        <v>0</v>
      </c>
      <c r="BH255" s="1164"/>
      <c r="BI255" s="1164"/>
      <c r="BJ255" s="1164"/>
      <c r="BK255" s="1164"/>
      <c r="BL255" s="1164"/>
      <c r="BM255" s="1162"/>
      <c r="BN255" s="1164"/>
      <c r="BO255" s="1164"/>
      <c r="BP255" s="1164"/>
      <c r="BQ255" s="1164"/>
      <c r="BR255" s="1164"/>
      <c r="BS255" s="1165"/>
      <c r="BT255" s="1200"/>
      <c r="BU255" s="177"/>
      <c r="BV255" s="46"/>
    </row>
    <row r="256" spans="1:74" s="564" customFormat="1" ht="20.25" customHeight="1" x14ac:dyDescent="0.55000000000000004">
      <c r="A256" s="824"/>
      <c r="B256" s="825"/>
      <c r="C256" s="824"/>
      <c r="D256" s="825"/>
      <c r="E256" s="824"/>
      <c r="F256" s="825"/>
      <c r="G256" s="824"/>
      <c r="H256" s="825"/>
      <c r="I256" s="1375"/>
      <c r="J256" s="1375"/>
      <c r="K256" s="830"/>
      <c r="L256" s="830"/>
      <c r="M256" s="830"/>
      <c r="N256" s="830"/>
      <c r="O256" s="830"/>
      <c r="P256" s="830"/>
      <c r="Q256" s="830"/>
      <c r="R256" s="830"/>
      <c r="S256" s="831"/>
      <c r="T256" s="849"/>
      <c r="U256" s="849"/>
      <c r="V256" s="849"/>
      <c r="W256" s="849"/>
      <c r="X256" s="2768"/>
      <c r="Y256" s="555"/>
      <c r="Z256" s="555"/>
      <c r="AA256" s="555"/>
      <c r="AB256" s="555"/>
      <c r="AC256" s="1573"/>
      <c r="AD256" s="3401"/>
      <c r="AE256" s="3401"/>
      <c r="AF256" s="3401"/>
      <c r="AG256" s="3379"/>
      <c r="AH256" s="3379"/>
      <c r="AI256" s="3379"/>
      <c r="AJ256" s="3379"/>
      <c r="AK256" s="3379"/>
      <c r="AL256" s="3379"/>
      <c r="AM256" s="3379"/>
      <c r="AN256" s="3379"/>
      <c r="AO256" s="3379"/>
      <c r="AP256" s="3379"/>
      <c r="AQ256" s="3379"/>
      <c r="AR256" s="2141"/>
      <c r="AS256" s="1782"/>
      <c r="AT256" s="1782"/>
      <c r="AU256" s="1782"/>
      <c r="AV256" s="1782"/>
      <c r="AW256" s="2207"/>
      <c r="AX256" s="2207"/>
      <c r="AY256" s="1833"/>
      <c r="AZ256" s="1980"/>
      <c r="BA256" s="1919"/>
      <c r="BB256" s="1149"/>
      <c r="BC256" s="1920"/>
      <c r="BD256" s="3282"/>
      <c r="BE256" s="1221"/>
      <c r="BF256" s="3282"/>
      <c r="BG256" s="1221"/>
      <c r="BH256" s="1149"/>
      <c r="BI256" s="1149"/>
      <c r="BJ256" s="1149"/>
      <c r="BK256" s="1149"/>
      <c r="BL256" s="1149"/>
      <c r="BM256" s="1151"/>
      <c r="BN256" s="1149"/>
      <c r="BO256" s="1149"/>
      <c r="BP256" s="1149"/>
      <c r="BQ256" s="1149"/>
      <c r="BR256" s="1149"/>
      <c r="BS256" s="1152"/>
      <c r="BT256" s="1221"/>
      <c r="BU256" s="836"/>
      <c r="BV256" s="837"/>
    </row>
    <row r="257" spans="1:74" ht="28.5" customHeight="1" x14ac:dyDescent="0.35">
      <c r="A257" s="770"/>
      <c r="B257" s="771"/>
      <c r="C257" s="770"/>
      <c r="D257" s="771"/>
      <c r="E257" s="770"/>
      <c r="F257" s="771"/>
      <c r="G257" s="770"/>
      <c r="H257" s="771"/>
      <c r="I257" s="2800" t="str">
        <f>CONCATENATE(A257,B257,C257,D257,E257,F257,G257,H257)</f>
        <v/>
      </c>
      <c r="J257" s="2800"/>
      <c r="K257" s="776"/>
      <c r="L257" s="776"/>
      <c r="M257" s="776"/>
      <c r="N257" s="776"/>
      <c r="O257" s="776"/>
      <c r="P257" s="776"/>
      <c r="Q257" s="776"/>
      <c r="R257" s="776"/>
      <c r="S257" s="783" t="s">
        <v>119</v>
      </c>
      <c r="T257" s="784" t="s">
        <v>1237</v>
      </c>
      <c r="U257" s="785"/>
      <c r="V257" s="785"/>
      <c r="W257" s="785"/>
      <c r="X257" s="2467"/>
      <c r="Y257" s="784" t="s">
        <v>1238</v>
      </c>
      <c r="Z257" s="784"/>
      <c r="AA257" s="784"/>
      <c r="AB257" s="784"/>
      <c r="AC257" s="1572"/>
      <c r="AD257" s="3380"/>
      <c r="AE257" s="3380"/>
      <c r="AF257" s="3380"/>
      <c r="AG257" s="3602"/>
      <c r="AH257" s="3602"/>
      <c r="AI257" s="3602"/>
      <c r="AJ257" s="3602"/>
      <c r="AK257" s="3602"/>
      <c r="AL257" s="3602"/>
      <c r="AM257" s="3602"/>
      <c r="AN257" s="3602"/>
      <c r="AO257" s="3602"/>
      <c r="AP257" s="3602"/>
      <c r="AQ257" s="3602"/>
      <c r="AR257" s="2145"/>
      <c r="AS257" s="1951"/>
      <c r="AT257" s="1951"/>
      <c r="AU257" s="1951"/>
      <c r="AV257" s="1951"/>
      <c r="AW257" s="2213"/>
      <c r="AX257" s="2213"/>
      <c r="AY257" s="1966"/>
      <c r="AZ257" s="1978"/>
      <c r="BA257" s="1927"/>
      <c r="BB257" s="1182"/>
      <c r="BC257" s="1928"/>
      <c r="BD257" s="3272"/>
      <c r="BE257" s="1220"/>
      <c r="BF257" s="1220"/>
      <c r="BG257" s="1220"/>
      <c r="BH257" s="1182"/>
      <c r="BI257" s="1182"/>
      <c r="BJ257" s="1182"/>
      <c r="BK257" s="1182"/>
      <c r="BL257" s="1182"/>
      <c r="BM257" s="1175"/>
      <c r="BN257" s="1182"/>
      <c r="BO257" s="1182"/>
      <c r="BP257" s="1182"/>
      <c r="BQ257" s="1182"/>
      <c r="BR257" s="1182"/>
      <c r="BS257" s="1175"/>
      <c r="BT257" s="1220"/>
      <c r="BU257" s="177"/>
      <c r="BV257" s="46"/>
    </row>
    <row r="258" spans="1:74" ht="42.75" customHeight="1" x14ac:dyDescent="0.55000000000000004">
      <c r="A258" s="537">
        <v>0</v>
      </c>
      <c r="B258" s="538">
        <v>6</v>
      </c>
      <c r="C258" s="537">
        <v>0</v>
      </c>
      <c r="D258" s="538">
        <v>9</v>
      </c>
      <c r="E258" s="537">
        <v>0</v>
      </c>
      <c r="F258" s="538">
        <v>2</v>
      </c>
      <c r="G258" s="537">
        <v>0</v>
      </c>
      <c r="H258" s="538">
        <v>1</v>
      </c>
      <c r="I258" s="1375" t="str">
        <f>CONCATENATE(A258,B258,C258,D258,E258,F258,G258,H258)</f>
        <v>06090201</v>
      </c>
      <c r="J258" s="1375" t="str">
        <f t="shared" ref="J258" si="87">CONCATENATE(A258,B258,C258,D258,E258,F258,G258,H258)</f>
        <v>06090201</v>
      </c>
      <c r="K258" s="830"/>
      <c r="L258" s="986" t="s">
        <v>1239</v>
      </c>
      <c r="M258" s="986"/>
      <c r="N258" s="986"/>
      <c r="O258" s="986"/>
      <c r="P258" s="986"/>
      <c r="Q258" s="986"/>
      <c r="R258" s="986"/>
      <c r="S258" s="986" t="s">
        <v>119</v>
      </c>
      <c r="T258" s="2663" t="s">
        <v>1240</v>
      </c>
      <c r="U258" s="2765"/>
      <c r="V258" s="2765"/>
      <c r="W258" s="2439"/>
      <c r="X258" s="2466" t="s">
        <v>240</v>
      </c>
      <c r="Y258" s="545" t="s">
        <v>1241</v>
      </c>
      <c r="Z258" s="548"/>
      <c r="AA258" s="791"/>
      <c r="AB258" s="791"/>
      <c r="AC258" s="1571">
        <v>4</v>
      </c>
      <c r="AD258" s="3507">
        <f>BB258</f>
        <v>2.5</v>
      </c>
      <c r="AE258" s="3378">
        <v>6.8</v>
      </c>
      <c r="AF258" s="3378"/>
      <c r="AG258" s="3398">
        <v>35</v>
      </c>
      <c r="AH258" s="3545">
        <v>15</v>
      </c>
      <c r="AI258" s="3545">
        <v>15</v>
      </c>
      <c r="AJ258" s="3398">
        <v>0</v>
      </c>
      <c r="AK258" s="3398">
        <v>0</v>
      </c>
      <c r="AL258" s="3398">
        <v>0</v>
      </c>
      <c r="AM258" s="3398">
        <v>0</v>
      </c>
      <c r="AN258" s="3398">
        <v>0</v>
      </c>
      <c r="AO258" s="3384"/>
      <c r="AP258" s="3398">
        <v>15</v>
      </c>
      <c r="AQ258" s="3370">
        <f t="shared" ref="AQ258:AQ302" si="88">SUM(AR258:AY258)</f>
        <v>0</v>
      </c>
      <c r="AR258" s="2013">
        <v>0</v>
      </c>
      <c r="AS258" s="1784">
        <v>0</v>
      </c>
      <c r="AT258" s="1784">
        <v>0</v>
      </c>
      <c r="AU258" s="1784">
        <v>0</v>
      </c>
      <c r="AV258" s="1784">
        <v>0</v>
      </c>
      <c r="AW258" s="2206">
        <v>0</v>
      </c>
      <c r="AX258" s="2206">
        <v>0</v>
      </c>
      <c r="AY258" s="1907">
        <v>0</v>
      </c>
      <c r="AZ258" s="1977"/>
      <c r="BA258" s="2916">
        <f>(BD258*AQ258)+(BE258*AH258)+(BF258*AH258)+(BG258*AH258)</f>
        <v>30</v>
      </c>
      <c r="BB258" s="3017">
        <f>BA258/'Radiología simple.'!$AO$8</f>
        <v>2.5</v>
      </c>
      <c r="BC258" s="1807" t="str" cm="1">
        <f t="array" ref="BC258">_xlfn.IFS(BB258&lt;4,"estandar",BB258&gt;9,"compleja",BB258&gt;4,"avanzada")</f>
        <v>estandar</v>
      </c>
      <c r="BD258" s="3264">
        <v>1</v>
      </c>
      <c r="BE258" s="1200">
        <v>1</v>
      </c>
      <c r="BF258" s="1200">
        <v>1</v>
      </c>
      <c r="BG258" s="1200">
        <v>0</v>
      </c>
      <c r="BH258" s="1164">
        <v>11.474499245852201</v>
      </c>
      <c r="BI258" s="1164">
        <v>7.11893137254902</v>
      </c>
      <c r="BJ258" s="1164">
        <v>10.875339366515799</v>
      </c>
      <c r="BK258" s="1164"/>
      <c r="BL258" s="1164">
        <f>SUM(BH258,BI258,BJ258)</f>
        <v>29.468769984917021</v>
      </c>
      <c r="BM258" s="1162"/>
      <c r="BN258" s="1164">
        <v>33.823529411764703</v>
      </c>
      <c r="BO258" s="1164">
        <v>0</v>
      </c>
      <c r="BP258" s="1164">
        <v>0</v>
      </c>
      <c r="BQ258" s="1164">
        <v>1.5117748863587801</v>
      </c>
      <c r="BR258" s="1164">
        <f>SUM(BL258,BN258,BO258,BP258,BQ258)</f>
        <v>64.804074283040507</v>
      </c>
      <c r="BS258" s="1165"/>
      <c r="BT258" s="1200"/>
      <c r="BU258" s="177"/>
      <c r="BV258" s="46"/>
    </row>
    <row r="259" spans="1:74" ht="42.75" hidden="1" customHeight="1" x14ac:dyDescent="0.55000000000000004">
      <c r="A259" s="1389"/>
      <c r="B259" s="1390"/>
      <c r="C259" s="1389"/>
      <c r="D259" s="1390"/>
      <c r="E259" s="1389"/>
      <c r="F259" s="1390"/>
      <c r="G259" s="1389"/>
      <c r="H259" s="1390"/>
      <c r="I259" s="2841"/>
      <c r="J259" s="2841"/>
      <c r="K259" s="830"/>
      <c r="L259" s="986"/>
      <c r="M259" s="986"/>
      <c r="N259" s="986"/>
      <c r="O259" s="986"/>
      <c r="P259" s="986"/>
      <c r="Q259" s="986"/>
      <c r="R259" s="986"/>
      <c r="S259" s="2846" t="s">
        <v>111</v>
      </c>
      <c r="T259" s="3223" t="s">
        <v>1242</v>
      </c>
      <c r="U259" s="2765"/>
      <c r="V259" s="2765"/>
      <c r="W259" s="2406" t="s">
        <v>1243</v>
      </c>
      <c r="X259" s="2464"/>
      <c r="Y259" s="94"/>
      <c r="Z259" s="94"/>
      <c r="AA259" s="94"/>
      <c r="AB259" s="94"/>
      <c r="AC259" s="1571"/>
      <c r="AD259" s="3507">
        <f>BB259</f>
        <v>0</v>
      </c>
      <c r="AE259" s="3378"/>
      <c r="AF259" s="3378"/>
      <c r="AG259" s="3384"/>
      <c r="AH259" s="3379"/>
      <c r="AI259" s="3545">
        <v>25</v>
      </c>
      <c r="AJ259" s="3398">
        <v>0</v>
      </c>
      <c r="AK259" s="3398">
        <v>0</v>
      </c>
      <c r="AL259" s="3398">
        <v>0</v>
      </c>
      <c r="AM259" s="3398">
        <v>0</v>
      </c>
      <c r="AN259" s="3398">
        <v>0</v>
      </c>
      <c r="AO259" s="3384"/>
      <c r="AP259" s="3384"/>
      <c r="AQ259" s="3370">
        <f t="shared" si="88"/>
        <v>0</v>
      </c>
      <c r="AR259" s="2013">
        <v>0</v>
      </c>
      <c r="AS259" s="2013">
        <v>0</v>
      </c>
      <c r="AT259" s="2013">
        <v>0</v>
      </c>
      <c r="AU259" s="2013">
        <v>0</v>
      </c>
      <c r="AV259" s="2013">
        <v>0</v>
      </c>
      <c r="AW259" s="2013">
        <v>0</v>
      </c>
      <c r="AX259" s="2013">
        <v>0</v>
      </c>
      <c r="AY259" s="2013">
        <v>0</v>
      </c>
      <c r="AZ259" s="1977"/>
      <c r="BA259" s="2916"/>
      <c r="BB259" s="3017"/>
      <c r="BC259" s="1807" t="str" cm="1">
        <f t="array" ref="BC259">_xlfn.IFS(BB259&lt;4,"estandar",BB259&gt;9,"compleja",BB259&gt;4,"avanzada")</f>
        <v>estandar</v>
      </c>
      <c r="BD259" s="3264"/>
      <c r="BE259" s="1200"/>
      <c r="BF259" s="1200"/>
      <c r="BG259" s="1200"/>
      <c r="BH259" s="1164"/>
      <c r="BI259" s="1164"/>
      <c r="BJ259" s="1164"/>
      <c r="BK259" s="1164"/>
      <c r="BL259" s="1164"/>
      <c r="BM259" s="1162"/>
      <c r="BN259" s="1164"/>
      <c r="BO259" s="1164"/>
      <c r="BP259" s="1164"/>
      <c r="BQ259" s="1164"/>
      <c r="BR259" s="1164"/>
      <c r="BS259" s="1165"/>
      <c r="BT259" s="1200"/>
      <c r="BU259" s="177"/>
      <c r="BV259" s="46"/>
    </row>
    <row r="260" spans="1:74" ht="20.25" hidden="1" customHeight="1" x14ac:dyDescent="0.55000000000000004">
      <c r="A260" s="1387"/>
      <c r="B260" s="1388"/>
      <c r="C260" s="1387"/>
      <c r="D260" s="1388"/>
      <c r="E260" s="1387"/>
      <c r="F260" s="1388"/>
      <c r="G260" s="1387"/>
      <c r="H260" s="1388"/>
      <c r="I260" s="2841"/>
      <c r="J260" s="2841"/>
      <c r="K260" s="830"/>
      <c r="L260" s="986"/>
      <c r="M260" s="986"/>
      <c r="N260" s="986"/>
      <c r="O260" s="986"/>
      <c r="P260" s="986"/>
      <c r="Q260" s="986"/>
      <c r="R260" s="986"/>
      <c r="S260" s="2784" t="s">
        <v>456</v>
      </c>
      <c r="T260" s="3224" t="s">
        <v>1244</v>
      </c>
      <c r="U260" s="2847"/>
      <c r="V260" s="2847"/>
      <c r="W260" s="851"/>
      <c r="X260" s="2324" t="s">
        <v>268</v>
      </c>
      <c r="Y260" s="829"/>
      <c r="Z260" s="791"/>
      <c r="AA260" s="791"/>
      <c r="AB260" s="791"/>
      <c r="AC260" s="1571"/>
      <c r="AD260" s="3378"/>
      <c r="AE260" s="3378"/>
      <c r="AF260" s="3378"/>
      <c r="AG260" s="3384"/>
      <c r="AH260" s="3379"/>
      <c r="AI260" s="3379"/>
      <c r="AJ260" s="3384"/>
      <c r="AK260" s="3384"/>
      <c r="AL260" s="3384"/>
      <c r="AM260" s="3384"/>
      <c r="AN260" s="3384"/>
      <c r="AO260" s="3384"/>
      <c r="AP260" s="3384"/>
      <c r="AQ260" s="3370">
        <f t="shared" si="88"/>
        <v>0</v>
      </c>
      <c r="AR260" s="2013"/>
      <c r="AS260" s="1784"/>
      <c r="AT260" s="1784"/>
      <c r="AU260" s="1784"/>
      <c r="AV260" s="1784"/>
      <c r="AW260" s="2206"/>
      <c r="AX260" s="2206"/>
      <c r="AY260" s="1907"/>
      <c r="AZ260" s="1977"/>
      <c r="BA260" s="2916">
        <f t="shared" ref="BA260:BA295" si="89">(BD260*AP260)+(BE260*AG260)+(BF260*AG260)+(BG260*AG260)</f>
        <v>0</v>
      </c>
      <c r="BB260" s="3017">
        <f>BA260/'Radiología simple.'!$AO$8</f>
        <v>0</v>
      </c>
      <c r="BC260" s="2921"/>
      <c r="BD260" s="3264"/>
      <c r="BE260" s="1200"/>
      <c r="BF260" s="1200"/>
      <c r="BG260" s="1200"/>
      <c r="BH260" s="1164"/>
      <c r="BI260" s="1164"/>
      <c r="BJ260" s="1164"/>
      <c r="BK260" s="1164"/>
      <c r="BL260" s="1164"/>
      <c r="BM260" s="1162"/>
      <c r="BN260" s="1164"/>
      <c r="BO260" s="1164"/>
      <c r="BP260" s="1164"/>
      <c r="BQ260" s="1164"/>
      <c r="BR260" s="1164"/>
      <c r="BS260" s="1165"/>
      <c r="BT260" s="1200"/>
      <c r="BU260" s="177"/>
      <c r="BV260" s="46"/>
    </row>
    <row r="261" spans="1:74" ht="20.25" hidden="1" customHeight="1" x14ac:dyDescent="0.55000000000000004">
      <c r="A261" s="1387"/>
      <c r="B261" s="1388"/>
      <c r="C261" s="1387"/>
      <c r="D261" s="1388"/>
      <c r="E261" s="1387"/>
      <c r="F261" s="1388"/>
      <c r="G261" s="1387"/>
      <c r="H261" s="1388"/>
      <c r="I261" s="2841"/>
      <c r="J261" s="2841"/>
      <c r="K261" s="830"/>
      <c r="L261" s="986"/>
      <c r="M261" s="986"/>
      <c r="N261" s="986"/>
      <c r="O261" s="986"/>
      <c r="P261" s="986"/>
      <c r="Q261" s="986"/>
      <c r="R261" s="986"/>
      <c r="S261" s="2784" t="s">
        <v>456</v>
      </c>
      <c r="T261" s="3224" t="s">
        <v>1245</v>
      </c>
      <c r="U261" s="2847"/>
      <c r="V261" s="2847"/>
      <c r="W261" s="851"/>
      <c r="X261" s="2324" t="s">
        <v>268</v>
      </c>
      <c r="Y261" s="829"/>
      <c r="Z261" s="791"/>
      <c r="AA261" s="791"/>
      <c r="AB261" s="791"/>
      <c r="AC261" s="1571"/>
      <c r="AD261" s="3378"/>
      <c r="AE261" s="3378"/>
      <c r="AF261" s="3378"/>
      <c r="AG261" s="3384"/>
      <c r="AH261" s="3379"/>
      <c r="AI261" s="3379"/>
      <c r="AJ261" s="3384"/>
      <c r="AK261" s="3384"/>
      <c r="AL261" s="3384"/>
      <c r="AM261" s="3384"/>
      <c r="AN261" s="3384"/>
      <c r="AO261" s="3384"/>
      <c r="AP261" s="3384"/>
      <c r="AQ261" s="3370">
        <f t="shared" si="88"/>
        <v>0</v>
      </c>
      <c r="AR261" s="2013"/>
      <c r="AS261" s="1784"/>
      <c r="AT261" s="1784"/>
      <c r="AU261" s="1784"/>
      <c r="AV261" s="1784"/>
      <c r="AW261" s="2206"/>
      <c r="AX261" s="2206"/>
      <c r="AY261" s="1907"/>
      <c r="AZ261" s="1977"/>
      <c r="BA261" s="2916">
        <f t="shared" si="89"/>
        <v>0</v>
      </c>
      <c r="BB261" s="3017">
        <f>BA261/'Radiología simple.'!$AO$8</f>
        <v>0</v>
      </c>
      <c r="BC261" s="2921"/>
      <c r="BD261" s="3264"/>
      <c r="BE261" s="1200"/>
      <c r="BF261" s="1200"/>
      <c r="BG261" s="1200"/>
      <c r="BH261" s="1164"/>
      <c r="BI261" s="1164"/>
      <c r="BJ261" s="1164"/>
      <c r="BK261" s="1164"/>
      <c r="BL261" s="1164"/>
      <c r="BM261" s="1162"/>
      <c r="BN261" s="1164"/>
      <c r="BO261" s="1164"/>
      <c r="BP261" s="1164"/>
      <c r="BQ261" s="1164"/>
      <c r="BR261" s="1164"/>
      <c r="BS261" s="1165"/>
      <c r="BT261" s="1200"/>
      <c r="BU261" s="177"/>
      <c r="BV261" s="46"/>
    </row>
    <row r="262" spans="1:74" ht="20.25" hidden="1" customHeight="1" x14ac:dyDescent="0.55000000000000004">
      <c r="A262" s="1387"/>
      <c r="B262" s="1388"/>
      <c r="C262" s="1387"/>
      <c r="D262" s="1388"/>
      <c r="E262" s="1387"/>
      <c r="F262" s="1388"/>
      <c r="G262" s="1387"/>
      <c r="H262" s="1388"/>
      <c r="I262" s="2841"/>
      <c r="J262" s="2841"/>
      <c r="K262" s="830"/>
      <c r="L262" s="986"/>
      <c r="M262" s="986"/>
      <c r="N262" s="986"/>
      <c r="O262" s="986"/>
      <c r="P262" s="986"/>
      <c r="Q262" s="986"/>
      <c r="R262" s="986"/>
      <c r="S262" s="2784" t="s">
        <v>456</v>
      </c>
      <c r="T262" s="3224"/>
      <c r="U262" s="861" t="s">
        <v>1246</v>
      </c>
      <c r="V262" s="861"/>
      <c r="W262" s="852"/>
      <c r="X262" s="2324" t="s">
        <v>268</v>
      </c>
      <c r="Y262" s="852" t="s">
        <v>1246</v>
      </c>
      <c r="Z262" s="791"/>
      <c r="AA262" s="791"/>
      <c r="AB262" s="791"/>
      <c r="AC262" s="1571"/>
      <c r="AD262" s="3378"/>
      <c r="AE262" s="3378"/>
      <c r="AF262" s="3378"/>
      <c r="AG262" s="3384"/>
      <c r="AH262" s="3379"/>
      <c r="AI262" s="3379"/>
      <c r="AJ262" s="3384"/>
      <c r="AK262" s="3384"/>
      <c r="AL262" s="3384"/>
      <c r="AM262" s="3384"/>
      <c r="AN262" s="3384"/>
      <c r="AO262" s="3384"/>
      <c r="AP262" s="3384"/>
      <c r="AQ262" s="3370">
        <f t="shared" si="88"/>
        <v>0</v>
      </c>
      <c r="AR262" s="2013"/>
      <c r="AS262" s="1784"/>
      <c r="AT262" s="1784"/>
      <c r="AU262" s="1784"/>
      <c r="AV262" s="1784"/>
      <c r="AW262" s="2206"/>
      <c r="AX262" s="2206"/>
      <c r="AY262" s="1907"/>
      <c r="AZ262" s="1977"/>
      <c r="BA262" s="2916">
        <f t="shared" si="89"/>
        <v>0</v>
      </c>
      <c r="BB262" s="3017">
        <f>BA262/'Radiología simple.'!$AO$8</f>
        <v>0</v>
      </c>
      <c r="BC262" s="2921"/>
      <c r="BD262" s="3264"/>
      <c r="BE262" s="1200"/>
      <c r="BF262" s="1200"/>
      <c r="BG262" s="1200"/>
      <c r="BH262" s="1164"/>
      <c r="BI262" s="1164"/>
      <c r="BJ262" s="1164"/>
      <c r="BK262" s="1164"/>
      <c r="BL262" s="1164"/>
      <c r="BM262" s="1162"/>
      <c r="BN262" s="1164"/>
      <c r="BO262" s="1164"/>
      <c r="BP262" s="1164"/>
      <c r="BQ262" s="1164"/>
      <c r="BR262" s="1164"/>
      <c r="BS262" s="1165"/>
      <c r="BT262" s="1200"/>
      <c r="BU262" s="177"/>
      <c r="BV262" s="46"/>
    </row>
    <row r="263" spans="1:74" ht="20.25" hidden="1" customHeight="1" x14ac:dyDescent="0.55000000000000004">
      <c r="A263" s="1387"/>
      <c r="B263" s="1388"/>
      <c r="C263" s="1387"/>
      <c r="D263" s="1388"/>
      <c r="E263" s="1387"/>
      <c r="F263" s="1388"/>
      <c r="G263" s="1387"/>
      <c r="H263" s="1388"/>
      <c r="I263" s="2841"/>
      <c r="J263" s="2841"/>
      <c r="K263" s="830"/>
      <c r="L263" s="986"/>
      <c r="M263" s="986"/>
      <c r="N263" s="986"/>
      <c r="O263" s="986"/>
      <c r="P263" s="986"/>
      <c r="Q263" s="986"/>
      <c r="R263" s="986"/>
      <c r="S263" s="2784" t="s">
        <v>456</v>
      </c>
      <c r="T263" s="3224"/>
      <c r="U263" s="861" t="s">
        <v>1247</v>
      </c>
      <c r="V263" s="861"/>
      <c r="W263" s="852"/>
      <c r="X263" s="2324" t="s">
        <v>268</v>
      </c>
      <c r="Y263" s="852" t="s">
        <v>1247</v>
      </c>
      <c r="Z263" s="791"/>
      <c r="AA263" s="791"/>
      <c r="AB263" s="791"/>
      <c r="AC263" s="1571"/>
      <c r="AD263" s="3378"/>
      <c r="AE263" s="3378"/>
      <c r="AF263" s="3378"/>
      <c r="AG263" s="3384"/>
      <c r="AH263" s="3379"/>
      <c r="AI263" s="3379"/>
      <c r="AJ263" s="3384"/>
      <c r="AK263" s="3384"/>
      <c r="AL263" s="3384"/>
      <c r="AM263" s="3384"/>
      <c r="AN263" s="3384"/>
      <c r="AO263" s="3384"/>
      <c r="AP263" s="3384"/>
      <c r="AQ263" s="3370">
        <f t="shared" si="88"/>
        <v>0</v>
      </c>
      <c r="AR263" s="2013"/>
      <c r="AS263" s="1784"/>
      <c r="AT263" s="1784"/>
      <c r="AU263" s="1784"/>
      <c r="AV263" s="1784"/>
      <c r="AW263" s="2206"/>
      <c r="AX263" s="2206"/>
      <c r="AY263" s="1907"/>
      <c r="AZ263" s="1977"/>
      <c r="BA263" s="2916">
        <f t="shared" si="89"/>
        <v>0</v>
      </c>
      <c r="BB263" s="3017">
        <f>BA263/'Radiología simple.'!$AO$8</f>
        <v>0</v>
      </c>
      <c r="BC263" s="2921"/>
      <c r="BD263" s="3264"/>
      <c r="BE263" s="1200"/>
      <c r="BF263" s="1200"/>
      <c r="BG263" s="1200"/>
      <c r="BH263" s="1164"/>
      <c r="BI263" s="1164"/>
      <c r="BJ263" s="1164"/>
      <c r="BK263" s="1164"/>
      <c r="BL263" s="1164"/>
      <c r="BM263" s="1162"/>
      <c r="BN263" s="1164"/>
      <c r="BO263" s="1164"/>
      <c r="BP263" s="1164"/>
      <c r="BQ263" s="1164"/>
      <c r="BR263" s="1164"/>
      <c r="BS263" s="1165"/>
      <c r="BT263" s="1200"/>
      <c r="BU263" s="177"/>
      <c r="BV263" s="46"/>
    </row>
    <row r="264" spans="1:74" ht="20.25" hidden="1" customHeight="1" x14ac:dyDescent="0.55000000000000004">
      <c r="A264" s="1387"/>
      <c r="B264" s="1388"/>
      <c r="C264" s="1387"/>
      <c r="D264" s="1388"/>
      <c r="E264" s="1387"/>
      <c r="F264" s="1388"/>
      <c r="G264" s="1387"/>
      <c r="H264" s="1388"/>
      <c r="I264" s="2841"/>
      <c r="J264" s="2841"/>
      <c r="K264" s="830"/>
      <c r="L264" s="986"/>
      <c r="M264" s="986"/>
      <c r="N264" s="986"/>
      <c r="O264" s="986"/>
      <c r="P264" s="986"/>
      <c r="Q264" s="986"/>
      <c r="R264" s="986"/>
      <c r="S264" s="2784" t="s">
        <v>456</v>
      </c>
      <c r="T264" s="3224"/>
      <c r="U264" s="861" t="s">
        <v>1248</v>
      </c>
      <c r="V264" s="861"/>
      <c r="W264" s="852"/>
      <c r="X264" s="2324" t="s">
        <v>268</v>
      </c>
      <c r="Y264" s="852" t="s">
        <v>1248</v>
      </c>
      <c r="Z264" s="791"/>
      <c r="AA264" s="791"/>
      <c r="AB264" s="791"/>
      <c r="AC264" s="1571"/>
      <c r="AD264" s="3378"/>
      <c r="AE264" s="3378"/>
      <c r="AF264" s="3378"/>
      <c r="AG264" s="3384"/>
      <c r="AH264" s="3379"/>
      <c r="AI264" s="3379"/>
      <c r="AJ264" s="3384"/>
      <c r="AK264" s="3384"/>
      <c r="AL264" s="3384"/>
      <c r="AM264" s="3384"/>
      <c r="AN264" s="3384"/>
      <c r="AO264" s="3384"/>
      <c r="AP264" s="3384"/>
      <c r="AQ264" s="3370">
        <f t="shared" si="88"/>
        <v>0</v>
      </c>
      <c r="AR264" s="2013"/>
      <c r="AS264" s="1784"/>
      <c r="AT264" s="1784"/>
      <c r="AU264" s="1784"/>
      <c r="AV264" s="1784"/>
      <c r="AW264" s="2206"/>
      <c r="AX264" s="2206"/>
      <c r="AY264" s="1907"/>
      <c r="AZ264" s="1977"/>
      <c r="BA264" s="2916">
        <f t="shared" si="89"/>
        <v>0</v>
      </c>
      <c r="BB264" s="3017">
        <f>BA264/'Radiología simple.'!$AO$8</f>
        <v>0</v>
      </c>
      <c r="BC264" s="2921"/>
      <c r="BD264" s="3264"/>
      <c r="BE264" s="1200"/>
      <c r="BF264" s="1200"/>
      <c r="BG264" s="1200"/>
      <c r="BH264" s="1164"/>
      <c r="BI264" s="1164"/>
      <c r="BJ264" s="1164"/>
      <c r="BK264" s="1164"/>
      <c r="BL264" s="1164"/>
      <c r="BM264" s="1162"/>
      <c r="BN264" s="1164"/>
      <c r="BO264" s="1164"/>
      <c r="BP264" s="1164"/>
      <c r="BQ264" s="1164"/>
      <c r="BR264" s="1164"/>
      <c r="BS264" s="1165"/>
      <c r="BT264" s="1200"/>
      <c r="BU264" s="177"/>
      <c r="BV264" s="46"/>
    </row>
    <row r="265" spans="1:74" ht="20.25" hidden="1" customHeight="1" x14ac:dyDescent="0.55000000000000004">
      <c r="A265" s="1387"/>
      <c r="B265" s="1388"/>
      <c r="C265" s="1387"/>
      <c r="D265" s="1388"/>
      <c r="E265" s="1387"/>
      <c r="F265" s="1388"/>
      <c r="G265" s="1387"/>
      <c r="H265" s="1388"/>
      <c r="I265" s="2841"/>
      <c r="J265" s="2841"/>
      <c r="K265" s="830"/>
      <c r="L265" s="986"/>
      <c r="M265" s="986"/>
      <c r="N265" s="986"/>
      <c r="O265" s="986"/>
      <c r="P265" s="986"/>
      <c r="Q265" s="986"/>
      <c r="R265" s="986"/>
      <c r="S265" s="2784" t="s">
        <v>456</v>
      </c>
      <c r="T265" s="3224"/>
      <c r="U265" s="2847"/>
      <c r="V265" s="2847"/>
      <c r="W265" s="851"/>
      <c r="X265" s="2324" t="s">
        <v>268</v>
      </c>
      <c r="Y265" s="852"/>
      <c r="Z265" s="791"/>
      <c r="AA265" s="791"/>
      <c r="AB265" s="791"/>
      <c r="AC265" s="1571"/>
      <c r="AD265" s="3378"/>
      <c r="AE265" s="3378"/>
      <c r="AF265" s="3378"/>
      <c r="AG265" s="3384"/>
      <c r="AH265" s="3379"/>
      <c r="AI265" s="3379"/>
      <c r="AJ265" s="3384"/>
      <c r="AK265" s="3384"/>
      <c r="AL265" s="3384"/>
      <c r="AM265" s="3384"/>
      <c r="AN265" s="3384"/>
      <c r="AO265" s="3384"/>
      <c r="AP265" s="3384"/>
      <c r="AQ265" s="3370">
        <f t="shared" si="88"/>
        <v>0</v>
      </c>
      <c r="AR265" s="2013"/>
      <c r="AS265" s="1784"/>
      <c r="AT265" s="1784"/>
      <c r="AU265" s="1784"/>
      <c r="AV265" s="1784"/>
      <c r="AW265" s="2206"/>
      <c r="AX265" s="2206"/>
      <c r="AY265" s="1907"/>
      <c r="AZ265" s="1977"/>
      <c r="BA265" s="2916">
        <f t="shared" si="89"/>
        <v>0</v>
      </c>
      <c r="BB265" s="3017">
        <f>BA265/'Radiología simple.'!$AO$8</f>
        <v>0</v>
      </c>
      <c r="BC265" s="2921"/>
      <c r="BD265" s="3264"/>
      <c r="BE265" s="1200"/>
      <c r="BF265" s="1200"/>
      <c r="BG265" s="1200"/>
      <c r="BH265" s="1164"/>
      <c r="BI265" s="1164"/>
      <c r="BJ265" s="1164"/>
      <c r="BK265" s="1164"/>
      <c r="BL265" s="1164"/>
      <c r="BM265" s="1162"/>
      <c r="BN265" s="1164"/>
      <c r="BO265" s="1164"/>
      <c r="BP265" s="1164"/>
      <c r="BQ265" s="1164"/>
      <c r="BR265" s="1164"/>
      <c r="BS265" s="1165"/>
      <c r="BT265" s="1200"/>
      <c r="BU265" s="177"/>
      <c r="BV265" s="46"/>
    </row>
    <row r="266" spans="1:74" ht="20.25" hidden="1" customHeight="1" x14ac:dyDescent="0.55000000000000004">
      <c r="A266" s="1387"/>
      <c r="B266" s="1388"/>
      <c r="C266" s="1387"/>
      <c r="D266" s="1388"/>
      <c r="E266" s="1387"/>
      <c r="F266" s="1388"/>
      <c r="G266" s="1387"/>
      <c r="H266" s="1388"/>
      <c r="I266" s="2841"/>
      <c r="J266" s="2841"/>
      <c r="K266" s="830"/>
      <c r="L266" s="986"/>
      <c r="M266" s="986"/>
      <c r="N266" s="986"/>
      <c r="O266" s="986"/>
      <c r="P266" s="986"/>
      <c r="Q266" s="986"/>
      <c r="R266" s="986"/>
      <c r="S266" s="2784" t="s">
        <v>456</v>
      </c>
      <c r="T266" s="3224" t="s">
        <v>1249</v>
      </c>
      <c r="U266" s="2847"/>
      <c r="V266" s="2847"/>
      <c r="W266" s="851"/>
      <c r="X266" s="2324" t="s">
        <v>268</v>
      </c>
      <c r="Y266" s="852"/>
      <c r="Z266" s="791"/>
      <c r="AA266" s="791"/>
      <c r="AB266" s="791"/>
      <c r="AC266" s="1571"/>
      <c r="AD266" s="3378"/>
      <c r="AE266" s="3378"/>
      <c r="AF266" s="3378"/>
      <c r="AG266" s="3384"/>
      <c r="AH266" s="3379"/>
      <c r="AI266" s="3379"/>
      <c r="AJ266" s="3384"/>
      <c r="AK266" s="3384"/>
      <c r="AL266" s="3384"/>
      <c r="AM266" s="3384"/>
      <c r="AN266" s="3384"/>
      <c r="AO266" s="3384"/>
      <c r="AP266" s="3384"/>
      <c r="AQ266" s="3370">
        <f t="shared" si="88"/>
        <v>0</v>
      </c>
      <c r="AR266" s="2013"/>
      <c r="AS266" s="1784"/>
      <c r="AT266" s="1784"/>
      <c r="AU266" s="1784"/>
      <c r="AV266" s="1784"/>
      <c r="AW266" s="2206"/>
      <c r="AX266" s="2206"/>
      <c r="AY266" s="1907"/>
      <c r="AZ266" s="1977"/>
      <c r="BA266" s="2916">
        <f t="shared" si="89"/>
        <v>0</v>
      </c>
      <c r="BB266" s="3017">
        <f>BA266/'Radiología simple.'!$AO$8</f>
        <v>0</v>
      </c>
      <c r="BC266" s="2921"/>
      <c r="BD266" s="3264"/>
      <c r="BE266" s="1200"/>
      <c r="BF266" s="1200"/>
      <c r="BG266" s="1200"/>
      <c r="BH266" s="1164"/>
      <c r="BI266" s="1164"/>
      <c r="BJ266" s="1164"/>
      <c r="BK266" s="1164"/>
      <c r="BL266" s="1164"/>
      <c r="BM266" s="1162"/>
      <c r="BN266" s="1164"/>
      <c r="BO266" s="1164"/>
      <c r="BP266" s="1164"/>
      <c r="BQ266" s="1164"/>
      <c r="BR266" s="1164"/>
      <c r="BS266" s="1165"/>
      <c r="BT266" s="1200"/>
      <c r="BU266" s="177"/>
      <c r="BV266" s="46"/>
    </row>
    <row r="267" spans="1:74" ht="20.25" hidden="1" customHeight="1" x14ac:dyDescent="0.55000000000000004">
      <c r="A267" s="1387"/>
      <c r="B267" s="1388"/>
      <c r="C267" s="1387"/>
      <c r="D267" s="1388"/>
      <c r="E267" s="1387"/>
      <c r="F267" s="1388"/>
      <c r="G267" s="1387"/>
      <c r="H267" s="1388"/>
      <c r="I267" s="2841"/>
      <c r="J267" s="2841"/>
      <c r="K267" s="830"/>
      <c r="L267" s="986"/>
      <c r="M267" s="986"/>
      <c r="N267" s="986"/>
      <c r="O267" s="986"/>
      <c r="P267" s="986"/>
      <c r="Q267" s="986"/>
      <c r="R267" s="986"/>
      <c r="S267" s="2784" t="s">
        <v>456</v>
      </c>
      <c r="T267" s="3224" t="s">
        <v>1250</v>
      </c>
      <c r="U267" s="2847"/>
      <c r="V267" s="2847"/>
      <c r="W267" s="851"/>
      <c r="X267" s="2324" t="s">
        <v>268</v>
      </c>
      <c r="Y267" s="852"/>
      <c r="Z267" s="791"/>
      <c r="AA267" s="791"/>
      <c r="AB267" s="791"/>
      <c r="AC267" s="1571"/>
      <c r="AD267" s="3378"/>
      <c r="AE267" s="3378"/>
      <c r="AF267" s="3378"/>
      <c r="AG267" s="3384"/>
      <c r="AH267" s="3379"/>
      <c r="AI267" s="3379"/>
      <c r="AJ267" s="3384"/>
      <c r="AK267" s="3384"/>
      <c r="AL267" s="3384"/>
      <c r="AM267" s="3384"/>
      <c r="AN267" s="3384"/>
      <c r="AO267" s="3384"/>
      <c r="AP267" s="3384"/>
      <c r="AQ267" s="3370">
        <f t="shared" si="88"/>
        <v>0</v>
      </c>
      <c r="AR267" s="2013"/>
      <c r="AS267" s="1784"/>
      <c r="AT267" s="1784"/>
      <c r="AU267" s="1784"/>
      <c r="AV267" s="1784"/>
      <c r="AW267" s="2206"/>
      <c r="AX267" s="2206"/>
      <c r="AY267" s="1907"/>
      <c r="AZ267" s="1977"/>
      <c r="BA267" s="2916">
        <f t="shared" si="89"/>
        <v>0</v>
      </c>
      <c r="BB267" s="3017">
        <f>BA267/'Radiología simple.'!$AO$8</f>
        <v>0</v>
      </c>
      <c r="BC267" s="2921"/>
      <c r="BD267" s="3264"/>
      <c r="BE267" s="1200"/>
      <c r="BF267" s="1200"/>
      <c r="BG267" s="1200"/>
      <c r="BH267" s="1164"/>
      <c r="BI267" s="1164"/>
      <c r="BJ267" s="1164"/>
      <c r="BK267" s="1164"/>
      <c r="BL267" s="1164"/>
      <c r="BM267" s="1162"/>
      <c r="BN267" s="1164"/>
      <c r="BO267" s="1164"/>
      <c r="BP267" s="1164"/>
      <c r="BQ267" s="1164"/>
      <c r="BR267" s="1164"/>
      <c r="BS267" s="1165"/>
      <c r="BT267" s="1200"/>
      <c r="BU267" s="177"/>
      <c r="BV267" s="46"/>
    </row>
    <row r="268" spans="1:74" ht="20.25" hidden="1" customHeight="1" x14ac:dyDescent="0.55000000000000004">
      <c r="A268" s="1387"/>
      <c r="B268" s="1388"/>
      <c r="C268" s="1387"/>
      <c r="D268" s="1388"/>
      <c r="E268" s="1387"/>
      <c r="F268" s="1388"/>
      <c r="G268" s="1387"/>
      <c r="H268" s="1388"/>
      <c r="I268" s="2841"/>
      <c r="J268" s="2841"/>
      <c r="K268" s="830"/>
      <c r="L268" s="986"/>
      <c r="M268" s="986"/>
      <c r="N268" s="986"/>
      <c r="O268" s="986"/>
      <c r="P268" s="986"/>
      <c r="Q268" s="986"/>
      <c r="R268" s="986"/>
      <c r="S268" s="2784" t="s">
        <v>456</v>
      </c>
      <c r="T268" s="3224"/>
      <c r="U268" s="861" t="s">
        <v>1251</v>
      </c>
      <c r="V268" s="861"/>
      <c r="W268" s="852"/>
      <c r="X268" s="2324" t="s">
        <v>268</v>
      </c>
      <c r="Y268" s="852" t="s">
        <v>1251</v>
      </c>
      <c r="Z268" s="791"/>
      <c r="AA268" s="791"/>
      <c r="AB268" s="791"/>
      <c r="AC268" s="1571"/>
      <c r="AD268" s="3378"/>
      <c r="AE268" s="3378"/>
      <c r="AF268" s="3378"/>
      <c r="AG268" s="3384"/>
      <c r="AH268" s="3379"/>
      <c r="AI268" s="3379"/>
      <c r="AJ268" s="3384"/>
      <c r="AK268" s="3384"/>
      <c r="AL268" s="3384"/>
      <c r="AM268" s="3384"/>
      <c r="AN268" s="3384"/>
      <c r="AO268" s="3384"/>
      <c r="AP268" s="3384"/>
      <c r="AQ268" s="3370">
        <f t="shared" si="88"/>
        <v>0</v>
      </c>
      <c r="AR268" s="2013"/>
      <c r="AS268" s="1784"/>
      <c r="AT268" s="1784"/>
      <c r="AU268" s="1784"/>
      <c r="AV268" s="1784"/>
      <c r="AW268" s="2206"/>
      <c r="AX268" s="2206"/>
      <c r="AY268" s="1907"/>
      <c r="AZ268" s="1977"/>
      <c r="BA268" s="2916">
        <f t="shared" si="89"/>
        <v>0</v>
      </c>
      <c r="BB268" s="3017">
        <f>BA268/'Radiología simple.'!$AO$8</f>
        <v>0</v>
      </c>
      <c r="BC268" s="2921"/>
      <c r="BD268" s="3264"/>
      <c r="BE268" s="1200"/>
      <c r="BF268" s="1200"/>
      <c r="BG268" s="1200"/>
      <c r="BH268" s="1164"/>
      <c r="BI268" s="1164"/>
      <c r="BJ268" s="1164"/>
      <c r="BK268" s="1164"/>
      <c r="BL268" s="1164"/>
      <c r="BM268" s="1162"/>
      <c r="BN268" s="1164"/>
      <c r="BO268" s="1164"/>
      <c r="BP268" s="1164"/>
      <c r="BQ268" s="1164"/>
      <c r="BR268" s="1164"/>
      <c r="BS268" s="1165"/>
      <c r="BT268" s="1200"/>
      <c r="BU268" s="177"/>
      <c r="BV268" s="46"/>
    </row>
    <row r="269" spans="1:74" ht="20.25" hidden="1" customHeight="1" x14ac:dyDescent="0.55000000000000004">
      <c r="A269" s="1387"/>
      <c r="B269" s="1388"/>
      <c r="C269" s="1387"/>
      <c r="D269" s="1388"/>
      <c r="E269" s="1387"/>
      <c r="F269" s="1388"/>
      <c r="G269" s="1387"/>
      <c r="H269" s="1388"/>
      <c r="I269" s="2841"/>
      <c r="J269" s="2841"/>
      <c r="K269" s="830"/>
      <c r="L269" s="986"/>
      <c r="M269" s="986"/>
      <c r="N269" s="986"/>
      <c r="O269" s="986"/>
      <c r="P269" s="986"/>
      <c r="Q269" s="986"/>
      <c r="R269" s="986"/>
      <c r="S269" s="2784" t="s">
        <v>456</v>
      </c>
      <c r="T269" s="3224"/>
      <c r="U269" s="861" t="s">
        <v>1252</v>
      </c>
      <c r="V269" s="861"/>
      <c r="W269" s="852"/>
      <c r="X269" s="2324" t="s">
        <v>268</v>
      </c>
      <c r="Y269" s="852" t="s">
        <v>1252</v>
      </c>
      <c r="Z269" s="791"/>
      <c r="AA269" s="791"/>
      <c r="AB269" s="791"/>
      <c r="AC269" s="1571"/>
      <c r="AD269" s="3378"/>
      <c r="AE269" s="3378"/>
      <c r="AF269" s="3378"/>
      <c r="AG269" s="3384"/>
      <c r="AH269" s="3379"/>
      <c r="AI269" s="3379"/>
      <c r="AJ269" s="3384"/>
      <c r="AK269" s="3384"/>
      <c r="AL269" s="3384"/>
      <c r="AM269" s="3384"/>
      <c r="AN269" s="3384"/>
      <c r="AO269" s="3384"/>
      <c r="AP269" s="3384"/>
      <c r="AQ269" s="3370">
        <f t="shared" si="88"/>
        <v>0</v>
      </c>
      <c r="AR269" s="2013"/>
      <c r="AS269" s="1784"/>
      <c r="AT269" s="1784"/>
      <c r="AU269" s="1784"/>
      <c r="AV269" s="1784"/>
      <c r="AW269" s="2206"/>
      <c r="AX269" s="2206"/>
      <c r="AY269" s="1907"/>
      <c r="AZ269" s="1977"/>
      <c r="BA269" s="2916">
        <f t="shared" si="89"/>
        <v>0</v>
      </c>
      <c r="BB269" s="3017">
        <f>BA269/'Radiología simple.'!$AO$8</f>
        <v>0</v>
      </c>
      <c r="BC269" s="2921"/>
      <c r="BD269" s="3264"/>
      <c r="BE269" s="1200"/>
      <c r="BF269" s="1200"/>
      <c r="BG269" s="1200"/>
      <c r="BH269" s="1164"/>
      <c r="BI269" s="1164"/>
      <c r="BJ269" s="1164"/>
      <c r="BK269" s="1164"/>
      <c r="BL269" s="1164"/>
      <c r="BM269" s="1162"/>
      <c r="BN269" s="1164"/>
      <c r="BO269" s="1164"/>
      <c r="BP269" s="1164"/>
      <c r="BQ269" s="1164"/>
      <c r="BR269" s="1164"/>
      <c r="BS269" s="1165"/>
      <c r="BT269" s="1200"/>
      <c r="BU269" s="177"/>
      <c r="BV269" s="46"/>
    </row>
    <row r="270" spans="1:74" ht="20.25" hidden="1" customHeight="1" x14ac:dyDescent="0.55000000000000004">
      <c r="A270" s="1387"/>
      <c r="B270" s="1388"/>
      <c r="C270" s="1387"/>
      <c r="D270" s="1388"/>
      <c r="E270" s="1387"/>
      <c r="F270" s="1388"/>
      <c r="G270" s="1387"/>
      <c r="H270" s="1388"/>
      <c r="I270" s="2841"/>
      <c r="J270" s="2841"/>
      <c r="K270" s="830"/>
      <c r="L270" s="986"/>
      <c r="M270" s="986"/>
      <c r="N270" s="986"/>
      <c r="O270" s="986"/>
      <c r="P270" s="986"/>
      <c r="Q270" s="986"/>
      <c r="R270" s="986"/>
      <c r="S270" s="2784" t="s">
        <v>456</v>
      </c>
      <c r="T270" s="3224"/>
      <c r="U270" s="861" t="s">
        <v>1253</v>
      </c>
      <c r="V270" s="861"/>
      <c r="W270" s="852"/>
      <c r="X270" s="2324" t="s">
        <v>268</v>
      </c>
      <c r="Y270" s="852" t="s">
        <v>1253</v>
      </c>
      <c r="Z270" s="791"/>
      <c r="AA270" s="791"/>
      <c r="AB270" s="791"/>
      <c r="AC270" s="1571"/>
      <c r="AD270" s="3378"/>
      <c r="AE270" s="3378"/>
      <c r="AF270" s="3378"/>
      <c r="AG270" s="3384"/>
      <c r="AH270" s="3379"/>
      <c r="AI270" s="3379"/>
      <c r="AJ270" s="3384"/>
      <c r="AK270" s="3384"/>
      <c r="AL270" s="3384"/>
      <c r="AM270" s="3384"/>
      <c r="AN270" s="3384"/>
      <c r="AO270" s="3384"/>
      <c r="AP270" s="3384"/>
      <c r="AQ270" s="3370">
        <f t="shared" si="88"/>
        <v>0</v>
      </c>
      <c r="AR270" s="2013"/>
      <c r="AS270" s="1784"/>
      <c r="AT270" s="1784"/>
      <c r="AU270" s="1784"/>
      <c r="AV270" s="1784"/>
      <c r="AW270" s="2206"/>
      <c r="AX270" s="2206"/>
      <c r="AY270" s="1907"/>
      <c r="AZ270" s="1977"/>
      <c r="BA270" s="2916">
        <f t="shared" si="89"/>
        <v>0</v>
      </c>
      <c r="BB270" s="3017">
        <f>BA270/'Radiología simple.'!$AO$8</f>
        <v>0</v>
      </c>
      <c r="BC270" s="2921"/>
      <c r="BD270" s="3264"/>
      <c r="BE270" s="1200"/>
      <c r="BF270" s="1200"/>
      <c r="BG270" s="1200"/>
      <c r="BH270" s="1164"/>
      <c r="BI270" s="1164"/>
      <c r="BJ270" s="1164"/>
      <c r="BK270" s="1164"/>
      <c r="BL270" s="1164"/>
      <c r="BM270" s="1162"/>
      <c r="BN270" s="1164"/>
      <c r="BO270" s="1164"/>
      <c r="BP270" s="1164"/>
      <c r="BQ270" s="1164"/>
      <c r="BR270" s="1164"/>
      <c r="BS270" s="1165"/>
      <c r="BT270" s="1200"/>
      <c r="BU270" s="177"/>
      <c r="BV270" s="46"/>
    </row>
    <row r="271" spans="1:74" ht="20.25" hidden="1" customHeight="1" x14ac:dyDescent="0.55000000000000004">
      <c r="A271" s="1387"/>
      <c r="B271" s="1388"/>
      <c r="C271" s="1387"/>
      <c r="D271" s="1388"/>
      <c r="E271" s="1387"/>
      <c r="F271" s="1388"/>
      <c r="G271" s="1387"/>
      <c r="H271" s="1388"/>
      <c r="I271" s="2841"/>
      <c r="J271" s="2841"/>
      <c r="K271" s="830"/>
      <c r="L271" s="986"/>
      <c r="M271" s="986"/>
      <c r="N271" s="986"/>
      <c r="O271" s="986"/>
      <c r="P271" s="986"/>
      <c r="Q271" s="986"/>
      <c r="R271" s="986"/>
      <c r="S271" s="2784" t="s">
        <v>456</v>
      </c>
      <c r="T271" s="3224" t="s">
        <v>1254</v>
      </c>
      <c r="U271" s="861" t="s">
        <v>1255</v>
      </c>
      <c r="V271" s="861"/>
      <c r="W271" s="852"/>
      <c r="X271" s="2324" t="s">
        <v>268</v>
      </c>
      <c r="Y271" s="852" t="s">
        <v>1255</v>
      </c>
      <c r="Z271" s="791"/>
      <c r="AA271" s="791"/>
      <c r="AB271" s="791"/>
      <c r="AC271" s="1571"/>
      <c r="AD271" s="3378"/>
      <c r="AE271" s="3378"/>
      <c r="AF271" s="3378"/>
      <c r="AG271" s="3384"/>
      <c r="AH271" s="3379"/>
      <c r="AI271" s="3379"/>
      <c r="AJ271" s="3384"/>
      <c r="AK271" s="3384"/>
      <c r="AL271" s="3384"/>
      <c r="AM271" s="3384"/>
      <c r="AN271" s="3384"/>
      <c r="AO271" s="3384"/>
      <c r="AP271" s="3384"/>
      <c r="AQ271" s="3370">
        <f t="shared" si="88"/>
        <v>0</v>
      </c>
      <c r="AR271" s="2013"/>
      <c r="AS271" s="1784"/>
      <c r="AT271" s="1784"/>
      <c r="AU271" s="1784"/>
      <c r="AV271" s="1784"/>
      <c r="AW271" s="2206"/>
      <c r="AX271" s="2206"/>
      <c r="AY271" s="1907"/>
      <c r="AZ271" s="1977"/>
      <c r="BA271" s="2916">
        <f t="shared" si="89"/>
        <v>0</v>
      </c>
      <c r="BB271" s="3017">
        <f>BA271/'Radiología simple.'!$AO$8</f>
        <v>0</v>
      </c>
      <c r="BC271" s="2921"/>
      <c r="BD271" s="3264"/>
      <c r="BE271" s="1200"/>
      <c r="BF271" s="1200"/>
      <c r="BG271" s="1200"/>
      <c r="BH271" s="1164"/>
      <c r="BI271" s="1164"/>
      <c r="BJ271" s="1164"/>
      <c r="BK271" s="1164"/>
      <c r="BL271" s="1164"/>
      <c r="BM271" s="1162"/>
      <c r="BN271" s="1164"/>
      <c r="BO271" s="1164"/>
      <c r="BP271" s="1164"/>
      <c r="BQ271" s="1164"/>
      <c r="BR271" s="1164"/>
      <c r="BS271" s="1165"/>
      <c r="BT271" s="1200"/>
      <c r="BU271" s="177"/>
      <c r="BV271" s="46"/>
    </row>
    <row r="272" spans="1:74" ht="20.25" hidden="1" customHeight="1" x14ac:dyDescent="0.55000000000000004">
      <c r="A272" s="1387"/>
      <c r="B272" s="1388"/>
      <c r="C272" s="1387"/>
      <c r="D272" s="1388"/>
      <c r="E272" s="1387"/>
      <c r="F272" s="1388"/>
      <c r="G272" s="1387"/>
      <c r="H272" s="1388"/>
      <c r="I272" s="2841"/>
      <c r="J272" s="2841"/>
      <c r="K272" s="830"/>
      <c r="L272" s="986"/>
      <c r="M272" s="986"/>
      <c r="N272" s="986"/>
      <c r="O272" s="986"/>
      <c r="P272" s="986"/>
      <c r="Q272" s="986"/>
      <c r="R272" s="986"/>
      <c r="S272" s="2784" t="s">
        <v>456</v>
      </c>
      <c r="T272" s="3224"/>
      <c r="U272" s="861" t="s">
        <v>1256</v>
      </c>
      <c r="V272" s="861"/>
      <c r="W272" s="852"/>
      <c r="X272" s="2324" t="s">
        <v>268</v>
      </c>
      <c r="Y272" s="852" t="s">
        <v>1256</v>
      </c>
      <c r="Z272" s="791"/>
      <c r="AA272" s="791"/>
      <c r="AB272" s="791"/>
      <c r="AC272" s="1571"/>
      <c r="AD272" s="3378"/>
      <c r="AE272" s="3378"/>
      <c r="AF272" s="3378"/>
      <c r="AG272" s="3384"/>
      <c r="AH272" s="3379"/>
      <c r="AI272" s="3379"/>
      <c r="AJ272" s="3384"/>
      <c r="AK272" s="3384"/>
      <c r="AL272" s="3384"/>
      <c r="AM272" s="3384"/>
      <c r="AN272" s="3384"/>
      <c r="AO272" s="3384"/>
      <c r="AP272" s="3384"/>
      <c r="AQ272" s="3370">
        <f t="shared" si="88"/>
        <v>0</v>
      </c>
      <c r="AR272" s="2013"/>
      <c r="AS272" s="1784"/>
      <c r="AT272" s="1784"/>
      <c r="AU272" s="1784"/>
      <c r="AV272" s="1784"/>
      <c r="AW272" s="2206"/>
      <c r="AX272" s="2206"/>
      <c r="AY272" s="1907"/>
      <c r="AZ272" s="1977"/>
      <c r="BA272" s="2916">
        <f t="shared" si="89"/>
        <v>0</v>
      </c>
      <c r="BB272" s="3017">
        <f>BA272/'Radiología simple.'!$AO$8</f>
        <v>0</v>
      </c>
      <c r="BC272" s="2921"/>
      <c r="BD272" s="3264"/>
      <c r="BE272" s="1200"/>
      <c r="BF272" s="1200"/>
      <c r="BG272" s="1200"/>
      <c r="BH272" s="1164"/>
      <c r="BI272" s="1164"/>
      <c r="BJ272" s="1164"/>
      <c r="BK272" s="1164"/>
      <c r="BL272" s="1164"/>
      <c r="BM272" s="1162"/>
      <c r="BN272" s="1164"/>
      <c r="BO272" s="1164"/>
      <c r="BP272" s="1164"/>
      <c r="BQ272" s="1164"/>
      <c r="BR272" s="1164"/>
      <c r="BS272" s="1165"/>
      <c r="BT272" s="1200"/>
      <c r="BU272" s="177"/>
      <c r="BV272" s="46"/>
    </row>
    <row r="273" spans="1:74" ht="20.25" hidden="1" customHeight="1" x14ac:dyDescent="0.55000000000000004">
      <c r="A273" s="1387"/>
      <c r="B273" s="1388"/>
      <c r="C273" s="1387"/>
      <c r="D273" s="1388"/>
      <c r="E273" s="1387"/>
      <c r="F273" s="1388"/>
      <c r="G273" s="1387"/>
      <c r="H273" s="1388"/>
      <c r="I273" s="2841"/>
      <c r="J273" s="2841"/>
      <c r="K273" s="830"/>
      <c r="L273" s="986"/>
      <c r="M273" s="986"/>
      <c r="N273" s="986"/>
      <c r="O273" s="986"/>
      <c r="P273" s="986"/>
      <c r="Q273" s="986"/>
      <c r="R273" s="986"/>
      <c r="S273" s="2784" t="s">
        <v>456</v>
      </c>
      <c r="T273" s="3224"/>
      <c r="U273" s="861" t="s">
        <v>1257</v>
      </c>
      <c r="V273" s="861"/>
      <c r="W273" s="852"/>
      <c r="X273" s="2324" t="s">
        <v>268</v>
      </c>
      <c r="Y273" s="852" t="s">
        <v>1257</v>
      </c>
      <c r="Z273" s="791"/>
      <c r="AA273" s="791"/>
      <c r="AB273" s="791"/>
      <c r="AC273" s="1571"/>
      <c r="AD273" s="3378"/>
      <c r="AE273" s="3378"/>
      <c r="AF273" s="3378"/>
      <c r="AG273" s="3384"/>
      <c r="AH273" s="3379"/>
      <c r="AI273" s="3379"/>
      <c r="AJ273" s="3384"/>
      <c r="AK273" s="3384"/>
      <c r="AL273" s="3384"/>
      <c r="AM273" s="3384"/>
      <c r="AN273" s="3384"/>
      <c r="AO273" s="3384"/>
      <c r="AP273" s="3384"/>
      <c r="AQ273" s="3370">
        <f t="shared" si="88"/>
        <v>0</v>
      </c>
      <c r="AR273" s="2013"/>
      <c r="AS273" s="1784"/>
      <c r="AT273" s="1784"/>
      <c r="AU273" s="1784"/>
      <c r="AV273" s="1784"/>
      <c r="AW273" s="2206"/>
      <c r="AX273" s="2206"/>
      <c r="AY273" s="1907"/>
      <c r="AZ273" s="1977"/>
      <c r="BA273" s="2916">
        <f t="shared" si="89"/>
        <v>0</v>
      </c>
      <c r="BB273" s="3017">
        <f>BA273/'Radiología simple.'!$AO$8</f>
        <v>0</v>
      </c>
      <c r="BC273" s="2921"/>
      <c r="BD273" s="3264"/>
      <c r="BE273" s="1200"/>
      <c r="BF273" s="1200"/>
      <c r="BG273" s="1200"/>
      <c r="BH273" s="1164"/>
      <c r="BI273" s="1164"/>
      <c r="BJ273" s="1164"/>
      <c r="BK273" s="1164"/>
      <c r="BL273" s="1164"/>
      <c r="BM273" s="1162"/>
      <c r="BN273" s="1164"/>
      <c r="BO273" s="1164"/>
      <c r="BP273" s="1164"/>
      <c r="BQ273" s="1164"/>
      <c r="BR273" s="1164"/>
      <c r="BS273" s="1165"/>
      <c r="BT273" s="1200"/>
      <c r="BU273" s="177"/>
      <c r="BV273" s="46"/>
    </row>
    <row r="274" spans="1:74" ht="20.25" hidden="1" customHeight="1" x14ac:dyDescent="0.55000000000000004">
      <c r="A274" s="1387"/>
      <c r="B274" s="1388"/>
      <c r="C274" s="1387"/>
      <c r="D274" s="1388"/>
      <c r="E274" s="1387"/>
      <c r="F274" s="1388"/>
      <c r="G274" s="1387"/>
      <c r="H274" s="1388"/>
      <c r="I274" s="2841"/>
      <c r="J274" s="2841"/>
      <c r="K274" s="830"/>
      <c r="L274" s="986"/>
      <c r="M274" s="986"/>
      <c r="N274" s="986"/>
      <c r="O274" s="986"/>
      <c r="P274" s="986"/>
      <c r="Q274" s="986"/>
      <c r="R274" s="986"/>
      <c r="S274" s="2784" t="s">
        <v>456</v>
      </c>
      <c r="T274" s="3224"/>
      <c r="U274" s="861" t="s">
        <v>1258</v>
      </c>
      <c r="V274" s="861"/>
      <c r="W274" s="852"/>
      <c r="X274" s="2324" t="s">
        <v>268</v>
      </c>
      <c r="Y274" s="852" t="s">
        <v>1258</v>
      </c>
      <c r="Z274" s="791"/>
      <c r="AA274" s="791"/>
      <c r="AB274" s="791"/>
      <c r="AC274" s="1571"/>
      <c r="AD274" s="3378"/>
      <c r="AE274" s="3378"/>
      <c r="AF274" s="3378"/>
      <c r="AG274" s="3384"/>
      <c r="AH274" s="3379"/>
      <c r="AI274" s="3379"/>
      <c r="AJ274" s="3384"/>
      <c r="AK274" s="3384"/>
      <c r="AL274" s="3384"/>
      <c r="AM274" s="3384"/>
      <c r="AN274" s="3384"/>
      <c r="AO274" s="3384"/>
      <c r="AP274" s="3384"/>
      <c r="AQ274" s="3370">
        <f t="shared" si="88"/>
        <v>0</v>
      </c>
      <c r="AR274" s="2013"/>
      <c r="AS274" s="1784"/>
      <c r="AT274" s="1784"/>
      <c r="AU274" s="1784"/>
      <c r="AV274" s="1784"/>
      <c r="AW274" s="2206"/>
      <c r="AX274" s="2206"/>
      <c r="AY274" s="1907"/>
      <c r="AZ274" s="1977"/>
      <c r="BA274" s="2916">
        <f t="shared" si="89"/>
        <v>0</v>
      </c>
      <c r="BB274" s="3017">
        <f>BA274/'Radiología simple.'!$AO$8</f>
        <v>0</v>
      </c>
      <c r="BC274" s="2921"/>
      <c r="BD274" s="3264"/>
      <c r="BE274" s="1200"/>
      <c r="BF274" s="1200"/>
      <c r="BG274" s="1200"/>
      <c r="BH274" s="1164"/>
      <c r="BI274" s="1164"/>
      <c r="BJ274" s="1164"/>
      <c r="BK274" s="1164"/>
      <c r="BL274" s="1164"/>
      <c r="BM274" s="1162"/>
      <c r="BN274" s="1164"/>
      <c r="BO274" s="1164"/>
      <c r="BP274" s="1164"/>
      <c r="BQ274" s="1164"/>
      <c r="BR274" s="1164"/>
      <c r="BS274" s="1165"/>
      <c r="BT274" s="1200"/>
      <c r="BU274" s="177"/>
      <c r="BV274" s="46"/>
    </row>
    <row r="275" spans="1:74" ht="20.25" hidden="1" customHeight="1" x14ac:dyDescent="0.55000000000000004">
      <c r="A275" s="1387"/>
      <c r="B275" s="1388"/>
      <c r="C275" s="1387"/>
      <c r="D275" s="1388"/>
      <c r="E275" s="1387"/>
      <c r="F275" s="1388"/>
      <c r="G275" s="1387"/>
      <c r="H275" s="1388"/>
      <c r="I275" s="2841"/>
      <c r="J275" s="2841"/>
      <c r="K275" s="830"/>
      <c r="L275" s="986"/>
      <c r="M275" s="986"/>
      <c r="N275" s="986"/>
      <c r="O275" s="986"/>
      <c r="P275" s="986"/>
      <c r="Q275" s="986"/>
      <c r="R275" s="986"/>
      <c r="S275" s="2784" t="s">
        <v>456</v>
      </c>
      <c r="T275" s="3224"/>
      <c r="U275" s="861" t="s">
        <v>1259</v>
      </c>
      <c r="V275" s="861"/>
      <c r="W275" s="852"/>
      <c r="X275" s="2324" t="s">
        <v>268</v>
      </c>
      <c r="Y275" s="852" t="s">
        <v>1259</v>
      </c>
      <c r="Z275" s="791"/>
      <c r="AA275" s="791"/>
      <c r="AB275" s="791"/>
      <c r="AC275" s="1571"/>
      <c r="AD275" s="3378"/>
      <c r="AE275" s="3378"/>
      <c r="AF275" s="3378"/>
      <c r="AG275" s="3384"/>
      <c r="AH275" s="3379"/>
      <c r="AI275" s="3379"/>
      <c r="AJ275" s="3384"/>
      <c r="AK275" s="3384"/>
      <c r="AL275" s="3384"/>
      <c r="AM275" s="3384"/>
      <c r="AN275" s="3384"/>
      <c r="AO275" s="3384"/>
      <c r="AP275" s="3384"/>
      <c r="AQ275" s="3370">
        <f t="shared" si="88"/>
        <v>0</v>
      </c>
      <c r="AR275" s="2013"/>
      <c r="AS275" s="1784"/>
      <c r="AT275" s="1784"/>
      <c r="AU275" s="1784"/>
      <c r="AV275" s="1784"/>
      <c r="AW275" s="2206"/>
      <c r="AX275" s="2206"/>
      <c r="AY275" s="1907"/>
      <c r="AZ275" s="1977"/>
      <c r="BA275" s="2916">
        <f t="shared" si="89"/>
        <v>0</v>
      </c>
      <c r="BB275" s="3017">
        <f>BA275/'Radiología simple.'!$AO$8</f>
        <v>0</v>
      </c>
      <c r="BC275" s="2921"/>
      <c r="BD275" s="3264"/>
      <c r="BE275" s="1200"/>
      <c r="BF275" s="1200"/>
      <c r="BG275" s="1200"/>
      <c r="BH275" s="1164"/>
      <c r="BI275" s="1164"/>
      <c r="BJ275" s="1164"/>
      <c r="BK275" s="1164"/>
      <c r="BL275" s="1164"/>
      <c r="BM275" s="1162"/>
      <c r="BN275" s="1164"/>
      <c r="BO275" s="1164"/>
      <c r="BP275" s="1164"/>
      <c r="BQ275" s="1164"/>
      <c r="BR275" s="1164"/>
      <c r="BS275" s="1165"/>
      <c r="BT275" s="1200"/>
      <c r="BU275" s="177"/>
      <c r="BV275" s="46"/>
    </row>
    <row r="276" spans="1:74" ht="20.25" hidden="1" customHeight="1" x14ac:dyDescent="0.55000000000000004">
      <c r="A276" s="1387"/>
      <c r="B276" s="1388"/>
      <c r="C276" s="1387"/>
      <c r="D276" s="1388"/>
      <c r="E276" s="1387"/>
      <c r="F276" s="1388"/>
      <c r="G276" s="1387"/>
      <c r="H276" s="1388"/>
      <c r="I276" s="2841"/>
      <c r="J276" s="2841"/>
      <c r="K276" s="830"/>
      <c r="L276" s="986"/>
      <c r="M276" s="986"/>
      <c r="N276" s="986"/>
      <c r="O276" s="986"/>
      <c r="P276" s="986"/>
      <c r="Q276" s="986"/>
      <c r="R276" s="986"/>
      <c r="S276" s="2784" t="s">
        <v>456</v>
      </c>
      <c r="T276" s="3224"/>
      <c r="U276" s="861" t="s">
        <v>1260</v>
      </c>
      <c r="V276" s="861"/>
      <c r="W276" s="852"/>
      <c r="X276" s="2324" t="s">
        <v>268</v>
      </c>
      <c r="Y276" s="852" t="s">
        <v>1260</v>
      </c>
      <c r="Z276" s="791"/>
      <c r="AA276" s="791"/>
      <c r="AB276" s="791"/>
      <c r="AC276" s="1571"/>
      <c r="AD276" s="3378"/>
      <c r="AE276" s="3378"/>
      <c r="AF276" s="3378"/>
      <c r="AG276" s="3384"/>
      <c r="AH276" s="3379"/>
      <c r="AI276" s="3379"/>
      <c r="AJ276" s="3384"/>
      <c r="AK276" s="3384"/>
      <c r="AL276" s="3384"/>
      <c r="AM276" s="3384"/>
      <c r="AN276" s="3384"/>
      <c r="AO276" s="3384"/>
      <c r="AP276" s="3384"/>
      <c r="AQ276" s="3370">
        <f t="shared" si="88"/>
        <v>0</v>
      </c>
      <c r="AR276" s="2013"/>
      <c r="AS276" s="1784"/>
      <c r="AT276" s="1784"/>
      <c r="AU276" s="1784"/>
      <c r="AV276" s="1784"/>
      <c r="AW276" s="2206"/>
      <c r="AX276" s="2206"/>
      <c r="AY276" s="1907"/>
      <c r="AZ276" s="1977"/>
      <c r="BA276" s="2916">
        <f t="shared" si="89"/>
        <v>0</v>
      </c>
      <c r="BB276" s="3017">
        <f>BA276/'Radiología simple.'!$AO$8</f>
        <v>0</v>
      </c>
      <c r="BC276" s="2921"/>
      <c r="BD276" s="3264"/>
      <c r="BE276" s="1200"/>
      <c r="BF276" s="1200"/>
      <c r="BG276" s="1200"/>
      <c r="BH276" s="1164"/>
      <c r="BI276" s="1164"/>
      <c r="BJ276" s="1164"/>
      <c r="BK276" s="1164"/>
      <c r="BL276" s="1164"/>
      <c r="BM276" s="1162"/>
      <c r="BN276" s="1164"/>
      <c r="BO276" s="1164"/>
      <c r="BP276" s="1164"/>
      <c r="BQ276" s="1164"/>
      <c r="BR276" s="1164"/>
      <c r="BS276" s="1165"/>
      <c r="BT276" s="1200"/>
      <c r="BU276" s="177"/>
      <c r="BV276" s="46"/>
    </row>
    <row r="277" spans="1:74" ht="20.25" hidden="1" customHeight="1" x14ac:dyDescent="0.55000000000000004">
      <c r="A277" s="1387"/>
      <c r="B277" s="1388"/>
      <c r="C277" s="1387"/>
      <c r="D277" s="1388"/>
      <c r="E277" s="1387"/>
      <c r="F277" s="1388"/>
      <c r="G277" s="1387"/>
      <c r="H277" s="1388"/>
      <c r="I277" s="2841"/>
      <c r="J277" s="2841"/>
      <c r="K277" s="830"/>
      <c r="L277" s="986"/>
      <c r="M277" s="986"/>
      <c r="N277" s="986"/>
      <c r="O277" s="986"/>
      <c r="P277" s="986"/>
      <c r="Q277" s="986"/>
      <c r="R277" s="986"/>
      <c r="S277" s="2784" t="s">
        <v>456</v>
      </c>
      <c r="T277" s="3224"/>
      <c r="U277" s="861" t="s">
        <v>1261</v>
      </c>
      <c r="V277" s="861"/>
      <c r="W277" s="852"/>
      <c r="X277" s="2324" t="s">
        <v>268</v>
      </c>
      <c r="Y277" s="852" t="s">
        <v>1261</v>
      </c>
      <c r="Z277" s="791"/>
      <c r="AA277" s="791"/>
      <c r="AB277" s="791"/>
      <c r="AC277" s="1571"/>
      <c r="AD277" s="3378"/>
      <c r="AE277" s="3378"/>
      <c r="AF277" s="3378"/>
      <c r="AG277" s="3384"/>
      <c r="AH277" s="3379"/>
      <c r="AI277" s="3379"/>
      <c r="AJ277" s="3384"/>
      <c r="AK277" s="3384"/>
      <c r="AL277" s="3384"/>
      <c r="AM277" s="3384"/>
      <c r="AN277" s="3384"/>
      <c r="AO277" s="3384"/>
      <c r="AP277" s="3384"/>
      <c r="AQ277" s="3370">
        <f t="shared" si="88"/>
        <v>0</v>
      </c>
      <c r="AR277" s="2013"/>
      <c r="AS277" s="1784"/>
      <c r="AT277" s="1784"/>
      <c r="AU277" s="1784"/>
      <c r="AV277" s="1784"/>
      <c r="AW277" s="2206"/>
      <c r="AX277" s="2206"/>
      <c r="AY277" s="1907"/>
      <c r="AZ277" s="1977"/>
      <c r="BA277" s="2916">
        <f t="shared" si="89"/>
        <v>0</v>
      </c>
      <c r="BB277" s="3017">
        <f>BA277/'Radiología simple.'!$AO$8</f>
        <v>0</v>
      </c>
      <c r="BC277" s="2921"/>
      <c r="BD277" s="3264"/>
      <c r="BE277" s="1200"/>
      <c r="BF277" s="1200"/>
      <c r="BG277" s="1200"/>
      <c r="BH277" s="1164"/>
      <c r="BI277" s="1164"/>
      <c r="BJ277" s="1164"/>
      <c r="BK277" s="1164"/>
      <c r="BL277" s="1164"/>
      <c r="BM277" s="1162"/>
      <c r="BN277" s="1164"/>
      <c r="BO277" s="1164"/>
      <c r="BP277" s="1164"/>
      <c r="BQ277" s="1164"/>
      <c r="BR277" s="1164"/>
      <c r="BS277" s="1165"/>
      <c r="BT277" s="1200"/>
      <c r="BU277" s="177"/>
      <c r="BV277" s="46"/>
    </row>
    <row r="278" spans="1:74" ht="20.25" hidden="1" customHeight="1" x14ac:dyDescent="0.55000000000000004">
      <c r="A278" s="1387"/>
      <c r="B278" s="1388"/>
      <c r="C278" s="1387"/>
      <c r="D278" s="1388"/>
      <c r="E278" s="1387"/>
      <c r="F278" s="1388"/>
      <c r="G278" s="1387"/>
      <c r="H278" s="1388"/>
      <c r="I278" s="2841"/>
      <c r="J278" s="2841"/>
      <c r="K278" s="830"/>
      <c r="L278" s="986"/>
      <c r="M278" s="986"/>
      <c r="N278" s="986"/>
      <c r="O278" s="986"/>
      <c r="P278" s="986"/>
      <c r="Q278" s="986"/>
      <c r="R278" s="986"/>
      <c r="S278" s="2784" t="s">
        <v>456</v>
      </c>
      <c r="T278" s="3224"/>
      <c r="U278" s="2848"/>
      <c r="V278" s="2848"/>
      <c r="W278" s="853"/>
      <c r="X278" s="2324" t="s">
        <v>268</v>
      </c>
      <c r="Y278" s="852"/>
      <c r="Z278" s="791"/>
      <c r="AA278" s="791"/>
      <c r="AB278" s="791"/>
      <c r="AC278" s="1571"/>
      <c r="AD278" s="3378"/>
      <c r="AE278" s="3378"/>
      <c r="AF278" s="3378"/>
      <c r="AG278" s="3384"/>
      <c r="AH278" s="3379"/>
      <c r="AI278" s="3379"/>
      <c r="AJ278" s="3384"/>
      <c r="AK278" s="3384"/>
      <c r="AL278" s="3384"/>
      <c r="AM278" s="3384"/>
      <c r="AN278" s="3384"/>
      <c r="AO278" s="3384"/>
      <c r="AP278" s="3384"/>
      <c r="AQ278" s="3370">
        <f t="shared" si="88"/>
        <v>0</v>
      </c>
      <c r="AR278" s="2013"/>
      <c r="AS278" s="1784"/>
      <c r="AT278" s="1784"/>
      <c r="AU278" s="1784"/>
      <c r="AV278" s="1784"/>
      <c r="AW278" s="2206"/>
      <c r="AX278" s="2206"/>
      <c r="AY278" s="1907"/>
      <c r="AZ278" s="1977"/>
      <c r="BA278" s="2916">
        <f t="shared" si="89"/>
        <v>0</v>
      </c>
      <c r="BB278" s="3017">
        <f>BA278/'Radiología simple.'!$AO$8</f>
        <v>0</v>
      </c>
      <c r="BC278" s="2921"/>
      <c r="BD278" s="3264"/>
      <c r="BE278" s="1200"/>
      <c r="BF278" s="1200"/>
      <c r="BG278" s="1200"/>
      <c r="BH278" s="1164"/>
      <c r="BI278" s="1164"/>
      <c r="BJ278" s="1164"/>
      <c r="BK278" s="1164"/>
      <c r="BL278" s="1164"/>
      <c r="BM278" s="1162"/>
      <c r="BN278" s="1164"/>
      <c r="BO278" s="1164"/>
      <c r="BP278" s="1164"/>
      <c r="BQ278" s="1164"/>
      <c r="BR278" s="1164"/>
      <c r="BS278" s="1165"/>
      <c r="BT278" s="1200"/>
      <c r="BU278" s="177"/>
      <c r="BV278" s="46"/>
    </row>
    <row r="279" spans="1:74" ht="20.25" hidden="1" customHeight="1" x14ac:dyDescent="0.55000000000000004">
      <c r="A279" s="1387"/>
      <c r="B279" s="1388"/>
      <c r="C279" s="1387"/>
      <c r="D279" s="1388"/>
      <c r="E279" s="1387"/>
      <c r="F279" s="1388"/>
      <c r="G279" s="1387"/>
      <c r="H279" s="1388"/>
      <c r="I279" s="2841"/>
      <c r="J279" s="2841"/>
      <c r="K279" s="830"/>
      <c r="L279" s="986"/>
      <c r="M279" s="986"/>
      <c r="N279" s="986"/>
      <c r="O279" s="986"/>
      <c r="P279" s="986"/>
      <c r="Q279" s="986"/>
      <c r="R279" s="986"/>
      <c r="S279" s="2784" t="s">
        <v>456</v>
      </c>
      <c r="T279" s="3225" t="s">
        <v>1262</v>
      </c>
      <c r="U279" s="2849"/>
      <c r="V279" s="2849"/>
      <c r="W279" s="854"/>
      <c r="X279" s="2324" t="s">
        <v>268</v>
      </c>
      <c r="Y279" s="852" t="s">
        <v>864</v>
      </c>
      <c r="Z279" s="791"/>
      <c r="AA279" s="791"/>
      <c r="AB279" s="791"/>
      <c r="AC279" s="1571"/>
      <c r="AD279" s="3378"/>
      <c r="AE279" s="3378"/>
      <c r="AF279" s="3378"/>
      <c r="AG279" s="3384"/>
      <c r="AH279" s="3379"/>
      <c r="AI279" s="3379"/>
      <c r="AJ279" s="3384"/>
      <c r="AK279" s="3384"/>
      <c r="AL279" s="3384"/>
      <c r="AM279" s="3384"/>
      <c r="AN279" s="3384"/>
      <c r="AO279" s="3384"/>
      <c r="AP279" s="3384"/>
      <c r="AQ279" s="3370">
        <f t="shared" si="88"/>
        <v>0</v>
      </c>
      <c r="AR279" s="2013"/>
      <c r="AS279" s="1784"/>
      <c r="AT279" s="1784"/>
      <c r="AU279" s="1784"/>
      <c r="AV279" s="1784"/>
      <c r="AW279" s="2206"/>
      <c r="AX279" s="2206"/>
      <c r="AY279" s="1907"/>
      <c r="AZ279" s="1977"/>
      <c r="BA279" s="2916">
        <f t="shared" si="89"/>
        <v>0</v>
      </c>
      <c r="BB279" s="3017">
        <f>BA279/'Radiología simple.'!$AO$8</f>
        <v>0</v>
      </c>
      <c r="BC279" s="2921"/>
      <c r="BD279" s="3264"/>
      <c r="BE279" s="1200"/>
      <c r="BF279" s="1200"/>
      <c r="BG279" s="1200"/>
      <c r="BH279" s="1164"/>
      <c r="BI279" s="1164"/>
      <c r="BJ279" s="1164"/>
      <c r="BK279" s="1164"/>
      <c r="BL279" s="1164"/>
      <c r="BM279" s="1162"/>
      <c r="BN279" s="1164"/>
      <c r="BO279" s="1164"/>
      <c r="BP279" s="1164"/>
      <c r="BQ279" s="1164"/>
      <c r="BR279" s="1164"/>
      <c r="BS279" s="1165"/>
      <c r="BT279" s="1200"/>
      <c r="BU279" s="177"/>
      <c r="BV279" s="46"/>
    </row>
    <row r="280" spans="1:74" ht="20.25" hidden="1" customHeight="1" x14ac:dyDescent="0.55000000000000004">
      <c r="A280" s="1387"/>
      <c r="B280" s="1388"/>
      <c r="C280" s="1387"/>
      <c r="D280" s="1388"/>
      <c r="E280" s="1387"/>
      <c r="F280" s="1388"/>
      <c r="G280" s="1387"/>
      <c r="H280" s="1388"/>
      <c r="I280" s="2841"/>
      <c r="J280" s="2841"/>
      <c r="K280" s="830"/>
      <c r="L280" s="986"/>
      <c r="M280" s="986"/>
      <c r="N280" s="986"/>
      <c r="O280" s="986"/>
      <c r="P280" s="986"/>
      <c r="Q280" s="986"/>
      <c r="R280" s="986"/>
      <c r="S280" s="2784" t="s">
        <v>456</v>
      </c>
      <c r="T280" s="3226" t="s">
        <v>1262</v>
      </c>
      <c r="U280" s="2850" t="s">
        <v>864</v>
      </c>
      <c r="V280" s="2850"/>
      <c r="W280" s="855"/>
      <c r="X280" s="2324" t="s">
        <v>268</v>
      </c>
      <c r="Y280" s="852" t="s">
        <v>864</v>
      </c>
      <c r="Z280" s="791"/>
      <c r="AA280" s="791"/>
      <c r="AB280" s="791"/>
      <c r="AC280" s="1571"/>
      <c r="AD280" s="3378"/>
      <c r="AE280" s="3378"/>
      <c r="AF280" s="3378"/>
      <c r="AG280" s="3384"/>
      <c r="AH280" s="3379"/>
      <c r="AI280" s="3379"/>
      <c r="AJ280" s="3384"/>
      <c r="AK280" s="3384"/>
      <c r="AL280" s="3384"/>
      <c r="AM280" s="3384"/>
      <c r="AN280" s="3384"/>
      <c r="AO280" s="3384"/>
      <c r="AP280" s="3384"/>
      <c r="AQ280" s="3370">
        <f t="shared" si="88"/>
        <v>0</v>
      </c>
      <c r="AR280" s="2013"/>
      <c r="AS280" s="1784"/>
      <c r="AT280" s="1784"/>
      <c r="AU280" s="1784"/>
      <c r="AV280" s="1784"/>
      <c r="AW280" s="2206"/>
      <c r="AX280" s="2206"/>
      <c r="AY280" s="1907"/>
      <c r="AZ280" s="1977"/>
      <c r="BA280" s="2916">
        <f t="shared" si="89"/>
        <v>0</v>
      </c>
      <c r="BB280" s="3017">
        <f>BA280/'Radiología simple.'!$AO$8</f>
        <v>0</v>
      </c>
      <c r="BC280" s="2921"/>
      <c r="BD280" s="3264"/>
      <c r="BE280" s="1200"/>
      <c r="BF280" s="1200"/>
      <c r="BG280" s="1200"/>
      <c r="BH280" s="1164"/>
      <c r="BI280" s="1164"/>
      <c r="BJ280" s="1164"/>
      <c r="BK280" s="1164"/>
      <c r="BL280" s="1164"/>
      <c r="BM280" s="1162"/>
      <c r="BN280" s="1164"/>
      <c r="BO280" s="1164"/>
      <c r="BP280" s="1164"/>
      <c r="BQ280" s="1164"/>
      <c r="BR280" s="1164"/>
      <c r="BS280" s="1165"/>
      <c r="BT280" s="1200"/>
      <c r="BU280" s="177"/>
      <c r="BV280" s="46"/>
    </row>
    <row r="281" spans="1:74" ht="20.25" hidden="1" customHeight="1" x14ac:dyDescent="0.55000000000000004">
      <c r="A281" s="1387"/>
      <c r="B281" s="1388"/>
      <c r="C281" s="1387"/>
      <c r="D281" s="1388"/>
      <c r="E281" s="1387"/>
      <c r="F281" s="1388"/>
      <c r="G281" s="1387"/>
      <c r="H281" s="1388"/>
      <c r="I281" s="2841"/>
      <c r="J281" s="2841"/>
      <c r="K281" s="830"/>
      <c r="L281" s="986"/>
      <c r="M281" s="986"/>
      <c r="N281" s="986"/>
      <c r="O281" s="986"/>
      <c r="P281" s="986"/>
      <c r="Q281" s="986"/>
      <c r="R281" s="986"/>
      <c r="S281" s="2784" t="s">
        <v>456</v>
      </c>
      <c r="T281" s="3226" t="s">
        <v>864</v>
      </c>
      <c r="U281" s="2850" t="s">
        <v>1263</v>
      </c>
      <c r="V281" s="2850"/>
      <c r="W281" s="855"/>
      <c r="X281" s="2324" t="s">
        <v>268</v>
      </c>
      <c r="Y281" s="852" t="s">
        <v>1263</v>
      </c>
      <c r="Z281" s="791"/>
      <c r="AA281" s="791"/>
      <c r="AB281" s="791"/>
      <c r="AC281" s="1571"/>
      <c r="AD281" s="3378"/>
      <c r="AE281" s="3378"/>
      <c r="AF281" s="3378"/>
      <c r="AG281" s="3384"/>
      <c r="AH281" s="3379"/>
      <c r="AI281" s="3379"/>
      <c r="AJ281" s="3384"/>
      <c r="AK281" s="3384"/>
      <c r="AL281" s="3384"/>
      <c r="AM281" s="3384"/>
      <c r="AN281" s="3384"/>
      <c r="AO281" s="3384"/>
      <c r="AP281" s="3384"/>
      <c r="AQ281" s="3370">
        <f t="shared" si="88"/>
        <v>0</v>
      </c>
      <c r="AR281" s="2013"/>
      <c r="AS281" s="1784"/>
      <c r="AT281" s="1784"/>
      <c r="AU281" s="1784"/>
      <c r="AV281" s="1784"/>
      <c r="AW281" s="2206"/>
      <c r="AX281" s="2206"/>
      <c r="AY281" s="1907"/>
      <c r="AZ281" s="1977"/>
      <c r="BA281" s="2916">
        <f t="shared" si="89"/>
        <v>0</v>
      </c>
      <c r="BB281" s="3017">
        <f>BA281/'Radiología simple.'!$AO$8</f>
        <v>0</v>
      </c>
      <c r="BC281" s="2921"/>
      <c r="BD281" s="3264"/>
      <c r="BE281" s="1200"/>
      <c r="BF281" s="1200"/>
      <c r="BG281" s="1200"/>
      <c r="BH281" s="1164"/>
      <c r="BI281" s="1164"/>
      <c r="BJ281" s="1164"/>
      <c r="BK281" s="1164"/>
      <c r="BL281" s="1164"/>
      <c r="BM281" s="1162"/>
      <c r="BN281" s="1164"/>
      <c r="BO281" s="1164"/>
      <c r="BP281" s="1164"/>
      <c r="BQ281" s="1164"/>
      <c r="BR281" s="1164"/>
      <c r="BS281" s="1165"/>
      <c r="BT281" s="1200"/>
      <c r="BU281" s="177"/>
      <c r="BV281" s="46"/>
    </row>
    <row r="282" spans="1:74" ht="20.25" hidden="1" customHeight="1" x14ac:dyDescent="0.55000000000000004">
      <c r="A282" s="1387"/>
      <c r="B282" s="1388"/>
      <c r="C282" s="1387"/>
      <c r="D282" s="1388"/>
      <c r="E282" s="1387"/>
      <c r="F282" s="1388"/>
      <c r="G282" s="1387"/>
      <c r="H282" s="1388"/>
      <c r="I282" s="2841"/>
      <c r="J282" s="2841"/>
      <c r="K282" s="830"/>
      <c r="L282" s="986"/>
      <c r="M282" s="986"/>
      <c r="N282" s="986"/>
      <c r="O282" s="986"/>
      <c r="P282" s="986"/>
      <c r="Q282" s="986"/>
      <c r="R282" s="986"/>
      <c r="S282" s="2784" t="s">
        <v>456</v>
      </c>
      <c r="T282" s="3226" t="s">
        <v>864</v>
      </c>
      <c r="U282" s="2850" t="s">
        <v>1264</v>
      </c>
      <c r="V282" s="2850"/>
      <c r="W282" s="855"/>
      <c r="X282" s="2324" t="s">
        <v>268</v>
      </c>
      <c r="Y282" s="852" t="s">
        <v>1264</v>
      </c>
      <c r="Z282" s="791"/>
      <c r="AA282" s="791"/>
      <c r="AB282" s="791"/>
      <c r="AC282" s="1571"/>
      <c r="AD282" s="3378"/>
      <c r="AE282" s="3378"/>
      <c r="AF282" s="3378"/>
      <c r="AG282" s="3384"/>
      <c r="AH282" s="3379"/>
      <c r="AI282" s="3379"/>
      <c r="AJ282" s="3384"/>
      <c r="AK282" s="3384"/>
      <c r="AL282" s="3384"/>
      <c r="AM282" s="3384"/>
      <c r="AN282" s="3384"/>
      <c r="AO282" s="3384"/>
      <c r="AP282" s="3384"/>
      <c r="AQ282" s="3370">
        <f t="shared" si="88"/>
        <v>0</v>
      </c>
      <c r="AR282" s="2013"/>
      <c r="AS282" s="1784"/>
      <c r="AT282" s="1784"/>
      <c r="AU282" s="1784"/>
      <c r="AV282" s="1784"/>
      <c r="AW282" s="2206"/>
      <c r="AX282" s="2206"/>
      <c r="AY282" s="1907"/>
      <c r="AZ282" s="1977"/>
      <c r="BA282" s="2916">
        <f t="shared" si="89"/>
        <v>0</v>
      </c>
      <c r="BB282" s="3017">
        <f>BA282/'Radiología simple.'!$AO$8</f>
        <v>0</v>
      </c>
      <c r="BC282" s="2921"/>
      <c r="BD282" s="3264"/>
      <c r="BE282" s="1200"/>
      <c r="BF282" s="1200"/>
      <c r="BG282" s="1200"/>
      <c r="BH282" s="1164"/>
      <c r="BI282" s="1164"/>
      <c r="BJ282" s="1164"/>
      <c r="BK282" s="1164"/>
      <c r="BL282" s="1164"/>
      <c r="BM282" s="1162"/>
      <c r="BN282" s="1164"/>
      <c r="BO282" s="1164"/>
      <c r="BP282" s="1164"/>
      <c r="BQ282" s="1164"/>
      <c r="BR282" s="1164"/>
      <c r="BS282" s="1165"/>
      <c r="BT282" s="1200"/>
      <c r="BU282" s="177"/>
      <c r="BV282" s="46"/>
    </row>
    <row r="283" spans="1:74" ht="20.25" hidden="1" customHeight="1" x14ac:dyDescent="0.55000000000000004">
      <c r="A283" s="1387"/>
      <c r="B283" s="1388"/>
      <c r="C283" s="1387"/>
      <c r="D283" s="1388"/>
      <c r="E283" s="1387"/>
      <c r="F283" s="1388"/>
      <c r="G283" s="1387"/>
      <c r="H283" s="1388"/>
      <c r="I283" s="2841"/>
      <c r="J283" s="2841"/>
      <c r="K283" s="830"/>
      <c r="L283" s="986"/>
      <c r="M283" s="986"/>
      <c r="N283" s="986"/>
      <c r="O283" s="986"/>
      <c r="P283" s="986"/>
      <c r="Q283" s="986"/>
      <c r="R283" s="986"/>
      <c r="S283" s="2784" t="s">
        <v>456</v>
      </c>
      <c r="T283" s="3226" t="s">
        <v>864</v>
      </c>
      <c r="U283" s="2850" t="s">
        <v>1265</v>
      </c>
      <c r="V283" s="2850"/>
      <c r="W283" s="855"/>
      <c r="X283" s="2324" t="s">
        <v>268</v>
      </c>
      <c r="Y283" s="852" t="s">
        <v>1265</v>
      </c>
      <c r="Z283" s="791"/>
      <c r="AA283" s="791"/>
      <c r="AB283" s="791"/>
      <c r="AC283" s="1571"/>
      <c r="AD283" s="3378"/>
      <c r="AE283" s="3378"/>
      <c r="AF283" s="3378"/>
      <c r="AG283" s="3384"/>
      <c r="AH283" s="3379"/>
      <c r="AI283" s="3379"/>
      <c r="AJ283" s="3384"/>
      <c r="AK283" s="3384"/>
      <c r="AL283" s="3384"/>
      <c r="AM283" s="3384"/>
      <c r="AN283" s="3384"/>
      <c r="AO283" s="3384"/>
      <c r="AP283" s="3384"/>
      <c r="AQ283" s="3370">
        <f t="shared" si="88"/>
        <v>0</v>
      </c>
      <c r="AR283" s="2013"/>
      <c r="AS283" s="1784"/>
      <c r="AT283" s="1784"/>
      <c r="AU283" s="1784"/>
      <c r="AV283" s="1784"/>
      <c r="AW283" s="2206"/>
      <c r="AX283" s="2206"/>
      <c r="AY283" s="1907"/>
      <c r="AZ283" s="1977"/>
      <c r="BA283" s="2916">
        <f t="shared" si="89"/>
        <v>0</v>
      </c>
      <c r="BB283" s="3017">
        <f>BA283/'Radiología simple.'!$AO$8</f>
        <v>0</v>
      </c>
      <c r="BC283" s="2921"/>
      <c r="BD283" s="3264"/>
      <c r="BE283" s="1200"/>
      <c r="BF283" s="1200"/>
      <c r="BG283" s="1200"/>
      <c r="BH283" s="1164"/>
      <c r="BI283" s="1164"/>
      <c r="BJ283" s="1164"/>
      <c r="BK283" s="1164"/>
      <c r="BL283" s="1164"/>
      <c r="BM283" s="1162"/>
      <c r="BN283" s="1164"/>
      <c r="BO283" s="1164"/>
      <c r="BP283" s="1164"/>
      <c r="BQ283" s="1164"/>
      <c r="BR283" s="1164"/>
      <c r="BS283" s="1165"/>
      <c r="BT283" s="1200"/>
      <c r="BU283" s="177"/>
      <c r="BV283" s="46"/>
    </row>
    <row r="284" spans="1:74" ht="20.25" hidden="1" customHeight="1" x14ac:dyDescent="0.55000000000000004">
      <c r="A284" s="1387"/>
      <c r="B284" s="1388"/>
      <c r="C284" s="1387"/>
      <c r="D284" s="1388"/>
      <c r="E284" s="1387"/>
      <c r="F284" s="1388"/>
      <c r="G284" s="1387"/>
      <c r="H284" s="1388"/>
      <c r="I284" s="2841"/>
      <c r="J284" s="2841"/>
      <c r="K284" s="830"/>
      <c r="L284" s="986"/>
      <c r="M284" s="986"/>
      <c r="N284" s="986"/>
      <c r="O284" s="986"/>
      <c r="P284" s="986"/>
      <c r="Q284" s="986"/>
      <c r="R284" s="986"/>
      <c r="S284" s="2784" t="s">
        <v>456</v>
      </c>
      <c r="T284" s="3226" t="s">
        <v>1266</v>
      </c>
      <c r="U284" s="2850" t="s">
        <v>864</v>
      </c>
      <c r="V284" s="2850"/>
      <c r="W284" s="855"/>
      <c r="X284" s="2324" t="s">
        <v>268</v>
      </c>
      <c r="Y284" s="852" t="s">
        <v>864</v>
      </c>
      <c r="Z284" s="791"/>
      <c r="AA284" s="791"/>
      <c r="AB284" s="791"/>
      <c r="AC284" s="1571"/>
      <c r="AD284" s="3378"/>
      <c r="AE284" s="3378"/>
      <c r="AF284" s="3378"/>
      <c r="AG284" s="3384"/>
      <c r="AH284" s="3379"/>
      <c r="AI284" s="3379"/>
      <c r="AJ284" s="3384"/>
      <c r="AK284" s="3384"/>
      <c r="AL284" s="3384"/>
      <c r="AM284" s="3384"/>
      <c r="AN284" s="3384"/>
      <c r="AO284" s="3384"/>
      <c r="AP284" s="3384"/>
      <c r="AQ284" s="3370">
        <f t="shared" si="88"/>
        <v>0</v>
      </c>
      <c r="AR284" s="2013"/>
      <c r="AS284" s="1784"/>
      <c r="AT284" s="1784"/>
      <c r="AU284" s="1784"/>
      <c r="AV284" s="1784"/>
      <c r="AW284" s="2206"/>
      <c r="AX284" s="2206"/>
      <c r="AY284" s="1907"/>
      <c r="AZ284" s="1977"/>
      <c r="BA284" s="2916">
        <f t="shared" si="89"/>
        <v>0</v>
      </c>
      <c r="BB284" s="3017">
        <f>BA284/'Radiología simple.'!$AO$8</f>
        <v>0</v>
      </c>
      <c r="BC284" s="2921"/>
      <c r="BD284" s="3264"/>
      <c r="BE284" s="1200"/>
      <c r="BF284" s="1200"/>
      <c r="BG284" s="1200"/>
      <c r="BH284" s="1164"/>
      <c r="BI284" s="1164"/>
      <c r="BJ284" s="1164"/>
      <c r="BK284" s="1164"/>
      <c r="BL284" s="1164"/>
      <c r="BM284" s="1162"/>
      <c r="BN284" s="1164"/>
      <c r="BO284" s="1164"/>
      <c r="BP284" s="1164"/>
      <c r="BQ284" s="1164"/>
      <c r="BR284" s="1164"/>
      <c r="BS284" s="1165"/>
      <c r="BT284" s="1200"/>
      <c r="BU284" s="177"/>
      <c r="BV284" s="46"/>
    </row>
    <row r="285" spans="1:74" ht="20.25" hidden="1" customHeight="1" x14ac:dyDescent="0.55000000000000004">
      <c r="A285" s="1387"/>
      <c r="B285" s="1388"/>
      <c r="C285" s="1387"/>
      <c r="D285" s="1388"/>
      <c r="E285" s="1387"/>
      <c r="F285" s="1388"/>
      <c r="G285" s="1387"/>
      <c r="H285" s="1388"/>
      <c r="I285" s="2841"/>
      <c r="J285" s="2841"/>
      <c r="K285" s="830"/>
      <c r="L285" s="986"/>
      <c r="M285" s="986"/>
      <c r="N285" s="986"/>
      <c r="O285" s="986"/>
      <c r="P285" s="986"/>
      <c r="Q285" s="986"/>
      <c r="R285" s="986"/>
      <c r="S285" s="2784" t="s">
        <v>456</v>
      </c>
      <c r="T285" s="3225" t="s">
        <v>1267</v>
      </c>
      <c r="U285" s="2851"/>
      <c r="V285" s="2851"/>
      <c r="W285" s="856"/>
      <c r="X285" s="2324" t="s">
        <v>268</v>
      </c>
      <c r="Y285" s="852" t="s">
        <v>864</v>
      </c>
      <c r="Z285" s="791"/>
      <c r="AA285" s="791"/>
      <c r="AB285" s="791"/>
      <c r="AC285" s="1571"/>
      <c r="AD285" s="3378"/>
      <c r="AE285" s="3378"/>
      <c r="AF285" s="3378"/>
      <c r="AG285" s="3384"/>
      <c r="AH285" s="3379"/>
      <c r="AI285" s="3379"/>
      <c r="AJ285" s="3384"/>
      <c r="AK285" s="3384"/>
      <c r="AL285" s="3384"/>
      <c r="AM285" s="3384"/>
      <c r="AN285" s="3384"/>
      <c r="AO285" s="3384"/>
      <c r="AP285" s="3384"/>
      <c r="AQ285" s="3370">
        <f t="shared" si="88"/>
        <v>0</v>
      </c>
      <c r="AR285" s="2013"/>
      <c r="AS285" s="1784"/>
      <c r="AT285" s="1784"/>
      <c r="AU285" s="1784"/>
      <c r="AV285" s="1784"/>
      <c r="AW285" s="2206"/>
      <c r="AX285" s="2206"/>
      <c r="AY285" s="1907"/>
      <c r="AZ285" s="1977"/>
      <c r="BA285" s="2916">
        <f t="shared" si="89"/>
        <v>0</v>
      </c>
      <c r="BB285" s="3017">
        <f>BA285/'Radiología simple.'!$AO$8</f>
        <v>0</v>
      </c>
      <c r="BC285" s="2921"/>
      <c r="BD285" s="3264"/>
      <c r="BE285" s="1200"/>
      <c r="BF285" s="1200"/>
      <c r="BG285" s="1200"/>
      <c r="BH285" s="1164"/>
      <c r="BI285" s="1164"/>
      <c r="BJ285" s="1164"/>
      <c r="BK285" s="1164"/>
      <c r="BL285" s="1164"/>
      <c r="BM285" s="1162"/>
      <c r="BN285" s="1164"/>
      <c r="BO285" s="1164"/>
      <c r="BP285" s="1164"/>
      <c r="BQ285" s="1164"/>
      <c r="BR285" s="1164"/>
      <c r="BS285" s="1165"/>
      <c r="BT285" s="1200"/>
      <c r="BU285" s="177"/>
      <c r="BV285" s="46"/>
    </row>
    <row r="286" spans="1:74" ht="20.25" hidden="1" customHeight="1" x14ac:dyDescent="0.55000000000000004">
      <c r="A286" s="1387"/>
      <c r="B286" s="1388"/>
      <c r="C286" s="1387"/>
      <c r="D286" s="1388"/>
      <c r="E286" s="1387"/>
      <c r="F286" s="1388"/>
      <c r="G286" s="1387"/>
      <c r="H286" s="1388"/>
      <c r="I286" s="2841"/>
      <c r="J286" s="2841"/>
      <c r="K286" s="830"/>
      <c r="L286" s="986"/>
      <c r="M286" s="986"/>
      <c r="N286" s="986"/>
      <c r="O286" s="986"/>
      <c r="P286" s="986"/>
      <c r="Q286" s="986"/>
      <c r="R286" s="986"/>
      <c r="S286" s="2784" t="s">
        <v>456</v>
      </c>
      <c r="T286" s="3226" t="s">
        <v>1268</v>
      </c>
      <c r="U286" s="2850" t="s">
        <v>864</v>
      </c>
      <c r="V286" s="2850"/>
      <c r="W286" s="855"/>
      <c r="X286" s="2324" t="s">
        <v>268</v>
      </c>
      <c r="Y286" s="852" t="s">
        <v>1268</v>
      </c>
      <c r="Z286" s="791"/>
      <c r="AA286" s="791"/>
      <c r="AB286" s="791"/>
      <c r="AC286" s="1571"/>
      <c r="AD286" s="3378"/>
      <c r="AE286" s="3378"/>
      <c r="AF286" s="3378"/>
      <c r="AG286" s="3384"/>
      <c r="AH286" s="3379"/>
      <c r="AI286" s="3379"/>
      <c r="AJ286" s="3384"/>
      <c r="AK286" s="3384"/>
      <c r="AL286" s="3384"/>
      <c r="AM286" s="3384"/>
      <c r="AN286" s="3384"/>
      <c r="AO286" s="3384"/>
      <c r="AP286" s="3384"/>
      <c r="AQ286" s="3370">
        <f t="shared" si="88"/>
        <v>0</v>
      </c>
      <c r="AR286" s="2013"/>
      <c r="AS286" s="1784"/>
      <c r="AT286" s="1784"/>
      <c r="AU286" s="1784"/>
      <c r="AV286" s="1784"/>
      <c r="AW286" s="2206"/>
      <c r="AX286" s="2206"/>
      <c r="AY286" s="1907"/>
      <c r="AZ286" s="1977"/>
      <c r="BA286" s="2916">
        <f t="shared" si="89"/>
        <v>0</v>
      </c>
      <c r="BB286" s="3017">
        <f>BA286/'Radiología simple.'!$AO$8</f>
        <v>0</v>
      </c>
      <c r="BC286" s="2921"/>
      <c r="BD286" s="3264"/>
      <c r="BE286" s="1200"/>
      <c r="BF286" s="1200"/>
      <c r="BG286" s="1200"/>
      <c r="BH286" s="1164"/>
      <c r="BI286" s="1164"/>
      <c r="BJ286" s="1164"/>
      <c r="BK286" s="1164"/>
      <c r="BL286" s="1164"/>
      <c r="BM286" s="1162"/>
      <c r="BN286" s="1164"/>
      <c r="BO286" s="1164"/>
      <c r="BP286" s="1164"/>
      <c r="BQ286" s="1164"/>
      <c r="BR286" s="1164"/>
      <c r="BS286" s="1165"/>
      <c r="BT286" s="1200"/>
      <c r="BU286" s="177"/>
      <c r="BV286" s="46"/>
    </row>
    <row r="287" spans="1:74" ht="20.25" hidden="1" customHeight="1" x14ac:dyDescent="0.55000000000000004">
      <c r="A287" s="1387"/>
      <c r="B287" s="1388"/>
      <c r="C287" s="1387"/>
      <c r="D287" s="1388"/>
      <c r="E287" s="1387"/>
      <c r="F287" s="1388"/>
      <c r="G287" s="1387"/>
      <c r="H287" s="1388"/>
      <c r="I287" s="2841"/>
      <c r="J287" s="2841"/>
      <c r="K287" s="830"/>
      <c r="L287" s="986"/>
      <c r="M287" s="986"/>
      <c r="N287" s="986"/>
      <c r="O287" s="986"/>
      <c r="P287" s="986"/>
      <c r="Q287" s="986"/>
      <c r="R287" s="986"/>
      <c r="S287" s="2784" t="s">
        <v>456</v>
      </c>
      <c r="T287" s="3226" t="s">
        <v>864</v>
      </c>
      <c r="U287" s="2850" t="s">
        <v>1269</v>
      </c>
      <c r="V287" s="2850"/>
      <c r="W287" s="855"/>
      <c r="X287" s="2324" t="s">
        <v>268</v>
      </c>
      <c r="Y287" s="852" t="s">
        <v>1269</v>
      </c>
      <c r="Z287" s="791"/>
      <c r="AA287" s="791"/>
      <c r="AB287" s="791"/>
      <c r="AC287" s="1571"/>
      <c r="AD287" s="3378"/>
      <c r="AE287" s="3378"/>
      <c r="AF287" s="3378"/>
      <c r="AG287" s="3384"/>
      <c r="AH287" s="3379"/>
      <c r="AI287" s="3379"/>
      <c r="AJ287" s="3384"/>
      <c r="AK287" s="3384"/>
      <c r="AL287" s="3384"/>
      <c r="AM287" s="3384"/>
      <c r="AN287" s="3384"/>
      <c r="AO287" s="3384"/>
      <c r="AP287" s="3384"/>
      <c r="AQ287" s="3370">
        <f t="shared" si="88"/>
        <v>0</v>
      </c>
      <c r="AR287" s="2013"/>
      <c r="AS287" s="1784"/>
      <c r="AT287" s="1784"/>
      <c r="AU287" s="1784"/>
      <c r="AV287" s="1784"/>
      <c r="AW287" s="2206"/>
      <c r="AX287" s="2206"/>
      <c r="AY287" s="1907"/>
      <c r="AZ287" s="1977"/>
      <c r="BA287" s="2916">
        <f t="shared" si="89"/>
        <v>0</v>
      </c>
      <c r="BB287" s="3017">
        <f>BA287/'Radiología simple.'!$AO$8</f>
        <v>0</v>
      </c>
      <c r="BC287" s="2921"/>
      <c r="BD287" s="3264"/>
      <c r="BE287" s="1200"/>
      <c r="BF287" s="1200"/>
      <c r="BG287" s="1200"/>
      <c r="BH287" s="1164"/>
      <c r="BI287" s="1164"/>
      <c r="BJ287" s="1164"/>
      <c r="BK287" s="1164"/>
      <c r="BL287" s="1164"/>
      <c r="BM287" s="1162"/>
      <c r="BN287" s="1164"/>
      <c r="BO287" s="1164"/>
      <c r="BP287" s="1164"/>
      <c r="BQ287" s="1164"/>
      <c r="BR287" s="1164"/>
      <c r="BS287" s="1165"/>
      <c r="BT287" s="1200"/>
      <c r="BU287" s="177"/>
      <c r="BV287" s="46"/>
    </row>
    <row r="288" spans="1:74" ht="20.25" hidden="1" customHeight="1" x14ac:dyDescent="0.55000000000000004">
      <c r="A288" s="1387"/>
      <c r="B288" s="1388"/>
      <c r="C288" s="1387"/>
      <c r="D288" s="1388"/>
      <c r="E288" s="1387"/>
      <c r="F288" s="1388"/>
      <c r="G288" s="1387"/>
      <c r="H288" s="1388"/>
      <c r="I288" s="2841"/>
      <c r="J288" s="2841"/>
      <c r="K288" s="830"/>
      <c r="L288" s="986"/>
      <c r="M288" s="986"/>
      <c r="N288" s="986"/>
      <c r="O288" s="986"/>
      <c r="P288" s="986"/>
      <c r="Q288" s="986"/>
      <c r="R288" s="986"/>
      <c r="S288" s="2784" t="s">
        <v>456</v>
      </c>
      <c r="T288" s="3226" t="s">
        <v>864</v>
      </c>
      <c r="U288" s="2850" t="s">
        <v>1270</v>
      </c>
      <c r="V288" s="2850"/>
      <c r="W288" s="855"/>
      <c r="X288" s="2324" t="s">
        <v>268</v>
      </c>
      <c r="Y288" s="852" t="s">
        <v>1270</v>
      </c>
      <c r="Z288" s="791"/>
      <c r="AA288" s="791"/>
      <c r="AB288" s="791"/>
      <c r="AC288" s="1571"/>
      <c r="AD288" s="3378"/>
      <c r="AE288" s="3378"/>
      <c r="AF288" s="3378"/>
      <c r="AG288" s="3384"/>
      <c r="AH288" s="3379"/>
      <c r="AI288" s="3379"/>
      <c r="AJ288" s="3384"/>
      <c r="AK288" s="3384"/>
      <c r="AL288" s="3384"/>
      <c r="AM288" s="3384"/>
      <c r="AN288" s="3384"/>
      <c r="AO288" s="3384"/>
      <c r="AP288" s="3384"/>
      <c r="AQ288" s="3370">
        <f t="shared" si="88"/>
        <v>0</v>
      </c>
      <c r="AR288" s="2013"/>
      <c r="AS288" s="1784"/>
      <c r="AT288" s="1784"/>
      <c r="AU288" s="1784"/>
      <c r="AV288" s="1784"/>
      <c r="AW288" s="2206"/>
      <c r="AX288" s="2206"/>
      <c r="AY288" s="1907"/>
      <c r="AZ288" s="1977"/>
      <c r="BA288" s="2916">
        <f t="shared" si="89"/>
        <v>0</v>
      </c>
      <c r="BB288" s="3017">
        <f>BA288/'Radiología simple.'!$AO$8</f>
        <v>0</v>
      </c>
      <c r="BC288" s="2921"/>
      <c r="BD288" s="3264"/>
      <c r="BE288" s="1200"/>
      <c r="BF288" s="1200"/>
      <c r="BG288" s="1200"/>
      <c r="BH288" s="1164"/>
      <c r="BI288" s="1164"/>
      <c r="BJ288" s="1164"/>
      <c r="BK288" s="1164"/>
      <c r="BL288" s="1164"/>
      <c r="BM288" s="1162"/>
      <c r="BN288" s="1164"/>
      <c r="BO288" s="1164"/>
      <c r="BP288" s="1164"/>
      <c r="BQ288" s="1164"/>
      <c r="BR288" s="1164"/>
      <c r="BS288" s="1165"/>
      <c r="BT288" s="1200"/>
      <c r="BU288" s="177"/>
      <c r="BV288" s="46"/>
    </row>
    <row r="289" spans="1:74" ht="20.25" hidden="1" customHeight="1" x14ac:dyDescent="0.55000000000000004">
      <c r="A289" s="1387"/>
      <c r="B289" s="1388"/>
      <c r="C289" s="1387"/>
      <c r="D289" s="1388"/>
      <c r="E289" s="1387"/>
      <c r="F289" s="1388"/>
      <c r="G289" s="1387"/>
      <c r="H289" s="1388"/>
      <c r="I289" s="2841"/>
      <c r="J289" s="2841"/>
      <c r="K289" s="830"/>
      <c r="L289" s="986"/>
      <c r="M289" s="986"/>
      <c r="N289" s="986"/>
      <c r="O289" s="986"/>
      <c r="P289" s="986"/>
      <c r="Q289" s="986"/>
      <c r="R289" s="986"/>
      <c r="S289" s="2784" t="s">
        <v>456</v>
      </c>
      <c r="T289" s="3226" t="s">
        <v>864</v>
      </c>
      <c r="U289" s="2850" t="s">
        <v>1271</v>
      </c>
      <c r="V289" s="2850"/>
      <c r="W289" s="855"/>
      <c r="X289" s="2324" t="s">
        <v>268</v>
      </c>
      <c r="Y289" s="852" t="s">
        <v>1271</v>
      </c>
      <c r="Z289" s="791"/>
      <c r="AA289" s="791"/>
      <c r="AB289" s="791"/>
      <c r="AC289" s="1571"/>
      <c r="AD289" s="3378"/>
      <c r="AE289" s="3378"/>
      <c r="AF289" s="3378"/>
      <c r="AG289" s="3384"/>
      <c r="AH289" s="3379"/>
      <c r="AI289" s="3379"/>
      <c r="AJ289" s="3384"/>
      <c r="AK289" s="3384"/>
      <c r="AL289" s="3384"/>
      <c r="AM289" s="3384"/>
      <c r="AN289" s="3384"/>
      <c r="AO289" s="3384"/>
      <c r="AP289" s="3384"/>
      <c r="AQ289" s="3370">
        <f t="shared" si="88"/>
        <v>0</v>
      </c>
      <c r="AR289" s="2013"/>
      <c r="AS289" s="1784"/>
      <c r="AT289" s="1784"/>
      <c r="AU289" s="1784"/>
      <c r="AV289" s="1784"/>
      <c r="AW289" s="2206"/>
      <c r="AX289" s="2206"/>
      <c r="AY289" s="1907"/>
      <c r="AZ289" s="1977"/>
      <c r="BA289" s="2916">
        <f t="shared" si="89"/>
        <v>0</v>
      </c>
      <c r="BB289" s="3017">
        <f>BA289/'Radiología simple.'!$AO$8</f>
        <v>0</v>
      </c>
      <c r="BC289" s="2921"/>
      <c r="BD289" s="3264"/>
      <c r="BE289" s="1200"/>
      <c r="BF289" s="1200"/>
      <c r="BG289" s="1200"/>
      <c r="BH289" s="1164"/>
      <c r="BI289" s="1164"/>
      <c r="BJ289" s="1164"/>
      <c r="BK289" s="1164"/>
      <c r="BL289" s="1164"/>
      <c r="BM289" s="1162"/>
      <c r="BN289" s="1164"/>
      <c r="BO289" s="1164"/>
      <c r="BP289" s="1164"/>
      <c r="BQ289" s="1164"/>
      <c r="BR289" s="1164"/>
      <c r="BS289" s="1165"/>
      <c r="BT289" s="1200"/>
      <c r="BU289" s="177"/>
      <c r="BV289" s="46"/>
    </row>
    <row r="290" spans="1:74" ht="20.25" hidden="1" customHeight="1" x14ac:dyDescent="0.55000000000000004">
      <c r="A290" s="1387"/>
      <c r="B290" s="1391"/>
      <c r="C290" s="1392"/>
      <c r="D290" s="1391"/>
      <c r="E290" s="1392"/>
      <c r="F290" s="1391"/>
      <c r="G290" s="1392"/>
      <c r="H290" s="1391"/>
      <c r="I290" s="2852"/>
      <c r="J290" s="2852"/>
      <c r="K290" s="2828"/>
      <c r="L290" s="2784"/>
      <c r="M290" s="2784"/>
      <c r="N290" s="2784"/>
      <c r="O290" s="2784"/>
      <c r="P290" s="2784"/>
      <c r="Q290" s="2784"/>
      <c r="R290" s="2784"/>
      <c r="S290" s="2784" t="s">
        <v>456</v>
      </c>
      <c r="T290" s="3226" t="s">
        <v>1272</v>
      </c>
      <c r="U290" s="2850" t="s">
        <v>864</v>
      </c>
      <c r="V290" s="2850"/>
      <c r="W290" s="855"/>
      <c r="X290" s="2324" t="s">
        <v>268</v>
      </c>
      <c r="Y290" s="852" t="s">
        <v>1273</v>
      </c>
      <c r="Z290" s="791"/>
      <c r="AA290" s="791"/>
      <c r="AB290" s="791"/>
      <c r="AC290" s="1571"/>
      <c r="AD290" s="3378"/>
      <c r="AE290" s="3378"/>
      <c r="AF290" s="3378"/>
      <c r="AG290" s="3384"/>
      <c r="AH290" s="3379"/>
      <c r="AI290" s="3379"/>
      <c r="AJ290" s="3384"/>
      <c r="AK290" s="3384"/>
      <c r="AL290" s="3384"/>
      <c r="AM290" s="3384"/>
      <c r="AN290" s="3384"/>
      <c r="AO290" s="3384"/>
      <c r="AP290" s="3384"/>
      <c r="AQ290" s="3370">
        <f t="shared" si="88"/>
        <v>0</v>
      </c>
      <c r="AR290" s="2013"/>
      <c r="AS290" s="1784"/>
      <c r="AT290" s="1784"/>
      <c r="AU290" s="1784"/>
      <c r="AV290" s="1784"/>
      <c r="AW290" s="2206"/>
      <c r="AX290" s="2206"/>
      <c r="AY290" s="1907"/>
      <c r="AZ290" s="1977"/>
      <c r="BA290" s="2916">
        <f t="shared" si="89"/>
        <v>0</v>
      </c>
      <c r="BB290" s="3017">
        <f>BA290/'Radiología simple.'!$AO$8</f>
        <v>0</v>
      </c>
      <c r="BC290" s="2921"/>
      <c r="BD290" s="3264"/>
      <c r="BE290" s="1200"/>
      <c r="BF290" s="1200"/>
      <c r="BG290" s="1200"/>
      <c r="BH290" s="1164"/>
      <c r="BI290" s="1164"/>
      <c r="BJ290" s="1164"/>
      <c r="BK290" s="1164"/>
      <c r="BL290" s="1164"/>
      <c r="BM290" s="1162"/>
      <c r="BN290" s="1164"/>
      <c r="BO290" s="1164"/>
      <c r="BP290" s="1164"/>
      <c r="BQ290" s="1164"/>
      <c r="BR290" s="1164"/>
      <c r="BS290" s="1165"/>
      <c r="BT290" s="1200"/>
      <c r="BU290" s="177"/>
      <c r="BV290" s="46"/>
    </row>
    <row r="291" spans="1:74" ht="20.25" hidden="1" customHeight="1" x14ac:dyDescent="0.55000000000000004">
      <c r="A291" s="1387"/>
      <c r="B291" s="1391"/>
      <c r="C291" s="1392"/>
      <c r="D291" s="1391"/>
      <c r="E291" s="1392"/>
      <c r="F291" s="1391"/>
      <c r="G291" s="1392"/>
      <c r="H291" s="1391"/>
      <c r="I291" s="2852"/>
      <c r="J291" s="2852"/>
      <c r="K291" s="2828"/>
      <c r="L291" s="2784"/>
      <c r="M291" s="2784"/>
      <c r="N291" s="2784"/>
      <c r="O291" s="2784"/>
      <c r="P291" s="2784"/>
      <c r="Q291" s="2784"/>
      <c r="R291" s="2784"/>
      <c r="S291" s="2784" t="s">
        <v>456</v>
      </c>
      <c r="T291" s="3226" t="s">
        <v>864</v>
      </c>
      <c r="U291" s="2850" t="s">
        <v>1274</v>
      </c>
      <c r="V291" s="1546" t="s">
        <v>1275</v>
      </c>
      <c r="W291" s="828"/>
      <c r="X291" s="2324" t="s">
        <v>268</v>
      </c>
      <c r="Y291" s="852" t="s">
        <v>1274</v>
      </c>
      <c r="Z291" s="791"/>
      <c r="AA291" s="791"/>
      <c r="AB291" s="791"/>
      <c r="AC291" s="1571"/>
      <c r="AD291" s="3378"/>
      <c r="AE291" s="3378"/>
      <c r="AF291" s="3378"/>
      <c r="AG291" s="3384"/>
      <c r="AH291" s="3379"/>
      <c r="AI291" s="3379"/>
      <c r="AJ291" s="3384"/>
      <c r="AK291" s="3384"/>
      <c r="AL291" s="3384"/>
      <c r="AM291" s="3384"/>
      <c r="AN291" s="3384"/>
      <c r="AO291" s="3384"/>
      <c r="AP291" s="3384"/>
      <c r="AQ291" s="3370">
        <f t="shared" si="88"/>
        <v>0</v>
      </c>
      <c r="AR291" s="2013"/>
      <c r="AS291" s="1784"/>
      <c r="AT291" s="1784"/>
      <c r="AU291" s="1784"/>
      <c r="AV291" s="1784"/>
      <c r="AW291" s="2206"/>
      <c r="AX291" s="2206"/>
      <c r="AY291" s="1907"/>
      <c r="AZ291" s="1977"/>
      <c r="BA291" s="2916">
        <f t="shared" si="89"/>
        <v>0</v>
      </c>
      <c r="BB291" s="3017">
        <f>BA291/'Radiología simple.'!$AO$8</f>
        <v>0</v>
      </c>
      <c r="BC291" s="2921"/>
      <c r="BD291" s="3264"/>
      <c r="BE291" s="1200"/>
      <c r="BF291" s="1200"/>
      <c r="BG291" s="1200"/>
      <c r="BH291" s="1164"/>
      <c r="BI291" s="1164"/>
      <c r="BJ291" s="1164"/>
      <c r="BK291" s="1164"/>
      <c r="BL291" s="1164"/>
      <c r="BM291" s="1162"/>
      <c r="BN291" s="1164"/>
      <c r="BO291" s="1164"/>
      <c r="BP291" s="1164"/>
      <c r="BQ291" s="1164"/>
      <c r="BR291" s="1164"/>
      <c r="BS291" s="1165"/>
      <c r="BT291" s="1200"/>
      <c r="BU291" s="177"/>
      <c r="BV291" s="46"/>
    </row>
    <row r="292" spans="1:74" ht="20.25" hidden="1" customHeight="1" x14ac:dyDescent="0.55000000000000004">
      <c r="A292" s="1387"/>
      <c r="B292" s="1391"/>
      <c r="C292" s="1392"/>
      <c r="D292" s="1391"/>
      <c r="E292" s="1392"/>
      <c r="F292" s="1391"/>
      <c r="G292" s="1392"/>
      <c r="H292" s="1391"/>
      <c r="I292" s="2852"/>
      <c r="J292" s="2852"/>
      <c r="K292" s="2828"/>
      <c r="L292" s="2784"/>
      <c r="M292" s="2784"/>
      <c r="N292" s="2784"/>
      <c r="O292" s="2784"/>
      <c r="P292" s="2784"/>
      <c r="Q292" s="2784"/>
      <c r="R292" s="2784"/>
      <c r="S292" s="2784" t="s">
        <v>456</v>
      </c>
      <c r="T292" s="3227" t="s">
        <v>1275</v>
      </c>
      <c r="U292" s="2850" t="s">
        <v>1276</v>
      </c>
      <c r="V292" s="2850"/>
      <c r="W292" s="855"/>
      <c r="X292" s="2324" t="s">
        <v>268</v>
      </c>
      <c r="Y292" s="852" t="s">
        <v>1276</v>
      </c>
      <c r="Z292" s="791"/>
      <c r="AA292" s="791"/>
      <c r="AB292" s="791"/>
      <c r="AC292" s="1571"/>
      <c r="AD292" s="3378"/>
      <c r="AE292" s="3378"/>
      <c r="AF292" s="3378"/>
      <c r="AG292" s="3384"/>
      <c r="AH292" s="3379"/>
      <c r="AI292" s="3379"/>
      <c r="AJ292" s="3384"/>
      <c r="AK292" s="3384"/>
      <c r="AL292" s="3384"/>
      <c r="AM292" s="3384"/>
      <c r="AN292" s="3384"/>
      <c r="AO292" s="3384"/>
      <c r="AP292" s="3384"/>
      <c r="AQ292" s="3370">
        <f t="shared" si="88"/>
        <v>0</v>
      </c>
      <c r="AR292" s="2013"/>
      <c r="AS292" s="1784"/>
      <c r="AT292" s="1784"/>
      <c r="AU292" s="1784"/>
      <c r="AV292" s="1784"/>
      <c r="AW292" s="2206"/>
      <c r="AX292" s="2206"/>
      <c r="AY292" s="1907"/>
      <c r="AZ292" s="1977"/>
      <c r="BA292" s="2916">
        <f t="shared" si="89"/>
        <v>0</v>
      </c>
      <c r="BB292" s="3017">
        <f>BA292/'Radiología simple.'!$AO$8</f>
        <v>0</v>
      </c>
      <c r="BC292" s="2921"/>
      <c r="BD292" s="3264"/>
      <c r="BE292" s="1200"/>
      <c r="BF292" s="1200"/>
      <c r="BG292" s="1200"/>
      <c r="BH292" s="1164"/>
      <c r="BI292" s="1164"/>
      <c r="BJ292" s="1164"/>
      <c r="BK292" s="1164"/>
      <c r="BL292" s="1164"/>
      <c r="BM292" s="1162"/>
      <c r="BN292" s="1164"/>
      <c r="BO292" s="1164"/>
      <c r="BP292" s="1164"/>
      <c r="BQ292" s="1164"/>
      <c r="BR292" s="1164"/>
      <c r="BS292" s="1165"/>
      <c r="BT292" s="1200"/>
      <c r="BU292" s="177"/>
      <c r="BV292" s="46"/>
    </row>
    <row r="293" spans="1:74" ht="20.25" hidden="1" customHeight="1" x14ac:dyDescent="0.55000000000000004">
      <c r="A293" s="1387"/>
      <c r="B293" s="1391"/>
      <c r="C293" s="1392"/>
      <c r="D293" s="1391"/>
      <c r="E293" s="1392"/>
      <c r="F293" s="1391"/>
      <c r="G293" s="1392"/>
      <c r="H293" s="1391"/>
      <c r="I293" s="2852"/>
      <c r="J293" s="2852"/>
      <c r="K293" s="2828"/>
      <c r="L293" s="2784"/>
      <c r="M293" s="2784"/>
      <c r="N293" s="2784"/>
      <c r="O293" s="2784"/>
      <c r="P293" s="2784"/>
      <c r="Q293" s="2784"/>
      <c r="R293" s="2784"/>
      <c r="S293" s="2784" t="s">
        <v>456</v>
      </c>
      <c r="T293" s="3226" t="s">
        <v>864</v>
      </c>
      <c r="U293" s="2850" t="s">
        <v>1111</v>
      </c>
      <c r="V293" s="2850"/>
      <c r="W293" s="855"/>
      <c r="X293" s="2324" t="s">
        <v>268</v>
      </c>
      <c r="Y293" s="852" t="s">
        <v>1111</v>
      </c>
      <c r="Z293" s="791"/>
      <c r="AA293" s="791"/>
      <c r="AB293" s="791"/>
      <c r="AC293" s="1571"/>
      <c r="AD293" s="3378"/>
      <c r="AE293" s="3378"/>
      <c r="AF293" s="3378"/>
      <c r="AG293" s="3384"/>
      <c r="AH293" s="3379"/>
      <c r="AI293" s="3379"/>
      <c r="AJ293" s="3384"/>
      <c r="AK293" s="3384"/>
      <c r="AL293" s="3384"/>
      <c r="AM293" s="3384"/>
      <c r="AN293" s="3384"/>
      <c r="AO293" s="3384"/>
      <c r="AP293" s="3384"/>
      <c r="AQ293" s="3370">
        <f t="shared" si="88"/>
        <v>0</v>
      </c>
      <c r="AR293" s="2013"/>
      <c r="AS293" s="1784"/>
      <c r="AT293" s="1784"/>
      <c r="AU293" s="1784"/>
      <c r="AV293" s="1784"/>
      <c r="AW293" s="2206"/>
      <c r="AX293" s="2206"/>
      <c r="AY293" s="1907"/>
      <c r="AZ293" s="1977"/>
      <c r="BA293" s="2916">
        <f t="shared" si="89"/>
        <v>0</v>
      </c>
      <c r="BB293" s="3017">
        <f>BA293/'Radiología simple.'!$AO$8</f>
        <v>0</v>
      </c>
      <c r="BC293" s="2921"/>
      <c r="BD293" s="3264"/>
      <c r="BE293" s="1200"/>
      <c r="BF293" s="1200"/>
      <c r="BG293" s="1200"/>
      <c r="BH293" s="1164"/>
      <c r="BI293" s="1164"/>
      <c r="BJ293" s="1164"/>
      <c r="BK293" s="1164"/>
      <c r="BL293" s="1164"/>
      <c r="BM293" s="1162"/>
      <c r="BN293" s="1164"/>
      <c r="BO293" s="1164"/>
      <c r="BP293" s="1164"/>
      <c r="BQ293" s="1164"/>
      <c r="BR293" s="1164"/>
      <c r="BS293" s="1165"/>
      <c r="BT293" s="1200"/>
      <c r="BU293" s="177"/>
      <c r="BV293" s="46"/>
    </row>
    <row r="294" spans="1:74" ht="20.25" hidden="1" customHeight="1" x14ac:dyDescent="0.55000000000000004">
      <c r="A294" s="1387"/>
      <c r="B294" s="1391"/>
      <c r="C294" s="1392"/>
      <c r="D294" s="1391"/>
      <c r="E294" s="1392"/>
      <c r="F294" s="1391"/>
      <c r="G294" s="1392"/>
      <c r="H294" s="1391"/>
      <c r="I294" s="2852"/>
      <c r="J294" s="2852"/>
      <c r="K294" s="2828"/>
      <c r="L294" s="2784"/>
      <c r="M294" s="2784"/>
      <c r="N294" s="2784"/>
      <c r="O294" s="2784"/>
      <c r="P294" s="2784"/>
      <c r="Q294" s="2784"/>
      <c r="R294" s="2784"/>
      <c r="S294" s="2784" t="s">
        <v>456</v>
      </c>
      <c r="T294" s="3226" t="s">
        <v>864</v>
      </c>
      <c r="U294" s="2850" t="s">
        <v>1165</v>
      </c>
      <c r="V294" s="2850"/>
      <c r="W294" s="855"/>
      <c r="X294" s="2324" t="s">
        <v>268</v>
      </c>
      <c r="Y294" s="852" t="s">
        <v>1165</v>
      </c>
      <c r="Z294" s="791"/>
      <c r="AA294" s="791"/>
      <c r="AB294" s="791"/>
      <c r="AC294" s="1571"/>
      <c r="AD294" s="3378"/>
      <c r="AE294" s="3378"/>
      <c r="AF294" s="3378"/>
      <c r="AG294" s="3384"/>
      <c r="AH294" s="3379"/>
      <c r="AI294" s="3379"/>
      <c r="AJ294" s="3384"/>
      <c r="AK294" s="3384"/>
      <c r="AL294" s="3384"/>
      <c r="AM294" s="3384"/>
      <c r="AN294" s="3384"/>
      <c r="AO294" s="3384"/>
      <c r="AP294" s="3384"/>
      <c r="AQ294" s="3370">
        <f t="shared" si="88"/>
        <v>0</v>
      </c>
      <c r="AR294" s="2013"/>
      <c r="AS294" s="1784"/>
      <c r="AT294" s="1784"/>
      <c r="AU294" s="1784"/>
      <c r="AV294" s="1784"/>
      <c r="AW294" s="2206"/>
      <c r="AX294" s="2206"/>
      <c r="AY294" s="1907"/>
      <c r="AZ294" s="1977"/>
      <c r="BA294" s="2916">
        <f t="shared" si="89"/>
        <v>0</v>
      </c>
      <c r="BB294" s="3017">
        <f>BA294/'Radiología simple.'!$AO$8</f>
        <v>0</v>
      </c>
      <c r="BC294" s="2921"/>
      <c r="BD294" s="3264"/>
      <c r="BE294" s="1200"/>
      <c r="BF294" s="1200"/>
      <c r="BG294" s="1200"/>
      <c r="BH294" s="1164"/>
      <c r="BI294" s="1164"/>
      <c r="BJ294" s="1164"/>
      <c r="BK294" s="1164"/>
      <c r="BL294" s="1164"/>
      <c r="BM294" s="1162"/>
      <c r="BN294" s="1164"/>
      <c r="BO294" s="1164"/>
      <c r="BP294" s="1164"/>
      <c r="BQ294" s="1164"/>
      <c r="BR294" s="1164"/>
      <c r="BS294" s="1165"/>
      <c r="BT294" s="1200"/>
      <c r="BU294" s="177"/>
      <c r="BV294" s="46"/>
    </row>
    <row r="295" spans="1:74" ht="20.25" hidden="1" customHeight="1" x14ac:dyDescent="0.55000000000000004">
      <c r="A295" s="1387"/>
      <c r="B295" s="1391"/>
      <c r="C295" s="1392"/>
      <c r="D295" s="1391"/>
      <c r="E295" s="1392"/>
      <c r="F295" s="1391"/>
      <c r="G295" s="1392"/>
      <c r="H295" s="1391"/>
      <c r="I295" s="2852"/>
      <c r="J295" s="2852"/>
      <c r="K295" s="2828"/>
      <c r="L295" s="2784"/>
      <c r="M295" s="2784"/>
      <c r="N295" s="2784"/>
      <c r="O295" s="2784"/>
      <c r="P295" s="2784"/>
      <c r="Q295" s="2784"/>
      <c r="R295" s="2784"/>
      <c r="S295" s="2784" t="s">
        <v>456</v>
      </c>
      <c r="T295" s="3226" t="s">
        <v>864</v>
      </c>
      <c r="U295" s="2850" t="s">
        <v>1277</v>
      </c>
      <c r="V295" s="2850"/>
      <c r="W295" s="855"/>
      <c r="X295" s="2324" t="s">
        <v>268</v>
      </c>
      <c r="Y295" s="852" t="s">
        <v>1277</v>
      </c>
      <c r="Z295" s="791"/>
      <c r="AA295" s="791"/>
      <c r="AB295" s="791"/>
      <c r="AC295" s="1571"/>
      <c r="AD295" s="3378"/>
      <c r="AE295" s="3378"/>
      <c r="AF295" s="3378"/>
      <c r="AG295" s="3384"/>
      <c r="AH295" s="3379"/>
      <c r="AI295" s="3379"/>
      <c r="AJ295" s="3384"/>
      <c r="AK295" s="3384"/>
      <c r="AL295" s="3384"/>
      <c r="AM295" s="3384"/>
      <c r="AN295" s="3384"/>
      <c r="AO295" s="3384"/>
      <c r="AP295" s="3384"/>
      <c r="AQ295" s="3370">
        <f t="shared" si="88"/>
        <v>0</v>
      </c>
      <c r="AR295" s="2013"/>
      <c r="AS295" s="1784"/>
      <c r="AT295" s="1784"/>
      <c r="AU295" s="1784"/>
      <c r="AV295" s="1784"/>
      <c r="AW295" s="2206"/>
      <c r="AX295" s="2206"/>
      <c r="AY295" s="1907"/>
      <c r="AZ295" s="1977"/>
      <c r="BA295" s="2916">
        <f t="shared" si="89"/>
        <v>0</v>
      </c>
      <c r="BB295" s="3017">
        <f>BA295/'Radiología simple.'!$AO$8</f>
        <v>0</v>
      </c>
      <c r="BC295" s="2921"/>
      <c r="BD295" s="3264"/>
      <c r="BE295" s="1200"/>
      <c r="BF295" s="1200"/>
      <c r="BG295" s="1200"/>
      <c r="BH295" s="1164"/>
      <c r="BI295" s="1164"/>
      <c r="BJ295" s="1164"/>
      <c r="BK295" s="1164"/>
      <c r="BL295" s="1164"/>
      <c r="BM295" s="1162"/>
      <c r="BN295" s="1164"/>
      <c r="BO295" s="1164"/>
      <c r="BP295" s="1164"/>
      <c r="BQ295" s="1164"/>
      <c r="BR295" s="1164"/>
      <c r="BS295" s="1165"/>
      <c r="BT295" s="1200"/>
      <c r="BU295" s="177"/>
      <c r="BV295" s="46"/>
    </row>
    <row r="296" spans="1:74" ht="57.75" customHeight="1" x14ac:dyDescent="0.55000000000000004">
      <c r="A296" s="1387">
        <v>0</v>
      </c>
      <c r="B296" s="1388">
        <v>6</v>
      </c>
      <c r="C296" s="1387">
        <v>0</v>
      </c>
      <c r="D296" s="1388">
        <v>9</v>
      </c>
      <c r="E296" s="1387">
        <v>0</v>
      </c>
      <c r="F296" s="1388">
        <v>5</v>
      </c>
      <c r="G296" s="1387">
        <v>0</v>
      </c>
      <c r="H296" s="1388">
        <v>0</v>
      </c>
      <c r="I296" s="2841"/>
      <c r="J296" s="2766" t="str">
        <f t="shared" ref="J296" si="90">CONCATENATE(A296,B296,C296,D296,E296,F296,G296,H296)</f>
        <v>06090500</v>
      </c>
      <c r="K296" s="830"/>
      <c r="L296" s="986"/>
      <c r="M296" s="986"/>
      <c r="N296" s="986"/>
      <c r="O296" s="986"/>
      <c r="P296" s="986"/>
      <c r="Q296" s="986"/>
      <c r="R296" s="986"/>
      <c r="S296" s="831" t="s">
        <v>456</v>
      </c>
      <c r="T296" s="2708" t="s">
        <v>1278</v>
      </c>
      <c r="U296" s="2853"/>
      <c r="V296" s="2853"/>
      <c r="W296" s="2505"/>
      <c r="X296" s="3020" t="s">
        <v>291</v>
      </c>
      <c r="Y296" s="789" t="s">
        <v>864</v>
      </c>
      <c r="Z296" s="548"/>
      <c r="AA296" s="791"/>
      <c r="AB296" s="791"/>
      <c r="AC296" s="1571"/>
      <c r="AD296" s="3507">
        <f>BB296</f>
        <v>0</v>
      </c>
      <c r="AE296" s="3378"/>
      <c r="AF296" s="3378"/>
      <c r="AG296" s="3384"/>
      <c r="AH296" s="3621">
        <f t="shared" ref="AH296" si="91">SUM(AI296:AN296)</f>
        <v>0</v>
      </c>
      <c r="AI296" s="3622"/>
      <c r="AJ296" s="3622">
        <v>0</v>
      </c>
      <c r="AK296" s="3622">
        <v>0</v>
      </c>
      <c r="AL296" s="3622">
        <v>0</v>
      </c>
      <c r="AM296" s="3622">
        <v>0</v>
      </c>
      <c r="AN296" s="3622">
        <v>0</v>
      </c>
      <c r="AO296" s="3384"/>
      <c r="AP296" s="3384"/>
      <c r="AQ296" s="3370">
        <f t="shared" si="88"/>
        <v>15</v>
      </c>
      <c r="AR296" s="2506">
        <v>15</v>
      </c>
      <c r="AS296" s="2506">
        <v>0</v>
      </c>
      <c r="AT296" s="2506">
        <v>0</v>
      </c>
      <c r="AU296" s="2506">
        <v>0</v>
      </c>
      <c r="AV296" s="2506">
        <v>0</v>
      </c>
      <c r="AW296" s="2506">
        <v>0</v>
      </c>
      <c r="AX296" s="2013">
        <v>0</v>
      </c>
      <c r="AY296" s="2013">
        <v>0</v>
      </c>
      <c r="AZ296" s="1977"/>
      <c r="BA296" s="2916">
        <f>(BD296*AQ296)+(BE296*AH296)+(BF296*AH296)+(BG296*AH296)</f>
        <v>0</v>
      </c>
      <c r="BB296" s="3017">
        <f>BA296/'Radiología simple.'!$AO$8</f>
        <v>0</v>
      </c>
      <c r="BC296" s="1807" t="str" cm="1">
        <f t="array" ref="BC296">_xlfn.IFS(BB296&lt;4,"estandar",BB296&gt;9,"compleja",BB296&gt;4,"avanzada")</f>
        <v>estandar</v>
      </c>
      <c r="BD296" s="3264"/>
      <c r="BE296" s="1200"/>
      <c r="BF296" s="1200"/>
      <c r="BG296" s="1200"/>
      <c r="BH296" s="1164"/>
      <c r="BI296" s="1164"/>
      <c r="BJ296" s="1164"/>
      <c r="BK296" s="1164"/>
      <c r="BL296" s="1164"/>
      <c r="BM296" s="1162"/>
      <c r="BN296" s="1164"/>
      <c r="BO296" s="1164"/>
      <c r="BP296" s="1164"/>
      <c r="BQ296" s="1164"/>
      <c r="BR296" s="1164"/>
      <c r="BS296" s="1165"/>
      <c r="BT296" s="1200"/>
      <c r="BU296" s="177"/>
      <c r="BV296" s="46"/>
    </row>
    <row r="297" spans="1:74" ht="20.25" hidden="1" customHeight="1" x14ac:dyDescent="0.55000000000000004">
      <c r="A297" s="537"/>
      <c r="B297" s="538"/>
      <c r="C297" s="537"/>
      <c r="D297" s="538"/>
      <c r="E297" s="537"/>
      <c r="F297" s="538"/>
      <c r="G297" s="537"/>
      <c r="H297" s="538"/>
      <c r="I297" s="2438"/>
      <c r="J297" s="2438"/>
      <c r="K297" s="781"/>
      <c r="L297" s="542"/>
      <c r="M297" s="542"/>
      <c r="N297" s="542"/>
      <c r="O297" s="542"/>
      <c r="P297" s="542"/>
      <c r="Q297" s="542"/>
      <c r="R297" s="542"/>
      <c r="S297" s="799" t="s">
        <v>456</v>
      </c>
      <c r="T297" s="800" t="s">
        <v>1278</v>
      </c>
      <c r="U297" s="800" t="s">
        <v>864</v>
      </c>
      <c r="V297" s="800"/>
      <c r="W297" s="800"/>
      <c r="X297" s="3040" t="s">
        <v>268</v>
      </c>
      <c r="Y297" s="852" t="s">
        <v>1278</v>
      </c>
      <c r="Z297" s="791"/>
      <c r="AA297" s="791"/>
      <c r="AB297" s="791"/>
      <c r="AC297" s="63"/>
      <c r="AD297" s="1570"/>
      <c r="AE297" s="3592"/>
      <c r="AF297" s="3593"/>
      <c r="AG297" s="3594"/>
      <c r="AH297" s="3417"/>
      <c r="AI297" s="3416"/>
      <c r="AJ297" s="3595"/>
      <c r="AK297" s="3595"/>
      <c r="AL297" s="3595"/>
      <c r="AM297" s="3595"/>
      <c r="AN297" s="3596"/>
      <c r="AO297" s="2086"/>
      <c r="AP297" s="3597"/>
      <c r="AQ297" s="3598">
        <f t="shared" si="88"/>
        <v>0</v>
      </c>
      <c r="AR297" s="1784"/>
      <c r="AS297" s="1784"/>
      <c r="AT297" s="1784"/>
      <c r="AU297" s="1784"/>
      <c r="AV297" s="1784"/>
      <c r="AW297" s="2206"/>
      <c r="AX297" s="2206"/>
      <c r="AY297" s="1907"/>
      <c r="AZ297" s="1977"/>
      <c r="BA297" s="1850"/>
      <c r="BB297" s="1164"/>
      <c r="BC297" s="1851"/>
      <c r="BD297" s="3264"/>
      <c r="BE297" s="1200"/>
      <c r="BF297" s="1200"/>
      <c r="BG297" s="1200"/>
      <c r="BH297" s="1164"/>
      <c r="BI297" s="1164"/>
      <c r="BJ297" s="1164"/>
      <c r="BK297" s="1164"/>
      <c r="BL297" s="1164"/>
      <c r="BM297" s="1162"/>
      <c r="BN297" s="1164"/>
      <c r="BO297" s="1164"/>
      <c r="BP297" s="1164"/>
      <c r="BQ297" s="1164"/>
      <c r="BR297" s="1164"/>
      <c r="BS297" s="1165"/>
      <c r="BT297" s="1200"/>
      <c r="BU297" s="177"/>
      <c r="BV297" s="46"/>
    </row>
    <row r="298" spans="1:74" ht="20.25" hidden="1" customHeight="1" x14ac:dyDescent="0.55000000000000004">
      <c r="A298" s="537"/>
      <c r="B298" s="538"/>
      <c r="C298" s="537"/>
      <c r="D298" s="538"/>
      <c r="E298" s="537"/>
      <c r="F298" s="538"/>
      <c r="G298" s="537"/>
      <c r="H298" s="538"/>
      <c r="I298" s="2438"/>
      <c r="J298" s="2438"/>
      <c r="K298" s="127"/>
      <c r="L298" s="93"/>
      <c r="M298" s="216"/>
      <c r="N298" s="216"/>
      <c r="O298" s="216"/>
      <c r="P298" s="216"/>
      <c r="Q298" s="216"/>
      <c r="R298" s="216"/>
      <c r="S298" s="799" t="s">
        <v>456</v>
      </c>
      <c r="T298" s="800" t="s">
        <v>864</v>
      </c>
      <c r="U298" s="800" t="s">
        <v>1279</v>
      </c>
      <c r="V298" s="822" t="s">
        <v>1280</v>
      </c>
      <c r="W298" s="822"/>
      <c r="X298" s="2324" t="s">
        <v>268</v>
      </c>
      <c r="Y298" s="852" t="s">
        <v>1279</v>
      </c>
      <c r="Z298" s="791"/>
      <c r="AA298" s="791"/>
      <c r="AB298" s="791"/>
      <c r="AC298" s="63"/>
      <c r="AD298" s="1571"/>
      <c r="AE298" s="2486"/>
      <c r="AF298" s="2170"/>
      <c r="AG298" s="1896"/>
      <c r="AH298" s="1726"/>
      <c r="AI298" s="1558"/>
      <c r="AJ298" s="1261"/>
      <c r="AK298" s="1261"/>
      <c r="AL298" s="1261"/>
      <c r="AM298" s="1261"/>
      <c r="AN298" s="1897"/>
      <c r="AO298" s="1410"/>
      <c r="AP298" s="1906"/>
      <c r="AQ298" s="1947">
        <f t="shared" si="88"/>
        <v>0</v>
      </c>
      <c r="AR298" s="1784"/>
      <c r="AS298" s="1784"/>
      <c r="AT298" s="1784"/>
      <c r="AU298" s="1784"/>
      <c r="AV298" s="1784"/>
      <c r="AW298" s="2206"/>
      <c r="AX298" s="2206"/>
      <c r="AY298" s="1907"/>
      <c r="AZ298" s="1977"/>
      <c r="BA298" s="1850"/>
      <c r="BB298" s="1164"/>
      <c r="BC298" s="1851"/>
      <c r="BD298" s="3264"/>
      <c r="BE298" s="1200"/>
      <c r="BF298" s="1200"/>
      <c r="BG298" s="1200"/>
      <c r="BH298" s="1164"/>
      <c r="BI298" s="1164"/>
      <c r="BJ298" s="1164"/>
      <c r="BK298" s="1164"/>
      <c r="BL298" s="1164"/>
      <c r="BM298" s="1162"/>
      <c r="BN298" s="1164"/>
      <c r="BO298" s="1164"/>
      <c r="BP298" s="1164"/>
      <c r="BQ298" s="1164"/>
      <c r="BR298" s="1164"/>
      <c r="BS298" s="1165"/>
      <c r="BT298" s="1200"/>
      <c r="BU298" s="177"/>
      <c r="BV298" s="46"/>
    </row>
    <row r="299" spans="1:74" ht="20.25" hidden="1" customHeight="1" x14ac:dyDescent="0.55000000000000004">
      <c r="A299" s="537"/>
      <c r="B299" s="538"/>
      <c r="C299" s="537"/>
      <c r="D299" s="538"/>
      <c r="E299" s="537"/>
      <c r="F299" s="538"/>
      <c r="G299" s="537"/>
      <c r="H299" s="538"/>
      <c r="I299" s="2438"/>
      <c r="J299" s="2438"/>
      <c r="K299" s="127"/>
      <c r="L299" s="93"/>
      <c r="M299" s="216"/>
      <c r="N299" s="216"/>
      <c r="O299" s="216"/>
      <c r="P299" s="216"/>
      <c r="Q299" s="216"/>
      <c r="R299" s="216"/>
      <c r="S299" s="799" t="s">
        <v>456</v>
      </c>
      <c r="T299" s="800" t="s">
        <v>1281</v>
      </c>
      <c r="U299" s="800" t="s">
        <v>1282</v>
      </c>
      <c r="V299" s="800"/>
      <c r="W299" s="800"/>
      <c r="X299" s="2324" t="s">
        <v>268</v>
      </c>
      <c r="Y299" s="852" t="s">
        <v>1282</v>
      </c>
      <c r="Z299" s="791"/>
      <c r="AA299" s="791"/>
      <c r="AB299" s="791"/>
      <c r="AC299" s="63"/>
      <c r="AD299" s="1571"/>
      <c r="AE299" s="2486"/>
      <c r="AF299" s="2170"/>
      <c r="AG299" s="1896"/>
      <c r="AH299" s="1726"/>
      <c r="AI299" s="1558"/>
      <c r="AJ299" s="1261"/>
      <c r="AK299" s="1261"/>
      <c r="AL299" s="1261"/>
      <c r="AM299" s="1261"/>
      <c r="AN299" s="1897"/>
      <c r="AO299" s="1410"/>
      <c r="AP299" s="1906"/>
      <c r="AQ299" s="1947">
        <f t="shared" si="88"/>
        <v>0</v>
      </c>
      <c r="AR299" s="1784"/>
      <c r="AS299" s="1784"/>
      <c r="AT299" s="1784"/>
      <c r="AU299" s="1784"/>
      <c r="AV299" s="1784"/>
      <c r="AW299" s="2206"/>
      <c r="AX299" s="2206"/>
      <c r="AY299" s="1907"/>
      <c r="AZ299" s="1977"/>
      <c r="BA299" s="1850"/>
      <c r="BB299" s="1164"/>
      <c r="BC299" s="1851"/>
      <c r="BD299" s="3264"/>
      <c r="BE299" s="1200"/>
      <c r="BF299" s="1200"/>
      <c r="BG299" s="1200"/>
      <c r="BH299" s="1164"/>
      <c r="BI299" s="1164"/>
      <c r="BJ299" s="1164"/>
      <c r="BK299" s="1164"/>
      <c r="BL299" s="1164"/>
      <c r="BM299" s="1162"/>
      <c r="BN299" s="1164"/>
      <c r="BO299" s="1164"/>
      <c r="BP299" s="1164"/>
      <c r="BQ299" s="1164"/>
      <c r="BR299" s="1164"/>
      <c r="BS299" s="1165"/>
      <c r="BT299" s="1200"/>
      <c r="BU299" s="177"/>
      <c r="BV299" s="46"/>
    </row>
    <row r="300" spans="1:74" ht="20.25" hidden="1" customHeight="1" x14ac:dyDescent="0.55000000000000004">
      <c r="A300" s="537"/>
      <c r="B300" s="538"/>
      <c r="C300" s="537"/>
      <c r="D300" s="538"/>
      <c r="E300" s="537"/>
      <c r="F300" s="538"/>
      <c r="G300" s="537"/>
      <c r="H300" s="538"/>
      <c r="I300" s="2438"/>
      <c r="J300" s="2438"/>
      <c r="K300" s="127"/>
      <c r="L300" s="93"/>
      <c r="M300" s="216"/>
      <c r="N300" s="216"/>
      <c r="O300" s="216"/>
      <c r="P300" s="216"/>
      <c r="Q300" s="216"/>
      <c r="R300" s="216"/>
      <c r="S300" s="799" t="s">
        <v>456</v>
      </c>
      <c r="T300" s="800" t="s">
        <v>864</v>
      </c>
      <c r="U300" s="800" t="s">
        <v>1283</v>
      </c>
      <c r="V300" s="800"/>
      <c r="W300" s="800"/>
      <c r="X300" s="2324" t="s">
        <v>268</v>
      </c>
      <c r="Y300" s="852" t="s">
        <v>1283</v>
      </c>
      <c r="Z300" s="791"/>
      <c r="AA300" s="791"/>
      <c r="AB300" s="791"/>
      <c r="AC300" s="63"/>
      <c r="AD300" s="1571"/>
      <c r="AE300" s="2486"/>
      <c r="AF300" s="2170"/>
      <c r="AG300" s="1896"/>
      <c r="AH300" s="1726"/>
      <c r="AI300" s="1558"/>
      <c r="AJ300" s="1261"/>
      <c r="AK300" s="1261"/>
      <c r="AL300" s="1261"/>
      <c r="AM300" s="1261"/>
      <c r="AN300" s="1897"/>
      <c r="AO300" s="1410"/>
      <c r="AP300" s="1906"/>
      <c r="AQ300" s="1947">
        <f t="shared" si="88"/>
        <v>0</v>
      </c>
      <c r="AR300" s="1784"/>
      <c r="AS300" s="1784"/>
      <c r="AT300" s="1784"/>
      <c r="AU300" s="1784"/>
      <c r="AV300" s="1784"/>
      <c r="AW300" s="2206"/>
      <c r="AX300" s="2206"/>
      <c r="AY300" s="1907"/>
      <c r="AZ300" s="1977"/>
      <c r="BA300" s="1850"/>
      <c r="BB300" s="1164"/>
      <c r="BC300" s="1851"/>
      <c r="BD300" s="3264"/>
      <c r="BE300" s="1200"/>
      <c r="BF300" s="1200"/>
      <c r="BG300" s="1200"/>
      <c r="BH300" s="1164"/>
      <c r="BI300" s="1164"/>
      <c r="BJ300" s="1164"/>
      <c r="BK300" s="1164"/>
      <c r="BL300" s="1164"/>
      <c r="BM300" s="1162"/>
      <c r="BN300" s="1164"/>
      <c r="BO300" s="1164"/>
      <c r="BP300" s="1164"/>
      <c r="BQ300" s="1164"/>
      <c r="BR300" s="1164"/>
      <c r="BS300" s="1165"/>
      <c r="BT300" s="1200"/>
      <c r="BU300" s="177"/>
      <c r="BV300" s="46"/>
    </row>
    <row r="301" spans="1:74" ht="20.25" hidden="1" customHeight="1" x14ac:dyDescent="0.55000000000000004">
      <c r="A301" s="537"/>
      <c r="B301" s="538"/>
      <c r="C301" s="537"/>
      <c r="D301" s="538"/>
      <c r="E301" s="537"/>
      <c r="F301" s="538"/>
      <c r="G301" s="537"/>
      <c r="H301" s="538"/>
      <c r="I301" s="2438"/>
      <c r="J301" s="2438"/>
      <c r="K301" s="127"/>
      <c r="L301" s="93"/>
      <c r="M301" s="216"/>
      <c r="N301" s="216"/>
      <c r="O301" s="216"/>
      <c r="P301" s="216"/>
      <c r="Q301" s="216"/>
      <c r="R301" s="216"/>
      <c r="S301" s="799" t="s">
        <v>456</v>
      </c>
      <c r="T301" s="800" t="s">
        <v>864</v>
      </c>
      <c r="U301" s="800" t="s">
        <v>1284</v>
      </c>
      <c r="V301" s="800"/>
      <c r="W301" s="800"/>
      <c r="X301" s="2324" t="s">
        <v>268</v>
      </c>
      <c r="Y301" s="852" t="s">
        <v>1284</v>
      </c>
      <c r="Z301" s="791"/>
      <c r="AA301" s="791"/>
      <c r="AB301" s="791"/>
      <c r="AC301" s="63"/>
      <c r="AD301" s="1571"/>
      <c r="AE301" s="2486"/>
      <c r="AF301" s="2170"/>
      <c r="AG301" s="1896"/>
      <c r="AH301" s="1410"/>
      <c r="AI301" s="1261"/>
      <c r="AJ301" s="1261"/>
      <c r="AK301" s="1261"/>
      <c r="AL301" s="1261"/>
      <c r="AM301" s="1261"/>
      <c r="AN301" s="1897"/>
      <c r="AO301" s="1410"/>
      <c r="AP301" s="1906"/>
      <c r="AQ301" s="1947">
        <f t="shared" si="88"/>
        <v>0</v>
      </c>
      <c r="AR301" s="1784"/>
      <c r="AS301" s="1784"/>
      <c r="AT301" s="1784"/>
      <c r="AU301" s="1784"/>
      <c r="AV301" s="1784"/>
      <c r="AW301" s="2206"/>
      <c r="AX301" s="2206"/>
      <c r="AY301" s="1907"/>
      <c r="AZ301" s="1977"/>
      <c r="BA301" s="1850"/>
      <c r="BB301" s="1164"/>
      <c r="BC301" s="1851"/>
      <c r="BD301" s="3264"/>
      <c r="BE301" s="1200"/>
      <c r="BF301" s="1200"/>
      <c r="BG301" s="1200"/>
      <c r="BH301" s="1164"/>
      <c r="BI301" s="1164"/>
      <c r="BJ301" s="1164"/>
      <c r="BK301" s="1164"/>
      <c r="BL301" s="1164"/>
      <c r="BM301" s="1162"/>
      <c r="BN301" s="1164"/>
      <c r="BO301" s="1164"/>
      <c r="BP301" s="1164"/>
      <c r="BQ301" s="1164"/>
      <c r="BR301" s="1164"/>
      <c r="BS301" s="1165"/>
      <c r="BT301" s="1200"/>
      <c r="BU301" s="177"/>
      <c r="BV301" s="46"/>
    </row>
    <row r="302" spans="1:74" ht="20.25" hidden="1" customHeight="1" x14ac:dyDescent="0.55000000000000004">
      <c r="A302" s="824"/>
      <c r="B302" s="825"/>
      <c r="C302" s="824"/>
      <c r="D302" s="825"/>
      <c r="E302" s="824"/>
      <c r="F302" s="825"/>
      <c r="G302" s="824"/>
      <c r="H302" s="825"/>
      <c r="I302" s="1375"/>
      <c r="J302" s="1375"/>
      <c r="K302" s="127"/>
      <c r="L302" s="93"/>
      <c r="M302" s="216"/>
      <c r="N302" s="216"/>
      <c r="O302" s="216"/>
      <c r="P302" s="216"/>
      <c r="Q302" s="216"/>
      <c r="R302" s="216"/>
      <c r="S302" s="127"/>
      <c r="T302" s="435" t="s">
        <v>864</v>
      </c>
      <c r="U302" s="435" t="s">
        <v>864</v>
      </c>
      <c r="V302" s="435"/>
      <c r="W302" s="435"/>
      <c r="X302" s="451"/>
      <c r="Y302" s="861" t="s">
        <v>864</v>
      </c>
      <c r="Z302" s="435"/>
      <c r="AA302" s="435"/>
      <c r="AB302" s="435"/>
      <c r="AC302" s="63"/>
      <c r="AD302" s="1571"/>
      <c r="AE302" s="2486"/>
      <c r="AF302" s="2170"/>
      <c r="AG302" s="1896"/>
      <c r="AH302" s="1410"/>
      <c r="AI302" s="1261"/>
      <c r="AJ302" s="1261"/>
      <c r="AK302" s="1261"/>
      <c r="AL302" s="1261"/>
      <c r="AM302" s="1261"/>
      <c r="AN302" s="1897"/>
      <c r="AO302" s="1410"/>
      <c r="AP302" s="1906"/>
      <c r="AQ302" s="1947">
        <f t="shared" si="88"/>
        <v>0</v>
      </c>
      <c r="AR302" s="1784"/>
      <c r="AS302" s="1784"/>
      <c r="AT302" s="1784"/>
      <c r="AU302" s="1784"/>
      <c r="AV302" s="1784"/>
      <c r="AW302" s="2206"/>
      <c r="AX302" s="2206"/>
      <c r="AY302" s="1907"/>
      <c r="AZ302" s="1977"/>
      <c r="BA302" s="1850"/>
      <c r="BB302" s="1164"/>
      <c r="BC302" s="1851"/>
      <c r="BD302" s="3264"/>
      <c r="BE302" s="1200"/>
      <c r="BF302" s="1200"/>
      <c r="BG302" s="1200"/>
      <c r="BH302" s="1164"/>
      <c r="BI302" s="1164"/>
      <c r="BJ302" s="1164"/>
      <c r="BK302" s="1164"/>
      <c r="BL302" s="1164"/>
      <c r="BM302" s="1162"/>
      <c r="BN302" s="1164"/>
      <c r="BO302" s="1164"/>
      <c r="BP302" s="1164"/>
      <c r="BQ302" s="1164"/>
      <c r="BR302" s="1164"/>
      <c r="BS302" s="1165"/>
      <c r="BT302" s="1200"/>
      <c r="BU302" s="177"/>
      <c r="BV302" s="46"/>
    </row>
    <row r="303" spans="1:74" ht="20.25" customHeight="1" x14ac:dyDescent="0.55000000000000004">
      <c r="A303" s="90"/>
      <c r="B303" s="89"/>
      <c r="C303" s="90"/>
      <c r="D303" s="89"/>
      <c r="E303" s="90"/>
      <c r="F303" s="89"/>
      <c r="G303" s="90"/>
      <c r="H303" s="89"/>
      <c r="I303" s="1339"/>
      <c r="J303" s="1339"/>
      <c r="K303" s="127"/>
      <c r="L303" s="93"/>
      <c r="M303" s="216"/>
      <c r="N303" s="216"/>
      <c r="O303" s="216"/>
      <c r="P303" s="216"/>
      <c r="Q303" s="216"/>
      <c r="R303" s="216"/>
      <c r="S303" s="127"/>
      <c r="T303" s="149"/>
      <c r="U303" s="61"/>
      <c r="V303" s="61"/>
      <c r="W303" s="61"/>
      <c r="X303" s="2464"/>
      <c r="Y303" s="94"/>
      <c r="Z303" s="94"/>
      <c r="AA303" s="94"/>
      <c r="AB303" s="94"/>
      <c r="AC303" s="63"/>
      <c r="AD303" s="1571"/>
      <c r="AE303" s="2486"/>
      <c r="AF303" s="2170"/>
      <c r="AG303" s="1896"/>
      <c r="AH303" s="1410"/>
      <c r="AI303" s="1261"/>
      <c r="AJ303" s="1261"/>
      <c r="AK303" s="1261"/>
      <c r="AL303" s="1261"/>
      <c r="AM303" s="1261"/>
      <c r="AN303" s="1897"/>
      <c r="AO303" s="1410"/>
      <c r="AP303" s="1906"/>
      <c r="AQ303" s="2013"/>
      <c r="AR303" s="1784"/>
      <c r="AS303" s="1784"/>
      <c r="AT303" s="1784"/>
      <c r="AU303" s="1784"/>
      <c r="AV303" s="1784"/>
      <c r="AW303" s="2206"/>
      <c r="AX303" s="2206"/>
      <c r="AY303" s="1907"/>
      <c r="AZ303" s="1977"/>
      <c r="BA303" s="1850"/>
      <c r="BB303" s="1164"/>
      <c r="BC303" s="1851"/>
      <c r="BD303" s="3264"/>
      <c r="BE303" s="1200"/>
      <c r="BF303" s="1200"/>
      <c r="BG303" s="1200"/>
      <c r="BH303" s="1164"/>
      <c r="BI303" s="1164"/>
      <c r="BJ303" s="1164"/>
      <c r="BK303" s="1164"/>
      <c r="BL303" s="1164"/>
      <c r="BM303" s="1162"/>
      <c r="BN303" s="1164"/>
      <c r="BO303" s="1164"/>
      <c r="BP303" s="1164"/>
      <c r="BQ303" s="1164"/>
      <c r="BR303" s="1164"/>
      <c r="BS303" s="1165"/>
      <c r="BT303" s="1200"/>
      <c r="BU303" s="177"/>
      <c r="BV303" s="46"/>
    </row>
    <row r="304" spans="1:74" ht="20.25" customHeight="1" x14ac:dyDescent="0.55000000000000004">
      <c r="A304" s="90"/>
      <c r="B304" s="89"/>
      <c r="C304" s="90"/>
      <c r="D304" s="89"/>
      <c r="E304" s="90"/>
      <c r="F304" s="89"/>
      <c r="G304" s="90"/>
      <c r="H304" s="89"/>
      <c r="I304" s="1339"/>
      <c r="J304" s="1339"/>
      <c r="K304" s="126"/>
      <c r="L304" s="126"/>
      <c r="M304" s="126"/>
      <c r="N304" s="126"/>
      <c r="O304" s="126"/>
      <c r="P304" s="126"/>
      <c r="Q304" s="126"/>
      <c r="R304" s="126"/>
      <c r="S304" s="126"/>
      <c r="T304" s="126"/>
      <c r="U304" s="126"/>
      <c r="V304" s="126"/>
      <c r="W304" s="126"/>
      <c r="X304" s="1339"/>
      <c r="Y304" s="126"/>
      <c r="Z304" s="126"/>
      <c r="AA304" s="126"/>
      <c r="AB304" s="126"/>
      <c r="AC304" s="126"/>
      <c r="AD304" s="322"/>
      <c r="AE304" s="2486"/>
      <c r="AF304" s="2170"/>
      <c r="AG304" s="1898"/>
      <c r="AH304" s="2139"/>
      <c r="AI304" s="1899"/>
      <c r="AJ304" s="1899"/>
      <c r="AK304" s="1899"/>
      <c r="AL304" s="1899"/>
      <c r="AM304" s="1899"/>
      <c r="AN304" s="1900"/>
      <c r="AO304" s="1825"/>
      <c r="AP304" s="1912"/>
      <c r="AQ304" s="2143"/>
      <c r="AR304" s="1913"/>
      <c r="AS304" s="1913"/>
      <c r="AT304" s="1913"/>
      <c r="AU304" s="1913"/>
      <c r="AV304" s="1913"/>
      <c r="AW304" s="2210"/>
      <c r="AX304" s="2210"/>
      <c r="AY304" s="1914"/>
      <c r="AZ304" s="1989"/>
      <c r="BA304" s="1921"/>
      <c r="BB304" s="2481"/>
      <c r="BC304" s="1922"/>
      <c r="BD304" s="3258"/>
      <c r="BE304" s="62"/>
      <c r="BF304" s="62"/>
      <c r="BG304" s="62"/>
      <c r="BH304" s="65"/>
      <c r="BI304" s="65"/>
      <c r="BJ304" s="65"/>
      <c r="BK304" s="65"/>
      <c r="BL304" s="65"/>
      <c r="BM304" s="67"/>
      <c r="BN304" s="65"/>
      <c r="BO304" s="65"/>
      <c r="BP304" s="65"/>
      <c r="BQ304" s="65"/>
      <c r="BR304" s="65"/>
      <c r="BS304" s="68"/>
      <c r="BT304" s="62"/>
      <c r="BU304" s="432"/>
      <c r="BV304" s="51"/>
    </row>
    <row r="305" spans="31:55" ht="15.75" customHeight="1" x14ac:dyDescent="0.35">
      <c r="AE305" s="2495"/>
      <c r="AF305" s="2496"/>
      <c r="AG305" s="611"/>
      <c r="AH305" s="611"/>
      <c r="AI305" s="611"/>
      <c r="AJ305" s="611"/>
      <c r="AK305" s="611"/>
      <c r="AL305" s="611"/>
      <c r="AM305" s="611"/>
      <c r="AN305" s="611"/>
      <c r="AP305" s="611"/>
      <c r="AQ305" s="611"/>
      <c r="AR305" s="611"/>
      <c r="AS305" s="611"/>
      <c r="AT305" s="611"/>
      <c r="AU305" s="611"/>
      <c r="AV305" s="611"/>
      <c r="AW305" s="611"/>
      <c r="AX305" s="611"/>
      <c r="AY305" s="611"/>
      <c r="BA305" s="611"/>
      <c r="BB305" s="2482"/>
      <c r="BC305" s="611"/>
    </row>
    <row r="306" spans="31:55" ht="15.75" customHeight="1" x14ac:dyDescent="0.35">
      <c r="AY306" s="1290"/>
    </row>
    <row r="307" spans="31:55" ht="15.75" customHeight="1" x14ac:dyDescent="0.35">
      <c r="AY307" s="1290"/>
    </row>
    <row r="308" spans="31:55" ht="15.75" customHeight="1" x14ac:dyDescent="0.35">
      <c r="AY308" s="1290"/>
    </row>
  </sheetData>
  <sheetProtection algorithmName="SHA-512" hashValue="MXnP89ppKyMVQ3PI+IqAqcN8uKU/7aVMcq3xioq1gh6iJVLvT158obGBq6vHwgsnpEBnFll1k8iKuDGGM8neEQ==" saltValue="ZOB0G1fhaNVMjw7/65lnNw==" spinCount="100000" sheet="1" formatCells="0" formatColumns="0" formatRows="0" insertColumns="0" insertRows="0" insertHyperlinks="0" deleteColumns="0" deleteRows="0" sort="0" autoFilter="0" pivotTables="0"/>
  <mergeCells count="6">
    <mergeCell ref="A1:H1"/>
    <mergeCell ref="T2:U2"/>
    <mergeCell ref="A4:B4"/>
    <mergeCell ref="C4:D4"/>
    <mergeCell ref="E4:F4"/>
    <mergeCell ref="G4:H4"/>
  </mergeCells>
  <conditionalFormatting sqref="AD9:AD16">
    <cfRule type="cellIs" dxfId="517" priority="879" operator="lessThan">
      <formula>AC9</formula>
    </cfRule>
    <cfRule type="cellIs" dxfId="516" priority="880" operator="greaterThan">
      <formula>AC9</formula>
    </cfRule>
  </conditionalFormatting>
  <conditionalFormatting sqref="AD19:AD21 AD277:AD279">
    <cfRule type="cellIs" dxfId="515" priority="838" operator="greaterThan">
      <formula>AC19</formula>
    </cfRule>
    <cfRule type="cellIs" dxfId="514" priority="837" operator="lessThan">
      <formula>AC19</formula>
    </cfRule>
  </conditionalFormatting>
  <conditionalFormatting sqref="AD24:AD28 AD282:AD286">
    <cfRule type="cellIs" dxfId="513" priority="827" operator="lessThan">
      <formula>AC24</formula>
    </cfRule>
    <cfRule type="cellIs" dxfId="512" priority="828" operator="greaterThan">
      <formula>AC24</formula>
    </cfRule>
  </conditionalFormatting>
  <conditionalFormatting sqref="AD33:AD34 AD291:AD292">
    <cfRule type="cellIs" dxfId="511" priority="794" operator="greaterThan">
      <formula>AC33</formula>
    </cfRule>
    <cfRule type="cellIs" dxfId="510" priority="793" operator="lessThan">
      <formula>AC33</formula>
    </cfRule>
  </conditionalFormatting>
  <conditionalFormatting sqref="AD36:AD42">
    <cfRule type="cellIs" dxfId="509" priority="779" operator="lessThan">
      <formula>AC36</formula>
    </cfRule>
    <cfRule type="cellIs" dxfId="508" priority="780" operator="greaterThan">
      <formula>AC36</formula>
    </cfRule>
  </conditionalFormatting>
  <conditionalFormatting sqref="AD44:AD46">
    <cfRule type="cellIs" dxfId="507" priority="774" operator="greaterThan">
      <formula>AC44</formula>
    </cfRule>
    <cfRule type="cellIs" dxfId="506" priority="773" operator="lessThan">
      <formula>AC44</formula>
    </cfRule>
  </conditionalFormatting>
  <conditionalFormatting sqref="AD48:AD50">
    <cfRule type="cellIs" dxfId="505" priority="768" operator="greaterThan">
      <formula>AC48</formula>
    </cfRule>
    <cfRule type="cellIs" dxfId="504" priority="767" operator="lessThan">
      <formula>AC48</formula>
    </cfRule>
  </conditionalFormatting>
  <conditionalFormatting sqref="AD52:AD59">
    <cfRule type="cellIs" dxfId="503" priority="751" operator="lessThan">
      <formula>AC52</formula>
    </cfRule>
    <cfRule type="cellIs" dxfId="502" priority="752" operator="greaterThan">
      <formula>AC52</formula>
    </cfRule>
  </conditionalFormatting>
  <conditionalFormatting sqref="AD61:AD63">
    <cfRule type="cellIs" dxfId="501" priority="746" operator="greaterThan">
      <formula>AC61</formula>
    </cfRule>
    <cfRule type="cellIs" dxfId="500" priority="745" operator="lessThan">
      <formula>AC61</formula>
    </cfRule>
  </conditionalFormatting>
  <conditionalFormatting sqref="AD66:AD68">
    <cfRule type="cellIs" dxfId="499" priority="740" operator="greaterThan">
      <formula>AC66</formula>
    </cfRule>
    <cfRule type="cellIs" dxfId="498" priority="739" operator="lessThan">
      <formula>AC66</formula>
    </cfRule>
  </conditionalFormatting>
  <conditionalFormatting sqref="AD70:AD71">
    <cfRule type="cellIs" dxfId="497" priority="736" operator="greaterThan">
      <formula>AC70</formula>
    </cfRule>
    <cfRule type="cellIs" dxfId="496" priority="735" operator="lessThan">
      <formula>AC70</formula>
    </cfRule>
  </conditionalFormatting>
  <conditionalFormatting sqref="AD73:AD74">
    <cfRule type="cellIs" dxfId="495" priority="732" operator="greaterThan">
      <formula>AC73</formula>
    </cfRule>
    <cfRule type="cellIs" dxfId="494" priority="731" operator="lessThan">
      <formula>AC73</formula>
    </cfRule>
  </conditionalFormatting>
  <conditionalFormatting sqref="AD76">
    <cfRule type="cellIs" dxfId="493" priority="730" operator="greaterThan">
      <formula>AC76</formula>
    </cfRule>
    <cfRule type="cellIs" dxfId="492" priority="729" operator="lessThan">
      <formula>AC76</formula>
    </cfRule>
  </conditionalFormatting>
  <conditionalFormatting sqref="AD82:AD83">
    <cfRule type="cellIs" dxfId="491" priority="542" operator="greaterThan">
      <formula>AC82</formula>
    </cfRule>
    <cfRule type="cellIs" dxfId="490" priority="541" operator="lessThan">
      <formula>AC82</formula>
    </cfRule>
  </conditionalFormatting>
  <conditionalFormatting sqref="AD86:AD87">
    <cfRule type="cellIs" dxfId="489" priority="538" operator="greaterThan">
      <formula>AC86</formula>
    </cfRule>
    <cfRule type="cellIs" dxfId="488" priority="537" operator="lessThan">
      <formula>AC86</formula>
    </cfRule>
  </conditionalFormatting>
  <conditionalFormatting sqref="AD89:AD90">
    <cfRule type="cellIs" dxfId="487" priority="534" operator="greaterThan">
      <formula>AC89</formula>
    </cfRule>
    <cfRule type="cellIs" dxfId="486" priority="533" operator="lessThan">
      <formula>AC89</formula>
    </cfRule>
  </conditionalFormatting>
  <conditionalFormatting sqref="AD96:AD97">
    <cfRule type="cellIs" dxfId="485" priority="529" operator="lessThan">
      <formula>AC96</formula>
    </cfRule>
    <cfRule type="cellIs" dxfId="484" priority="530" operator="greaterThan">
      <formula>AC96</formula>
    </cfRule>
  </conditionalFormatting>
  <conditionalFormatting sqref="AD99:AD100">
    <cfRule type="cellIs" dxfId="483" priority="525" operator="lessThan">
      <formula>AC99</formula>
    </cfRule>
    <cfRule type="cellIs" dxfId="482" priority="526" operator="greaterThan">
      <formula>AC99</formula>
    </cfRule>
  </conditionalFormatting>
  <conditionalFormatting sqref="AD102:AD112">
    <cfRule type="cellIs" dxfId="481" priority="504" operator="greaterThan">
      <formula>AC102</formula>
    </cfRule>
    <cfRule type="cellIs" dxfId="480" priority="503" operator="lessThan">
      <formula>AC102</formula>
    </cfRule>
  </conditionalFormatting>
  <conditionalFormatting sqref="AD114">
    <cfRule type="cellIs" dxfId="479" priority="453" operator="lessThan">
      <formula>AC114</formula>
    </cfRule>
    <cfRule type="cellIs" dxfId="478" priority="454" operator="greaterThan">
      <formula>AC114</formula>
    </cfRule>
  </conditionalFormatting>
  <conditionalFormatting sqref="AD118:AD120">
    <cfRule type="cellIs" dxfId="477" priority="399" operator="lessThan">
      <formula>AC118</formula>
    </cfRule>
    <cfRule type="cellIs" dxfId="476" priority="400" operator="greaterThan">
      <formula>AC118</formula>
    </cfRule>
  </conditionalFormatting>
  <conditionalFormatting sqref="AD122:AD123">
    <cfRule type="cellIs" dxfId="475" priority="395" operator="lessThan">
      <formula>AC122</formula>
    </cfRule>
    <cfRule type="cellIs" dxfId="474" priority="396" operator="greaterThan">
      <formula>AC122</formula>
    </cfRule>
  </conditionalFormatting>
  <conditionalFormatting sqref="AD127:AD128">
    <cfRule type="cellIs" dxfId="473" priority="392" operator="greaterThan">
      <formula>AC127</formula>
    </cfRule>
    <cfRule type="cellIs" dxfId="472" priority="391" operator="lessThan">
      <formula>AC127</formula>
    </cfRule>
  </conditionalFormatting>
  <conditionalFormatting sqref="AD130:AD131">
    <cfRule type="cellIs" dxfId="471" priority="387" operator="lessThan">
      <formula>AC130</formula>
    </cfRule>
    <cfRule type="cellIs" dxfId="470" priority="388" operator="greaterThan">
      <formula>AC130</formula>
    </cfRule>
  </conditionalFormatting>
  <conditionalFormatting sqref="AD133:AD138">
    <cfRule type="cellIs" dxfId="469" priority="382" operator="greaterThan">
      <formula>AC133</formula>
    </cfRule>
    <cfRule type="cellIs" dxfId="468" priority="381" operator="lessThan">
      <formula>AC133</formula>
    </cfRule>
  </conditionalFormatting>
  <conditionalFormatting sqref="AD140:AD146">
    <cfRule type="cellIs" dxfId="467" priority="302" operator="greaterThan">
      <formula>AC140</formula>
    </cfRule>
    <cfRule type="cellIs" dxfId="466" priority="301" operator="lessThan">
      <formula>AC140</formula>
    </cfRule>
  </conditionalFormatting>
  <conditionalFormatting sqref="AD149:AD151">
    <cfRule type="cellIs" dxfId="465" priority="295" operator="lessThan">
      <formula>AC149</formula>
    </cfRule>
    <cfRule type="cellIs" dxfId="464" priority="296" operator="greaterThan">
      <formula>AC149</formula>
    </cfRule>
  </conditionalFormatting>
  <conditionalFormatting sqref="AD155:AD157">
    <cfRule type="cellIs" dxfId="463" priority="289" operator="lessThan">
      <formula>AC155</formula>
    </cfRule>
    <cfRule type="cellIs" dxfId="462" priority="290" operator="greaterThan">
      <formula>AC155</formula>
    </cfRule>
  </conditionalFormatting>
  <conditionalFormatting sqref="AD159:AD160">
    <cfRule type="cellIs" dxfId="461" priority="285" operator="lessThan">
      <formula>AC159</formula>
    </cfRule>
    <cfRule type="cellIs" dxfId="460" priority="286" operator="greaterThan">
      <formula>AC159</formula>
    </cfRule>
  </conditionalFormatting>
  <conditionalFormatting sqref="AD162:AD163">
    <cfRule type="cellIs" dxfId="459" priority="282" operator="greaterThan">
      <formula>AC162</formula>
    </cfRule>
    <cfRule type="cellIs" dxfId="458" priority="281" operator="lessThan">
      <formula>AC162</formula>
    </cfRule>
  </conditionalFormatting>
  <conditionalFormatting sqref="AD165:AD166">
    <cfRule type="cellIs" dxfId="457" priority="278" operator="greaterThan">
      <formula>AC165</formula>
    </cfRule>
    <cfRule type="cellIs" dxfId="456" priority="277" operator="lessThan">
      <formula>AC165</formula>
    </cfRule>
  </conditionalFormatting>
  <conditionalFormatting sqref="AD168:AD169">
    <cfRule type="cellIs" dxfId="455" priority="274" operator="greaterThan">
      <formula>AC168</formula>
    </cfRule>
    <cfRule type="cellIs" dxfId="454" priority="273" operator="lessThan">
      <formula>AC168</formula>
    </cfRule>
  </conditionalFormatting>
  <conditionalFormatting sqref="AD171:AD175">
    <cfRule type="cellIs" dxfId="453" priority="264" operator="greaterThan">
      <formula>AC171</formula>
    </cfRule>
    <cfRule type="cellIs" dxfId="452" priority="263" operator="lessThan">
      <formula>AC171</formula>
    </cfRule>
  </conditionalFormatting>
  <conditionalFormatting sqref="AD177:AD178">
    <cfRule type="cellIs" dxfId="451" priority="259" operator="lessThan">
      <formula>AC177</formula>
    </cfRule>
    <cfRule type="cellIs" dxfId="450" priority="260" operator="greaterThan">
      <formula>AC177</formula>
    </cfRule>
  </conditionalFormatting>
  <conditionalFormatting sqref="AD180:AD181">
    <cfRule type="cellIs" dxfId="449" priority="256" operator="greaterThan">
      <formula>AC180</formula>
    </cfRule>
    <cfRule type="cellIs" dxfId="448" priority="255" operator="lessThan">
      <formula>AC180</formula>
    </cfRule>
  </conditionalFormatting>
  <conditionalFormatting sqref="AD183:AD184">
    <cfRule type="cellIs" dxfId="447" priority="252" operator="greaterThan">
      <formula>AC183</formula>
    </cfRule>
    <cfRule type="cellIs" dxfId="446" priority="251" operator="lessThan">
      <formula>AC183</formula>
    </cfRule>
  </conditionalFormatting>
  <conditionalFormatting sqref="AD186:AD187">
    <cfRule type="cellIs" dxfId="445" priority="247" operator="lessThan">
      <formula>AC186</formula>
    </cfRule>
    <cfRule type="cellIs" dxfId="444" priority="248" operator="greaterThan">
      <formula>AC186</formula>
    </cfRule>
  </conditionalFormatting>
  <conditionalFormatting sqref="AD189:AD190">
    <cfRule type="cellIs" dxfId="443" priority="243" operator="lessThan">
      <formula>AC189</formula>
    </cfRule>
    <cfRule type="cellIs" dxfId="442" priority="244" operator="greaterThan">
      <formula>AC189</formula>
    </cfRule>
  </conditionalFormatting>
  <conditionalFormatting sqref="AD192:AD201">
    <cfRule type="cellIs" dxfId="441" priority="223" operator="lessThan">
      <formula>AC192</formula>
    </cfRule>
    <cfRule type="cellIs" dxfId="440" priority="224" operator="greaterThan">
      <formula>AC192</formula>
    </cfRule>
  </conditionalFormatting>
  <conditionalFormatting sqref="AD206">
    <cfRule type="cellIs" dxfId="439" priority="134" operator="greaterThan">
      <formula>AC206</formula>
    </cfRule>
    <cfRule type="cellIs" dxfId="438" priority="133" operator="lessThan">
      <formula>AC206</formula>
    </cfRule>
  </conditionalFormatting>
  <conditionalFormatting sqref="AD209">
    <cfRule type="cellIs" dxfId="437" priority="131" operator="lessThan">
      <formula>AC209</formula>
    </cfRule>
    <cfRule type="cellIs" dxfId="436" priority="132" operator="greaterThan">
      <formula>AC209</formula>
    </cfRule>
  </conditionalFormatting>
  <conditionalFormatting sqref="AD211:AD217">
    <cfRule type="cellIs" dxfId="435" priority="118" operator="greaterThan">
      <formula>AC211</formula>
    </cfRule>
    <cfRule type="cellIs" dxfId="434" priority="117" operator="lessThan">
      <formula>AC211</formula>
    </cfRule>
  </conditionalFormatting>
  <conditionalFormatting sqref="AD219:AD221">
    <cfRule type="cellIs" dxfId="433" priority="112" operator="greaterThan">
      <formula>AC219</formula>
    </cfRule>
    <cfRule type="cellIs" dxfId="432" priority="111" operator="lessThan">
      <formula>AC219</formula>
    </cfRule>
  </conditionalFormatting>
  <conditionalFormatting sqref="AD223:AD224">
    <cfRule type="cellIs" dxfId="431" priority="108" operator="greaterThan">
      <formula>AC223</formula>
    </cfRule>
    <cfRule type="cellIs" dxfId="430" priority="107" operator="lessThan">
      <formula>AC223</formula>
    </cfRule>
  </conditionalFormatting>
  <conditionalFormatting sqref="AD229">
    <cfRule type="cellIs" dxfId="429" priority="106" operator="greaterThan">
      <formula>AC229</formula>
    </cfRule>
    <cfRule type="cellIs" dxfId="428" priority="105" operator="lessThan">
      <formula>AC229</formula>
    </cfRule>
  </conditionalFormatting>
  <conditionalFormatting sqref="AD231:AD233">
    <cfRule type="cellIs" dxfId="427" priority="100" operator="greaterThan">
      <formula>AC231</formula>
    </cfRule>
    <cfRule type="cellIs" dxfId="426" priority="99" operator="lessThan">
      <formula>AC231</formula>
    </cfRule>
  </conditionalFormatting>
  <conditionalFormatting sqref="AD242:AD244">
    <cfRule type="cellIs" dxfId="425" priority="94" operator="greaterThan">
      <formula>AC242</formula>
    </cfRule>
    <cfRule type="cellIs" dxfId="424" priority="93" operator="lessThan">
      <formula>AC242</formula>
    </cfRule>
  </conditionalFormatting>
  <conditionalFormatting sqref="AD247:AD248">
    <cfRule type="cellIs" dxfId="423" priority="53" operator="lessThan">
      <formula>AC247</formula>
    </cfRule>
    <cfRule type="cellIs" dxfId="422" priority="54" operator="greaterThan">
      <formula>AC247</formula>
    </cfRule>
  </conditionalFormatting>
  <conditionalFormatting sqref="AD250:AD253">
    <cfRule type="cellIs" dxfId="421" priority="46" operator="greaterThan">
      <formula>AC250</formula>
    </cfRule>
    <cfRule type="cellIs" dxfId="420" priority="45" operator="lessThan">
      <formula>AC250</formula>
    </cfRule>
  </conditionalFormatting>
  <conditionalFormatting sqref="AD255">
    <cfRule type="cellIs" dxfId="419" priority="43" operator="lessThan">
      <formula>AC255</formula>
    </cfRule>
    <cfRule type="cellIs" dxfId="418" priority="44" operator="greaterThan">
      <formula>AC255</formula>
    </cfRule>
  </conditionalFormatting>
  <conditionalFormatting sqref="AD258:AD259">
    <cfRule type="cellIs" dxfId="417" priority="8" operator="greaterThan">
      <formula>AC258</formula>
    </cfRule>
    <cfRule type="cellIs" dxfId="416" priority="7" operator="lessThan">
      <formula>AC258</formula>
    </cfRule>
  </conditionalFormatting>
  <conditionalFormatting sqref="AD294:AD296">
    <cfRule type="cellIs" dxfId="415" priority="787" operator="lessThan">
      <formula>AC294</formula>
    </cfRule>
    <cfRule type="cellIs" dxfId="414" priority="788" operator="greaterThan">
      <formula>AC294</formula>
    </cfRule>
  </conditionalFormatting>
  <conditionalFormatting sqref="AD296">
    <cfRule type="cellIs" dxfId="413" priority="5" operator="lessThan">
      <formula>AC296</formula>
    </cfRule>
    <cfRule type="cellIs" dxfId="412" priority="6" operator="greaterThan">
      <formula>AC296</formula>
    </cfRule>
  </conditionalFormatting>
  <conditionalFormatting sqref="AH9:AH16 AH267:AH274">
    <cfRule type="cellIs" dxfId="411" priority="859" operator="lessThan">
      <formula>AG9</formula>
    </cfRule>
    <cfRule type="cellIs" dxfId="410" priority="860" operator="greaterThan">
      <formula>AG9</formula>
    </cfRule>
  </conditionalFormatting>
  <conditionalFormatting sqref="AH20:AH21 AH278:AH279">
    <cfRule type="cellIs" dxfId="409" priority="823" operator="lessThan">
      <formula>AG20</formula>
    </cfRule>
    <cfRule type="cellIs" dxfId="408" priority="824" operator="greaterThan">
      <formula>AG20</formula>
    </cfRule>
  </conditionalFormatting>
  <conditionalFormatting sqref="AH24:AH29 AH282:AH287">
    <cfRule type="cellIs" dxfId="407" priority="811" operator="lessThan">
      <formula>AG24</formula>
    </cfRule>
    <cfRule type="cellIs" dxfId="406" priority="812" operator="greaterThan">
      <formula>AG24</formula>
    </cfRule>
  </conditionalFormatting>
  <conditionalFormatting sqref="AH33:AH34 AH291:AH292">
    <cfRule type="cellIs" dxfId="405" priority="725" operator="lessThan">
      <formula>AG33</formula>
    </cfRule>
    <cfRule type="cellIs" dxfId="404" priority="726" operator="greaterThan">
      <formula>AG33</formula>
    </cfRule>
  </conditionalFormatting>
  <conditionalFormatting sqref="AH36:AH78">
    <cfRule type="cellIs" dxfId="403" priority="631" operator="lessThan">
      <formula>AG36</formula>
    </cfRule>
    <cfRule type="cellIs" dxfId="402" priority="632" operator="greaterThan">
      <formula>AG36</formula>
    </cfRule>
  </conditionalFormatting>
  <conditionalFormatting sqref="AH82:AH84">
    <cfRule type="cellIs" dxfId="401" priority="495" operator="lessThan">
      <formula>AG82</formula>
    </cfRule>
    <cfRule type="cellIs" dxfId="400" priority="496" operator="greaterThan">
      <formula>AG82</formula>
    </cfRule>
  </conditionalFormatting>
  <conditionalFormatting sqref="AH86:AH87">
    <cfRule type="cellIs" dxfId="399" priority="491" operator="lessThan">
      <formula>AG86</formula>
    </cfRule>
    <cfRule type="cellIs" dxfId="398" priority="492" operator="greaterThan">
      <formula>AG86</formula>
    </cfRule>
  </conditionalFormatting>
  <conditionalFormatting sqref="AH89:AH90">
    <cfRule type="cellIs" dxfId="397" priority="487" operator="lessThan">
      <formula>AG89</formula>
    </cfRule>
    <cfRule type="cellIs" dxfId="396" priority="488" operator="greaterThan">
      <formula>AG89</formula>
    </cfRule>
  </conditionalFormatting>
  <conditionalFormatting sqref="AH96:AH97">
    <cfRule type="cellIs" dxfId="395" priority="483" operator="lessThan">
      <formula>AG96</formula>
    </cfRule>
    <cfRule type="cellIs" dxfId="394" priority="484" operator="greaterThan">
      <formula>AG96</formula>
    </cfRule>
  </conditionalFormatting>
  <conditionalFormatting sqref="AH99:AH100">
    <cfRule type="cellIs" dxfId="393" priority="479" operator="lessThan">
      <formula>AG99</formula>
    </cfRule>
    <cfRule type="cellIs" dxfId="392" priority="480" operator="greaterThan">
      <formula>AG99</formula>
    </cfRule>
  </conditionalFormatting>
  <conditionalFormatting sqref="AH102:AH112">
    <cfRule type="cellIs" dxfId="391" priority="457" operator="lessThan">
      <formula>AG102</formula>
    </cfRule>
    <cfRule type="cellIs" dxfId="390" priority="458" operator="greaterThan">
      <formula>AG102</formula>
    </cfRule>
  </conditionalFormatting>
  <conditionalFormatting sqref="AH114">
    <cfRule type="cellIs" dxfId="389" priority="455" operator="lessThan">
      <formula>AG114</formula>
    </cfRule>
    <cfRule type="cellIs" dxfId="388" priority="456" operator="greaterThan">
      <formula>AG114</formula>
    </cfRule>
  </conditionalFormatting>
  <conditionalFormatting sqref="AH117:AH120">
    <cfRule type="cellIs" dxfId="387" priority="374" operator="greaterThan">
      <formula>AG117</formula>
    </cfRule>
    <cfRule type="cellIs" dxfId="386" priority="373" operator="lessThan">
      <formula>AG117</formula>
    </cfRule>
  </conditionalFormatting>
  <conditionalFormatting sqref="AH122:AH123">
    <cfRule type="cellIs" dxfId="385" priority="370" operator="greaterThan">
      <formula>AG122</formula>
    </cfRule>
    <cfRule type="cellIs" dxfId="384" priority="369" operator="lessThan">
      <formula>AG122</formula>
    </cfRule>
  </conditionalFormatting>
  <conditionalFormatting sqref="AH127:AH128">
    <cfRule type="cellIs" dxfId="383" priority="365" operator="lessThan">
      <formula>AG127</formula>
    </cfRule>
    <cfRule type="cellIs" dxfId="382" priority="366" operator="greaterThan">
      <formula>AG127</formula>
    </cfRule>
  </conditionalFormatting>
  <conditionalFormatting sqref="AH130:AH131">
    <cfRule type="cellIs" dxfId="381" priority="361" operator="lessThan">
      <formula>AG130</formula>
    </cfRule>
    <cfRule type="cellIs" dxfId="380" priority="362" operator="greaterThan">
      <formula>AG130</formula>
    </cfRule>
  </conditionalFormatting>
  <conditionalFormatting sqref="AH133:AH151">
    <cfRule type="cellIs" dxfId="379" priority="349" operator="lessThan">
      <formula>AG133</formula>
    </cfRule>
    <cfRule type="cellIs" dxfId="378" priority="350" operator="greaterThan">
      <formula>AG133</formula>
    </cfRule>
  </conditionalFormatting>
  <conditionalFormatting sqref="AH155:AH157">
    <cfRule type="cellIs" dxfId="377" priority="218" operator="greaterThan">
      <formula>AG155</formula>
    </cfRule>
    <cfRule type="cellIs" dxfId="376" priority="217" operator="lessThan">
      <formula>AG155</formula>
    </cfRule>
  </conditionalFormatting>
  <conditionalFormatting sqref="AH159:AH160">
    <cfRule type="cellIs" dxfId="375" priority="214" operator="greaterThan">
      <formula>AG159</formula>
    </cfRule>
    <cfRule type="cellIs" dxfId="374" priority="213" operator="lessThan">
      <formula>AG159</formula>
    </cfRule>
  </conditionalFormatting>
  <conditionalFormatting sqref="AH162:AH163">
    <cfRule type="cellIs" dxfId="373" priority="210" operator="greaterThan">
      <formula>AG162</formula>
    </cfRule>
    <cfRule type="cellIs" dxfId="372" priority="209" operator="lessThan">
      <formula>AG162</formula>
    </cfRule>
  </conditionalFormatting>
  <conditionalFormatting sqref="AH165:AH166">
    <cfRule type="cellIs" dxfId="371" priority="205" operator="lessThan">
      <formula>AG165</formula>
    </cfRule>
    <cfRule type="cellIs" dxfId="370" priority="206" operator="greaterThan">
      <formula>AG165</formula>
    </cfRule>
  </conditionalFormatting>
  <conditionalFormatting sqref="AH168:AH169">
    <cfRule type="cellIs" dxfId="369" priority="202" operator="greaterThan">
      <formula>AG168</formula>
    </cfRule>
    <cfRule type="cellIs" dxfId="368" priority="201" operator="lessThan">
      <formula>AG168</formula>
    </cfRule>
  </conditionalFormatting>
  <conditionalFormatting sqref="AH171:AH172">
    <cfRule type="cellIs" dxfId="367" priority="196" operator="greaterThan">
      <formula>AG171</formula>
    </cfRule>
    <cfRule type="cellIs" dxfId="366" priority="195" operator="lessThan">
      <formula>AG171</formula>
    </cfRule>
  </conditionalFormatting>
  <conditionalFormatting sqref="AH174:AH177">
    <cfRule type="cellIs" dxfId="365" priority="188" operator="greaterThan">
      <formula>AG174</formula>
    </cfRule>
    <cfRule type="cellIs" dxfId="364" priority="187" operator="lessThan">
      <formula>AG174</formula>
    </cfRule>
  </conditionalFormatting>
  <conditionalFormatting sqref="AH179:AH201">
    <cfRule type="cellIs" dxfId="363" priority="142" operator="greaterThan">
      <formula>AG179</formula>
    </cfRule>
    <cfRule type="cellIs" dxfId="362" priority="141" operator="lessThan">
      <formula>AG179</formula>
    </cfRule>
  </conditionalFormatting>
  <conditionalFormatting sqref="AH205:AH224">
    <cfRule type="cellIs" dxfId="361" priority="89" operator="lessThan">
      <formula>AG205</formula>
    </cfRule>
    <cfRule type="cellIs" dxfId="360" priority="90" operator="greaterThan">
      <formula>AG205</formula>
    </cfRule>
  </conditionalFormatting>
  <conditionalFormatting sqref="AH229">
    <cfRule type="cellIs" dxfId="359" priority="88" operator="greaterThan">
      <formula>AG229</formula>
    </cfRule>
    <cfRule type="cellIs" dxfId="358" priority="87" operator="lessThan">
      <formula>AG229</formula>
    </cfRule>
  </conditionalFormatting>
  <conditionalFormatting sqref="AH231:AH233">
    <cfRule type="cellIs" dxfId="357" priority="82" operator="greaterThan">
      <formula>AG231</formula>
    </cfRule>
    <cfRule type="cellIs" dxfId="356" priority="81" operator="lessThan">
      <formula>AG231</formula>
    </cfRule>
  </conditionalFormatting>
  <conditionalFormatting sqref="AH242:AH244">
    <cfRule type="cellIs" dxfId="355" priority="76" operator="greaterThan">
      <formula>AG242</formula>
    </cfRule>
    <cfRule type="cellIs" dxfId="354" priority="75" operator="lessThan">
      <formula>AG242</formula>
    </cfRule>
  </conditionalFormatting>
  <conditionalFormatting sqref="AH247:AH248">
    <cfRule type="cellIs" dxfId="353" priority="39" operator="lessThan">
      <formula>AG247</formula>
    </cfRule>
    <cfRule type="cellIs" dxfId="352" priority="40" operator="greaterThan">
      <formula>AG247</formula>
    </cfRule>
  </conditionalFormatting>
  <conditionalFormatting sqref="AH250:AH255">
    <cfRule type="cellIs" dxfId="351" priority="27" operator="lessThan">
      <formula>AG250</formula>
    </cfRule>
    <cfRule type="cellIs" dxfId="350" priority="28" operator="greaterThan">
      <formula>AG250</formula>
    </cfRule>
  </conditionalFormatting>
  <conditionalFormatting sqref="AH294:AH296">
    <cfRule type="cellIs" dxfId="349" priority="718" operator="greaterThan">
      <formula>AG294</formula>
    </cfRule>
    <cfRule type="cellIs" dxfId="348" priority="717" operator="lessThan">
      <formula>AG294</formula>
    </cfRule>
  </conditionalFormatting>
  <conditionalFormatting sqref="AH296">
    <cfRule type="cellIs" dxfId="347" priority="4" operator="greaterThan">
      <formula>AG296</formula>
    </cfRule>
    <cfRule type="cellIs" dxfId="346" priority="3" operator="lessThan">
      <formula>AG296</formula>
    </cfRule>
  </conditionalFormatting>
  <conditionalFormatting sqref="AQ9:AQ16">
    <cfRule type="cellIs" dxfId="345" priority="843" operator="lessThan">
      <formula>AP9</formula>
    </cfRule>
    <cfRule type="cellIs" dxfId="344" priority="844" operator="greaterThan">
      <formula>AP9</formula>
    </cfRule>
  </conditionalFormatting>
  <conditionalFormatting sqref="AQ20:AQ21">
    <cfRule type="cellIs" dxfId="343" priority="808" operator="greaterThan">
      <formula>AP20</formula>
    </cfRule>
    <cfRule type="cellIs" dxfId="342" priority="807" operator="lessThan">
      <formula>AP20</formula>
    </cfRule>
  </conditionalFormatting>
  <conditionalFormatting sqref="AQ25:AQ29">
    <cfRule type="cellIs" dxfId="341" priority="798" operator="greaterThan">
      <formula>AP25</formula>
    </cfRule>
    <cfRule type="cellIs" dxfId="340" priority="797" operator="lessThan">
      <formula>AP25</formula>
    </cfRule>
  </conditionalFormatting>
  <conditionalFormatting sqref="AQ33:AQ56">
    <cfRule type="cellIs" dxfId="339" priority="584" operator="greaterThan">
      <formula>AP33</formula>
    </cfRule>
    <cfRule type="cellIs" dxfId="338" priority="583" operator="lessThan">
      <formula>AP33</formula>
    </cfRule>
  </conditionalFormatting>
  <conditionalFormatting sqref="AQ58:AQ59">
    <cfRule type="cellIs" dxfId="337" priority="580" operator="greaterThan">
      <formula>AP58</formula>
    </cfRule>
    <cfRule type="cellIs" dxfId="336" priority="579" operator="lessThan">
      <formula>AP58</formula>
    </cfRule>
  </conditionalFormatting>
  <conditionalFormatting sqref="AQ61:AQ76">
    <cfRule type="cellIs" dxfId="335" priority="546" operator="greaterThan">
      <formula>AP61</formula>
    </cfRule>
    <cfRule type="cellIs" dxfId="334" priority="545" operator="lessThan">
      <formula>AP61</formula>
    </cfRule>
  </conditionalFormatting>
  <conditionalFormatting sqref="AQ82:AQ84">
    <cfRule type="cellIs" dxfId="333" priority="447" operator="lessThan">
      <formula>AP82</formula>
    </cfRule>
    <cfRule type="cellIs" dxfId="332" priority="448" operator="greaterThan">
      <formula>AP82</formula>
    </cfRule>
  </conditionalFormatting>
  <conditionalFormatting sqref="AQ86:AQ87">
    <cfRule type="cellIs" dxfId="331" priority="443" operator="lessThan">
      <formula>AP86</formula>
    </cfRule>
    <cfRule type="cellIs" dxfId="330" priority="444" operator="greaterThan">
      <formula>AP86</formula>
    </cfRule>
  </conditionalFormatting>
  <conditionalFormatting sqref="AQ89:AQ90">
    <cfRule type="cellIs" dxfId="329" priority="440" operator="greaterThan">
      <formula>AP89</formula>
    </cfRule>
    <cfRule type="cellIs" dxfId="328" priority="439" operator="lessThan">
      <formula>AP89</formula>
    </cfRule>
  </conditionalFormatting>
  <conditionalFormatting sqref="AQ96:AQ97">
    <cfRule type="cellIs" dxfId="327" priority="436" operator="greaterThan">
      <formula>AP96</formula>
    </cfRule>
    <cfRule type="cellIs" dxfId="326" priority="435" operator="lessThan">
      <formula>AP96</formula>
    </cfRule>
  </conditionalFormatting>
  <conditionalFormatting sqref="AQ99:AQ100">
    <cfRule type="cellIs" dxfId="325" priority="431" operator="lessThan">
      <formula>AP99</formula>
    </cfRule>
    <cfRule type="cellIs" dxfId="324" priority="432" operator="greaterThan">
      <formula>AP99</formula>
    </cfRule>
  </conditionalFormatting>
  <conditionalFormatting sqref="AQ102:AQ112">
    <cfRule type="cellIs" dxfId="323" priority="407" operator="lessThan">
      <formula>AP102</formula>
    </cfRule>
    <cfRule type="cellIs" dxfId="322" priority="408" operator="greaterThan">
      <formula>AP102</formula>
    </cfRule>
  </conditionalFormatting>
  <conditionalFormatting sqref="AQ114">
    <cfRule type="cellIs" dxfId="321" priority="406" operator="greaterThan">
      <formula>AP114</formula>
    </cfRule>
    <cfRule type="cellIs" dxfId="320" priority="405" operator="lessThan">
      <formula>AP114</formula>
    </cfRule>
  </conditionalFormatting>
  <conditionalFormatting sqref="AQ117:AQ120">
    <cfRule type="cellIs" dxfId="319" priority="341" operator="lessThan">
      <formula>AP117</formula>
    </cfRule>
    <cfRule type="cellIs" dxfId="318" priority="342" operator="greaterThan">
      <formula>AP117</formula>
    </cfRule>
  </conditionalFormatting>
  <conditionalFormatting sqref="AQ122:AQ123">
    <cfRule type="cellIs" dxfId="317" priority="337" operator="lessThan">
      <formula>AP122</formula>
    </cfRule>
    <cfRule type="cellIs" dxfId="316" priority="338" operator="greaterThan">
      <formula>AP122</formula>
    </cfRule>
  </conditionalFormatting>
  <conditionalFormatting sqref="AQ127:AQ128">
    <cfRule type="cellIs" dxfId="315" priority="334" operator="greaterThan">
      <formula>AP127</formula>
    </cfRule>
    <cfRule type="cellIs" dxfId="314" priority="333" operator="lessThan">
      <formula>AP127</formula>
    </cfRule>
  </conditionalFormatting>
  <conditionalFormatting sqref="AQ130:AQ151">
    <cfRule type="cellIs" dxfId="313" priority="316" operator="greaterThan">
      <formula>AP130</formula>
    </cfRule>
    <cfRule type="cellIs" dxfId="312" priority="315" operator="lessThan">
      <formula>AP130</formula>
    </cfRule>
  </conditionalFormatting>
  <conditionalFormatting sqref="AQ154:AQ201">
    <cfRule type="cellIs" dxfId="311" priority="135" operator="lessThan">
      <formula>AP154</formula>
    </cfRule>
    <cfRule type="cellIs" dxfId="310" priority="136" operator="greaterThan">
      <formula>AP154</formula>
    </cfRule>
  </conditionalFormatting>
  <conditionalFormatting sqref="AQ205:AQ224">
    <cfRule type="cellIs" dxfId="309" priority="71" operator="lessThan">
      <formula>AP205</formula>
    </cfRule>
    <cfRule type="cellIs" dxfId="308" priority="72" operator="greaterThan">
      <formula>AP205</formula>
    </cfRule>
  </conditionalFormatting>
  <conditionalFormatting sqref="AQ229">
    <cfRule type="cellIs" dxfId="307" priority="70" operator="greaterThan">
      <formula>AP229</formula>
    </cfRule>
    <cfRule type="cellIs" dxfId="306" priority="69" operator="lessThan">
      <formula>AP229</formula>
    </cfRule>
  </conditionalFormatting>
  <conditionalFormatting sqref="AQ231:AQ233">
    <cfRule type="cellIs" dxfId="305" priority="63" operator="lessThan">
      <formula>AP231</formula>
    </cfRule>
    <cfRule type="cellIs" dxfId="304" priority="64" operator="greaterThan">
      <formula>AP231</formula>
    </cfRule>
  </conditionalFormatting>
  <conditionalFormatting sqref="AQ242:AQ244">
    <cfRule type="cellIs" dxfId="303" priority="58" operator="greaterThan">
      <formula>AP242</formula>
    </cfRule>
    <cfRule type="cellIs" dxfId="302" priority="57" operator="lessThan">
      <formula>AP242</formula>
    </cfRule>
  </conditionalFormatting>
  <conditionalFormatting sqref="AQ247:AQ248">
    <cfRule type="cellIs" dxfId="301" priority="23" operator="lessThan">
      <formula>AP247</formula>
    </cfRule>
    <cfRule type="cellIs" dxfId="300" priority="24" operator="greaterThan">
      <formula>AP247</formula>
    </cfRule>
  </conditionalFormatting>
  <conditionalFormatting sqref="AQ250:AQ255">
    <cfRule type="cellIs" dxfId="299" priority="12" operator="greaterThan">
      <formula>AP250</formula>
    </cfRule>
    <cfRule type="cellIs" dxfId="298" priority="11" operator="lessThan">
      <formula>AP250</formula>
    </cfRule>
  </conditionalFormatting>
  <conditionalFormatting sqref="AQ258:AQ296">
    <cfRule type="cellIs" dxfId="297" priority="619" operator="lessThan">
      <formula>AP258</formula>
    </cfRule>
    <cfRule type="cellIs" dxfId="296" priority="620" operator="greaterThan">
      <formula>AP258</formula>
    </cfRule>
    <cfRule type="cellIs" dxfId="295" priority="1" operator="lessThan">
      <formula>AP258</formula>
    </cfRule>
    <cfRule type="cellIs" dxfId="294" priority="2" operator="greaterThan">
      <formula>AP258</formula>
    </cfRule>
  </conditionalFormatting>
  <printOptions horizontalCentered="1"/>
  <pageMargins left="0" right="0" top="0.15748031496062992" bottom="0.15748031496062992" header="0.31496062992125984" footer="0.31496062992125984"/>
  <pageSetup scale="47" fitToHeight="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0000000}">
          <x14:formula1>
            <xm:f>'datos lista validación'!$A$1:$A$4</xm:f>
          </x14:formula1>
          <xm:sqref>X9:X16 X19:X21 X24:X29 X81:X114 X117:X123 X32:X78 X154:X201 X126:X151 X247:X256 X258 X260:X301 X204:X245</xm:sqref>
        </x14:dataValidation>
        <x14:dataValidation type="list" allowBlank="1" showInputMessage="1" showErrorMessage="1" xr:uid="{00000000-0002-0000-0A00-000001000000}">
          <x14:formula1>
            <xm:f>'datos lista validación'!$B$1:$B$4</xm:f>
          </x14:formula1>
          <xm:sqref>Z9:Z16 Z19:Z21 Z24:Z29 Z81:Z114 Z117:Z123 Z126:Z151 Z154:Z201 Z204:Z233 Z247:Z255 Z258 Z296 Z32:Z77</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CM279"/>
  <sheetViews>
    <sheetView showGridLines="0" tabSelected="1" topLeftCell="I1" zoomScale="50" zoomScaleNormal="50" workbookViewId="0">
      <pane ySplit="5" topLeftCell="A122" activePane="bottomLeft" state="frozen"/>
      <selection activeCell="A4" sqref="A4"/>
      <selection pane="bottomLeft" activeCell="T127" sqref="T127"/>
    </sheetView>
  </sheetViews>
  <sheetFormatPr baseColWidth="10" defaultColWidth="10.875" defaultRowHeight="15.75" customHeight="1" x14ac:dyDescent="0.35"/>
  <cols>
    <col min="1" max="1" width="3.375" style="5" hidden="1" customWidth="1"/>
    <col min="2" max="2" width="3.875" style="5" hidden="1" customWidth="1"/>
    <col min="3" max="7" width="3.375" style="5" hidden="1" customWidth="1"/>
    <col min="8" max="8" width="3.125" style="5" hidden="1" customWidth="1"/>
    <col min="9" max="10" width="14.875" style="980" customWidth="1"/>
    <col min="11" max="18" width="10.875" style="5" hidden="1" customWidth="1"/>
    <col min="19" max="19" width="23.875" style="5" hidden="1" customWidth="1"/>
    <col min="20" max="20" width="91.5" style="5" customWidth="1"/>
    <col min="21" max="21" width="71.125" style="602" customWidth="1"/>
    <col min="22" max="22" width="19.875" style="5" hidden="1" customWidth="1"/>
    <col min="23" max="23" width="91.25" style="5" hidden="1" customWidth="1"/>
    <col min="24" max="24" width="41.375" style="5" hidden="1" customWidth="1"/>
    <col min="25" max="25" width="70.75" style="5" hidden="1" customWidth="1"/>
    <col min="26" max="28" width="10.125" style="5" hidden="1" customWidth="1"/>
    <col min="29" max="30" width="10.625" style="5" customWidth="1"/>
    <col min="31" max="31" width="12" style="2427" hidden="1" customWidth="1"/>
    <col min="32" max="32" width="7.625" style="2427" hidden="1" customWidth="1"/>
    <col min="33" max="34" width="10.625" style="5" customWidth="1"/>
    <col min="35" max="40" width="11.25" style="5" hidden="1" customWidth="1"/>
    <col min="41" max="41" width="3.375" style="5" hidden="1" customWidth="1"/>
    <col min="42" max="43" width="10.625" style="5" customWidth="1"/>
    <col min="44" max="48" width="11" style="5" hidden="1" customWidth="1"/>
    <col min="49" max="49" width="3.5" style="5" hidden="1" customWidth="1"/>
    <col min="50" max="50" width="19.625" style="5" hidden="1" customWidth="1"/>
    <col min="51" max="52" width="24.375" style="5" hidden="1" customWidth="1"/>
    <col min="53" max="56" width="9.75" style="5" hidden="1" customWidth="1"/>
    <col min="57" max="58" width="24.375" style="5" hidden="1" customWidth="1"/>
    <col min="59" max="59" width="16.875" style="5" hidden="1" customWidth="1"/>
    <col min="60" max="60" width="17" style="5" hidden="1" customWidth="1"/>
    <col min="61" max="61" width="14" style="5" hidden="1" customWidth="1"/>
    <col min="62" max="62" width="12.625" style="5" hidden="1" customWidth="1"/>
    <col min="63" max="63" width="18.5" style="5" hidden="1" customWidth="1"/>
    <col min="64" max="64" width="5.375" style="5" hidden="1" customWidth="1"/>
    <col min="65" max="69" width="10.875" style="5" hidden="1" customWidth="1"/>
    <col min="70" max="70" width="11.5" style="5" hidden="1" customWidth="1"/>
    <col min="71" max="71" width="10.875" style="5" hidden="1" customWidth="1"/>
    <col min="72" max="74" width="10.875" style="564" customWidth="1"/>
    <col min="75" max="91" width="10.875" style="564"/>
    <col min="92" max="16384" width="10.875" style="5"/>
  </cols>
  <sheetData>
    <row r="1" spans="1:91" s="611" customFormat="1" ht="128.25" customHeight="1" x14ac:dyDescent="0.55000000000000004">
      <c r="A1" s="4406" t="s">
        <v>203</v>
      </c>
      <c r="B1" s="4406"/>
      <c r="C1" s="4406"/>
      <c r="D1" s="4406"/>
      <c r="E1" s="4406"/>
      <c r="F1" s="4406"/>
      <c r="G1" s="4406"/>
      <c r="H1" s="4406"/>
      <c r="I1" s="3707"/>
      <c r="J1" s="650"/>
      <c r="K1" s="613"/>
      <c r="L1" s="613"/>
      <c r="M1" s="614"/>
      <c r="N1" s="614"/>
      <c r="O1" s="614"/>
      <c r="P1" s="614"/>
      <c r="Q1" s="614"/>
      <c r="R1" s="614"/>
      <c r="S1" s="613"/>
      <c r="T1" s="2874"/>
      <c r="U1" s="2874"/>
      <c r="V1" s="610"/>
      <c r="W1" s="610"/>
      <c r="X1" s="610"/>
      <c r="Y1" s="610"/>
      <c r="Z1" s="608"/>
      <c r="AA1" s="608"/>
      <c r="AB1" s="608"/>
      <c r="AC1" s="615"/>
      <c r="AD1" s="615"/>
      <c r="AE1" s="2875"/>
      <c r="AF1" s="2875"/>
      <c r="AG1" s="608"/>
      <c r="AH1" s="608"/>
      <c r="AI1" s="608"/>
      <c r="AJ1" s="608"/>
      <c r="AK1" s="608"/>
      <c r="AL1" s="608"/>
      <c r="AM1" s="608"/>
      <c r="AN1" s="608"/>
      <c r="AO1" s="608"/>
      <c r="AP1" s="609"/>
      <c r="AQ1" s="609"/>
      <c r="AR1" s="2876"/>
      <c r="AS1" s="910"/>
      <c r="AT1" s="910"/>
      <c r="AU1" s="910"/>
      <c r="AV1" s="910"/>
      <c r="AW1" s="910"/>
      <c r="AX1" s="910"/>
      <c r="AY1" s="910"/>
      <c r="AZ1" s="910"/>
      <c r="BA1" s="910"/>
      <c r="BB1" s="910"/>
      <c r="BC1" s="910"/>
      <c r="BD1" s="910"/>
      <c r="BE1" s="910"/>
      <c r="BF1" s="910"/>
      <c r="BG1" s="911"/>
      <c r="BH1" s="911"/>
      <c r="BI1" s="991"/>
      <c r="BJ1" s="913"/>
      <c r="BK1" s="911"/>
      <c r="BL1" s="914"/>
      <c r="BM1" s="911"/>
      <c r="BN1" s="911"/>
      <c r="BO1" s="911"/>
      <c r="BP1" s="911"/>
      <c r="BQ1" s="911"/>
      <c r="BR1" s="992"/>
      <c r="BS1" s="910"/>
      <c r="BT1" s="1271"/>
      <c r="BU1" s="1272"/>
      <c r="BV1" s="899"/>
      <c r="BW1" s="899"/>
      <c r="BX1" s="899"/>
      <c r="BY1" s="899"/>
      <c r="BZ1" s="899"/>
      <c r="CA1" s="899"/>
      <c r="CB1" s="899"/>
      <c r="CC1" s="899"/>
      <c r="CD1" s="899"/>
      <c r="CE1" s="899"/>
      <c r="CF1" s="899"/>
      <c r="CG1" s="899"/>
      <c r="CH1" s="899"/>
      <c r="CI1" s="899"/>
      <c r="CJ1" s="899"/>
      <c r="CK1" s="899"/>
      <c r="CL1" s="899"/>
      <c r="CM1" s="899"/>
    </row>
    <row r="2" spans="1:91" s="611" customFormat="1" ht="35.25" customHeight="1" x14ac:dyDescent="0.55000000000000004">
      <c r="A2" s="4315"/>
      <c r="B2" s="4315"/>
      <c r="C2" s="4315"/>
      <c r="D2" s="4315"/>
      <c r="E2" s="4315"/>
      <c r="F2" s="4315"/>
      <c r="G2" s="4315"/>
      <c r="H2" s="4315"/>
      <c r="I2" s="650"/>
      <c r="J2" s="650"/>
      <c r="K2" s="613"/>
      <c r="L2" s="613"/>
      <c r="M2" s="614"/>
      <c r="N2" s="614"/>
      <c r="O2" s="614"/>
      <c r="P2" s="614"/>
      <c r="Q2" s="614"/>
      <c r="R2" s="614"/>
      <c r="S2" s="613"/>
      <c r="T2" s="4430" t="s">
        <v>205</v>
      </c>
      <c r="U2" s="4430"/>
      <c r="V2" s="610"/>
      <c r="W2" s="610"/>
      <c r="X2" s="610"/>
      <c r="Y2" s="610"/>
      <c r="Z2" s="608"/>
      <c r="AA2" s="608"/>
      <c r="AB2" s="608"/>
      <c r="AC2" s="615"/>
      <c r="AD2" s="615"/>
      <c r="AE2" s="2875"/>
      <c r="AF2" s="2875"/>
      <c r="AG2" s="608"/>
      <c r="AH2" s="608"/>
      <c r="AI2" s="608"/>
      <c r="AJ2" s="608"/>
      <c r="AK2" s="608"/>
      <c r="AL2" s="608"/>
      <c r="AM2" s="608"/>
      <c r="AN2" s="608"/>
      <c r="AO2" s="608"/>
      <c r="AP2" s="609"/>
      <c r="AQ2" s="609"/>
      <c r="AR2" s="609"/>
      <c r="AS2" s="609"/>
      <c r="AT2" s="609"/>
      <c r="AU2" s="609"/>
      <c r="AV2" s="609"/>
      <c r="AW2" s="609"/>
      <c r="AX2" s="609"/>
      <c r="AY2" s="609"/>
      <c r="AZ2" s="609"/>
      <c r="BA2" s="609"/>
      <c r="BB2" s="609"/>
      <c r="BC2" s="609"/>
      <c r="BD2" s="609"/>
      <c r="BE2" s="609"/>
      <c r="BF2" s="609"/>
      <c r="BG2" s="615"/>
      <c r="BH2" s="615"/>
      <c r="BI2" s="616"/>
      <c r="BJ2" s="618"/>
      <c r="BK2" s="615"/>
      <c r="BL2" s="619"/>
      <c r="BM2" s="615"/>
      <c r="BN2" s="615"/>
      <c r="BO2" s="615"/>
      <c r="BP2" s="615"/>
      <c r="BQ2" s="615"/>
      <c r="BR2" s="620"/>
      <c r="BS2" s="609"/>
      <c r="BT2" s="898"/>
      <c r="BU2" s="898"/>
      <c r="BV2" s="899"/>
      <c r="BW2" s="899"/>
      <c r="BX2" s="899"/>
      <c r="BY2" s="899"/>
      <c r="BZ2" s="899"/>
      <c r="CA2" s="899"/>
      <c r="CB2" s="899"/>
      <c r="CC2" s="899"/>
      <c r="CD2" s="899"/>
      <c r="CE2" s="899"/>
      <c r="CF2" s="899"/>
      <c r="CG2" s="899"/>
      <c r="CH2" s="899"/>
      <c r="CI2" s="899"/>
      <c r="CJ2" s="899"/>
      <c r="CK2" s="899"/>
      <c r="CL2" s="899"/>
      <c r="CM2" s="899"/>
    </row>
    <row r="3" spans="1:91" s="645" customFormat="1" ht="48.75" customHeight="1" x14ac:dyDescent="0.55000000000000004">
      <c r="A3" s="1088"/>
      <c r="B3" s="1088"/>
      <c r="C3" s="1088"/>
      <c r="D3" s="1088"/>
      <c r="E3" s="1088"/>
      <c r="F3" s="1088"/>
      <c r="G3" s="1088"/>
      <c r="H3" s="1088"/>
      <c r="I3" s="1088"/>
      <c r="J3" s="1088"/>
      <c r="K3" s="1089"/>
      <c r="L3" s="1089"/>
      <c r="M3" s="1089"/>
      <c r="N3" s="1089"/>
      <c r="O3" s="1089"/>
      <c r="P3" s="1089"/>
      <c r="Q3" s="1089"/>
      <c r="R3" s="1089"/>
      <c r="S3" s="1090"/>
      <c r="T3" s="4427" t="s">
        <v>12</v>
      </c>
      <c r="U3" s="4427"/>
      <c r="V3" s="4427"/>
      <c r="W3" s="4427"/>
      <c r="X3" s="751"/>
      <c r="Y3" s="751"/>
      <c r="Z3" s="753" t="s">
        <v>1979</v>
      </c>
      <c r="AA3" s="753"/>
      <c r="AB3" s="753"/>
      <c r="AC3" s="1267"/>
      <c r="AD3" s="1267"/>
      <c r="AE3" s="2548"/>
      <c r="AF3" s="2548"/>
      <c r="AG3" s="753"/>
      <c r="AH3" s="753"/>
      <c r="AI3" s="753"/>
      <c r="AJ3" s="753"/>
      <c r="AK3" s="753"/>
      <c r="AL3" s="753"/>
      <c r="AM3" s="753"/>
      <c r="AN3" s="753"/>
      <c r="AO3" s="753"/>
      <c r="AP3" s="1266"/>
      <c r="AQ3" s="1266"/>
      <c r="AR3" s="1266"/>
      <c r="AS3" s="1266"/>
      <c r="AT3" s="1266"/>
      <c r="AU3" s="1266"/>
      <c r="AV3" s="1266"/>
      <c r="AW3" s="1266"/>
      <c r="AX3" s="1266"/>
      <c r="AY3" s="1266"/>
      <c r="AZ3" s="1266"/>
      <c r="BA3" s="1266"/>
      <c r="BB3" s="1266"/>
      <c r="BC3" s="1266"/>
      <c r="BD3" s="1266"/>
      <c r="BE3" s="1266"/>
      <c r="BF3" s="1266"/>
      <c r="BG3" s="1267"/>
      <c r="BH3" s="1267"/>
      <c r="BI3" s="1268"/>
      <c r="BJ3" s="1269"/>
      <c r="BK3" s="1267"/>
      <c r="BL3" s="1270"/>
      <c r="BM3" s="1267"/>
      <c r="BN3" s="1267"/>
      <c r="BO3" s="1267"/>
      <c r="BP3" s="1267"/>
      <c r="BQ3" s="1267"/>
      <c r="BR3" s="696"/>
      <c r="BS3" s="692"/>
      <c r="BT3" s="1273"/>
      <c r="BU3" s="1273"/>
      <c r="BV3" s="1274"/>
      <c r="BW3" s="1274"/>
      <c r="BX3" s="1274"/>
      <c r="BY3" s="1274"/>
      <c r="BZ3" s="1274"/>
      <c r="CA3" s="1274"/>
      <c r="CB3" s="1274"/>
      <c r="CC3" s="1274"/>
      <c r="CD3" s="1274"/>
      <c r="CE3" s="1274"/>
      <c r="CF3" s="1274"/>
      <c r="CG3" s="1274"/>
      <c r="CH3" s="1274"/>
      <c r="CI3" s="1274"/>
      <c r="CJ3" s="1274"/>
      <c r="CK3" s="1274"/>
      <c r="CL3" s="1274"/>
      <c r="CM3" s="1274"/>
    </row>
    <row r="4" spans="1:91" s="637" customFormat="1" ht="42" customHeight="1" thickBot="1" x14ac:dyDescent="0.6">
      <c r="A4" s="701"/>
      <c r="B4" s="701"/>
      <c r="C4" s="701"/>
      <c r="D4" s="701"/>
      <c r="E4" s="701"/>
      <c r="F4" s="701"/>
      <c r="G4" s="701"/>
      <c r="H4" s="701"/>
      <c r="I4" s="701"/>
      <c r="J4" s="701"/>
      <c r="K4" s="687"/>
      <c r="L4" s="687"/>
      <c r="M4" s="702"/>
      <c r="N4" s="702"/>
      <c r="O4" s="703" t="s">
        <v>204</v>
      </c>
      <c r="P4" s="702"/>
      <c r="Q4" s="702"/>
      <c r="R4" s="702"/>
      <c r="S4" s="704"/>
      <c r="T4" s="658"/>
      <c r="U4" s="3918"/>
      <c r="V4" s="1005" t="s">
        <v>205</v>
      </c>
      <c r="W4" s="1005"/>
      <c r="X4" s="1005"/>
      <c r="Y4" s="660"/>
      <c r="Z4" s="661"/>
      <c r="AA4" s="661"/>
      <c r="AB4" s="661"/>
      <c r="AC4" s="662"/>
      <c r="AD4" s="659"/>
      <c r="AE4" s="659"/>
      <c r="AF4" s="659"/>
      <c r="AG4" s="659"/>
      <c r="AH4" s="659"/>
      <c r="AI4" s="659"/>
      <c r="AJ4" s="659"/>
      <c r="AK4" s="659"/>
      <c r="AL4" s="659"/>
      <c r="AM4" s="659"/>
      <c r="AN4" s="659"/>
      <c r="AO4" s="659"/>
      <c r="AP4" s="659"/>
      <c r="AQ4" s="659"/>
      <c r="AR4" s="659"/>
      <c r="AS4" s="659"/>
      <c r="AT4" s="659"/>
      <c r="AU4" s="659"/>
      <c r="AV4" s="659"/>
      <c r="AW4" s="659"/>
      <c r="AX4" s="659"/>
      <c r="AY4" s="659"/>
      <c r="AZ4" s="659"/>
      <c r="BA4" s="659"/>
      <c r="BB4" s="659"/>
      <c r="BC4" s="659"/>
      <c r="BD4" s="659"/>
      <c r="BE4" s="659"/>
      <c r="BF4" s="659"/>
      <c r="BG4" s="662"/>
      <c r="BH4" s="662"/>
      <c r="BI4" s="663"/>
      <c r="BJ4" s="665"/>
      <c r="BK4" s="662"/>
      <c r="BL4" s="666"/>
      <c r="BM4" s="662"/>
      <c r="BN4" s="662"/>
      <c r="BO4" s="662"/>
      <c r="BP4" s="662"/>
      <c r="BQ4" s="662"/>
      <c r="BR4" s="667"/>
      <c r="BS4" s="659"/>
      <c r="BT4" s="1275"/>
      <c r="BU4" s="1275"/>
      <c r="BV4" s="1276"/>
      <c r="BW4" s="1276"/>
      <c r="BX4" s="1276"/>
      <c r="BY4" s="1276"/>
      <c r="BZ4" s="1276"/>
      <c r="CA4" s="1276"/>
      <c r="CB4" s="1276"/>
      <c r="CC4" s="1276"/>
      <c r="CD4" s="1276"/>
      <c r="CE4" s="1276"/>
      <c r="CF4" s="1276"/>
      <c r="CG4" s="1276"/>
      <c r="CH4" s="1276"/>
      <c r="CI4" s="1276"/>
      <c r="CJ4" s="1276"/>
      <c r="CK4" s="1276"/>
      <c r="CL4" s="1276"/>
      <c r="CM4" s="1276"/>
    </row>
    <row r="5" spans="1:91" s="611" customFormat="1" ht="61.5" customHeight="1" thickBot="1" x14ac:dyDescent="0.4">
      <c r="A5" s="4428" t="s">
        <v>0</v>
      </c>
      <c r="B5" s="4429"/>
      <c r="C5" s="4428" t="s">
        <v>1</v>
      </c>
      <c r="D5" s="4429"/>
      <c r="E5" s="4428" t="s">
        <v>2</v>
      </c>
      <c r="F5" s="4429"/>
      <c r="G5" s="4428" t="s">
        <v>3</v>
      </c>
      <c r="H5" s="4429"/>
      <c r="I5" s="997" t="s">
        <v>207</v>
      </c>
      <c r="J5" s="997" t="s">
        <v>630</v>
      </c>
      <c r="K5" s="997" t="s">
        <v>208</v>
      </c>
      <c r="L5" s="997" t="s">
        <v>208</v>
      </c>
      <c r="M5" s="1093" t="s">
        <v>209</v>
      </c>
      <c r="N5" s="1093" t="s">
        <v>210</v>
      </c>
      <c r="O5" s="1093" t="s">
        <v>211</v>
      </c>
      <c r="P5" s="1093" t="s">
        <v>212</v>
      </c>
      <c r="Q5" s="1093" t="s">
        <v>213</v>
      </c>
      <c r="R5" s="1093" t="s">
        <v>214</v>
      </c>
      <c r="S5" s="4322" t="s">
        <v>215</v>
      </c>
      <c r="T5" s="4323" t="s">
        <v>48</v>
      </c>
      <c r="U5" s="1000" t="s">
        <v>50</v>
      </c>
      <c r="V5" s="1000" t="s">
        <v>52</v>
      </c>
      <c r="W5" s="732" t="s">
        <v>1532</v>
      </c>
      <c r="X5" s="732" t="s">
        <v>869</v>
      </c>
      <c r="Y5" s="732" t="s">
        <v>494</v>
      </c>
      <c r="Z5" s="732" t="s">
        <v>634</v>
      </c>
      <c r="AA5" s="732" t="s">
        <v>635</v>
      </c>
      <c r="AB5" s="732" t="s">
        <v>636</v>
      </c>
      <c r="AC5" s="732" t="s">
        <v>495</v>
      </c>
      <c r="AD5" s="2890" t="s">
        <v>496</v>
      </c>
      <c r="AE5" s="2890" t="s">
        <v>497</v>
      </c>
      <c r="AF5" s="2890" t="s">
        <v>498</v>
      </c>
      <c r="AG5" s="2890" t="s">
        <v>499</v>
      </c>
      <c r="AH5" s="2890" t="s">
        <v>500</v>
      </c>
      <c r="AI5" s="2890" t="s">
        <v>501</v>
      </c>
      <c r="AJ5" s="2890" t="s">
        <v>502</v>
      </c>
      <c r="AK5" s="2890" t="s">
        <v>503</v>
      </c>
      <c r="AL5" s="2890" t="s">
        <v>504</v>
      </c>
      <c r="AM5" s="2890" t="s">
        <v>505</v>
      </c>
      <c r="AN5" s="2890" t="s">
        <v>506</v>
      </c>
      <c r="AO5" s="2890"/>
      <c r="AP5" s="2890" t="s">
        <v>1286</v>
      </c>
      <c r="AQ5" s="2890" t="s">
        <v>871</v>
      </c>
      <c r="AR5" s="2012" t="s">
        <v>501</v>
      </c>
      <c r="AS5" s="1855" t="s">
        <v>504</v>
      </c>
      <c r="AT5" s="1855" t="s">
        <v>505</v>
      </c>
      <c r="AU5" s="1855" t="s">
        <v>506</v>
      </c>
      <c r="AV5" s="1854" t="s">
        <v>641</v>
      </c>
      <c r="AW5" s="3013"/>
      <c r="AX5" s="1752" t="s">
        <v>515</v>
      </c>
      <c r="AY5" s="1835" t="s">
        <v>496</v>
      </c>
      <c r="AZ5" s="1836" t="s">
        <v>516</v>
      </c>
      <c r="BA5" s="2890" t="s">
        <v>642</v>
      </c>
      <c r="BB5" s="732" t="s">
        <v>68</v>
      </c>
      <c r="BC5" s="732" t="s">
        <v>70</v>
      </c>
      <c r="BD5" s="732" t="s">
        <v>72</v>
      </c>
      <c r="BE5" s="732"/>
      <c r="BF5" s="1087" t="s">
        <v>223</v>
      </c>
      <c r="BG5" s="1087" t="s">
        <v>224</v>
      </c>
      <c r="BH5" s="1087" t="s">
        <v>226</v>
      </c>
      <c r="BI5" s="649" t="s">
        <v>225</v>
      </c>
      <c r="BJ5" s="649" t="s">
        <v>227</v>
      </c>
      <c r="BK5" s="1086" t="s">
        <v>219</v>
      </c>
      <c r="BL5" s="1086" t="s">
        <v>228</v>
      </c>
      <c r="BM5" s="1086" t="s">
        <v>229</v>
      </c>
      <c r="BN5" s="1086" t="s">
        <v>230</v>
      </c>
      <c r="BO5" s="1086" t="s">
        <v>231</v>
      </c>
      <c r="BP5" s="1086" t="s">
        <v>232</v>
      </c>
      <c r="BQ5" s="1086" t="s">
        <v>220</v>
      </c>
      <c r="BR5" s="1086" t="s">
        <v>643</v>
      </c>
      <c r="BS5" s="177"/>
      <c r="BT5" s="837"/>
      <c r="BU5" s="899"/>
      <c r="BV5" s="899"/>
      <c r="BW5" s="899"/>
      <c r="BX5" s="899"/>
      <c r="BY5" s="899"/>
      <c r="BZ5" s="899"/>
      <c r="CA5" s="899"/>
      <c r="CB5" s="899"/>
      <c r="CC5" s="899"/>
      <c r="CD5" s="899"/>
      <c r="CE5" s="899"/>
      <c r="CF5" s="899"/>
      <c r="CG5" s="899"/>
      <c r="CH5" s="899"/>
      <c r="CI5" s="899"/>
      <c r="CJ5" s="899"/>
      <c r="CK5" s="899"/>
      <c r="CL5" s="899"/>
      <c r="CM5" s="899"/>
    </row>
    <row r="6" spans="1:91" ht="20.25" customHeight="1" x14ac:dyDescent="0.55000000000000004">
      <c r="A6" s="668"/>
      <c r="B6" s="669"/>
      <c r="C6" s="668"/>
      <c r="D6" s="669"/>
      <c r="E6" s="668"/>
      <c r="F6" s="669"/>
      <c r="G6" s="668"/>
      <c r="H6" s="669"/>
      <c r="I6" s="2741" t="str">
        <f t="shared" ref="I6:I14" si="0">CONCATENATE(A6,B6,C6,D6,E6,F6,G6,H6)</f>
        <v/>
      </c>
      <c r="J6" s="2741"/>
      <c r="K6" s="1091"/>
      <c r="L6" s="1091"/>
      <c r="M6" s="1092"/>
      <c r="N6" s="1092"/>
      <c r="O6" s="1092"/>
      <c r="P6" s="1092"/>
      <c r="Q6" s="1092"/>
      <c r="R6" s="1092"/>
      <c r="S6" s="1091"/>
      <c r="T6" s="60"/>
      <c r="U6" s="188"/>
      <c r="V6" s="61"/>
      <c r="W6" s="61"/>
      <c r="X6" s="61"/>
      <c r="Y6" s="61"/>
      <c r="Z6" s="61"/>
      <c r="AA6" s="61"/>
      <c r="AB6" s="61"/>
      <c r="AC6" s="2444"/>
      <c r="AD6" s="3426"/>
      <c r="AE6" s="3529"/>
      <c r="AF6" s="3529"/>
      <c r="AG6" s="3378"/>
      <c r="AH6" s="3378"/>
      <c r="AI6" s="3378"/>
      <c r="AJ6" s="3378"/>
      <c r="AK6" s="3378"/>
      <c r="AL6" s="3378"/>
      <c r="AM6" s="3378"/>
      <c r="AN6" s="3378"/>
      <c r="AO6" s="3378"/>
      <c r="AP6" s="3378"/>
      <c r="AQ6" s="3378"/>
      <c r="AR6" s="3681"/>
      <c r="AS6" s="1995"/>
      <c r="AT6" s="1995"/>
      <c r="AU6" s="1995"/>
      <c r="AV6" s="1996"/>
      <c r="AW6" s="1825"/>
      <c r="AX6" s="1805"/>
      <c r="AY6" s="1567"/>
      <c r="AZ6" s="1891"/>
      <c r="BA6" s="1597"/>
      <c r="BB6" s="63"/>
      <c r="BC6" s="63"/>
      <c r="BD6" s="63"/>
      <c r="BE6" s="65"/>
      <c r="BF6" s="65"/>
      <c r="BG6" s="63"/>
      <c r="BH6" s="65"/>
      <c r="BI6" s="65"/>
      <c r="BJ6" s="67"/>
      <c r="BK6" s="65"/>
      <c r="BL6" s="65"/>
      <c r="BM6" s="65"/>
      <c r="BN6" s="65"/>
      <c r="BO6" s="65"/>
      <c r="BP6" s="68"/>
      <c r="BQ6" s="62"/>
      <c r="BR6" s="177"/>
      <c r="BS6" s="46"/>
    </row>
    <row r="7" spans="1:91" ht="20.25" customHeight="1" x14ac:dyDescent="0.6">
      <c r="A7" s="90"/>
      <c r="B7" s="89"/>
      <c r="C7" s="90"/>
      <c r="D7" s="89"/>
      <c r="E7" s="90"/>
      <c r="F7" s="89"/>
      <c r="G7" s="90"/>
      <c r="H7" s="89"/>
      <c r="I7" s="1339" t="str">
        <f t="shared" si="0"/>
        <v/>
      </c>
      <c r="J7" s="1339"/>
      <c r="K7" s="127"/>
      <c r="L7" s="127"/>
      <c r="M7" s="120"/>
      <c r="N7" s="120"/>
      <c r="O7" s="120"/>
      <c r="P7" s="120"/>
      <c r="Q7" s="120"/>
      <c r="R7" s="120"/>
      <c r="S7" s="93" t="s">
        <v>119</v>
      </c>
      <c r="T7" s="103" t="s">
        <v>1980</v>
      </c>
      <c r="U7" s="319"/>
      <c r="V7" s="60"/>
      <c r="W7" s="60"/>
      <c r="X7" s="60"/>
      <c r="Y7" s="103" t="s">
        <v>1981</v>
      </c>
      <c r="Z7" s="103"/>
      <c r="AA7" s="103"/>
      <c r="AB7" s="103"/>
      <c r="AC7" s="2444"/>
      <c r="AD7" s="3426"/>
      <c r="AE7" s="3529"/>
      <c r="AF7" s="3529"/>
      <c r="AG7" s="3378"/>
      <c r="AH7" s="3378"/>
      <c r="AI7" s="3378"/>
      <c r="AJ7" s="3378"/>
      <c r="AK7" s="3378"/>
      <c r="AL7" s="3378"/>
      <c r="AM7" s="3378"/>
      <c r="AN7" s="3378"/>
      <c r="AO7" s="3378"/>
      <c r="AP7" s="3378"/>
      <c r="AQ7" s="3378"/>
      <c r="AR7" s="2131"/>
      <c r="AS7" s="1422"/>
      <c r="AT7" s="1422"/>
      <c r="AU7" s="1422"/>
      <c r="AV7" s="1887"/>
      <c r="AW7" s="1825"/>
      <c r="AX7" s="1805"/>
      <c r="AY7" s="1567"/>
      <c r="AZ7" s="1891"/>
      <c r="BA7" s="1597"/>
      <c r="BB7" s="63"/>
      <c r="BC7" s="63"/>
      <c r="BD7" s="63"/>
      <c r="BE7" s="65"/>
      <c r="BF7" s="65"/>
      <c r="BG7" s="63"/>
      <c r="BH7" s="65"/>
      <c r="BI7" s="65"/>
      <c r="BJ7" s="67"/>
      <c r="BK7" s="65"/>
      <c r="BL7" s="65"/>
      <c r="BM7" s="65"/>
      <c r="BN7" s="65"/>
      <c r="BO7" s="65"/>
      <c r="BP7" s="68"/>
      <c r="BQ7" s="62"/>
      <c r="BR7" s="177"/>
      <c r="BS7" s="46"/>
    </row>
    <row r="8" spans="1:91" s="1097" customFormat="1" ht="20.25" customHeight="1" x14ac:dyDescent="0.6">
      <c r="A8" s="770"/>
      <c r="B8" s="771"/>
      <c r="C8" s="770"/>
      <c r="D8" s="771"/>
      <c r="E8" s="770"/>
      <c r="F8" s="771"/>
      <c r="G8" s="770"/>
      <c r="H8" s="771"/>
      <c r="I8" s="2800" t="str">
        <f t="shared" si="0"/>
        <v/>
      </c>
      <c r="J8" s="2800"/>
      <c r="K8" s="1008"/>
      <c r="L8" s="1008"/>
      <c r="M8" s="1008"/>
      <c r="N8" s="1008"/>
      <c r="O8" s="1008"/>
      <c r="P8" s="1008"/>
      <c r="Q8" s="1008"/>
      <c r="R8" s="1008"/>
      <c r="S8" s="869" t="s">
        <v>119</v>
      </c>
      <c r="T8" s="870" t="s">
        <v>1982</v>
      </c>
      <c r="U8" s="777"/>
      <c r="V8" s="1094"/>
      <c r="W8" s="1094"/>
      <c r="X8" s="1094"/>
      <c r="Y8" s="870" t="s">
        <v>1982</v>
      </c>
      <c r="Z8" s="870"/>
      <c r="AA8" s="870"/>
      <c r="AB8" s="870"/>
      <c r="AC8" s="2551"/>
      <c r="AD8" s="3683"/>
      <c r="AE8" s="3684"/>
      <c r="AF8" s="3684"/>
      <c r="AG8" s="3380"/>
      <c r="AH8" s="3380"/>
      <c r="AI8" s="3380"/>
      <c r="AJ8" s="3380"/>
      <c r="AK8" s="3380"/>
      <c r="AL8" s="3380"/>
      <c r="AM8" s="3380"/>
      <c r="AN8" s="3380"/>
      <c r="AO8" s="3380"/>
      <c r="AP8" s="3380"/>
      <c r="AQ8" s="3380"/>
      <c r="AR8" s="2132"/>
      <c r="AS8" s="1720"/>
      <c r="AT8" s="1720"/>
      <c r="AU8" s="1720"/>
      <c r="AV8" s="1997"/>
      <c r="AW8" s="1990"/>
      <c r="AX8" s="1806"/>
      <c r="AY8" s="1568"/>
      <c r="AZ8" s="2014"/>
      <c r="BA8" s="1609"/>
      <c r="BB8" s="773"/>
      <c r="BC8" s="776"/>
      <c r="BD8" s="776"/>
      <c r="BE8" s="774"/>
      <c r="BF8" s="774"/>
      <c r="BG8" s="773"/>
      <c r="BH8" s="774"/>
      <c r="BI8" s="774"/>
      <c r="BJ8" s="885"/>
      <c r="BK8" s="774"/>
      <c r="BL8" s="774"/>
      <c r="BM8" s="774"/>
      <c r="BN8" s="774"/>
      <c r="BO8" s="774"/>
      <c r="BP8" s="775"/>
      <c r="BQ8" s="776"/>
      <c r="BR8" s="1095"/>
      <c r="BS8" s="1096"/>
      <c r="BT8" s="564"/>
      <c r="BU8" s="564"/>
      <c r="BV8" s="564"/>
      <c r="BW8" s="564"/>
      <c r="BX8" s="564"/>
      <c r="BY8" s="564"/>
      <c r="BZ8" s="564"/>
      <c r="CA8" s="564"/>
      <c r="CB8" s="564"/>
      <c r="CC8" s="564"/>
      <c r="CD8" s="564"/>
      <c r="CE8" s="564"/>
      <c r="CF8" s="564"/>
      <c r="CG8" s="564"/>
      <c r="CH8" s="564"/>
      <c r="CI8" s="564"/>
      <c r="CJ8" s="564"/>
      <c r="CK8" s="564"/>
      <c r="CL8" s="564"/>
      <c r="CM8" s="564"/>
    </row>
    <row r="9" spans="1:91" ht="51.75" customHeight="1" x14ac:dyDescent="0.6">
      <c r="A9" s="537">
        <v>0</v>
      </c>
      <c r="B9" s="538">
        <v>7</v>
      </c>
      <c r="C9" s="537">
        <v>0</v>
      </c>
      <c r="D9" s="538">
        <v>9</v>
      </c>
      <c r="E9" s="537">
        <v>0</v>
      </c>
      <c r="F9" s="538">
        <v>1</v>
      </c>
      <c r="G9" s="537">
        <v>0</v>
      </c>
      <c r="H9" s="538">
        <v>0</v>
      </c>
      <c r="I9" s="3883" t="str">
        <f t="shared" si="0"/>
        <v>07090100</v>
      </c>
      <c r="J9" s="1375" t="str">
        <f>CONCATENATE(A9,B9,C9,D9,E9,F9,G9,H9)</f>
        <v>07090100</v>
      </c>
      <c r="K9" s="781"/>
      <c r="L9" s="781"/>
      <c r="M9" s="781"/>
      <c r="N9" s="781"/>
      <c r="O9" s="781"/>
      <c r="P9" s="781"/>
      <c r="Q9" s="781"/>
      <c r="R9" s="781"/>
      <c r="S9" s="542" t="s">
        <v>119</v>
      </c>
      <c r="T9" s="2663" t="s">
        <v>1983</v>
      </c>
      <c r="U9" s="3185"/>
      <c r="V9" s="2435"/>
      <c r="W9" s="879"/>
      <c r="X9" s="782"/>
      <c r="Y9" s="787"/>
      <c r="Z9" s="548"/>
      <c r="AA9" s="794"/>
      <c r="AB9" s="794"/>
      <c r="AC9" s="1263"/>
      <c r="AD9" s="3685"/>
      <c r="AE9" s="3548"/>
      <c r="AF9" s="3548"/>
      <c r="AG9" s="3384"/>
      <c r="AH9" s="3384"/>
      <c r="AI9" s="3384"/>
      <c r="AJ9" s="3384"/>
      <c r="AK9" s="3384"/>
      <c r="AL9" s="3384"/>
      <c r="AM9" s="3384"/>
      <c r="AN9" s="3384"/>
      <c r="AO9" s="3384"/>
      <c r="AP9" s="3384"/>
      <c r="AQ9" s="3384"/>
      <c r="AR9" s="2013"/>
      <c r="AS9" s="1784"/>
      <c r="AT9" s="1784"/>
      <c r="AU9" s="1784"/>
      <c r="AV9" s="1907"/>
      <c r="AW9" s="1410"/>
      <c r="AX9" s="1850"/>
      <c r="AY9" s="1552"/>
      <c r="AZ9" s="1851"/>
      <c r="BA9" s="2445"/>
      <c r="BB9" s="2446"/>
      <c r="BC9" s="2447"/>
      <c r="BD9" s="2447"/>
      <c r="BE9" s="1164"/>
      <c r="BF9" s="1164"/>
      <c r="BG9" s="1163"/>
      <c r="BH9" s="1164"/>
      <c r="BI9" s="1164"/>
      <c r="BJ9" s="1162"/>
      <c r="BK9" s="1164"/>
      <c r="BL9" s="1164"/>
      <c r="BM9" s="1164"/>
      <c r="BN9" s="1164"/>
      <c r="BO9" s="1164"/>
      <c r="BP9" s="1165"/>
      <c r="BQ9" s="1200"/>
      <c r="BR9" s="177"/>
      <c r="BS9" s="46"/>
    </row>
    <row r="10" spans="1:91" ht="51.75" customHeight="1" x14ac:dyDescent="0.55000000000000004">
      <c r="A10" s="537">
        <v>0</v>
      </c>
      <c r="B10" s="538">
        <v>7</v>
      </c>
      <c r="C10" s="537">
        <v>0</v>
      </c>
      <c r="D10" s="538">
        <v>9</v>
      </c>
      <c r="E10" s="537">
        <v>0</v>
      </c>
      <c r="F10" s="538">
        <v>1</v>
      </c>
      <c r="G10" s="537">
        <v>0</v>
      </c>
      <c r="H10" s="538">
        <v>1</v>
      </c>
      <c r="I10" s="3883" t="str">
        <f t="shared" si="0"/>
        <v>07090101</v>
      </c>
      <c r="J10" s="1375" t="str">
        <f t="shared" ref="J10:J27" si="1">CONCATENATE(A10,B10,C10,D10,E10,F10,G10,H10)</f>
        <v>07090101</v>
      </c>
      <c r="K10" s="781"/>
      <c r="L10" s="781">
        <v>71422</v>
      </c>
      <c r="M10" s="781"/>
      <c r="N10" s="781"/>
      <c r="O10" s="781"/>
      <c r="P10" s="781"/>
      <c r="Q10" s="781"/>
      <c r="R10" s="781"/>
      <c r="S10" s="542" t="s">
        <v>119</v>
      </c>
      <c r="T10" s="2663"/>
      <c r="U10" s="2663" t="s">
        <v>1984</v>
      </c>
      <c r="V10" s="835" t="s">
        <v>240</v>
      </c>
      <c r="W10" s="2699" t="s">
        <v>1985</v>
      </c>
      <c r="X10" s="543"/>
      <c r="Y10" s="545" t="s">
        <v>1986</v>
      </c>
      <c r="Z10" s="3041" t="s">
        <v>649</v>
      </c>
      <c r="AA10" s="791"/>
      <c r="AB10" s="791"/>
      <c r="AC10" s="3679">
        <v>4.7</v>
      </c>
      <c r="AD10" s="3507">
        <f>AY10</f>
        <v>6.25</v>
      </c>
      <c r="AE10" s="3686">
        <v>4</v>
      </c>
      <c r="AF10" s="3686"/>
      <c r="AG10" s="3398">
        <v>25</v>
      </c>
      <c r="AH10" s="3398">
        <v>25</v>
      </c>
      <c r="AI10" s="3398"/>
      <c r="AJ10" s="3398"/>
      <c r="AK10" s="3398"/>
      <c r="AL10" s="3398"/>
      <c r="AM10" s="3398"/>
      <c r="AN10" s="3398"/>
      <c r="AO10" s="3398"/>
      <c r="AP10" s="3398">
        <v>25</v>
      </c>
      <c r="AQ10" s="3398">
        <v>25</v>
      </c>
      <c r="AR10" s="2140"/>
      <c r="AS10" s="1787"/>
      <c r="AT10" s="1787"/>
      <c r="AU10" s="1787"/>
      <c r="AV10" s="1834"/>
      <c r="AW10" s="1731"/>
      <c r="AX10" s="2916">
        <f t="shared" ref="AX10:AX15" si="2">(BA10*AQ10)+(BB10*AH10)+(BC10*AH10)+(BD10*AH10)</f>
        <v>75</v>
      </c>
      <c r="AY10" s="3042">
        <f>AX10/'Radiología simple.'!$AO$8</f>
        <v>6.25</v>
      </c>
      <c r="AZ10" s="1807" t="str" cm="1">
        <f t="array" ref="AZ10">_xlfn.IFS(AY10&lt;4,"estandar",AY10&gt;9,"compleja",AY10&gt;4,"avanzada")</f>
        <v>avanzada</v>
      </c>
      <c r="BA10" s="2448">
        <v>1</v>
      </c>
      <c r="BB10" s="2448">
        <v>1</v>
      </c>
      <c r="BC10" s="2448">
        <v>0</v>
      </c>
      <c r="BD10" s="2569">
        <v>1</v>
      </c>
      <c r="BE10" s="1164">
        <v>8.1960708898944201</v>
      </c>
      <c r="BF10" s="1164">
        <v>10.1699019607843</v>
      </c>
      <c r="BG10" s="1163"/>
      <c r="BH10" s="1164">
        <v>18.125565610859699</v>
      </c>
      <c r="BI10" s="1164">
        <f>SUM(BE10,BF10,BH10)</f>
        <v>36.491538461538418</v>
      </c>
      <c r="BJ10" s="1162"/>
      <c r="BK10" s="1164">
        <v>3.7415917466269799</v>
      </c>
      <c r="BL10" s="1164">
        <v>0</v>
      </c>
      <c r="BM10" s="1164">
        <v>3</v>
      </c>
      <c r="BN10" s="1164">
        <v>0.98104170433137505</v>
      </c>
      <c r="BO10" s="1164">
        <f>SUM(BI10,BK10,BL10,BM10,BN10)</f>
        <v>44.214171912496774</v>
      </c>
      <c r="BP10" s="1165"/>
      <c r="BQ10" s="1200"/>
      <c r="BR10" s="340"/>
      <c r="BS10" s="39"/>
    </row>
    <row r="11" spans="1:91" ht="51.75" customHeight="1" x14ac:dyDescent="0.55000000000000004">
      <c r="A11" s="537">
        <v>0</v>
      </c>
      <c r="B11" s="538">
        <v>7</v>
      </c>
      <c r="C11" s="537">
        <v>0</v>
      </c>
      <c r="D11" s="538">
        <v>9</v>
      </c>
      <c r="E11" s="537">
        <v>0</v>
      </c>
      <c r="F11" s="538">
        <v>1</v>
      </c>
      <c r="G11" s="537">
        <v>0</v>
      </c>
      <c r="H11" s="538">
        <v>2</v>
      </c>
      <c r="I11" s="3883" t="str">
        <f t="shared" si="0"/>
        <v>07090102</v>
      </c>
      <c r="J11" s="1375" t="str">
        <f t="shared" si="1"/>
        <v>07090102</v>
      </c>
      <c r="K11" s="781"/>
      <c r="L11" s="542" t="s">
        <v>309</v>
      </c>
      <c r="M11" s="542"/>
      <c r="N11" s="542"/>
      <c r="O11" s="542"/>
      <c r="P11" s="542"/>
      <c r="Q11" s="542"/>
      <c r="R11" s="542"/>
      <c r="S11" s="542" t="s">
        <v>119</v>
      </c>
      <c r="T11" s="3185"/>
      <c r="U11" s="2663" t="s">
        <v>1987</v>
      </c>
      <c r="V11" s="835" t="s">
        <v>240</v>
      </c>
      <c r="W11" s="2699" t="s">
        <v>1988</v>
      </c>
      <c r="X11" s="543"/>
      <c r="Y11" s="545" t="s">
        <v>1989</v>
      </c>
      <c r="Z11" s="3041" t="s">
        <v>649</v>
      </c>
      <c r="AA11" s="791"/>
      <c r="AB11" s="791"/>
      <c r="AC11" s="3679">
        <v>6.6</v>
      </c>
      <c r="AD11" s="3507">
        <f t="shared" ref="AD11:AD15" si="3">AY11</f>
        <v>7.083333333333333</v>
      </c>
      <c r="AE11" s="3686">
        <v>6</v>
      </c>
      <c r="AF11" s="3686"/>
      <c r="AG11" s="3398">
        <v>35</v>
      </c>
      <c r="AH11" s="3398">
        <v>25</v>
      </c>
      <c r="AI11" s="3398"/>
      <c r="AJ11" s="3398"/>
      <c r="AK11" s="3398"/>
      <c r="AL11" s="3398"/>
      <c r="AM11" s="3398"/>
      <c r="AN11" s="3398"/>
      <c r="AO11" s="3398"/>
      <c r="AP11" s="3398">
        <v>35</v>
      </c>
      <c r="AQ11" s="3398">
        <v>35</v>
      </c>
      <c r="AR11" s="2140"/>
      <c r="AS11" s="1787"/>
      <c r="AT11" s="1787"/>
      <c r="AU11" s="1787"/>
      <c r="AV11" s="1834"/>
      <c r="AW11" s="1731"/>
      <c r="AX11" s="2916">
        <f t="shared" si="2"/>
        <v>85</v>
      </c>
      <c r="AY11" s="3042">
        <f>AX11/'Radiología simple.'!$AO$8</f>
        <v>7.083333333333333</v>
      </c>
      <c r="AZ11" s="1807" t="str" cm="1">
        <f t="array" ref="AZ11">_xlfn.IFS(AY11&lt;4,"estandar",AY11&gt;9,"compleja",AY11&gt;4,"avanzada")</f>
        <v>avanzada</v>
      </c>
      <c r="BA11" s="2448">
        <v>1</v>
      </c>
      <c r="BB11" s="2448">
        <v>1</v>
      </c>
      <c r="BC11" s="2448">
        <v>0</v>
      </c>
      <c r="BD11" s="2569">
        <v>1</v>
      </c>
      <c r="BE11" s="1164">
        <v>11.474499245852201</v>
      </c>
      <c r="BF11" s="1164">
        <v>14.237862745098001</v>
      </c>
      <c r="BG11" s="1163"/>
      <c r="BH11" s="1164">
        <v>25.375791855203602</v>
      </c>
      <c r="BI11" s="1164">
        <f>SUM(BE11,BF11,BH11)</f>
        <v>51.088153846153801</v>
      </c>
      <c r="BJ11" s="1162"/>
      <c r="BK11" s="1164">
        <v>5.2382284452777697</v>
      </c>
      <c r="BL11" s="1164">
        <v>0</v>
      </c>
      <c r="BM11" s="1164">
        <v>8</v>
      </c>
      <c r="BN11" s="1164">
        <v>0.98104170433137505</v>
      </c>
      <c r="BO11" s="1164">
        <f>SUM(BI11,BK11,BL11,BM11,BN11)</f>
        <v>65.307423995762946</v>
      </c>
      <c r="BP11" s="1165"/>
      <c r="BQ11" s="1200"/>
      <c r="BR11" s="177"/>
      <c r="BS11" s="46"/>
    </row>
    <row r="12" spans="1:91" ht="51.75" customHeight="1" x14ac:dyDescent="0.55000000000000004">
      <c r="A12" s="537">
        <v>0</v>
      </c>
      <c r="B12" s="538">
        <v>7</v>
      </c>
      <c r="C12" s="537">
        <v>0</v>
      </c>
      <c r="D12" s="538">
        <v>9</v>
      </c>
      <c r="E12" s="537">
        <v>0</v>
      </c>
      <c r="F12" s="538">
        <v>1</v>
      </c>
      <c r="G12" s="537">
        <v>0</v>
      </c>
      <c r="H12" s="538">
        <v>3</v>
      </c>
      <c r="I12" s="3883" t="str">
        <f t="shared" si="0"/>
        <v>07090103</v>
      </c>
      <c r="J12" s="1375" t="str">
        <f t="shared" si="1"/>
        <v>07090103</v>
      </c>
      <c r="K12" s="781"/>
      <c r="L12" s="781">
        <v>71023</v>
      </c>
      <c r="M12" s="781"/>
      <c r="N12" s="781"/>
      <c r="O12" s="781"/>
      <c r="P12" s="781"/>
      <c r="Q12" s="781"/>
      <c r="R12" s="781"/>
      <c r="S12" s="542" t="s">
        <v>119</v>
      </c>
      <c r="T12" s="3185"/>
      <c r="U12" s="2663" t="s">
        <v>1990</v>
      </c>
      <c r="V12" s="835" t="s">
        <v>240</v>
      </c>
      <c r="W12" s="2699" t="s">
        <v>1991</v>
      </c>
      <c r="X12" s="543"/>
      <c r="Y12" s="545" t="s">
        <v>1992</v>
      </c>
      <c r="Z12" s="3041" t="s">
        <v>649</v>
      </c>
      <c r="AA12" s="791"/>
      <c r="AB12" s="791"/>
      <c r="AC12" s="3679">
        <v>9.4</v>
      </c>
      <c r="AD12" s="3507">
        <f t="shared" si="3"/>
        <v>16.666666666666668</v>
      </c>
      <c r="AE12" s="3686">
        <v>12.4</v>
      </c>
      <c r="AF12" s="3686"/>
      <c r="AG12" s="3398">
        <v>50</v>
      </c>
      <c r="AH12" s="3398">
        <v>50</v>
      </c>
      <c r="AI12" s="3398"/>
      <c r="AJ12" s="3398"/>
      <c r="AK12" s="3398"/>
      <c r="AL12" s="3398"/>
      <c r="AM12" s="3398"/>
      <c r="AN12" s="3398"/>
      <c r="AO12" s="3398"/>
      <c r="AP12" s="3398">
        <v>50</v>
      </c>
      <c r="AQ12" s="3398">
        <v>50</v>
      </c>
      <c r="AR12" s="2140"/>
      <c r="AS12" s="1787"/>
      <c r="AT12" s="1787"/>
      <c r="AU12" s="1787"/>
      <c r="AV12" s="1834"/>
      <c r="AW12" s="1731"/>
      <c r="AX12" s="2916">
        <f t="shared" si="2"/>
        <v>200</v>
      </c>
      <c r="AY12" s="3042">
        <f>AX12/'Radiología simple.'!$AO$8</f>
        <v>16.666666666666668</v>
      </c>
      <c r="AZ12" s="1807" t="str" cm="1">
        <f t="array" ref="AZ12">_xlfn.IFS(AY12&lt;4,"estandar",AY12&gt;9,"compleja",AY12&gt;4,"avanzada")</f>
        <v>compleja</v>
      </c>
      <c r="BA12" s="2448">
        <v>1</v>
      </c>
      <c r="BB12" s="2448">
        <v>1</v>
      </c>
      <c r="BC12" s="2448">
        <v>1</v>
      </c>
      <c r="BD12" s="2569">
        <v>1</v>
      </c>
      <c r="BE12" s="1164">
        <v>16.392141779788801</v>
      </c>
      <c r="BF12" s="1164">
        <v>20.339803921568599</v>
      </c>
      <c r="BG12" s="1163"/>
      <c r="BH12" s="1164">
        <v>36.251131221719497</v>
      </c>
      <c r="BI12" s="1164">
        <f>SUM(BE12,BF12,BH12)</f>
        <v>72.983076923076908</v>
      </c>
      <c r="BJ12" s="1162"/>
      <c r="BK12" s="1164">
        <v>36.467015956179999</v>
      </c>
      <c r="BL12" s="1164">
        <v>0</v>
      </c>
      <c r="BM12" s="1164">
        <v>8</v>
      </c>
      <c r="BN12" s="1164">
        <v>8.6022317077484001</v>
      </c>
      <c r="BO12" s="1164">
        <f>SUM(BI12,BK12,BL12,BM12,BN12)</f>
        <v>126.05232458700532</v>
      </c>
      <c r="BP12" s="1165"/>
      <c r="BQ12" s="1200"/>
      <c r="BR12" s="177"/>
      <c r="BS12" s="46"/>
    </row>
    <row r="13" spans="1:91" ht="51.75" customHeight="1" x14ac:dyDescent="0.55000000000000004">
      <c r="A13" s="1437">
        <v>0</v>
      </c>
      <c r="B13" s="1438">
        <v>7</v>
      </c>
      <c r="C13" s="1437">
        <v>0</v>
      </c>
      <c r="D13" s="1438">
        <v>9</v>
      </c>
      <c r="E13" s="1437">
        <v>0</v>
      </c>
      <c r="F13" s="1438">
        <v>1</v>
      </c>
      <c r="G13" s="1437">
        <v>0</v>
      </c>
      <c r="H13" s="1438">
        <v>4</v>
      </c>
      <c r="I13" s="3883" t="str">
        <f t="shared" si="0"/>
        <v>07090104</v>
      </c>
      <c r="J13" s="2766" t="str">
        <f t="shared" si="1"/>
        <v>07090104</v>
      </c>
      <c r="K13" s="781"/>
      <c r="L13" s="781"/>
      <c r="M13" s="781"/>
      <c r="N13" s="781"/>
      <c r="O13" s="781"/>
      <c r="P13" s="781"/>
      <c r="Q13" s="781"/>
      <c r="R13" s="781"/>
      <c r="S13" s="765" t="s">
        <v>94</v>
      </c>
      <c r="T13" s="3191"/>
      <c r="U13" s="2685" t="s">
        <v>1993</v>
      </c>
      <c r="V13" s="2854" t="s">
        <v>291</v>
      </c>
      <c r="W13" s="2965" t="s">
        <v>1994</v>
      </c>
      <c r="X13" s="789"/>
      <c r="Y13" s="545"/>
      <c r="Z13" s="3041" t="s">
        <v>649</v>
      </c>
      <c r="AA13" s="791"/>
      <c r="AB13" s="791"/>
      <c r="AC13" s="1263"/>
      <c r="AD13" s="3507">
        <f t="shared" si="3"/>
        <v>0</v>
      </c>
      <c r="AE13" s="3548"/>
      <c r="AF13" s="3548"/>
      <c r="AG13" s="3384"/>
      <c r="AH13" s="3398">
        <v>0</v>
      </c>
      <c r="AI13" s="3384"/>
      <c r="AJ13" s="3384"/>
      <c r="AK13" s="3384"/>
      <c r="AL13" s="3384"/>
      <c r="AM13" s="3384"/>
      <c r="AN13" s="3384"/>
      <c r="AO13" s="3384"/>
      <c r="AP13" s="3384"/>
      <c r="AQ13" s="3398">
        <v>0</v>
      </c>
      <c r="AR13" s="2013"/>
      <c r="AS13" s="1784"/>
      <c r="AT13" s="1784"/>
      <c r="AU13" s="1784"/>
      <c r="AV13" s="1907"/>
      <c r="AW13" s="1410"/>
      <c r="AX13" s="2916">
        <f t="shared" si="2"/>
        <v>0</v>
      </c>
      <c r="AY13" s="3042">
        <f>AX13/'Radiología simple.'!$AO$8</f>
        <v>0</v>
      </c>
      <c r="AZ13" s="1807" t="str" cm="1">
        <f t="array" ref="AZ13">_xlfn.IFS(AY13&lt;4,"estandar",AY13&gt;9,"compleja",AY13&gt;4,"avanzada")</f>
        <v>estandar</v>
      </c>
      <c r="BA13" s="2448">
        <v>1</v>
      </c>
      <c r="BB13" s="2448">
        <v>1</v>
      </c>
      <c r="BC13" s="2448">
        <v>1</v>
      </c>
      <c r="BD13" s="2569">
        <v>1</v>
      </c>
      <c r="BE13" s="1164"/>
      <c r="BF13" s="1164"/>
      <c r="BG13" s="1163"/>
      <c r="BH13" s="1164"/>
      <c r="BI13" s="1164"/>
      <c r="BJ13" s="1162"/>
      <c r="BK13" s="1164"/>
      <c r="BL13" s="1164"/>
      <c r="BM13" s="1164"/>
      <c r="BN13" s="1164"/>
      <c r="BO13" s="1164"/>
      <c r="BP13" s="1165"/>
      <c r="BQ13" s="1200"/>
      <c r="BR13" s="177"/>
      <c r="BS13" s="46"/>
    </row>
    <row r="14" spans="1:91" ht="51.75" customHeight="1" x14ac:dyDescent="0.55000000000000004">
      <c r="A14" s="1437">
        <v>0</v>
      </c>
      <c r="B14" s="1438">
        <v>7</v>
      </c>
      <c r="C14" s="1437">
        <v>0</v>
      </c>
      <c r="D14" s="1438">
        <v>9</v>
      </c>
      <c r="E14" s="1437">
        <v>0</v>
      </c>
      <c r="F14" s="1438">
        <v>1</v>
      </c>
      <c r="G14" s="1437">
        <v>0</v>
      </c>
      <c r="H14" s="1438">
        <v>5</v>
      </c>
      <c r="I14" s="3883" t="str">
        <f t="shared" si="0"/>
        <v>07090105</v>
      </c>
      <c r="J14" s="2766" t="str">
        <f t="shared" si="1"/>
        <v>07090105</v>
      </c>
      <c r="K14" s="781"/>
      <c r="L14" s="781"/>
      <c r="M14" s="781"/>
      <c r="N14" s="781"/>
      <c r="O14" s="781"/>
      <c r="P14" s="781"/>
      <c r="Q14" s="781"/>
      <c r="R14" s="781"/>
      <c r="S14" s="765" t="s">
        <v>94</v>
      </c>
      <c r="T14" s="3191"/>
      <c r="U14" s="2685" t="s">
        <v>1995</v>
      </c>
      <c r="V14" s="2854" t="s">
        <v>291</v>
      </c>
      <c r="W14" s="2965" t="s">
        <v>1996</v>
      </c>
      <c r="X14" s="789"/>
      <c r="Y14" s="545"/>
      <c r="Z14" s="3041" t="s">
        <v>649</v>
      </c>
      <c r="AA14" s="791"/>
      <c r="AB14" s="791"/>
      <c r="AC14" s="1263"/>
      <c r="AD14" s="3507">
        <f t="shared" si="3"/>
        <v>0</v>
      </c>
      <c r="AE14" s="3548"/>
      <c r="AF14" s="3548"/>
      <c r="AG14" s="3384"/>
      <c r="AH14" s="3398">
        <v>0</v>
      </c>
      <c r="AI14" s="3384"/>
      <c r="AJ14" s="3384"/>
      <c r="AK14" s="3384"/>
      <c r="AL14" s="3384"/>
      <c r="AM14" s="3384"/>
      <c r="AN14" s="3384"/>
      <c r="AO14" s="3384"/>
      <c r="AP14" s="3384"/>
      <c r="AQ14" s="3398">
        <v>0</v>
      </c>
      <c r="AR14" s="2013"/>
      <c r="AS14" s="1784"/>
      <c r="AT14" s="1784"/>
      <c r="AU14" s="1784"/>
      <c r="AV14" s="1907"/>
      <c r="AW14" s="1410"/>
      <c r="AX14" s="2916">
        <f t="shared" si="2"/>
        <v>0</v>
      </c>
      <c r="AY14" s="3042">
        <f>AX14/'Radiología simple.'!$AO$8</f>
        <v>0</v>
      </c>
      <c r="AZ14" s="1807" t="str" cm="1">
        <f t="array" ref="AZ14">_xlfn.IFS(AY14&lt;4,"estandar",AY14&gt;9,"compleja",AY14&gt;4,"avanzada")</f>
        <v>estandar</v>
      </c>
      <c r="BA14" s="2448">
        <v>1</v>
      </c>
      <c r="BB14" s="2448">
        <v>1</v>
      </c>
      <c r="BC14" s="2569">
        <v>1</v>
      </c>
      <c r="BD14" s="2569">
        <v>1</v>
      </c>
      <c r="BE14" s="1164"/>
      <c r="BF14" s="1164"/>
      <c r="BG14" s="1163"/>
      <c r="BH14" s="1164"/>
      <c r="BI14" s="1164"/>
      <c r="BJ14" s="1162"/>
      <c r="BK14" s="1164"/>
      <c r="BL14" s="1164"/>
      <c r="BM14" s="1164"/>
      <c r="BN14" s="1164"/>
      <c r="BO14" s="1164"/>
      <c r="BP14" s="1165"/>
      <c r="BQ14" s="1200"/>
      <c r="BR14" s="177"/>
      <c r="BS14" s="46"/>
    </row>
    <row r="15" spans="1:91" ht="51.75" customHeight="1" x14ac:dyDescent="0.55000000000000004">
      <c r="A15" s="1437">
        <v>0</v>
      </c>
      <c r="B15" s="1438">
        <v>7</v>
      </c>
      <c r="C15" s="1437">
        <v>0</v>
      </c>
      <c r="D15" s="1438">
        <v>9</v>
      </c>
      <c r="E15" s="1437">
        <v>0</v>
      </c>
      <c r="F15" s="1438">
        <v>1</v>
      </c>
      <c r="G15" s="1437">
        <v>0</v>
      </c>
      <c r="H15" s="1438">
        <v>6</v>
      </c>
      <c r="I15" s="3883" t="str">
        <f t="shared" ref="I15:I20" si="4">CONCATENATE(A15,B15,C15,D15,E15,F15,G15,H15)</f>
        <v>07090106</v>
      </c>
      <c r="J15" s="2766" t="str">
        <f t="shared" si="1"/>
        <v>07090106</v>
      </c>
      <c r="K15" s="781"/>
      <c r="L15" s="781"/>
      <c r="M15" s="781"/>
      <c r="N15" s="781"/>
      <c r="O15" s="781"/>
      <c r="P15" s="781"/>
      <c r="Q15" s="781"/>
      <c r="R15" s="781"/>
      <c r="S15" s="765" t="s">
        <v>94</v>
      </c>
      <c r="T15" s="3185"/>
      <c r="U15" s="2685" t="s">
        <v>779</v>
      </c>
      <c r="V15" s="2854" t="s">
        <v>291</v>
      </c>
      <c r="W15" s="2415" t="s">
        <v>780</v>
      </c>
      <c r="X15" s="782"/>
      <c r="Y15" s="780"/>
      <c r="Z15" s="3041" t="s">
        <v>649</v>
      </c>
      <c r="AA15" s="796"/>
      <c r="AB15" s="796"/>
      <c r="AC15" s="1263"/>
      <c r="AD15" s="3507">
        <f t="shared" si="3"/>
        <v>7.5</v>
      </c>
      <c r="AE15" s="3548"/>
      <c r="AF15" s="3548"/>
      <c r="AG15" s="3398">
        <v>5</v>
      </c>
      <c r="AH15" s="3398">
        <v>25</v>
      </c>
      <c r="AI15" s="3398"/>
      <c r="AJ15" s="3398"/>
      <c r="AK15" s="3398"/>
      <c r="AL15" s="3398"/>
      <c r="AM15" s="3398"/>
      <c r="AN15" s="3398"/>
      <c r="AO15" s="3398"/>
      <c r="AP15" s="3398">
        <v>5</v>
      </c>
      <c r="AQ15" s="3398">
        <v>15</v>
      </c>
      <c r="AR15" s="2140"/>
      <c r="AS15" s="1787"/>
      <c r="AT15" s="1787"/>
      <c r="AU15" s="1787"/>
      <c r="AV15" s="1834"/>
      <c r="AW15" s="1731"/>
      <c r="AX15" s="2916">
        <f t="shared" si="2"/>
        <v>90</v>
      </c>
      <c r="AY15" s="3042">
        <f>AX15/'Radiología simple.'!$AO$8</f>
        <v>7.5</v>
      </c>
      <c r="AZ15" s="1807" t="str" cm="1">
        <f t="array" ref="AZ15">_xlfn.IFS(AY15&lt;4,"estandar",AY15&gt;9,"compleja",AY15&gt;4,"avanzada")</f>
        <v>avanzada</v>
      </c>
      <c r="BA15" s="2448">
        <v>1</v>
      </c>
      <c r="BB15" s="2448">
        <v>1</v>
      </c>
      <c r="BC15" s="2569">
        <v>1</v>
      </c>
      <c r="BD15" s="2569">
        <v>1</v>
      </c>
      <c r="BE15" s="1164"/>
      <c r="BF15" s="1164"/>
      <c r="BG15" s="1163"/>
      <c r="BH15" s="1164"/>
      <c r="BI15" s="1164"/>
      <c r="BJ15" s="1162"/>
      <c r="BK15" s="1164"/>
      <c r="BL15" s="1164"/>
      <c r="BM15" s="1164"/>
      <c r="BN15" s="1164"/>
      <c r="BO15" s="1164"/>
      <c r="BP15" s="1165"/>
      <c r="BQ15" s="1200"/>
      <c r="BR15" s="177"/>
      <c r="BS15" s="46"/>
    </row>
    <row r="16" spans="1:91" s="1078" customFormat="1" ht="20.25" customHeight="1" x14ac:dyDescent="0.6">
      <c r="A16" s="809"/>
      <c r="B16" s="810"/>
      <c r="C16" s="809"/>
      <c r="D16" s="810"/>
      <c r="E16" s="809"/>
      <c r="F16" s="810"/>
      <c r="G16" s="809"/>
      <c r="H16" s="810"/>
      <c r="I16" s="811" t="str">
        <f t="shared" si="4"/>
        <v/>
      </c>
      <c r="J16" s="811"/>
      <c r="K16" s="947"/>
      <c r="L16" s="947"/>
      <c r="M16" s="947"/>
      <c r="N16" s="947"/>
      <c r="O16" s="947"/>
      <c r="P16" s="947"/>
      <c r="Q16" s="947"/>
      <c r="R16" s="947"/>
      <c r="S16" s="944" t="s">
        <v>119</v>
      </c>
      <c r="T16" s="1006" t="s">
        <v>1997</v>
      </c>
      <c r="U16" s="1123"/>
      <c r="V16" s="1099"/>
      <c r="W16" s="1099"/>
      <c r="X16" s="1099"/>
      <c r="Y16" s="945" t="s">
        <v>1997</v>
      </c>
      <c r="Z16" s="945"/>
      <c r="AA16" s="945"/>
      <c r="AB16" s="945"/>
      <c r="AC16" s="1258"/>
      <c r="AD16" s="3687"/>
      <c r="AE16" s="3688"/>
      <c r="AF16" s="3688"/>
      <c r="AG16" s="3620"/>
      <c r="AH16" s="3620"/>
      <c r="AI16" s="3620"/>
      <c r="AJ16" s="3620"/>
      <c r="AK16" s="3620"/>
      <c r="AL16" s="3620"/>
      <c r="AM16" s="3620"/>
      <c r="AN16" s="3620"/>
      <c r="AO16" s="3620"/>
      <c r="AP16" s="3620"/>
      <c r="AQ16" s="3620"/>
      <c r="AR16" s="2148"/>
      <c r="AS16" s="1957"/>
      <c r="AT16" s="1957"/>
      <c r="AU16" s="1957"/>
      <c r="AV16" s="1973"/>
      <c r="AW16" s="1945"/>
      <c r="AX16" s="1935"/>
      <c r="AY16" s="1599"/>
      <c r="AZ16" s="1936"/>
      <c r="BA16" s="1610"/>
      <c r="BB16" s="1222"/>
      <c r="BC16" s="1222"/>
      <c r="BD16" s="1222"/>
      <c r="BE16" s="1223"/>
      <c r="BF16" s="1223"/>
      <c r="BG16" s="1222"/>
      <c r="BH16" s="1223"/>
      <c r="BI16" s="1223"/>
      <c r="BJ16" s="1232"/>
      <c r="BK16" s="1223"/>
      <c r="BL16" s="1223"/>
      <c r="BM16" s="1223"/>
      <c r="BN16" s="1223"/>
      <c r="BO16" s="1223"/>
      <c r="BP16" s="1224"/>
      <c r="BQ16" s="1225"/>
      <c r="BR16" s="1076"/>
      <c r="BS16" s="1077"/>
      <c r="BT16" s="564"/>
      <c r="BU16" s="564"/>
      <c r="BV16" s="564"/>
      <c r="BW16" s="564"/>
      <c r="BX16" s="564"/>
      <c r="BY16" s="564"/>
      <c r="BZ16" s="564"/>
      <c r="CA16" s="564"/>
      <c r="CB16" s="564"/>
      <c r="CC16" s="564"/>
      <c r="CD16" s="564"/>
      <c r="CE16" s="564"/>
      <c r="CF16" s="564"/>
      <c r="CG16" s="564"/>
      <c r="CH16" s="564"/>
      <c r="CI16" s="564"/>
      <c r="CJ16" s="564"/>
      <c r="CK16" s="564"/>
      <c r="CL16" s="564"/>
      <c r="CM16" s="564"/>
    </row>
    <row r="17" spans="1:91" ht="51.75" customHeight="1" x14ac:dyDescent="0.6">
      <c r="A17" s="537">
        <v>0</v>
      </c>
      <c r="B17" s="538">
        <v>7</v>
      </c>
      <c r="C17" s="537">
        <v>0</v>
      </c>
      <c r="D17" s="538">
        <v>9</v>
      </c>
      <c r="E17" s="537">
        <v>0</v>
      </c>
      <c r="F17" s="538">
        <v>2</v>
      </c>
      <c r="G17" s="537">
        <v>0</v>
      </c>
      <c r="H17" s="538">
        <v>0</v>
      </c>
      <c r="I17" s="3883" t="str">
        <f t="shared" si="4"/>
        <v>07090200</v>
      </c>
      <c r="J17" s="1375" t="str">
        <f t="shared" si="1"/>
        <v>07090200</v>
      </c>
      <c r="K17" s="830"/>
      <c r="L17" s="830"/>
      <c r="M17" s="830"/>
      <c r="N17" s="830"/>
      <c r="O17" s="830"/>
      <c r="P17" s="830"/>
      <c r="Q17" s="830"/>
      <c r="R17" s="830"/>
      <c r="S17" s="986" t="s">
        <v>119</v>
      </c>
      <c r="T17" s="2663" t="s">
        <v>1998</v>
      </c>
      <c r="U17" s="3185"/>
      <c r="V17" s="2435"/>
      <c r="W17" s="2863"/>
      <c r="X17" s="782"/>
      <c r="Y17" s="787"/>
      <c r="Z17" s="548"/>
      <c r="AA17" s="794"/>
      <c r="AB17" s="794"/>
      <c r="AC17" s="1263"/>
      <c r="AD17" s="3685"/>
      <c r="AE17" s="3548"/>
      <c r="AF17" s="3548"/>
      <c r="AG17" s="3384"/>
      <c r="AH17" s="3384"/>
      <c r="AI17" s="3384"/>
      <c r="AJ17" s="3384"/>
      <c r="AK17" s="3384"/>
      <c r="AL17" s="3384"/>
      <c r="AM17" s="3384"/>
      <c r="AN17" s="3384"/>
      <c r="AO17" s="3384"/>
      <c r="AP17" s="3384"/>
      <c r="AQ17" s="3384"/>
      <c r="AR17" s="2013"/>
      <c r="AS17" s="1784"/>
      <c r="AT17" s="1784"/>
      <c r="AU17" s="1784"/>
      <c r="AV17" s="1907"/>
      <c r="AW17" s="1410"/>
      <c r="AX17" s="2916"/>
      <c r="AY17" s="3042"/>
      <c r="AZ17" s="2921"/>
      <c r="BA17" s="1264"/>
      <c r="BB17" s="1164"/>
      <c r="BC17" s="1164"/>
      <c r="BD17" s="1164"/>
      <c r="BE17" s="1164"/>
      <c r="BF17" s="1164"/>
      <c r="BG17" s="1163"/>
      <c r="BH17" s="1164"/>
      <c r="BI17" s="1164"/>
      <c r="BJ17" s="1162"/>
      <c r="BK17" s="1164"/>
      <c r="BL17" s="1164"/>
      <c r="BM17" s="1164"/>
      <c r="BN17" s="1164"/>
      <c r="BO17" s="1164"/>
      <c r="BP17" s="1165"/>
      <c r="BQ17" s="1200"/>
      <c r="BR17" s="177"/>
      <c r="BS17" s="46"/>
    </row>
    <row r="18" spans="1:91" ht="51.75" customHeight="1" x14ac:dyDescent="0.55000000000000004">
      <c r="A18" s="537">
        <v>0</v>
      </c>
      <c r="B18" s="538">
        <v>7</v>
      </c>
      <c r="C18" s="537">
        <v>0</v>
      </c>
      <c r="D18" s="538">
        <v>9</v>
      </c>
      <c r="E18" s="537">
        <v>0</v>
      </c>
      <c r="F18" s="538">
        <v>2</v>
      </c>
      <c r="G18" s="537">
        <v>0</v>
      </c>
      <c r="H18" s="538">
        <v>1</v>
      </c>
      <c r="I18" s="3883" t="str">
        <f t="shared" si="4"/>
        <v>07090201</v>
      </c>
      <c r="J18" s="1375" t="str">
        <f t="shared" si="1"/>
        <v>07090201</v>
      </c>
      <c r="K18" s="830"/>
      <c r="L18" s="830">
        <v>71421</v>
      </c>
      <c r="M18" s="830"/>
      <c r="N18" s="830"/>
      <c r="O18" s="830"/>
      <c r="P18" s="830"/>
      <c r="Q18" s="830"/>
      <c r="R18" s="830"/>
      <c r="S18" s="830"/>
      <c r="T18" s="3185"/>
      <c r="U18" s="2663" t="s">
        <v>1999</v>
      </c>
      <c r="V18" s="835" t="s">
        <v>240</v>
      </c>
      <c r="W18" s="2699" t="s">
        <v>2000</v>
      </c>
      <c r="X18" s="543"/>
      <c r="Y18" s="545" t="s">
        <v>1999</v>
      </c>
      <c r="Z18" s="3041" t="s">
        <v>649</v>
      </c>
      <c r="AA18" s="797"/>
      <c r="AB18" s="797"/>
      <c r="AC18" s="3679">
        <v>4.7</v>
      </c>
      <c r="AD18" s="3507">
        <f t="shared" ref="AD18:AD26" si="5">AY18</f>
        <v>6.25</v>
      </c>
      <c r="AE18" s="3686">
        <v>6</v>
      </c>
      <c r="AF18" s="3686"/>
      <c r="AG18" s="3398">
        <v>25</v>
      </c>
      <c r="AH18" s="3398">
        <v>25</v>
      </c>
      <c r="AI18" s="3398"/>
      <c r="AJ18" s="3398"/>
      <c r="AK18" s="3398"/>
      <c r="AL18" s="3398"/>
      <c r="AM18" s="3398"/>
      <c r="AN18" s="3398"/>
      <c r="AO18" s="3398"/>
      <c r="AP18" s="3398">
        <v>25</v>
      </c>
      <c r="AQ18" s="3398">
        <v>25</v>
      </c>
      <c r="AR18" s="2140"/>
      <c r="AS18" s="1787"/>
      <c r="AT18" s="1787"/>
      <c r="AU18" s="1787"/>
      <c r="AV18" s="1834"/>
      <c r="AW18" s="1731"/>
      <c r="AX18" s="2916">
        <f t="shared" ref="AX18:AX26" si="6">(BA18*AQ18)+(BB18*AH18)+(BC18*AH18)+(BD18*AH18)</f>
        <v>75</v>
      </c>
      <c r="AY18" s="3042">
        <f>AX18/'Radiología simple.'!$AO$8</f>
        <v>6.25</v>
      </c>
      <c r="AZ18" s="1807" t="str" cm="1">
        <f t="array" ref="AZ18">_xlfn.IFS(AY18&lt;4,"estandar",AY18&gt;9,"compleja",AY18&gt;4,"avanzada")</f>
        <v>avanzada</v>
      </c>
      <c r="BA18" s="2448">
        <v>1</v>
      </c>
      <c r="BB18" s="2448">
        <v>1</v>
      </c>
      <c r="BC18" s="2448">
        <v>0</v>
      </c>
      <c r="BD18" s="2569">
        <v>1</v>
      </c>
      <c r="BE18" s="1164">
        <v>8.1960708898944201</v>
      </c>
      <c r="BF18" s="1164">
        <v>10.1699019607843</v>
      </c>
      <c r="BG18" s="1163"/>
      <c r="BH18" s="1164">
        <v>18.125565610859699</v>
      </c>
      <c r="BI18" s="1164">
        <f>SUM(BE18,BF18,BH18)</f>
        <v>36.491538461538418</v>
      </c>
      <c r="BJ18" s="1162"/>
      <c r="BK18" s="1164">
        <v>3.7415917466269799</v>
      </c>
      <c r="BL18" s="1164">
        <v>0</v>
      </c>
      <c r="BM18" s="1164">
        <v>20</v>
      </c>
      <c r="BN18" s="1164">
        <v>0.98104170433137505</v>
      </c>
      <c r="BO18" s="1164">
        <f>SUM(BI18,BK18,BL18,BM18,BN18)</f>
        <v>61.214171912496774</v>
      </c>
      <c r="BP18" s="1165"/>
      <c r="BQ18" s="1200"/>
      <c r="BR18" s="177"/>
      <c r="BS18" s="46"/>
    </row>
    <row r="19" spans="1:91" ht="51.75" customHeight="1" x14ac:dyDescent="0.55000000000000004">
      <c r="A19" s="537">
        <v>0</v>
      </c>
      <c r="B19" s="538">
        <v>7</v>
      </c>
      <c r="C19" s="537">
        <v>0</v>
      </c>
      <c r="D19" s="538">
        <v>9</v>
      </c>
      <c r="E19" s="537">
        <v>0</v>
      </c>
      <c r="F19" s="538">
        <v>2</v>
      </c>
      <c r="G19" s="537">
        <v>0</v>
      </c>
      <c r="H19" s="538">
        <v>2</v>
      </c>
      <c r="I19" s="3883" t="str">
        <f t="shared" si="4"/>
        <v>07090202</v>
      </c>
      <c r="J19" s="1375" t="str">
        <f t="shared" si="1"/>
        <v>07090202</v>
      </c>
      <c r="K19" s="830"/>
      <c r="L19" s="986" t="s">
        <v>309</v>
      </c>
      <c r="M19" s="986"/>
      <c r="N19" s="986"/>
      <c r="O19" s="986"/>
      <c r="P19" s="986"/>
      <c r="Q19" s="986"/>
      <c r="R19" s="986"/>
      <c r="S19" s="830"/>
      <c r="T19" s="3185"/>
      <c r="U19" s="2663" t="s">
        <v>2001</v>
      </c>
      <c r="V19" s="835" t="s">
        <v>240</v>
      </c>
      <c r="W19" s="2699" t="s">
        <v>2002</v>
      </c>
      <c r="X19" s="543"/>
      <c r="Y19" s="545" t="s">
        <v>2001</v>
      </c>
      <c r="Z19" s="3041" t="s">
        <v>649</v>
      </c>
      <c r="AA19" s="797"/>
      <c r="AB19" s="797"/>
      <c r="AC19" s="3679">
        <v>7.5</v>
      </c>
      <c r="AD19" s="3507">
        <f t="shared" si="5"/>
        <v>7.5</v>
      </c>
      <c r="AE19" s="3686">
        <v>9</v>
      </c>
      <c r="AF19" s="3686"/>
      <c r="AG19" s="3398">
        <v>40</v>
      </c>
      <c r="AH19" s="3398">
        <v>25</v>
      </c>
      <c r="AI19" s="3398"/>
      <c r="AJ19" s="3398"/>
      <c r="AK19" s="3398"/>
      <c r="AL19" s="3398"/>
      <c r="AM19" s="3398"/>
      <c r="AN19" s="3398"/>
      <c r="AO19" s="3398"/>
      <c r="AP19" s="3398">
        <v>40</v>
      </c>
      <c r="AQ19" s="3398">
        <v>40</v>
      </c>
      <c r="AR19" s="2140"/>
      <c r="AS19" s="1787"/>
      <c r="AT19" s="1787"/>
      <c r="AU19" s="1787"/>
      <c r="AV19" s="1834"/>
      <c r="AW19" s="1731"/>
      <c r="AX19" s="2916">
        <f t="shared" si="6"/>
        <v>90</v>
      </c>
      <c r="AY19" s="3042">
        <f>AX19/'Radiología simple.'!$AO$8</f>
        <v>7.5</v>
      </c>
      <c r="AZ19" s="1807" t="str" cm="1">
        <f t="array" ref="AZ19">_xlfn.IFS(AY19&lt;4,"estandar",AY19&gt;9,"compleja",AY19&gt;4,"avanzada")</f>
        <v>avanzada</v>
      </c>
      <c r="BA19" s="2448">
        <v>1</v>
      </c>
      <c r="BB19" s="2448">
        <v>1</v>
      </c>
      <c r="BC19" s="2448">
        <v>0</v>
      </c>
      <c r="BD19" s="2569">
        <v>1</v>
      </c>
      <c r="BE19" s="1164">
        <v>13.113713423831101</v>
      </c>
      <c r="BF19" s="1164">
        <v>16.271843137254901</v>
      </c>
      <c r="BG19" s="1163"/>
      <c r="BH19" s="1164">
        <v>29.000904977375601</v>
      </c>
      <c r="BI19" s="1164">
        <f>SUM(BE19,BF19,BH19)</f>
        <v>58.386461538461603</v>
      </c>
      <c r="BJ19" s="1162"/>
      <c r="BK19" s="1164">
        <v>5.9865467946031599</v>
      </c>
      <c r="BL19" s="1164">
        <v>0</v>
      </c>
      <c r="BM19" s="1164">
        <v>27.66</v>
      </c>
      <c r="BN19" s="1164">
        <v>0.98104170433137505</v>
      </c>
      <c r="BO19" s="1164">
        <f>SUM(BI19,BK19,BL19,BM19,BN19)</f>
        <v>93.014050037396132</v>
      </c>
      <c r="BP19" s="1165"/>
      <c r="BQ19" s="1200"/>
      <c r="BR19" s="177"/>
      <c r="BS19" s="46"/>
    </row>
    <row r="20" spans="1:91" ht="51.75" customHeight="1" x14ac:dyDescent="0.55000000000000004">
      <c r="A20" s="537">
        <v>0</v>
      </c>
      <c r="B20" s="538">
        <v>7</v>
      </c>
      <c r="C20" s="537">
        <v>0</v>
      </c>
      <c r="D20" s="538">
        <v>9</v>
      </c>
      <c r="E20" s="537">
        <v>0</v>
      </c>
      <c r="F20" s="538">
        <v>2</v>
      </c>
      <c r="G20" s="537">
        <v>0</v>
      </c>
      <c r="H20" s="538">
        <v>3</v>
      </c>
      <c r="I20" s="3883" t="str">
        <f t="shared" si="4"/>
        <v>07090203</v>
      </c>
      <c r="J20" s="1375" t="str">
        <f t="shared" si="1"/>
        <v>07090203</v>
      </c>
      <c r="K20" s="830"/>
      <c r="L20" s="830">
        <v>71022</v>
      </c>
      <c r="M20" s="830"/>
      <c r="N20" s="830"/>
      <c r="O20" s="830"/>
      <c r="P20" s="830"/>
      <c r="Q20" s="830"/>
      <c r="R20" s="830"/>
      <c r="S20" s="830"/>
      <c r="T20" s="3185"/>
      <c r="U20" s="2663" t="s">
        <v>2003</v>
      </c>
      <c r="V20" s="835" t="s">
        <v>240</v>
      </c>
      <c r="W20" s="2699" t="s">
        <v>2004</v>
      </c>
      <c r="X20" s="543"/>
      <c r="Y20" s="545" t="s">
        <v>2003</v>
      </c>
      <c r="Z20" s="3041" t="s">
        <v>649</v>
      </c>
      <c r="AA20" s="797"/>
      <c r="AB20" s="797"/>
      <c r="AC20" s="3679">
        <v>9.4</v>
      </c>
      <c r="AD20" s="3507">
        <f t="shared" si="5"/>
        <v>10.416666666666666</v>
      </c>
      <c r="AE20" s="3686">
        <v>14.7</v>
      </c>
      <c r="AF20" s="3686"/>
      <c r="AG20" s="3398">
        <v>50</v>
      </c>
      <c r="AH20" s="3398">
        <v>25</v>
      </c>
      <c r="AI20" s="3398"/>
      <c r="AJ20" s="3398"/>
      <c r="AK20" s="3398"/>
      <c r="AL20" s="3398"/>
      <c r="AM20" s="3398"/>
      <c r="AN20" s="3398"/>
      <c r="AO20" s="3398"/>
      <c r="AP20" s="3398">
        <v>50</v>
      </c>
      <c r="AQ20" s="3398">
        <v>50</v>
      </c>
      <c r="AR20" s="2140"/>
      <c r="AS20" s="1787"/>
      <c r="AT20" s="1787"/>
      <c r="AU20" s="1787"/>
      <c r="AV20" s="1834"/>
      <c r="AW20" s="1731"/>
      <c r="AX20" s="2916">
        <f t="shared" si="6"/>
        <v>125</v>
      </c>
      <c r="AY20" s="3042">
        <f>AX20/'Radiología simple.'!$AO$8</f>
        <v>10.416666666666666</v>
      </c>
      <c r="AZ20" s="1807" t="str" cm="1">
        <f t="array" ref="AZ20">_xlfn.IFS(AY20&lt;4,"estandar",AY20&gt;9,"compleja",AY20&gt;4,"avanzada")</f>
        <v>compleja</v>
      </c>
      <c r="BA20" s="2448">
        <v>1</v>
      </c>
      <c r="BB20" s="2448">
        <v>1</v>
      </c>
      <c r="BC20" s="2448">
        <v>1</v>
      </c>
      <c r="BD20" s="2569">
        <v>1</v>
      </c>
      <c r="BE20" s="1164">
        <v>16.392141779788801</v>
      </c>
      <c r="BF20" s="1164">
        <v>20.339803921568599</v>
      </c>
      <c r="BG20" s="1163"/>
      <c r="BH20" s="1164">
        <v>36.251131221719497</v>
      </c>
      <c r="BI20" s="1164">
        <f>SUM(BE20,BF20,BH20)</f>
        <v>72.983076923076908</v>
      </c>
      <c r="BJ20" s="1162"/>
      <c r="BK20" s="1164">
        <v>36.467015956179999</v>
      </c>
      <c r="BL20" s="1164">
        <v>0</v>
      </c>
      <c r="BM20" s="1164">
        <v>27.66</v>
      </c>
      <c r="BN20" s="1164">
        <v>8.6022317077484001</v>
      </c>
      <c r="BO20" s="1164">
        <f>SUM(BI20,BK20,BL20,BM20,BN20)</f>
        <v>145.7123245870053</v>
      </c>
      <c r="BP20" s="1165"/>
      <c r="BQ20" s="1200"/>
      <c r="BR20" s="177"/>
      <c r="BS20" s="46"/>
    </row>
    <row r="21" spans="1:91" ht="51.75" customHeight="1" x14ac:dyDescent="0.55000000000000004">
      <c r="A21" s="1437">
        <v>0</v>
      </c>
      <c r="B21" s="1438">
        <v>7</v>
      </c>
      <c r="C21" s="1437">
        <v>0</v>
      </c>
      <c r="D21" s="1438">
        <v>9</v>
      </c>
      <c r="E21" s="1437">
        <v>0</v>
      </c>
      <c r="F21" s="1438">
        <v>2</v>
      </c>
      <c r="G21" s="1437">
        <v>0</v>
      </c>
      <c r="H21" s="1438">
        <v>4</v>
      </c>
      <c r="I21" s="3883"/>
      <c r="J21" s="2766" t="str">
        <f t="shared" si="1"/>
        <v>07090204</v>
      </c>
      <c r="K21" s="830"/>
      <c r="L21" s="830"/>
      <c r="M21" s="830"/>
      <c r="N21" s="830"/>
      <c r="O21" s="830"/>
      <c r="P21" s="830"/>
      <c r="Q21" s="830"/>
      <c r="R21" s="830"/>
      <c r="S21" s="831" t="s">
        <v>94</v>
      </c>
      <c r="T21" s="3191"/>
      <c r="U21" s="2708" t="s">
        <v>2005</v>
      </c>
      <c r="V21" s="2854" t="s">
        <v>291</v>
      </c>
      <c r="W21" s="3286" t="s">
        <v>2006</v>
      </c>
      <c r="X21" s="789"/>
      <c r="Y21" s="543"/>
      <c r="Z21" s="3041" t="s">
        <v>649</v>
      </c>
      <c r="AA21" s="797"/>
      <c r="AB21" s="797"/>
      <c r="AC21" s="1263"/>
      <c r="AD21" s="3507">
        <f t="shared" si="5"/>
        <v>21.666666666666668</v>
      </c>
      <c r="AE21" s="3548"/>
      <c r="AF21" s="3548"/>
      <c r="AG21" s="3384"/>
      <c r="AH21" s="3398">
        <v>70</v>
      </c>
      <c r="AI21" s="3384"/>
      <c r="AJ21" s="3384"/>
      <c r="AK21" s="3384"/>
      <c r="AL21" s="3384"/>
      <c r="AM21" s="3384"/>
      <c r="AN21" s="3384"/>
      <c r="AO21" s="3384"/>
      <c r="AP21" s="3384"/>
      <c r="AQ21" s="3398">
        <v>50</v>
      </c>
      <c r="AR21" s="2013"/>
      <c r="AS21" s="1784"/>
      <c r="AT21" s="1784"/>
      <c r="AU21" s="1784"/>
      <c r="AV21" s="1907"/>
      <c r="AW21" s="1410"/>
      <c r="AX21" s="2916">
        <f t="shared" si="6"/>
        <v>260</v>
      </c>
      <c r="AY21" s="3042">
        <f>AX21/'Radiología simple.'!$AO$8</f>
        <v>21.666666666666668</v>
      </c>
      <c r="AZ21" s="1807" t="str" cm="1">
        <f t="array" ref="AZ21">_xlfn.IFS(AY21&lt;4,"estandar",AY21&gt;9,"compleja",AY21&gt;4,"avanzada")</f>
        <v>compleja</v>
      </c>
      <c r="BA21" s="2448">
        <v>1</v>
      </c>
      <c r="BB21" s="2448">
        <v>1</v>
      </c>
      <c r="BC21" s="2448">
        <v>1</v>
      </c>
      <c r="BD21" s="2569">
        <v>1</v>
      </c>
      <c r="BE21" s="1164"/>
      <c r="BF21" s="1164"/>
      <c r="BG21" s="1163"/>
      <c r="BH21" s="1164"/>
      <c r="BI21" s="1164"/>
      <c r="BJ21" s="1162"/>
      <c r="BK21" s="1164"/>
      <c r="BL21" s="1164"/>
      <c r="BM21" s="1164"/>
      <c r="BN21" s="1164"/>
      <c r="BO21" s="1164"/>
      <c r="BP21" s="1165"/>
      <c r="BQ21" s="1200"/>
      <c r="BR21" s="177"/>
      <c r="BS21" s="46"/>
    </row>
    <row r="22" spans="1:91" ht="51.75" hidden="1" customHeight="1" x14ac:dyDescent="0.55000000000000004">
      <c r="A22" s="1437"/>
      <c r="B22" s="1438"/>
      <c r="C22" s="1437"/>
      <c r="D22" s="1438"/>
      <c r="E22" s="1437"/>
      <c r="F22" s="1438"/>
      <c r="G22" s="1437"/>
      <c r="H22" s="1438"/>
      <c r="I22" s="3883"/>
      <c r="J22" s="2766" t="str">
        <f t="shared" si="1"/>
        <v/>
      </c>
      <c r="K22" s="830"/>
      <c r="L22" s="830"/>
      <c r="M22" s="830"/>
      <c r="N22" s="830"/>
      <c r="O22" s="830"/>
      <c r="P22" s="830"/>
      <c r="Q22" s="830"/>
      <c r="R22" s="830"/>
      <c r="S22" s="2784" t="s">
        <v>94</v>
      </c>
      <c r="T22" s="3186"/>
      <c r="U22" s="2979" t="s">
        <v>2007</v>
      </c>
      <c r="V22" s="2783" t="s">
        <v>268</v>
      </c>
      <c r="W22" s="3232"/>
      <c r="X22" s="799"/>
      <c r="Y22" s="543"/>
      <c r="Z22" s="3041" t="s">
        <v>649</v>
      </c>
      <c r="AA22" s="797"/>
      <c r="AB22" s="797"/>
      <c r="AC22" s="1263"/>
      <c r="AD22" s="3507" t="e">
        <f t="shared" si="5"/>
        <v>#VALUE!</v>
      </c>
      <c r="AE22" s="3548"/>
      <c r="AF22" s="3548"/>
      <c r="AG22" s="3384"/>
      <c r="AH22" s="3398">
        <v>25</v>
      </c>
      <c r="AI22" s="3384"/>
      <c r="AJ22" s="3384"/>
      <c r="AK22" s="3384"/>
      <c r="AL22" s="3384"/>
      <c r="AM22" s="3384"/>
      <c r="AN22" s="3384"/>
      <c r="AO22" s="3384"/>
      <c r="AP22" s="3384"/>
      <c r="AQ22" s="3398">
        <v>0</v>
      </c>
      <c r="AR22" s="2013"/>
      <c r="AS22" s="1784"/>
      <c r="AT22" s="1784"/>
      <c r="AU22" s="1784"/>
      <c r="AV22" s="1907"/>
      <c r="AW22" s="1410"/>
      <c r="AX22" s="2916" t="e">
        <f t="shared" si="6"/>
        <v>#VALUE!</v>
      </c>
      <c r="AY22" s="3042" t="e">
        <f>AX22/'Radiología simple.'!$AO$8</f>
        <v>#VALUE!</v>
      </c>
      <c r="AZ22" s="2921"/>
      <c r="BA22" s="1264"/>
      <c r="BB22" s="1264"/>
      <c r="BC22" s="1264"/>
      <c r="BD22" s="1264" t="s">
        <v>2008</v>
      </c>
      <c r="BE22" s="1164"/>
      <c r="BF22" s="1164"/>
      <c r="BG22" s="1163"/>
      <c r="BH22" s="1164"/>
      <c r="BI22" s="1164"/>
      <c r="BJ22" s="1162"/>
      <c r="BK22" s="1164"/>
      <c r="BL22" s="1164"/>
      <c r="BM22" s="1164"/>
      <c r="BN22" s="1164"/>
      <c r="BO22" s="1164"/>
      <c r="BP22" s="1165"/>
      <c r="BQ22" s="1200"/>
      <c r="BR22" s="177"/>
      <c r="BS22" s="46"/>
    </row>
    <row r="23" spans="1:91" ht="51.75" hidden="1" customHeight="1" x14ac:dyDescent="0.55000000000000004">
      <c r="A23" s="1437">
        <v>0</v>
      </c>
      <c r="B23" s="1438">
        <v>7</v>
      </c>
      <c r="C23" s="1437">
        <v>0</v>
      </c>
      <c r="D23" s="1438">
        <v>9</v>
      </c>
      <c r="E23" s="1437">
        <v>0</v>
      </c>
      <c r="F23" s="1438">
        <v>2</v>
      </c>
      <c r="G23" s="1437">
        <v>0</v>
      </c>
      <c r="H23" s="1438">
        <v>5</v>
      </c>
      <c r="I23" s="3883"/>
      <c r="J23" s="2766" t="str">
        <f t="shared" si="1"/>
        <v>07090205</v>
      </c>
      <c r="K23" s="830"/>
      <c r="L23" s="830"/>
      <c r="M23" s="830"/>
      <c r="N23" s="830"/>
      <c r="O23" s="830"/>
      <c r="P23" s="830"/>
      <c r="Q23" s="830"/>
      <c r="R23" s="830"/>
      <c r="S23" s="831" t="s">
        <v>94</v>
      </c>
      <c r="T23" s="2663" t="s">
        <v>2009</v>
      </c>
      <c r="U23" s="2708" t="s">
        <v>2010</v>
      </c>
      <c r="V23" s="2854" t="s">
        <v>291</v>
      </c>
      <c r="W23" s="2699"/>
      <c r="X23" s="543" t="s">
        <v>2011</v>
      </c>
      <c r="Y23" s="543" t="s">
        <v>2011</v>
      </c>
      <c r="Z23" s="3041" t="s">
        <v>649</v>
      </c>
      <c r="AA23" s="797"/>
      <c r="AB23" s="797"/>
      <c r="AC23" s="1263"/>
      <c r="AD23" s="3507" t="e">
        <f t="shared" si="5"/>
        <v>#VALUE!</v>
      </c>
      <c r="AE23" s="3548"/>
      <c r="AF23" s="3548"/>
      <c r="AG23" s="3384"/>
      <c r="AH23" s="3398">
        <v>15</v>
      </c>
      <c r="AI23" s="3384"/>
      <c r="AJ23" s="3384"/>
      <c r="AK23" s="3384"/>
      <c r="AL23" s="3384"/>
      <c r="AM23" s="3384"/>
      <c r="AN23" s="3384"/>
      <c r="AO23" s="3384"/>
      <c r="AP23" s="3384"/>
      <c r="AQ23" s="3398">
        <v>0</v>
      </c>
      <c r="AR23" s="2013"/>
      <c r="AS23" s="1784"/>
      <c r="AT23" s="1784"/>
      <c r="AU23" s="1784"/>
      <c r="AV23" s="1907"/>
      <c r="AW23" s="1410"/>
      <c r="AX23" s="2916" t="e">
        <f t="shared" si="6"/>
        <v>#VALUE!</v>
      </c>
      <c r="AY23" s="3042" t="e">
        <f>AX23/'Radiología simple.'!$AO$8</f>
        <v>#VALUE!</v>
      </c>
      <c r="AZ23" s="1807" t="e" cm="1">
        <f t="array" ref="AZ23">_xlfn.IFS(AY23&lt;4,"estandar",AY23&gt;9,"compleja",AY23&gt;4,"avanzada")</f>
        <v>#VALUE!</v>
      </c>
      <c r="BA23" s="1264"/>
      <c r="BB23" s="1264"/>
      <c r="BC23" s="1264" t="s">
        <v>2012</v>
      </c>
      <c r="BD23" s="1264" t="s">
        <v>2008</v>
      </c>
      <c r="BE23" s="1164"/>
      <c r="BF23" s="1164"/>
      <c r="BG23" s="1163"/>
      <c r="BH23" s="1164"/>
      <c r="BI23" s="1164"/>
      <c r="BJ23" s="1162"/>
      <c r="BK23" s="1164"/>
      <c r="BL23" s="1164"/>
      <c r="BM23" s="1164"/>
      <c r="BN23" s="1164"/>
      <c r="BO23" s="1164"/>
      <c r="BP23" s="1165"/>
      <c r="BQ23" s="1200"/>
      <c r="BR23" s="177"/>
      <c r="BS23" s="46"/>
    </row>
    <row r="24" spans="1:91" ht="51.75" customHeight="1" x14ac:dyDescent="0.55000000000000004">
      <c r="A24" s="1437">
        <v>0</v>
      </c>
      <c r="B24" s="1438">
        <v>7</v>
      </c>
      <c r="C24" s="1437">
        <v>0</v>
      </c>
      <c r="D24" s="1438">
        <v>9</v>
      </c>
      <c r="E24" s="1437">
        <v>0</v>
      </c>
      <c r="F24" s="1438">
        <v>2</v>
      </c>
      <c r="G24" s="1437">
        <v>0</v>
      </c>
      <c r="H24" s="1438">
        <v>6</v>
      </c>
      <c r="I24" s="3883"/>
      <c r="J24" s="2766" t="str">
        <f t="shared" si="1"/>
        <v>07090206</v>
      </c>
      <c r="K24" s="830"/>
      <c r="L24" s="830"/>
      <c r="M24" s="830"/>
      <c r="N24" s="830"/>
      <c r="O24" s="830"/>
      <c r="P24" s="830"/>
      <c r="Q24" s="830"/>
      <c r="R24" s="830"/>
      <c r="S24" s="830"/>
      <c r="T24" s="3185"/>
      <c r="U24" s="2708" t="s">
        <v>793</v>
      </c>
      <c r="V24" s="2854" t="s">
        <v>291</v>
      </c>
      <c r="W24" s="2699" t="s">
        <v>794</v>
      </c>
      <c r="X24" s="543"/>
      <c r="Y24" s="543"/>
      <c r="Z24" s="3041" t="s">
        <v>649</v>
      </c>
      <c r="AA24" s="797"/>
      <c r="AB24" s="797"/>
      <c r="AC24" s="1263"/>
      <c r="AD24" s="3507">
        <f t="shared" si="5"/>
        <v>4.166666666666667</v>
      </c>
      <c r="AE24" s="3548"/>
      <c r="AF24" s="3548"/>
      <c r="AG24" s="3384"/>
      <c r="AH24" s="3398">
        <v>20</v>
      </c>
      <c r="AI24" s="3384"/>
      <c r="AJ24" s="3384"/>
      <c r="AK24" s="3384"/>
      <c r="AL24" s="3384"/>
      <c r="AM24" s="3384"/>
      <c r="AN24" s="3384"/>
      <c r="AO24" s="3384"/>
      <c r="AP24" s="3384"/>
      <c r="AQ24" s="3398">
        <v>10</v>
      </c>
      <c r="AR24" s="2013"/>
      <c r="AS24" s="1784"/>
      <c r="AT24" s="1784"/>
      <c r="AU24" s="1784"/>
      <c r="AV24" s="1907"/>
      <c r="AW24" s="1410"/>
      <c r="AX24" s="2916">
        <f t="shared" si="6"/>
        <v>50</v>
      </c>
      <c r="AY24" s="3042">
        <f>AX24/'Radiología simple.'!$AO$8</f>
        <v>4.166666666666667</v>
      </c>
      <c r="AZ24" s="1807" t="str" cm="1">
        <f t="array" ref="AZ24">_xlfn.IFS(AY24&lt;4,"estandar",AY24&gt;9,"compleja",AY24&gt;4,"avanzada")</f>
        <v>avanzada</v>
      </c>
      <c r="BA24" s="1264">
        <v>1</v>
      </c>
      <c r="BB24" s="1264">
        <v>1</v>
      </c>
      <c r="BC24" s="1264">
        <v>1</v>
      </c>
      <c r="BD24" s="1264">
        <v>0</v>
      </c>
      <c r="BE24" s="1164"/>
      <c r="BF24" s="1164"/>
      <c r="BG24" s="1163"/>
      <c r="BH24" s="1164"/>
      <c r="BI24" s="1164"/>
      <c r="BJ24" s="1162"/>
      <c r="BK24" s="1164"/>
      <c r="BL24" s="1164"/>
      <c r="BM24" s="1164"/>
      <c r="BN24" s="1164"/>
      <c r="BO24" s="1164"/>
      <c r="BP24" s="1165"/>
      <c r="BQ24" s="1200"/>
      <c r="BR24" s="177"/>
      <c r="BS24" s="46"/>
    </row>
    <row r="25" spans="1:91" ht="51.75" customHeight="1" x14ac:dyDescent="0.55000000000000004">
      <c r="A25" s="537">
        <v>0</v>
      </c>
      <c r="B25" s="538">
        <v>7</v>
      </c>
      <c r="C25" s="537">
        <v>0</v>
      </c>
      <c r="D25" s="538">
        <v>6</v>
      </c>
      <c r="E25" s="537">
        <v>0</v>
      </c>
      <c r="F25" s="538">
        <v>1</v>
      </c>
      <c r="G25" s="537">
        <v>0</v>
      </c>
      <c r="H25" s="538">
        <v>1</v>
      </c>
      <c r="I25" s="3883" t="str">
        <f>CONCATENATE(A25,B25,C25,D25,E25,F25,G25,H25)</f>
        <v>07060101</v>
      </c>
      <c r="J25" s="1375" t="str">
        <f t="shared" si="1"/>
        <v>07060101</v>
      </c>
      <c r="K25" s="830"/>
      <c r="L25" s="830">
        <v>72243</v>
      </c>
      <c r="M25" s="830"/>
      <c r="N25" s="830"/>
      <c r="O25" s="830"/>
      <c r="P25" s="830"/>
      <c r="Q25" s="830"/>
      <c r="R25" s="830"/>
      <c r="S25" s="986" t="s">
        <v>119</v>
      </c>
      <c r="T25" s="2663" t="s">
        <v>2013</v>
      </c>
      <c r="U25" s="3185"/>
      <c r="V25" s="835" t="s">
        <v>240</v>
      </c>
      <c r="W25" s="2699" t="s">
        <v>2014</v>
      </c>
      <c r="X25" s="782"/>
      <c r="Y25" s="545" t="s">
        <v>2013</v>
      </c>
      <c r="Z25" s="3041" t="s">
        <v>649</v>
      </c>
      <c r="AA25" s="797"/>
      <c r="AB25" s="797"/>
      <c r="AC25" s="3679">
        <v>9.4</v>
      </c>
      <c r="AD25" s="3507">
        <f t="shared" si="5"/>
        <v>12.5</v>
      </c>
      <c r="AE25" s="3686">
        <v>17.7</v>
      </c>
      <c r="AF25" s="3686"/>
      <c r="AG25" s="3398">
        <v>50</v>
      </c>
      <c r="AH25" s="3398">
        <v>50</v>
      </c>
      <c r="AI25" s="3384"/>
      <c r="AJ25" s="3384"/>
      <c r="AK25" s="3384"/>
      <c r="AL25" s="3384"/>
      <c r="AM25" s="3384"/>
      <c r="AN25" s="3384"/>
      <c r="AO25" s="3384"/>
      <c r="AP25" s="3398">
        <v>50</v>
      </c>
      <c r="AQ25" s="3398">
        <v>50</v>
      </c>
      <c r="AR25" s="2013"/>
      <c r="AS25" s="1784"/>
      <c r="AT25" s="1784"/>
      <c r="AU25" s="1784"/>
      <c r="AV25" s="1907"/>
      <c r="AW25" s="1410"/>
      <c r="AX25" s="2916">
        <f t="shared" si="6"/>
        <v>150</v>
      </c>
      <c r="AY25" s="3042">
        <f>AX25/'Radiología simple.'!$AO$8</f>
        <v>12.5</v>
      </c>
      <c r="AZ25" s="1807" t="str" cm="1">
        <f t="array" ref="AZ25">_xlfn.IFS(AY25&lt;4,"estandar",AY25&gt;9,"compleja",AY25&gt;4,"avanzada")</f>
        <v>compleja</v>
      </c>
      <c r="BA25" s="1264">
        <v>1</v>
      </c>
      <c r="BB25" s="1264">
        <v>1</v>
      </c>
      <c r="BC25" s="1264">
        <v>1</v>
      </c>
      <c r="BD25" s="1264">
        <v>0</v>
      </c>
      <c r="BE25" s="1164">
        <v>16.392141779788801</v>
      </c>
      <c r="BF25" s="1164">
        <v>20.339803921568599</v>
      </c>
      <c r="BG25" s="1163"/>
      <c r="BH25" s="1164">
        <v>36.251131221719497</v>
      </c>
      <c r="BI25" s="1164">
        <f>SUM(BE25,BF25,BH25)</f>
        <v>72.983076923076908</v>
      </c>
      <c r="BJ25" s="1162"/>
      <c r="BK25" s="1164">
        <v>36.467015956179999</v>
      </c>
      <c r="BL25" s="1164">
        <v>0</v>
      </c>
      <c r="BM25" s="1164">
        <v>52.96</v>
      </c>
      <c r="BN25" s="1164">
        <v>8.6022317077484001</v>
      </c>
      <c r="BO25" s="1164">
        <f>SUM(BI25,BK25,BL25,BM25,BN25)</f>
        <v>171.01232458700531</v>
      </c>
      <c r="BP25" s="1165"/>
      <c r="BQ25" s="1200"/>
      <c r="BR25" s="177"/>
      <c r="BS25" s="46"/>
    </row>
    <row r="26" spans="1:91" ht="51.75" customHeight="1" x14ac:dyDescent="0.55000000000000004">
      <c r="A26" s="537">
        <v>0</v>
      </c>
      <c r="B26" s="538">
        <v>7</v>
      </c>
      <c r="C26" s="537">
        <v>0</v>
      </c>
      <c r="D26" s="538">
        <v>3</v>
      </c>
      <c r="E26" s="537">
        <v>0</v>
      </c>
      <c r="F26" s="538">
        <v>1</v>
      </c>
      <c r="G26" s="537">
        <v>0</v>
      </c>
      <c r="H26" s="538">
        <v>1</v>
      </c>
      <c r="I26" s="3883" t="str">
        <f>CONCATENATE(A26,B26,C26,D26,E26,F26,G26,H26)</f>
        <v>07030101</v>
      </c>
      <c r="J26" s="1375" t="str">
        <f t="shared" si="1"/>
        <v>07030101</v>
      </c>
      <c r="K26" s="830"/>
      <c r="L26" s="830">
        <v>71429</v>
      </c>
      <c r="M26" s="830"/>
      <c r="N26" s="830"/>
      <c r="O26" s="830"/>
      <c r="P26" s="830"/>
      <c r="Q26" s="830"/>
      <c r="R26" s="830"/>
      <c r="S26" s="986" t="s">
        <v>119</v>
      </c>
      <c r="T26" s="2663" t="s">
        <v>2015</v>
      </c>
      <c r="U26" s="3185"/>
      <c r="V26" s="835" t="s">
        <v>240</v>
      </c>
      <c r="W26" s="2863"/>
      <c r="X26" s="782"/>
      <c r="Y26" s="545" t="s">
        <v>2016</v>
      </c>
      <c r="Z26" s="3041" t="s">
        <v>649</v>
      </c>
      <c r="AA26" s="791"/>
      <c r="AB26" s="791"/>
      <c r="AC26" s="3679">
        <v>11.3</v>
      </c>
      <c r="AD26" s="3507">
        <f t="shared" si="5"/>
        <v>15</v>
      </c>
      <c r="AE26" s="3686">
        <v>11.8</v>
      </c>
      <c r="AF26" s="3686"/>
      <c r="AG26" s="3398">
        <v>60</v>
      </c>
      <c r="AH26" s="3398">
        <v>60</v>
      </c>
      <c r="AI26" s="3384"/>
      <c r="AJ26" s="3384"/>
      <c r="AK26" s="3384"/>
      <c r="AL26" s="3384"/>
      <c r="AM26" s="3384"/>
      <c r="AN26" s="3384"/>
      <c r="AO26" s="3384"/>
      <c r="AP26" s="3398">
        <v>60</v>
      </c>
      <c r="AQ26" s="3398">
        <v>60</v>
      </c>
      <c r="AR26" s="2013"/>
      <c r="AS26" s="1784"/>
      <c r="AT26" s="1784"/>
      <c r="AU26" s="1784"/>
      <c r="AV26" s="1907"/>
      <c r="AW26" s="1410"/>
      <c r="AX26" s="2916">
        <f t="shared" si="6"/>
        <v>180</v>
      </c>
      <c r="AY26" s="3042">
        <f>AX26/'Radiología simple.'!$AO$8</f>
        <v>15</v>
      </c>
      <c r="AZ26" s="1807" t="str" cm="1">
        <f t="array" ref="AZ26">_xlfn.IFS(AY26&lt;4,"estandar",AY26&gt;9,"compleja",AY26&gt;4,"avanzada")</f>
        <v>compleja</v>
      </c>
      <c r="BA26" s="1264">
        <v>1</v>
      </c>
      <c r="BB26" s="1264">
        <v>1</v>
      </c>
      <c r="BC26" s="1264">
        <v>1</v>
      </c>
      <c r="BD26" s="1264">
        <v>0</v>
      </c>
      <c r="BE26" s="1164">
        <v>19.670570135746601</v>
      </c>
      <c r="BF26" s="1164">
        <v>24.4077647058824</v>
      </c>
      <c r="BG26" s="1163"/>
      <c r="BH26" s="1164">
        <v>43.501357466063297</v>
      </c>
      <c r="BI26" s="1164">
        <f>SUM(BE26,BF26,BH26)</f>
        <v>87.579692307692298</v>
      </c>
      <c r="BJ26" s="1162"/>
      <c r="BK26" s="1164">
        <v>8.97982019190475</v>
      </c>
      <c r="BL26" s="1164">
        <v>0</v>
      </c>
      <c r="BM26" s="1164">
        <v>27.66</v>
      </c>
      <c r="BN26" s="1164">
        <v>0.98104170433137505</v>
      </c>
      <c r="BO26" s="1164">
        <f>SUM(BI26,BK26,BL26,BM26,BN26)</f>
        <v>125.20055420392842</v>
      </c>
      <c r="BP26" s="1165"/>
      <c r="BQ26" s="1200"/>
      <c r="BR26" s="177"/>
      <c r="BS26" s="46"/>
    </row>
    <row r="27" spans="1:91" ht="20.25" hidden="1" customHeight="1" x14ac:dyDescent="0.55000000000000004">
      <c r="A27" s="537"/>
      <c r="B27" s="538"/>
      <c r="C27" s="537"/>
      <c r="D27" s="538"/>
      <c r="E27" s="537"/>
      <c r="F27" s="538"/>
      <c r="G27" s="537"/>
      <c r="H27" s="538"/>
      <c r="I27" s="2438" t="str">
        <f>CONCATENATE(A27,B27,C27,D27,E27,F27,G27,H27)</f>
        <v/>
      </c>
      <c r="J27" s="2438" t="str">
        <f t="shared" si="1"/>
        <v/>
      </c>
      <c r="K27" s="1011"/>
      <c r="L27" s="1011"/>
      <c r="M27" s="1011"/>
      <c r="N27" s="1011"/>
      <c r="O27" s="1011"/>
      <c r="P27" s="1011"/>
      <c r="Q27" s="1011"/>
      <c r="R27" s="1011"/>
      <c r="S27" s="799" t="s">
        <v>167</v>
      </c>
      <c r="T27" s="800" t="s">
        <v>2017</v>
      </c>
      <c r="U27" s="1046"/>
      <c r="V27" s="799" t="s">
        <v>268</v>
      </c>
      <c r="W27" s="822"/>
      <c r="X27" s="822"/>
      <c r="Y27" s="780"/>
      <c r="Z27" s="548"/>
      <c r="AA27" s="796"/>
      <c r="AB27" s="796"/>
      <c r="AC27" s="1263"/>
      <c r="AD27" s="3685"/>
      <c r="AE27" s="3548"/>
      <c r="AF27" s="3548"/>
      <c r="AG27" s="3384"/>
      <c r="AH27" s="3384"/>
      <c r="AI27" s="3384"/>
      <c r="AJ27" s="3384"/>
      <c r="AK27" s="3384"/>
      <c r="AL27" s="3384"/>
      <c r="AM27" s="3384"/>
      <c r="AN27" s="3384"/>
      <c r="AO27" s="3384"/>
      <c r="AP27" s="3384"/>
      <c r="AQ27" s="3384"/>
      <c r="AR27" s="2013"/>
      <c r="AS27" s="1784"/>
      <c r="AT27" s="1784"/>
      <c r="AU27" s="1784"/>
      <c r="AV27" s="1907"/>
      <c r="AW27" s="1410"/>
      <c r="AX27" s="1850"/>
      <c r="AY27" s="1552"/>
      <c r="AZ27" s="1851"/>
      <c r="BA27" s="1411"/>
      <c r="BB27" s="1163"/>
      <c r="BC27" s="1163"/>
      <c r="BD27" s="1163"/>
      <c r="BE27" s="1164"/>
      <c r="BF27" s="1164"/>
      <c r="BG27" s="1163"/>
      <c r="BH27" s="1164"/>
      <c r="BI27" s="1164"/>
      <c r="BJ27" s="1162"/>
      <c r="BK27" s="1164"/>
      <c r="BL27" s="1164"/>
      <c r="BM27" s="1164"/>
      <c r="BN27" s="1164"/>
      <c r="BO27" s="1164"/>
      <c r="BP27" s="1165"/>
      <c r="BQ27" s="1200"/>
      <c r="BR27" s="177"/>
      <c r="BS27" s="46"/>
    </row>
    <row r="28" spans="1:91" ht="20.25" customHeight="1" x14ac:dyDescent="0.55000000000000004">
      <c r="A28" s="90"/>
      <c r="B28" s="89"/>
      <c r="C28" s="90"/>
      <c r="D28" s="89"/>
      <c r="E28" s="90"/>
      <c r="F28" s="89"/>
      <c r="G28" s="90"/>
      <c r="H28" s="89"/>
      <c r="I28" s="1339"/>
      <c r="J28" s="1339"/>
      <c r="K28" s="58"/>
      <c r="L28" s="58"/>
      <c r="M28" s="59"/>
      <c r="N28" s="59"/>
      <c r="O28" s="59"/>
      <c r="P28" s="59"/>
      <c r="Q28" s="59"/>
      <c r="R28" s="59"/>
      <c r="S28" s="343"/>
      <c r="T28" s="344"/>
      <c r="U28" s="319"/>
      <c r="V28" s="60"/>
      <c r="W28" s="60"/>
      <c r="X28" s="60"/>
      <c r="Y28" s="61"/>
      <c r="Z28" s="61"/>
      <c r="AA28" s="61"/>
      <c r="AB28" s="61"/>
      <c r="AC28" s="1263"/>
      <c r="AD28" s="3685"/>
      <c r="AE28" s="3548"/>
      <c r="AF28" s="3548"/>
      <c r="AG28" s="3384"/>
      <c r="AH28" s="3384"/>
      <c r="AI28" s="3384"/>
      <c r="AJ28" s="3384"/>
      <c r="AK28" s="3384"/>
      <c r="AL28" s="3384"/>
      <c r="AM28" s="3384"/>
      <c r="AN28" s="3384"/>
      <c r="AO28" s="3384"/>
      <c r="AP28" s="3384"/>
      <c r="AQ28" s="3384"/>
      <c r="AR28" s="2013"/>
      <c r="AS28" s="1784"/>
      <c r="AT28" s="1784"/>
      <c r="AU28" s="1784"/>
      <c r="AV28" s="1907"/>
      <c r="AW28" s="1410"/>
      <c r="AX28" s="1850"/>
      <c r="AY28" s="1552"/>
      <c r="AZ28" s="1851"/>
      <c r="BA28" s="1411"/>
      <c r="BB28" s="1163"/>
      <c r="BC28" s="1163"/>
      <c r="BD28" s="1163"/>
      <c r="BE28" s="1164"/>
      <c r="BF28" s="1164"/>
      <c r="BG28" s="1163"/>
      <c r="BH28" s="1164"/>
      <c r="BI28" s="1164"/>
      <c r="BJ28" s="1162"/>
      <c r="BK28" s="1164"/>
      <c r="BL28" s="1164"/>
      <c r="BM28" s="1164"/>
      <c r="BN28" s="1164"/>
      <c r="BO28" s="1164"/>
      <c r="BP28" s="1165"/>
      <c r="BQ28" s="1200"/>
      <c r="BR28" s="177"/>
      <c r="BS28" s="46"/>
    </row>
    <row r="29" spans="1:91" s="1078" customFormat="1" ht="20.25" customHeight="1" x14ac:dyDescent="0.6">
      <c r="A29" s="809"/>
      <c r="B29" s="810"/>
      <c r="C29" s="809"/>
      <c r="D29" s="810"/>
      <c r="E29" s="809"/>
      <c r="F29" s="810"/>
      <c r="G29" s="809"/>
      <c r="H29" s="810"/>
      <c r="I29" s="811" t="str">
        <f t="shared" ref="I29:I34" si="7">CONCATENATE(A29,B29,C29,D29,E29,F29,G29,H29)</f>
        <v/>
      </c>
      <c r="J29" s="811"/>
      <c r="K29" s="947"/>
      <c r="L29" s="947"/>
      <c r="M29" s="947"/>
      <c r="N29" s="947"/>
      <c r="O29" s="947"/>
      <c r="P29" s="947"/>
      <c r="Q29" s="947"/>
      <c r="R29" s="947"/>
      <c r="S29" s="944" t="s">
        <v>119</v>
      </c>
      <c r="T29" s="1006" t="s">
        <v>2018</v>
      </c>
      <c r="U29" s="3919"/>
      <c r="V29" s="1101"/>
      <c r="W29" s="1100"/>
      <c r="X29" s="1100"/>
      <c r="Y29" s="945" t="s">
        <v>2019</v>
      </c>
      <c r="Z29" s="945"/>
      <c r="AA29" s="945"/>
      <c r="AB29" s="945"/>
      <c r="AC29" s="1258"/>
      <c r="AD29" s="3687"/>
      <c r="AE29" s="3688"/>
      <c r="AF29" s="3688"/>
      <c r="AG29" s="3620"/>
      <c r="AH29" s="3620"/>
      <c r="AI29" s="3620"/>
      <c r="AJ29" s="3620"/>
      <c r="AK29" s="3620"/>
      <c r="AL29" s="3620"/>
      <c r="AM29" s="3620"/>
      <c r="AN29" s="3620"/>
      <c r="AO29" s="3620"/>
      <c r="AP29" s="3620"/>
      <c r="AQ29" s="3620"/>
      <c r="AR29" s="2148"/>
      <c r="AS29" s="1957"/>
      <c r="AT29" s="1957"/>
      <c r="AU29" s="1957"/>
      <c r="AV29" s="1973"/>
      <c r="AW29" s="1945"/>
      <c r="AX29" s="1935"/>
      <c r="AY29" s="1599"/>
      <c r="AZ29" s="1936"/>
      <c r="BA29" s="1610"/>
      <c r="BB29" s="1222"/>
      <c r="BC29" s="1222"/>
      <c r="BD29" s="1222"/>
      <c r="BE29" s="1223"/>
      <c r="BF29" s="1223"/>
      <c r="BG29" s="1222"/>
      <c r="BH29" s="1223"/>
      <c r="BI29" s="1223"/>
      <c r="BJ29" s="1232"/>
      <c r="BK29" s="1223"/>
      <c r="BL29" s="1223"/>
      <c r="BM29" s="1223"/>
      <c r="BN29" s="1223"/>
      <c r="BO29" s="1223"/>
      <c r="BP29" s="1224"/>
      <c r="BQ29" s="1225"/>
      <c r="BR29" s="1076"/>
      <c r="BS29" s="1077"/>
      <c r="BT29" s="564"/>
      <c r="BU29" s="564"/>
      <c r="BV29" s="564"/>
      <c r="BW29" s="564"/>
      <c r="BX29" s="564"/>
      <c r="BY29" s="564"/>
      <c r="BZ29" s="564"/>
      <c r="CA29" s="564"/>
      <c r="CB29" s="564"/>
      <c r="CC29" s="564"/>
      <c r="CD29" s="564"/>
      <c r="CE29" s="564"/>
      <c r="CF29" s="564"/>
      <c r="CG29" s="564"/>
      <c r="CH29" s="564"/>
      <c r="CI29" s="564"/>
      <c r="CJ29" s="564"/>
      <c r="CK29" s="564"/>
      <c r="CL29" s="564"/>
      <c r="CM29" s="564"/>
    </row>
    <row r="30" spans="1:91" ht="51.75" hidden="1" customHeight="1" x14ac:dyDescent="0.6">
      <c r="A30" s="816">
        <v>0</v>
      </c>
      <c r="B30" s="817">
        <v>7</v>
      </c>
      <c r="C30" s="816">
        <v>0</v>
      </c>
      <c r="D30" s="817">
        <v>9</v>
      </c>
      <c r="E30" s="816">
        <v>0</v>
      </c>
      <c r="F30" s="817">
        <v>3</v>
      </c>
      <c r="G30" s="816">
        <v>0</v>
      </c>
      <c r="H30" s="817">
        <v>0</v>
      </c>
      <c r="I30" s="2801" t="str">
        <f>CONCATENATE(A30,B30,C30,D30,E30,F30,G30,H30)</f>
        <v>07090300</v>
      </c>
      <c r="J30" s="2801" t="str">
        <f t="shared" ref="J30:J44" si="8">CONCATENATE(A30,B30,C30,D30,E30,F30,G30,H30)</f>
        <v>07090300</v>
      </c>
      <c r="K30" s="859"/>
      <c r="L30" s="859"/>
      <c r="M30" s="859"/>
      <c r="N30" s="859"/>
      <c r="O30" s="859"/>
      <c r="P30" s="859"/>
      <c r="Q30" s="859"/>
      <c r="R30" s="859"/>
      <c r="S30" s="799" t="s">
        <v>119</v>
      </c>
      <c r="T30" s="2441" t="s">
        <v>2020</v>
      </c>
      <c r="U30" s="2484"/>
      <c r="V30" s="1531" t="s">
        <v>653</v>
      </c>
      <c r="W30" s="782"/>
      <c r="X30" s="1048" t="s">
        <v>2021</v>
      </c>
      <c r="Y30" s="787"/>
      <c r="Z30" s="548"/>
      <c r="AA30" s="796"/>
      <c r="AB30" s="796"/>
      <c r="AC30" s="1263"/>
      <c r="AD30" s="3507">
        <f t="shared" ref="AD30:AD44" si="9">AY30</f>
        <v>0</v>
      </c>
      <c r="AE30" s="3548"/>
      <c r="AF30" s="3548"/>
      <c r="AG30" s="3384"/>
      <c r="AH30" s="3384"/>
      <c r="AI30" s="3384"/>
      <c r="AJ30" s="3384"/>
      <c r="AK30" s="3384"/>
      <c r="AL30" s="3384"/>
      <c r="AM30" s="3384"/>
      <c r="AN30" s="3384"/>
      <c r="AO30" s="3384"/>
      <c r="AP30" s="3384"/>
      <c r="AQ30" s="3384"/>
      <c r="AR30" s="2013"/>
      <c r="AS30" s="1784"/>
      <c r="AT30" s="1784"/>
      <c r="AU30" s="1784"/>
      <c r="AV30" s="1907"/>
      <c r="AW30" s="1410"/>
      <c r="AX30" s="2916">
        <f t="shared" ref="AX30:AX44" si="10">(BA30*AQ30)+(BB30*AH30)+(BC30*AH30)+(BD30*AH30)</f>
        <v>0</v>
      </c>
      <c r="AY30" s="3042">
        <f>AX30/'Radiología simple.'!$AO$8</f>
        <v>0</v>
      </c>
      <c r="AZ30" s="1807" t="str" cm="1">
        <f t="array" ref="AZ30">_xlfn.IFS(AY30&lt;4,"estandar",AY30&gt;9,"compleja",AY30&gt;4,"avanzada")</f>
        <v>estandar</v>
      </c>
      <c r="BA30" s="1411">
        <v>1</v>
      </c>
      <c r="BB30" s="1163">
        <v>1</v>
      </c>
      <c r="BC30" s="1163"/>
      <c r="BD30" s="1163"/>
      <c r="BE30" s="1164"/>
      <c r="BF30" s="1164"/>
      <c r="BG30" s="1163"/>
      <c r="BH30" s="1164"/>
      <c r="BI30" s="1164"/>
      <c r="BJ30" s="1162"/>
      <c r="BK30" s="1164"/>
      <c r="BL30" s="1164"/>
      <c r="BM30" s="1164"/>
      <c r="BN30" s="1164"/>
      <c r="BO30" s="1164"/>
      <c r="BP30" s="1165"/>
      <c r="BQ30" s="1200"/>
      <c r="BR30" s="177"/>
      <c r="BS30" s="46"/>
    </row>
    <row r="31" spans="1:91" ht="51.75" hidden="1" customHeight="1" x14ac:dyDescent="0.55000000000000004">
      <c r="A31" s="537">
        <v>0</v>
      </c>
      <c r="B31" s="538">
        <v>7</v>
      </c>
      <c r="C31" s="537">
        <v>0</v>
      </c>
      <c r="D31" s="538">
        <v>9</v>
      </c>
      <c r="E31" s="537">
        <v>0</v>
      </c>
      <c r="F31" s="538">
        <v>3</v>
      </c>
      <c r="G31" s="537">
        <v>0</v>
      </c>
      <c r="H31" s="538">
        <v>1</v>
      </c>
      <c r="I31" s="2801" t="str">
        <f t="shared" si="7"/>
        <v>07090301</v>
      </c>
      <c r="J31" s="2801" t="str">
        <f t="shared" si="8"/>
        <v>07090301</v>
      </c>
      <c r="K31" s="859"/>
      <c r="L31" s="799" t="s">
        <v>309</v>
      </c>
      <c r="M31" s="799"/>
      <c r="N31" s="799"/>
      <c r="O31" s="799"/>
      <c r="P31" s="799"/>
      <c r="Q31" s="799"/>
      <c r="R31" s="799"/>
      <c r="S31" s="799" t="s">
        <v>119</v>
      </c>
      <c r="T31" s="1129"/>
      <c r="U31" s="2535" t="s">
        <v>2022</v>
      </c>
      <c r="V31" s="1531" t="s">
        <v>653</v>
      </c>
      <c r="W31" s="543"/>
      <c r="X31" s="543" t="s">
        <v>2023</v>
      </c>
      <c r="Y31" s="545" t="s">
        <v>2024</v>
      </c>
      <c r="Z31" s="3041" t="s">
        <v>649</v>
      </c>
      <c r="AA31" s="796"/>
      <c r="AB31" s="796"/>
      <c r="AC31" s="3679">
        <v>9.4</v>
      </c>
      <c r="AD31" s="3507">
        <f t="shared" si="9"/>
        <v>0</v>
      </c>
      <c r="AE31" s="3686">
        <v>16.8</v>
      </c>
      <c r="AF31" s="3686"/>
      <c r="AG31" s="3398">
        <v>50</v>
      </c>
      <c r="AH31" s="3384"/>
      <c r="AI31" s="3384"/>
      <c r="AJ31" s="3384"/>
      <c r="AK31" s="3384"/>
      <c r="AL31" s="3384"/>
      <c r="AM31" s="3384"/>
      <c r="AN31" s="3384"/>
      <c r="AO31" s="3384"/>
      <c r="AP31" s="3398">
        <v>50</v>
      </c>
      <c r="AQ31" s="3384"/>
      <c r="AR31" s="2013"/>
      <c r="AS31" s="1784"/>
      <c r="AT31" s="1784"/>
      <c r="AU31" s="1784"/>
      <c r="AV31" s="1907"/>
      <c r="AW31" s="1410"/>
      <c r="AX31" s="2916">
        <f t="shared" si="10"/>
        <v>0</v>
      </c>
      <c r="AY31" s="3042">
        <f>AX31/'Radiología simple.'!$AO$8</f>
        <v>0</v>
      </c>
      <c r="AZ31" s="1807" t="str" cm="1">
        <f t="array" ref="AZ31">_xlfn.IFS(AY31&lt;4,"estandar",AY31&gt;9,"compleja",AY31&gt;4,"avanzada")</f>
        <v>estandar</v>
      </c>
      <c r="BA31" s="1411"/>
      <c r="BB31" s="1163"/>
      <c r="BC31" s="1163"/>
      <c r="BD31" s="1163"/>
      <c r="BE31" s="1164">
        <v>16.392141779788801</v>
      </c>
      <c r="BF31" s="1164">
        <v>20.339803921568599</v>
      </c>
      <c r="BG31" s="1163"/>
      <c r="BH31" s="1164">
        <v>36.251131221719497</v>
      </c>
      <c r="BI31" s="1164">
        <f>SUM(BE31,BF31,BH31)</f>
        <v>72.983076923076908</v>
      </c>
      <c r="BJ31" s="1162"/>
      <c r="BK31" s="1164">
        <v>7.4831834932539598</v>
      </c>
      <c r="BL31" s="1164">
        <v>0</v>
      </c>
      <c r="BM31" s="1164">
        <v>82</v>
      </c>
      <c r="BN31" s="1164">
        <v>0.98104170433137505</v>
      </c>
      <c r="BO31" s="1164">
        <f>SUM(BI31,BK31,BL31,BM31,BN31)</f>
        <v>163.44730212066224</v>
      </c>
      <c r="BP31" s="1165"/>
      <c r="BQ31" s="1200"/>
      <c r="BR31" s="177"/>
      <c r="BS31" s="46"/>
    </row>
    <row r="32" spans="1:91" ht="51.75" hidden="1" customHeight="1" x14ac:dyDescent="0.55000000000000004">
      <c r="A32" s="537">
        <v>0</v>
      </c>
      <c r="B32" s="538">
        <v>7</v>
      </c>
      <c r="C32" s="537">
        <v>0</v>
      </c>
      <c r="D32" s="538">
        <v>9</v>
      </c>
      <c r="E32" s="537">
        <v>0</v>
      </c>
      <c r="F32" s="538">
        <v>3</v>
      </c>
      <c r="G32" s="537">
        <v>0</v>
      </c>
      <c r="H32" s="538">
        <v>2</v>
      </c>
      <c r="I32" s="2801" t="str">
        <f t="shared" si="7"/>
        <v>07090302</v>
      </c>
      <c r="J32" s="2801" t="str">
        <f t="shared" si="8"/>
        <v>07090302</v>
      </c>
      <c r="K32" s="859"/>
      <c r="L32" s="859">
        <v>71021</v>
      </c>
      <c r="M32" s="859"/>
      <c r="N32" s="859"/>
      <c r="O32" s="859"/>
      <c r="P32" s="859"/>
      <c r="Q32" s="859"/>
      <c r="R32" s="859"/>
      <c r="S32" s="799" t="s">
        <v>119</v>
      </c>
      <c r="T32" s="1129"/>
      <c r="U32" s="2535" t="s">
        <v>2025</v>
      </c>
      <c r="V32" s="1531" t="s">
        <v>653</v>
      </c>
      <c r="W32" s="543"/>
      <c r="X32" s="543"/>
      <c r="Y32" s="545" t="s">
        <v>2026</v>
      </c>
      <c r="Z32" s="3041" t="s">
        <v>649</v>
      </c>
      <c r="AA32" s="796"/>
      <c r="AB32" s="796"/>
      <c r="AC32" s="3679">
        <v>11</v>
      </c>
      <c r="AD32" s="3507">
        <f t="shared" si="9"/>
        <v>0</v>
      </c>
      <c r="AE32" s="3686">
        <v>23.1</v>
      </c>
      <c r="AF32" s="3686"/>
      <c r="AG32" s="3398">
        <v>60</v>
      </c>
      <c r="AH32" s="3384"/>
      <c r="AI32" s="3384"/>
      <c r="AJ32" s="3384"/>
      <c r="AK32" s="3384"/>
      <c r="AL32" s="3384"/>
      <c r="AM32" s="3384"/>
      <c r="AN32" s="3384"/>
      <c r="AO32" s="3384"/>
      <c r="AP32" s="3398">
        <v>60</v>
      </c>
      <c r="AQ32" s="3384"/>
      <c r="AR32" s="2013"/>
      <c r="AS32" s="1784"/>
      <c r="AT32" s="1784"/>
      <c r="AU32" s="1784"/>
      <c r="AV32" s="1907"/>
      <c r="AW32" s="1410"/>
      <c r="AX32" s="2916">
        <f t="shared" si="10"/>
        <v>0</v>
      </c>
      <c r="AY32" s="3042">
        <f>AX32/'Radiología simple.'!$AO$8</f>
        <v>0</v>
      </c>
      <c r="AZ32" s="1807" t="str" cm="1">
        <f t="array" ref="AZ32">_xlfn.IFS(AY32&lt;4,"estandar",AY32&gt;9,"compleja",AY32&gt;4,"avanzada")</f>
        <v>estandar</v>
      </c>
      <c r="BA32" s="1411"/>
      <c r="BB32" s="1163"/>
      <c r="BC32" s="1163"/>
      <c r="BD32" s="1163"/>
      <c r="BE32" s="1164">
        <v>19.670570135746601</v>
      </c>
      <c r="BF32" s="1164">
        <v>24.4077647058824</v>
      </c>
      <c r="BG32" s="1163"/>
      <c r="BH32" s="1164">
        <v>43.501357466063297</v>
      </c>
      <c r="BI32" s="1164">
        <f>SUM(BE32,BF32,BH32)</f>
        <v>87.579692307692298</v>
      </c>
      <c r="BJ32" s="1162"/>
      <c r="BK32" s="1164">
        <v>43.760419147416101</v>
      </c>
      <c r="BL32" s="1164">
        <v>0</v>
      </c>
      <c r="BM32" s="1164">
        <v>82</v>
      </c>
      <c r="BN32" s="1164">
        <v>8.6022317077484001</v>
      </c>
      <c r="BO32" s="1164">
        <f>SUM(BI32,BK32,BL32,BM32,BN32)</f>
        <v>221.94234316285679</v>
      </c>
      <c r="BP32" s="1165"/>
      <c r="BQ32" s="1200"/>
      <c r="BR32" s="177"/>
      <c r="BS32" s="46"/>
    </row>
    <row r="33" spans="1:91" ht="51.75" hidden="1" customHeight="1" x14ac:dyDescent="0.55000000000000004">
      <c r="A33" s="816">
        <v>0</v>
      </c>
      <c r="B33" s="817">
        <v>7</v>
      </c>
      <c r="C33" s="816">
        <v>0</v>
      </c>
      <c r="D33" s="817">
        <v>9</v>
      </c>
      <c r="E33" s="816">
        <v>0</v>
      </c>
      <c r="F33" s="817">
        <v>3</v>
      </c>
      <c r="G33" s="816">
        <v>0</v>
      </c>
      <c r="H33" s="817">
        <v>3</v>
      </c>
      <c r="I33" s="2801" t="str">
        <f t="shared" si="7"/>
        <v>07090303</v>
      </c>
      <c r="J33" s="2438"/>
      <c r="K33" s="781"/>
      <c r="L33" s="781">
        <v>72235</v>
      </c>
      <c r="M33" s="781"/>
      <c r="N33" s="781"/>
      <c r="O33" s="781"/>
      <c r="P33" s="781"/>
      <c r="Q33" s="781"/>
      <c r="R33" s="781"/>
      <c r="S33" s="799" t="s">
        <v>119</v>
      </c>
      <c r="T33" s="1134"/>
      <c r="U33" s="1134" t="s">
        <v>2027</v>
      </c>
      <c r="V33" s="1128" t="s">
        <v>268</v>
      </c>
      <c r="W33" s="822"/>
      <c r="X33" s="822"/>
      <c r="Y33" s="543"/>
      <c r="Z33" s="3041" t="s">
        <v>649</v>
      </c>
      <c r="AA33" s="796"/>
      <c r="AB33" s="796"/>
      <c r="AC33" s="3679">
        <v>11.3</v>
      </c>
      <c r="AD33" s="3507">
        <f t="shared" si="9"/>
        <v>0</v>
      </c>
      <c r="AE33" s="3686">
        <v>18.2</v>
      </c>
      <c r="AF33" s="3686"/>
      <c r="AG33" s="3398">
        <v>60</v>
      </c>
      <c r="AH33" s="3384"/>
      <c r="AI33" s="3384"/>
      <c r="AJ33" s="3384"/>
      <c r="AK33" s="3384"/>
      <c r="AL33" s="3384"/>
      <c r="AM33" s="3384"/>
      <c r="AN33" s="3384"/>
      <c r="AO33" s="3384"/>
      <c r="AP33" s="3398">
        <v>60</v>
      </c>
      <c r="AQ33" s="3384"/>
      <c r="AR33" s="2013"/>
      <c r="AS33" s="1784"/>
      <c r="AT33" s="1784"/>
      <c r="AU33" s="1784"/>
      <c r="AV33" s="1907"/>
      <c r="AW33" s="1410"/>
      <c r="AX33" s="2916">
        <f t="shared" si="10"/>
        <v>0</v>
      </c>
      <c r="AY33" s="3042">
        <f>AX33/'Radiología simple.'!$AO$8</f>
        <v>0</v>
      </c>
      <c r="AZ33" s="1807" t="str" cm="1">
        <f t="array" ref="AZ33">_xlfn.IFS(AY33&lt;4,"estandar",AY33&gt;9,"compleja",AY33&gt;4,"avanzada")</f>
        <v>estandar</v>
      </c>
      <c r="BA33" s="1411"/>
      <c r="BB33" s="1163"/>
      <c r="BC33" s="1163"/>
      <c r="BD33" s="1163"/>
      <c r="BE33" s="1164">
        <v>19.670570135746601</v>
      </c>
      <c r="BF33" s="1164">
        <v>24.4077647058824</v>
      </c>
      <c r="BG33" s="1163"/>
      <c r="BH33" s="1164">
        <v>43.501357466063297</v>
      </c>
      <c r="BI33" s="1164">
        <f>SUM(BE33,BF33,BH33)</f>
        <v>87.579692307692298</v>
      </c>
      <c r="BJ33" s="1162"/>
      <c r="BK33" s="1164">
        <v>8.97982019190475</v>
      </c>
      <c r="BL33" s="1164">
        <v>0</v>
      </c>
      <c r="BM33" s="1164">
        <v>82</v>
      </c>
      <c r="BN33" s="1164">
        <v>0.98104170433137505</v>
      </c>
      <c r="BO33" s="1164">
        <f>SUM(BI33,BK33,BL33,BM33,BN33)</f>
        <v>179.54055420392842</v>
      </c>
      <c r="BP33" s="1165"/>
      <c r="BQ33" s="1200"/>
      <c r="BR33" s="177"/>
      <c r="BS33" s="46"/>
    </row>
    <row r="34" spans="1:91" ht="51.75" hidden="1" customHeight="1" x14ac:dyDescent="0.55000000000000004">
      <c r="A34" s="816">
        <v>0</v>
      </c>
      <c r="B34" s="817">
        <v>7</v>
      </c>
      <c r="C34" s="816">
        <v>0</v>
      </c>
      <c r="D34" s="817">
        <v>9</v>
      </c>
      <c r="E34" s="816">
        <v>0</v>
      </c>
      <c r="F34" s="817">
        <v>3</v>
      </c>
      <c r="G34" s="816">
        <v>0</v>
      </c>
      <c r="H34" s="817">
        <v>4</v>
      </c>
      <c r="I34" s="2801" t="str">
        <f t="shared" si="7"/>
        <v>07090304</v>
      </c>
      <c r="J34" s="2438"/>
      <c r="K34" s="781"/>
      <c r="L34" s="781">
        <v>72236</v>
      </c>
      <c r="M34" s="781"/>
      <c r="N34" s="781"/>
      <c r="O34" s="781"/>
      <c r="P34" s="781"/>
      <c r="Q34" s="781"/>
      <c r="R34" s="781"/>
      <c r="S34" s="799" t="s">
        <v>119</v>
      </c>
      <c r="T34" s="1134"/>
      <c r="U34" s="1134" t="s">
        <v>2028</v>
      </c>
      <c r="V34" s="1128" t="s">
        <v>268</v>
      </c>
      <c r="W34" s="822"/>
      <c r="X34" s="822"/>
      <c r="Y34" s="545"/>
      <c r="Z34" s="3041" t="s">
        <v>649</v>
      </c>
      <c r="AA34" s="796"/>
      <c r="AB34" s="796"/>
      <c r="AC34" s="3679">
        <v>11.3</v>
      </c>
      <c r="AD34" s="3507">
        <f t="shared" si="9"/>
        <v>0</v>
      </c>
      <c r="AE34" s="3686">
        <v>23.1</v>
      </c>
      <c r="AF34" s="3686"/>
      <c r="AG34" s="3398">
        <v>60</v>
      </c>
      <c r="AH34" s="3384"/>
      <c r="AI34" s="3384"/>
      <c r="AJ34" s="3384"/>
      <c r="AK34" s="3384"/>
      <c r="AL34" s="3384"/>
      <c r="AM34" s="3384"/>
      <c r="AN34" s="3384"/>
      <c r="AO34" s="3384"/>
      <c r="AP34" s="3398">
        <v>60</v>
      </c>
      <c r="AQ34" s="3384"/>
      <c r="AR34" s="2013"/>
      <c r="AS34" s="1784"/>
      <c r="AT34" s="1784"/>
      <c r="AU34" s="1784"/>
      <c r="AV34" s="1907"/>
      <c r="AW34" s="1410"/>
      <c r="AX34" s="2916">
        <f t="shared" si="10"/>
        <v>0</v>
      </c>
      <c r="AY34" s="3042">
        <f>AX34/'Radiología simple.'!$AO$8</f>
        <v>0</v>
      </c>
      <c r="AZ34" s="1807" t="str" cm="1">
        <f t="array" ref="AZ34">_xlfn.IFS(AY34&lt;4,"estandar",AY34&gt;9,"compleja",AY34&gt;4,"avanzada")</f>
        <v>estandar</v>
      </c>
      <c r="BA34" s="1411"/>
      <c r="BB34" s="1163"/>
      <c r="BC34" s="1163"/>
      <c r="BD34" s="1163"/>
      <c r="BE34" s="1164">
        <v>19.670570135746601</v>
      </c>
      <c r="BF34" s="1164">
        <v>24.4077647058824</v>
      </c>
      <c r="BG34" s="1163"/>
      <c r="BH34" s="1164">
        <v>43.501357466063297</v>
      </c>
      <c r="BI34" s="1164">
        <f>SUM(BE34,BF34,BH34)</f>
        <v>87.579692307692298</v>
      </c>
      <c r="BJ34" s="1162"/>
      <c r="BK34" s="1164">
        <v>43.760419147416101</v>
      </c>
      <c r="BL34" s="1164">
        <v>0</v>
      </c>
      <c r="BM34" s="1164">
        <v>82</v>
      </c>
      <c r="BN34" s="1164">
        <v>8.6022317077484001</v>
      </c>
      <c r="BO34" s="1164">
        <f>SUM(BI34,BK34,BL34,BM34,BN34)</f>
        <v>221.94234316285679</v>
      </c>
      <c r="BP34" s="1165"/>
      <c r="BQ34" s="1200"/>
      <c r="BR34" s="177"/>
      <c r="BS34" s="46"/>
    </row>
    <row r="35" spans="1:91" ht="51.75" customHeight="1" x14ac:dyDescent="0.55000000000000004">
      <c r="A35" s="1437">
        <v>0</v>
      </c>
      <c r="B35" s="1438">
        <v>7</v>
      </c>
      <c r="C35" s="1437">
        <v>0</v>
      </c>
      <c r="D35" s="1438">
        <v>9</v>
      </c>
      <c r="E35" s="1437">
        <v>0</v>
      </c>
      <c r="F35" s="1438">
        <v>3</v>
      </c>
      <c r="G35" s="1437">
        <v>0</v>
      </c>
      <c r="H35" s="1438">
        <v>1</v>
      </c>
      <c r="I35" s="3890"/>
      <c r="J35" s="2766" t="str">
        <f t="shared" ref="J35:J37" si="11">CONCATENATE(A35,B35,C35,D35,E35,F35,G35,H35)</f>
        <v>07090301</v>
      </c>
      <c r="K35" s="830"/>
      <c r="L35" s="830"/>
      <c r="M35" s="830"/>
      <c r="N35" s="830"/>
      <c r="O35" s="830"/>
      <c r="P35" s="830"/>
      <c r="Q35" s="830"/>
      <c r="R35" s="830"/>
      <c r="S35" s="831" t="s">
        <v>94</v>
      </c>
      <c r="T35" s="3169" t="s">
        <v>2029</v>
      </c>
      <c r="U35" s="2979"/>
      <c r="V35" s="2854" t="s">
        <v>653</v>
      </c>
      <c r="W35" s="833"/>
      <c r="X35" s="822"/>
      <c r="Y35" s="545"/>
      <c r="Z35" s="3041" t="s">
        <v>649</v>
      </c>
      <c r="AA35" s="796"/>
      <c r="AB35" s="796"/>
      <c r="AC35" s="1263"/>
      <c r="AD35" s="3507">
        <f t="shared" si="9"/>
        <v>10</v>
      </c>
      <c r="AE35" s="3548"/>
      <c r="AF35" s="3548"/>
      <c r="AG35" s="3384"/>
      <c r="AH35" s="3398">
        <v>45</v>
      </c>
      <c r="AI35" s="3384"/>
      <c r="AJ35" s="3384"/>
      <c r="AK35" s="3384"/>
      <c r="AL35" s="3384"/>
      <c r="AM35" s="3384"/>
      <c r="AN35" s="3384"/>
      <c r="AO35" s="3384"/>
      <c r="AP35" s="3384"/>
      <c r="AQ35" s="3398">
        <v>30</v>
      </c>
      <c r="AR35" s="2013"/>
      <c r="AS35" s="1784"/>
      <c r="AT35" s="1784"/>
      <c r="AU35" s="1784"/>
      <c r="AV35" s="1907"/>
      <c r="AW35" s="1410"/>
      <c r="AX35" s="2916">
        <f t="shared" si="10"/>
        <v>120</v>
      </c>
      <c r="AY35" s="3042">
        <f>AX35/'Radiología simple.'!$AO$8</f>
        <v>10</v>
      </c>
      <c r="AZ35" s="1807" t="str" cm="1">
        <f t="array" ref="AZ35">_xlfn.IFS(AY35&lt;4,"estandar",AY35&gt;9,"compleja",AY35&gt;4,"avanzada")</f>
        <v>compleja</v>
      </c>
      <c r="BA35" s="1411">
        <v>1</v>
      </c>
      <c r="BB35" s="1163">
        <v>1</v>
      </c>
      <c r="BC35" s="1163">
        <v>1</v>
      </c>
      <c r="BD35" s="1163">
        <v>0</v>
      </c>
      <c r="BE35" s="1164"/>
      <c r="BF35" s="1164"/>
      <c r="BG35" s="1163"/>
      <c r="BH35" s="1164"/>
      <c r="BI35" s="1164"/>
      <c r="BJ35" s="1162"/>
      <c r="BK35" s="1164"/>
      <c r="BL35" s="1164"/>
      <c r="BM35" s="1164"/>
      <c r="BN35" s="1164"/>
      <c r="BO35" s="1164"/>
      <c r="BP35" s="1165"/>
      <c r="BQ35" s="1200"/>
      <c r="BR35" s="177"/>
      <c r="BS35" s="46"/>
    </row>
    <row r="36" spans="1:91" ht="51.75" customHeight="1" x14ac:dyDescent="0.55000000000000004">
      <c r="A36" s="1437">
        <v>0</v>
      </c>
      <c r="B36" s="1438">
        <v>7</v>
      </c>
      <c r="C36" s="1437">
        <v>0</v>
      </c>
      <c r="D36" s="1438">
        <v>9</v>
      </c>
      <c r="E36" s="1437">
        <v>0</v>
      </c>
      <c r="F36" s="1438">
        <v>3</v>
      </c>
      <c r="G36" s="1437">
        <v>0</v>
      </c>
      <c r="H36" s="1438">
        <v>2</v>
      </c>
      <c r="I36" s="3890"/>
      <c r="J36" s="2766" t="str">
        <f t="shared" si="11"/>
        <v>07090302</v>
      </c>
      <c r="K36" s="830"/>
      <c r="L36" s="830"/>
      <c r="M36" s="830"/>
      <c r="N36" s="830"/>
      <c r="O36" s="830"/>
      <c r="P36" s="830"/>
      <c r="Q36" s="830"/>
      <c r="R36" s="830"/>
      <c r="S36" s="831" t="s">
        <v>94</v>
      </c>
      <c r="T36" s="2947" t="s">
        <v>2030</v>
      </c>
      <c r="U36" s="2979"/>
      <c r="V36" s="2854" t="s">
        <v>653</v>
      </c>
      <c r="W36" s="833"/>
      <c r="X36" s="822"/>
      <c r="Y36" s="545"/>
      <c r="Z36" s="3041" t="s">
        <v>649</v>
      </c>
      <c r="AA36" s="796"/>
      <c r="AB36" s="796"/>
      <c r="AC36" s="1263"/>
      <c r="AD36" s="3507">
        <f t="shared" si="9"/>
        <v>10</v>
      </c>
      <c r="AE36" s="3548"/>
      <c r="AF36" s="3548"/>
      <c r="AG36" s="3384"/>
      <c r="AH36" s="3398">
        <v>45</v>
      </c>
      <c r="AI36" s="3384"/>
      <c r="AJ36" s="3384"/>
      <c r="AK36" s="3384"/>
      <c r="AL36" s="3384"/>
      <c r="AM36" s="3384"/>
      <c r="AN36" s="3384"/>
      <c r="AO36" s="3384"/>
      <c r="AP36" s="3384"/>
      <c r="AQ36" s="3398">
        <v>30</v>
      </c>
      <c r="AR36" s="2013"/>
      <c r="AS36" s="1784"/>
      <c r="AT36" s="1784"/>
      <c r="AU36" s="1784"/>
      <c r="AV36" s="1907"/>
      <c r="AW36" s="1410"/>
      <c r="AX36" s="2916">
        <f t="shared" si="10"/>
        <v>120</v>
      </c>
      <c r="AY36" s="3042">
        <f>AX36/'Radiología simple.'!$AO$8</f>
        <v>10</v>
      </c>
      <c r="AZ36" s="1807" t="str" cm="1">
        <f t="array" ref="AZ36">_xlfn.IFS(AY36&lt;4,"estandar",AY36&gt;9,"compleja",AY36&gt;4,"avanzada")</f>
        <v>compleja</v>
      </c>
      <c r="BA36" s="1411">
        <v>1</v>
      </c>
      <c r="BB36" s="1163">
        <v>1</v>
      </c>
      <c r="BC36" s="1163">
        <v>1</v>
      </c>
      <c r="BD36" s="1163">
        <v>0</v>
      </c>
      <c r="BE36" s="1164"/>
      <c r="BF36" s="1164"/>
      <c r="BG36" s="1163"/>
      <c r="BH36" s="1164"/>
      <c r="BI36" s="1164"/>
      <c r="BJ36" s="1162"/>
      <c r="BK36" s="1164"/>
      <c r="BL36" s="1164"/>
      <c r="BM36" s="1164"/>
      <c r="BN36" s="1164"/>
      <c r="BO36" s="1164"/>
      <c r="BP36" s="1165"/>
      <c r="BQ36" s="1200"/>
      <c r="BR36" s="177"/>
      <c r="BS36" s="46"/>
    </row>
    <row r="37" spans="1:91" ht="51.75" customHeight="1" x14ac:dyDescent="0.55000000000000004">
      <c r="A37" s="1437">
        <v>0</v>
      </c>
      <c r="B37" s="1438">
        <v>7</v>
      </c>
      <c r="C37" s="1437">
        <v>0</v>
      </c>
      <c r="D37" s="1438">
        <v>9</v>
      </c>
      <c r="E37" s="1437">
        <v>0</v>
      </c>
      <c r="F37" s="1438">
        <v>3</v>
      </c>
      <c r="G37" s="1437">
        <v>0</v>
      </c>
      <c r="H37" s="1438">
        <v>3</v>
      </c>
      <c r="I37" s="3890"/>
      <c r="J37" s="2766" t="str">
        <f t="shared" si="11"/>
        <v>07090303</v>
      </c>
      <c r="K37" s="830"/>
      <c r="L37" s="830"/>
      <c r="M37" s="830"/>
      <c r="N37" s="830"/>
      <c r="O37" s="830"/>
      <c r="P37" s="830"/>
      <c r="Q37" s="830"/>
      <c r="R37" s="830"/>
      <c r="S37" s="831" t="s">
        <v>94</v>
      </c>
      <c r="T37" s="2708" t="s">
        <v>2031</v>
      </c>
      <c r="U37" s="2979"/>
      <c r="V37" s="2854" t="s">
        <v>653</v>
      </c>
      <c r="W37" s="833"/>
      <c r="X37" s="822"/>
      <c r="Y37" s="545"/>
      <c r="Z37" s="3041" t="s">
        <v>649</v>
      </c>
      <c r="AA37" s="796"/>
      <c r="AB37" s="796"/>
      <c r="AC37" s="1263"/>
      <c r="AD37" s="3507">
        <f t="shared" si="9"/>
        <v>15</v>
      </c>
      <c r="AE37" s="3548"/>
      <c r="AF37" s="3548"/>
      <c r="AG37" s="3384"/>
      <c r="AH37" s="3398">
        <v>60</v>
      </c>
      <c r="AI37" s="3384"/>
      <c r="AJ37" s="3384"/>
      <c r="AK37" s="3384"/>
      <c r="AL37" s="3384"/>
      <c r="AM37" s="3384"/>
      <c r="AN37" s="3384"/>
      <c r="AO37" s="3384"/>
      <c r="AP37" s="3384"/>
      <c r="AQ37" s="3398">
        <v>60</v>
      </c>
      <c r="AR37" s="2013"/>
      <c r="AS37" s="1784"/>
      <c r="AT37" s="1784"/>
      <c r="AU37" s="1784"/>
      <c r="AV37" s="1907"/>
      <c r="AW37" s="1410"/>
      <c r="AX37" s="2916">
        <f t="shared" si="10"/>
        <v>180</v>
      </c>
      <c r="AY37" s="3042">
        <f>AX37/'Radiología simple.'!$AO$8</f>
        <v>15</v>
      </c>
      <c r="AZ37" s="1807" t="str" cm="1">
        <f t="array" ref="AZ37">_xlfn.IFS(AY37&lt;4,"estandar",AY37&gt;9,"compleja",AY37&gt;4,"avanzada")</f>
        <v>compleja</v>
      </c>
      <c r="BA37" s="1411">
        <v>1</v>
      </c>
      <c r="BB37" s="1163">
        <v>1</v>
      </c>
      <c r="BC37" s="1163">
        <v>1</v>
      </c>
      <c r="BD37" s="1163">
        <v>0</v>
      </c>
      <c r="BE37" s="1164"/>
      <c r="BF37" s="1164"/>
      <c r="BG37" s="1163"/>
      <c r="BH37" s="1164"/>
      <c r="BI37" s="1164"/>
      <c r="BJ37" s="1162"/>
      <c r="BK37" s="1164"/>
      <c r="BL37" s="1164"/>
      <c r="BM37" s="1164"/>
      <c r="BN37" s="1164"/>
      <c r="BO37" s="1164"/>
      <c r="BP37" s="1165"/>
      <c r="BQ37" s="1200"/>
      <c r="BR37" s="177"/>
      <c r="BS37" s="46"/>
    </row>
    <row r="38" spans="1:91" ht="51.75" customHeight="1" x14ac:dyDescent="0.55000000000000004">
      <c r="A38" s="537"/>
      <c r="B38" s="538"/>
      <c r="C38" s="537"/>
      <c r="D38" s="538"/>
      <c r="E38" s="537"/>
      <c r="F38" s="538"/>
      <c r="G38" s="537"/>
      <c r="H38" s="538"/>
      <c r="I38" s="3883"/>
      <c r="J38" s="1375" t="str">
        <f t="shared" si="8"/>
        <v/>
      </c>
      <c r="K38" s="830"/>
      <c r="L38" s="830"/>
      <c r="M38" s="830"/>
      <c r="N38" s="830"/>
      <c r="O38" s="830"/>
      <c r="P38" s="830"/>
      <c r="Q38" s="830"/>
      <c r="R38" s="830"/>
      <c r="S38" s="830"/>
      <c r="T38" s="3185"/>
      <c r="U38" s="2663"/>
      <c r="V38" s="2700"/>
      <c r="W38" s="987"/>
      <c r="X38" s="543"/>
      <c r="Y38" s="545"/>
      <c r="Z38" s="3041"/>
      <c r="AA38" s="796"/>
      <c r="AB38" s="796"/>
      <c r="AC38" s="1263"/>
      <c r="AD38" s="3507">
        <f t="shared" si="9"/>
        <v>0</v>
      </c>
      <c r="AE38" s="3548"/>
      <c r="AF38" s="3548"/>
      <c r="AG38" s="3384"/>
      <c r="AH38" s="3398">
        <v>0</v>
      </c>
      <c r="AI38" s="3384"/>
      <c r="AJ38" s="3384"/>
      <c r="AK38" s="3384"/>
      <c r="AL38" s="3384"/>
      <c r="AM38" s="3384"/>
      <c r="AN38" s="3384"/>
      <c r="AO38" s="3384"/>
      <c r="AP38" s="3384"/>
      <c r="AQ38" s="3398">
        <v>0</v>
      </c>
      <c r="AR38" s="2013"/>
      <c r="AS38" s="1784"/>
      <c r="AT38" s="1784"/>
      <c r="AU38" s="1784"/>
      <c r="AV38" s="1907"/>
      <c r="AW38" s="1410"/>
      <c r="AX38" s="2916">
        <f t="shared" si="10"/>
        <v>0</v>
      </c>
      <c r="AY38" s="3042">
        <f>AX38/'Radiología simple.'!$AO$8</f>
        <v>0</v>
      </c>
      <c r="AZ38" s="1807" t="str" cm="1">
        <f t="array" ref="AZ38">_xlfn.IFS(AY38&lt;4,"estandar",AY38&gt;9,"compleja",AY38&gt;4,"avanzada")</f>
        <v>estandar</v>
      </c>
      <c r="BA38" s="1411">
        <v>1</v>
      </c>
      <c r="BB38" s="1163">
        <v>1</v>
      </c>
      <c r="BC38" s="1163">
        <v>1</v>
      </c>
      <c r="BD38" s="1163">
        <v>0</v>
      </c>
      <c r="BE38" s="1164"/>
      <c r="BF38" s="1164"/>
      <c r="BG38" s="1163"/>
      <c r="BH38" s="1164"/>
      <c r="BI38" s="1164"/>
      <c r="BJ38" s="1162"/>
      <c r="BK38" s="1164"/>
      <c r="BL38" s="1164"/>
      <c r="BM38" s="1164"/>
      <c r="BN38" s="1164"/>
      <c r="BO38" s="1164"/>
      <c r="BP38" s="1165"/>
      <c r="BQ38" s="1200"/>
      <c r="BR38" s="177"/>
      <c r="BS38" s="46"/>
    </row>
    <row r="39" spans="1:91" ht="51.75" customHeight="1" x14ac:dyDescent="0.55000000000000004">
      <c r="A39" s="537">
        <v>0</v>
      </c>
      <c r="B39" s="538">
        <v>7</v>
      </c>
      <c r="C39" s="537">
        <v>0</v>
      </c>
      <c r="D39" s="538">
        <v>9</v>
      </c>
      <c r="E39" s="537">
        <v>0</v>
      </c>
      <c r="F39" s="538">
        <v>4</v>
      </c>
      <c r="G39" s="537">
        <v>0</v>
      </c>
      <c r="H39" s="538">
        <v>1</v>
      </c>
      <c r="I39" s="3883" t="str">
        <f>CONCATENATE(A39,B39,C39,D39,E39,F39,G39,H39)</f>
        <v>07090401</v>
      </c>
      <c r="J39" s="1375" t="str">
        <f t="shared" si="8"/>
        <v>07090401</v>
      </c>
      <c r="K39" s="830"/>
      <c r="L39" s="830">
        <v>72251</v>
      </c>
      <c r="M39" s="830"/>
      <c r="N39" s="830"/>
      <c r="O39" s="830"/>
      <c r="P39" s="830"/>
      <c r="Q39" s="830"/>
      <c r="R39" s="830"/>
      <c r="S39" s="986" t="s">
        <v>119</v>
      </c>
      <c r="T39" s="2663" t="s">
        <v>2032</v>
      </c>
      <c r="U39" s="3185"/>
      <c r="V39" s="835" t="s">
        <v>240</v>
      </c>
      <c r="W39" s="879"/>
      <c r="X39" s="782"/>
      <c r="Y39" s="545" t="s">
        <v>2032</v>
      </c>
      <c r="Z39" s="3041" t="s">
        <v>649</v>
      </c>
      <c r="AA39" s="796"/>
      <c r="AB39" s="796"/>
      <c r="AC39" s="3679">
        <v>5.6</v>
      </c>
      <c r="AD39" s="3507">
        <f t="shared" si="9"/>
        <v>7.5</v>
      </c>
      <c r="AE39" s="3686">
        <v>14</v>
      </c>
      <c r="AF39" s="3686"/>
      <c r="AG39" s="3398">
        <v>30</v>
      </c>
      <c r="AH39" s="3398">
        <v>30</v>
      </c>
      <c r="AI39" s="3384"/>
      <c r="AJ39" s="3384"/>
      <c r="AK39" s="3384"/>
      <c r="AL39" s="3384"/>
      <c r="AM39" s="3384"/>
      <c r="AN39" s="3384"/>
      <c r="AO39" s="3384"/>
      <c r="AP39" s="3398">
        <v>30</v>
      </c>
      <c r="AQ39" s="3398">
        <v>30</v>
      </c>
      <c r="AR39" s="2013"/>
      <c r="AS39" s="1784"/>
      <c r="AT39" s="1784"/>
      <c r="AU39" s="1784"/>
      <c r="AV39" s="1907"/>
      <c r="AW39" s="1410"/>
      <c r="AX39" s="2916">
        <f t="shared" si="10"/>
        <v>90</v>
      </c>
      <c r="AY39" s="3042">
        <f>AX39/'Radiología simple.'!$AO$8</f>
        <v>7.5</v>
      </c>
      <c r="AZ39" s="1807" t="str" cm="1">
        <f t="array" ref="AZ39">_xlfn.IFS(AY39&lt;4,"estandar",AY39&gt;9,"compleja",AY39&gt;4,"avanzada")</f>
        <v>avanzada</v>
      </c>
      <c r="BA39" s="1411">
        <v>1</v>
      </c>
      <c r="BB39" s="1163">
        <v>1</v>
      </c>
      <c r="BC39" s="1163">
        <v>1</v>
      </c>
      <c r="BD39" s="1163">
        <v>0</v>
      </c>
      <c r="BE39" s="1164">
        <v>9.8352850678733006</v>
      </c>
      <c r="BF39" s="1164">
        <v>12.2038823529412</v>
      </c>
      <c r="BG39" s="1163"/>
      <c r="BH39" s="1164">
        <v>21.750678733031702</v>
      </c>
      <c r="BI39" s="1164">
        <f>SUM(BE39,BF39,BH39)</f>
        <v>43.789846153846199</v>
      </c>
      <c r="BJ39" s="1162"/>
      <c r="BK39" s="1164">
        <v>4.4899100959523697</v>
      </c>
      <c r="BL39" s="1164">
        <v>0</v>
      </c>
      <c r="BM39" s="1164">
        <v>82</v>
      </c>
      <c r="BN39" s="1164">
        <v>0.98104170433137505</v>
      </c>
      <c r="BO39" s="1164">
        <f>SUM(BI39,BK39,BL39,BM39,BN39)</f>
        <v>131.26079795412994</v>
      </c>
      <c r="BP39" s="1165"/>
      <c r="BQ39" s="1200"/>
      <c r="BR39" s="177"/>
      <c r="BS39" s="46"/>
    </row>
    <row r="40" spans="1:91" ht="51.75" hidden="1" customHeight="1" x14ac:dyDescent="0.55000000000000004">
      <c r="A40" s="537"/>
      <c r="B40" s="538"/>
      <c r="C40" s="537"/>
      <c r="D40" s="538"/>
      <c r="E40" s="537"/>
      <c r="F40" s="538"/>
      <c r="G40" s="537"/>
      <c r="H40" s="538"/>
      <c r="I40" s="3883"/>
      <c r="J40" s="1375" t="str">
        <f t="shared" si="8"/>
        <v/>
      </c>
      <c r="K40" s="830"/>
      <c r="L40" s="830"/>
      <c r="M40" s="830"/>
      <c r="N40" s="830"/>
      <c r="O40" s="830"/>
      <c r="P40" s="830"/>
      <c r="Q40" s="830"/>
      <c r="R40" s="830"/>
      <c r="S40" s="986"/>
      <c r="T40" s="2663"/>
      <c r="U40" s="3185"/>
      <c r="V40" s="835"/>
      <c r="W40" s="879"/>
      <c r="X40" s="782"/>
      <c r="Y40" s="545"/>
      <c r="Z40" s="548"/>
      <c r="AA40" s="796"/>
      <c r="AB40" s="796"/>
      <c r="AC40" s="1263"/>
      <c r="AD40" s="3507">
        <f t="shared" si="9"/>
        <v>0</v>
      </c>
      <c r="AE40" s="3548"/>
      <c r="AF40" s="3548"/>
      <c r="AG40" s="3384"/>
      <c r="AH40" s="3398">
        <v>0</v>
      </c>
      <c r="AI40" s="3384"/>
      <c r="AJ40" s="3384"/>
      <c r="AK40" s="3384"/>
      <c r="AL40" s="3384"/>
      <c r="AM40" s="3384"/>
      <c r="AN40" s="3384"/>
      <c r="AO40" s="3384"/>
      <c r="AP40" s="3384"/>
      <c r="AQ40" s="3398">
        <v>0</v>
      </c>
      <c r="AR40" s="2013"/>
      <c r="AS40" s="1784"/>
      <c r="AT40" s="1784"/>
      <c r="AU40" s="1784"/>
      <c r="AV40" s="1907"/>
      <c r="AW40" s="1410"/>
      <c r="AX40" s="2916">
        <f t="shared" si="10"/>
        <v>0</v>
      </c>
      <c r="AY40" s="3042">
        <f>AX40/'Radiología simple.'!$AO$8</f>
        <v>0</v>
      </c>
      <c r="AZ40" s="1807" t="str" cm="1">
        <f t="array" ref="AZ40">_xlfn.IFS(AY40&lt;4,"estandar",AY40&gt;9,"compleja",AY40&gt;4,"avanzada")</f>
        <v>estandar</v>
      </c>
      <c r="BA40" s="1411">
        <v>1</v>
      </c>
      <c r="BB40" s="1163">
        <v>1</v>
      </c>
      <c r="BC40" s="1163">
        <v>1</v>
      </c>
      <c r="BD40" s="1163">
        <v>0</v>
      </c>
      <c r="BE40" s="1164"/>
      <c r="BF40" s="1164"/>
      <c r="BG40" s="1163"/>
      <c r="BH40" s="1164"/>
      <c r="BI40" s="1164"/>
      <c r="BJ40" s="1162"/>
      <c r="BK40" s="1164"/>
      <c r="BL40" s="1164"/>
      <c r="BM40" s="1164"/>
      <c r="BN40" s="1164"/>
      <c r="BO40" s="1164"/>
      <c r="BP40" s="1165"/>
      <c r="BQ40" s="1200"/>
      <c r="BR40" s="177"/>
      <c r="BS40" s="46"/>
    </row>
    <row r="41" spans="1:91" ht="51.75" customHeight="1" x14ac:dyDescent="0.55000000000000004">
      <c r="A41" s="537">
        <v>0</v>
      </c>
      <c r="B41" s="538">
        <v>7</v>
      </c>
      <c r="C41" s="537">
        <v>0</v>
      </c>
      <c r="D41" s="538">
        <v>3</v>
      </c>
      <c r="E41" s="537">
        <v>0</v>
      </c>
      <c r="F41" s="538">
        <v>3</v>
      </c>
      <c r="G41" s="537">
        <v>0</v>
      </c>
      <c r="H41" s="538">
        <v>0</v>
      </c>
      <c r="I41" s="3883" t="str">
        <f t="shared" ref="I41:I44" si="12">CONCATENATE(A41,B41,C41,D41,E41,F41,G41,H41)</f>
        <v>07030300</v>
      </c>
      <c r="J41" s="1375" t="str">
        <f t="shared" si="8"/>
        <v>07030300</v>
      </c>
      <c r="K41" s="2710"/>
      <c r="L41" s="830"/>
      <c r="M41" s="830"/>
      <c r="N41" s="830"/>
      <c r="O41" s="830"/>
      <c r="P41" s="830"/>
      <c r="Q41" s="830"/>
      <c r="R41" s="830"/>
      <c r="S41" s="986" t="s">
        <v>119</v>
      </c>
      <c r="T41" s="2663" t="s">
        <v>2033</v>
      </c>
      <c r="U41" s="3185"/>
      <c r="V41" s="835" t="s">
        <v>240</v>
      </c>
      <c r="W41" s="879"/>
      <c r="X41" s="782"/>
      <c r="Y41" s="780"/>
      <c r="Z41" s="548"/>
      <c r="AA41" s="796"/>
      <c r="AB41" s="796"/>
      <c r="AC41" s="1263"/>
      <c r="AD41" s="3507"/>
      <c r="AE41" s="3548"/>
      <c r="AF41" s="3548"/>
      <c r="AG41" s="3384"/>
      <c r="AH41" s="3398"/>
      <c r="AI41" s="3384"/>
      <c r="AJ41" s="3384"/>
      <c r="AK41" s="3384"/>
      <c r="AL41" s="3384"/>
      <c r="AM41" s="3384"/>
      <c r="AN41" s="3384"/>
      <c r="AO41" s="3384"/>
      <c r="AP41" s="3384"/>
      <c r="AQ41" s="3398"/>
      <c r="AR41" s="2013"/>
      <c r="AS41" s="1784"/>
      <c r="AT41" s="1784"/>
      <c r="AU41" s="1784"/>
      <c r="AV41" s="1907"/>
      <c r="AW41" s="1410"/>
      <c r="AX41" s="2916">
        <f t="shared" si="10"/>
        <v>0</v>
      </c>
      <c r="AY41" s="3042">
        <f>AX41/'Radiología simple.'!$AO$8</f>
        <v>0</v>
      </c>
      <c r="AZ41" s="1807" t="str" cm="1">
        <f t="array" ref="AZ41">_xlfn.IFS(AY41&lt;4,"estandar",AY41&gt;9,"compleja",AY41&gt;4,"avanzada")</f>
        <v>estandar</v>
      </c>
      <c r="BA41" s="1411">
        <v>1</v>
      </c>
      <c r="BB41" s="1163">
        <v>1</v>
      </c>
      <c r="BC41" s="1163">
        <v>1</v>
      </c>
      <c r="BD41" s="1163">
        <v>0</v>
      </c>
      <c r="BE41" s="1164"/>
      <c r="BF41" s="1164"/>
      <c r="BG41" s="1163"/>
      <c r="BH41" s="1164"/>
      <c r="BI41" s="1164"/>
      <c r="BJ41" s="1162"/>
      <c r="BK41" s="1164"/>
      <c r="BL41" s="1164"/>
      <c r="BM41" s="1164"/>
      <c r="BN41" s="1164"/>
      <c r="BO41" s="1164"/>
      <c r="BP41" s="1165"/>
      <c r="BQ41" s="1200"/>
      <c r="BR41" s="177"/>
      <c r="BS41" s="46"/>
    </row>
    <row r="42" spans="1:91" ht="51.75" customHeight="1" x14ac:dyDescent="0.55000000000000004">
      <c r="A42" s="537">
        <v>0</v>
      </c>
      <c r="B42" s="538">
        <v>7</v>
      </c>
      <c r="C42" s="537">
        <v>0</v>
      </c>
      <c r="D42" s="538">
        <v>3</v>
      </c>
      <c r="E42" s="537">
        <v>0</v>
      </c>
      <c r="F42" s="538">
        <v>3</v>
      </c>
      <c r="G42" s="537">
        <v>0</v>
      </c>
      <c r="H42" s="538">
        <v>1</v>
      </c>
      <c r="I42" s="3883" t="str">
        <f t="shared" si="12"/>
        <v>07030301</v>
      </c>
      <c r="J42" s="1375" t="str">
        <f t="shared" si="8"/>
        <v>07030301</v>
      </c>
      <c r="K42" s="830"/>
      <c r="L42" s="986" t="s">
        <v>309</v>
      </c>
      <c r="M42" s="986"/>
      <c r="N42" s="986"/>
      <c r="O42" s="986"/>
      <c r="P42" s="986"/>
      <c r="Q42" s="986"/>
      <c r="R42" s="986"/>
      <c r="S42" s="986" t="s">
        <v>119</v>
      </c>
      <c r="T42" s="3185"/>
      <c r="U42" s="2663" t="s">
        <v>2034</v>
      </c>
      <c r="V42" s="835" t="s">
        <v>240</v>
      </c>
      <c r="W42" s="987"/>
      <c r="X42" s="543"/>
      <c r="Y42" s="1046" t="s">
        <v>2035</v>
      </c>
      <c r="Z42" s="3041" t="s">
        <v>649</v>
      </c>
      <c r="AA42" s="796"/>
      <c r="AB42" s="796"/>
      <c r="AC42" s="3679">
        <v>7.5</v>
      </c>
      <c r="AD42" s="3507">
        <f t="shared" si="9"/>
        <v>10</v>
      </c>
      <c r="AE42" s="3686">
        <v>16.8</v>
      </c>
      <c r="AF42" s="3686"/>
      <c r="AG42" s="3398">
        <v>40</v>
      </c>
      <c r="AH42" s="3398">
        <v>40</v>
      </c>
      <c r="AI42" s="3384"/>
      <c r="AJ42" s="3384"/>
      <c r="AK42" s="3384"/>
      <c r="AL42" s="3384"/>
      <c r="AM42" s="3384"/>
      <c r="AN42" s="3384"/>
      <c r="AO42" s="3384"/>
      <c r="AP42" s="3398">
        <v>40</v>
      </c>
      <c r="AQ42" s="3398">
        <v>40</v>
      </c>
      <c r="AR42" s="2013"/>
      <c r="AS42" s="1784"/>
      <c r="AT42" s="1784"/>
      <c r="AU42" s="1784"/>
      <c r="AV42" s="1907"/>
      <c r="AW42" s="1410"/>
      <c r="AX42" s="2916">
        <f t="shared" si="10"/>
        <v>120</v>
      </c>
      <c r="AY42" s="3042">
        <f>AX42/'Radiología simple.'!$AO$8</f>
        <v>10</v>
      </c>
      <c r="AZ42" s="1807" t="str" cm="1">
        <f t="array" ref="AZ42">_xlfn.IFS(AY42&lt;4,"estandar",AY42&gt;9,"compleja",AY42&gt;4,"avanzada")</f>
        <v>compleja</v>
      </c>
      <c r="BA42" s="1411">
        <v>1</v>
      </c>
      <c r="BB42" s="1163">
        <v>1</v>
      </c>
      <c r="BC42" s="1163">
        <v>1</v>
      </c>
      <c r="BD42" s="1163">
        <v>0</v>
      </c>
      <c r="BE42" s="1164">
        <v>13.113713423831101</v>
      </c>
      <c r="BF42" s="1164">
        <v>16.271843137254901</v>
      </c>
      <c r="BG42" s="1163"/>
      <c r="BH42" s="1164">
        <v>29.000904977375601</v>
      </c>
      <c r="BI42" s="1164">
        <f>SUM(BE42,BF42,BH42)</f>
        <v>58.386461538461603</v>
      </c>
      <c r="BJ42" s="1162"/>
      <c r="BK42" s="1164">
        <v>5.9865467946031599</v>
      </c>
      <c r="BL42" s="1164">
        <v>0</v>
      </c>
      <c r="BM42" s="1164">
        <v>94</v>
      </c>
      <c r="BN42" s="1164">
        <v>0.98104170433137505</v>
      </c>
      <c r="BO42" s="1164">
        <f>SUM(BI42,BK42,BL42,BM42,BN42)</f>
        <v>159.35405003739615</v>
      </c>
      <c r="BP42" s="1165"/>
      <c r="BQ42" s="1200"/>
      <c r="BR42" s="177"/>
      <c r="BS42" s="46"/>
    </row>
    <row r="43" spans="1:91" ht="51.75" customHeight="1" x14ac:dyDescent="0.55000000000000004">
      <c r="A43" s="537">
        <v>0</v>
      </c>
      <c r="B43" s="538">
        <v>7</v>
      </c>
      <c r="C43" s="537">
        <v>0</v>
      </c>
      <c r="D43" s="538">
        <v>3</v>
      </c>
      <c r="E43" s="537">
        <v>0</v>
      </c>
      <c r="F43" s="538">
        <v>3</v>
      </c>
      <c r="G43" s="537">
        <v>0</v>
      </c>
      <c r="H43" s="538">
        <v>2</v>
      </c>
      <c r="I43" s="3883" t="str">
        <f t="shared" si="12"/>
        <v>07030302</v>
      </c>
      <c r="J43" s="1375" t="str">
        <f t="shared" si="8"/>
        <v>07030302</v>
      </c>
      <c r="K43" s="830"/>
      <c r="L43" s="986" t="s">
        <v>309</v>
      </c>
      <c r="M43" s="986"/>
      <c r="N43" s="986"/>
      <c r="O43" s="986"/>
      <c r="P43" s="986"/>
      <c r="Q43" s="986"/>
      <c r="R43" s="986"/>
      <c r="S43" s="986" t="s">
        <v>119</v>
      </c>
      <c r="T43" s="3185"/>
      <c r="U43" s="2663" t="s">
        <v>2036</v>
      </c>
      <c r="V43" s="835" t="s">
        <v>240</v>
      </c>
      <c r="W43" s="987"/>
      <c r="X43" s="543"/>
      <c r="Y43" s="1046" t="s">
        <v>2037</v>
      </c>
      <c r="Z43" s="3041" t="s">
        <v>649</v>
      </c>
      <c r="AA43" s="796"/>
      <c r="AB43" s="796"/>
      <c r="AC43" s="3679">
        <v>9.4</v>
      </c>
      <c r="AD43" s="3507">
        <f t="shared" si="9"/>
        <v>12.5</v>
      </c>
      <c r="AE43" s="3686">
        <v>22.5</v>
      </c>
      <c r="AF43" s="3686"/>
      <c r="AG43" s="3398">
        <v>50</v>
      </c>
      <c r="AH43" s="3398">
        <v>50</v>
      </c>
      <c r="AI43" s="3384"/>
      <c r="AJ43" s="3384"/>
      <c r="AK43" s="3384"/>
      <c r="AL43" s="3384"/>
      <c r="AM43" s="3384"/>
      <c r="AN43" s="3384"/>
      <c r="AO43" s="3384"/>
      <c r="AP43" s="3398">
        <v>50</v>
      </c>
      <c r="AQ43" s="3398">
        <v>50</v>
      </c>
      <c r="AR43" s="2013"/>
      <c r="AS43" s="1784"/>
      <c r="AT43" s="1784"/>
      <c r="AU43" s="1784"/>
      <c r="AV43" s="1907"/>
      <c r="AW43" s="1410"/>
      <c r="AX43" s="2916">
        <f t="shared" si="10"/>
        <v>150</v>
      </c>
      <c r="AY43" s="3042">
        <f>AX43/'Radiología simple.'!$AO$8</f>
        <v>12.5</v>
      </c>
      <c r="AZ43" s="1807" t="str" cm="1">
        <f t="array" ref="AZ43">_xlfn.IFS(AY43&lt;4,"estandar",AY43&gt;9,"compleja",AY43&gt;4,"avanzada")</f>
        <v>compleja</v>
      </c>
      <c r="BA43" s="1411">
        <v>1</v>
      </c>
      <c r="BB43" s="1163">
        <v>1</v>
      </c>
      <c r="BC43" s="1163">
        <v>1</v>
      </c>
      <c r="BD43" s="1163">
        <v>0</v>
      </c>
      <c r="BE43" s="1164">
        <v>16.392141779788801</v>
      </c>
      <c r="BF43" s="1164">
        <v>20.339803921568599</v>
      </c>
      <c r="BG43" s="1163"/>
      <c r="BH43" s="1164">
        <v>36.251131221719497</v>
      </c>
      <c r="BI43" s="1164">
        <f>SUM(BE43,BF43,BH43)</f>
        <v>72.983076923076908</v>
      </c>
      <c r="BJ43" s="1162"/>
      <c r="BK43" s="1164">
        <v>36.467015956179999</v>
      </c>
      <c r="BL43" s="1164">
        <v>0</v>
      </c>
      <c r="BM43" s="1164">
        <v>94</v>
      </c>
      <c r="BN43" s="1164">
        <v>8.6022317077484001</v>
      </c>
      <c r="BO43" s="1164">
        <f>SUM(BI43,BK43,BL43,BM43,BN43)</f>
        <v>212.0523245870053</v>
      </c>
      <c r="BP43" s="1165"/>
      <c r="BQ43" s="1200"/>
      <c r="BR43" s="177"/>
      <c r="BS43" s="46"/>
    </row>
    <row r="44" spans="1:91" ht="51.75" customHeight="1" x14ac:dyDescent="0.55000000000000004">
      <c r="A44" s="537">
        <v>0</v>
      </c>
      <c r="B44" s="538">
        <v>7</v>
      </c>
      <c r="C44" s="537">
        <v>0</v>
      </c>
      <c r="D44" s="538">
        <v>3</v>
      </c>
      <c r="E44" s="537">
        <v>0</v>
      </c>
      <c r="F44" s="538">
        <v>4</v>
      </c>
      <c r="G44" s="537">
        <v>0</v>
      </c>
      <c r="H44" s="538">
        <v>1</v>
      </c>
      <c r="I44" s="3883" t="str">
        <f t="shared" si="12"/>
        <v>07030401</v>
      </c>
      <c r="J44" s="1375" t="str">
        <f t="shared" si="8"/>
        <v>07030401</v>
      </c>
      <c r="K44" s="830"/>
      <c r="L44" s="830">
        <v>72165</v>
      </c>
      <c r="M44" s="830"/>
      <c r="N44" s="830"/>
      <c r="O44" s="830"/>
      <c r="P44" s="830"/>
      <c r="Q44" s="830"/>
      <c r="R44" s="830"/>
      <c r="S44" s="986" t="s">
        <v>119</v>
      </c>
      <c r="T44" s="2663" t="s">
        <v>2038</v>
      </c>
      <c r="U44" s="2663"/>
      <c r="V44" s="835" t="s">
        <v>240</v>
      </c>
      <c r="W44" s="987"/>
      <c r="X44" s="543"/>
      <c r="Y44" s="1046" t="s">
        <v>2039</v>
      </c>
      <c r="Z44" s="3041" t="s">
        <v>649</v>
      </c>
      <c r="AA44" s="796"/>
      <c r="AB44" s="796"/>
      <c r="AC44" s="3679">
        <v>9.4</v>
      </c>
      <c r="AD44" s="3507">
        <f t="shared" si="9"/>
        <v>12.5</v>
      </c>
      <c r="AE44" s="3686">
        <v>16.8</v>
      </c>
      <c r="AF44" s="3686"/>
      <c r="AG44" s="3398">
        <v>50</v>
      </c>
      <c r="AH44" s="3398">
        <v>50</v>
      </c>
      <c r="AI44" s="3384"/>
      <c r="AJ44" s="3384"/>
      <c r="AK44" s="3384"/>
      <c r="AL44" s="3384"/>
      <c r="AM44" s="3384"/>
      <c r="AN44" s="3384"/>
      <c r="AO44" s="3384"/>
      <c r="AP44" s="3398">
        <v>50</v>
      </c>
      <c r="AQ44" s="3398">
        <v>50</v>
      </c>
      <c r="AR44" s="2013"/>
      <c r="AS44" s="1784"/>
      <c r="AT44" s="1784"/>
      <c r="AU44" s="1784"/>
      <c r="AV44" s="1907"/>
      <c r="AW44" s="1410"/>
      <c r="AX44" s="2916">
        <f t="shared" si="10"/>
        <v>150</v>
      </c>
      <c r="AY44" s="3042">
        <f>AX44/'Radiología simple.'!$AO$8</f>
        <v>12.5</v>
      </c>
      <c r="AZ44" s="1807" t="str" cm="1">
        <f t="array" ref="AZ44">_xlfn.IFS(AY44&lt;4,"estandar",AY44&gt;9,"compleja",AY44&gt;4,"avanzada")</f>
        <v>compleja</v>
      </c>
      <c r="BA44" s="1411">
        <v>1</v>
      </c>
      <c r="BB44" s="1163">
        <v>1</v>
      </c>
      <c r="BC44" s="1163">
        <v>1</v>
      </c>
      <c r="BD44" s="1163">
        <v>0</v>
      </c>
      <c r="BE44" s="1164">
        <v>16.392141779788801</v>
      </c>
      <c r="BF44" s="1164">
        <v>20.339803921568599</v>
      </c>
      <c r="BG44" s="1163"/>
      <c r="BH44" s="1164">
        <v>36.251131221719497</v>
      </c>
      <c r="BI44" s="1164">
        <f>SUM(BE44,BF44,BH44)</f>
        <v>72.983076923076908</v>
      </c>
      <c r="BJ44" s="1162"/>
      <c r="BK44" s="1164">
        <v>7.4831834932539598</v>
      </c>
      <c r="BL44" s="1164">
        <v>0</v>
      </c>
      <c r="BM44" s="1164">
        <v>82</v>
      </c>
      <c r="BN44" s="1164">
        <v>0.98104170433137505</v>
      </c>
      <c r="BO44" s="1164">
        <f>SUM(BI44,BK44,BL44,BM44,BN44)</f>
        <v>163.44730212066224</v>
      </c>
      <c r="BP44" s="1165"/>
      <c r="BQ44" s="1200"/>
      <c r="BR44" s="177"/>
      <c r="BS44" s="46"/>
    </row>
    <row r="45" spans="1:91" ht="51.75" customHeight="1" x14ac:dyDescent="0.55000000000000004">
      <c r="A45" s="90"/>
      <c r="B45" s="89"/>
      <c r="C45" s="90"/>
      <c r="D45" s="89"/>
      <c r="E45" s="90"/>
      <c r="F45" s="89"/>
      <c r="G45" s="90"/>
      <c r="H45" s="89"/>
      <c r="I45" s="1374"/>
      <c r="J45" s="1374"/>
      <c r="K45" s="127"/>
      <c r="L45" s="127"/>
      <c r="M45" s="120"/>
      <c r="N45" s="120"/>
      <c r="O45" s="120"/>
      <c r="P45" s="120"/>
      <c r="Q45" s="120"/>
      <c r="R45" s="120"/>
      <c r="S45" s="127"/>
      <c r="T45" s="143"/>
      <c r="U45" s="2307"/>
      <c r="V45" s="60"/>
      <c r="W45" s="60"/>
      <c r="X45" s="60"/>
      <c r="Y45" s="61"/>
      <c r="Z45" s="61"/>
      <c r="AA45" s="61"/>
      <c r="AB45" s="61"/>
      <c r="AC45" s="1263"/>
      <c r="AD45" s="3685"/>
      <c r="AE45" s="3548"/>
      <c r="AF45" s="3548"/>
      <c r="AG45" s="3384"/>
      <c r="AH45" s="3384"/>
      <c r="AI45" s="3384"/>
      <c r="AJ45" s="3384"/>
      <c r="AK45" s="3384"/>
      <c r="AL45" s="3384"/>
      <c r="AM45" s="3384"/>
      <c r="AN45" s="3384"/>
      <c r="AO45" s="3384"/>
      <c r="AP45" s="3384"/>
      <c r="AQ45" s="3384"/>
      <c r="AR45" s="2013"/>
      <c r="AS45" s="1784"/>
      <c r="AT45" s="1784"/>
      <c r="AU45" s="1784"/>
      <c r="AV45" s="1907"/>
      <c r="AW45" s="1410"/>
      <c r="AX45" s="1850"/>
      <c r="AY45" s="1552"/>
      <c r="AZ45" s="1851"/>
      <c r="BA45" s="1411"/>
      <c r="BB45" s="1163"/>
      <c r="BC45" s="1163"/>
      <c r="BD45" s="1163"/>
      <c r="BE45" s="1164"/>
      <c r="BF45" s="1164"/>
      <c r="BG45" s="1163"/>
      <c r="BH45" s="1164"/>
      <c r="BI45" s="1164"/>
      <c r="BJ45" s="1162"/>
      <c r="BK45" s="1164"/>
      <c r="BL45" s="1164"/>
      <c r="BM45" s="1164"/>
      <c r="BN45" s="1164"/>
      <c r="BO45" s="1164"/>
      <c r="BP45" s="1165"/>
      <c r="BQ45" s="1200"/>
      <c r="BR45" s="177"/>
      <c r="BS45" s="46"/>
    </row>
    <row r="46" spans="1:91" s="1078" customFormat="1" ht="51.75" customHeight="1" x14ac:dyDescent="0.55000000000000004">
      <c r="A46" s="809"/>
      <c r="B46" s="810"/>
      <c r="C46" s="809"/>
      <c r="D46" s="810"/>
      <c r="E46" s="809"/>
      <c r="F46" s="810"/>
      <c r="G46" s="809"/>
      <c r="H46" s="810"/>
      <c r="I46" s="2856"/>
      <c r="J46" s="2856"/>
      <c r="K46" s="947"/>
      <c r="L46" s="947"/>
      <c r="M46" s="947"/>
      <c r="N46" s="947"/>
      <c r="O46" s="947"/>
      <c r="P46" s="947"/>
      <c r="Q46" s="947"/>
      <c r="R46" s="947"/>
      <c r="S46" s="944" t="s">
        <v>741</v>
      </c>
      <c r="T46" s="844" t="s">
        <v>2040</v>
      </c>
      <c r="U46" s="3920"/>
      <c r="V46" s="1101"/>
      <c r="W46" s="1101"/>
      <c r="X46" s="1101"/>
      <c r="Y46" s="946"/>
      <c r="Z46" s="946"/>
      <c r="AA46" s="946"/>
      <c r="AB46" s="946"/>
      <c r="AC46" s="1258"/>
      <c r="AD46" s="3687"/>
      <c r="AE46" s="3688"/>
      <c r="AF46" s="3688"/>
      <c r="AG46" s="3620"/>
      <c r="AH46" s="3620"/>
      <c r="AI46" s="3620"/>
      <c r="AJ46" s="3620"/>
      <c r="AK46" s="3620"/>
      <c r="AL46" s="3620"/>
      <c r="AM46" s="3620"/>
      <c r="AN46" s="3620"/>
      <c r="AO46" s="3620"/>
      <c r="AP46" s="3620"/>
      <c r="AQ46" s="3620"/>
      <c r="AR46" s="2148"/>
      <c r="AS46" s="1957"/>
      <c r="AT46" s="1957"/>
      <c r="AU46" s="1957"/>
      <c r="AV46" s="1973"/>
      <c r="AW46" s="1945"/>
      <c r="AX46" s="1935"/>
      <c r="AY46" s="1599"/>
      <c r="AZ46" s="1936"/>
      <c r="BA46" s="1610"/>
      <c r="BB46" s="1222"/>
      <c r="BC46" s="1222"/>
      <c r="BD46" s="1222"/>
      <c r="BE46" s="1223"/>
      <c r="BF46" s="1223"/>
      <c r="BG46" s="1222"/>
      <c r="BH46" s="1223"/>
      <c r="BI46" s="1223"/>
      <c r="BJ46" s="1232"/>
      <c r="BK46" s="1223"/>
      <c r="BL46" s="1223"/>
      <c r="BM46" s="1223"/>
      <c r="BN46" s="1223"/>
      <c r="BO46" s="1223"/>
      <c r="BP46" s="1224"/>
      <c r="BQ46" s="1225"/>
      <c r="BR46" s="1102"/>
      <c r="BS46" s="1103"/>
      <c r="BT46" s="564"/>
      <c r="BU46" s="564"/>
      <c r="BV46" s="564"/>
      <c r="BW46" s="564"/>
      <c r="BX46" s="564"/>
      <c r="BY46" s="564"/>
      <c r="BZ46" s="564"/>
      <c r="CA46" s="564"/>
      <c r="CB46" s="564"/>
      <c r="CC46" s="564"/>
      <c r="CD46" s="564"/>
      <c r="CE46" s="564"/>
      <c r="CF46" s="564"/>
      <c r="CG46" s="564"/>
      <c r="CH46" s="564"/>
      <c r="CI46" s="564"/>
      <c r="CJ46" s="564"/>
      <c r="CK46" s="564"/>
      <c r="CL46" s="564"/>
      <c r="CM46" s="564"/>
    </row>
    <row r="47" spans="1:91" ht="51.75" customHeight="1" x14ac:dyDescent="0.55000000000000004">
      <c r="A47" s="537">
        <v>0</v>
      </c>
      <c r="B47" s="538">
        <v>7</v>
      </c>
      <c r="C47" s="537">
        <v>0</v>
      </c>
      <c r="D47" s="538">
        <v>9</v>
      </c>
      <c r="E47" s="537">
        <v>0</v>
      </c>
      <c r="F47" s="538">
        <v>5</v>
      </c>
      <c r="G47" s="537">
        <v>0</v>
      </c>
      <c r="H47" s="538">
        <v>0</v>
      </c>
      <c r="I47" s="3883" t="str">
        <f>CONCATENATE(A47,B47,C47,D47,E47,F47,G47,H47)</f>
        <v>07090500</v>
      </c>
      <c r="J47" s="1375" t="str">
        <f t="shared" ref="J47:J52" si="13">CONCATENATE(A47,B47,C47,D47,E47,F47,G47,H47)</f>
        <v>07090500</v>
      </c>
      <c r="K47" s="830"/>
      <c r="L47" s="830"/>
      <c r="M47" s="830"/>
      <c r="N47" s="830"/>
      <c r="O47" s="830"/>
      <c r="P47" s="830"/>
      <c r="Q47" s="830"/>
      <c r="R47" s="830"/>
      <c r="S47" s="986" t="s">
        <v>741</v>
      </c>
      <c r="T47" s="2663" t="s">
        <v>2041</v>
      </c>
      <c r="U47" s="3185"/>
      <c r="V47" s="879"/>
      <c r="W47" s="879"/>
      <c r="X47" s="782"/>
      <c r="Y47" s="780"/>
      <c r="Z47" s="548"/>
      <c r="AA47" s="796"/>
      <c r="AB47" s="796"/>
      <c r="AC47" s="1263"/>
      <c r="AD47" s="3507"/>
      <c r="AE47" s="3548"/>
      <c r="AF47" s="3548"/>
      <c r="AG47" s="3384"/>
      <c r="AH47" s="3384"/>
      <c r="AI47" s="3384"/>
      <c r="AJ47" s="3384"/>
      <c r="AK47" s="3384"/>
      <c r="AL47" s="3384"/>
      <c r="AM47" s="3384"/>
      <c r="AN47" s="3384"/>
      <c r="AO47" s="3384"/>
      <c r="AP47" s="3384"/>
      <c r="AQ47" s="3384"/>
      <c r="AR47" s="2013"/>
      <c r="AS47" s="1784"/>
      <c r="AT47" s="1784"/>
      <c r="AU47" s="1784"/>
      <c r="AV47" s="1907"/>
      <c r="AW47" s="1410"/>
      <c r="AX47" s="1850"/>
      <c r="AY47" s="1552"/>
      <c r="AZ47" s="1851"/>
      <c r="BA47" s="1411">
        <v>1</v>
      </c>
      <c r="BB47" s="1163">
        <v>1</v>
      </c>
      <c r="BC47" s="1163">
        <v>1</v>
      </c>
      <c r="BD47" s="1163">
        <v>0</v>
      </c>
      <c r="BE47" s="1164"/>
      <c r="BF47" s="1164"/>
      <c r="BG47" s="1163"/>
      <c r="BH47" s="1164"/>
      <c r="BI47" s="1164"/>
      <c r="BJ47" s="1162"/>
      <c r="BK47" s="1164"/>
      <c r="BL47" s="1164"/>
      <c r="BM47" s="1164"/>
      <c r="BN47" s="1164"/>
      <c r="BO47" s="1164"/>
      <c r="BP47" s="1165"/>
      <c r="BQ47" s="1200"/>
      <c r="BR47" s="436"/>
      <c r="BS47" s="437"/>
    </row>
    <row r="48" spans="1:91" ht="51.75" customHeight="1" x14ac:dyDescent="0.55000000000000004">
      <c r="A48" s="1387">
        <v>0</v>
      </c>
      <c r="B48" s="1388">
        <v>7</v>
      </c>
      <c r="C48" s="1387">
        <v>0</v>
      </c>
      <c r="D48" s="1388">
        <v>9</v>
      </c>
      <c r="E48" s="1387">
        <v>0</v>
      </c>
      <c r="F48" s="1388">
        <v>5</v>
      </c>
      <c r="G48" s="1387">
        <v>0</v>
      </c>
      <c r="H48" s="1388">
        <v>1</v>
      </c>
      <c r="I48" s="3884"/>
      <c r="J48" s="2865" t="str">
        <f t="shared" si="13"/>
        <v>07090501</v>
      </c>
      <c r="K48" s="830"/>
      <c r="L48" s="830"/>
      <c r="M48" s="830"/>
      <c r="N48" s="830"/>
      <c r="O48" s="830"/>
      <c r="P48" s="830"/>
      <c r="Q48" s="830"/>
      <c r="R48" s="830"/>
      <c r="S48" s="986" t="s">
        <v>741</v>
      </c>
      <c r="T48" s="2684"/>
      <c r="U48" s="2663" t="s">
        <v>2042</v>
      </c>
      <c r="V48" s="830" t="s">
        <v>240</v>
      </c>
      <c r="W48" s="987"/>
      <c r="X48" s="543"/>
      <c r="Y48" s="780"/>
      <c r="Z48" s="3041" t="s">
        <v>649</v>
      </c>
      <c r="AA48" s="796"/>
      <c r="AB48" s="796"/>
      <c r="AC48" s="1263"/>
      <c r="AD48" s="3507">
        <f t="shared" ref="AD48:AD52" si="14">AY48</f>
        <v>6.25</v>
      </c>
      <c r="AE48" s="3548"/>
      <c r="AF48" s="3548"/>
      <c r="AG48" s="3384">
        <v>25</v>
      </c>
      <c r="AH48" s="3398">
        <v>25</v>
      </c>
      <c r="AI48" s="3384"/>
      <c r="AJ48" s="3384"/>
      <c r="AK48" s="3384"/>
      <c r="AL48" s="3384"/>
      <c r="AM48" s="3384"/>
      <c r="AN48" s="3384"/>
      <c r="AO48" s="3384"/>
      <c r="AP48" s="3398">
        <v>25</v>
      </c>
      <c r="AQ48" s="3398">
        <v>25</v>
      </c>
      <c r="AR48" s="2013"/>
      <c r="AS48" s="1784"/>
      <c r="AT48" s="1784"/>
      <c r="AU48" s="1784"/>
      <c r="AV48" s="1907"/>
      <c r="AW48" s="1410"/>
      <c r="AX48" s="2916">
        <f>(BA48*AQ48)+(BB48*AH48)+(BC48*AH48)+(BD48*AH48)</f>
        <v>75</v>
      </c>
      <c r="AY48" s="3042">
        <f>AX48/'Radiología simple.'!$AO$8</f>
        <v>6.25</v>
      </c>
      <c r="AZ48" s="1807" t="str" cm="1">
        <f t="array" ref="AZ48">_xlfn.IFS(AY48&lt;4,"estandar",AY48&gt;9,"compleja",AY48&gt;4,"avanzada")</f>
        <v>avanzada</v>
      </c>
      <c r="BA48" s="1598" t="s">
        <v>522</v>
      </c>
      <c r="BB48" s="1204" t="s">
        <v>522</v>
      </c>
      <c r="BC48" s="1204" t="s">
        <v>522</v>
      </c>
      <c r="BD48" s="1204" t="s">
        <v>249</v>
      </c>
      <c r="BE48" s="1164"/>
      <c r="BF48" s="1164"/>
      <c r="BG48" s="1204"/>
      <c r="BH48" s="1164"/>
      <c r="BI48" s="1164"/>
      <c r="BJ48" s="1162"/>
      <c r="BK48" s="1164"/>
      <c r="BL48" s="1164"/>
      <c r="BM48" s="1164"/>
      <c r="BN48" s="1164"/>
      <c r="BO48" s="1164"/>
      <c r="BP48" s="1165"/>
      <c r="BQ48" s="1200"/>
      <c r="BR48" s="436"/>
      <c r="BS48" s="437"/>
    </row>
    <row r="49" spans="1:91" ht="51.75" customHeight="1" x14ac:dyDescent="0.55000000000000004">
      <c r="A49" s="1387">
        <v>0</v>
      </c>
      <c r="B49" s="1388">
        <v>7</v>
      </c>
      <c r="C49" s="1387">
        <v>0</v>
      </c>
      <c r="D49" s="1388">
        <v>9</v>
      </c>
      <c r="E49" s="1387">
        <v>0</v>
      </c>
      <c r="F49" s="1388">
        <v>5</v>
      </c>
      <c r="G49" s="1387">
        <v>0</v>
      </c>
      <c r="H49" s="1388">
        <v>2</v>
      </c>
      <c r="I49" s="3884"/>
      <c r="J49" s="2865" t="str">
        <f t="shared" si="13"/>
        <v>07090502</v>
      </c>
      <c r="K49" s="830"/>
      <c r="L49" s="830"/>
      <c r="M49" s="830"/>
      <c r="N49" s="830"/>
      <c r="O49" s="830"/>
      <c r="P49" s="830"/>
      <c r="Q49" s="830"/>
      <c r="R49" s="830"/>
      <c r="S49" s="986" t="s">
        <v>741</v>
      </c>
      <c r="T49" s="2684"/>
      <c r="U49" s="2663" t="s">
        <v>2043</v>
      </c>
      <c r="V49" s="830" t="s">
        <v>240</v>
      </c>
      <c r="W49" s="987"/>
      <c r="X49" s="543"/>
      <c r="Y49" s="780"/>
      <c r="Z49" s="3041" t="s">
        <v>649</v>
      </c>
      <c r="AA49" s="796"/>
      <c r="AB49" s="796"/>
      <c r="AC49" s="1263"/>
      <c r="AD49" s="3507">
        <f t="shared" si="14"/>
        <v>10</v>
      </c>
      <c r="AE49" s="3548"/>
      <c r="AF49" s="3548"/>
      <c r="AG49" s="3384">
        <v>40</v>
      </c>
      <c r="AH49" s="3398">
        <v>40</v>
      </c>
      <c r="AI49" s="3384"/>
      <c r="AJ49" s="3384"/>
      <c r="AK49" s="3384"/>
      <c r="AL49" s="3384"/>
      <c r="AM49" s="3384"/>
      <c r="AN49" s="3384"/>
      <c r="AO49" s="3384"/>
      <c r="AP49" s="3398">
        <v>40</v>
      </c>
      <c r="AQ49" s="3398">
        <v>40</v>
      </c>
      <c r="AR49" s="2013"/>
      <c r="AS49" s="1784"/>
      <c r="AT49" s="1784"/>
      <c r="AU49" s="1784"/>
      <c r="AV49" s="1907"/>
      <c r="AW49" s="1410"/>
      <c r="AX49" s="2916">
        <f>(BA49*AQ49)+(BB49*AH49)+(BC49*AH49)+(BD49*AH49)</f>
        <v>120</v>
      </c>
      <c r="AY49" s="3042">
        <f>AX49/'Radiología simple.'!$AO$8</f>
        <v>10</v>
      </c>
      <c r="AZ49" s="1807" t="str" cm="1">
        <f t="array" ref="AZ49">_xlfn.IFS(AY49&lt;4,"estandar",AY49&gt;9,"compleja",AY49&gt;4,"avanzada")</f>
        <v>compleja</v>
      </c>
      <c r="BA49" s="1598" t="s">
        <v>522</v>
      </c>
      <c r="BB49" s="1204" t="s">
        <v>522</v>
      </c>
      <c r="BC49" s="1163">
        <v>1</v>
      </c>
      <c r="BD49" s="1163">
        <v>0</v>
      </c>
      <c r="BE49" s="1164"/>
      <c r="BF49" s="1164"/>
      <c r="BG49" s="1204"/>
      <c r="BH49" s="1164"/>
      <c r="BI49" s="1164"/>
      <c r="BJ49" s="1162"/>
      <c r="BK49" s="1164"/>
      <c r="BL49" s="1164"/>
      <c r="BM49" s="1164"/>
      <c r="BN49" s="1164"/>
      <c r="BO49" s="1164"/>
      <c r="BP49" s="1165"/>
      <c r="BQ49" s="1200"/>
      <c r="BR49" s="436"/>
      <c r="BS49" s="437"/>
    </row>
    <row r="50" spans="1:91" ht="51.75" customHeight="1" x14ac:dyDescent="0.55000000000000004">
      <c r="A50" s="1387">
        <v>0</v>
      </c>
      <c r="B50" s="1388">
        <v>7</v>
      </c>
      <c r="C50" s="1387">
        <v>0</v>
      </c>
      <c r="D50" s="1388">
        <v>9</v>
      </c>
      <c r="E50" s="1387">
        <v>0</v>
      </c>
      <c r="F50" s="1388">
        <v>5</v>
      </c>
      <c r="G50" s="1387">
        <v>0</v>
      </c>
      <c r="H50" s="1388">
        <v>3</v>
      </c>
      <c r="I50" s="2865"/>
      <c r="J50" s="2865" t="str">
        <f t="shared" si="13"/>
        <v>07090503</v>
      </c>
      <c r="K50" s="830"/>
      <c r="L50" s="830"/>
      <c r="M50" s="830"/>
      <c r="N50" s="830"/>
      <c r="O50" s="830"/>
      <c r="P50" s="830"/>
      <c r="Q50" s="830"/>
      <c r="R50" s="830"/>
      <c r="S50" s="986" t="s">
        <v>741</v>
      </c>
      <c r="T50" s="2684"/>
      <c r="U50" s="2663" t="s">
        <v>2044</v>
      </c>
      <c r="V50" s="830" t="s">
        <v>240</v>
      </c>
      <c r="W50" s="987"/>
      <c r="X50" s="543"/>
      <c r="Y50" s="780"/>
      <c r="Z50" s="3041" t="s">
        <v>649</v>
      </c>
      <c r="AA50" s="796"/>
      <c r="AB50" s="796"/>
      <c r="AC50" s="1263"/>
      <c r="AD50" s="3507">
        <f t="shared" si="14"/>
        <v>11.666666666666666</v>
      </c>
      <c r="AE50" s="3548"/>
      <c r="AF50" s="3548"/>
      <c r="AG50" s="3384">
        <v>50</v>
      </c>
      <c r="AH50" s="3398">
        <v>50</v>
      </c>
      <c r="AI50" s="3384"/>
      <c r="AJ50" s="3384"/>
      <c r="AK50" s="3384"/>
      <c r="AL50" s="3384"/>
      <c r="AM50" s="3384"/>
      <c r="AN50" s="3384"/>
      <c r="AO50" s="3384"/>
      <c r="AP50" s="3398">
        <v>40</v>
      </c>
      <c r="AQ50" s="3398">
        <v>40</v>
      </c>
      <c r="AR50" s="2013"/>
      <c r="AS50" s="1784"/>
      <c r="AT50" s="1784"/>
      <c r="AU50" s="1784"/>
      <c r="AV50" s="1907"/>
      <c r="AW50" s="1410"/>
      <c r="AX50" s="2916">
        <f>(BA50*AQ50)+(BB50*AH50)+(BC50*AH50)+(BD50*AH50)</f>
        <v>140</v>
      </c>
      <c r="AY50" s="3042">
        <f>AX50/'Radiología simple.'!$AO$8</f>
        <v>11.666666666666666</v>
      </c>
      <c r="AZ50" s="1807" t="str" cm="1">
        <f t="array" ref="AZ50">_xlfn.IFS(AY50&lt;4,"estandar",AY50&gt;9,"compleja",AY50&gt;4,"avanzada")</f>
        <v>compleja</v>
      </c>
      <c r="BA50" s="1411">
        <v>1</v>
      </c>
      <c r="BB50" s="1163">
        <v>1</v>
      </c>
      <c r="BC50" s="1204" t="s">
        <v>522</v>
      </c>
      <c r="BD50" s="1204" t="s">
        <v>249</v>
      </c>
      <c r="BE50" s="1164"/>
      <c r="BF50" s="1164"/>
      <c r="BG50" s="1163"/>
      <c r="BH50" s="1164"/>
      <c r="BI50" s="1164"/>
      <c r="BJ50" s="1162"/>
      <c r="BK50" s="1164"/>
      <c r="BL50" s="1164"/>
      <c r="BM50" s="1164"/>
      <c r="BN50" s="1164"/>
      <c r="BO50" s="1164"/>
      <c r="BP50" s="1165"/>
      <c r="BQ50" s="1200"/>
      <c r="BR50" s="436"/>
      <c r="BS50" s="437"/>
    </row>
    <row r="51" spans="1:91" ht="51.75" customHeight="1" x14ac:dyDescent="0.55000000000000004">
      <c r="A51" s="1387">
        <v>0</v>
      </c>
      <c r="B51" s="1388">
        <v>7</v>
      </c>
      <c r="C51" s="1387">
        <v>0</v>
      </c>
      <c r="D51" s="1388">
        <v>1</v>
      </c>
      <c r="E51" s="1387">
        <v>0</v>
      </c>
      <c r="F51" s="1388">
        <v>5</v>
      </c>
      <c r="G51" s="1387">
        <v>0</v>
      </c>
      <c r="H51" s="1388">
        <v>1</v>
      </c>
      <c r="I51" s="2865"/>
      <c r="J51" s="2865" t="str">
        <f t="shared" si="13"/>
        <v>07010501</v>
      </c>
      <c r="K51" s="830"/>
      <c r="L51" s="830"/>
      <c r="M51" s="830"/>
      <c r="N51" s="830"/>
      <c r="O51" s="830"/>
      <c r="P51" s="830"/>
      <c r="Q51" s="830"/>
      <c r="R51" s="830"/>
      <c r="S51" s="2669" t="s">
        <v>821</v>
      </c>
      <c r="T51" s="3169" t="s">
        <v>2045</v>
      </c>
      <c r="U51" s="3169"/>
      <c r="V51" s="2840" t="s">
        <v>291</v>
      </c>
      <c r="W51" s="2864"/>
      <c r="X51" s="1132"/>
      <c r="Y51" s="780"/>
      <c r="Z51" s="3041" t="s">
        <v>649</v>
      </c>
      <c r="AA51" s="796"/>
      <c r="AB51" s="796"/>
      <c r="AC51" s="1263"/>
      <c r="AD51" s="3507">
        <f t="shared" si="14"/>
        <v>12.5</v>
      </c>
      <c r="AE51" s="3548"/>
      <c r="AF51" s="3548"/>
      <c r="AG51" s="3398">
        <v>50</v>
      </c>
      <c r="AH51" s="3398">
        <v>50</v>
      </c>
      <c r="AI51" s="3398"/>
      <c r="AJ51" s="3398"/>
      <c r="AK51" s="3398"/>
      <c r="AL51" s="3398"/>
      <c r="AM51" s="3398"/>
      <c r="AN51" s="3398"/>
      <c r="AO51" s="3398"/>
      <c r="AP51" s="3398">
        <v>50</v>
      </c>
      <c r="AQ51" s="3398">
        <v>50</v>
      </c>
      <c r="AR51" s="2140"/>
      <c r="AS51" s="1787"/>
      <c r="AT51" s="1787"/>
      <c r="AU51" s="1787"/>
      <c r="AV51" s="1834"/>
      <c r="AW51" s="1731"/>
      <c r="AX51" s="2916">
        <f>(BA51*AQ51)+(BB51*AH51)+(BC51*AH51)+(BD51*AH51)</f>
        <v>150</v>
      </c>
      <c r="AY51" s="3042">
        <f>AX51/'Radiología simple.'!$AO$8</f>
        <v>12.5</v>
      </c>
      <c r="AZ51" s="1807" t="str" cm="1">
        <f t="array" ref="AZ51">_xlfn.IFS(AY51&lt;4,"estandar",AY51&gt;9,"compleja",AY51&gt;4,"avanzada")</f>
        <v>compleja</v>
      </c>
      <c r="BA51" s="1411">
        <v>1</v>
      </c>
      <c r="BB51" s="1163">
        <v>1</v>
      </c>
      <c r="BC51" s="1204" t="s">
        <v>522</v>
      </c>
      <c r="BD51" s="1204" t="s">
        <v>249</v>
      </c>
      <c r="BE51" s="1164"/>
      <c r="BF51" s="1164"/>
      <c r="BG51" s="1163"/>
      <c r="BH51" s="1164"/>
      <c r="BI51" s="1164"/>
      <c r="BJ51" s="1162"/>
      <c r="BK51" s="1164"/>
      <c r="BL51" s="1164"/>
      <c r="BM51" s="1164"/>
      <c r="BN51" s="1164"/>
      <c r="BO51" s="1164"/>
      <c r="BP51" s="1165"/>
      <c r="BQ51" s="1200"/>
      <c r="BR51" s="436"/>
      <c r="BS51" s="437"/>
    </row>
    <row r="52" spans="1:91" ht="51.75" customHeight="1" x14ac:dyDescent="0.55000000000000004">
      <c r="A52" s="1387">
        <v>0</v>
      </c>
      <c r="B52" s="1388">
        <v>7</v>
      </c>
      <c r="C52" s="1387">
        <v>0</v>
      </c>
      <c r="D52" s="1388">
        <v>1</v>
      </c>
      <c r="E52" s="1387">
        <v>0</v>
      </c>
      <c r="F52" s="1388">
        <v>5</v>
      </c>
      <c r="G52" s="1387">
        <v>0</v>
      </c>
      <c r="H52" s="1388">
        <v>2</v>
      </c>
      <c r="I52" s="2865"/>
      <c r="J52" s="2865" t="str">
        <f t="shared" si="13"/>
        <v>07010502</v>
      </c>
      <c r="K52" s="830"/>
      <c r="L52" s="830"/>
      <c r="M52" s="830"/>
      <c r="N52" s="830"/>
      <c r="O52" s="830"/>
      <c r="P52" s="830"/>
      <c r="Q52" s="830"/>
      <c r="R52" s="830"/>
      <c r="S52" s="2669" t="s">
        <v>821</v>
      </c>
      <c r="T52" s="2708" t="s">
        <v>2046</v>
      </c>
      <c r="U52" s="2777"/>
      <c r="V52" s="2840" t="s">
        <v>291</v>
      </c>
      <c r="W52" s="2866"/>
      <c r="X52" s="1133"/>
      <c r="Y52" s="780"/>
      <c r="Z52" s="3041" t="s">
        <v>649</v>
      </c>
      <c r="AA52" s="796"/>
      <c r="AB52" s="796"/>
      <c r="AC52" s="1263"/>
      <c r="AD52" s="3507">
        <f t="shared" si="14"/>
        <v>12.5</v>
      </c>
      <c r="AE52" s="3548"/>
      <c r="AF52" s="3548"/>
      <c r="AG52" s="3398">
        <v>50</v>
      </c>
      <c r="AH52" s="3398">
        <v>50</v>
      </c>
      <c r="AI52" s="3398"/>
      <c r="AJ52" s="3398"/>
      <c r="AK52" s="3398"/>
      <c r="AL52" s="3398"/>
      <c r="AM52" s="3398"/>
      <c r="AN52" s="3398"/>
      <c r="AO52" s="3398"/>
      <c r="AP52" s="3398">
        <v>50</v>
      </c>
      <c r="AQ52" s="3398">
        <v>50</v>
      </c>
      <c r="AR52" s="2140"/>
      <c r="AS52" s="1787"/>
      <c r="AT52" s="1787"/>
      <c r="AU52" s="1787"/>
      <c r="AV52" s="1834"/>
      <c r="AW52" s="1731"/>
      <c r="AX52" s="2916">
        <f>(BA52*AQ52)+(BB52*AH52)+(BC52*AH52)+(BD52*AH52)</f>
        <v>150</v>
      </c>
      <c r="AY52" s="3042">
        <f>AX52/'Radiología simple.'!$AO$8</f>
        <v>12.5</v>
      </c>
      <c r="AZ52" s="1807" t="str" cm="1">
        <f t="array" ref="AZ52">_xlfn.IFS(AY52&lt;4,"estandar",AY52&gt;9,"compleja",AY52&gt;4,"avanzada")</f>
        <v>compleja</v>
      </c>
      <c r="BA52" s="1411">
        <v>1</v>
      </c>
      <c r="BB52" s="1163">
        <v>1</v>
      </c>
      <c r="BC52" s="1204" t="s">
        <v>522</v>
      </c>
      <c r="BD52" s="1204" t="s">
        <v>249</v>
      </c>
      <c r="BE52" s="1164"/>
      <c r="BF52" s="1164"/>
      <c r="BG52" s="1163"/>
      <c r="BH52" s="1164"/>
      <c r="BI52" s="1164"/>
      <c r="BJ52" s="1162"/>
      <c r="BK52" s="1164"/>
      <c r="BL52" s="1164"/>
      <c r="BM52" s="1164"/>
      <c r="BN52" s="1164"/>
      <c r="BO52" s="1164"/>
      <c r="BP52" s="1165"/>
      <c r="BQ52" s="1200"/>
      <c r="BR52" s="436"/>
      <c r="BS52" s="437"/>
    </row>
    <row r="53" spans="1:91" ht="20.25" customHeight="1" x14ac:dyDescent="0.55000000000000004">
      <c r="A53" s="90"/>
      <c r="B53" s="89"/>
      <c r="C53" s="90"/>
      <c r="D53" s="89"/>
      <c r="E53" s="90"/>
      <c r="F53" s="89"/>
      <c r="G53" s="90"/>
      <c r="H53" s="89"/>
      <c r="I53" s="1339" t="str">
        <f t="shared" ref="I53:I82" si="15">CONCATENATE(A53,B53,C53,D53,E53,F53,G53,H53)</f>
        <v/>
      </c>
      <c r="J53" s="1339"/>
      <c r="K53" s="58"/>
      <c r="L53" s="58"/>
      <c r="M53" s="59"/>
      <c r="N53" s="59"/>
      <c r="O53" s="59"/>
      <c r="P53" s="59"/>
      <c r="Q53" s="59"/>
      <c r="R53" s="59"/>
      <c r="S53" s="58"/>
      <c r="T53" s="60"/>
      <c r="U53" s="319"/>
      <c r="V53" s="60"/>
      <c r="W53" s="60"/>
      <c r="X53" s="60"/>
      <c r="Y53" s="61"/>
      <c r="Z53" s="61"/>
      <c r="AA53" s="61"/>
      <c r="AB53" s="61"/>
      <c r="AC53" s="1263"/>
      <c r="AD53" s="3685"/>
      <c r="AE53" s="3548"/>
      <c r="AF53" s="3548"/>
      <c r="AG53" s="3384"/>
      <c r="AH53" s="3384"/>
      <c r="AI53" s="3384"/>
      <c r="AJ53" s="3384"/>
      <c r="AK53" s="3384"/>
      <c r="AL53" s="3384"/>
      <c r="AM53" s="3384"/>
      <c r="AN53" s="3384"/>
      <c r="AO53" s="3384"/>
      <c r="AP53" s="3384"/>
      <c r="AQ53" s="3384"/>
      <c r="AR53" s="2013"/>
      <c r="AS53" s="1784"/>
      <c r="AT53" s="1784"/>
      <c r="AU53" s="1784"/>
      <c r="AV53" s="1907"/>
      <c r="AW53" s="1410"/>
      <c r="AX53" s="1850"/>
      <c r="AY53" s="1552"/>
      <c r="AZ53" s="1851"/>
      <c r="BA53" s="1411"/>
      <c r="BB53" s="1163"/>
      <c r="BC53" s="1163"/>
      <c r="BD53" s="1163">
        <v>0</v>
      </c>
      <c r="BE53" s="1164"/>
      <c r="BF53" s="1164"/>
      <c r="BG53" s="1163"/>
      <c r="BH53" s="1164"/>
      <c r="BI53" s="1164"/>
      <c r="BJ53" s="1162"/>
      <c r="BK53" s="1164"/>
      <c r="BL53" s="1164"/>
      <c r="BM53" s="1164"/>
      <c r="BN53" s="1164"/>
      <c r="BO53" s="1164"/>
      <c r="BP53" s="1165"/>
      <c r="BQ53" s="1200"/>
      <c r="BR53" s="177"/>
      <c r="BS53" s="46"/>
    </row>
    <row r="54" spans="1:91" s="1078" customFormat="1" ht="20.25" customHeight="1" x14ac:dyDescent="0.6">
      <c r="A54" s="809"/>
      <c r="B54" s="810"/>
      <c r="C54" s="809"/>
      <c r="D54" s="810"/>
      <c r="E54" s="809"/>
      <c r="F54" s="810"/>
      <c r="G54" s="809"/>
      <c r="H54" s="810"/>
      <c r="I54" s="811" t="str">
        <f t="shared" si="15"/>
        <v/>
      </c>
      <c r="J54" s="811"/>
      <c r="K54" s="947"/>
      <c r="L54" s="947"/>
      <c r="M54" s="947"/>
      <c r="N54" s="947"/>
      <c r="O54" s="947"/>
      <c r="P54" s="947"/>
      <c r="Q54" s="947"/>
      <c r="R54" s="947"/>
      <c r="S54" s="944" t="s">
        <v>119</v>
      </c>
      <c r="T54" s="1006" t="s">
        <v>2047</v>
      </c>
      <c r="U54" s="1123"/>
      <c r="V54" s="1099"/>
      <c r="W54" s="1099"/>
      <c r="X54" s="1099"/>
      <c r="Y54" s="945" t="s">
        <v>2048</v>
      </c>
      <c r="Z54" s="945"/>
      <c r="AA54" s="945"/>
      <c r="AB54" s="945"/>
      <c r="AC54" s="1258"/>
      <c r="AD54" s="3687"/>
      <c r="AE54" s="3688"/>
      <c r="AF54" s="3688"/>
      <c r="AG54" s="3620"/>
      <c r="AH54" s="3620"/>
      <c r="AI54" s="3620"/>
      <c r="AJ54" s="3620"/>
      <c r="AK54" s="3620"/>
      <c r="AL54" s="3620"/>
      <c r="AM54" s="3620"/>
      <c r="AN54" s="3620"/>
      <c r="AO54" s="3620"/>
      <c r="AP54" s="3620"/>
      <c r="AQ54" s="3620"/>
      <c r="AR54" s="2148"/>
      <c r="AS54" s="1957"/>
      <c r="AT54" s="1957"/>
      <c r="AU54" s="1957"/>
      <c r="AV54" s="1973"/>
      <c r="AW54" s="1945"/>
      <c r="AX54" s="1935"/>
      <c r="AY54" s="1599"/>
      <c r="AZ54" s="1936"/>
      <c r="BA54" s="1610"/>
      <c r="BB54" s="1222"/>
      <c r="BC54" s="1222"/>
      <c r="BD54" s="1222"/>
      <c r="BE54" s="1223"/>
      <c r="BF54" s="1223"/>
      <c r="BG54" s="1222"/>
      <c r="BH54" s="1223"/>
      <c r="BI54" s="1223"/>
      <c r="BJ54" s="1232"/>
      <c r="BK54" s="1223"/>
      <c r="BL54" s="1223"/>
      <c r="BM54" s="1223"/>
      <c r="BN54" s="1223"/>
      <c r="BO54" s="1223"/>
      <c r="BP54" s="1224"/>
      <c r="BQ54" s="1225"/>
      <c r="BR54" s="1076"/>
      <c r="BS54" s="1077"/>
      <c r="BT54" s="564"/>
      <c r="BU54" s="564"/>
      <c r="BV54" s="564"/>
      <c r="BW54" s="564"/>
      <c r="BX54" s="564"/>
      <c r="BY54" s="564"/>
      <c r="BZ54" s="564"/>
      <c r="CA54" s="564"/>
      <c r="CB54" s="564"/>
      <c r="CC54" s="564"/>
      <c r="CD54" s="564"/>
      <c r="CE54" s="564"/>
      <c r="CF54" s="564"/>
      <c r="CG54" s="564"/>
      <c r="CH54" s="564"/>
      <c r="CI54" s="564"/>
      <c r="CJ54" s="564"/>
      <c r="CK54" s="564"/>
      <c r="CL54" s="564"/>
      <c r="CM54" s="564"/>
    </row>
    <row r="55" spans="1:91" ht="51.95" customHeight="1" x14ac:dyDescent="0.6">
      <c r="A55" s="537">
        <v>0</v>
      </c>
      <c r="B55" s="538">
        <v>7</v>
      </c>
      <c r="C55" s="537">
        <v>0</v>
      </c>
      <c r="D55" s="538">
        <v>6</v>
      </c>
      <c r="E55" s="537">
        <v>0</v>
      </c>
      <c r="F55" s="538">
        <v>2</v>
      </c>
      <c r="G55" s="537">
        <v>0</v>
      </c>
      <c r="H55" s="538">
        <v>0</v>
      </c>
      <c r="I55" s="1375" t="str">
        <f t="shared" si="15"/>
        <v>07060200</v>
      </c>
      <c r="J55" s="1375" t="str">
        <f t="shared" ref="J55:J72" si="16">CONCATENATE(A55,B55,C55,D55,E55,F55,G55,H55)</f>
        <v>07060200</v>
      </c>
      <c r="K55" s="830"/>
      <c r="L55" s="830"/>
      <c r="M55" s="830"/>
      <c r="N55" s="830"/>
      <c r="O55" s="830"/>
      <c r="P55" s="830"/>
      <c r="Q55" s="830"/>
      <c r="R55" s="830"/>
      <c r="S55" s="986" t="s">
        <v>119</v>
      </c>
      <c r="T55" s="3202" t="s">
        <v>2049</v>
      </c>
      <c r="U55" s="2663"/>
      <c r="V55" s="2700"/>
      <c r="W55" s="2700"/>
      <c r="X55" s="543"/>
      <c r="Y55" s="787"/>
      <c r="Z55" s="548"/>
      <c r="AA55" s="796"/>
      <c r="AB55" s="796"/>
      <c r="AC55" s="1263"/>
      <c r="AD55" s="3685"/>
      <c r="AE55" s="3548"/>
      <c r="AF55" s="3548"/>
      <c r="AG55" s="3384"/>
      <c r="AH55" s="3384"/>
      <c r="AI55" s="3384"/>
      <c r="AJ55" s="3384"/>
      <c r="AK55" s="3384"/>
      <c r="AL55" s="3384"/>
      <c r="AM55" s="3384"/>
      <c r="AN55" s="3384"/>
      <c r="AO55" s="3384"/>
      <c r="AP55" s="3384"/>
      <c r="AQ55" s="3384"/>
      <c r="AR55" s="2013"/>
      <c r="AS55" s="1784"/>
      <c r="AT55" s="1784"/>
      <c r="AU55" s="1784"/>
      <c r="AV55" s="1907"/>
      <c r="AW55" s="1410"/>
      <c r="AX55" s="1850"/>
      <c r="AY55" s="1552"/>
      <c r="AZ55" s="1851"/>
      <c r="BA55" s="1411">
        <v>1</v>
      </c>
      <c r="BB55" s="1163"/>
      <c r="BC55" s="1163">
        <v>1</v>
      </c>
      <c r="BD55" s="1163">
        <v>0</v>
      </c>
      <c r="BE55" s="1164"/>
      <c r="BF55" s="1164"/>
      <c r="BG55" s="1163"/>
      <c r="BH55" s="1164"/>
      <c r="BI55" s="1164"/>
      <c r="BJ55" s="1162"/>
      <c r="BK55" s="1164"/>
      <c r="BL55" s="1164"/>
      <c r="BM55" s="1164"/>
      <c r="BN55" s="1164"/>
      <c r="BO55" s="1164"/>
      <c r="BP55" s="1165"/>
      <c r="BQ55" s="1200"/>
      <c r="BR55" s="177"/>
      <c r="BS55" s="46"/>
    </row>
    <row r="56" spans="1:91" ht="51.95" customHeight="1" x14ac:dyDescent="0.55000000000000004">
      <c r="A56" s="537">
        <v>0</v>
      </c>
      <c r="B56" s="538">
        <v>7</v>
      </c>
      <c r="C56" s="537">
        <v>0</v>
      </c>
      <c r="D56" s="538">
        <v>6</v>
      </c>
      <c r="E56" s="537">
        <v>0</v>
      </c>
      <c r="F56" s="538">
        <v>2</v>
      </c>
      <c r="G56" s="537">
        <v>0</v>
      </c>
      <c r="H56" s="538">
        <v>1</v>
      </c>
      <c r="I56" s="1375" t="str">
        <f t="shared" si="15"/>
        <v>07060201</v>
      </c>
      <c r="J56" s="1375" t="str">
        <f t="shared" si="16"/>
        <v>07060201</v>
      </c>
      <c r="K56" s="830"/>
      <c r="L56" s="830">
        <v>72245</v>
      </c>
      <c r="M56" s="830"/>
      <c r="N56" s="830"/>
      <c r="O56" s="830"/>
      <c r="P56" s="830"/>
      <c r="Q56" s="830"/>
      <c r="R56" s="830"/>
      <c r="S56" s="2703" t="s">
        <v>119</v>
      </c>
      <c r="T56" s="3185"/>
      <c r="U56" s="2670" t="s">
        <v>2050</v>
      </c>
      <c r="V56" s="835" t="s">
        <v>240</v>
      </c>
      <c r="W56" s="2699" t="s">
        <v>2051</v>
      </c>
      <c r="X56" s="1418"/>
      <c r="Y56" s="543" t="s">
        <v>2050</v>
      </c>
      <c r="Z56" s="3041" t="s">
        <v>649</v>
      </c>
      <c r="AA56" s="796"/>
      <c r="AB56" s="796"/>
      <c r="AC56" s="3679">
        <v>7.5</v>
      </c>
      <c r="AD56" s="3507">
        <f t="shared" ref="AD56:AD72" si="17">AY56</f>
        <v>10</v>
      </c>
      <c r="AE56" s="3686">
        <v>5.8</v>
      </c>
      <c r="AF56" s="3686"/>
      <c r="AG56" s="3545">
        <v>30</v>
      </c>
      <c r="AH56" s="3398">
        <v>40</v>
      </c>
      <c r="AI56" s="3545"/>
      <c r="AJ56" s="3379">
        <v>40</v>
      </c>
      <c r="AK56" s="3545"/>
      <c r="AL56" s="3545"/>
      <c r="AM56" s="3545"/>
      <c r="AN56" s="3545"/>
      <c r="AO56" s="3545"/>
      <c r="AP56" s="3545">
        <v>30</v>
      </c>
      <c r="AQ56" s="3398">
        <v>50</v>
      </c>
      <c r="AR56" s="1947"/>
      <c r="AS56" s="1831"/>
      <c r="AT56" s="1831"/>
      <c r="AU56" s="1831"/>
      <c r="AV56" s="1832"/>
      <c r="AW56" s="1741"/>
      <c r="AX56" s="2916">
        <f>(BA56*AP56)+(BB56*AG56)+(BC56*AG56)+(BD56*AG56)</f>
        <v>120</v>
      </c>
      <c r="AY56" s="3042">
        <f>AX56/'Radiología simple.'!$AO$8</f>
        <v>10</v>
      </c>
      <c r="AZ56" s="1807" t="str" cm="1">
        <f t="array" ref="AZ56">_xlfn.IFS(AY56&lt;4,"estandar",AY56&gt;9,"compleja",AY56&gt;4,"avanzada")</f>
        <v>compleja</v>
      </c>
      <c r="BA56" s="2448">
        <v>1</v>
      </c>
      <c r="BB56" s="2448">
        <v>1</v>
      </c>
      <c r="BC56" s="2448">
        <v>1</v>
      </c>
      <c r="BD56" s="2569">
        <v>1</v>
      </c>
      <c r="BE56" s="1164">
        <v>13.113713423831101</v>
      </c>
      <c r="BF56" s="1164">
        <v>16.271843137254901</v>
      </c>
      <c r="BG56" s="1163"/>
      <c r="BH56" s="1164">
        <v>29.000904977375601</v>
      </c>
      <c r="BI56" s="1164">
        <f>SUM(BE56,BF56,BH56)</f>
        <v>58.386461538461603</v>
      </c>
      <c r="BJ56" s="1162"/>
      <c r="BK56" s="1164">
        <v>5.9865467946031599</v>
      </c>
      <c r="BL56" s="1164">
        <v>0</v>
      </c>
      <c r="BM56" s="1164">
        <v>0</v>
      </c>
      <c r="BN56" s="1164">
        <v>0.98104170433137505</v>
      </c>
      <c r="BO56" s="1164">
        <f>SUM(BI56,BK56,BL56,BM56,BN56)</f>
        <v>65.354050037396135</v>
      </c>
      <c r="BP56" s="1165"/>
      <c r="BQ56" s="1200"/>
      <c r="BR56" s="177"/>
      <c r="BS56" s="46"/>
    </row>
    <row r="57" spans="1:91" ht="51.95" customHeight="1" x14ac:dyDescent="0.55000000000000004">
      <c r="A57" s="537">
        <v>0</v>
      </c>
      <c r="B57" s="538">
        <v>7</v>
      </c>
      <c r="C57" s="537">
        <v>0</v>
      </c>
      <c r="D57" s="538">
        <v>6</v>
      </c>
      <c r="E57" s="537">
        <v>0</v>
      </c>
      <c r="F57" s="538">
        <v>2</v>
      </c>
      <c r="G57" s="537">
        <v>0</v>
      </c>
      <c r="H57" s="538">
        <v>2</v>
      </c>
      <c r="I57" s="1375" t="str">
        <f t="shared" si="15"/>
        <v>07060202</v>
      </c>
      <c r="J57" s="1375" t="str">
        <f t="shared" si="16"/>
        <v>07060202</v>
      </c>
      <c r="K57" s="830"/>
      <c r="L57" s="830">
        <v>72244</v>
      </c>
      <c r="M57" s="830"/>
      <c r="N57" s="830"/>
      <c r="O57" s="830"/>
      <c r="P57" s="830"/>
      <c r="Q57" s="830"/>
      <c r="R57" s="830"/>
      <c r="S57" s="2703" t="s">
        <v>119</v>
      </c>
      <c r="T57" s="3185"/>
      <c r="U57" s="2663" t="s">
        <v>2052</v>
      </c>
      <c r="V57" s="835" t="s">
        <v>240</v>
      </c>
      <c r="W57" s="2699" t="s">
        <v>2051</v>
      </c>
      <c r="X57" s="3043"/>
      <c r="Y57" s="543" t="s">
        <v>2052</v>
      </c>
      <c r="Z57" s="3041" t="s">
        <v>649</v>
      </c>
      <c r="AA57" s="796"/>
      <c r="AB57" s="796"/>
      <c r="AC57" s="3679">
        <v>7.5</v>
      </c>
      <c r="AD57" s="3507">
        <f t="shared" si="17"/>
        <v>13.333333333333334</v>
      </c>
      <c r="AE57" s="3686">
        <v>9.4</v>
      </c>
      <c r="AF57" s="3686"/>
      <c r="AG57" s="3545">
        <v>40</v>
      </c>
      <c r="AH57" s="3398">
        <v>40</v>
      </c>
      <c r="AI57" s="3545"/>
      <c r="AJ57" s="3379">
        <v>40</v>
      </c>
      <c r="AK57" s="3545"/>
      <c r="AL57" s="3545"/>
      <c r="AM57" s="3545"/>
      <c r="AN57" s="3545"/>
      <c r="AO57" s="3545"/>
      <c r="AP57" s="3545">
        <v>40</v>
      </c>
      <c r="AQ57" s="3398">
        <v>50</v>
      </c>
      <c r="AR57" s="1947"/>
      <c r="AS57" s="1831"/>
      <c r="AT57" s="1831"/>
      <c r="AU57" s="1831"/>
      <c r="AV57" s="1832"/>
      <c r="AW57" s="1741"/>
      <c r="AX57" s="2916">
        <f>(BA57*AP57)+(BB57*AG57)+(BC57*AG57)+(BD57*AG57)</f>
        <v>160</v>
      </c>
      <c r="AY57" s="3042">
        <f>AX57/'Radiología simple.'!$AO$8</f>
        <v>13.333333333333334</v>
      </c>
      <c r="AZ57" s="1807" t="str" cm="1">
        <f t="array" ref="AZ57">_xlfn.IFS(AY57&lt;4,"estandar",AY57&gt;9,"compleja",AY57&gt;4,"avanzada")</f>
        <v>compleja</v>
      </c>
      <c r="BA57" s="2448">
        <v>1</v>
      </c>
      <c r="BB57" s="2448">
        <v>1</v>
      </c>
      <c r="BC57" s="2448">
        <v>1</v>
      </c>
      <c r="BD57" s="2569">
        <v>1</v>
      </c>
      <c r="BE57" s="1164">
        <v>13.113713423831101</v>
      </c>
      <c r="BF57" s="1164">
        <v>16.271843137254901</v>
      </c>
      <c r="BG57" s="1163"/>
      <c r="BH57" s="1164">
        <v>29.000904977375601</v>
      </c>
      <c r="BI57" s="1164">
        <f>SUM(BE57,BF57,BH57)</f>
        <v>58.386461538461603</v>
      </c>
      <c r="BJ57" s="1162"/>
      <c r="BK57" s="1164">
        <v>29.173612764944</v>
      </c>
      <c r="BL57" s="1164">
        <v>0</v>
      </c>
      <c r="BM57" s="1164">
        <v>0</v>
      </c>
      <c r="BN57" s="1164">
        <v>8.6022317077484001</v>
      </c>
      <c r="BO57" s="1164">
        <f>SUM(BI57,BK57,BL57,BM57,BN57)</f>
        <v>96.162306011154001</v>
      </c>
      <c r="BP57" s="1165"/>
      <c r="BQ57" s="1200"/>
      <c r="BR57" s="177"/>
      <c r="BS57" s="46"/>
    </row>
    <row r="58" spans="1:91" ht="51.95" customHeight="1" x14ac:dyDescent="0.55000000000000004">
      <c r="A58" s="857">
        <v>0</v>
      </c>
      <c r="B58" s="858">
        <v>7</v>
      </c>
      <c r="C58" s="537">
        <v>0</v>
      </c>
      <c r="D58" s="538">
        <v>6</v>
      </c>
      <c r="E58" s="857">
        <v>0</v>
      </c>
      <c r="F58" s="858">
        <v>3</v>
      </c>
      <c r="G58" s="857">
        <v>0</v>
      </c>
      <c r="H58" s="858">
        <v>1</v>
      </c>
      <c r="I58" s="1375" t="str">
        <f t="shared" si="15"/>
        <v>07060301</v>
      </c>
      <c r="J58" s="1375" t="str">
        <f t="shared" si="16"/>
        <v>07060301</v>
      </c>
      <c r="K58" s="2710"/>
      <c r="L58" s="986" t="s">
        <v>309</v>
      </c>
      <c r="M58" s="986"/>
      <c r="N58" s="986"/>
      <c r="O58" s="986"/>
      <c r="P58" s="986"/>
      <c r="Q58" s="986"/>
      <c r="R58" s="986"/>
      <c r="S58" s="2703" t="s">
        <v>119</v>
      </c>
      <c r="T58" s="3350"/>
      <c r="U58" s="2663" t="s">
        <v>2053</v>
      </c>
      <c r="V58" s="835" t="s">
        <v>240</v>
      </c>
      <c r="W58" s="2699" t="s">
        <v>2054</v>
      </c>
      <c r="X58" s="1418"/>
      <c r="Y58" s="545" t="s">
        <v>2053</v>
      </c>
      <c r="Z58" s="3041" t="s">
        <v>649</v>
      </c>
      <c r="AA58" s="796"/>
      <c r="AB58" s="796"/>
      <c r="AC58" s="3679">
        <v>11.3</v>
      </c>
      <c r="AD58" s="3507">
        <f t="shared" si="17"/>
        <v>10</v>
      </c>
      <c r="AE58" s="3686">
        <v>8.6</v>
      </c>
      <c r="AF58" s="3686"/>
      <c r="AG58" s="3545">
        <v>30</v>
      </c>
      <c r="AH58" s="3398">
        <v>40</v>
      </c>
      <c r="AI58" s="3545"/>
      <c r="AJ58" s="3379">
        <v>60</v>
      </c>
      <c r="AK58" s="3545"/>
      <c r="AL58" s="3545"/>
      <c r="AM58" s="3545"/>
      <c r="AN58" s="3545"/>
      <c r="AO58" s="3545"/>
      <c r="AP58" s="3545">
        <v>30</v>
      </c>
      <c r="AQ58" s="3398">
        <v>50</v>
      </c>
      <c r="AR58" s="1947"/>
      <c r="AS58" s="1831"/>
      <c r="AT58" s="1831"/>
      <c r="AU58" s="1831"/>
      <c r="AV58" s="1832"/>
      <c r="AW58" s="1741"/>
      <c r="AX58" s="2916">
        <f>(BA58*AP58)+(BB58*AG58)+(BC58*AG58)+(BD58*AG58)</f>
        <v>120</v>
      </c>
      <c r="AY58" s="3042">
        <f>AX58/'Radiología simple.'!$AO$8</f>
        <v>10</v>
      </c>
      <c r="AZ58" s="1807" t="str" cm="1">
        <f t="array" ref="AZ58">_xlfn.IFS(AY58&lt;4,"estandar",AY58&gt;9,"compleja",AY58&gt;4,"avanzada")</f>
        <v>compleja</v>
      </c>
      <c r="BA58" s="2448">
        <v>1</v>
      </c>
      <c r="BB58" s="2448">
        <v>1</v>
      </c>
      <c r="BC58" s="2448">
        <v>1</v>
      </c>
      <c r="BD58" s="2569">
        <v>1</v>
      </c>
      <c r="BE58" s="1164">
        <v>19.670570135746601</v>
      </c>
      <c r="BF58" s="1164">
        <v>24.4077647058824</v>
      </c>
      <c r="BG58" s="1163"/>
      <c r="BH58" s="1164">
        <v>43.501357466063297</v>
      </c>
      <c r="BI58" s="1164">
        <f>SUM(BE58,BF58,BH58)</f>
        <v>87.579692307692298</v>
      </c>
      <c r="BJ58" s="1162"/>
      <c r="BK58" s="1164">
        <v>8.97982019190475</v>
      </c>
      <c r="BL58" s="1164">
        <v>0</v>
      </c>
      <c r="BM58" s="1164">
        <v>0</v>
      </c>
      <c r="BN58" s="1164">
        <v>0.98104170433137505</v>
      </c>
      <c r="BO58" s="1164">
        <f>SUM(BI58,BK58,BL58,BM58,BN58)</f>
        <v>97.540554203928423</v>
      </c>
      <c r="BP58" s="1165"/>
      <c r="BQ58" s="1200"/>
      <c r="BR58" s="177"/>
      <c r="BS58" s="46"/>
    </row>
    <row r="59" spans="1:91" ht="51.95" customHeight="1" x14ac:dyDescent="0.55000000000000004">
      <c r="A59" s="857">
        <v>0</v>
      </c>
      <c r="B59" s="858">
        <v>7</v>
      </c>
      <c r="C59" s="857">
        <v>0</v>
      </c>
      <c r="D59" s="858">
        <v>6</v>
      </c>
      <c r="E59" s="857">
        <v>0</v>
      </c>
      <c r="F59" s="858">
        <v>4</v>
      </c>
      <c r="G59" s="857">
        <v>0</v>
      </c>
      <c r="H59" s="858">
        <v>1</v>
      </c>
      <c r="I59" s="1375" t="str">
        <f t="shared" si="15"/>
        <v>07060401</v>
      </c>
      <c r="J59" s="1375" t="str">
        <f t="shared" si="16"/>
        <v>07060401</v>
      </c>
      <c r="K59" s="830"/>
      <c r="L59" s="830">
        <v>72241</v>
      </c>
      <c r="M59" s="830"/>
      <c r="N59" s="830"/>
      <c r="O59" s="830"/>
      <c r="P59" s="830"/>
      <c r="Q59" s="830"/>
      <c r="R59" s="830"/>
      <c r="S59" s="2703" t="s">
        <v>119</v>
      </c>
      <c r="T59" s="3351"/>
      <c r="U59" s="2663" t="s">
        <v>2055</v>
      </c>
      <c r="V59" s="835" t="s">
        <v>240</v>
      </c>
      <c r="W59" s="2996"/>
      <c r="X59" s="3043"/>
      <c r="Y59" s="545" t="s">
        <v>2055</v>
      </c>
      <c r="Z59" s="3041" t="s">
        <v>649</v>
      </c>
      <c r="AA59" s="796"/>
      <c r="AB59" s="796"/>
      <c r="AC59" s="3679">
        <v>9.4</v>
      </c>
      <c r="AD59" s="3507">
        <f t="shared" si="17"/>
        <v>15</v>
      </c>
      <c r="AE59" s="3686">
        <v>22.5</v>
      </c>
      <c r="AF59" s="3686"/>
      <c r="AG59" s="3545">
        <v>45</v>
      </c>
      <c r="AH59" s="3398">
        <v>45</v>
      </c>
      <c r="AI59" s="3545"/>
      <c r="AJ59" s="3379">
        <v>50</v>
      </c>
      <c r="AK59" s="3545"/>
      <c r="AL59" s="3545"/>
      <c r="AM59" s="3545"/>
      <c r="AN59" s="3545"/>
      <c r="AO59" s="3545"/>
      <c r="AP59" s="3545">
        <v>45</v>
      </c>
      <c r="AQ59" s="3398">
        <v>50</v>
      </c>
      <c r="AR59" s="1947"/>
      <c r="AS59" s="1831"/>
      <c r="AT59" s="1831"/>
      <c r="AU59" s="1831"/>
      <c r="AV59" s="1832"/>
      <c r="AW59" s="1741"/>
      <c r="AX59" s="2916">
        <f>(BA59*AP59)+(BB59*AG59)+(BC59*AG59)+(BD59*AG59)</f>
        <v>180</v>
      </c>
      <c r="AY59" s="3042">
        <f>AX59/'Radiología simple.'!$AO$8</f>
        <v>15</v>
      </c>
      <c r="AZ59" s="1807" t="str" cm="1">
        <f t="array" ref="AZ59">_xlfn.IFS(AY59&lt;4,"estandar",AY59&gt;9,"compleja",AY59&gt;4,"avanzada")</f>
        <v>compleja</v>
      </c>
      <c r="BA59" s="2448">
        <v>1</v>
      </c>
      <c r="BB59" s="2448">
        <v>1</v>
      </c>
      <c r="BC59" s="2448">
        <v>1</v>
      </c>
      <c r="BD59" s="2569">
        <v>1</v>
      </c>
      <c r="BE59" s="1164">
        <v>16.392141779788801</v>
      </c>
      <c r="BF59" s="1164">
        <v>20.339803921568599</v>
      </c>
      <c r="BG59" s="1163"/>
      <c r="BH59" s="1164">
        <v>36.251131221719497</v>
      </c>
      <c r="BI59" s="1164">
        <f>SUM(BE59,BF59,BH59)</f>
        <v>72.983076923076908</v>
      </c>
      <c r="BJ59" s="1162"/>
      <c r="BK59" s="1164">
        <v>36.467015956179999</v>
      </c>
      <c r="BL59" s="1164">
        <v>0</v>
      </c>
      <c r="BM59" s="1164">
        <v>94</v>
      </c>
      <c r="BN59" s="1164">
        <v>8.6022317077484001</v>
      </c>
      <c r="BO59" s="1164">
        <f>SUM(BI59,BK59,BL59,BM59,BN59)</f>
        <v>212.0523245870053</v>
      </c>
      <c r="BP59" s="1165"/>
      <c r="BQ59" s="1200"/>
      <c r="BR59" s="177"/>
      <c r="BS59" s="46"/>
    </row>
    <row r="60" spans="1:91" ht="51.95" customHeight="1" x14ac:dyDescent="0.55000000000000004">
      <c r="A60" s="1465">
        <v>0</v>
      </c>
      <c r="B60" s="1466">
        <v>7</v>
      </c>
      <c r="C60" s="1465">
        <v>0</v>
      </c>
      <c r="D60" s="1466">
        <v>6</v>
      </c>
      <c r="E60" s="1465">
        <v>0</v>
      </c>
      <c r="F60" s="1466">
        <v>5</v>
      </c>
      <c r="G60" s="1465">
        <v>0</v>
      </c>
      <c r="H60" s="1466">
        <v>1</v>
      </c>
      <c r="I60" s="1375"/>
      <c r="J60" s="2766" t="str">
        <f t="shared" si="16"/>
        <v>07060501</v>
      </c>
      <c r="K60" s="2710"/>
      <c r="L60" s="2710"/>
      <c r="M60" s="2710"/>
      <c r="N60" s="2710"/>
      <c r="O60" s="2710"/>
      <c r="P60" s="2710"/>
      <c r="Q60" s="2710"/>
      <c r="R60" s="2710"/>
      <c r="S60" s="2854" t="s">
        <v>104</v>
      </c>
      <c r="T60" s="3351"/>
      <c r="U60" s="2947" t="s">
        <v>2056</v>
      </c>
      <c r="V60" s="2854" t="s">
        <v>291</v>
      </c>
      <c r="W60" s="2699" t="s">
        <v>2057</v>
      </c>
      <c r="X60" s="1418"/>
      <c r="Y60" s="780"/>
      <c r="Z60" s="3041" t="s">
        <v>649</v>
      </c>
      <c r="AA60" s="796"/>
      <c r="AB60" s="796"/>
      <c r="AC60" s="1263"/>
      <c r="AD60" s="3507">
        <f t="shared" si="17"/>
        <v>15.416666666666666</v>
      </c>
      <c r="AE60" s="3548"/>
      <c r="AF60" s="3548"/>
      <c r="AG60" s="3545">
        <v>45</v>
      </c>
      <c r="AH60" s="3398">
        <v>45</v>
      </c>
      <c r="AI60" s="3545"/>
      <c r="AJ60" s="3545"/>
      <c r="AK60" s="3545"/>
      <c r="AL60" s="3545"/>
      <c r="AM60" s="3545"/>
      <c r="AN60" s="3545"/>
      <c r="AO60" s="3545"/>
      <c r="AP60" s="3545">
        <v>45</v>
      </c>
      <c r="AQ60" s="3398">
        <v>50</v>
      </c>
      <c r="AR60" s="1947"/>
      <c r="AS60" s="1831"/>
      <c r="AT60" s="1831"/>
      <c r="AU60" s="1831"/>
      <c r="AV60" s="1832"/>
      <c r="AW60" s="1741"/>
      <c r="AX60" s="2916">
        <f t="shared" ref="AX60:AX72" si="18">(BA60*AQ60)+(BB60*AH60)+(BC60*AH60)+(BD60*AH60)</f>
        <v>185</v>
      </c>
      <c r="AY60" s="3042">
        <f>AX60/'Radiología simple.'!$AO$8</f>
        <v>15.416666666666666</v>
      </c>
      <c r="AZ60" s="1807" t="str" cm="1">
        <f t="array" ref="AZ60">_xlfn.IFS(AY60&lt;4,"estandar",AY60&gt;9,"compleja",AY60&gt;4,"avanzada")</f>
        <v>compleja</v>
      </c>
      <c r="BA60" s="2448">
        <v>1</v>
      </c>
      <c r="BB60" s="2448">
        <v>1</v>
      </c>
      <c r="BC60" s="2448">
        <v>1</v>
      </c>
      <c r="BD60" s="2569">
        <v>1</v>
      </c>
      <c r="BE60" s="1164"/>
      <c r="BF60" s="1164"/>
      <c r="BG60" s="1163"/>
      <c r="BH60" s="1164"/>
      <c r="BI60" s="1164"/>
      <c r="BJ60" s="1162"/>
      <c r="BK60" s="1164"/>
      <c r="BL60" s="1164"/>
      <c r="BM60" s="1164"/>
      <c r="BN60" s="1164"/>
      <c r="BO60" s="1164"/>
      <c r="BP60" s="1165"/>
      <c r="BQ60" s="1200"/>
      <c r="BR60" s="177"/>
      <c r="BS60" s="46"/>
    </row>
    <row r="61" spans="1:91" ht="51.95" customHeight="1" x14ac:dyDescent="0.55000000000000004">
      <c r="A61" s="1465">
        <v>0</v>
      </c>
      <c r="B61" s="1466">
        <v>7</v>
      </c>
      <c r="C61" s="1465">
        <v>0</v>
      </c>
      <c r="D61" s="1466">
        <v>6</v>
      </c>
      <c r="E61" s="1465">
        <v>0</v>
      </c>
      <c r="F61" s="1466">
        <v>6</v>
      </c>
      <c r="G61" s="1465">
        <v>0</v>
      </c>
      <c r="H61" s="1466">
        <v>1</v>
      </c>
      <c r="I61" s="1375" t="str">
        <f t="shared" si="15"/>
        <v>07060601</v>
      </c>
      <c r="J61" s="2766" t="str">
        <f t="shared" si="16"/>
        <v>07060601</v>
      </c>
      <c r="K61" s="2710"/>
      <c r="L61" s="2710"/>
      <c r="M61" s="2710"/>
      <c r="N61" s="2710"/>
      <c r="O61" s="2710"/>
      <c r="P61" s="2710"/>
      <c r="Q61" s="2710"/>
      <c r="R61" s="2710"/>
      <c r="S61" s="2854" t="s">
        <v>2058</v>
      </c>
      <c r="T61" s="3351"/>
      <c r="U61" s="2947" t="s">
        <v>2059</v>
      </c>
      <c r="V61" s="2854" t="s">
        <v>291</v>
      </c>
      <c r="W61" s="2965" t="s">
        <v>2060</v>
      </c>
      <c r="X61" s="1419"/>
      <c r="Y61" s="545"/>
      <c r="Z61" s="3041" t="s">
        <v>649</v>
      </c>
      <c r="AA61" s="796"/>
      <c r="AB61" s="796"/>
      <c r="AC61" s="1263"/>
      <c r="AD61" s="3507">
        <f t="shared" si="17"/>
        <v>14.166666666666666</v>
      </c>
      <c r="AE61" s="3548"/>
      <c r="AF61" s="3548"/>
      <c r="AG61" s="3545">
        <v>30</v>
      </c>
      <c r="AH61" s="3398">
        <v>40</v>
      </c>
      <c r="AI61" s="3545"/>
      <c r="AJ61" s="3545"/>
      <c r="AK61" s="3545"/>
      <c r="AL61" s="3545"/>
      <c r="AM61" s="3545"/>
      <c r="AN61" s="3545"/>
      <c r="AO61" s="3545"/>
      <c r="AP61" s="3545">
        <v>30</v>
      </c>
      <c r="AQ61" s="3398">
        <v>50</v>
      </c>
      <c r="AR61" s="1947"/>
      <c r="AS61" s="1831"/>
      <c r="AT61" s="1831"/>
      <c r="AU61" s="1831"/>
      <c r="AV61" s="1832"/>
      <c r="AW61" s="1741"/>
      <c r="AX61" s="2916">
        <f t="shared" si="18"/>
        <v>170</v>
      </c>
      <c r="AY61" s="3042">
        <f>AX61/'Radiología simple.'!$AO$8</f>
        <v>14.166666666666666</v>
      </c>
      <c r="AZ61" s="1807" t="str" cm="1">
        <f t="array" ref="AZ61">_xlfn.IFS(AY61&lt;4,"estandar",AY61&gt;9,"compleja",AY61&gt;4,"avanzada")</f>
        <v>compleja</v>
      </c>
      <c r="BA61" s="2448">
        <v>1</v>
      </c>
      <c r="BB61" s="2448">
        <v>1</v>
      </c>
      <c r="BC61" s="2448">
        <v>1</v>
      </c>
      <c r="BD61" s="2569">
        <v>1</v>
      </c>
      <c r="BE61" s="1164"/>
      <c r="BF61" s="1164"/>
      <c r="BG61" s="1163"/>
      <c r="BH61" s="1164"/>
      <c r="BI61" s="1164"/>
      <c r="BJ61" s="1162"/>
      <c r="BK61" s="1164"/>
      <c r="BL61" s="1164"/>
      <c r="BM61" s="1164"/>
      <c r="BN61" s="1164"/>
      <c r="BO61" s="1164"/>
      <c r="BP61" s="1165"/>
      <c r="BQ61" s="1200"/>
      <c r="BR61" s="177"/>
      <c r="BS61" s="46"/>
    </row>
    <row r="62" spans="1:91" ht="51.95" customHeight="1" x14ac:dyDescent="0.55000000000000004">
      <c r="A62" s="1465">
        <v>0</v>
      </c>
      <c r="B62" s="1466">
        <v>7</v>
      </c>
      <c r="C62" s="1465">
        <v>0</v>
      </c>
      <c r="D62" s="1466">
        <v>6</v>
      </c>
      <c r="E62" s="1465">
        <v>0</v>
      </c>
      <c r="F62" s="1466">
        <v>7</v>
      </c>
      <c r="G62" s="1465">
        <v>0</v>
      </c>
      <c r="H62" s="1466">
        <v>1</v>
      </c>
      <c r="I62" s="1375"/>
      <c r="J62" s="2766" t="str">
        <f t="shared" si="16"/>
        <v>07060701</v>
      </c>
      <c r="K62" s="2710"/>
      <c r="L62" s="2710"/>
      <c r="M62" s="2710"/>
      <c r="N62" s="2710"/>
      <c r="O62" s="2710"/>
      <c r="P62" s="2710"/>
      <c r="Q62" s="2710"/>
      <c r="R62" s="2710"/>
      <c r="S62" s="2854" t="s">
        <v>84</v>
      </c>
      <c r="T62" s="3351"/>
      <c r="U62" s="2947" t="s">
        <v>2061</v>
      </c>
      <c r="V62" s="2854" t="s">
        <v>291</v>
      </c>
      <c r="W62" s="2965" t="s">
        <v>2062</v>
      </c>
      <c r="X62" s="1419"/>
      <c r="Y62" s="545"/>
      <c r="Z62" s="3041" t="s">
        <v>649</v>
      </c>
      <c r="AA62" s="796"/>
      <c r="AB62" s="796"/>
      <c r="AC62" s="1263"/>
      <c r="AD62" s="3507">
        <f t="shared" si="17"/>
        <v>15.416666666666666</v>
      </c>
      <c r="AE62" s="3548"/>
      <c r="AF62" s="3548"/>
      <c r="AG62" s="3545">
        <v>45</v>
      </c>
      <c r="AH62" s="3398">
        <v>45</v>
      </c>
      <c r="AI62" s="3545"/>
      <c r="AJ62" s="3545"/>
      <c r="AK62" s="3545"/>
      <c r="AL62" s="3545"/>
      <c r="AM62" s="3545"/>
      <c r="AN62" s="3545"/>
      <c r="AO62" s="3545"/>
      <c r="AP62" s="3545">
        <v>45</v>
      </c>
      <c r="AQ62" s="3398">
        <v>50</v>
      </c>
      <c r="AR62" s="1947"/>
      <c r="AS62" s="1831"/>
      <c r="AT62" s="1831"/>
      <c r="AU62" s="1831"/>
      <c r="AV62" s="1832"/>
      <c r="AW62" s="1741"/>
      <c r="AX62" s="2916">
        <f t="shared" si="18"/>
        <v>185</v>
      </c>
      <c r="AY62" s="3042">
        <f>AX62/'Radiología simple.'!$AO$8</f>
        <v>15.416666666666666</v>
      </c>
      <c r="AZ62" s="1807" t="str" cm="1">
        <f t="array" ref="AZ62">_xlfn.IFS(AY62&lt;4,"estandar",AY62&gt;9,"compleja",AY62&gt;4,"avanzada")</f>
        <v>compleja</v>
      </c>
      <c r="BA62" s="2448">
        <v>1</v>
      </c>
      <c r="BB62" s="2448">
        <v>1</v>
      </c>
      <c r="BC62" s="2448">
        <v>1</v>
      </c>
      <c r="BD62" s="2569">
        <v>1</v>
      </c>
      <c r="BE62" s="1164"/>
      <c r="BF62" s="1164"/>
      <c r="BG62" s="1163"/>
      <c r="BH62" s="1164"/>
      <c r="BI62" s="1164"/>
      <c r="BJ62" s="1162"/>
      <c r="BK62" s="1164"/>
      <c r="BL62" s="1164"/>
      <c r="BM62" s="1164"/>
      <c r="BN62" s="1164"/>
      <c r="BO62" s="1164"/>
      <c r="BP62" s="1165"/>
      <c r="BQ62" s="1200"/>
      <c r="BR62" s="177"/>
      <c r="BS62" s="46"/>
    </row>
    <row r="63" spans="1:91" ht="51.95" customHeight="1" x14ac:dyDescent="0.55000000000000004">
      <c r="A63" s="1465">
        <v>0</v>
      </c>
      <c r="B63" s="1466">
        <v>7</v>
      </c>
      <c r="C63" s="1465">
        <v>0</v>
      </c>
      <c r="D63" s="1466">
        <v>6</v>
      </c>
      <c r="E63" s="1465">
        <v>0</v>
      </c>
      <c r="F63" s="1466">
        <v>8</v>
      </c>
      <c r="G63" s="1465">
        <v>0</v>
      </c>
      <c r="H63" s="1466">
        <v>1</v>
      </c>
      <c r="I63" s="1375"/>
      <c r="J63" s="2766" t="str">
        <f t="shared" si="16"/>
        <v>07060801</v>
      </c>
      <c r="K63" s="2710"/>
      <c r="L63" s="2710"/>
      <c r="M63" s="2710"/>
      <c r="N63" s="2710"/>
      <c r="O63" s="2710"/>
      <c r="P63" s="2710"/>
      <c r="Q63" s="2710"/>
      <c r="R63" s="2710"/>
      <c r="S63" s="2854" t="s">
        <v>84</v>
      </c>
      <c r="T63" s="3351"/>
      <c r="U63" s="3170" t="s">
        <v>2063</v>
      </c>
      <c r="V63" s="2854" t="s">
        <v>291</v>
      </c>
      <c r="W63" s="2965" t="s">
        <v>2064</v>
      </c>
      <c r="X63" s="1419"/>
      <c r="Y63" s="545"/>
      <c r="Z63" s="3041" t="s">
        <v>649</v>
      </c>
      <c r="AA63" s="796"/>
      <c r="AB63" s="796"/>
      <c r="AC63" s="1263"/>
      <c r="AD63" s="3507">
        <f t="shared" si="17"/>
        <v>15.416666666666666</v>
      </c>
      <c r="AE63" s="3548"/>
      <c r="AF63" s="3548"/>
      <c r="AG63" s="3545">
        <v>45</v>
      </c>
      <c r="AH63" s="3398">
        <v>45</v>
      </c>
      <c r="AI63" s="3545"/>
      <c r="AJ63" s="3545"/>
      <c r="AK63" s="3545"/>
      <c r="AL63" s="3545"/>
      <c r="AM63" s="3545"/>
      <c r="AN63" s="3545"/>
      <c r="AO63" s="3545"/>
      <c r="AP63" s="3545">
        <v>45</v>
      </c>
      <c r="AQ63" s="3398">
        <v>50</v>
      </c>
      <c r="AR63" s="1947"/>
      <c r="AS63" s="1831"/>
      <c r="AT63" s="1831"/>
      <c r="AU63" s="1831"/>
      <c r="AV63" s="1832"/>
      <c r="AW63" s="1741"/>
      <c r="AX63" s="2916">
        <f t="shared" si="18"/>
        <v>185</v>
      </c>
      <c r="AY63" s="3042">
        <f>AX63/'Radiología simple.'!$AO$8</f>
        <v>15.416666666666666</v>
      </c>
      <c r="AZ63" s="1807" t="str" cm="1">
        <f t="array" ref="AZ63">_xlfn.IFS(AY63&lt;4,"estandar",AY63&gt;9,"compleja",AY63&gt;4,"avanzada")</f>
        <v>compleja</v>
      </c>
      <c r="BA63" s="2448">
        <v>1</v>
      </c>
      <c r="BB63" s="2448">
        <v>1</v>
      </c>
      <c r="BC63" s="2448">
        <v>1</v>
      </c>
      <c r="BD63" s="2569">
        <v>1</v>
      </c>
      <c r="BE63" s="1164"/>
      <c r="BF63" s="1164"/>
      <c r="BG63" s="1163"/>
      <c r="BH63" s="1164"/>
      <c r="BI63" s="1164"/>
      <c r="BJ63" s="1162"/>
      <c r="BK63" s="1164"/>
      <c r="BL63" s="1164"/>
      <c r="BM63" s="1164"/>
      <c r="BN63" s="1164"/>
      <c r="BO63" s="1164"/>
      <c r="BP63" s="1165"/>
      <c r="BQ63" s="1200"/>
      <c r="BR63" s="177"/>
      <c r="BS63" s="46"/>
    </row>
    <row r="64" spans="1:91" ht="51.95" customHeight="1" x14ac:dyDescent="0.55000000000000004">
      <c r="A64" s="1465">
        <v>0</v>
      </c>
      <c r="B64" s="1466">
        <v>7</v>
      </c>
      <c r="C64" s="1465">
        <v>0</v>
      </c>
      <c r="D64" s="1466">
        <v>6</v>
      </c>
      <c r="E64" s="1465">
        <v>0</v>
      </c>
      <c r="F64" s="1466">
        <v>9</v>
      </c>
      <c r="G64" s="1465">
        <v>0</v>
      </c>
      <c r="H64" s="1466">
        <v>1</v>
      </c>
      <c r="I64" s="3883"/>
      <c r="J64" s="2766" t="str">
        <f t="shared" si="16"/>
        <v>07060901</v>
      </c>
      <c r="K64" s="2710"/>
      <c r="L64" s="2710"/>
      <c r="M64" s="2710"/>
      <c r="N64" s="2710"/>
      <c r="O64" s="2710"/>
      <c r="P64" s="2710"/>
      <c r="Q64" s="2710"/>
      <c r="R64" s="2710"/>
      <c r="S64" s="2854" t="s">
        <v>84</v>
      </c>
      <c r="T64" s="3351"/>
      <c r="U64" s="2947" t="s">
        <v>2065</v>
      </c>
      <c r="V64" s="2854" t="s">
        <v>291</v>
      </c>
      <c r="W64" s="2965" t="s">
        <v>2066</v>
      </c>
      <c r="X64" s="1419"/>
      <c r="Y64" s="545"/>
      <c r="Z64" s="3041" t="s">
        <v>649</v>
      </c>
      <c r="AA64" s="796"/>
      <c r="AB64" s="796"/>
      <c r="AC64" s="1263"/>
      <c r="AD64" s="3507">
        <f t="shared" si="17"/>
        <v>13.333333333333334</v>
      </c>
      <c r="AE64" s="3548"/>
      <c r="AF64" s="3548"/>
      <c r="AG64" s="3545">
        <v>30</v>
      </c>
      <c r="AH64" s="3398">
        <v>40</v>
      </c>
      <c r="AI64" s="3545"/>
      <c r="AJ64" s="3545"/>
      <c r="AK64" s="3545"/>
      <c r="AL64" s="3545"/>
      <c r="AM64" s="3545"/>
      <c r="AN64" s="3545"/>
      <c r="AO64" s="3545"/>
      <c r="AP64" s="3545">
        <v>30</v>
      </c>
      <c r="AQ64" s="3398">
        <v>40</v>
      </c>
      <c r="AR64" s="1947"/>
      <c r="AS64" s="1831"/>
      <c r="AT64" s="1831"/>
      <c r="AU64" s="1831"/>
      <c r="AV64" s="1832"/>
      <c r="AW64" s="1741"/>
      <c r="AX64" s="2916">
        <f t="shared" si="18"/>
        <v>160</v>
      </c>
      <c r="AY64" s="3042">
        <f>AX64/'Radiología simple.'!$AO$8</f>
        <v>13.333333333333334</v>
      </c>
      <c r="AZ64" s="1807" t="str" cm="1">
        <f t="array" ref="AZ64">_xlfn.IFS(AY64&lt;4,"estandar",AY64&gt;9,"compleja",AY64&gt;4,"avanzada")</f>
        <v>compleja</v>
      </c>
      <c r="BA64" s="2448">
        <v>1</v>
      </c>
      <c r="BB64" s="2448">
        <v>1</v>
      </c>
      <c r="BC64" s="2448">
        <v>1</v>
      </c>
      <c r="BD64" s="2569">
        <v>1</v>
      </c>
      <c r="BE64" s="1164"/>
      <c r="BF64" s="1164"/>
      <c r="BG64" s="1163"/>
      <c r="BH64" s="1164"/>
      <c r="BI64" s="1164"/>
      <c r="BJ64" s="1162"/>
      <c r="BK64" s="1164"/>
      <c r="BL64" s="1164"/>
      <c r="BM64" s="1164"/>
      <c r="BN64" s="1164"/>
      <c r="BO64" s="1164"/>
      <c r="BP64" s="1165"/>
      <c r="BQ64" s="1200"/>
      <c r="BR64" s="177"/>
      <c r="BS64" s="46"/>
    </row>
    <row r="65" spans="1:91" ht="51.95" customHeight="1" x14ac:dyDescent="0.55000000000000004">
      <c r="A65" s="1465">
        <v>0</v>
      </c>
      <c r="B65" s="1466">
        <v>7</v>
      </c>
      <c r="C65" s="1465">
        <v>0</v>
      </c>
      <c r="D65" s="1466">
        <v>6</v>
      </c>
      <c r="E65" s="1465">
        <v>1</v>
      </c>
      <c r="F65" s="1466">
        <v>0</v>
      </c>
      <c r="G65" s="1465">
        <v>0</v>
      </c>
      <c r="H65" s="1466">
        <v>1</v>
      </c>
      <c r="I65" s="3890"/>
      <c r="J65" s="2766" t="str">
        <f t="shared" si="16"/>
        <v>07061001</v>
      </c>
      <c r="K65" s="2710"/>
      <c r="L65" s="2710"/>
      <c r="M65" s="2710"/>
      <c r="N65" s="2710"/>
      <c r="O65" s="2710"/>
      <c r="P65" s="2710"/>
      <c r="Q65" s="2710"/>
      <c r="R65" s="2710"/>
      <c r="S65" s="2669" t="s">
        <v>104</v>
      </c>
      <c r="T65" s="3351"/>
      <c r="U65" s="2685" t="s">
        <v>2067</v>
      </c>
      <c r="V65" s="2854" t="s">
        <v>291</v>
      </c>
      <c r="W65" s="2996" t="s">
        <v>2068</v>
      </c>
      <c r="X65" s="1418"/>
      <c r="Y65" s="780"/>
      <c r="Z65" s="3041" t="s">
        <v>649</v>
      </c>
      <c r="AA65" s="796"/>
      <c r="AB65" s="796"/>
      <c r="AC65" s="1263"/>
      <c r="AD65" s="3507">
        <f t="shared" si="17"/>
        <v>13.333333333333334</v>
      </c>
      <c r="AE65" s="3548"/>
      <c r="AF65" s="3548"/>
      <c r="AG65" s="3560" t="s">
        <v>2069</v>
      </c>
      <c r="AH65" s="3398">
        <v>40</v>
      </c>
      <c r="AI65" s="3560"/>
      <c r="AJ65" s="3560"/>
      <c r="AK65" s="3560"/>
      <c r="AL65" s="3560"/>
      <c r="AM65" s="3560"/>
      <c r="AN65" s="3560"/>
      <c r="AO65" s="3560"/>
      <c r="AP65" s="3560" t="s">
        <v>2069</v>
      </c>
      <c r="AQ65" s="3398">
        <v>40</v>
      </c>
      <c r="AR65" s="3580"/>
      <c r="AS65" s="1908"/>
      <c r="AT65" s="1908"/>
      <c r="AU65" s="1908"/>
      <c r="AV65" s="1909"/>
      <c r="AW65" s="1895"/>
      <c r="AX65" s="2916">
        <f t="shared" si="18"/>
        <v>160</v>
      </c>
      <c r="AY65" s="3042">
        <f>AX65/'Radiología simple.'!$AO$8</f>
        <v>13.333333333333334</v>
      </c>
      <c r="AZ65" s="1807" t="str" cm="1">
        <f t="array" ref="AZ65">_xlfn.IFS(AY65&lt;4,"estandar",AY65&gt;9,"compleja",AY65&gt;4,"avanzada")</f>
        <v>compleja</v>
      </c>
      <c r="BA65" s="2448">
        <v>1</v>
      </c>
      <c r="BB65" s="2448">
        <v>1</v>
      </c>
      <c r="BC65" s="2448">
        <v>1</v>
      </c>
      <c r="BD65" s="2569">
        <v>1</v>
      </c>
      <c r="BE65" s="1164"/>
      <c r="BF65" s="1164"/>
      <c r="BG65" s="1204"/>
      <c r="BH65" s="1164"/>
      <c r="BI65" s="1164"/>
      <c r="BJ65" s="1162"/>
      <c r="BK65" s="1164"/>
      <c r="BL65" s="1164"/>
      <c r="BM65" s="1164"/>
      <c r="BN65" s="1164"/>
      <c r="BO65" s="1164"/>
      <c r="BP65" s="1165"/>
      <c r="BQ65" s="1200"/>
      <c r="BR65" s="177"/>
      <c r="BS65" s="46"/>
    </row>
    <row r="66" spans="1:91" ht="51.95" customHeight="1" x14ac:dyDescent="0.55000000000000004">
      <c r="A66" s="1465">
        <v>0</v>
      </c>
      <c r="B66" s="1466">
        <v>7</v>
      </c>
      <c r="C66" s="1465">
        <v>0</v>
      </c>
      <c r="D66" s="1466">
        <v>6</v>
      </c>
      <c r="E66" s="1465">
        <v>1</v>
      </c>
      <c r="F66" s="1466">
        <v>1</v>
      </c>
      <c r="G66" s="1465">
        <v>0</v>
      </c>
      <c r="H66" s="1466">
        <v>1</v>
      </c>
      <c r="I66" s="3890"/>
      <c r="J66" s="2766" t="str">
        <f t="shared" si="16"/>
        <v>07061101</v>
      </c>
      <c r="K66" s="2710"/>
      <c r="L66" s="2710"/>
      <c r="M66" s="2710"/>
      <c r="N66" s="2710"/>
      <c r="O66" s="2710"/>
      <c r="P66" s="2710"/>
      <c r="Q66" s="2710"/>
      <c r="R66" s="2710"/>
      <c r="S66" s="2669" t="s">
        <v>104</v>
      </c>
      <c r="T66" s="3351"/>
      <c r="U66" s="2685" t="s">
        <v>2070</v>
      </c>
      <c r="V66" s="2854" t="s">
        <v>291</v>
      </c>
      <c r="W66" s="2699" t="s">
        <v>2071</v>
      </c>
      <c r="X66" s="3044"/>
      <c r="Y66" s="555"/>
      <c r="Z66" s="3041" t="s">
        <v>649</v>
      </c>
      <c r="AA66" s="796"/>
      <c r="AB66" s="796"/>
      <c r="AC66" s="1263"/>
      <c r="AD66" s="3507">
        <f t="shared" si="17"/>
        <v>15</v>
      </c>
      <c r="AE66" s="3548"/>
      <c r="AF66" s="3548"/>
      <c r="AG66" s="3545">
        <v>45</v>
      </c>
      <c r="AH66" s="3398">
        <v>45</v>
      </c>
      <c r="AI66" s="3545"/>
      <c r="AJ66" s="3545"/>
      <c r="AK66" s="3545"/>
      <c r="AL66" s="3545"/>
      <c r="AM66" s="3545"/>
      <c r="AN66" s="3545"/>
      <c r="AO66" s="3545"/>
      <c r="AP66" s="3545">
        <v>45</v>
      </c>
      <c r="AQ66" s="3398">
        <v>45</v>
      </c>
      <c r="AR66" s="1947"/>
      <c r="AS66" s="1831"/>
      <c r="AT66" s="1831"/>
      <c r="AU66" s="1831"/>
      <c r="AV66" s="1832"/>
      <c r="AW66" s="1741"/>
      <c r="AX66" s="2916">
        <f t="shared" si="18"/>
        <v>180</v>
      </c>
      <c r="AY66" s="3042">
        <f>AX66/'Radiología simple.'!$AO$8</f>
        <v>15</v>
      </c>
      <c r="AZ66" s="1807" t="str" cm="1">
        <f t="array" ref="AZ66">_xlfn.IFS(AY66&lt;4,"estandar",AY66&gt;9,"compleja",AY66&gt;4,"avanzada")</f>
        <v>compleja</v>
      </c>
      <c r="BA66" s="2448">
        <v>1</v>
      </c>
      <c r="BB66" s="2448">
        <v>1</v>
      </c>
      <c r="BC66" s="2448">
        <v>1</v>
      </c>
      <c r="BD66" s="2569">
        <v>1</v>
      </c>
      <c r="BE66" s="1164"/>
      <c r="BF66" s="1164"/>
      <c r="BG66" s="1163"/>
      <c r="BH66" s="1164"/>
      <c r="BI66" s="1164"/>
      <c r="BJ66" s="1162"/>
      <c r="BK66" s="1164"/>
      <c r="BL66" s="1164"/>
      <c r="BM66" s="1164"/>
      <c r="BN66" s="1164"/>
      <c r="BO66" s="1164"/>
      <c r="BP66" s="1165"/>
      <c r="BQ66" s="1200"/>
      <c r="BR66" s="177"/>
      <c r="BS66" s="46"/>
    </row>
    <row r="67" spans="1:91" ht="51.95" customHeight="1" x14ac:dyDescent="0.55000000000000004">
      <c r="A67" s="1465">
        <v>0</v>
      </c>
      <c r="B67" s="1466">
        <v>7</v>
      </c>
      <c r="C67" s="1465">
        <v>0</v>
      </c>
      <c r="D67" s="1466">
        <v>6</v>
      </c>
      <c r="E67" s="1465">
        <v>1</v>
      </c>
      <c r="F67" s="1466">
        <v>2</v>
      </c>
      <c r="G67" s="1465">
        <v>0</v>
      </c>
      <c r="H67" s="1466">
        <v>1</v>
      </c>
      <c r="I67" s="3890"/>
      <c r="J67" s="2766" t="str">
        <f t="shared" si="16"/>
        <v>07061201</v>
      </c>
      <c r="K67" s="2710"/>
      <c r="L67" s="2710"/>
      <c r="M67" s="2710"/>
      <c r="N67" s="2710"/>
      <c r="O67" s="2710"/>
      <c r="P67" s="2710"/>
      <c r="Q67" s="2710"/>
      <c r="R67" s="2710"/>
      <c r="S67" s="2669" t="s">
        <v>104</v>
      </c>
      <c r="T67" s="3351"/>
      <c r="U67" s="2685" t="s">
        <v>2072</v>
      </c>
      <c r="V67" s="2854" t="s">
        <v>291</v>
      </c>
      <c r="W67" s="2699" t="s">
        <v>2073</v>
      </c>
      <c r="X67" s="1418"/>
      <c r="Y67" s="780"/>
      <c r="Z67" s="3041" t="s">
        <v>649</v>
      </c>
      <c r="AA67" s="796"/>
      <c r="AB67" s="796"/>
      <c r="AC67" s="1263"/>
      <c r="AD67" s="3507">
        <f t="shared" si="17"/>
        <v>16.666666666666668</v>
      </c>
      <c r="AE67" s="3548"/>
      <c r="AF67" s="3548"/>
      <c r="AG67" s="3545">
        <v>50</v>
      </c>
      <c r="AH67" s="3398">
        <v>50</v>
      </c>
      <c r="AI67" s="3545"/>
      <c r="AJ67" s="3545"/>
      <c r="AK67" s="3545"/>
      <c r="AL67" s="3545"/>
      <c r="AM67" s="3545"/>
      <c r="AN67" s="3545"/>
      <c r="AO67" s="3545"/>
      <c r="AP67" s="3398">
        <v>50</v>
      </c>
      <c r="AQ67" s="3398">
        <v>50</v>
      </c>
      <c r="AR67" s="1947"/>
      <c r="AS67" s="1831"/>
      <c r="AT67" s="1831"/>
      <c r="AU67" s="1831"/>
      <c r="AV67" s="1832"/>
      <c r="AW67" s="1741"/>
      <c r="AX67" s="2916">
        <f t="shared" si="18"/>
        <v>200</v>
      </c>
      <c r="AY67" s="3042">
        <f>AX67/'Radiología simple.'!$AO$8</f>
        <v>16.666666666666668</v>
      </c>
      <c r="AZ67" s="1807" t="str" cm="1">
        <f t="array" ref="AZ67">_xlfn.IFS(AY67&lt;4,"estandar",AY67&gt;9,"compleja",AY67&gt;4,"avanzada")</f>
        <v>compleja</v>
      </c>
      <c r="BA67" s="2448">
        <v>1</v>
      </c>
      <c r="BB67" s="2448">
        <v>1</v>
      </c>
      <c r="BC67" s="2448">
        <v>1</v>
      </c>
      <c r="BD67" s="2569">
        <v>1</v>
      </c>
      <c r="BE67" s="1164"/>
      <c r="BF67" s="1164"/>
      <c r="BG67" s="1163"/>
      <c r="BH67" s="1164"/>
      <c r="BI67" s="1164"/>
      <c r="BJ67" s="1162"/>
      <c r="BK67" s="1164"/>
      <c r="BL67" s="1164"/>
      <c r="BM67" s="1164"/>
      <c r="BN67" s="1164"/>
      <c r="BO67" s="1164"/>
      <c r="BP67" s="1165"/>
      <c r="BQ67" s="1200"/>
      <c r="BR67" s="177"/>
      <c r="BS67" s="46"/>
    </row>
    <row r="68" spans="1:91" ht="51.95" customHeight="1" x14ac:dyDescent="0.55000000000000004">
      <c r="A68" s="1465">
        <v>0</v>
      </c>
      <c r="B68" s="1466">
        <v>7</v>
      </c>
      <c r="C68" s="1465">
        <v>0</v>
      </c>
      <c r="D68" s="1466">
        <v>6</v>
      </c>
      <c r="E68" s="1465">
        <v>1</v>
      </c>
      <c r="F68" s="1466">
        <v>3</v>
      </c>
      <c r="G68" s="1465">
        <v>0</v>
      </c>
      <c r="H68" s="1466">
        <v>1</v>
      </c>
      <c r="I68" s="3890"/>
      <c r="J68" s="2766" t="str">
        <f t="shared" si="16"/>
        <v>07061301</v>
      </c>
      <c r="K68" s="2710"/>
      <c r="L68" s="2710"/>
      <c r="M68" s="2710"/>
      <c r="N68" s="2710"/>
      <c r="O68" s="2710"/>
      <c r="P68" s="2710"/>
      <c r="Q68" s="2710"/>
      <c r="R68" s="2710"/>
      <c r="S68" s="2669" t="s">
        <v>104</v>
      </c>
      <c r="T68" s="3351"/>
      <c r="U68" s="2685" t="s">
        <v>2074</v>
      </c>
      <c r="V68" s="2854" t="s">
        <v>291</v>
      </c>
      <c r="W68" s="2699" t="s">
        <v>2075</v>
      </c>
      <c r="X68" s="1418"/>
      <c r="Y68" s="780"/>
      <c r="Z68" s="3041" t="s">
        <v>649</v>
      </c>
      <c r="AA68" s="796"/>
      <c r="AB68" s="796"/>
      <c r="AC68" s="1263"/>
      <c r="AD68" s="3507">
        <f t="shared" si="17"/>
        <v>10</v>
      </c>
      <c r="AE68" s="3548"/>
      <c r="AF68" s="3548"/>
      <c r="AG68" s="3545">
        <v>15</v>
      </c>
      <c r="AH68" s="3398">
        <v>30</v>
      </c>
      <c r="AI68" s="3545"/>
      <c r="AJ68" s="3545"/>
      <c r="AK68" s="3545"/>
      <c r="AL68" s="3545"/>
      <c r="AM68" s="3545"/>
      <c r="AN68" s="3545"/>
      <c r="AO68" s="3545"/>
      <c r="AP68" s="3545">
        <v>15</v>
      </c>
      <c r="AQ68" s="3398">
        <v>30</v>
      </c>
      <c r="AR68" s="1947"/>
      <c r="AS68" s="1831"/>
      <c r="AT68" s="1831"/>
      <c r="AU68" s="1831"/>
      <c r="AV68" s="1832"/>
      <c r="AW68" s="1741"/>
      <c r="AX68" s="2916">
        <f t="shared" si="18"/>
        <v>120</v>
      </c>
      <c r="AY68" s="3042">
        <f>AX68/'Radiología simple.'!$AO$8</f>
        <v>10</v>
      </c>
      <c r="AZ68" s="1807" t="str" cm="1">
        <f t="array" ref="AZ68">_xlfn.IFS(AY68&lt;4,"estandar",AY68&gt;9,"compleja",AY68&gt;4,"avanzada")</f>
        <v>compleja</v>
      </c>
      <c r="BA68" s="2448">
        <v>1</v>
      </c>
      <c r="BB68" s="2448">
        <v>1</v>
      </c>
      <c r="BC68" s="2448">
        <v>1</v>
      </c>
      <c r="BD68" s="2569">
        <v>1</v>
      </c>
      <c r="BE68" s="1164"/>
      <c r="BF68" s="1164"/>
      <c r="BG68" s="1163"/>
      <c r="BH68" s="1164"/>
      <c r="BI68" s="1164"/>
      <c r="BJ68" s="1162"/>
      <c r="BK68" s="1164"/>
      <c r="BL68" s="1164"/>
      <c r="BM68" s="1164"/>
      <c r="BN68" s="1164"/>
      <c r="BO68" s="1164"/>
      <c r="BP68" s="1165"/>
      <c r="BQ68" s="1200"/>
      <c r="BR68" s="177"/>
      <c r="BS68" s="46"/>
    </row>
    <row r="69" spans="1:91" ht="51.95" customHeight="1" x14ac:dyDescent="0.55000000000000004">
      <c r="A69" s="1465">
        <v>0</v>
      </c>
      <c r="B69" s="1466">
        <v>7</v>
      </c>
      <c r="C69" s="1465">
        <v>0</v>
      </c>
      <c r="D69" s="1466">
        <v>6</v>
      </c>
      <c r="E69" s="1465">
        <v>1</v>
      </c>
      <c r="F69" s="1466">
        <v>4</v>
      </c>
      <c r="G69" s="1465">
        <v>0</v>
      </c>
      <c r="H69" s="1466">
        <v>0</v>
      </c>
      <c r="I69" s="3890"/>
      <c r="J69" s="2766" t="str">
        <f t="shared" si="16"/>
        <v>07061400</v>
      </c>
      <c r="K69" s="2710"/>
      <c r="L69" s="2710"/>
      <c r="M69" s="2710"/>
      <c r="N69" s="2710"/>
      <c r="O69" s="2710"/>
      <c r="P69" s="2710"/>
      <c r="Q69" s="2710"/>
      <c r="R69" s="2710"/>
      <c r="S69" s="2669" t="s">
        <v>104</v>
      </c>
      <c r="T69" s="3352"/>
      <c r="U69" s="2685" t="s">
        <v>2076</v>
      </c>
      <c r="V69" s="2854" t="s">
        <v>291</v>
      </c>
      <c r="W69" s="2996"/>
      <c r="X69" s="1532" t="s">
        <v>2077</v>
      </c>
      <c r="Y69" s="780"/>
      <c r="Z69" s="3041" t="s">
        <v>649</v>
      </c>
      <c r="AA69" s="796"/>
      <c r="AB69" s="796"/>
      <c r="AC69" s="1263"/>
      <c r="AD69" s="3507">
        <f t="shared" si="17"/>
        <v>2.5</v>
      </c>
      <c r="AE69" s="3548"/>
      <c r="AF69" s="3548"/>
      <c r="AG69" s="3545"/>
      <c r="AH69" s="3398">
        <v>0</v>
      </c>
      <c r="AI69" s="3545"/>
      <c r="AJ69" s="3545"/>
      <c r="AK69" s="3545"/>
      <c r="AL69" s="3545"/>
      <c r="AM69" s="3545"/>
      <c r="AN69" s="3545"/>
      <c r="AO69" s="3545"/>
      <c r="AP69" s="3545"/>
      <c r="AQ69" s="3398">
        <v>30</v>
      </c>
      <c r="AR69" s="1947"/>
      <c r="AS69" s="1831"/>
      <c r="AT69" s="1831"/>
      <c r="AU69" s="1831"/>
      <c r="AV69" s="1832"/>
      <c r="AW69" s="1741"/>
      <c r="AX69" s="2916">
        <f t="shared" si="18"/>
        <v>30</v>
      </c>
      <c r="AY69" s="3042">
        <f>AX69/'Radiología simple.'!$AO$8</f>
        <v>2.5</v>
      </c>
      <c r="AZ69" s="1807" t="str" cm="1">
        <f t="array" ref="AZ69">_xlfn.IFS(AY69&lt;4,"estandar",AY69&gt;9,"compleja",AY69&gt;4,"avanzada")</f>
        <v>estandar</v>
      </c>
      <c r="BA69" s="2448">
        <v>1</v>
      </c>
      <c r="BB69" s="2448">
        <v>1</v>
      </c>
      <c r="BC69" s="2448">
        <v>1</v>
      </c>
      <c r="BD69" s="2569">
        <v>1</v>
      </c>
      <c r="BE69" s="1164"/>
      <c r="BF69" s="1164"/>
      <c r="BG69" s="1163"/>
      <c r="BH69" s="1164"/>
      <c r="BI69" s="1164"/>
      <c r="BJ69" s="1162"/>
      <c r="BK69" s="1164"/>
      <c r="BL69" s="1164"/>
      <c r="BM69" s="1164"/>
      <c r="BN69" s="1164"/>
      <c r="BO69" s="1164"/>
      <c r="BP69" s="1165"/>
      <c r="BQ69" s="1200"/>
      <c r="BR69" s="177"/>
      <c r="BS69" s="46"/>
    </row>
    <row r="70" spans="1:91" ht="51.95" customHeight="1" x14ac:dyDescent="0.55000000000000004">
      <c r="A70" s="1465">
        <v>0</v>
      </c>
      <c r="B70" s="1466">
        <v>7</v>
      </c>
      <c r="C70" s="1465">
        <v>0</v>
      </c>
      <c r="D70" s="1466">
        <v>6</v>
      </c>
      <c r="E70" s="1465">
        <v>1</v>
      </c>
      <c r="F70" s="1466">
        <v>4</v>
      </c>
      <c r="G70" s="1465">
        <v>0</v>
      </c>
      <c r="H70" s="1466">
        <v>1</v>
      </c>
      <c r="I70" s="3890"/>
      <c r="J70" s="2766" t="str">
        <f t="shared" si="16"/>
        <v>07061401</v>
      </c>
      <c r="K70" s="2710"/>
      <c r="L70" s="2710"/>
      <c r="M70" s="2710"/>
      <c r="N70" s="2710"/>
      <c r="O70" s="2710"/>
      <c r="P70" s="2710"/>
      <c r="Q70" s="2710"/>
      <c r="R70" s="2710"/>
      <c r="S70" s="2669" t="s">
        <v>104</v>
      </c>
      <c r="T70" s="2685"/>
      <c r="U70" s="3706" t="s">
        <v>2078</v>
      </c>
      <c r="V70" s="2854" t="s">
        <v>291</v>
      </c>
      <c r="W70" s="2699" t="s">
        <v>2079</v>
      </c>
      <c r="X70" s="1418"/>
      <c r="Y70" s="780"/>
      <c r="Z70" s="3041" t="s">
        <v>649</v>
      </c>
      <c r="AA70" s="796"/>
      <c r="AB70" s="796"/>
      <c r="AC70" s="1263"/>
      <c r="AD70" s="3507">
        <f t="shared" si="17"/>
        <v>8.3333333333333339</v>
      </c>
      <c r="AE70" s="3548"/>
      <c r="AF70" s="3548"/>
      <c r="AG70" s="3545">
        <v>20</v>
      </c>
      <c r="AH70" s="3398">
        <v>20</v>
      </c>
      <c r="AI70" s="3545"/>
      <c r="AJ70" s="3545"/>
      <c r="AK70" s="3545"/>
      <c r="AL70" s="3545"/>
      <c r="AM70" s="3545"/>
      <c r="AN70" s="3545"/>
      <c r="AO70" s="3545"/>
      <c r="AP70" s="3545">
        <v>20</v>
      </c>
      <c r="AQ70" s="3398">
        <v>40</v>
      </c>
      <c r="AR70" s="1947"/>
      <c r="AS70" s="1831"/>
      <c r="AT70" s="1831"/>
      <c r="AU70" s="1831"/>
      <c r="AV70" s="1832"/>
      <c r="AW70" s="1741"/>
      <c r="AX70" s="2916">
        <f t="shared" si="18"/>
        <v>100</v>
      </c>
      <c r="AY70" s="3042">
        <f>AX70/'Radiología simple.'!$AO$8</f>
        <v>8.3333333333333339</v>
      </c>
      <c r="AZ70" s="1807" t="str" cm="1">
        <f t="array" ref="AZ70">_xlfn.IFS(AY70&lt;4,"estandar",AY70&gt;9,"compleja",AY70&gt;4,"avanzada")</f>
        <v>avanzada</v>
      </c>
      <c r="BA70" s="2448">
        <v>1</v>
      </c>
      <c r="BB70" s="2448">
        <v>1</v>
      </c>
      <c r="BC70" s="2448">
        <v>1</v>
      </c>
      <c r="BD70" s="2569">
        <v>1</v>
      </c>
      <c r="BE70" s="1164"/>
      <c r="BF70" s="1164"/>
      <c r="BG70" s="1163"/>
      <c r="BH70" s="1164"/>
      <c r="BI70" s="1164"/>
      <c r="BJ70" s="1162"/>
      <c r="BK70" s="1164"/>
      <c r="BL70" s="1164"/>
      <c r="BM70" s="1164"/>
      <c r="BN70" s="1164"/>
      <c r="BO70" s="1164"/>
      <c r="BP70" s="1165"/>
      <c r="BQ70" s="1200"/>
      <c r="BR70" s="177"/>
      <c r="BS70" s="46"/>
    </row>
    <row r="71" spans="1:91" ht="51.95" customHeight="1" x14ac:dyDescent="0.55000000000000004">
      <c r="A71" s="1465">
        <v>0</v>
      </c>
      <c r="B71" s="1466">
        <v>7</v>
      </c>
      <c r="C71" s="1465">
        <v>0</v>
      </c>
      <c r="D71" s="1466">
        <v>6</v>
      </c>
      <c r="E71" s="1465">
        <v>1</v>
      </c>
      <c r="F71" s="1466">
        <v>4</v>
      </c>
      <c r="G71" s="1465">
        <v>0</v>
      </c>
      <c r="H71" s="1466">
        <v>2</v>
      </c>
      <c r="I71" s="3890"/>
      <c r="J71" s="2766" t="str">
        <f t="shared" si="16"/>
        <v>07061402</v>
      </c>
      <c r="K71" s="2710"/>
      <c r="L71" s="2710"/>
      <c r="M71" s="2710"/>
      <c r="N71" s="2710"/>
      <c r="O71" s="2710"/>
      <c r="P71" s="2710"/>
      <c r="Q71" s="2710"/>
      <c r="R71" s="2710"/>
      <c r="S71" s="2669" t="s">
        <v>104</v>
      </c>
      <c r="T71" s="2685"/>
      <c r="U71" s="3230" t="s">
        <v>2080</v>
      </c>
      <c r="V71" s="2854" t="s">
        <v>291</v>
      </c>
      <c r="W71" s="2699" t="s">
        <v>2079</v>
      </c>
      <c r="X71" s="1418"/>
      <c r="Y71" s="780"/>
      <c r="Z71" s="3041" t="s">
        <v>649</v>
      </c>
      <c r="AA71" s="796"/>
      <c r="AB71" s="796"/>
      <c r="AC71" s="1263"/>
      <c r="AD71" s="3507">
        <f t="shared" si="17"/>
        <v>8.3333333333333339</v>
      </c>
      <c r="AE71" s="3548"/>
      <c r="AF71" s="3548"/>
      <c r="AG71" s="3545">
        <v>20</v>
      </c>
      <c r="AH71" s="3398">
        <v>20</v>
      </c>
      <c r="AI71" s="3545"/>
      <c r="AJ71" s="3545"/>
      <c r="AK71" s="3545"/>
      <c r="AL71" s="3545"/>
      <c r="AM71" s="3545"/>
      <c r="AN71" s="3545"/>
      <c r="AO71" s="3545"/>
      <c r="AP71" s="3545">
        <v>20</v>
      </c>
      <c r="AQ71" s="3398">
        <v>40</v>
      </c>
      <c r="AR71" s="1947"/>
      <c r="AS71" s="1831"/>
      <c r="AT71" s="1831"/>
      <c r="AU71" s="1831"/>
      <c r="AV71" s="1832"/>
      <c r="AW71" s="1741"/>
      <c r="AX71" s="2916">
        <f t="shared" si="18"/>
        <v>100</v>
      </c>
      <c r="AY71" s="3042">
        <f>AX71/'Radiología simple.'!$AO$8</f>
        <v>8.3333333333333339</v>
      </c>
      <c r="AZ71" s="1807" t="str" cm="1">
        <f t="array" ref="AZ71">_xlfn.IFS(AY71&lt;4,"estandar",AY71&gt;9,"compleja",AY71&gt;4,"avanzada")</f>
        <v>avanzada</v>
      </c>
      <c r="BA71" s="2448">
        <v>1</v>
      </c>
      <c r="BB71" s="2448">
        <v>1</v>
      </c>
      <c r="BC71" s="2448">
        <v>1</v>
      </c>
      <c r="BD71" s="2569">
        <v>1</v>
      </c>
      <c r="BE71" s="1164"/>
      <c r="BF71" s="1164"/>
      <c r="BG71" s="1163"/>
      <c r="BH71" s="1164"/>
      <c r="BI71" s="1164"/>
      <c r="BJ71" s="1162"/>
      <c r="BK71" s="1164"/>
      <c r="BL71" s="1164"/>
      <c r="BM71" s="1164"/>
      <c r="BN71" s="1164"/>
      <c r="BO71" s="1164"/>
      <c r="BP71" s="1165"/>
      <c r="BQ71" s="1200"/>
      <c r="BR71" s="177"/>
      <c r="BS71" s="46"/>
    </row>
    <row r="72" spans="1:91" ht="51.95" customHeight="1" x14ac:dyDescent="0.55000000000000004">
      <c r="A72" s="1465">
        <v>0</v>
      </c>
      <c r="B72" s="1466">
        <v>7</v>
      </c>
      <c r="C72" s="1465">
        <v>0</v>
      </c>
      <c r="D72" s="1466">
        <v>6</v>
      </c>
      <c r="E72" s="1465">
        <v>1</v>
      </c>
      <c r="F72" s="1466">
        <v>4</v>
      </c>
      <c r="G72" s="1465">
        <v>0</v>
      </c>
      <c r="H72" s="1466">
        <v>3</v>
      </c>
      <c r="I72" s="3890"/>
      <c r="J72" s="2766" t="str">
        <f t="shared" si="16"/>
        <v>07061403</v>
      </c>
      <c r="K72" s="2710"/>
      <c r="L72" s="2710"/>
      <c r="M72" s="2710"/>
      <c r="N72" s="2710"/>
      <c r="O72" s="2710"/>
      <c r="P72" s="2710"/>
      <c r="Q72" s="2710"/>
      <c r="R72" s="2710"/>
      <c r="S72" s="2669" t="s">
        <v>104</v>
      </c>
      <c r="T72" s="2685"/>
      <c r="U72" s="3706" t="s">
        <v>2081</v>
      </c>
      <c r="V72" s="2854" t="s">
        <v>291</v>
      </c>
      <c r="W72" s="2699" t="s">
        <v>2079</v>
      </c>
      <c r="X72" s="1418"/>
      <c r="Y72" s="780"/>
      <c r="Z72" s="3041" t="s">
        <v>649</v>
      </c>
      <c r="AA72" s="796"/>
      <c r="AB72" s="796"/>
      <c r="AC72" s="1263"/>
      <c r="AD72" s="3507">
        <f t="shared" si="17"/>
        <v>8.3333333333333339</v>
      </c>
      <c r="AE72" s="3548"/>
      <c r="AF72" s="3548"/>
      <c r="AG72" s="3545">
        <v>20</v>
      </c>
      <c r="AH72" s="3398">
        <v>20</v>
      </c>
      <c r="AI72" s="3545"/>
      <c r="AJ72" s="3545"/>
      <c r="AK72" s="3545"/>
      <c r="AL72" s="3545"/>
      <c r="AM72" s="3545"/>
      <c r="AN72" s="3545"/>
      <c r="AO72" s="3545"/>
      <c r="AP72" s="3545">
        <v>20</v>
      </c>
      <c r="AQ72" s="3398">
        <v>40</v>
      </c>
      <c r="AR72" s="1947"/>
      <c r="AS72" s="1831"/>
      <c r="AT72" s="1831"/>
      <c r="AU72" s="1831"/>
      <c r="AV72" s="1832"/>
      <c r="AW72" s="1741"/>
      <c r="AX72" s="2916">
        <f t="shared" si="18"/>
        <v>100</v>
      </c>
      <c r="AY72" s="3042">
        <f>AX72/'Radiología simple.'!$AO$8</f>
        <v>8.3333333333333339</v>
      </c>
      <c r="AZ72" s="1807" t="str" cm="1">
        <f t="array" ref="AZ72">_xlfn.IFS(AY72&lt;4,"estandar",AY72&gt;9,"compleja",AY72&gt;4,"avanzada")</f>
        <v>avanzada</v>
      </c>
      <c r="BA72" s="2448">
        <v>1</v>
      </c>
      <c r="BB72" s="2448">
        <v>1</v>
      </c>
      <c r="BC72" s="2448">
        <v>1</v>
      </c>
      <c r="BD72" s="2569">
        <v>1</v>
      </c>
      <c r="BE72" s="1164"/>
      <c r="BF72" s="1164"/>
      <c r="BG72" s="1163"/>
      <c r="BH72" s="1164"/>
      <c r="BI72" s="1164"/>
      <c r="BJ72" s="1162"/>
      <c r="BK72" s="1164"/>
      <c r="BL72" s="1164"/>
      <c r="BM72" s="1164"/>
      <c r="BN72" s="1164"/>
      <c r="BO72" s="1164"/>
      <c r="BP72" s="1165"/>
      <c r="BQ72" s="1200"/>
      <c r="BR72" s="177"/>
      <c r="BS72" s="46"/>
    </row>
    <row r="73" spans="1:91" ht="20.25" customHeight="1" x14ac:dyDescent="0.55000000000000004">
      <c r="A73" s="438"/>
      <c r="B73" s="439"/>
      <c r="C73" s="438"/>
      <c r="D73" s="439"/>
      <c r="E73" s="438"/>
      <c r="F73" s="439"/>
      <c r="G73" s="438"/>
      <c r="H73" s="439"/>
      <c r="I73" s="1339" t="str">
        <f t="shared" si="15"/>
        <v/>
      </c>
      <c r="J73" s="1339"/>
      <c r="K73" s="58"/>
      <c r="L73" s="58"/>
      <c r="M73" s="59"/>
      <c r="N73" s="59"/>
      <c r="O73" s="59"/>
      <c r="P73" s="59"/>
      <c r="Q73" s="59"/>
      <c r="R73" s="59"/>
      <c r="S73" s="440"/>
      <c r="T73" s="434"/>
      <c r="U73" s="319"/>
      <c r="V73" s="60"/>
      <c r="W73" s="60"/>
      <c r="X73" s="60"/>
      <c r="Y73" s="61"/>
      <c r="Z73" s="61"/>
      <c r="AA73" s="61"/>
      <c r="AB73" s="61"/>
      <c r="AC73" s="1263"/>
      <c r="AD73" s="3685"/>
      <c r="AE73" s="3548"/>
      <c r="AF73" s="3548"/>
      <c r="AG73" s="3384"/>
      <c r="AH73" s="3384"/>
      <c r="AI73" s="3384"/>
      <c r="AJ73" s="3384"/>
      <c r="AK73" s="3384"/>
      <c r="AL73" s="3384"/>
      <c r="AM73" s="3384"/>
      <c r="AN73" s="3384"/>
      <c r="AO73" s="3384"/>
      <c r="AP73" s="3384"/>
      <c r="AQ73" s="3384"/>
      <c r="AR73" s="2013"/>
      <c r="AS73" s="1784"/>
      <c r="AT73" s="1784"/>
      <c r="AU73" s="1784"/>
      <c r="AV73" s="1907"/>
      <c r="AW73" s="1410"/>
      <c r="AX73" s="1850"/>
      <c r="AY73" s="1552"/>
      <c r="AZ73" s="1851"/>
      <c r="BA73" s="2448">
        <v>1</v>
      </c>
      <c r="BB73" s="2448">
        <v>1</v>
      </c>
      <c r="BC73" s="2448">
        <v>1</v>
      </c>
      <c r="BD73" s="2569">
        <v>1</v>
      </c>
      <c r="BE73" s="1164"/>
      <c r="BF73" s="1164"/>
      <c r="BG73" s="1163"/>
      <c r="BH73" s="1164"/>
      <c r="BI73" s="1164"/>
      <c r="BJ73" s="1162"/>
      <c r="BK73" s="1164"/>
      <c r="BL73" s="1164"/>
      <c r="BM73" s="1164"/>
      <c r="BN73" s="1164"/>
      <c r="BO73" s="1164"/>
      <c r="BP73" s="1165"/>
      <c r="BQ73" s="1200"/>
      <c r="BR73" s="177"/>
      <c r="BS73" s="46"/>
    </row>
    <row r="74" spans="1:91" s="1127" customFormat="1" ht="35.25" customHeight="1" x14ac:dyDescent="0.35">
      <c r="A74" s="1121"/>
      <c r="B74" s="1122"/>
      <c r="C74" s="1121"/>
      <c r="D74" s="1122"/>
      <c r="E74" s="1121"/>
      <c r="F74" s="1122"/>
      <c r="G74" s="1121"/>
      <c r="H74" s="1122"/>
      <c r="I74" s="811" t="str">
        <f t="shared" si="15"/>
        <v/>
      </c>
      <c r="J74" s="811"/>
      <c r="K74" s="843"/>
      <c r="L74" s="843"/>
      <c r="M74" s="843"/>
      <c r="N74" s="843"/>
      <c r="O74" s="843"/>
      <c r="P74" s="843"/>
      <c r="Q74" s="843"/>
      <c r="R74" s="843"/>
      <c r="S74" s="813" t="s">
        <v>119</v>
      </c>
      <c r="T74" s="844" t="s">
        <v>2082</v>
      </c>
      <c r="U74" s="1123"/>
      <c r="V74" s="1123"/>
      <c r="W74" s="1123"/>
      <c r="X74" s="1123"/>
      <c r="Y74" s="846" t="s">
        <v>2082</v>
      </c>
      <c r="Z74" s="1124"/>
      <c r="AA74" s="1124"/>
      <c r="AB74" s="1124"/>
      <c r="AC74" s="1256"/>
      <c r="AD74" s="3689"/>
      <c r="AE74" s="3690"/>
      <c r="AF74" s="3690"/>
      <c r="AG74" s="3689"/>
      <c r="AH74" s="3689"/>
      <c r="AI74" s="3689"/>
      <c r="AJ74" s="3689"/>
      <c r="AK74" s="3689"/>
      <c r="AL74" s="3689"/>
      <c r="AM74" s="3689"/>
      <c r="AN74" s="3689"/>
      <c r="AO74" s="3689"/>
      <c r="AP74" s="3689"/>
      <c r="AQ74" s="3689"/>
      <c r="AR74" s="2149"/>
      <c r="AS74" s="1998"/>
      <c r="AT74" s="1998"/>
      <c r="AU74" s="1998"/>
      <c r="AV74" s="1999"/>
      <c r="AW74" s="1256"/>
      <c r="AX74" s="2015"/>
      <c r="AY74" s="1600"/>
      <c r="AZ74" s="2016"/>
      <c r="BA74" s="1256"/>
      <c r="BB74" s="1256">
        <v>1</v>
      </c>
      <c r="BC74" s="1256">
        <v>1</v>
      </c>
      <c r="BD74" s="1256"/>
      <c r="BE74" s="1257"/>
      <c r="BF74" s="1256"/>
      <c r="BG74" s="1255"/>
      <c r="BH74" s="1258"/>
      <c r="BI74" s="1256"/>
      <c r="BJ74" s="1256"/>
      <c r="BK74" s="1256"/>
      <c r="BL74" s="1256"/>
      <c r="BM74" s="1256"/>
      <c r="BN74" s="1256"/>
      <c r="BO74" s="1256"/>
      <c r="BP74" s="1255"/>
      <c r="BQ74" s="1259"/>
      <c r="BR74" s="1125"/>
      <c r="BS74" s="1126"/>
      <c r="BT74" s="599"/>
      <c r="BU74" s="599"/>
      <c r="BV74" s="599"/>
      <c r="BW74" s="599"/>
      <c r="BX74" s="599"/>
      <c r="BY74" s="599"/>
      <c r="BZ74" s="599"/>
      <c r="CA74" s="599"/>
      <c r="CB74" s="599"/>
      <c r="CC74" s="599"/>
      <c r="CD74" s="599"/>
      <c r="CE74" s="599"/>
      <c r="CF74" s="599"/>
      <c r="CG74" s="599"/>
      <c r="CH74" s="599"/>
      <c r="CI74" s="599"/>
      <c r="CJ74" s="599"/>
      <c r="CK74" s="599"/>
      <c r="CL74" s="599"/>
      <c r="CM74" s="599"/>
    </row>
    <row r="75" spans="1:91" ht="20.25" hidden="1" customHeight="1" x14ac:dyDescent="0.55000000000000004">
      <c r="A75" s="1106">
        <v>0</v>
      </c>
      <c r="B75" s="1107">
        <v>7</v>
      </c>
      <c r="C75" s="1108">
        <v>0</v>
      </c>
      <c r="D75" s="1109">
        <v>9</v>
      </c>
      <c r="E75" s="1108">
        <v>0</v>
      </c>
      <c r="F75" s="1109">
        <v>5</v>
      </c>
      <c r="G75" s="1106">
        <v>0</v>
      </c>
      <c r="H75" s="1107">
        <v>1</v>
      </c>
      <c r="I75" s="2857" t="str">
        <f t="shared" si="15"/>
        <v>07090501</v>
      </c>
      <c r="J75" s="2857"/>
      <c r="K75" s="1110"/>
      <c r="L75" s="1110">
        <v>72178</v>
      </c>
      <c r="M75" s="1110"/>
      <c r="N75" s="1110"/>
      <c r="O75" s="1110"/>
      <c r="P75" s="1110"/>
      <c r="Q75" s="1110"/>
      <c r="R75" s="1110"/>
      <c r="S75" s="799" t="s">
        <v>119</v>
      </c>
      <c r="T75" s="821"/>
      <c r="U75" s="2441" t="s">
        <v>2083</v>
      </c>
      <c r="V75" s="799" t="s">
        <v>268</v>
      </c>
      <c r="W75" s="1112"/>
      <c r="X75" s="1112"/>
      <c r="Y75" s="1113" t="s">
        <v>2083</v>
      </c>
      <c r="Z75" s="548"/>
      <c r="AA75" s="796"/>
      <c r="AB75" s="796"/>
      <c r="AC75" s="1263">
        <v>65.640628721124102</v>
      </c>
      <c r="AD75" s="3685"/>
      <c r="AE75" s="3548">
        <v>90</v>
      </c>
      <c r="AF75" s="3548"/>
      <c r="AG75" s="3384">
        <v>90</v>
      </c>
      <c r="AH75" s="3384"/>
      <c r="AI75" s="3384"/>
      <c r="AJ75" s="3384"/>
      <c r="AK75" s="3384"/>
      <c r="AL75" s="3384"/>
      <c r="AM75" s="3384"/>
      <c r="AN75" s="3384"/>
      <c r="AO75" s="3384"/>
      <c r="AP75" s="3384"/>
      <c r="AQ75" s="3384"/>
      <c r="AR75" s="2013"/>
      <c r="AS75" s="1784"/>
      <c r="AT75" s="1784"/>
      <c r="AU75" s="1784"/>
      <c r="AV75" s="1907"/>
      <c r="AW75" s="1410"/>
      <c r="AX75" s="1850"/>
      <c r="AY75" s="1552"/>
      <c r="AZ75" s="1851"/>
      <c r="BA75" s="1411"/>
      <c r="BB75" s="1163"/>
      <c r="BC75" s="1163"/>
      <c r="BD75" s="1163"/>
      <c r="BE75" s="1164">
        <v>29.505855203619902</v>
      </c>
      <c r="BF75" s="1164">
        <v>36.6116470588235</v>
      </c>
      <c r="BG75" s="1163"/>
      <c r="BH75" s="1164">
        <v>130.50407239819</v>
      </c>
      <c r="BI75" s="1164">
        <f>SUM(BE75,BF75,BH75)</f>
        <v>196.6215746606334</v>
      </c>
      <c r="BJ75" s="1162"/>
      <c r="BK75" s="1164">
        <v>65.640628721124102</v>
      </c>
      <c r="BL75" s="1164">
        <v>0</v>
      </c>
      <c r="BM75" s="1164">
        <v>855.4</v>
      </c>
      <c r="BN75" s="1164">
        <v>8.6022317077484001</v>
      </c>
      <c r="BO75" s="1164">
        <f>SUM(BI75,BK75,BL75,BM75,BN75)</f>
        <v>1126.2644350895059</v>
      </c>
      <c r="BP75" s="1165"/>
      <c r="BQ75" s="1200"/>
      <c r="BR75" s="449"/>
      <c r="BS75" s="450"/>
    </row>
    <row r="76" spans="1:91" ht="20.45" hidden="1" customHeight="1" x14ac:dyDescent="0.6">
      <c r="A76" s="1108">
        <v>0</v>
      </c>
      <c r="B76" s="1109">
        <v>7</v>
      </c>
      <c r="C76" s="1108">
        <v>0</v>
      </c>
      <c r="D76" s="1109">
        <v>9</v>
      </c>
      <c r="E76" s="1108">
        <v>0</v>
      </c>
      <c r="F76" s="1109">
        <v>5</v>
      </c>
      <c r="G76" s="1108">
        <v>0</v>
      </c>
      <c r="H76" s="1109">
        <v>0</v>
      </c>
      <c r="I76" s="2857" t="str">
        <f t="shared" si="15"/>
        <v>07090500</v>
      </c>
      <c r="J76" s="2857"/>
      <c r="K76" s="1110"/>
      <c r="L76" s="1110"/>
      <c r="M76" s="1110"/>
      <c r="N76" s="1110"/>
      <c r="O76" s="1110"/>
      <c r="P76" s="1110"/>
      <c r="Q76" s="1110"/>
      <c r="R76" s="1110"/>
      <c r="S76" s="799" t="s">
        <v>119</v>
      </c>
      <c r="T76" s="800" t="s">
        <v>2082</v>
      </c>
      <c r="U76" s="1129"/>
      <c r="V76" s="799" t="s">
        <v>268</v>
      </c>
      <c r="W76" s="1111"/>
      <c r="X76" s="1111"/>
      <c r="Y76" s="1114"/>
      <c r="Z76" s="548"/>
      <c r="AA76" s="796"/>
      <c r="AB76" s="796"/>
      <c r="AC76" s="1263"/>
      <c r="AD76" s="3685"/>
      <c r="AE76" s="3548"/>
      <c r="AF76" s="3548"/>
      <c r="AG76" s="3384"/>
      <c r="AH76" s="3384"/>
      <c r="AI76" s="3384"/>
      <c r="AJ76" s="3384"/>
      <c r="AK76" s="3384"/>
      <c r="AL76" s="3384"/>
      <c r="AM76" s="3384"/>
      <c r="AN76" s="3384"/>
      <c r="AO76" s="3384"/>
      <c r="AP76" s="3384"/>
      <c r="AQ76" s="3384"/>
      <c r="AR76" s="2013"/>
      <c r="AS76" s="1784"/>
      <c r="AT76" s="1784"/>
      <c r="AU76" s="1784"/>
      <c r="AV76" s="1907"/>
      <c r="AW76" s="1410"/>
      <c r="AX76" s="1850"/>
      <c r="AY76" s="1552"/>
      <c r="AZ76" s="1851"/>
      <c r="BA76" s="1411"/>
      <c r="BB76" s="1163"/>
      <c r="BC76" s="1163"/>
      <c r="BD76" s="1163"/>
      <c r="BE76" s="1164"/>
      <c r="BF76" s="1164"/>
      <c r="BG76" s="1163"/>
      <c r="BH76" s="1164"/>
      <c r="BI76" s="1164"/>
      <c r="BJ76" s="1162"/>
      <c r="BK76" s="1164"/>
      <c r="BL76" s="1164"/>
      <c r="BM76" s="1164"/>
      <c r="BN76" s="1164"/>
      <c r="BO76" s="1164"/>
      <c r="BP76" s="1165"/>
      <c r="BQ76" s="1200"/>
      <c r="BR76" s="449"/>
      <c r="BS76" s="450"/>
    </row>
    <row r="77" spans="1:91" ht="20.25" hidden="1" customHeight="1" x14ac:dyDescent="0.55000000000000004">
      <c r="A77" s="1106">
        <v>0</v>
      </c>
      <c r="B77" s="1107">
        <v>7</v>
      </c>
      <c r="C77" s="1108">
        <v>0</v>
      </c>
      <c r="D77" s="1109">
        <v>9</v>
      </c>
      <c r="E77" s="1108">
        <v>0</v>
      </c>
      <c r="F77" s="1109">
        <v>5</v>
      </c>
      <c r="G77" s="1106">
        <v>0</v>
      </c>
      <c r="H77" s="1107">
        <v>2</v>
      </c>
      <c r="I77" s="2857" t="str">
        <f t="shared" si="15"/>
        <v>07090502</v>
      </c>
      <c r="J77" s="2857"/>
      <c r="K77" s="1110"/>
      <c r="L77" s="1110">
        <v>72211</v>
      </c>
      <c r="M77" s="1110"/>
      <c r="N77" s="1110"/>
      <c r="O77" s="1110"/>
      <c r="P77" s="1110"/>
      <c r="Q77" s="1110"/>
      <c r="R77" s="1110"/>
      <c r="S77" s="799" t="s">
        <v>119</v>
      </c>
      <c r="T77" s="821"/>
      <c r="U77" s="2441" t="s">
        <v>2084</v>
      </c>
      <c r="V77" s="799" t="s">
        <v>268</v>
      </c>
      <c r="W77" s="1112"/>
      <c r="X77" s="1112"/>
      <c r="Y77" s="1113" t="s">
        <v>2084</v>
      </c>
      <c r="Z77" s="548"/>
      <c r="AA77" s="796"/>
      <c r="AB77" s="796"/>
      <c r="AC77" s="1263">
        <v>65.640628721124102</v>
      </c>
      <c r="AD77" s="3685"/>
      <c r="AE77" s="3548">
        <v>90</v>
      </c>
      <c r="AF77" s="3548"/>
      <c r="AG77" s="3384">
        <v>90</v>
      </c>
      <c r="AH77" s="3384"/>
      <c r="AI77" s="3384"/>
      <c r="AJ77" s="3384"/>
      <c r="AK77" s="3384"/>
      <c r="AL77" s="3384"/>
      <c r="AM77" s="3384"/>
      <c r="AN77" s="3384"/>
      <c r="AO77" s="3384"/>
      <c r="AP77" s="3384"/>
      <c r="AQ77" s="3384"/>
      <c r="AR77" s="2013"/>
      <c r="AS77" s="1784"/>
      <c r="AT77" s="1784"/>
      <c r="AU77" s="1784"/>
      <c r="AV77" s="1907"/>
      <c r="AW77" s="1410"/>
      <c r="AX77" s="1850"/>
      <c r="AY77" s="1552"/>
      <c r="AZ77" s="1851"/>
      <c r="BA77" s="1411"/>
      <c r="BB77" s="1163"/>
      <c r="BC77" s="1163"/>
      <c r="BD77" s="1163"/>
      <c r="BE77" s="1164">
        <v>29.505855203619902</v>
      </c>
      <c r="BF77" s="1164">
        <v>36.6116470588235</v>
      </c>
      <c r="BG77" s="1163"/>
      <c r="BH77" s="1164">
        <v>130.50407239819</v>
      </c>
      <c r="BI77" s="1164">
        <f t="shared" ref="BI77:BI82" si="19">SUM(BE77,BF77,BH77)</f>
        <v>196.6215746606334</v>
      </c>
      <c r="BJ77" s="1162"/>
      <c r="BK77" s="1164">
        <v>65.640628721124102</v>
      </c>
      <c r="BL77" s="1164">
        <v>0</v>
      </c>
      <c r="BM77" s="1164">
        <v>855.4</v>
      </c>
      <c r="BN77" s="1164">
        <v>8.6022317077484001</v>
      </c>
      <c r="BO77" s="1164">
        <f t="shared" ref="BO77:BO82" si="20">SUM(BI77,BK77,BL77,BM77,BN77)</f>
        <v>1126.2644350895059</v>
      </c>
      <c r="BP77" s="1165"/>
      <c r="BQ77" s="1200"/>
      <c r="BR77" s="449"/>
      <c r="BS77" s="450"/>
    </row>
    <row r="78" spans="1:91" ht="20.25" hidden="1" customHeight="1" x14ac:dyDescent="0.55000000000000004">
      <c r="A78" s="1106">
        <v>0</v>
      </c>
      <c r="B78" s="1107">
        <v>7</v>
      </c>
      <c r="C78" s="1108">
        <v>0</v>
      </c>
      <c r="D78" s="1109">
        <v>9</v>
      </c>
      <c r="E78" s="1108">
        <v>0</v>
      </c>
      <c r="F78" s="1109">
        <v>5</v>
      </c>
      <c r="G78" s="1106">
        <v>0</v>
      </c>
      <c r="H78" s="1107">
        <v>3</v>
      </c>
      <c r="I78" s="2857" t="str">
        <f t="shared" si="15"/>
        <v>07090503</v>
      </c>
      <c r="J78" s="2857"/>
      <c r="K78" s="1110"/>
      <c r="L78" s="1110">
        <v>72232</v>
      </c>
      <c r="M78" s="1110"/>
      <c r="N78" s="1110"/>
      <c r="O78" s="1110"/>
      <c r="P78" s="1110"/>
      <c r="Q78" s="1110"/>
      <c r="R78" s="1110"/>
      <c r="S78" s="799" t="s">
        <v>119</v>
      </c>
      <c r="T78" s="821"/>
      <c r="U78" s="2441" t="s">
        <v>2085</v>
      </c>
      <c r="V78" s="799" t="s">
        <v>268</v>
      </c>
      <c r="W78" s="1112"/>
      <c r="X78" s="1112"/>
      <c r="Y78" s="1113" t="s">
        <v>2086</v>
      </c>
      <c r="Z78" s="548"/>
      <c r="AA78" s="796"/>
      <c r="AB78" s="796"/>
      <c r="AC78" s="1263">
        <v>65.640628721124102</v>
      </c>
      <c r="AD78" s="3685"/>
      <c r="AE78" s="3548">
        <v>90</v>
      </c>
      <c r="AF78" s="3548"/>
      <c r="AG78" s="3384">
        <v>90</v>
      </c>
      <c r="AH78" s="3384"/>
      <c r="AI78" s="3384"/>
      <c r="AJ78" s="3384"/>
      <c r="AK78" s="3384"/>
      <c r="AL78" s="3384"/>
      <c r="AM78" s="3384"/>
      <c r="AN78" s="3384"/>
      <c r="AO78" s="3384"/>
      <c r="AP78" s="3384"/>
      <c r="AQ78" s="3384"/>
      <c r="AR78" s="2013"/>
      <c r="AS78" s="1784"/>
      <c r="AT78" s="1784"/>
      <c r="AU78" s="1784"/>
      <c r="AV78" s="1907"/>
      <c r="AW78" s="1410"/>
      <c r="AX78" s="1850"/>
      <c r="AY78" s="1552"/>
      <c r="AZ78" s="1851"/>
      <c r="BA78" s="1411"/>
      <c r="BB78" s="1163"/>
      <c r="BC78" s="1163"/>
      <c r="BD78" s="1163"/>
      <c r="BE78" s="1164">
        <v>29.505855203619902</v>
      </c>
      <c r="BF78" s="1164">
        <v>36.6116470588235</v>
      </c>
      <c r="BG78" s="1163"/>
      <c r="BH78" s="1164">
        <v>130.50407239819</v>
      </c>
      <c r="BI78" s="1164">
        <f t="shared" si="19"/>
        <v>196.6215746606334</v>
      </c>
      <c r="BJ78" s="1162"/>
      <c r="BK78" s="1164">
        <v>65.640628721124102</v>
      </c>
      <c r="BL78" s="1164">
        <v>0</v>
      </c>
      <c r="BM78" s="1164">
        <v>855.4</v>
      </c>
      <c r="BN78" s="1164">
        <v>8.6022317077484001</v>
      </c>
      <c r="BO78" s="1164">
        <f t="shared" si="20"/>
        <v>1126.2644350895059</v>
      </c>
      <c r="BP78" s="1165"/>
      <c r="BQ78" s="1200"/>
      <c r="BR78" s="449"/>
      <c r="BS78" s="450"/>
    </row>
    <row r="79" spans="1:91" ht="20.25" hidden="1" customHeight="1" x14ac:dyDescent="0.55000000000000004">
      <c r="A79" s="1106">
        <v>0</v>
      </c>
      <c r="B79" s="1107">
        <v>7</v>
      </c>
      <c r="C79" s="1108">
        <v>0</v>
      </c>
      <c r="D79" s="1109">
        <v>9</v>
      </c>
      <c r="E79" s="1108">
        <v>0</v>
      </c>
      <c r="F79" s="1109">
        <v>5</v>
      </c>
      <c r="G79" s="1106">
        <v>0</v>
      </c>
      <c r="H79" s="1107">
        <v>4</v>
      </c>
      <c r="I79" s="2857" t="str">
        <f t="shared" si="15"/>
        <v>07090504</v>
      </c>
      <c r="J79" s="2857"/>
      <c r="K79" s="1110"/>
      <c r="L79" s="1110">
        <v>72242</v>
      </c>
      <c r="M79" s="1110"/>
      <c r="N79" s="1110"/>
      <c r="O79" s="1110"/>
      <c r="P79" s="1110"/>
      <c r="Q79" s="1110"/>
      <c r="R79" s="1110"/>
      <c r="S79" s="799" t="s">
        <v>119</v>
      </c>
      <c r="T79" s="821"/>
      <c r="U79" s="2441" t="s">
        <v>2087</v>
      </c>
      <c r="V79" s="799" t="s">
        <v>268</v>
      </c>
      <c r="W79" s="1112"/>
      <c r="X79" s="1112"/>
      <c r="Y79" s="1113" t="s">
        <v>2087</v>
      </c>
      <c r="Z79" s="548"/>
      <c r="AA79" s="796"/>
      <c r="AB79" s="796"/>
      <c r="AC79" s="1263">
        <v>65.640628721124102</v>
      </c>
      <c r="AD79" s="3685"/>
      <c r="AE79" s="3548">
        <v>90</v>
      </c>
      <c r="AF79" s="3548"/>
      <c r="AG79" s="3384">
        <v>90</v>
      </c>
      <c r="AH79" s="3384"/>
      <c r="AI79" s="3384"/>
      <c r="AJ79" s="3384"/>
      <c r="AK79" s="3384"/>
      <c r="AL79" s="3384"/>
      <c r="AM79" s="3384"/>
      <c r="AN79" s="3384"/>
      <c r="AO79" s="3384"/>
      <c r="AP79" s="3384"/>
      <c r="AQ79" s="3384"/>
      <c r="AR79" s="2013"/>
      <c r="AS79" s="1784"/>
      <c r="AT79" s="1784"/>
      <c r="AU79" s="1784"/>
      <c r="AV79" s="1907"/>
      <c r="AW79" s="1410"/>
      <c r="AX79" s="1850"/>
      <c r="AY79" s="1552"/>
      <c r="AZ79" s="1851"/>
      <c r="BA79" s="1411"/>
      <c r="BB79" s="1163"/>
      <c r="BC79" s="1163"/>
      <c r="BD79" s="1163"/>
      <c r="BE79" s="1164">
        <v>29.505855203619902</v>
      </c>
      <c r="BF79" s="1164">
        <v>36.6116470588235</v>
      </c>
      <c r="BG79" s="1163"/>
      <c r="BH79" s="1164">
        <v>130.50407239819</v>
      </c>
      <c r="BI79" s="1164">
        <f t="shared" si="19"/>
        <v>196.6215746606334</v>
      </c>
      <c r="BJ79" s="1162"/>
      <c r="BK79" s="1164">
        <v>65.640628721124102</v>
      </c>
      <c r="BL79" s="1164">
        <v>0</v>
      </c>
      <c r="BM79" s="1164">
        <v>855.4</v>
      </c>
      <c r="BN79" s="1164">
        <v>8.6022317077484001</v>
      </c>
      <c r="BO79" s="1164">
        <f t="shared" si="20"/>
        <v>1126.2644350895059</v>
      </c>
      <c r="BP79" s="1165"/>
      <c r="BQ79" s="1200"/>
      <c r="BR79" s="449"/>
      <c r="BS79" s="450"/>
    </row>
    <row r="80" spans="1:91" ht="20.25" hidden="1" customHeight="1" x14ac:dyDescent="0.55000000000000004">
      <c r="A80" s="1106"/>
      <c r="B80" s="1107"/>
      <c r="C80" s="1108"/>
      <c r="D80" s="1109"/>
      <c r="E80" s="1108"/>
      <c r="F80" s="1109"/>
      <c r="G80" s="1106"/>
      <c r="H80" s="1107"/>
      <c r="I80" s="2857" t="str">
        <f t="shared" si="15"/>
        <v/>
      </c>
      <c r="J80" s="2857"/>
      <c r="K80" s="1110"/>
      <c r="L80" s="1110"/>
      <c r="M80" s="1110"/>
      <c r="N80" s="1110"/>
      <c r="O80" s="1110"/>
      <c r="P80" s="1110"/>
      <c r="Q80" s="1110"/>
      <c r="R80" s="1110"/>
      <c r="S80" s="799" t="s">
        <v>104</v>
      </c>
      <c r="T80" s="821"/>
      <c r="U80" s="2441" t="s">
        <v>2088</v>
      </c>
      <c r="V80" s="799" t="s">
        <v>268</v>
      </c>
      <c r="W80" s="1105"/>
      <c r="X80" s="1105"/>
      <c r="Y80" s="1113"/>
      <c r="Z80" s="548"/>
      <c r="AA80" s="796"/>
      <c r="AB80" s="796"/>
      <c r="AC80" s="1263"/>
      <c r="AD80" s="3685"/>
      <c r="AE80" s="3548"/>
      <c r="AF80" s="3548"/>
      <c r="AG80" s="3384"/>
      <c r="AH80" s="3384"/>
      <c r="AI80" s="3384"/>
      <c r="AJ80" s="3384"/>
      <c r="AK80" s="3384"/>
      <c r="AL80" s="3384"/>
      <c r="AM80" s="3384"/>
      <c r="AN80" s="3384"/>
      <c r="AO80" s="3384"/>
      <c r="AP80" s="3384"/>
      <c r="AQ80" s="3384"/>
      <c r="AR80" s="2013"/>
      <c r="AS80" s="1784"/>
      <c r="AT80" s="1784"/>
      <c r="AU80" s="1784"/>
      <c r="AV80" s="1907"/>
      <c r="AW80" s="1410"/>
      <c r="AX80" s="1850"/>
      <c r="AY80" s="1552"/>
      <c r="AZ80" s="1851"/>
      <c r="BA80" s="1411"/>
      <c r="BB80" s="1163"/>
      <c r="BC80" s="1163"/>
      <c r="BD80" s="1163"/>
      <c r="BE80" s="1164"/>
      <c r="BF80" s="1164"/>
      <c r="BG80" s="1163"/>
      <c r="BH80" s="1164"/>
      <c r="BI80" s="1164">
        <f t="shared" si="19"/>
        <v>0</v>
      </c>
      <c r="BJ80" s="1162"/>
      <c r="BK80" s="1164"/>
      <c r="BL80" s="1164"/>
      <c r="BM80" s="1164"/>
      <c r="BN80" s="1164"/>
      <c r="BO80" s="1164">
        <f t="shared" si="20"/>
        <v>0</v>
      </c>
      <c r="BP80" s="1165"/>
      <c r="BQ80" s="1200"/>
      <c r="BR80" s="449"/>
      <c r="BS80" s="450"/>
    </row>
    <row r="81" spans="1:71" ht="20.25" hidden="1" customHeight="1" x14ac:dyDescent="0.55000000000000004">
      <c r="A81" s="1106"/>
      <c r="B81" s="1107"/>
      <c r="C81" s="1108"/>
      <c r="D81" s="1109"/>
      <c r="E81" s="1108"/>
      <c r="F81" s="1109"/>
      <c r="G81" s="1106"/>
      <c r="H81" s="1107"/>
      <c r="I81" s="2857" t="str">
        <f t="shared" si="15"/>
        <v/>
      </c>
      <c r="J81" s="2857"/>
      <c r="K81" s="1110"/>
      <c r="L81" s="1110"/>
      <c r="M81" s="1110"/>
      <c r="N81" s="1110"/>
      <c r="O81" s="1110"/>
      <c r="P81" s="1110"/>
      <c r="Q81" s="1110"/>
      <c r="R81" s="1110"/>
      <c r="S81" s="799" t="s">
        <v>104</v>
      </c>
      <c r="T81" s="821"/>
      <c r="U81" s="2441" t="s">
        <v>2089</v>
      </c>
      <c r="V81" s="799" t="s">
        <v>268</v>
      </c>
      <c r="W81" s="1105"/>
      <c r="X81" s="1105"/>
      <c r="Y81" s="1113"/>
      <c r="Z81" s="548"/>
      <c r="AA81" s="796"/>
      <c r="AB81" s="796"/>
      <c r="AC81" s="1263"/>
      <c r="AD81" s="3685"/>
      <c r="AE81" s="3548">
        <v>90</v>
      </c>
      <c r="AF81" s="3548"/>
      <c r="AG81" s="3384">
        <v>90</v>
      </c>
      <c r="AH81" s="3384"/>
      <c r="AI81" s="3384"/>
      <c r="AJ81" s="3384"/>
      <c r="AK81" s="3384"/>
      <c r="AL81" s="3384"/>
      <c r="AM81" s="3384"/>
      <c r="AN81" s="3384"/>
      <c r="AO81" s="3384"/>
      <c r="AP81" s="3384"/>
      <c r="AQ81" s="3384"/>
      <c r="AR81" s="2013"/>
      <c r="AS81" s="1784"/>
      <c r="AT81" s="1784"/>
      <c r="AU81" s="1784"/>
      <c r="AV81" s="1907"/>
      <c r="AW81" s="1410"/>
      <c r="AX81" s="1850"/>
      <c r="AY81" s="1552"/>
      <c r="AZ81" s="1851"/>
      <c r="BA81" s="1411"/>
      <c r="BB81" s="1163"/>
      <c r="BC81" s="1163"/>
      <c r="BD81" s="1163"/>
      <c r="BE81" s="1164"/>
      <c r="BF81" s="1164"/>
      <c r="BG81" s="1163"/>
      <c r="BH81" s="1164"/>
      <c r="BI81" s="1164">
        <f t="shared" si="19"/>
        <v>0</v>
      </c>
      <c r="BJ81" s="1162"/>
      <c r="BK81" s="1164"/>
      <c r="BL81" s="1164"/>
      <c r="BM81" s="1164"/>
      <c r="BN81" s="1164"/>
      <c r="BO81" s="1164">
        <f t="shared" si="20"/>
        <v>0</v>
      </c>
      <c r="BP81" s="1165"/>
      <c r="BQ81" s="1200"/>
      <c r="BR81" s="449"/>
      <c r="BS81" s="450"/>
    </row>
    <row r="82" spans="1:71" ht="20.25" hidden="1" customHeight="1" x14ac:dyDescent="0.55000000000000004">
      <c r="A82" s="1106"/>
      <c r="B82" s="1107"/>
      <c r="C82" s="1108"/>
      <c r="D82" s="1109"/>
      <c r="E82" s="1108"/>
      <c r="F82" s="1109"/>
      <c r="G82" s="1106"/>
      <c r="H82" s="1107"/>
      <c r="I82" s="2857" t="str">
        <f t="shared" si="15"/>
        <v/>
      </c>
      <c r="J82" s="2857"/>
      <c r="K82" s="1110"/>
      <c r="L82" s="1110"/>
      <c r="M82" s="1110"/>
      <c r="N82" s="1110"/>
      <c r="O82" s="1110"/>
      <c r="P82" s="1110"/>
      <c r="Q82" s="1110"/>
      <c r="R82" s="1110"/>
      <c r="S82" s="799" t="s">
        <v>104</v>
      </c>
      <c r="T82" s="821"/>
      <c r="U82" s="2441" t="s">
        <v>2090</v>
      </c>
      <c r="V82" s="799" t="s">
        <v>268</v>
      </c>
      <c r="W82" s="1105"/>
      <c r="X82" s="1105"/>
      <c r="Y82" s="1113"/>
      <c r="Z82" s="548"/>
      <c r="AA82" s="796"/>
      <c r="AB82" s="796"/>
      <c r="AC82" s="1263"/>
      <c r="AD82" s="3685"/>
      <c r="AE82" s="3548" t="s">
        <v>2091</v>
      </c>
      <c r="AF82" s="3548"/>
      <c r="AG82" s="3572" t="s">
        <v>2091</v>
      </c>
      <c r="AH82" s="3572"/>
      <c r="AI82" s="3572"/>
      <c r="AJ82" s="3572"/>
      <c r="AK82" s="3572"/>
      <c r="AL82" s="3572"/>
      <c r="AM82" s="3572"/>
      <c r="AN82" s="3572"/>
      <c r="AO82" s="3572"/>
      <c r="AP82" s="3572"/>
      <c r="AQ82" s="3572"/>
      <c r="AR82" s="2142"/>
      <c r="AS82" s="1910"/>
      <c r="AT82" s="1910"/>
      <c r="AU82" s="1910"/>
      <c r="AV82" s="1911"/>
      <c r="AW82" s="1893"/>
      <c r="AX82" s="1929"/>
      <c r="AY82" s="1595"/>
      <c r="AZ82" s="1930"/>
      <c r="BA82" s="1598"/>
      <c r="BB82" s="1204"/>
      <c r="BC82" s="1204"/>
      <c r="BD82" s="1204"/>
      <c r="BE82" s="1164"/>
      <c r="BF82" s="1164"/>
      <c r="BG82" s="1204"/>
      <c r="BH82" s="1164"/>
      <c r="BI82" s="1164">
        <f t="shared" si="19"/>
        <v>0</v>
      </c>
      <c r="BJ82" s="1162"/>
      <c r="BK82" s="1164"/>
      <c r="BL82" s="1164"/>
      <c r="BM82" s="1164"/>
      <c r="BN82" s="1164"/>
      <c r="BO82" s="1164">
        <f t="shared" si="20"/>
        <v>0</v>
      </c>
      <c r="BP82" s="1165"/>
      <c r="BQ82" s="1200"/>
      <c r="BR82" s="449"/>
      <c r="BS82" s="450"/>
    </row>
    <row r="83" spans="1:71" ht="57" hidden="1" customHeight="1" x14ac:dyDescent="0.55000000000000004">
      <c r="A83" s="1115"/>
      <c r="B83" s="1116"/>
      <c r="C83" s="1117"/>
      <c r="D83" s="1118"/>
      <c r="E83" s="1117"/>
      <c r="F83" s="1118"/>
      <c r="G83" s="1115"/>
      <c r="H83" s="1116"/>
      <c r="I83" s="2858"/>
      <c r="J83" s="2858"/>
      <c r="K83" s="1110"/>
      <c r="L83" s="1110"/>
      <c r="M83" s="1119"/>
      <c r="N83" s="1119"/>
      <c r="O83" s="1119"/>
      <c r="P83" s="1119"/>
      <c r="Q83" s="1119"/>
      <c r="R83" s="1119"/>
      <c r="S83" s="1128" t="s">
        <v>94</v>
      </c>
      <c r="T83" s="1129"/>
      <c r="U83" s="1130" t="s">
        <v>2092</v>
      </c>
      <c r="V83" s="799" t="s">
        <v>268</v>
      </c>
      <c r="W83" s="1120"/>
      <c r="X83" s="1120"/>
      <c r="Y83" s="1113"/>
      <c r="Z83" s="548"/>
      <c r="AA83" s="796"/>
      <c r="AB83" s="796"/>
      <c r="AC83" s="2237"/>
      <c r="AD83" s="3691"/>
      <c r="AE83" s="3692"/>
      <c r="AF83" s="3692"/>
      <c r="AG83" s="3693"/>
      <c r="AH83" s="3693"/>
      <c r="AI83" s="3693"/>
      <c r="AJ83" s="3693"/>
      <c r="AK83" s="3693"/>
      <c r="AL83" s="3693"/>
      <c r="AM83" s="3693"/>
      <c r="AN83" s="3693"/>
      <c r="AO83" s="3693"/>
      <c r="AP83" s="3693"/>
      <c r="AQ83" s="3693"/>
      <c r="AR83" s="2150"/>
      <c r="AS83" s="2000"/>
      <c r="AT83" s="2000"/>
      <c r="AU83" s="2000"/>
      <c r="AV83" s="2001"/>
      <c r="AW83" s="1991"/>
      <c r="AX83" s="2017"/>
      <c r="AY83" s="1601"/>
      <c r="AZ83" s="2018"/>
      <c r="BA83" s="1611"/>
      <c r="BB83" s="1260"/>
      <c r="BC83" s="1260"/>
      <c r="BD83" s="1260"/>
      <c r="BE83" s="1194"/>
      <c r="BF83" s="1194"/>
      <c r="BG83" s="1260"/>
      <c r="BH83" s="1194"/>
      <c r="BI83" s="1194"/>
      <c r="BJ83" s="1162"/>
      <c r="BK83" s="1194"/>
      <c r="BL83" s="1194"/>
      <c r="BM83" s="1194"/>
      <c r="BN83" s="1194"/>
      <c r="BO83" s="1194"/>
      <c r="BP83" s="1162"/>
      <c r="BQ83" s="1057"/>
      <c r="BR83" s="449"/>
      <c r="BS83" s="450"/>
    </row>
    <row r="84" spans="1:71" ht="57" hidden="1" customHeight="1" x14ac:dyDescent="0.55000000000000004">
      <c r="A84" s="1115"/>
      <c r="B84" s="1116"/>
      <c r="C84" s="1117"/>
      <c r="D84" s="1118"/>
      <c r="E84" s="1117"/>
      <c r="F84" s="1118"/>
      <c r="G84" s="1115"/>
      <c r="H84" s="1116"/>
      <c r="I84" s="2858"/>
      <c r="J84" s="2858"/>
      <c r="K84" s="1110"/>
      <c r="L84" s="1110"/>
      <c r="M84" s="1119"/>
      <c r="N84" s="1119"/>
      <c r="O84" s="1119"/>
      <c r="P84" s="1119"/>
      <c r="Q84" s="1119"/>
      <c r="R84" s="1119"/>
      <c r="S84" s="1128" t="s">
        <v>94</v>
      </c>
      <c r="T84" s="1129"/>
      <c r="U84" s="1130" t="s">
        <v>2093</v>
      </c>
      <c r="V84" s="799" t="s">
        <v>268</v>
      </c>
      <c r="W84" s="1120"/>
      <c r="X84" s="1120"/>
      <c r="Y84" s="1113"/>
      <c r="Z84" s="548"/>
      <c r="AA84" s="796"/>
      <c r="AB84" s="796"/>
      <c r="AC84" s="2237"/>
      <c r="AD84" s="3691"/>
      <c r="AE84" s="3692"/>
      <c r="AF84" s="3692"/>
      <c r="AG84" s="3693"/>
      <c r="AH84" s="3693"/>
      <c r="AI84" s="3693"/>
      <c r="AJ84" s="3693"/>
      <c r="AK84" s="3693"/>
      <c r="AL84" s="3693"/>
      <c r="AM84" s="3693"/>
      <c r="AN84" s="3693"/>
      <c r="AO84" s="3693"/>
      <c r="AP84" s="3693"/>
      <c r="AQ84" s="3693"/>
      <c r="AR84" s="2150"/>
      <c r="AS84" s="2000"/>
      <c r="AT84" s="2000"/>
      <c r="AU84" s="2000"/>
      <c r="AV84" s="2001"/>
      <c r="AW84" s="1991"/>
      <c r="AX84" s="2017"/>
      <c r="AY84" s="1601"/>
      <c r="AZ84" s="2018"/>
      <c r="BA84" s="1611"/>
      <c r="BB84" s="1260"/>
      <c r="BC84" s="1260"/>
      <c r="BD84" s="1260"/>
      <c r="BE84" s="1194"/>
      <c r="BF84" s="1194"/>
      <c r="BG84" s="1260"/>
      <c r="BH84" s="1194"/>
      <c r="BI84" s="1194"/>
      <c r="BJ84" s="1162"/>
      <c r="BK84" s="1194"/>
      <c r="BL84" s="1194"/>
      <c r="BM84" s="1194"/>
      <c r="BN84" s="1194"/>
      <c r="BO84" s="1194"/>
      <c r="BP84" s="1162"/>
      <c r="BQ84" s="1057"/>
      <c r="BR84" s="449"/>
      <c r="BS84" s="450"/>
    </row>
    <row r="85" spans="1:71" ht="57" hidden="1" customHeight="1" x14ac:dyDescent="0.55000000000000004">
      <c r="A85" s="1115"/>
      <c r="B85" s="1116"/>
      <c r="C85" s="1117"/>
      <c r="D85" s="1118"/>
      <c r="E85" s="1117"/>
      <c r="F85" s="1118"/>
      <c r="G85" s="1115"/>
      <c r="H85" s="1116"/>
      <c r="I85" s="2858"/>
      <c r="J85" s="2858"/>
      <c r="K85" s="1110"/>
      <c r="L85" s="1110"/>
      <c r="M85" s="1119"/>
      <c r="N85" s="1119"/>
      <c r="O85" s="1119"/>
      <c r="P85" s="1119"/>
      <c r="Q85" s="1119"/>
      <c r="R85" s="1119"/>
      <c r="S85" s="1128" t="s">
        <v>94</v>
      </c>
      <c r="T85" s="1129"/>
      <c r="U85" s="1130" t="s">
        <v>2094</v>
      </c>
      <c r="V85" s="799" t="s">
        <v>268</v>
      </c>
      <c r="W85" s="1120"/>
      <c r="X85" s="1120"/>
      <c r="Y85" s="1113"/>
      <c r="Z85" s="548"/>
      <c r="AA85" s="796"/>
      <c r="AB85" s="796"/>
      <c r="AC85" s="2237"/>
      <c r="AD85" s="3691"/>
      <c r="AE85" s="3692"/>
      <c r="AF85" s="3692"/>
      <c r="AG85" s="3693"/>
      <c r="AH85" s="3693"/>
      <c r="AI85" s="3693"/>
      <c r="AJ85" s="3693"/>
      <c r="AK85" s="3693"/>
      <c r="AL85" s="3693"/>
      <c r="AM85" s="3693"/>
      <c r="AN85" s="3693"/>
      <c r="AO85" s="3693"/>
      <c r="AP85" s="3693"/>
      <c r="AQ85" s="3693"/>
      <c r="AR85" s="2150"/>
      <c r="AS85" s="2000"/>
      <c r="AT85" s="2000"/>
      <c r="AU85" s="2000"/>
      <c r="AV85" s="2001"/>
      <c r="AW85" s="1991"/>
      <c r="AX85" s="2017"/>
      <c r="AY85" s="1601"/>
      <c r="AZ85" s="2018"/>
      <c r="BA85" s="1611"/>
      <c r="BB85" s="1260"/>
      <c r="BC85" s="1260"/>
      <c r="BD85" s="1260"/>
      <c r="BE85" s="1194"/>
      <c r="BF85" s="1194"/>
      <c r="BG85" s="1260"/>
      <c r="BH85" s="1194"/>
      <c r="BI85" s="1194"/>
      <c r="BJ85" s="1162"/>
      <c r="BK85" s="1194"/>
      <c r="BL85" s="1194"/>
      <c r="BM85" s="1194"/>
      <c r="BN85" s="1194"/>
      <c r="BO85" s="1194"/>
      <c r="BP85" s="1162"/>
      <c r="BQ85" s="1057"/>
      <c r="BR85" s="449"/>
      <c r="BS85" s="450"/>
    </row>
    <row r="86" spans="1:71" ht="57" hidden="1" customHeight="1" x14ac:dyDescent="0.55000000000000004">
      <c r="A86" s="1115"/>
      <c r="B86" s="1116"/>
      <c r="C86" s="1117"/>
      <c r="D86" s="1118"/>
      <c r="E86" s="1117"/>
      <c r="F86" s="1118"/>
      <c r="G86" s="1115"/>
      <c r="H86" s="1116"/>
      <c r="I86" s="2858"/>
      <c r="J86" s="2858"/>
      <c r="K86" s="1110"/>
      <c r="L86" s="1110"/>
      <c r="M86" s="1119"/>
      <c r="N86" s="1119"/>
      <c r="O86" s="1119"/>
      <c r="P86" s="1119"/>
      <c r="Q86" s="1119"/>
      <c r="R86" s="1119"/>
      <c r="S86" s="1128" t="s">
        <v>94</v>
      </c>
      <c r="T86" s="1129"/>
      <c r="U86" s="1130" t="s">
        <v>2095</v>
      </c>
      <c r="V86" s="799" t="s">
        <v>268</v>
      </c>
      <c r="W86" s="1120"/>
      <c r="X86" s="1120"/>
      <c r="Y86" s="1113"/>
      <c r="Z86" s="548"/>
      <c r="AA86" s="796"/>
      <c r="AB86" s="796"/>
      <c r="AC86" s="2237"/>
      <c r="AD86" s="3691"/>
      <c r="AE86" s="3692"/>
      <c r="AF86" s="3692"/>
      <c r="AG86" s="3693"/>
      <c r="AH86" s="3693"/>
      <c r="AI86" s="3693"/>
      <c r="AJ86" s="3693"/>
      <c r="AK86" s="3693"/>
      <c r="AL86" s="3693"/>
      <c r="AM86" s="3693"/>
      <c r="AN86" s="3693"/>
      <c r="AO86" s="3693"/>
      <c r="AP86" s="3693"/>
      <c r="AQ86" s="3693"/>
      <c r="AR86" s="2150"/>
      <c r="AS86" s="2000"/>
      <c r="AT86" s="2000"/>
      <c r="AU86" s="2000"/>
      <c r="AV86" s="2001"/>
      <c r="AW86" s="1991"/>
      <c r="AX86" s="2017"/>
      <c r="AY86" s="1601"/>
      <c r="AZ86" s="2018"/>
      <c r="BA86" s="1611"/>
      <c r="BB86" s="1260"/>
      <c r="BC86" s="1260"/>
      <c r="BD86" s="1260"/>
      <c r="BE86" s="1194"/>
      <c r="BF86" s="1194"/>
      <c r="BG86" s="1260"/>
      <c r="BH86" s="1194"/>
      <c r="BI86" s="1194"/>
      <c r="BJ86" s="1162"/>
      <c r="BK86" s="1194"/>
      <c r="BL86" s="1194"/>
      <c r="BM86" s="1194"/>
      <c r="BN86" s="1194"/>
      <c r="BO86" s="1194"/>
      <c r="BP86" s="1162"/>
      <c r="BQ86" s="1057"/>
      <c r="BR86" s="449"/>
      <c r="BS86" s="450"/>
    </row>
    <row r="87" spans="1:71" ht="57" hidden="1" customHeight="1" x14ac:dyDescent="0.55000000000000004">
      <c r="A87" s="1115"/>
      <c r="B87" s="1116"/>
      <c r="C87" s="1117"/>
      <c r="D87" s="1118"/>
      <c r="E87" s="1117"/>
      <c r="F87" s="1118"/>
      <c r="G87" s="1115"/>
      <c r="H87" s="1116"/>
      <c r="I87" s="2858"/>
      <c r="J87" s="2858"/>
      <c r="K87" s="1110"/>
      <c r="L87" s="1110"/>
      <c r="M87" s="1119"/>
      <c r="N87" s="1119"/>
      <c r="O87" s="1119"/>
      <c r="P87" s="1119"/>
      <c r="Q87" s="1119"/>
      <c r="R87" s="1119"/>
      <c r="S87" s="1128" t="s">
        <v>94</v>
      </c>
      <c r="T87" s="1129"/>
      <c r="U87" s="1130" t="s">
        <v>2096</v>
      </c>
      <c r="V87" s="799" t="s">
        <v>268</v>
      </c>
      <c r="W87" s="1120"/>
      <c r="X87" s="1120"/>
      <c r="Y87" s="1113"/>
      <c r="Z87" s="548"/>
      <c r="AA87" s="796"/>
      <c r="AB87" s="796"/>
      <c r="AC87" s="2237"/>
      <c r="AD87" s="3691"/>
      <c r="AE87" s="3692"/>
      <c r="AF87" s="3692"/>
      <c r="AG87" s="3693"/>
      <c r="AH87" s="3693"/>
      <c r="AI87" s="3693"/>
      <c r="AJ87" s="3693"/>
      <c r="AK87" s="3693"/>
      <c r="AL87" s="3693"/>
      <c r="AM87" s="3693"/>
      <c r="AN87" s="3693"/>
      <c r="AO87" s="3693"/>
      <c r="AP87" s="3693"/>
      <c r="AQ87" s="3693"/>
      <c r="AR87" s="2150"/>
      <c r="AS87" s="2000"/>
      <c r="AT87" s="2000"/>
      <c r="AU87" s="2000"/>
      <c r="AV87" s="2001"/>
      <c r="AW87" s="1991"/>
      <c r="AX87" s="2017"/>
      <c r="AY87" s="1601"/>
      <c r="AZ87" s="2018"/>
      <c r="BA87" s="1611"/>
      <c r="BB87" s="1260"/>
      <c r="BC87" s="1260"/>
      <c r="BD87" s="1260"/>
      <c r="BE87" s="1194"/>
      <c r="BF87" s="1194"/>
      <c r="BG87" s="1260"/>
      <c r="BH87" s="1194"/>
      <c r="BI87" s="1194"/>
      <c r="BJ87" s="1162"/>
      <c r="BK87" s="1194"/>
      <c r="BL87" s="1194"/>
      <c r="BM87" s="1194"/>
      <c r="BN87" s="1194"/>
      <c r="BO87" s="1194"/>
      <c r="BP87" s="1162"/>
      <c r="BQ87" s="1057"/>
      <c r="BR87" s="449"/>
      <c r="BS87" s="450"/>
    </row>
    <row r="88" spans="1:71" ht="57" hidden="1" customHeight="1" x14ac:dyDescent="0.55000000000000004">
      <c r="A88" s="1115"/>
      <c r="B88" s="1116"/>
      <c r="C88" s="1117"/>
      <c r="D88" s="1118"/>
      <c r="E88" s="1117"/>
      <c r="F88" s="1118"/>
      <c r="G88" s="1115"/>
      <c r="H88" s="1116"/>
      <c r="I88" s="2858"/>
      <c r="J88" s="2858"/>
      <c r="K88" s="1110"/>
      <c r="L88" s="1110"/>
      <c r="M88" s="1119"/>
      <c r="N88" s="1119"/>
      <c r="O88" s="1119"/>
      <c r="P88" s="1119"/>
      <c r="Q88" s="1119"/>
      <c r="R88" s="1119"/>
      <c r="S88" s="1128" t="s">
        <v>94</v>
      </c>
      <c r="T88" s="1129"/>
      <c r="U88" s="1130" t="s">
        <v>2097</v>
      </c>
      <c r="V88" s="799" t="s">
        <v>268</v>
      </c>
      <c r="W88" s="1120"/>
      <c r="X88" s="1120"/>
      <c r="Y88" s="1113"/>
      <c r="Z88" s="548"/>
      <c r="AA88" s="796"/>
      <c r="AB88" s="796"/>
      <c r="AC88" s="2237"/>
      <c r="AD88" s="3691"/>
      <c r="AE88" s="3692"/>
      <c r="AF88" s="3692"/>
      <c r="AG88" s="3693"/>
      <c r="AH88" s="3693"/>
      <c r="AI88" s="3693"/>
      <c r="AJ88" s="3693"/>
      <c r="AK88" s="3693"/>
      <c r="AL88" s="3693"/>
      <c r="AM88" s="3693"/>
      <c r="AN88" s="3693"/>
      <c r="AO88" s="3693"/>
      <c r="AP88" s="3693"/>
      <c r="AQ88" s="3693"/>
      <c r="AR88" s="2150"/>
      <c r="AS88" s="2000"/>
      <c r="AT88" s="2000"/>
      <c r="AU88" s="2000"/>
      <c r="AV88" s="2001"/>
      <c r="AW88" s="1991"/>
      <c r="AX88" s="2017"/>
      <c r="AY88" s="1601"/>
      <c r="AZ88" s="2018"/>
      <c r="BA88" s="1611"/>
      <c r="BB88" s="1260"/>
      <c r="BC88" s="1260"/>
      <c r="BD88" s="1260"/>
      <c r="BE88" s="1194"/>
      <c r="BF88" s="1194"/>
      <c r="BG88" s="1260"/>
      <c r="BH88" s="1194"/>
      <c r="BI88" s="1194"/>
      <c r="BJ88" s="1162"/>
      <c r="BK88" s="1194"/>
      <c r="BL88" s="1194"/>
      <c r="BM88" s="1194"/>
      <c r="BN88" s="1194"/>
      <c r="BO88" s="1194"/>
      <c r="BP88" s="1162"/>
      <c r="BQ88" s="1057"/>
      <c r="BR88" s="449"/>
      <c r="BS88" s="450"/>
    </row>
    <row r="89" spans="1:71" ht="57" hidden="1" customHeight="1" x14ac:dyDescent="0.55000000000000004">
      <c r="A89" s="1115"/>
      <c r="B89" s="1116"/>
      <c r="C89" s="1117"/>
      <c r="D89" s="1118"/>
      <c r="E89" s="1117"/>
      <c r="F89" s="1118"/>
      <c r="G89" s="1115"/>
      <c r="H89" s="1116"/>
      <c r="I89" s="2858"/>
      <c r="J89" s="2858"/>
      <c r="K89" s="1110"/>
      <c r="L89" s="1110"/>
      <c r="M89" s="1119"/>
      <c r="N89" s="1119"/>
      <c r="O89" s="1119"/>
      <c r="P89" s="1119"/>
      <c r="Q89" s="1119"/>
      <c r="R89" s="1119"/>
      <c r="S89" s="1128" t="s">
        <v>94</v>
      </c>
      <c r="T89" s="1129"/>
      <c r="U89" s="1130" t="s">
        <v>2098</v>
      </c>
      <c r="V89" s="799" t="s">
        <v>268</v>
      </c>
      <c r="W89" s="1120"/>
      <c r="X89" s="1120"/>
      <c r="Y89" s="1113"/>
      <c r="Z89" s="548"/>
      <c r="AA89" s="796"/>
      <c r="AB89" s="796"/>
      <c r="AC89" s="2237"/>
      <c r="AD89" s="3691"/>
      <c r="AE89" s="3692"/>
      <c r="AF89" s="3692"/>
      <c r="AG89" s="3693"/>
      <c r="AH89" s="3693"/>
      <c r="AI89" s="3693"/>
      <c r="AJ89" s="3693"/>
      <c r="AK89" s="3693"/>
      <c r="AL89" s="3693"/>
      <c r="AM89" s="3693"/>
      <c r="AN89" s="3693"/>
      <c r="AO89" s="3693"/>
      <c r="AP89" s="3693"/>
      <c r="AQ89" s="3693"/>
      <c r="AR89" s="2150"/>
      <c r="AS89" s="2000"/>
      <c r="AT89" s="2000"/>
      <c r="AU89" s="2000"/>
      <c r="AV89" s="2001"/>
      <c r="AW89" s="1991"/>
      <c r="AX89" s="2017"/>
      <c r="AY89" s="1601"/>
      <c r="AZ89" s="2018"/>
      <c r="BA89" s="1611"/>
      <c r="BB89" s="1260"/>
      <c r="BC89" s="1260"/>
      <c r="BD89" s="1260"/>
      <c r="BE89" s="1194"/>
      <c r="BF89" s="1194"/>
      <c r="BG89" s="1260"/>
      <c r="BH89" s="1194"/>
      <c r="BI89" s="1194"/>
      <c r="BJ89" s="1162"/>
      <c r="BK89" s="1194"/>
      <c r="BL89" s="1194"/>
      <c r="BM89" s="1194"/>
      <c r="BN89" s="1194"/>
      <c r="BO89" s="1194"/>
      <c r="BP89" s="1162"/>
      <c r="BQ89" s="1057"/>
      <c r="BR89" s="449"/>
      <c r="BS89" s="450"/>
    </row>
    <row r="90" spans="1:71" ht="57" hidden="1" customHeight="1" x14ac:dyDescent="0.55000000000000004">
      <c r="A90" s="1115"/>
      <c r="B90" s="1116"/>
      <c r="C90" s="1117"/>
      <c r="D90" s="1118"/>
      <c r="E90" s="1117"/>
      <c r="F90" s="1118"/>
      <c r="G90" s="1115"/>
      <c r="H90" s="1116"/>
      <c r="I90" s="2858"/>
      <c r="J90" s="2858"/>
      <c r="K90" s="1110"/>
      <c r="L90" s="1110"/>
      <c r="M90" s="1119"/>
      <c r="N90" s="1119"/>
      <c r="O90" s="1119"/>
      <c r="P90" s="1119"/>
      <c r="Q90" s="1119"/>
      <c r="R90" s="1119"/>
      <c r="S90" s="1128" t="s">
        <v>94</v>
      </c>
      <c r="T90" s="1129"/>
      <c r="U90" s="1130" t="s">
        <v>2099</v>
      </c>
      <c r="V90" s="799" t="s">
        <v>268</v>
      </c>
      <c r="W90" s="1120"/>
      <c r="X90" s="1120"/>
      <c r="Y90" s="1113"/>
      <c r="Z90" s="548"/>
      <c r="AA90" s="796"/>
      <c r="AB90" s="796"/>
      <c r="AC90" s="2237"/>
      <c r="AD90" s="3691"/>
      <c r="AE90" s="3692"/>
      <c r="AF90" s="3692"/>
      <c r="AG90" s="3693"/>
      <c r="AH90" s="3693"/>
      <c r="AI90" s="3693"/>
      <c r="AJ90" s="3693"/>
      <c r="AK90" s="3693"/>
      <c r="AL90" s="3693"/>
      <c r="AM90" s="3693"/>
      <c r="AN90" s="3693"/>
      <c r="AO90" s="3693"/>
      <c r="AP90" s="3693"/>
      <c r="AQ90" s="3693"/>
      <c r="AR90" s="2150"/>
      <c r="AS90" s="2000"/>
      <c r="AT90" s="2000"/>
      <c r="AU90" s="2000"/>
      <c r="AV90" s="2001"/>
      <c r="AW90" s="1991"/>
      <c r="AX90" s="2017"/>
      <c r="AY90" s="1601"/>
      <c r="AZ90" s="2018"/>
      <c r="BA90" s="1611"/>
      <c r="BB90" s="1260"/>
      <c r="BC90" s="1260"/>
      <c r="BD90" s="1260"/>
      <c r="BE90" s="1194"/>
      <c r="BF90" s="1194"/>
      <c r="BG90" s="1260"/>
      <c r="BH90" s="1194"/>
      <c r="BI90" s="1194"/>
      <c r="BJ90" s="1162"/>
      <c r="BK90" s="1194"/>
      <c r="BL90" s="1194"/>
      <c r="BM90" s="1194"/>
      <c r="BN90" s="1194"/>
      <c r="BO90" s="1194"/>
      <c r="BP90" s="1162"/>
      <c r="BQ90" s="1057"/>
      <c r="BR90" s="449"/>
      <c r="BS90" s="450"/>
    </row>
    <row r="91" spans="1:71" ht="62.25" hidden="1" customHeight="1" x14ac:dyDescent="0.55000000000000004">
      <c r="A91" s="1106"/>
      <c r="B91" s="1107"/>
      <c r="C91" s="1108"/>
      <c r="D91" s="1109"/>
      <c r="E91" s="1108"/>
      <c r="F91" s="1109"/>
      <c r="G91" s="1106"/>
      <c r="H91" s="1107"/>
      <c r="I91" s="2857"/>
      <c r="J91" s="2857"/>
      <c r="K91" s="1110"/>
      <c r="L91" s="1110"/>
      <c r="M91" s="1110"/>
      <c r="N91" s="1110"/>
      <c r="O91" s="1110"/>
      <c r="P91" s="1110"/>
      <c r="Q91" s="1110"/>
      <c r="R91" s="1110"/>
      <c r="S91" s="1128" t="s">
        <v>94</v>
      </c>
      <c r="T91" s="1130" t="s">
        <v>2100</v>
      </c>
      <c r="U91" s="1130" t="s">
        <v>2101</v>
      </c>
      <c r="V91" s="799" t="s">
        <v>268</v>
      </c>
      <c r="W91" s="1120"/>
      <c r="X91" s="1120"/>
      <c r="Y91" s="1113"/>
      <c r="Z91" s="548"/>
      <c r="AA91" s="796"/>
      <c r="AB91" s="796"/>
      <c r="AC91" s="1263"/>
      <c r="AD91" s="3685"/>
      <c r="AE91" s="3548"/>
      <c r="AF91" s="3548"/>
      <c r="AG91" s="3572"/>
      <c r="AH91" s="3572"/>
      <c r="AI91" s="3572"/>
      <c r="AJ91" s="3572"/>
      <c r="AK91" s="3572"/>
      <c r="AL91" s="3572"/>
      <c r="AM91" s="3572"/>
      <c r="AN91" s="3572"/>
      <c r="AO91" s="3572"/>
      <c r="AP91" s="3572"/>
      <c r="AQ91" s="3572"/>
      <c r="AR91" s="2142"/>
      <c r="AS91" s="1910"/>
      <c r="AT91" s="1910"/>
      <c r="AU91" s="1910"/>
      <c r="AV91" s="1911"/>
      <c r="AW91" s="1893"/>
      <c r="AX91" s="1929"/>
      <c r="AY91" s="1595"/>
      <c r="AZ91" s="1930"/>
      <c r="BA91" s="1598"/>
      <c r="BB91" s="1204"/>
      <c r="BC91" s="1204"/>
      <c r="BD91" s="1204"/>
      <c r="BE91" s="1164"/>
      <c r="BF91" s="1164"/>
      <c r="BG91" s="1204"/>
      <c r="BH91" s="1164"/>
      <c r="BI91" s="1164"/>
      <c r="BJ91" s="1162"/>
      <c r="BK91" s="1164"/>
      <c r="BL91" s="1164"/>
      <c r="BM91" s="1164"/>
      <c r="BN91" s="1164"/>
      <c r="BO91" s="1164"/>
      <c r="BP91" s="1165"/>
      <c r="BQ91" s="1200"/>
      <c r="BR91" s="449"/>
      <c r="BS91" s="450"/>
    </row>
    <row r="92" spans="1:71" ht="43.5" hidden="1" customHeight="1" x14ac:dyDescent="0.55000000000000004">
      <c r="A92" s="1106"/>
      <c r="B92" s="1107"/>
      <c r="C92" s="1108"/>
      <c r="D92" s="1109"/>
      <c r="E92" s="1108"/>
      <c r="F92" s="1109"/>
      <c r="G92" s="1106"/>
      <c r="H92" s="1107"/>
      <c r="I92" s="2857"/>
      <c r="J92" s="2857"/>
      <c r="K92" s="1110"/>
      <c r="L92" s="1110"/>
      <c r="M92" s="1110"/>
      <c r="N92" s="1110"/>
      <c r="O92" s="1110"/>
      <c r="P92" s="1110"/>
      <c r="Q92" s="1110"/>
      <c r="R92" s="1110"/>
      <c r="S92" s="1128" t="s">
        <v>94</v>
      </c>
      <c r="T92" s="1130"/>
      <c r="U92" s="1130" t="s">
        <v>2102</v>
      </c>
      <c r="V92" s="799" t="s">
        <v>268</v>
      </c>
      <c r="W92" s="1120"/>
      <c r="X92" s="1120"/>
      <c r="Y92" s="1113"/>
      <c r="Z92" s="548"/>
      <c r="AA92" s="796"/>
      <c r="AB92" s="796"/>
      <c r="AC92" s="1263"/>
      <c r="AD92" s="3685"/>
      <c r="AE92" s="3548"/>
      <c r="AF92" s="3548"/>
      <c r="AG92" s="3572"/>
      <c r="AH92" s="3572"/>
      <c r="AI92" s="3572"/>
      <c r="AJ92" s="3572"/>
      <c r="AK92" s="3572"/>
      <c r="AL92" s="3572"/>
      <c r="AM92" s="3572"/>
      <c r="AN92" s="3572"/>
      <c r="AO92" s="3572"/>
      <c r="AP92" s="3572"/>
      <c r="AQ92" s="3572"/>
      <c r="AR92" s="2142"/>
      <c r="AS92" s="1910"/>
      <c r="AT92" s="1910"/>
      <c r="AU92" s="1910"/>
      <c r="AV92" s="1911"/>
      <c r="AW92" s="1893"/>
      <c r="AX92" s="1929"/>
      <c r="AY92" s="1595"/>
      <c r="AZ92" s="1930"/>
      <c r="BA92" s="1598"/>
      <c r="BB92" s="1204"/>
      <c r="BC92" s="1204"/>
      <c r="BD92" s="1204"/>
      <c r="BE92" s="1164"/>
      <c r="BF92" s="1164"/>
      <c r="BG92" s="1204"/>
      <c r="BH92" s="1164"/>
      <c r="BI92" s="1164"/>
      <c r="BJ92" s="1162"/>
      <c r="BK92" s="1164"/>
      <c r="BL92" s="1164"/>
      <c r="BM92" s="1164"/>
      <c r="BN92" s="1164"/>
      <c r="BO92" s="1164"/>
      <c r="BP92" s="1165"/>
      <c r="BQ92" s="1200"/>
      <c r="BR92" s="449"/>
      <c r="BS92" s="450"/>
    </row>
    <row r="93" spans="1:71" ht="20.25" customHeight="1" x14ac:dyDescent="0.55000000000000004">
      <c r="A93" s="441"/>
      <c r="B93" s="442"/>
      <c r="C93" s="443"/>
      <c r="D93" s="444"/>
      <c r="E93" s="443"/>
      <c r="F93" s="444"/>
      <c r="G93" s="441"/>
      <c r="H93" s="442"/>
      <c r="I93" s="2859"/>
      <c r="J93" s="2859"/>
      <c r="K93" s="445"/>
      <c r="L93" s="445"/>
      <c r="M93" s="446"/>
      <c r="N93" s="446"/>
      <c r="O93" s="446"/>
      <c r="P93" s="446"/>
      <c r="Q93" s="446"/>
      <c r="R93" s="446"/>
      <c r="S93" s="343"/>
      <c r="T93" s="447"/>
      <c r="U93" s="3921"/>
      <c r="V93" s="344"/>
      <c r="W93" s="344"/>
      <c r="X93" s="344"/>
      <c r="Y93" s="448"/>
      <c r="Z93" s="448"/>
      <c r="AA93" s="448"/>
      <c r="AB93" s="448"/>
      <c r="AC93" s="1263"/>
      <c r="AD93" s="3685"/>
      <c r="AE93" s="3548"/>
      <c r="AF93" s="3548"/>
      <c r="AG93" s="3572"/>
      <c r="AH93" s="3572"/>
      <c r="AI93" s="3572"/>
      <c r="AJ93" s="3572"/>
      <c r="AK93" s="3572"/>
      <c r="AL93" s="3572"/>
      <c r="AM93" s="3572"/>
      <c r="AN93" s="3572"/>
      <c r="AO93" s="3572"/>
      <c r="AP93" s="3572"/>
      <c r="AQ93" s="3572"/>
      <c r="AR93" s="2142"/>
      <c r="AS93" s="1910"/>
      <c r="AT93" s="1910"/>
      <c r="AU93" s="1910"/>
      <c r="AV93" s="1911"/>
      <c r="AW93" s="1893"/>
      <c r="AX93" s="1929"/>
      <c r="AY93" s="1595"/>
      <c r="AZ93" s="1930"/>
      <c r="BA93" s="1598"/>
      <c r="BB93" s="1204"/>
      <c r="BC93" s="1204"/>
      <c r="BD93" s="1204"/>
      <c r="BE93" s="1164"/>
      <c r="BF93" s="1164"/>
      <c r="BG93" s="1204"/>
      <c r="BH93" s="1164"/>
      <c r="BI93" s="1164"/>
      <c r="BJ93" s="1162"/>
      <c r="BK93" s="1164"/>
      <c r="BL93" s="1164"/>
      <c r="BM93" s="1164"/>
      <c r="BN93" s="1164"/>
      <c r="BO93" s="1164"/>
      <c r="BP93" s="1165"/>
      <c r="BQ93" s="1200"/>
      <c r="BR93" s="449"/>
      <c r="BS93" s="450"/>
    </row>
    <row r="94" spans="1:71" ht="51.95" customHeight="1" x14ac:dyDescent="0.55000000000000004">
      <c r="A94" s="537">
        <v>0</v>
      </c>
      <c r="B94" s="538">
        <v>7</v>
      </c>
      <c r="C94" s="537">
        <v>0</v>
      </c>
      <c r="D94" s="538">
        <v>3</v>
      </c>
      <c r="E94" s="537">
        <v>0</v>
      </c>
      <c r="F94" s="538">
        <v>5</v>
      </c>
      <c r="G94" s="537">
        <v>0</v>
      </c>
      <c r="H94" s="538">
        <v>0</v>
      </c>
      <c r="I94" s="1375" t="str">
        <f t="shared" ref="I94:I133" si="21">CONCATENATE(A94,B94,C94,D94,E94,F94,G94,H94)</f>
        <v>07030500</v>
      </c>
      <c r="J94" s="1375" t="str">
        <f t="shared" ref="J94:J134" si="22">CONCATENATE(A94,B94,C94,D94,E94,F94,G94,H94)</f>
        <v>07030500</v>
      </c>
      <c r="K94" s="830"/>
      <c r="L94" s="830"/>
      <c r="M94" s="830"/>
      <c r="N94" s="830"/>
      <c r="O94" s="830"/>
      <c r="P94" s="830"/>
      <c r="Q94" s="830"/>
      <c r="R94" s="830"/>
      <c r="S94" s="986" t="s">
        <v>741</v>
      </c>
      <c r="T94" s="3202" t="s">
        <v>2103</v>
      </c>
      <c r="U94" s="3196"/>
      <c r="V94" s="2723" t="s">
        <v>653</v>
      </c>
      <c r="W94" s="2868"/>
      <c r="X94" s="251"/>
      <c r="Y94" s="788"/>
      <c r="Z94" s="548"/>
      <c r="AA94" s="796"/>
      <c r="AB94" s="796"/>
      <c r="AC94" s="1263"/>
      <c r="AD94" s="3507"/>
      <c r="AE94" s="3548"/>
      <c r="AF94" s="3548"/>
      <c r="AG94" s="3384"/>
      <c r="AH94" s="3384"/>
      <c r="AI94" s="3384"/>
      <c r="AJ94" s="3384"/>
      <c r="AK94" s="3384"/>
      <c r="AL94" s="3384"/>
      <c r="AM94" s="3384"/>
      <c r="AN94" s="3384"/>
      <c r="AO94" s="3384"/>
      <c r="AP94" s="3384"/>
      <c r="AQ94" s="3384"/>
      <c r="AR94" s="2013"/>
      <c r="AS94" s="1784"/>
      <c r="AT94" s="1784"/>
      <c r="AU94" s="1784"/>
      <c r="AV94" s="1907"/>
      <c r="AW94" s="1410"/>
      <c r="AX94" s="1850"/>
      <c r="AY94" s="1552"/>
      <c r="AZ94" s="1851"/>
      <c r="BA94" s="1411"/>
      <c r="BB94" s="1163"/>
      <c r="BC94" s="1163"/>
      <c r="BD94" s="1163"/>
      <c r="BE94" s="1164"/>
      <c r="BF94" s="1164"/>
      <c r="BG94" s="1163"/>
      <c r="BH94" s="1164"/>
      <c r="BI94" s="1164"/>
      <c r="BJ94" s="1162"/>
      <c r="BK94" s="1164"/>
      <c r="BL94" s="1164"/>
      <c r="BM94" s="1164"/>
      <c r="BN94" s="1164"/>
      <c r="BO94" s="1164"/>
      <c r="BP94" s="1165"/>
      <c r="BQ94" s="1200"/>
      <c r="BR94" s="177"/>
      <c r="BS94" s="46"/>
    </row>
    <row r="95" spans="1:71" ht="51.95" customHeight="1" x14ac:dyDescent="0.55000000000000004">
      <c r="A95" s="537">
        <v>0</v>
      </c>
      <c r="B95" s="538">
        <v>7</v>
      </c>
      <c r="C95" s="537">
        <v>0</v>
      </c>
      <c r="D95" s="538">
        <v>3</v>
      </c>
      <c r="E95" s="537">
        <v>0</v>
      </c>
      <c r="F95" s="538">
        <v>5</v>
      </c>
      <c r="G95" s="537">
        <v>0</v>
      </c>
      <c r="H95" s="538">
        <v>1</v>
      </c>
      <c r="I95" s="1375" t="str">
        <f t="shared" si="21"/>
        <v>07030501</v>
      </c>
      <c r="J95" s="1375" t="str">
        <f t="shared" si="22"/>
        <v>07030501</v>
      </c>
      <c r="K95" s="830"/>
      <c r="L95" s="830"/>
      <c r="M95" s="830"/>
      <c r="N95" s="830"/>
      <c r="O95" s="830"/>
      <c r="P95" s="830"/>
      <c r="Q95" s="830"/>
      <c r="R95" s="830"/>
      <c r="S95" s="986" t="s">
        <v>741</v>
      </c>
      <c r="T95" s="3185"/>
      <c r="U95" s="2663" t="s">
        <v>2104</v>
      </c>
      <c r="V95" s="2703" t="s">
        <v>240</v>
      </c>
      <c r="W95" s="2699" t="s">
        <v>2105</v>
      </c>
      <c r="X95" s="3045"/>
      <c r="Y95" s="788"/>
      <c r="Z95" s="3041" t="s">
        <v>649</v>
      </c>
      <c r="AA95" s="796"/>
      <c r="AB95" s="796"/>
      <c r="AC95" s="3679">
        <v>16.899999999999999</v>
      </c>
      <c r="AD95" s="3507">
        <f t="shared" ref="AD95:AD134" si="23">AY95</f>
        <v>37.5</v>
      </c>
      <c r="AE95" s="3686">
        <v>120</v>
      </c>
      <c r="AF95" s="3686"/>
      <c r="AG95" s="3398">
        <v>90</v>
      </c>
      <c r="AH95" s="3398">
        <v>90</v>
      </c>
      <c r="AI95" s="3398"/>
      <c r="AJ95" s="3398"/>
      <c r="AK95" s="3398"/>
      <c r="AL95" s="3398"/>
      <c r="AM95" s="3398"/>
      <c r="AN95" s="3398"/>
      <c r="AO95" s="3398"/>
      <c r="AP95" s="3398">
        <v>90</v>
      </c>
      <c r="AQ95" s="3398">
        <v>90</v>
      </c>
      <c r="AR95" s="2140"/>
      <c r="AS95" s="1787"/>
      <c r="AT95" s="1787"/>
      <c r="AU95" s="1787"/>
      <c r="AV95" s="1834"/>
      <c r="AW95" s="1731"/>
      <c r="AX95" s="2916">
        <f t="shared" ref="AX95:AX134" si="24">(BA95*AQ95)+(BB95*AH95)+(BC95*AH95)+(BD95*AH95)</f>
        <v>450</v>
      </c>
      <c r="AY95" s="3042">
        <f>AX95/'Radiología simple.'!$AO$8</f>
        <v>37.5</v>
      </c>
      <c r="AZ95" s="1807" t="str" cm="1">
        <f t="array" ref="AZ95">_xlfn.IFS(AY95&lt;4,"estandar",AY95&gt;9,"compleja",AY95&gt;4,"avanzada")</f>
        <v>compleja</v>
      </c>
      <c r="BA95" s="2570">
        <v>2</v>
      </c>
      <c r="BB95" s="2571">
        <v>1</v>
      </c>
      <c r="BC95" s="2571">
        <v>1</v>
      </c>
      <c r="BD95" s="2571">
        <v>1</v>
      </c>
      <c r="BE95" s="1164"/>
      <c r="BF95" s="1164"/>
      <c r="BG95" s="1163"/>
      <c r="BH95" s="1164"/>
      <c r="BI95" s="1164"/>
      <c r="BJ95" s="1162"/>
      <c r="BK95" s="1164"/>
      <c r="BL95" s="1164"/>
      <c r="BM95" s="1164"/>
      <c r="BN95" s="1164"/>
      <c r="BO95" s="1164"/>
      <c r="BP95" s="1165"/>
      <c r="BQ95" s="1200"/>
      <c r="BR95" s="177"/>
      <c r="BS95" s="46"/>
    </row>
    <row r="96" spans="1:71" ht="51.95" customHeight="1" x14ac:dyDescent="0.55000000000000004">
      <c r="A96" s="537">
        <v>0</v>
      </c>
      <c r="B96" s="538">
        <v>7</v>
      </c>
      <c r="C96" s="537">
        <v>0</v>
      </c>
      <c r="D96" s="538">
        <v>3</v>
      </c>
      <c r="E96" s="537">
        <v>0</v>
      </c>
      <c r="F96" s="538">
        <v>5</v>
      </c>
      <c r="G96" s="537">
        <v>0</v>
      </c>
      <c r="H96" s="538">
        <v>2</v>
      </c>
      <c r="I96" s="1375" t="str">
        <f t="shared" si="21"/>
        <v>07030502</v>
      </c>
      <c r="J96" s="1375" t="str">
        <f t="shared" si="22"/>
        <v>07030502</v>
      </c>
      <c r="K96" s="830"/>
      <c r="L96" s="830"/>
      <c r="M96" s="830"/>
      <c r="N96" s="830"/>
      <c r="O96" s="830"/>
      <c r="P96" s="830"/>
      <c r="Q96" s="830"/>
      <c r="R96" s="830"/>
      <c r="S96" s="986" t="s">
        <v>741</v>
      </c>
      <c r="T96" s="3185"/>
      <c r="U96" s="2663" t="s">
        <v>2106</v>
      </c>
      <c r="V96" s="2703" t="s">
        <v>240</v>
      </c>
      <c r="W96" s="2699" t="s">
        <v>2107</v>
      </c>
      <c r="X96" s="220"/>
      <c r="Y96" s="788"/>
      <c r="Z96" s="3041" t="s">
        <v>649</v>
      </c>
      <c r="AA96" s="796"/>
      <c r="AB96" s="796"/>
      <c r="AC96" s="1263"/>
      <c r="AD96" s="3507">
        <f t="shared" si="23"/>
        <v>37.5</v>
      </c>
      <c r="AE96" s="3548"/>
      <c r="AF96" s="3548"/>
      <c r="AG96" s="3398">
        <v>90</v>
      </c>
      <c r="AH96" s="3398">
        <v>90</v>
      </c>
      <c r="AI96" s="3398"/>
      <c r="AJ96" s="3398"/>
      <c r="AK96" s="3398"/>
      <c r="AL96" s="3398"/>
      <c r="AM96" s="3398"/>
      <c r="AN96" s="3398"/>
      <c r="AO96" s="3398"/>
      <c r="AP96" s="3398">
        <v>90</v>
      </c>
      <c r="AQ96" s="3398">
        <v>90</v>
      </c>
      <c r="AR96" s="2140"/>
      <c r="AS96" s="1787"/>
      <c r="AT96" s="1787"/>
      <c r="AU96" s="1787"/>
      <c r="AV96" s="1834"/>
      <c r="AW96" s="1731"/>
      <c r="AX96" s="2916">
        <f t="shared" si="24"/>
        <v>450</v>
      </c>
      <c r="AY96" s="3042">
        <f>AX96/'Radiología simple.'!$AO$8</f>
        <v>37.5</v>
      </c>
      <c r="AZ96" s="1807" t="str" cm="1">
        <f t="array" ref="AZ96">_xlfn.IFS(AY96&lt;4,"estandar",AY96&gt;9,"compleja",AY96&gt;4,"avanzada")</f>
        <v>compleja</v>
      </c>
      <c r="BA96" s="2570">
        <v>2</v>
      </c>
      <c r="BB96" s="2571">
        <v>1</v>
      </c>
      <c r="BC96" s="2571">
        <v>1</v>
      </c>
      <c r="BD96" s="2571">
        <v>1</v>
      </c>
      <c r="BE96" s="1164"/>
      <c r="BF96" s="1164"/>
      <c r="BG96" s="1163"/>
      <c r="BH96" s="1164"/>
      <c r="BI96" s="1164"/>
      <c r="BJ96" s="1162"/>
      <c r="BK96" s="1164"/>
      <c r="BL96" s="1164"/>
      <c r="BM96" s="1164"/>
      <c r="BN96" s="1164"/>
      <c r="BO96" s="1164"/>
      <c r="BP96" s="1165"/>
      <c r="BQ96" s="1200"/>
      <c r="BR96" s="177"/>
      <c r="BS96" s="46"/>
    </row>
    <row r="97" spans="1:71" ht="51.95" customHeight="1" x14ac:dyDescent="0.55000000000000004">
      <c r="A97" s="537">
        <v>0</v>
      </c>
      <c r="B97" s="538">
        <v>7</v>
      </c>
      <c r="C97" s="537">
        <v>0</v>
      </c>
      <c r="D97" s="538">
        <v>3</v>
      </c>
      <c r="E97" s="537">
        <v>0</v>
      </c>
      <c r="F97" s="538">
        <v>5</v>
      </c>
      <c r="G97" s="537">
        <v>0</v>
      </c>
      <c r="H97" s="538">
        <v>3</v>
      </c>
      <c r="I97" s="1375" t="str">
        <f t="shared" si="21"/>
        <v>07030503</v>
      </c>
      <c r="J97" s="1375" t="str">
        <f t="shared" si="22"/>
        <v>07030503</v>
      </c>
      <c r="K97" s="830"/>
      <c r="L97" s="830"/>
      <c r="M97" s="830"/>
      <c r="N97" s="830"/>
      <c r="O97" s="830"/>
      <c r="P97" s="830"/>
      <c r="Q97" s="830"/>
      <c r="R97" s="830"/>
      <c r="S97" s="986" t="s">
        <v>741</v>
      </c>
      <c r="T97" s="3185"/>
      <c r="U97" s="2663" t="s">
        <v>2108</v>
      </c>
      <c r="V97" s="2703" t="s">
        <v>240</v>
      </c>
      <c r="W97" s="2699" t="s">
        <v>2109</v>
      </c>
      <c r="X97" s="220"/>
      <c r="Y97" s="788"/>
      <c r="Z97" s="3041" t="s">
        <v>649</v>
      </c>
      <c r="AA97" s="796"/>
      <c r="AB97" s="796"/>
      <c r="AC97" s="1263"/>
      <c r="AD97" s="3507">
        <f t="shared" si="23"/>
        <v>50</v>
      </c>
      <c r="AE97" s="3548"/>
      <c r="AF97" s="3548"/>
      <c r="AG97" s="3398">
        <v>90</v>
      </c>
      <c r="AH97" s="3398">
        <v>120</v>
      </c>
      <c r="AI97" s="3398"/>
      <c r="AJ97" s="3398"/>
      <c r="AK97" s="3398"/>
      <c r="AL97" s="3398"/>
      <c r="AM97" s="3398"/>
      <c r="AN97" s="3398"/>
      <c r="AO97" s="3398"/>
      <c r="AP97" s="3398">
        <v>90</v>
      </c>
      <c r="AQ97" s="3398">
        <v>120</v>
      </c>
      <c r="AR97" s="2140"/>
      <c r="AS97" s="1787"/>
      <c r="AT97" s="1787"/>
      <c r="AU97" s="1787"/>
      <c r="AV97" s="1834"/>
      <c r="AW97" s="1731"/>
      <c r="AX97" s="2916">
        <f t="shared" si="24"/>
        <v>600</v>
      </c>
      <c r="AY97" s="3042">
        <f>AX97/'Radiología simple.'!$AO$8</f>
        <v>50</v>
      </c>
      <c r="AZ97" s="1807" t="str" cm="1">
        <f t="array" ref="AZ97">_xlfn.IFS(AY97&lt;4,"estandar",AY97&gt;9,"compleja",AY97&gt;4,"avanzada")</f>
        <v>compleja</v>
      </c>
      <c r="BA97" s="2570">
        <v>2</v>
      </c>
      <c r="BB97" s="2571">
        <v>1</v>
      </c>
      <c r="BC97" s="2571">
        <v>1</v>
      </c>
      <c r="BD97" s="2571">
        <v>1</v>
      </c>
      <c r="BE97" s="1164"/>
      <c r="BF97" s="1164"/>
      <c r="BG97" s="1163"/>
      <c r="BH97" s="1164"/>
      <c r="BI97" s="1164"/>
      <c r="BJ97" s="1162"/>
      <c r="BK97" s="1164"/>
      <c r="BL97" s="1164"/>
      <c r="BM97" s="1164"/>
      <c r="BN97" s="1164"/>
      <c r="BO97" s="1164"/>
      <c r="BP97" s="1165"/>
      <c r="BQ97" s="1200"/>
      <c r="BR97" s="177"/>
      <c r="BS97" s="46"/>
    </row>
    <row r="98" spans="1:71" ht="51.95" customHeight="1" x14ac:dyDescent="0.55000000000000004">
      <c r="A98" s="537">
        <v>0</v>
      </c>
      <c r="B98" s="538">
        <v>7</v>
      </c>
      <c r="C98" s="537">
        <v>0</v>
      </c>
      <c r="D98" s="538">
        <v>3</v>
      </c>
      <c r="E98" s="537">
        <v>0</v>
      </c>
      <c r="F98" s="538">
        <v>5</v>
      </c>
      <c r="G98" s="537">
        <v>0</v>
      </c>
      <c r="H98" s="538">
        <v>4</v>
      </c>
      <c r="I98" s="1375" t="str">
        <f t="shared" si="21"/>
        <v>07030504</v>
      </c>
      <c r="J98" s="1375" t="str">
        <f t="shared" si="22"/>
        <v>07030504</v>
      </c>
      <c r="K98" s="830"/>
      <c r="L98" s="830"/>
      <c r="M98" s="830"/>
      <c r="N98" s="830"/>
      <c r="O98" s="830"/>
      <c r="P98" s="830"/>
      <c r="Q98" s="830"/>
      <c r="R98" s="830"/>
      <c r="S98" s="986" t="s">
        <v>741</v>
      </c>
      <c r="T98" s="3196"/>
      <c r="U98" s="2663" t="s">
        <v>2110</v>
      </c>
      <c r="V98" s="2703" t="s">
        <v>240</v>
      </c>
      <c r="W98" s="2699" t="s">
        <v>2111</v>
      </c>
      <c r="X98" s="220"/>
      <c r="Y98" s="788"/>
      <c r="Z98" s="3041" t="s">
        <v>649</v>
      </c>
      <c r="AA98" s="796"/>
      <c r="AB98" s="796"/>
      <c r="AC98" s="1263"/>
      <c r="AD98" s="3507">
        <f t="shared" si="23"/>
        <v>37.5</v>
      </c>
      <c r="AE98" s="3548"/>
      <c r="AF98" s="3548"/>
      <c r="AG98" s="3398">
        <v>90</v>
      </c>
      <c r="AH98" s="3398">
        <v>90</v>
      </c>
      <c r="AI98" s="3398"/>
      <c r="AJ98" s="3398"/>
      <c r="AK98" s="3398"/>
      <c r="AL98" s="3398"/>
      <c r="AM98" s="3398"/>
      <c r="AN98" s="3398"/>
      <c r="AO98" s="3398"/>
      <c r="AP98" s="3398">
        <v>90</v>
      </c>
      <c r="AQ98" s="3398">
        <v>90</v>
      </c>
      <c r="AR98" s="2140"/>
      <c r="AS98" s="1787"/>
      <c r="AT98" s="1787"/>
      <c r="AU98" s="1787"/>
      <c r="AV98" s="1834"/>
      <c r="AW98" s="1731"/>
      <c r="AX98" s="2916">
        <f t="shared" si="24"/>
        <v>450</v>
      </c>
      <c r="AY98" s="3042">
        <f>AX98/'Radiología simple.'!$AO$8</f>
        <v>37.5</v>
      </c>
      <c r="AZ98" s="1807" t="str" cm="1">
        <f t="array" ref="AZ98">_xlfn.IFS(AY98&lt;4,"estandar",AY98&gt;9,"compleja",AY98&gt;4,"avanzada")</f>
        <v>compleja</v>
      </c>
      <c r="BA98" s="2570">
        <v>2</v>
      </c>
      <c r="BB98" s="2571">
        <v>1</v>
      </c>
      <c r="BC98" s="2571">
        <v>1</v>
      </c>
      <c r="BD98" s="2571">
        <v>1</v>
      </c>
      <c r="BE98" s="1164"/>
      <c r="BF98" s="1164"/>
      <c r="BG98" s="1163"/>
      <c r="BH98" s="1164"/>
      <c r="BI98" s="1164"/>
      <c r="BJ98" s="1162"/>
      <c r="BK98" s="1164"/>
      <c r="BL98" s="1164"/>
      <c r="BM98" s="1164"/>
      <c r="BN98" s="1164"/>
      <c r="BO98" s="1164"/>
      <c r="BP98" s="1165"/>
      <c r="BQ98" s="1200"/>
      <c r="BR98" s="177"/>
      <c r="BS98" s="46"/>
    </row>
    <row r="99" spans="1:71" ht="51.95" customHeight="1" x14ac:dyDescent="0.55000000000000004">
      <c r="A99" s="1437">
        <v>0</v>
      </c>
      <c r="B99" s="1438">
        <v>7</v>
      </c>
      <c r="C99" s="1437">
        <v>0</v>
      </c>
      <c r="D99" s="1438">
        <v>3</v>
      </c>
      <c r="E99" s="1437">
        <v>0</v>
      </c>
      <c r="F99" s="1438">
        <v>5</v>
      </c>
      <c r="G99" s="1437">
        <v>0</v>
      </c>
      <c r="H99" s="1438">
        <v>5</v>
      </c>
      <c r="I99" s="2766"/>
      <c r="J99" s="2766" t="str">
        <f t="shared" si="22"/>
        <v>07030505</v>
      </c>
      <c r="K99" s="830"/>
      <c r="L99" s="830"/>
      <c r="M99" s="830"/>
      <c r="N99" s="830"/>
      <c r="O99" s="830"/>
      <c r="P99" s="830"/>
      <c r="Q99" s="830"/>
      <c r="R99" s="830"/>
      <c r="S99" s="986"/>
      <c r="T99" s="3196"/>
      <c r="U99" s="2685" t="s">
        <v>2112</v>
      </c>
      <c r="V99" s="2854" t="s">
        <v>291</v>
      </c>
      <c r="W99" s="2699" t="s">
        <v>2113</v>
      </c>
      <c r="X99" s="220"/>
      <c r="Y99" s="788"/>
      <c r="Z99" s="3041" t="s">
        <v>649</v>
      </c>
      <c r="AA99" s="796"/>
      <c r="AB99" s="796"/>
      <c r="AC99" s="1263"/>
      <c r="AD99" s="3507">
        <f t="shared" si="23"/>
        <v>50</v>
      </c>
      <c r="AE99" s="3548"/>
      <c r="AF99" s="3548"/>
      <c r="AG99" s="3398">
        <v>90</v>
      </c>
      <c r="AH99" s="3398">
        <v>120</v>
      </c>
      <c r="AI99" s="3398"/>
      <c r="AJ99" s="3398"/>
      <c r="AK99" s="3398"/>
      <c r="AL99" s="3398"/>
      <c r="AM99" s="3398"/>
      <c r="AN99" s="3398"/>
      <c r="AO99" s="3398"/>
      <c r="AP99" s="3398">
        <v>90</v>
      </c>
      <c r="AQ99" s="3398">
        <v>120</v>
      </c>
      <c r="AR99" s="2140"/>
      <c r="AS99" s="1787"/>
      <c r="AT99" s="1787"/>
      <c r="AU99" s="1787"/>
      <c r="AV99" s="1834"/>
      <c r="AW99" s="1731"/>
      <c r="AX99" s="2916">
        <f t="shared" si="24"/>
        <v>600</v>
      </c>
      <c r="AY99" s="3042">
        <f>AX99/'Radiología simple.'!$AO$8</f>
        <v>50</v>
      </c>
      <c r="AZ99" s="1807" t="str" cm="1">
        <f t="array" ref="AZ99">_xlfn.IFS(AY99&lt;4,"estandar",AY99&gt;9,"compleja",AY99&gt;4,"avanzada")</f>
        <v>compleja</v>
      </c>
      <c r="BA99" s="2570">
        <v>2</v>
      </c>
      <c r="BB99" s="2571">
        <v>1</v>
      </c>
      <c r="BC99" s="2571">
        <v>1</v>
      </c>
      <c r="BD99" s="2571">
        <v>1</v>
      </c>
      <c r="BE99" s="1164"/>
      <c r="BF99" s="1164"/>
      <c r="BG99" s="1163"/>
      <c r="BH99" s="1164"/>
      <c r="BI99" s="1164"/>
      <c r="BJ99" s="1162"/>
      <c r="BK99" s="1164"/>
      <c r="BL99" s="1164"/>
      <c r="BM99" s="1164"/>
      <c r="BN99" s="1164"/>
      <c r="BO99" s="1164"/>
      <c r="BP99" s="1165"/>
      <c r="BQ99" s="1200"/>
      <c r="BR99" s="177"/>
      <c r="BS99" s="46"/>
    </row>
    <row r="100" spans="1:71" ht="51.95" customHeight="1" x14ac:dyDescent="0.55000000000000004">
      <c r="A100" s="1387"/>
      <c r="B100" s="1388"/>
      <c r="C100" s="1387"/>
      <c r="D100" s="1388"/>
      <c r="E100" s="1387"/>
      <c r="F100" s="1388"/>
      <c r="G100" s="1387"/>
      <c r="H100" s="1388"/>
      <c r="I100" s="1375"/>
      <c r="J100" s="2841"/>
      <c r="K100" s="830"/>
      <c r="L100" s="830"/>
      <c r="M100" s="830"/>
      <c r="N100" s="830"/>
      <c r="O100" s="830"/>
      <c r="P100" s="830"/>
      <c r="Q100" s="830"/>
      <c r="R100" s="830"/>
      <c r="S100" s="986"/>
      <c r="T100" s="2724"/>
      <c r="U100" s="2668"/>
      <c r="V100" s="2854"/>
      <c r="W100" s="2813"/>
      <c r="X100" s="220"/>
      <c r="Y100" s="788"/>
      <c r="Z100" s="548"/>
      <c r="AA100" s="796"/>
      <c r="AB100" s="796"/>
      <c r="AC100" s="1263"/>
      <c r="AD100" s="3507"/>
      <c r="AE100" s="3548"/>
      <c r="AF100" s="3548"/>
      <c r="AG100" s="3572"/>
      <c r="AH100" s="3572"/>
      <c r="AI100" s="3572"/>
      <c r="AJ100" s="3572"/>
      <c r="AK100" s="3572"/>
      <c r="AL100" s="3572"/>
      <c r="AM100" s="3572"/>
      <c r="AN100" s="3572"/>
      <c r="AO100" s="3572"/>
      <c r="AP100" s="3384"/>
      <c r="AQ100" s="3384"/>
      <c r="AR100" s="2013"/>
      <c r="AS100" s="1784"/>
      <c r="AT100" s="1784"/>
      <c r="AU100" s="1784"/>
      <c r="AV100" s="1907"/>
      <c r="AW100" s="1410"/>
      <c r="AX100" s="2916">
        <f t="shared" si="24"/>
        <v>0</v>
      </c>
      <c r="AY100" s="3042">
        <f>AX100/'Radiología simple.'!$AO$8</f>
        <v>0</v>
      </c>
      <c r="AZ100" s="1807" t="str" cm="1">
        <f t="array" ref="AZ100">_xlfn.IFS(AY100&lt;4,"estandar",AY100&gt;9,"compleja",AY100&gt;4,"avanzada")</f>
        <v>estandar</v>
      </c>
      <c r="BA100" s="1554"/>
      <c r="BB100" s="1147"/>
      <c r="BC100" s="1250"/>
      <c r="BD100" s="1250"/>
      <c r="BE100" s="1164"/>
      <c r="BF100" s="1164"/>
      <c r="BG100" s="1163"/>
      <c r="BH100" s="1164"/>
      <c r="BI100" s="1164"/>
      <c r="BJ100" s="1162"/>
      <c r="BK100" s="1164"/>
      <c r="BL100" s="1164"/>
      <c r="BM100" s="1164"/>
      <c r="BN100" s="1164"/>
      <c r="BO100" s="1164"/>
      <c r="BP100" s="1165"/>
      <c r="BQ100" s="1200"/>
      <c r="BR100" s="177"/>
      <c r="BS100" s="46"/>
    </row>
    <row r="101" spans="1:71" ht="51.95" customHeight="1" x14ac:dyDescent="0.55000000000000004">
      <c r="A101" s="537">
        <v>0</v>
      </c>
      <c r="B101" s="538">
        <v>7</v>
      </c>
      <c r="C101" s="537">
        <v>0</v>
      </c>
      <c r="D101" s="538">
        <v>3</v>
      </c>
      <c r="E101" s="537">
        <v>0</v>
      </c>
      <c r="F101" s="538">
        <v>6</v>
      </c>
      <c r="G101" s="537">
        <v>0</v>
      </c>
      <c r="H101" s="538">
        <v>0</v>
      </c>
      <c r="I101" s="1375" t="str">
        <f t="shared" si="21"/>
        <v>07030600</v>
      </c>
      <c r="J101" s="1375" t="str">
        <f t="shared" si="22"/>
        <v>07030600</v>
      </c>
      <c r="K101" s="830"/>
      <c r="L101" s="830"/>
      <c r="M101" s="830"/>
      <c r="N101" s="830"/>
      <c r="O101" s="830"/>
      <c r="P101" s="830"/>
      <c r="Q101" s="830"/>
      <c r="R101" s="830"/>
      <c r="S101" s="986" t="s">
        <v>741</v>
      </c>
      <c r="T101" s="3202" t="s">
        <v>2114</v>
      </c>
      <c r="U101" s="3185"/>
      <c r="V101" s="2723" t="s">
        <v>653</v>
      </c>
      <c r="W101" s="2855"/>
      <c r="X101" s="121"/>
      <c r="Y101" s="788"/>
      <c r="Z101" s="548"/>
      <c r="AA101" s="796"/>
      <c r="AB101" s="796"/>
      <c r="AC101" s="1263"/>
      <c r="AD101" s="3507"/>
      <c r="AE101" s="3548"/>
      <c r="AF101" s="3548"/>
      <c r="AG101" s="3384"/>
      <c r="AH101" s="3384"/>
      <c r="AI101" s="3384"/>
      <c r="AJ101" s="3384"/>
      <c r="AK101" s="3384"/>
      <c r="AL101" s="3384"/>
      <c r="AM101" s="3384"/>
      <c r="AN101" s="3384"/>
      <c r="AO101" s="3384"/>
      <c r="AP101" s="3384"/>
      <c r="AQ101" s="3398"/>
      <c r="AR101" s="2013"/>
      <c r="AS101" s="1784"/>
      <c r="AT101" s="1784"/>
      <c r="AU101" s="1784"/>
      <c r="AV101" s="1907"/>
      <c r="AW101" s="1410"/>
      <c r="AX101" s="2916">
        <f t="shared" si="24"/>
        <v>0</v>
      </c>
      <c r="AY101" s="3042">
        <f>AX101/'Radiología simple.'!$AO$8</f>
        <v>0</v>
      </c>
      <c r="AZ101" s="1807" t="str" cm="1">
        <f t="array" ref="AZ101">_xlfn.IFS(AY101&lt;4,"estandar",AY101&gt;9,"compleja",AY101&gt;4,"avanzada")</f>
        <v>estandar</v>
      </c>
      <c r="BA101" s="1554"/>
      <c r="BB101" s="1147"/>
      <c r="BC101" s="1147"/>
      <c r="BD101" s="1147"/>
      <c r="BE101" s="1164"/>
      <c r="BF101" s="1164"/>
      <c r="BG101" s="1163"/>
      <c r="BH101" s="1164"/>
      <c r="BI101" s="1164"/>
      <c r="BJ101" s="1162"/>
      <c r="BK101" s="1164"/>
      <c r="BL101" s="1164"/>
      <c r="BM101" s="1164"/>
      <c r="BN101" s="1164"/>
      <c r="BO101" s="1164"/>
      <c r="BP101" s="1165"/>
      <c r="BQ101" s="1200"/>
      <c r="BR101" s="177"/>
      <c r="BS101" s="46"/>
    </row>
    <row r="102" spans="1:71" ht="51.95" customHeight="1" x14ac:dyDescent="0.55000000000000004">
      <c r="A102" s="537">
        <v>0</v>
      </c>
      <c r="B102" s="538">
        <v>7</v>
      </c>
      <c r="C102" s="537">
        <v>0</v>
      </c>
      <c r="D102" s="538">
        <v>3</v>
      </c>
      <c r="E102" s="537">
        <v>0</v>
      </c>
      <c r="F102" s="538">
        <v>6</v>
      </c>
      <c r="G102" s="537">
        <v>0</v>
      </c>
      <c r="H102" s="538">
        <v>1</v>
      </c>
      <c r="I102" s="1375" t="str">
        <f t="shared" si="21"/>
        <v>07030601</v>
      </c>
      <c r="J102" s="1375" t="str">
        <f t="shared" si="22"/>
        <v>07030601</v>
      </c>
      <c r="K102" s="830"/>
      <c r="L102" s="830"/>
      <c r="M102" s="830"/>
      <c r="N102" s="830"/>
      <c r="O102" s="830"/>
      <c r="P102" s="830"/>
      <c r="Q102" s="830"/>
      <c r="R102" s="830"/>
      <c r="S102" s="986" t="s">
        <v>741</v>
      </c>
      <c r="T102" s="3185"/>
      <c r="U102" s="2663" t="s">
        <v>2115</v>
      </c>
      <c r="V102" s="2703" t="s">
        <v>240</v>
      </c>
      <c r="W102" s="2699" t="s">
        <v>2116</v>
      </c>
      <c r="X102" s="220"/>
      <c r="Y102" s="788"/>
      <c r="Z102" s="3041" t="s">
        <v>649</v>
      </c>
      <c r="AA102" s="796"/>
      <c r="AB102" s="796"/>
      <c r="AC102" s="1263"/>
      <c r="AD102" s="3507">
        <f t="shared" si="23"/>
        <v>37.5</v>
      </c>
      <c r="AE102" s="3548"/>
      <c r="AF102" s="3548"/>
      <c r="AG102" s="3398">
        <v>90</v>
      </c>
      <c r="AH102" s="3398">
        <v>90</v>
      </c>
      <c r="AI102" s="3398"/>
      <c r="AJ102" s="3398"/>
      <c r="AK102" s="3398"/>
      <c r="AL102" s="3398"/>
      <c r="AM102" s="3398"/>
      <c r="AN102" s="3398"/>
      <c r="AO102" s="3398"/>
      <c r="AP102" s="3398">
        <v>90</v>
      </c>
      <c r="AQ102" s="3398">
        <v>90</v>
      </c>
      <c r="AR102" s="2140"/>
      <c r="AS102" s="1787"/>
      <c r="AT102" s="1787"/>
      <c r="AU102" s="1787"/>
      <c r="AV102" s="1834"/>
      <c r="AW102" s="1731"/>
      <c r="AX102" s="2916">
        <f t="shared" si="24"/>
        <v>450</v>
      </c>
      <c r="AY102" s="3042">
        <f>AX102/'Radiología simple.'!$AO$8</f>
        <v>37.5</v>
      </c>
      <c r="AZ102" s="1807" t="str" cm="1">
        <f t="array" ref="AZ102">_xlfn.IFS(AY102&lt;4,"estandar",AY102&gt;9,"compleja",AY102&gt;4,"avanzada")</f>
        <v>compleja</v>
      </c>
      <c r="BA102" s="2570">
        <v>2</v>
      </c>
      <c r="BB102" s="2571">
        <v>1</v>
      </c>
      <c r="BC102" s="2571">
        <v>1</v>
      </c>
      <c r="BD102" s="2571">
        <v>1</v>
      </c>
      <c r="BE102" s="1164"/>
      <c r="BF102" s="1164"/>
      <c r="BG102" s="1163"/>
      <c r="BH102" s="1164"/>
      <c r="BI102" s="1164"/>
      <c r="BJ102" s="1162"/>
      <c r="BK102" s="1164"/>
      <c r="BL102" s="1164"/>
      <c r="BM102" s="1164"/>
      <c r="BN102" s="1164"/>
      <c r="BO102" s="1164"/>
      <c r="BP102" s="1165"/>
      <c r="BQ102" s="1200"/>
      <c r="BR102" s="177"/>
      <c r="BS102" s="46"/>
    </row>
    <row r="103" spans="1:71" ht="51.95" customHeight="1" x14ac:dyDescent="0.55000000000000004">
      <c r="A103" s="537">
        <v>0</v>
      </c>
      <c r="B103" s="538">
        <v>7</v>
      </c>
      <c r="C103" s="537">
        <v>0</v>
      </c>
      <c r="D103" s="538">
        <v>3</v>
      </c>
      <c r="E103" s="537">
        <v>0</v>
      </c>
      <c r="F103" s="538">
        <v>6</v>
      </c>
      <c r="G103" s="537">
        <v>0</v>
      </c>
      <c r="H103" s="538">
        <v>2</v>
      </c>
      <c r="I103" s="1375" t="str">
        <f t="shared" si="21"/>
        <v>07030602</v>
      </c>
      <c r="J103" s="1375" t="str">
        <f t="shared" si="22"/>
        <v>07030602</v>
      </c>
      <c r="K103" s="830"/>
      <c r="L103" s="830"/>
      <c r="M103" s="830"/>
      <c r="N103" s="830"/>
      <c r="O103" s="830"/>
      <c r="P103" s="830"/>
      <c r="Q103" s="830"/>
      <c r="R103" s="830"/>
      <c r="S103" s="986" t="s">
        <v>741</v>
      </c>
      <c r="T103" s="3185"/>
      <c r="U103" s="2663" t="s">
        <v>2117</v>
      </c>
      <c r="V103" s="2703" t="s">
        <v>240</v>
      </c>
      <c r="W103" s="2699" t="s">
        <v>2118</v>
      </c>
      <c r="X103" s="220"/>
      <c r="Y103" s="788"/>
      <c r="Z103" s="3041" t="s">
        <v>649</v>
      </c>
      <c r="AA103" s="796"/>
      <c r="AB103" s="796"/>
      <c r="AC103" s="1263"/>
      <c r="AD103" s="3507">
        <f t="shared" si="23"/>
        <v>37.5</v>
      </c>
      <c r="AE103" s="3548"/>
      <c r="AF103" s="3548"/>
      <c r="AG103" s="3398">
        <v>90</v>
      </c>
      <c r="AH103" s="3398">
        <v>90</v>
      </c>
      <c r="AI103" s="3398"/>
      <c r="AJ103" s="3398"/>
      <c r="AK103" s="3398"/>
      <c r="AL103" s="3398"/>
      <c r="AM103" s="3398"/>
      <c r="AN103" s="3398"/>
      <c r="AO103" s="3398"/>
      <c r="AP103" s="3398">
        <v>90</v>
      </c>
      <c r="AQ103" s="3398">
        <v>90</v>
      </c>
      <c r="AR103" s="2140"/>
      <c r="AS103" s="1787"/>
      <c r="AT103" s="1787"/>
      <c r="AU103" s="1787"/>
      <c r="AV103" s="1834"/>
      <c r="AW103" s="1731"/>
      <c r="AX103" s="2916">
        <f t="shared" si="24"/>
        <v>450</v>
      </c>
      <c r="AY103" s="3042">
        <f>AX103/'Radiología simple.'!$AO$8</f>
        <v>37.5</v>
      </c>
      <c r="AZ103" s="1807" t="str" cm="1">
        <f t="array" ref="AZ103">_xlfn.IFS(AY103&lt;4,"estandar",AY103&gt;9,"compleja",AY103&gt;4,"avanzada")</f>
        <v>compleja</v>
      </c>
      <c r="BA103" s="2570">
        <v>2</v>
      </c>
      <c r="BB103" s="2571">
        <v>1</v>
      </c>
      <c r="BC103" s="2571">
        <v>1</v>
      </c>
      <c r="BD103" s="2571">
        <v>1</v>
      </c>
      <c r="BE103" s="1164"/>
      <c r="BF103" s="1164"/>
      <c r="BG103" s="1163"/>
      <c r="BH103" s="1164"/>
      <c r="BI103" s="1164"/>
      <c r="BJ103" s="1162"/>
      <c r="BK103" s="1164"/>
      <c r="BL103" s="1164"/>
      <c r="BM103" s="1164"/>
      <c r="BN103" s="1164"/>
      <c r="BO103" s="1164"/>
      <c r="BP103" s="1165"/>
      <c r="BQ103" s="1200"/>
      <c r="BR103" s="177"/>
      <c r="BS103" s="46"/>
    </row>
    <row r="104" spans="1:71" ht="51.95" customHeight="1" x14ac:dyDescent="0.55000000000000004">
      <c r="A104" s="537">
        <v>0</v>
      </c>
      <c r="B104" s="538">
        <v>7</v>
      </c>
      <c r="C104" s="537">
        <v>0</v>
      </c>
      <c r="D104" s="538">
        <v>3</v>
      </c>
      <c r="E104" s="537">
        <v>0</v>
      </c>
      <c r="F104" s="538">
        <v>6</v>
      </c>
      <c r="G104" s="537">
        <v>0</v>
      </c>
      <c r="H104" s="538">
        <v>3</v>
      </c>
      <c r="I104" s="1375" t="str">
        <f t="shared" si="21"/>
        <v>07030603</v>
      </c>
      <c r="J104" s="1375" t="str">
        <f t="shared" si="22"/>
        <v>07030603</v>
      </c>
      <c r="K104" s="830"/>
      <c r="L104" s="830"/>
      <c r="M104" s="830"/>
      <c r="N104" s="830"/>
      <c r="O104" s="830"/>
      <c r="P104" s="830"/>
      <c r="Q104" s="830"/>
      <c r="R104" s="830"/>
      <c r="S104" s="986" t="s">
        <v>741</v>
      </c>
      <c r="T104" s="3185"/>
      <c r="U104" s="2663" t="s">
        <v>2119</v>
      </c>
      <c r="V104" s="2703" t="s">
        <v>240</v>
      </c>
      <c r="W104" s="2699" t="s">
        <v>2120</v>
      </c>
      <c r="X104" s="220"/>
      <c r="Y104" s="788"/>
      <c r="Z104" s="3041" t="s">
        <v>649</v>
      </c>
      <c r="AA104" s="796"/>
      <c r="AB104" s="796"/>
      <c r="AC104" s="1263"/>
      <c r="AD104" s="3507">
        <f t="shared" si="23"/>
        <v>50</v>
      </c>
      <c r="AE104" s="3548"/>
      <c r="AF104" s="3548"/>
      <c r="AG104" s="3398">
        <v>90</v>
      </c>
      <c r="AH104" s="3398">
        <v>120</v>
      </c>
      <c r="AI104" s="3398"/>
      <c r="AJ104" s="3398"/>
      <c r="AK104" s="3398"/>
      <c r="AL104" s="3398"/>
      <c r="AM104" s="3398"/>
      <c r="AN104" s="3398"/>
      <c r="AO104" s="3398"/>
      <c r="AP104" s="3398">
        <v>90</v>
      </c>
      <c r="AQ104" s="3398">
        <v>120</v>
      </c>
      <c r="AR104" s="2140"/>
      <c r="AS104" s="1787"/>
      <c r="AT104" s="1787"/>
      <c r="AU104" s="1787"/>
      <c r="AV104" s="1834"/>
      <c r="AW104" s="1731"/>
      <c r="AX104" s="2916">
        <f t="shared" si="24"/>
        <v>600</v>
      </c>
      <c r="AY104" s="3042">
        <f>AX104/'Radiología simple.'!$AO$8</f>
        <v>50</v>
      </c>
      <c r="AZ104" s="1807" t="str" cm="1">
        <f t="array" ref="AZ104">_xlfn.IFS(AY104&lt;4,"estandar",AY104&gt;9,"compleja",AY104&gt;4,"avanzada")</f>
        <v>compleja</v>
      </c>
      <c r="BA104" s="2570">
        <v>2</v>
      </c>
      <c r="BB104" s="2571">
        <v>1</v>
      </c>
      <c r="BC104" s="2571">
        <v>1</v>
      </c>
      <c r="BD104" s="2571">
        <v>1</v>
      </c>
      <c r="BE104" s="1164"/>
      <c r="BF104" s="1164"/>
      <c r="BG104" s="1163"/>
      <c r="BH104" s="1164"/>
      <c r="BI104" s="1164"/>
      <c r="BJ104" s="1162"/>
      <c r="BK104" s="1164"/>
      <c r="BL104" s="1164"/>
      <c r="BM104" s="1164"/>
      <c r="BN104" s="1164"/>
      <c r="BO104" s="1164"/>
      <c r="BP104" s="1165"/>
      <c r="BQ104" s="1200"/>
      <c r="BR104" s="177"/>
      <c r="BS104" s="46"/>
    </row>
    <row r="105" spans="1:71" ht="51.95" customHeight="1" x14ac:dyDescent="0.55000000000000004">
      <c r="A105" s="537">
        <v>0</v>
      </c>
      <c r="B105" s="538">
        <v>7</v>
      </c>
      <c r="C105" s="537">
        <v>0</v>
      </c>
      <c r="D105" s="538">
        <v>3</v>
      </c>
      <c r="E105" s="537">
        <v>0</v>
      </c>
      <c r="F105" s="538">
        <v>6</v>
      </c>
      <c r="G105" s="537">
        <v>0</v>
      </c>
      <c r="H105" s="538">
        <v>4</v>
      </c>
      <c r="I105" s="1375" t="str">
        <f t="shared" si="21"/>
        <v>07030604</v>
      </c>
      <c r="J105" s="1375" t="str">
        <f t="shared" si="22"/>
        <v>07030604</v>
      </c>
      <c r="K105" s="830"/>
      <c r="L105" s="830"/>
      <c r="M105" s="830"/>
      <c r="N105" s="830"/>
      <c r="O105" s="830"/>
      <c r="P105" s="830"/>
      <c r="Q105" s="830"/>
      <c r="R105" s="830"/>
      <c r="S105" s="986" t="s">
        <v>741</v>
      </c>
      <c r="T105" s="3185"/>
      <c r="U105" s="2663" t="s">
        <v>2121</v>
      </c>
      <c r="V105" s="2703" t="s">
        <v>240</v>
      </c>
      <c r="W105" s="2699" t="s">
        <v>2122</v>
      </c>
      <c r="X105" s="220"/>
      <c r="Y105" s="788"/>
      <c r="Z105" s="3041" t="s">
        <v>649</v>
      </c>
      <c r="AA105" s="796"/>
      <c r="AB105" s="796"/>
      <c r="AC105" s="1263"/>
      <c r="AD105" s="3507">
        <f t="shared" si="23"/>
        <v>37.5</v>
      </c>
      <c r="AE105" s="3548"/>
      <c r="AF105" s="3548"/>
      <c r="AG105" s="3398">
        <v>90</v>
      </c>
      <c r="AH105" s="3398">
        <v>90</v>
      </c>
      <c r="AI105" s="3398"/>
      <c r="AJ105" s="3398"/>
      <c r="AK105" s="3398"/>
      <c r="AL105" s="3398"/>
      <c r="AM105" s="3398"/>
      <c r="AN105" s="3398"/>
      <c r="AO105" s="3398"/>
      <c r="AP105" s="3398">
        <v>90</v>
      </c>
      <c r="AQ105" s="3398">
        <v>90</v>
      </c>
      <c r="AR105" s="2140"/>
      <c r="AS105" s="1787"/>
      <c r="AT105" s="1787"/>
      <c r="AU105" s="1787"/>
      <c r="AV105" s="1834"/>
      <c r="AW105" s="1731"/>
      <c r="AX105" s="2916">
        <f t="shared" si="24"/>
        <v>450</v>
      </c>
      <c r="AY105" s="3042">
        <f>AX105/'Radiología simple.'!$AO$8</f>
        <v>37.5</v>
      </c>
      <c r="AZ105" s="1807" t="str" cm="1">
        <f t="array" ref="AZ105">_xlfn.IFS(AY105&lt;4,"estandar",AY105&gt;9,"compleja",AY105&gt;4,"avanzada")</f>
        <v>compleja</v>
      </c>
      <c r="BA105" s="2570">
        <v>2</v>
      </c>
      <c r="BB105" s="2571">
        <v>1</v>
      </c>
      <c r="BC105" s="2571">
        <v>1</v>
      </c>
      <c r="BD105" s="2571">
        <v>1</v>
      </c>
      <c r="BE105" s="1164"/>
      <c r="BF105" s="1164"/>
      <c r="BG105" s="1163"/>
      <c r="BH105" s="1164"/>
      <c r="BI105" s="1164"/>
      <c r="BJ105" s="1162"/>
      <c r="BK105" s="1164"/>
      <c r="BL105" s="1164"/>
      <c r="BM105" s="1164"/>
      <c r="BN105" s="1164"/>
      <c r="BO105" s="1164"/>
      <c r="BP105" s="1165"/>
      <c r="BQ105" s="1200"/>
      <c r="BR105" s="177"/>
      <c r="BS105" s="46"/>
    </row>
    <row r="106" spans="1:71" ht="51.95" customHeight="1" x14ac:dyDescent="0.55000000000000004">
      <c r="A106" s="1437">
        <v>0</v>
      </c>
      <c r="B106" s="1438">
        <v>7</v>
      </c>
      <c r="C106" s="1437">
        <v>0</v>
      </c>
      <c r="D106" s="1438">
        <v>3</v>
      </c>
      <c r="E106" s="1437">
        <v>0</v>
      </c>
      <c r="F106" s="1438">
        <v>6</v>
      </c>
      <c r="G106" s="1437">
        <v>0</v>
      </c>
      <c r="H106" s="1438">
        <v>5</v>
      </c>
      <c r="I106" s="2766"/>
      <c r="J106" s="2766" t="str">
        <f t="shared" si="22"/>
        <v>07030605</v>
      </c>
      <c r="K106" s="830"/>
      <c r="L106" s="830"/>
      <c r="M106" s="830"/>
      <c r="N106" s="830"/>
      <c r="O106" s="830"/>
      <c r="P106" s="830"/>
      <c r="Q106" s="830"/>
      <c r="R106" s="830"/>
      <c r="S106" s="986"/>
      <c r="T106" s="3185"/>
      <c r="U106" s="2685" t="s">
        <v>2123</v>
      </c>
      <c r="V106" s="2854" t="s">
        <v>291</v>
      </c>
      <c r="W106" s="2699" t="s">
        <v>2124</v>
      </c>
      <c r="X106" s="220"/>
      <c r="Y106" s="788"/>
      <c r="Z106" s="3041" t="s">
        <v>649</v>
      </c>
      <c r="AA106" s="796"/>
      <c r="AB106" s="796"/>
      <c r="AC106" s="1263"/>
      <c r="AD106" s="3507">
        <f t="shared" si="23"/>
        <v>50</v>
      </c>
      <c r="AE106" s="3548"/>
      <c r="AF106" s="3548"/>
      <c r="AG106" s="3398">
        <v>90</v>
      </c>
      <c r="AH106" s="3398">
        <v>120</v>
      </c>
      <c r="AI106" s="3398"/>
      <c r="AJ106" s="3398"/>
      <c r="AK106" s="3398"/>
      <c r="AL106" s="3398"/>
      <c r="AM106" s="3398"/>
      <c r="AN106" s="3398"/>
      <c r="AO106" s="3398"/>
      <c r="AP106" s="3398">
        <v>90</v>
      </c>
      <c r="AQ106" s="3398">
        <v>120</v>
      </c>
      <c r="AR106" s="2140"/>
      <c r="AS106" s="1787"/>
      <c r="AT106" s="1787"/>
      <c r="AU106" s="1787"/>
      <c r="AV106" s="1834"/>
      <c r="AW106" s="1731"/>
      <c r="AX106" s="2916">
        <f t="shared" si="24"/>
        <v>600</v>
      </c>
      <c r="AY106" s="3042">
        <f>AX106/'Radiología simple.'!$AO$8</f>
        <v>50</v>
      </c>
      <c r="AZ106" s="1807" t="str" cm="1">
        <f t="array" ref="AZ106">_xlfn.IFS(AY106&lt;4,"estandar",AY106&gt;9,"compleja",AY106&gt;4,"avanzada")</f>
        <v>compleja</v>
      </c>
      <c r="BA106" s="2570">
        <v>2</v>
      </c>
      <c r="BB106" s="2571">
        <v>1</v>
      </c>
      <c r="BC106" s="2571">
        <v>1</v>
      </c>
      <c r="BD106" s="2571">
        <v>1</v>
      </c>
      <c r="BE106" s="1164"/>
      <c r="BF106" s="1164"/>
      <c r="BG106" s="1163"/>
      <c r="BH106" s="1164"/>
      <c r="BI106" s="1164"/>
      <c r="BJ106" s="1162"/>
      <c r="BK106" s="1164"/>
      <c r="BL106" s="1164"/>
      <c r="BM106" s="1164"/>
      <c r="BN106" s="1164"/>
      <c r="BO106" s="1164"/>
      <c r="BP106" s="1165"/>
      <c r="BQ106" s="1200"/>
      <c r="BR106" s="177"/>
      <c r="BS106" s="46"/>
    </row>
    <row r="107" spans="1:71" ht="51.95" customHeight="1" x14ac:dyDescent="0.55000000000000004">
      <c r="A107" s="537"/>
      <c r="B107" s="538"/>
      <c r="C107" s="537"/>
      <c r="D107" s="538"/>
      <c r="E107" s="537"/>
      <c r="F107" s="538"/>
      <c r="G107" s="537"/>
      <c r="H107" s="538"/>
      <c r="I107" s="1375"/>
      <c r="J107" s="1375"/>
      <c r="K107" s="830"/>
      <c r="L107" s="830"/>
      <c r="M107" s="830"/>
      <c r="N107" s="830"/>
      <c r="O107" s="830"/>
      <c r="P107" s="830"/>
      <c r="Q107" s="830"/>
      <c r="R107" s="830"/>
      <c r="S107" s="986"/>
      <c r="T107" s="3185"/>
      <c r="U107" s="2685"/>
      <c r="V107" s="2854"/>
      <c r="W107" s="2996"/>
      <c r="X107" s="220"/>
      <c r="Y107" s="788"/>
      <c r="Z107" s="548"/>
      <c r="AA107" s="796"/>
      <c r="AB107" s="796"/>
      <c r="AC107" s="1263"/>
      <c r="AD107" s="3507"/>
      <c r="AE107" s="3548"/>
      <c r="AF107" s="3548"/>
      <c r="AG107" s="3572"/>
      <c r="AH107" s="3572"/>
      <c r="AI107" s="3572"/>
      <c r="AJ107" s="3572"/>
      <c r="AK107" s="3572"/>
      <c r="AL107" s="3572"/>
      <c r="AM107" s="3572"/>
      <c r="AN107" s="3572"/>
      <c r="AO107" s="3572"/>
      <c r="AP107" s="3384"/>
      <c r="AQ107" s="3384"/>
      <c r="AR107" s="2013"/>
      <c r="AS107" s="1784"/>
      <c r="AT107" s="1784"/>
      <c r="AU107" s="1784"/>
      <c r="AV107" s="1907"/>
      <c r="AW107" s="1410"/>
      <c r="AX107" s="2916">
        <f t="shared" si="24"/>
        <v>0</v>
      </c>
      <c r="AY107" s="3042">
        <f>AX107/'Radiología simple.'!$AO$8</f>
        <v>0</v>
      </c>
      <c r="AZ107" s="1807" t="str" cm="1">
        <f t="array" ref="AZ107">_xlfn.IFS(AY107&lt;4,"estandar",AY107&gt;9,"compleja",AY107&gt;4,"avanzada")</f>
        <v>estandar</v>
      </c>
      <c r="BA107" s="1554"/>
      <c r="BB107" s="1147"/>
      <c r="BC107" s="1250"/>
      <c r="BD107" s="1250"/>
      <c r="BE107" s="1164"/>
      <c r="BF107" s="1164"/>
      <c r="BG107" s="1163"/>
      <c r="BH107" s="1164"/>
      <c r="BI107" s="1164"/>
      <c r="BJ107" s="1162"/>
      <c r="BK107" s="1164"/>
      <c r="BL107" s="1164"/>
      <c r="BM107" s="1164"/>
      <c r="BN107" s="1164"/>
      <c r="BO107" s="1164"/>
      <c r="BP107" s="1165"/>
      <c r="BQ107" s="1200"/>
      <c r="BR107" s="177"/>
      <c r="BS107" s="46"/>
    </row>
    <row r="108" spans="1:71" ht="51.95" customHeight="1" x14ac:dyDescent="0.55000000000000004">
      <c r="A108" s="537">
        <v>0</v>
      </c>
      <c r="B108" s="538">
        <v>7</v>
      </c>
      <c r="C108" s="537">
        <v>0</v>
      </c>
      <c r="D108" s="538">
        <v>1</v>
      </c>
      <c r="E108" s="537">
        <v>0</v>
      </c>
      <c r="F108" s="538">
        <v>1</v>
      </c>
      <c r="G108" s="537">
        <v>0</v>
      </c>
      <c r="H108" s="538">
        <v>0</v>
      </c>
      <c r="I108" s="1375" t="str">
        <f t="shared" si="21"/>
        <v>07010100</v>
      </c>
      <c r="J108" s="1375" t="str">
        <f t="shared" si="22"/>
        <v>07010100</v>
      </c>
      <c r="K108" s="830"/>
      <c r="L108" s="830"/>
      <c r="M108" s="830"/>
      <c r="N108" s="830"/>
      <c r="O108" s="830"/>
      <c r="P108" s="830"/>
      <c r="Q108" s="830"/>
      <c r="R108" s="830"/>
      <c r="S108" s="986" t="s">
        <v>741</v>
      </c>
      <c r="T108" s="2663" t="s">
        <v>2125</v>
      </c>
      <c r="U108" s="3185"/>
      <c r="V108" s="2723" t="s">
        <v>653</v>
      </c>
      <c r="W108" s="3104"/>
      <c r="X108" s="121"/>
      <c r="Y108" s="788"/>
      <c r="Z108" s="548"/>
      <c r="AA108" s="796"/>
      <c r="AB108" s="796"/>
      <c r="AC108" s="1263"/>
      <c r="AD108" s="3507"/>
      <c r="AE108" s="3548"/>
      <c r="AF108" s="3548"/>
      <c r="AG108" s="3384"/>
      <c r="AH108" s="3384"/>
      <c r="AI108" s="3384"/>
      <c r="AJ108" s="3384"/>
      <c r="AK108" s="3384"/>
      <c r="AL108" s="3384"/>
      <c r="AM108" s="3384"/>
      <c r="AN108" s="3384"/>
      <c r="AO108" s="3384"/>
      <c r="AP108" s="3384"/>
      <c r="AQ108" s="3384"/>
      <c r="AR108" s="2013"/>
      <c r="AS108" s="1784"/>
      <c r="AT108" s="1784"/>
      <c r="AU108" s="1784"/>
      <c r="AV108" s="1907"/>
      <c r="AW108" s="1410"/>
      <c r="AX108" s="2916">
        <f t="shared" si="24"/>
        <v>0</v>
      </c>
      <c r="AY108" s="3042">
        <f>AX108/'Radiología simple.'!$AO$8</f>
        <v>0</v>
      </c>
      <c r="AZ108" s="1807" t="str" cm="1">
        <f t="array" ref="AZ108">_xlfn.IFS(AY108&lt;4,"estandar",AY108&gt;9,"compleja",AY108&gt;4,"avanzada")</f>
        <v>estandar</v>
      </c>
      <c r="BA108" s="1554"/>
      <c r="BB108" s="1147"/>
      <c r="BC108" s="1147"/>
      <c r="BD108" s="1147"/>
      <c r="BE108" s="1164"/>
      <c r="BF108" s="1164"/>
      <c r="BG108" s="1163"/>
      <c r="BH108" s="1164"/>
      <c r="BI108" s="1164"/>
      <c r="BJ108" s="1162"/>
      <c r="BK108" s="1164"/>
      <c r="BL108" s="1164"/>
      <c r="BM108" s="1164"/>
      <c r="BN108" s="1164"/>
      <c r="BO108" s="1164"/>
      <c r="BP108" s="1165"/>
      <c r="BQ108" s="1200"/>
      <c r="BR108" s="177"/>
      <c r="BS108" s="46"/>
    </row>
    <row r="109" spans="1:71" ht="51.95" customHeight="1" x14ac:dyDescent="0.55000000000000004">
      <c r="A109" s="537">
        <v>0</v>
      </c>
      <c r="B109" s="538">
        <v>7</v>
      </c>
      <c r="C109" s="537">
        <v>0</v>
      </c>
      <c r="D109" s="538">
        <v>1</v>
      </c>
      <c r="E109" s="537">
        <v>0</v>
      </c>
      <c r="F109" s="538">
        <v>1</v>
      </c>
      <c r="G109" s="537">
        <v>0</v>
      </c>
      <c r="H109" s="538">
        <v>1</v>
      </c>
      <c r="I109" s="1375" t="str">
        <f t="shared" si="21"/>
        <v>07010101</v>
      </c>
      <c r="J109" s="1375" t="str">
        <f t="shared" si="22"/>
        <v>07010101</v>
      </c>
      <c r="K109" s="830"/>
      <c r="L109" s="830"/>
      <c r="M109" s="830"/>
      <c r="N109" s="830"/>
      <c r="O109" s="830"/>
      <c r="P109" s="830"/>
      <c r="Q109" s="830"/>
      <c r="R109" s="830"/>
      <c r="S109" s="986" t="s">
        <v>741</v>
      </c>
      <c r="T109" s="3196"/>
      <c r="U109" s="2663" t="s">
        <v>2126</v>
      </c>
      <c r="V109" s="2703" t="s">
        <v>240</v>
      </c>
      <c r="W109" s="2699" t="s">
        <v>2127</v>
      </c>
      <c r="X109" s="220"/>
      <c r="Y109" s="788"/>
      <c r="Z109" s="3041" t="s">
        <v>649</v>
      </c>
      <c r="AA109" s="796"/>
      <c r="AB109" s="796"/>
      <c r="AC109" s="1263"/>
      <c r="AD109" s="3507">
        <f t="shared" si="23"/>
        <v>37.5</v>
      </c>
      <c r="AE109" s="3548"/>
      <c r="AF109" s="3548"/>
      <c r="AG109" s="3398">
        <v>90</v>
      </c>
      <c r="AH109" s="3398">
        <v>90</v>
      </c>
      <c r="AI109" s="3398"/>
      <c r="AJ109" s="3398"/>
      <c r="AK109" s="3398"/>
      <c r="AL109" s="3398"/>
      <c r="AM109" s="3398"/>
      <c r="AN109" s="3398"/>
      <c r="AO109" s="3398"/>
      <c r="AP109" s="3398">
        <v>90</v>
      </c>
      <c r="AQ109" s="3398">
        <v>90</v>
      </c>
      <c r="AR109" s="2140"/>
      <c r="AS109" s="1787"/>
      <c r="AT109" s="1787"/>
      <c r="AU109" s="1787"/>
      <c r="AV109" s="1834"/>
      <c r="AW109" s="1731"/>
      <c r="AX109" s="2916">
        <f t="shared" si="24"/>
        <v>450</v>
      </c>
      <c r="AY109" s="3042">
        <f>AX109/'Radiología simple.'!$AO$8</f>
        <v>37.5</v>
      </c>
      <c r="AZ109" s="1807" t="str" cm="1">
        <f t="array" ref="AZ109">_xlfn.IFS(AY109&lt;4,"estandar",AY109&gt;9,"compleja",AY109&gt;4,"avanzada")</f>
        <v>compleja</v>
      </c>
      <c r="BA109" s="2570">
        <v>2</v>
      </c>
      <c r="BB109" s="2571">
        <v>1</v>
      </c>
      <c r="BC109" s="2571">
        <v>1</v>
      </c>
      <c r="BD109" s="2571">
        <v>1</v>
      </c>
      <c r="BE109" s="1164"/>
      <c r="BF109" s="1164"/>
      <c r="BG109" s="1163"/>
      <c r="BH109" s="1164"/>
      <c r="BI109" s="1164"/>
      <c r="BJ109" s="1162"/>
      <c r="BK109" s="1164"/>
      <c r="BL109" s="1164"/>
      <c r="BM109" s="1164"/>
      <c r="BN109" s="1164"/>
      <c r="BO109" s="1164"/>
      <c r="BP109" s="1165"/>
      <c r="BQ109" s="1200"/>
      <c r="BR109" s="177"/>
      <c r="BS109" s="46"/>
    </row>
    <row r="110" spans="1:71" ht="51.95" customHeight="1" x14ac:dyDescent="0.55000000000000004">
      <c r="A110" s="537">
        <v>0</v>
      </c>
      <c r="B110" s="538">
        <v>7</v>
      </c>
      <c r="C110" s="537">
        <v>0</v>
      </c>
      <c r="D110" s="538">
        <v>1</v>
      </c>
      <c r="E110" s="537">
        <v>0</v>
      </c>
      <c r="F110" s="538">
        <v>1</v>
      </c>
      <c r="G110" s="537">
        <v>0</v>
      </c>
      <c r="H110" s="538">
        <v>2</v>
      </c>
      <c r="I110" s="1375" t="str">
        <f t="shared" si="21"/>
        <v>07010102</v>
      </c>
      <c r="J110" s="1375" t="str">
        <f t="shared" si="22"/>
        <v>07010102</v>
      </c>
      <c r="K110" s="830"/>
      <c r="L110" s="830"/>
      <c r="M110" s="830"/>
      <c r="N110" s="830"/>
      <c r="O110" s="830"/>
      <c r="P110" s="830"/>
      <c r="Q110" s="830"/>
      <c r="R110" s="830"/>
      <c r="S110" s="986" t="s">
        <v>741</v>
      </c>
      <c r="T110" s="3196"/>
      <c r="U110" s="2663" t="s">
        <v>2128</v>
      </c>
      <c r="V110" s="2703" t="s">
        <v>240</v>
      </c>
      <c r="W110" s="2699" t="s">
        <v>2129</v>
      </c>
      <c r="X110" s="220"/>
      <c r="Y110" s="788"/>
      <c r="Z110" s="3041" t="s">
        <v>649</v>
      </c>
      <c r="AA110" s="796"/>
      <c r="AB110" s="796"/>
      <c r="AC110" s="1263"/>
      <c r="AD110" s="3507">
        <f t="shared" si="23"/>
        <v>37.5</v>
      </c>
      <c r="AE110" s="3548"/>
      <c r="AF110" s="3548"/>
      <c r="AG110" s="3398">
        <v>90</v>
      </c>
      <c r="AH110" s="3398">
        <v>90</v>
      </c>
      <c r="AI110" s="3398"/>
      <c r="AJ110" s="3398"/>
      <c r="AK110" s="3398"/>
      <c r="AL110" s="3398"/>
      <c r="AM110" s="3398"/>
      <c r="AN110" s="3398"/>
      <c r="AO110" s="3398"/>
      <c r="AP110" s="3398">
        <v>90</v>
      </c>
      <c r="AQ110" s="3398">
        <v>90</v>
      </c>
      <c r="AR110" s="2140"/>
      <c r="AS110" s="1787"/>
      <c r="AT110" s="1787"/>
      <c r="AU110" s="1787"/>
      <c r="AV110" s="1834"/>
      <c r="AW110" s="1731"/>
      <c r="AX110" s="2916">
        <f t="shared" si="24"/>
        <v>450</v>
      </c>
      <c r="AY110" s="3042">
        <f>AX110/'Radiología simple.'!$AO$8</f>
        <v>37.5</v>
      </c>
      <c r="AZ110" s="1807" t="str" cm="1">
        <f t="array" ref="AZ110">_xlfn.IFS(AY110&lt;4,"estandar",AY110&gt;9,"compleja",AY110&gt;4,"avanzada")</f>
        <v>compleja</v>
      </c>
      <c r="BA110" s="2570">
        <v>2</v>
      </c>
      <c r="BB110" s="2571">
        <v>1</v>
      </c>
      <c r="BC110" s="2571">
        <v>1</v>
      </c>
      <c r="BD110" s="2571">
        <v>1</v>
      </c>
      <c r="BE110" s="1164"/>
      <c r="BF110" s="1164"/>
      <c r="BG110" s="1163"/>
      <c r="BH110" s="1164"/>
      <c r="BI110" s="1164"/>
      <c r="BJ110" s="1162"/>
      <c r="BK110" s="1164"/>
      <c r="BL110" s="1164"/>
      <c r="BM110" s="1164"/>
      <c r="BN110" s="1164"/>
      <c r="BO110" s="1164"/>
      <c r="BP110" s="1165"/>
      <c r="BQ110" s="1200"/>
      <c r="BR110" s="177"/>
      <c r="BS110" s="46"/>
    </row>
    <row r="111" spans="1:71" ht="51.95" customHeight="1" x14ac:dyDescent="0.55000000000000004">
      <c r="A111" s="537">
        <v>0</v>
      </c>
      <c r="B111" s="538">
        <v>7</v>
      </c>
      <c r="C111" s="537">
        <v>0</v>
      </c>
      <c r="D111" s="538">
        <v>1</v>
      </c>
      <c r="E111" s="537">
        <v>0</v>
      </c>
      <c r="F111" s="538">
        <v>1</v>
      </c>
      <c r="G111" s="537">
        <v>0</v>
      </c>
      <c r="H111" s="538">
        <v>3</v>
      </c>
      <c r="I111" s="1375" t="str">
        <f t="shared" si="21"/>
        <v>07010103</v>
      </c>
      <c r="J111" s="1375" t="str">
        <f t="shared" si="22"/>
        <v>07010103</v>
      </c>
      <c r="K111" s="830"/>
      <c r="L111" s="830"/>
      <c r="M111" s="830"/>
      <c r="N111" s="830"/>
      <c r="O111" s="830"/>
      <c r="P111" s="830"/>
      <c r="Q111" s="830"/>
      <c r="R111" s="830"/>
      <c r="S111" s="986" t="s">
        <v>741</v>
      </c>
      <c r="T111" s="3196"/>
      <c r="U111" s="2663" t="s">
        <v>2130</v>
      </c>
      <c r="V111" s="2703" t="s">
        <v>240</v>
      </c>
      <c r="W111" s="2699" t="s">
        <v>2131</v>
      </c>
      <c r="X111" s="220"/>
      <c r="Y111" s="788"/>
      <c r="Z111" s="3041" t="s">
        <v>649</v>
      </c>
      <c r="AA111" s="796"/>
      <c r="AB111" s="796"/>
      <c r="AC111" s="1263"/>
      <c r="AD111" s="3507">
        <f t="shared" si="23"/>
        <v>50</v>
      </c>
      <c r="AE111" s="3548"/>
      <c r="AF111" s="3548"/>
      <c r="AG111" s="3398">
        <v>90</v>
      </c>
      <c r="AH111" s="3398">
        <v>120</v>
      </c>
      <c r="AI111" s="3398"/>
      <c r="AJ111" s="3398"/>
      <c r="AK111" s="3398"/>
      <c r="AL111" s="3398"/>
      <c r="AM111" s="3398"/>
      <c r="AN111" s="3398"/>
      <c r="AO111" s="3398"/>
      <c r="AP111" s="3398">
        <v>90</v>
      </c>
      <c r="AQ111" s="3398">
        <v>120</v>
      </c>
      <c r="AR111" s="2140"/>
      <c r="AS111" s="1787"/>
      <c r="AT111" s="1787"/>
      <c r="AU111" s="1787"/>
      <c r="AV111" s="1834"/>
      <c r="AW111" s="1731"/>
      <c r="AX111" s="2916">
        <f t="shared" si="24"/>
        <v>600</v>
      </c>
      <c r="AY111" s="3042">
        <f>AX111/'Radiología simple.'!$AO$8</f>
        <v>50</v>
      </c>
      <c r="AZ111" s="1807" t="str" cm="1">
        <f t="array" ref="AZ111">_xlfn.IFS(AY111&lt;4,"estandar",AY111&gt;9,"compleja",AY111&gt;4,"avanzada")</f>
        <v>compleja</v>
      </c>
      <c r="BA111" s="2570">
        <v>2</v>
      </c>
      <c r="BB111" s="2571">
        <v>1</v>
      </c>
      <c r="BC111" s="2571">
        <v>1</v>
      </c>
      <c r="BD111" s="2571">
        <v>1</v>
      </c>
      <c r="BE111" s="1164"/>
      <c r="BF111" s="1164"/>
      <c r="BG111" s="1163"/>
      <c r="BH111" s="1164"/>
      <c r="BI111" s="1164"/>
      <c r="BJ111" s="1162"/>
      <c r="BK111" s="1164"/>
      <c r="BL111" s="1164"/>
      <c r="BM111" s="1164"/>
      <c r="BN111" s="1164"/>
      <c r="BO111" s="1164"/>
      <c r="BP111" s="1165"/>
      <c r="BQ111" s="1200"/>
      <c r="BR111" s="177"/>
      <c r="BS111" s="46"/>
    </row>
    <row r="112" spans="1:71" ht="51.95" customHeight="1" x14ac:dyDescent="0.55000000000000004">
      <c r="A112" s="537">
        <v>0</v>
      </c>
      <c r="B112" s="538">
        <v>7</v>
      </c>
      <c r="C112" s="537">
        <v>0</v>
      </c>
      <c r="D112" s="538">
        <v>1</v>
      </c>
      <c r="E112" s="537">
        <v>0</v>
      </c>
      <c r="F112" s="538">
        <v>1</v>
      </c>
      <c r="G112" s="537">
        <v>0</v>
      </c>
      <c r="H112" s="538">
        <v>4</v>
      </c>
      <c r="I112" s="1375" t="str">
        <f t="shared" si="21"/>
        <v>07010104</v>
      </c>
      <c r="J112" s="1375" t="str">
        <f t="shared" si="22"/>
        <v>07010104</v>
      </c>
      <c r="K112" s="830"/>
      <c r="L112" s="830"/>
      <c r="M112" s="830"/>
      <c r="N112" s="830"/>
      <c r="O112" s="830"/>
      <c r="P112" s="830"/>
      <c r="Q112" s="830"/>
      <c r="R112" s="830"/>
      <c r="S112" s="986" t="s">
        <v>741</v>
      </c>
      <c r="T112" s="3196"/>
      <c r="U112" s="2663" t="s">
        <v>2132</v>
      </c>
      <c r="V112" s="2703" t="s">
        <v>240</v>
      </c>
      <c r="W112" s="2699" t="s">
        <v>2133</v>
      </c>
      <c r="X112" s="220"/>
      <c r="Y112" s="788"/>
      <c r="Z112" s="3041" t="s">
        <v>649</v>
      </c>
      <c r="AA112" s="796"/>
      <c r="AB112" s="796"/>
      <c r="AC112" s="1263"/>
      <c r="AD112" s="3507">
        <f t="shared" si="23"/>
        <v>37.5</v>
      </c>
      <c r="AE112" s="3548"/>
      <c r="AF112" s="3548"/>
      <c r="AG112" s="3398">
        <v>90</v>
      </c>
      <c r="AH112" s="3398">
        <v>90</v>
      </c>
      <c r="AI112" s="3398"/>
      <c r="AJ112" s="3398"/>
      <c r="AK112" s="3398"/>
      <c r="AL112" s="3398"/>
      <c r="AM112" s="3398"/>
      <c r="AN112" s="3398"/>
      <c r="AO112" s="3398"/>
      <c r="AP112" s="3398">
        <v>90</v>
      </c>
      <c r="AQ112" s="3398">
        <v>90</v>
      </c>
      <c r="AR112" s="2140"/>
      <c r="AS112" s="1787"/>
      <c r="AT112" s="1787"/>
      <c r="AU112" s="1787"/>
      <c r="AV112" s="1834"/>
      <c r="AW112" s="1731"/>
      <c r="AX112" s="2916">
        <f t="shared" si="24"/>
        <v>450</v>
      </c>
      <c r="AY112" s="3042">
        <f>AX112/'Radiología simple.'!$AO$8</f>
        <v>37.5</v>
      </c>
      <c r="AZ112" s="1807" t="str" cm="1">
        <f t="array" ref="AZ112">_xlfn.IFS(AY112&lt;4,"estandar",AY112&gt;9,"compleja",AY112&gt;4,"avanzada")</f>
        <v>compleja</v>
      </c>
      <c r="BA112" s="2570">
        <v>2</v>
      </c>
      <c r="BB112" s="2571">
        <v>1</v>
      </c>
      <c r="BC112" s="2571">
        <v>1</v>
      </c>
      <c r="BD112" s="2571">
        <v>1</v>
      </c>
      <c r="BE112" s="1164"/>
      <c r="BF112" s="1164"/>
      <c r="BG112" s="1163"/>
      <c r="BH112" s="1164"/>
      <c r="BI112" s="1164"/>
      <c r="BJ112" s="1162"/>
      <c r="BK112" s="1164"/>
      <c r="BL112" s="1164"/>
      <c r="BM112" s="1164"/>
      <c r="BN112" s="1164"/>
      <c r="BO112" s="1164"/>
      <c r="BP112" s="1165"/>
      <c r="BQ112" s="1200"/>
      <c r="BR112" s="177"/>
      <c r="BS112" s="46"/>
    </row>
    <row r="113" spans="1:71" ht="51.95" customHeight="1" x14ac:dyDescent="0.55000000000000004">
      <c r="A113" s="1437">
        <v>0</v>
      </c>
      <c r="B113" s="1438">
        <v>7</v>
      </c>
      <c r="C113" s="1437">
        <v>0</v>
      </c>
      <c r="D113" s="1438">
        <v>1</v>
      </c>
      <c r="E113" s="1437">
        <v>0</v>
      </c>
      <c r="F113" s="1438">
        <v>1</v>
      </c>
      <c r="G113" s="1437">
        <v>0</v>
      </c>
      <c r="H113" s="1438">
        <v>5</v>
      </c>
      <c r="I113" s="2766"/>
      <c r="J113" s="2766" t="str">
        <f t="shared" si="22"/>
        <v>07010105</v>
      </c>
      <c r="K113" s="830"/>
      <c r="L113" s="830"/>
      <c r="M113" s="830"/>
      <c r="N113" s="830"/>
      <c r="O113" s="830"/>
      <c r="P113" s="830"/>
      <c r="Q113" s="830"/>
      <c r="R113" s="830"/>
      <c r="S113" s="986"/>
      <c r="T113" s="3196"/>
      <c r="U113" s="2685" t="s">
        <v>2134</v>
      </c>
      <c r="V113" s="2854" t="s">
        <v>291</v>
      </c>
      <c r="W113" s="2699" t="s">
        <v>2135</v>
      </c>
      <c r="X113" s="220"/>
      <c r="Y113" s="788"/>
      <c r="Z113" s="3041" t="s">
        <v>649</v>
      </c>
      <c r="AA113" s="796"/>
      <c r="AB113" s="796"/>
      <c r="AC113" s="1263"/>
      <c r="AD113" s="3507">
        <f t="shared" si="23"/>
        <v>50</v>
      </c>
      <c r="AE113" s="3548"/>
      <c r="AF113" s="3548"/>
      <c r="AG113" s="3398">
        <v>90</v>
      </c>
      <c r="AH113" s="3398">
        <v>120</v>
      </c>
      <c r="AI113" s="3398"/>
      <c r="AJ113" s="3398"/>
      <c r="AK113" s="3398"/>
      <c r="AL113" s="3398"/>
      <c r="AM113" s="3398"/>
      <c r="AN113" s="3398"/>
      <c r="AO113" s="3398"/>
      <c r="AP113" s="3398">
        <v>90</v>
      </c>
      <c r="AQ113" s="3398">
        <v>120</v>
      </c>
      <c r="AR113" s="2140"/>
      <c r="AS113" s="1787"/>
      <c r="AT113" s="1787"/>
      <c r="AU113" s="1787"/>
      <c r="AV113" s="1834"/>
      <c r="AW113" s="1731"/>
      <c r="AX113" s="2916">
        <f t="shared" si="24"/>
        <v>600</v>
      </c>
      <c r="AY113" s="3042">
        <f>AX113/'Radiología simple.'!$AO$8</f>
        <v>50</v>
      </c>
      <c r="AZ113" s="1807" t="str" cm="1">
        <f t="array" ref="AZ113">_xlfn.IFS(AY113&lt;4,"estandar",AY113&gt;9,"compleja",AY113&gt;4,"avanzada")</f>
        <v>compleja</v>
      </c>
      <c r="BA113" s="2570">
        <v>2</v>
      </c>
      <c r="BB113" s="2571">
        <v>1</v>
      </c>
      <c r="BC113" s="2571">
        <v>1</v>
      </c>
      <c r="BD113" s="2571">
        <v>1</v>
      </c>
      <c r="BE113" s="1164"/>
      <c r="BF113" s="1164"/>
      <c r="BG113" s="1163"/>
      <c r="BH113" s="1164"/>
      <c r="BI113" s="1164"/>
      <c r="BJ113" s="1162"/>
      <c r="BK113" s="1164"/>
      <c r="BL113" s="1164"/>
      <c r="BM113" s="1164"/>
      <c r="BN113" s="1164"/>
      <c r="BO113" s="1164"/>
      <c r="BP113" s="1165"/>
      <c r="BQ113" s="1200"/>
      <c r="BR113" s="177"/>
      <c r="BS113" s="46"/>
    </row>
    <row r="114" spans="1:71" ht="51.95" customHeight="1" x14ac:dyDescent="0.55000000000000004">
      <c r="A114" s="537"/>
      <c r="B114" s="538"/>
      <c r="C114" s="537"/>
      <c r="D114" s="538"/>
      <c r="E114" s="537"/>
      <c r="F114" s="538"/>
      <c r="G114" s="537"/>
      <c r="H114" s="538"/>
      <c r="I114" s="1375"/>
      <c r="J114" s="1375"/>
      <c r="K114" s="830"/>
      <c r="L114" s="830"/>
      <c r="M114" s="830"/>
      <c r="N114" s="830"/>
      <c r="O114" s="830"/>
      <c r="P114" s="830"/>
      <c r="Q114" s="830"/>
      <c r="R114" s="830"/>
      <c r="S114" s="986"/>
      <c r="T114" s="3196"/>
      <c r="U114" s="2685"/>
      <c r="V114" s="2854"/>
      <c r="W114" s="2996"/>
      <c r="X114" s="220"/>
      <c r="Y114" s="788"/>
      <c r="Z114" s="548"/>
      <c r="AA114" s="796"/>
      <c r="AB114" s="796"/>
      <c r="AC114" s="1263"/>
      <c r="AD114" s="3507"/>
      <c r="AE114" s="3548"/>
      <c r="AF114" s="3548"/>
      <c r="AG114" s="3572"/>
      <c r="AH114" s="3572"/>
      <c r="AI114" s="3572"/>
      <c r="AJ114" s="3572"/>
      <c r="AK114" s="3572"/>
      <c r="AL114" s="3572"/>
      <c r="AM114" s="3572"/>
      <c r="AN114" s="3572"/>
      <c r="AO114" s="3572"/>
      <c r="AP114" s="3384"/>
      <c r="AQ114" s="3398"/>
      <c r="AR114" s="2013"/>
      <c r="AS114" s="1784"/>
      <c r="AT114" s="1784"/>
      <c r="AU114" s="1784"/>
      <c r="AV114" s="1907"/>
      <c r="AW114" s="1410"/>
      <c r="AX114" s="2916">
        <f t="shared" si="24"/>
        <v>0</v>
      </c>
      <c r="AY114" s="3042">
        <f>AX114/'Radiología simple.'!$AO$8</f>
        <v>0</v>
      </c>
      <c r="AZ114" s="1807" t="str" cm="1">
        <f t="array" ref="AZ114">_xlfn.IFS(AY114&lt;4,"estandar",AY114&gt;9,"compleja",AY114&gt;4,"avanzada")</f>
        <v>estandar</v>
      </c>
      <c r="BA114" s="1554"/>
      <c r="BB114" s="1147"/>
      <c r="BC114" s="1250"/>
      <c r="BD114" s="1250"/>
      <c r="BE114" s="1164"/>
      <c r="BF114" s="1164"/>
      <c r="BG114" s="1163"/>
      <c r="BH114" s="1164"/>
      <c r="BI114" s="1164"/>
      <c r="BJ114" s="1162"/>
      <c r="BK114" s="1164"/>
      <c r="BL114" s="1164"/>
      <c r="BM114" s="1164"/>
      <c r="BN114" s="1164"/>
      <c r="BO114" s="1164"/>
      <c r="BP114" s="1165"/>
      <c r="BQ114" s="1200"/>
      <c r="BR114" s="177"/>
      <c r="BS114" s="46"/>
    </row>
    <row r="115" spans="1:71" ht="51.95" customHeight="1" x14ac:dyDescent="0.55000000000000004">
      <c r="A115" s="537">
        <v>0</v>
      </c>
      <c r="B115" s="538">
        <v>7</v>
      </c>
      <c r="C115" s="537">
        <v>0</v>
      </c>
      <c r="D115" s="538">
        <v>6</v>
      </c>
      <c r="E115" s="537">
        <v>0</v>
      </c>
      <c r="F115" s="538">
        <v>5</v>
      </c>
      <c r="G115" s="537">
        <v>0</v>
      </c>
      <c r="H115" s="538">
        <v>0</v>
      </c>
      <c r="I115" s="1375" t="str">
        <f t="shared" si="21"/>
        <v>07060500</v>
      </c>
      <c r="J115" s="1375" t="str">
        <f t="shared" si="22"/>
        <v>07060500</v>
      </c>
      <c r="K115" s="830"/>
      <c r="L115" s="830"/>
      <c r="M115" s="830"/>
      <c r="N115" s="830"/>
      <c r="O115" s="830"/>
      <c r="P115" s="830"/>
      <c r="Q115" s="830"/>
      <c r="R115" s="830"/>
      <c r="S115" s="986" t="s">
        <v>741</v>
      </c>
      <c r="T115" s="3202" t="s">
        <v>2136</v>
      </c>
      <c r="U115" s="3185"/>
      <c r="V115" s="2723" t="s">
        <v>653</v>
      </c>
      <c r="W115" s="3104"/>
      <c r="X115" s="121"/>
      <c r="Y115" s="788"/>
      <c r="Z115" s="548"/>
      <c r="AA115" s="796"/>
      <c r="AB115" s="796"/>
      <c r="AC115" s="1263"/>
      <c r="AD115" s="3507"/>
      <c r="AE115" s="3548"/>
      <c r="AF115" s="3548"/>
      <c r="AG115" s="3384"/>
      <c r="AH115" s="3384"/>
      <c r="AI115" s="3384"/>
      <c r="AJ115" s="3384"/>
      <c r="AK115" s="3384"/>
      <c r="AL115" s="3384"/>
      <c r="AM115" s="3384"/>
      <c r="AN115" s="3384"/>
      <c r="AO115" s="3384"/>
      <c r="AP115" s="3384"/>
      <c r="AQ115" s="3384"/>
      <c r="AR115" s="2013"/>
      <c r="AS115" s="1784"/>
      <c r="AT115" s="1784"/>
      <c r="AU115" s="1784"/>
      <c r="AV115" s="1907"/>
      <c r="AW115" s="1410"/>
      <c r="AX115" s="2916">
        <f t="shared" si="24"/>
        <v>0</v>
      </c>
      <c r="AY115" s="3042">
        <f>AX115/'Radiología simple.'!$AO$8</f>
        <v>0</v>
      </c>
      <c r="AZ115" s="1807" t="str" cm="1">
        <f t="array" ref="AZ115">_xlfn.IFS(AY115&lt;4,"estandar",AY115&gt;9,"compleja",AY115&gt;4,"avanzada")</f>
        <v>estandar</v>
      </c>
      <c r="BA115" s="1554"/>
      <c r="BB115" s="1147"/>
      <c r="BC115" s="1147"/>
      <c r="BD115" s="1147"/>
      <c r="BE115" s="1164"/>
      <c r="BF115" s="1164"/>
      <c r="BG115" s="1163"/>
      <c r="BH115" s="1164"/>
      <c r="BI115" s="1164"/>
      <c r="BJ115" s="1162"/>
      <c r="BK115" s="1164"/>
      <c r="BL115" s="1164"/>
      <c r="BM115" s="1164"/>
      <c r="BN115" s="1164"/>
      <c r="BO115" s="1164"/>
      <c r="BP115" s="1165"/>
      <c r="BQ115" s="1200"/>
      <c r="BR115" s="177"/>
      <c r="BS115" s="46"/>
    </row>
    <row r="116" spans="1:71" ht="51.95" customHeight="1" x14ac:dyDescent="0.55000000000000004">
      <c r="A116" s="537">
        <v>0</v>
      </c>
      <c r="B116" s="538">
        <v>7</v>
      </c>
      <c r="C116" s="537">
        <v>0</v>
      </c>
      <c r="D116" s="538">
        <v>6</v>
      </c>
      <c r="E116" s="537">
        <v>0</v>
      </c>
      <c r="F116" s="538">
        <v>5</v>
      </c>
      <c r="G116" s="537">
        <v>0</v>
      </c>
      <c r="H116" s="538">
        <v>1</v>
      </c>
      <c r="I116" s="1375" t="str">
        <f t="shared" si="21"/>
        <v>07060501</v>
      </c>
      <c r="J116" s="1375" t="str">
        <f t="shared" si="22"/>
        <v>07060501</v>
      </c>
      <c r="K116" s="830"/>
      <c r="L116" s="830"/>
      <c r="M116" s="830"/>
      <c r="N116" s="830"/>
      <c r="O116" s="830"/>
      <c r="P116" s="830"/>
      <c r="Q116" s="830"/>
      <c r="R116" s="830"/>
      <c r="S116" s="986" t="s">
        <v>741</v>
      </c>
      <c r="T116" s="3196"/>
      <c r="U116" s="2663" t="s">
        <v>2137</v>
      </c>
      <c r="V116" s="2703" t="s">
        <v>240</v>
      </c>
      <c r="W116" s="2699" t="s">
        <v>2138</v>
      </c>
      <c r="X116" s="220"/>
      <c r="Y116" s="788"/>
      <c r="Z116" s="3041" t="s">
        <v>649</v>
      </c>
      <c r="AA116" s="796"/>
      <c r="AB116" s="796"/>
      <c r="AC116" s="1263"/>
      <c r="AD116" s="3507">
        <f t="shared" si="23"/>
        <v>37.5</v>
      </c>
      <c r="AE116" s="3548"/>
      <c r="AF116" s="3548"/>
      <c r="AG116" s="3398">
        <v>90</v>
      </c>
      <c r="AH116" s="3398">
        <v>90</v>
      </c>
      <c r="AI116" s="3398"/>
      <c r="AJ116" s="3398"/>
      <c r="AK116" s="3398"/>
      <c r="AL116" s="3398"/>
      <c r="AM116" s="3398"/>
      <c r="AN116" s="3398"/>
      <c r="AO116" s="3398"/>
      <c r="AP116" s="3398">
        <v>90</v>
      </c>
      <c r="AQ116" s="3398">
        <v>90</v>
      </c>
      <c r="AR116" s="2140"/>
      <c r="AS116" s="1787"/>
      <c r="AT116" s="1787"/>
      <c r="AU116" s="1787"/>
      <c r="AV116" s="1834"/>
      <c r="AW116" s="1731"/>
      <c r="AX116" s="2916">
        <f t="shared" si="24"/>
        <v>450</v>
      </c>
      <c r="AY116" s="3042">
        <f>AX116/'Radiología simple.'!$AO$8</f>
        <v>37.5</v>
      </c>
      <c r="AZ116" s="1807" t="str" cm="1">
        <f t="array" ref="AZ116">_xlfn.IFS(AY116&lt;4,"estandar",AY116&gt;9,"compleja",AY116&gt;4,"avanzada")</f>
        <v>compleja</v>
      </c>
      <c r="BA116" s="2570">
        <v>2</v>
      </c>
      <c r="BB116" s="2571">
        <v>1</v>
      </c>
      <c r="BC116" s="2571">
        <v>1</v>
      </c>
      <c r="BD116" s="2571">
        <v>1</v>
      </c>
      <c r="BE116" s="1164"/>
      <c r="BF116" s="1164"/>
      <c r="BG116" s="1163"/>
      <c r="BH116" s="1164"/>
      <c r="BI116" s="1164"/>
      <c r="BJ116" s="1162"/>
      <c r="BK116" s="1164"/>
      <c r="BL116" s="1164"/>
      <c r="BM116" s="1164"/>
      <c r="BN116" s="1164"/>
      <c r="BO116" s="1164"/>
      <c r="BP116" s="1165"/>
      <c r="BQ116" s="1200"/>
      <c r="BR116" s="177"/>
      <c r="BS116" s="46"/>
    </row>
    <row r="117" spans="1:71" ht="51.95" customHeight="1" x14ac:dyDescent="0.55000000000000004">
      <c r="A117" s="537">
        <v>0</v>
      </c>
      <c r="B117" s="538">
        <v>7</v>
      </c>
      <c r="C117" s="537">
        <v>0</v>
      </c>
      <c r="D117" s="538">
        <v>6</v>
      </c>
      <c r="E117" s="537">
        <v>0</v>
      </c>
      <c r="F117" s="538">
        <v>5</v>
      </c>
      <c r="G117" s="537">
        <v>0</v>
      </c>
      <c r="H117" s="538">
        <v>2</v>
      </c>
      <c r="I117" s="1375" t="str">
        <f t="shared" si="21"/>
        <v>07060502</v>
      </c>
      <c r="J117" s="1375" t="str">
        <f t="shared" si="22"/>
        <v>07060502</v>
      </c>
      <c r="K117" s="830"/>
      <c r="L117" s="830"/>
      <c r="M117" s="830"/>
      <c r="N117" s="830"/>
      <c r="O117" s="830"/>
      <c r="P117" s="830"/>
      <c r="Q117" s="830"/>
      <c r="R117" s="830"/>
      <c r="S117" s="986" t="s">
        <v>741</v>
      </c>
      <c r="T117" s="3196"/>
      <c r="U117" s="2663" t="s">
        <v>2139</v>
      </c>
      <c r="V117" s="2703" t="s">
        <v>240</v>
      </c>
      <c r="W117" s="2699" t="s">
        <v>2118</v>
      </c>
      <c r="X117" s="220"/>
      <c r="Y117" s="788"/>
      <c r="Z117" s="3041" t="s">
        <v>649</v>
      </c>
      <c r="AA117" s="796"/>
      <c r="AB117" s="796"/>
      <c r="AC117" s="1263"/>
      <c r="AD117" s="3507">
        <f t="shared" si="23"/>
        <v>37.5</v>
      </c>
      <c r="AE117" s="3548"/>
      <c r="AF117" s="3548"/>
      <c r="AG117" s="3398">
        <v>90</v>
      </c>
      <c r="AH117" s="3398">
        <v>90</v>
      </c>
      <c r="AI117" s="3398"/>
      <c r="AJ117" s="3398"/>
      <c r="AK117" s="3398"/>
      <c r="AL117" s="3398"/>
      <c r="AM117" s="3398"/>
      <c r="AN117" s="3398"/>
      <c r="AO117" s="3398"/>
      <c r="AP117" s="3398">
        <v>90</v>
      </c>
      <c r="AQ117" s="3398">
        <v>90</v>
      </c>
      <c r="AR117" s="2140"/>
      <c r="AS117" s="1787"/>
      <c r="AT117" s="1787"/>
      <c r="AU117" s="1787"/>
      <c r="AV117" s="1834"/>
      <c r="AW117" s="1731"/>
      <c r="AX117" s="2916">
        <f t="shared" si="24"/>
        <v>450</v>
      </c>
      <c r="AY117" s="3042">
        <f>AX117/'Radiología simple.'!$AO$8</f>
        <v>37.5</v>
      </c>
      <c r="AZ117" s="1807" t="str" cm="1">
        <f t="array" ref="AZ117">_xlfn.IFS(AY117&lt;4,"estandar",AY117&gt;9,"compleja",AY117&gt;4,"avanzada")</f>
        <v>compleja</v>
      </c>
      <c r="BA117" s="2570">
        <v>2</v>
      </c>
      <c r="BB117" s="2571">
        <v>1</v>
      </c>
      <c r="BC117" s="2571">
        <v>1</v>
      </c>
      <c r="BD117" s="2571">
        <v>1</v>
      </c>
      <c r="BE117" s="1164"/>
      <c r="BF117" s="1164"/>
      <c r="BG117" s="1163"/>
      <c r="BH117" s="1164"/>
      <c r="BI117" s="1164"/>
      <c r="BJ117" s="1162"/>
      <c r="BK117" s="1164"/>
      <c r="BL117" s="1164"/>
      <c r="BM117" s="1164"/>
      <c r="BN117" s="1164"/>
      <c r="BO117" s="1164"/>
      <c r="BP117" s="1165"/>
      <c r="BQ117" s="1200"/>
      <c r="BR117" s="177"/>
      <c r="BS117" s="46"/>
    </row>
    <row r="118" spans="1:71" ht="51.95" customHeight="1" x14ac:dyDescent="0.55000000000000004">
      <c r="A118" s="537">
        <v>0</v>
      </c>
      <c r="B118" s="538">
        <v>7</v>
      </c>
      <c r="C118" s="537">
        <v>0</v>
      </c>
      <c r="D118" s="538">
        <v>6</v>
      </c>
      <c r="E118" s="537">
        <v>0</v>
      </c>
      <c r="F118" s="538">
        <v>5</v>
      </c>
      <c r="G118" s="537">
        <v>0</v>
      </c>
      <c r="H118" s="538">
        <v>3</v>
      </c>
      <c r="I118" s="1375" t="str">
        <f t="shared" si="21"/>
        <v>07060503</v>
      </c>
      <c r="J118" s="1375" t="str">
        <f t="shared" si="22"/>
        <v>07060503</v>
      </c>
      <c r="K118" s="830"/>
      <c r="L118" s="830"/>
      <c r="M118" s="830"/>
      <c r="N118" s="830"/>
      <c r="O118" s="830"/>
      <c r="P118" s="830"/>
      <c r="Q118" s="830"/>
      <c r="R118" s="830"/>
      <c r="S118" s="986" t="s">
        <v>741</v>
      </c>
      <c r="T118" s="3196"/>
      <c r="U118" s="2663" t="s">
        <v>2140</v>
      </c>
      <c r="V118" s="2703" t="s">
        <v>240</v>
      </c>
      <c r="W118" s="2699" t="s">
        <v>2120</v>
      </c>
      <c r="X118" s="220"/>
      <c r="Y118" s="788"/>
      <c r="Z118" s="3041" t="s">
        <v>649</v>
      </c>
      <c r="AA118" s="796"/>
      <c r="AB118" s="796"/>
      <c r="AC118" s="1263"/>
      <c r="AD118" s="3507">
        <f t="shared" si="23"/>
        <v>42.5</v>
      </c>
      <c r="AE118" s="3548"/>
      <c r="AF118" s="3548"/>
      <c r="AG118" s="3398">
        <v>90</v>
      </c>
      <c r="AH118" s="3398">
        <v>90</v>
      </c>
      <c r="AI118" s="3398"/>
      <c r="AJ118" s="3398"/>
      <c r="AK118" s="3398"/>
      <c r="AL118" s="3398"/>
      <c r="AM118" s="3398"/>
      <c r="AN118" s="3398"/>
      <c r="AO118" s="3398"/>
      <c r="AP118" s="3398">
        <v>90</v>
      </c>
      <c r="AQ118" s="3398">
        <v>120</v>
      </c>
      <c r="AR118" s="2140"/>
      <c r="AS118" s="1787"/>
      <c r="AT118" s="1787"/>
      <c r="AU118" s="1787"/>
      <c r="AV118" s="1834"/>
      <c r="AW118" s="1731"/>
      <c r="AX118" s="2916">
        <f t="shared" si="24"/>
        <v>510</v>
      </c>
      <c r="AY118" s="3042">
        <f>AX118/'Radiología simple.'!$AO$8</f>
        <v>42.5</v>
      </c>
      <c r="AZ118" s="1807" t="str" cm="1">
        <f t="array" ref="AZ118">_xlfn.IFS(AY118&lt;4,"estandar",AY118&gt;9,"compleja",AY118&gt;4,"avanzada")</f>
        <v>compleja</v>
      </c>
      <c r="BA118" s="2570">
        <v>2</v>
      </c>
      <c r="BB118" s="2571">
        <v>1</v>
      </c>
      <c r="BC118" s="2571">
        <v>1</v>
      </c>
      <c r="BD118" s="2571">
        <v>1</v>
      </c>
      <c r="BE118" s="1164"/>
      <c r="BF118" s="1164"/>
      <c r="BG118" s="1163"/>
      <c r="BH118" s="1164"/>
      <c r="BI118" s="1164"/>
      <c r="BJ118" s="1162"/>
      <c r="BK118" s="1164"/>
      <c r="BL118" s="1164"/>
      <c r="BM118" s="1164"/>
      <c r="BN118" s="1164"/>
      <c r="BO118" s="1164"/>
      <c r="BP118" s="1165"/>
      <c r="BQ118" s="1200"/>
      <c r="BR118" s="177"/>
      <c r="BS118" s="46"/>
    </row>
    <row r="119" spans="1:71" ht="51.95" customHeight="1" x14ac:dyDescent="0.55000000000000004">
      <c r="A119" s="537">
        <v>0</v>
      </c>
      <c r="B119" s="538">
        <v>7</v>
      </c>
      <c r="C119" s="537">
        <v>0</v>
      </c>
      <c r="D119" s="538">
        <v>6</v>
      </c>
      <c r="E119" s="537">
        <v>0</v>
      </c>
      <c r="F119" s="538">
        <v>5</v>
      </c>
      <c r="G119" s="537">
        <v>0</v>
      </c>
      <c r="H119" s="538">
        <v>4</v>
      </c>
      <c r="I119" s="1375" t="str">
        <f t="shared" si="21"/>
        <v>07060504</v>
      </c>
      <c r="J119" s="1375" t="str">
        <f t="shared" si="22"/>
        <v>07060504</v>
      </c>
      <c r="K119" s="830"/>
      <c r="L119" s="830"/>
      <c r="M119" s="830"/>
      <c r="N119" s="830"/>
      <c r="O119" s="830"/>
      <c r="P119" s="830"/>
      <c r="Q119" s="830"/>
      <c r="R119" s="830"/>
      <c r="S119" s="986" t="s">
        <v>741</v>
      </c>
      <c r="T119" s="3196"/>
      <c r="U119" s="2663" t="s">
        <v>2141</v>
      </c>
      <c r="V119" s="2703" t="s">
        <v>240</v>
      </c>
      <c r="W119" s="2699" t="s">
        <v>2122</v>
      </c>
      <c r="X119" s="220"/>
      <c r="Y119" s="788"/>
      <c r="Z119" s="3041" t="s">
        <v>649</v>
      </c>
      <c r="AA119" s="796"/>
      <c r="AB119" s="796"/>
      <c r="AC119" s="1263"/>
      <c r="AD119" s="3507">
        <f t="shared" si="23"/>
        <v>45</v>
      </c>
      <c r="AE119" s="3548"/>
      <c r="AF119" s="3548"/>
      <c r="AG119" s="3398">
        <v>90</v>
      </c>
      <c r="AH119" s="3398">
        <v>120</v>
      </c>
      <c r="AI119" s="3398"/>
      <c r="AJ119" s="3398"/>
      <c r="AK119" s="3398"/>
      <c r="AL119" s="3398"/>
      <c r="AM119" s="3398"/>
      <c r="AN119" s="3398"/>
      <c r="AO119" s="3398"/>
      <c r="AP119" s="3398">
        <v>90</v>
      </c>
      <c r="AQ119" s="3398">
        <v>90</v>
      </c>
      <c r="AR119" s="2140"/>
      <c r="AS119" s="1787"/>
      <c r="AT119" s="1787"/>
      <c r="AU119" s="1787"/>
      <c r="AV119" s="1834"/>
      <c r="AW119" s="1731"/>
      <c r="AX119" s="2916">
        <f t="shared" si="24"/>
        <v>540</v>
      </c>
      <c r="AY119" s="3042">
        <f>AX119/'Radiología simple.'!$AO$8</f>
        <v>45</v>
      </c>
      <c r="AZ119" s="1807" t="str" cm="1">
        <f t="array" ref="AZ119">_xlfn.IFS(AY119&lt;4,"estandar",AY119&gt;9,"compleja",AY119&gt;4,"avanzada")</f>
        <v>compleja</v>
      </c>
      <c r="BA119" s="2570">
        <v>2</v>
      </c>
      <c r="BB119" s="2571">
        <v>1</v>
      </c>
      <c r="BC119" s="2571">
        <v>1</v>
      </c>
      <c r="BD119" s="2571">
        <v>1</v>
      </c>
      <c r="BE119" s="1164"/>
      <c r="BF119" s="1164"/>
      <c r="BG119" s="1163"/>
      <c r="BH119" s="1164"/>
      <c r="BI119" s="1164"/>
      <c r="BJ119" s="1162"/>
      <c r="BK119" s="1164"/>
      <c r="BL119" s="1164"/>
      <c r="BM119" s="1164"/>
      <c r="BN119" s="1164"/>
      <c r="BO119" s="1164"/>
      <c r="BP119" s="1165"/>
      <c r="BQ119" s="1200"/>
      <c r="BR119" s="177"/>
      <c r="BS119" s="46"/>
    </row>
    <row r="120" spans="1:71" ht="51.95" customHeight="1" x14ac:dyDescent="0.55000000000000004">
      <c r="A120" s="1437">
        <v>0</v>
      </c>
      <c r="B120" s="1438">
        <v>7</v>
      </c>
      <c r="C120" s="1437">
        <v>0</v>
      </c>
      <c r="D120" s="1438">
        <v>6</v>
      </c>
      <c r="E120" s="1437">
        <v>0</v>
      </c>
      <c r="F120" s="1438">
        <v>5</v>
      </c>
      <c r="G120" s="1437">
        <v>0</v>
      </c>
      <c r="H120" s="1438">
        <v>5</v>
      </c>
      <c r="I120" s="2766"/>
      <c r="J120" s="2766" t="str">
        <f t="shared" si="22"/>
        <v>07060505</v>
      </c>
      <c r="K120" s="830"/>
      <c r="L120" s="830"/>
      <c r="M120" s="830"/>
      <c r="N120" s="830"/>
      <c r="O120" s="830"/>
      <c r="P120" s="830"/>
      <c r="Q120" s="830"/>
      <c r="R120" s="830"/>
      <c r="S120" s="986"/>
      <c r="T120" s="2677"/>
      <c r="U120" s="2685" t="s">
        <v>2142</v>
      </c>
      <c r="V120" s="2854" t="s">
        <v>291</v>
      </c>
      <c r="W120" s="2699" t="s">
        <v>2124</v>
      </c>
      <c r="X120" s="220"/>
      <c r="Y120" s="788"/>
      <c r="Z120" s="3041" t="s">
        <v>649</v>
      </c>
      <c r="AA120" s="796"/>
      <c r="AB120" s="796"/>
      <c r="AC120" s="1263"/>
      <c r="AD120" s="3507">
        <f t="shared" si="23"/>
        <v>42.5</v>
      </c>
      <c r="AE120" s="3548"/>
      <c r="AF120" s="3548"/>
      <c r="AG120" s="3398">
        <v>90</v>
      </c>
      <c r="AH120" s="3398">
        <v>90</v>
      </c>
      <c r="AI120" s="3398"/>
      <c r="AJ120" s="3398"/>
      <c r="AK120" s="3398"/>
      <c r="AL120" s="3398"/>
      <c r="AM120" s="3398"/>
      <c r="AN120" s="3398"/>
      <c r="AO120" s="3398"/>
      <c r="AP120" s="3398">
        <v>90</v>
      </c>
      <c r="AQ120" s="3398">
        <v>120</v>
      </c>
      <c r="AR120" s="2140"/>
      <c r="AS120" s="1787"/>
      <c r="AT120" s="1787"/>
      <c r="AU120" s="1787"/>
      <c r="AV120" s="1834"/>
      <c r="AW120" s="1731"/>
      <c r="AX120" s="2916">
        <f t="shared" si="24"/>
        <v>510</v>
      </c>
      <c r="AY120" s="3042">
        <f>AX120/'Radiología simple.'!$AO$8</f>
        <v>42.5</v>
      </c>
      <c r="AZ120" s="1807" t="str" cm="1">
        <f t="array" ref="AZ120">_xlfn.IFS(AY120&lt;4,"estandar",AY120&gt;9,"compleja",AY120&gt;4,"avanzada")</f>
        <v>compleja</v>
      </c>
      <c r="BA120" s="2570">
        <v>2</v>
      </c>
      <c r="BB120" s="2571">
        <v>1</v>
      </c>
      <c r="BC120" s="2571">
        <v>1</v>
      </c>
      <c r="BD120" s="2571">
        <v>1</v>
      </c>
      <c r="BE120" s="1164"/>
      <c r="BF120" s="1164"/>
      <c r="BG120" s="1163"/>
      <c r="BH120" s="1164"/>
      <c r="BI120" s="1164"/>
      <c r="BJ120" s="1162"/>
      <c r="BK120" s="1164"/>
      <c r="BL120" s="1164"/>
      <c r="BM120" s="1164"/>
      <c r="BN120" s="1164"/>
      <c r="BO120" s="1164"/>
      <c r="BP120" s="1165"/>
      <c r="BQ120" s="1200"/>
      <c r="BR120" s="177"/>
      <c r="BS120" s="46"/>
    </row>
    <row r="121" spans="1:71" ht="51.95" customHeight="1" x14ac:dyDescent="0.55000000000000004">
      <c r="A121" s="537"/>
      <c r="B121" s="538"/>
      <c r="C121" s="537"/>
      <c r="D121" s="538"/>
      <c r="E121" s="537"/>
      <c r="F121" s="538"/>
      <c r="G121" s="537"/>
      <c r="H121" s="538"/>
      <c r="I121" s="1375"/>
      <c r="J121" s="1375"/>
      <c r="K121" s="830"/>
      <c r="L121" s="830"/>
      <c r="M121" s="830"/>
      <c r="N121" s="830"/>
      <c r="O121" s="830"/>
      <c r="P121" s="830"/>
      <c r="Q121" s="830"/>
      <c r="R121" s="830"/>
      <c r="S121" s="986"/>
      <c r="T121" s="2677"/>
      <c r="U121" s="2668"/>
      <c r="V121" s="2854"/>
      <c r="W121" s="2813"/>
      <c r="X121" s="220"/>
      <c r="Y121" s="788"/>
      <c r="Z121" s="548"/>
      <c r="AA121" s="796"/>
      <c r="AB121" s="796"/>
      <c r="AC121" s="1263"/>
      <c r="AD121" s="3507"/>
      <c r="AE121" s="3548"/>
      <c r="AF121" s="3548"/>
      <c r="AG121" s="3572"/>
      <c r="AH121" s="3572"/>
      <c r="AI121" s="3572"/>
      <c r="AJ121" s="3572"/>
      <c r="AK121" s="3572"/>
      <c r="AL121" s="3572"/>
      <c r="AM121" s="3572"/>
      <c r="AN121" s="3572"/>
      <c r="AO121" s="3572"/>
      <c r="AP121" s="3384"/>
      <c r="AQ121" s="3398"/>
      <c r="AR121" s="2013"/>
      <c r="AS121" s="1784"/>
      <c r="AT121" s="1784"/>
      <c r="AU121" s="1784"/>
      <c r="AV121" s="1907"/>
      <c r="AW121" s="1410"/>
      <c r="AX121" s="2916">
        <f t="shared" si="24"/>
        <v>0</v>
      </c>
      <c r="AY121" s="3042">
        <f>AX121/'Radiología simple.'!$AO$8</f>
        <v>0</v>
      </c>
      <c r="AZ121" s="1807" t="str" cm="1">
        <f t="array" ref="AZ121">_xlfn.IFS(AY121&lt;4,"estandar",AY121&gt;9,"compleja",AY121&gt;4,"avanzada")</f>
        <v>estandar</v>
      </c>
      <c r="BA121" s="1554"/>
      <c r="BB121" s="1147"/>
      <c r="BC121" s="1250"/>
      <c r="BD121" s="1250"/>
      <c r="BE121" s="1164"/>
      <c r="BF121" s="1164"/>
      <c r="BG121" s="1163"/>
      <c r="BH121" s="1164"/>
      <c r="BI121" s="1164"/>
      <c r="BJ121" s="1162"/>
      <c r="BK121" s="1164"/>
      <c r="BL121" s="1164"/>
      <c r="BM121" s="1164"/>
      <c r="BN121" s="1164"/>
      <c r="BO121" s="1164"/>
      <c r="BP121" s="1165"/>
      <c r="BQ121" s="1200"/>
      <c r="BR121" s="177"/>
      <c r="BS121" s="46"/>
    </row>
    <row r="122" spans="1:71" ht="51.95" customHeight="1" x14ac:dyDescent="0.55000000000000004">
      <c r="A122" s="537">
        <v>0</v>
      </c>
      <c r="B122" s="538">
        <v>7</v>
      </c>
      <c r="C122" s="537">
        <v>0</v>
      </c>
      <c r="D122" s="538">
        <v>4</v>
      </c>
      <c r="E122" s="537">
        <v>0</v>
      </c>
      <c r="F122" s="538">
        <v>1</v>
      </c>
      <c r="G122" s="537">
        <v>0</v>
      </c>
      <c r="H122" s="538">
        <v>0</v>
      </c>
      <c r="I122" s="1375" t="str">
        <f t="shared" si="21"/>
        <v>07040100</v>
      </c>
      <c r="J122" s="1375" t="str">
        <f t="shared" si="22"/>
        <v>07040100</v>
      </c>
      <c r="K122" s="830"/>
      <c r="L122" s="830"/>
      <c r="M122" s="830"/>
      <c r="N122" s="830"/>
      <c r="O122" s="830"/>
      <c r="P122" s="830"/>
      <c r="Q122" s="830"/>
      <c r="R122" s="830"/>
      <c r="S122" s="986" t="s">
        <v>741</v>
      </c>
      <c r="T122" s="2663" t="s">
        <v>2143</v>
      </c>
      <c r="U122" s="3185"/>
      <c r="V122" s="2723" t="s">
        <v>653</v>
      </c>
      <c r="W122" s="3104"/>
      <c r="X122" s="121"/>
      <c r="Y122" s="788"/>
      <c r="Z122" s="548"/>
      <c r="AA122" s="796"/>
      <c r="AB122" s="796"/>
      <c r="AC122" s="1263"/>
      <c r="AD122" s="3507"/>
      <c r="AE122" s="3548"/>
      <c r="AF122" s="3548"/>
      <c r="AG122" s="3384"/>
      <c r="AH122" s="3384"/>
      <c r="AI122" s="3384"/>
      <c r="AJ122" s="3384"/>
      <c r="AK122" s="3384"/>
      <c r="AL122" s="3384"/>
      <c r="AM122" s="3384"/>
      <c r="AN122" s="3384"/>
      <c r="AO122" s="3384"/>
      <c r="AP122" s="3384"/>
      <c r="AQ122" s="3384"/>
      <c r="AR122" s="2013"/>
      <c r="AS122" s="1784"/>
      <c r="AT122" s="1784"/>
      <c r="AU122" s="1784"/>
      <c r="AV122" s="1907"/>
      <c r="AW122" s="1410"/>
      <c r="AX122" s="2916">
        <f t="shared" si="24"/>
        <v>0</v>
      </c>
      <c r="AY122" s="3042">
        <f>AX122/'Radiología simple.'!$AO$8</f>
        <v>0</v>
      </c>
      <c r="AZ122" s="1807" t="str" cm="1">
        <f t="array" ref="AZ122">_xlfn.IFS(AY122&lt;4,"estandar",AY122&gt;9,"compleja",AY122&gt;4,"avanzada")</f>
        <v>estandar</v>
      </c>
      <c r="BA122" s="1554"/>
      <c r="BB122" s="1147"/>
      <c r="BC122" s="1147"/>
      <c r="BD122" s="1147"/>
      <c r="BE122" s="1164"/>
      <c r="BF122" s="1164"/>
      <c r="BG122" s="1163"/>
      <c r="BH122" s="1164"/>
      <c r="BI122" s="1164"/>
      <c r="BJ122" s="1162"/>
      <c r="BK122" s="1164"/>
      <c r="BL122" s="1164"/>
      <c r="BM122" s="1164"/>
      <c r="BN122" s="1164"/>
      <c r="BO122" s="1164"/>
      <c r="BP122" s="1165"/>
      <c r="BQ122" s="1200"/>
      <c r="BR122" s="177"/>
      <c r="BS122" s="46"/>
    </row>
    <row r="123" spans="1:71" ht="51.95" customHeight="1" x14ac:dyDescent="0.55000000000000004">
      <c r="A123" s="537">
        <v>0</v>
      </c>
      <c r="B123" s="538">
        <v>7</v>
      </c>
      <c r="C123" s="537">
        <v>0</v>
      </c>
      <c r="D123" s="538">
        <v>4</v>
      </c>
      <c r="E123" s="537">
        <v>0</v>
      </c>
      <c r="F123" s="538">
        <v>1</v>
      </c>
      <c r="G123" s="537">
        <v>0</v>
      </c>
      <c r="H123" s="538">
        <v>1</v>
      </c>
      <c r="I123" s="1375" t="str">
        <f t="shared" si="21"/>
        <v>07040101</v>
      </c>
      <c r="J123" s="1375" t="str">
        <f t="shared" si="22"/>
        <v>07040101</v>
      </c>
      <c r="K123" s="830"/>
      <c r="L123" s="830"/>
      <c r="M123" s="830"/>
      <c r="N123" s="830"/>
      <c r="O123" s="830"/>
      <c r="P123" s="830"/>
      <c r="Q123" s="830"/>
      <c r="R123" s="830"/>
      <c r="S123" s="986" t="s">
        <v>741</v>
      </c>
      <c r="T123" s="3185"/>
      <c r="U123" s="2663" t="s">
        <v>2144</v>
      </c>
      <c r="V123" s="2703" t="s">
        <v>240</v>
      </c>
      <c r="W123" s="2699" t="s">
        <v>2127</v>
      </c>
      <c r="X123" s="220"/>
      <c r="Y123" s="788"/>
      <c r="Z123" s="3041" t="s">
        <v>649</v>
      </c>
      <c r="AA123" s="796"/>
      <c r="AB123" s="796"/>
      <c r="AC123" s="1263"/>
      <c r="AD123" s="3507">
        <f t="shared" si="23"/>
        <v>30</v>
      </c>
      <c r="AE123" s="3548"/>
      <c r="AF123" s="3548"/>
      <c r="AG123" s="3398">
        <v>90</v>
      </c>
      <c r="AH123" s="3398">
        <v>90</v>
      </c>
      <c r="AI123" s="3398"/>
      <c r="AJ123" s="3398"/>
      <c r="AK123" s="3398"/>
      <c r="AL123" s="3398"/>
      <c r="AM123" s="3398"/>
      <c r="AN123" s="3398"/>
      <c r="AO123" s="3398"/>
      <c r="AP123" s="3398">
        <v>90</v>
      </c>
      <c r="AQ123" s="3398">
        <v>90</v>
      </c>
      <c r="AR123" s="2140"/>
      <c r="AS123" s="1787"/>
      <c r="AT123" s="1787"/>
      <c r="AU123" s="1787"/>
      <c r="AV123" s="1834"/>
      <c r="AW123" s="1731"/>
      <c r="AX123" s="2916">
        <f t="shared" si="24"/>
        <v>360</v>
      </c>
      <c r="AY123" s="3042">
        <f>AX123/'Radiología simple.'!$AO$8</f>
        <v>30</v>
      </c>
      <c r="AZ123" s="1807" t="str" cm="1">
        <f t="array" ref="AZ123">_xlfn.IFS(AY123&lt;4,"estandar",AY123&gt;9,"compleja",AY123&gt;4,"avanzada")</f>
        <v>compleja</v>
      </c>
      <c r="BA123" s="2570">
        <v>1</v>
      </c>
      <c r="BB123" s="2571">
        <v>2</v>
      </c>
      <c r="BC123" s="2571">
        <v>0</v>
      </c>
      <c r="BD123" s="2571">
        <v>1</v>
      </c>
      <c r="BE123" s="1164"/>
      <c r="BF123" s="1164"/>
      <c r="BG123" s="1163"/>
      <c r="BH123" s="1164"/>
      <c r="BI123" s="1164"/>
      <c r="BJ123" s="1162"/>
      <c r="BK123" s="1164"/>
      <c r="BL123" s="1164"/>
      <c r="BM123" s="1164"/>
      <c r="BN123" s="1164"/>
      <c r="BO123" s="1164"/>
      <c r="BP123" s="1165"/>
      <c r="BQ123" s="1200"/>
      <c r="BR123" s="177"/>
      <c r="BS123" s="46"/>
    </row>
    <row r="124" spans="1:71" ht="51.95" customHeight="1" x14ac:dyDescent="0.55000000000000004">
      <c r="A124" s="537">
        <v>0</v>
      </c>
      <c r="B124" s="538">
        <v>7</v>
      </c>
      <c r="C124" s="537">
        <v>0</v>
      </c>
      <c r="D124" s="538">
        <v>4</v>
      </c>
      <c r="E124" s="537">
        <v>0</v>
      </c>
      <c r="F124" s="538">
        <v>1</v>
      </c>
      <c r="G124" s="537">
        <v>0</v>
      </c>
      <c r="H124" s="538">
        <v>2</v>
      </c>
      <c r="I124" s="1375" t="str">
        <f t="shared" si="21"/>
        <v>07040102</v>
      </c>
      <c r="J124" s="1375" t="str">
        <f t="shared" si="22"/>
        <v>07040102</v>
      </c>
      <c r="K124" s="830"/>
      <c r="L124" s="830"/>
      <c r="M124" s="830"/>
      <c r="N124" s="830"/>
      <c r="O124" s="830"/>
      <c r="P124" s="830"/>
      <c r="Q124" s="830"/>
      <c r="R124" s="830"/>
      <c r="S124" s="986" t="s">
        <v>741</v>
      </c>
      <c r="T124" s="3196"/>
      <c r="U124" s="2663" t="s">
        <v>2145</v>
      </c>
      <c r="V124" s="2703" t="s">
        <v>240</v>
      </c>
      <c r="W124" s="2699" t="s">
        <v>2146</v>
      </c>
      <c r="X124" s="220"/>
      <c r="Y124" s="788"/>
      <c r="Z124" s="3041" t="s">
        <v>649</v>
      </c>
      <c r="AA124" s="796"/>
      <c r="AB124" s="796"/>
      <c r="AC124" s="1263"/>
      <c r="AD124" s="3507">
        <f t="shared" si="23"/>
        <v>30</v>
      </c>
      <c r="AE124" s="3548"/>
      <c r="AF124" s="3548"/>
      <c r="AG124" s="3398">
        <v>90</v>
      </c>
      <c r="AH124" s="3398">
        <v>90</v>
      </c>
      <c r="AI124" s="3398"/>
      <c r="AJ124" s="3398"/>
      <c r="AK124" s="3398"/>
      <c r="AL124" s="3398"/>
      <c r="AM124" s="3398"/>
      <c r="AN124" s="3398"/>
      <c r="AO124" s="3398"/>
      <c r="AP124" s="3398">
        <v>90</v>
      </c>
      <c r="AQ124" s="3398">
        <v>90</v>
      </c>
      <c r="AR124" s="2140"/>
      <c r="AS124" s="1787"/>
      <c r="AT124" s="1787"/>
      <c r="AU124" s="1787"/>
      <c r="AV124" s="1834"/>
      <c r="AW124" s="1731"/>
      <c r="AX124" s="2916">
        <f t="shared" si="24"/>
        <v>360</v>
      </c>
      <c r="AY124" s="3042">
        <f>AX124/'Radiología simple.'!$AO$8</f>
        <v>30</v>
      </c>
      <c r="AZ124" s="1807" t="str" cm="1">
        <f t="array" ref="AZ124">_xlfn.IFS(AY124&lt;4,"estandar",AY124&gt;9,"compleja",AY124&gt;4,"avanzada")</f>
        <v>compleja</v>
      </c>
      <c r="BA124" s="2570">
        <v>1</v>
      </c>
      <c r="BB124" s="2571">
        <v>2</v>
      </c>
      <c r="BC124" s="2571">
        <v>0</v>
      </c>
      <c r="BD124" s="2571">
        <v>1</v>
      </c>
      <c r="BE124" s="1164"/>
      <c r="BF124" s="1164"/>
      <c r="BG124" s="1163"/>
      <c r="BH124" s="1164"/>
      <c r="BI124" s="1164"/>
      <c r="BJ124" s="1162"/>
      <c r="BK124" s="1164"/>
      <c r="BL124" s="1164"/>
      <c r="BM124" s="1164"/>
      <c r="BN124" s="1164"/>
      <c r="BO124" s="1164"/>
      <c r="BP124" s="1165"/>
      <c r="BQ124" s="1200"/>
      <c r="BR124" s="177"/>
      <c r="BS124" s="46"/>
    </row>
    <row r="125" spans="1:71" ht="51.95" customHeight="1" x14ac:dyDescent="0.55000000000000004">
      <c r="A125" s="537">
        <v>0</v>
      </c>
      <c r="B125" s="538">
        <v>7</v>
      </c>
      <c r="C125" s="537">
        <v>0</v>
      </c>
      <c r="D125" s="538">
        <v>4</v>
      </c>
      <c r="E125" s="537">
        <v>0</v>
      </c>
      <c r="F125" s="538">
        <v>1</v>
      </c>
      <c r="G125" s="537">
        <v>0</v>
      </c>
      <c r="H125" s="538">
        <v>3</v>
      </c>
      <c r="I125" s="1375" t="str">
        <f t="shared" si="21"/>
        <v>07040103</v>
      </c>
      <c r="J125" s="1375" t="str">
        <f t="shared" si="22"/>
        <v>07040103</v>
      </c>
      <c r="K125" s="830"/>
      <c r="L125" s="830"/>
      <c r="M125" s="830"/>
      <c r="N125" s="830"/>
      <c r="O125" s="830"/>
      <c r="P125" s="830"/>
      <c r="Q125" s="830"/>
      <c r="R125" s="830"/>
      <c r="S125" s="986" t="s">
        <v>741</v>
      </c>
      <c r="T125" s="3196"/>
      <c r="U125" s="2663" t="s">
        <v>2147</v>
      </c>
      <c r="V125" s="2703" t="s">
        <v>240</v>
      </c>
      <c r="W125" s="2699" t="s">
        <v>2148</v>
      </c>
      <c r="X125" s="220"/>
      <c r="Y125" s="788"/>
      <c r="Z125" s="3041" t="s">
        <v>649</v>
      </c>
      <c r="AA125" s="796"/>
      <c r="AB125" s="796"/>
      <c r="AC125" s="1263"/>
      <c r="AD125" s="3507">
        <f t="shared" si="23"/>
        <v>40</v>
      </c>
      <c r="AE125" s="3548"/>
      <c r="AF125" s="3548"/>
      <c r="AG125" s="3398">
        <v>90</v>
      </c>
      <c r="AH125" s="3398">
        <v>120</v>
      </c>
      <c r="AI125" s="3398"/>
      <c r="AJ125" s="3398"/>
      <c r="AK125" s="3398"/>
      <c r="AL125" s="3398"/>
      <c r="AM125" s="3398"/>
      <c r="AN125" s="3398"/>
      <c r="AO125" s="3398"/>
      <c r="AP125" s="3398">
        <v>90</v>
      </c>
      <c r="AQ125" s="3398">
        <v>120</v>
      </c>
      <c r="AR125" s="2140"/>
      <c r="AS125" s="1787"/>
      <c r="AT125" s="1787"/>
      <c r="AU125" s="1787"/>
      <c r="AV125" s="1834"/>
      <c r="AW125" s="1731"/>
      <c r="AX125" s="2916">
        <f t="shared" si="24"/>
        <v>480</v>
      </c>
      <c r="AY125" s="3042">
        <f>AX125/'Radiología simple.'!$AO$8</f>
        <v>40</v>
      </c>
      <c r="AZ125" s="1807" t="str" cm="1">
        <f t="array" ref="AZ125">_xlfn.IFS(AY125&lt;4,"estandar",AY125&gt;9,"compleja",AY125&gt;4,"avanzada")</f>
        <v>compleja</v>
      </c>
      <c r="BA125" s="2570">
        <v>1</v>
      </c>
      <c r="BB125" s="2571">
        <v>2</v>
      </c>
      <c r="BC125" s="2571">
        <v>0</v>
      </c>
      <c r="BD125" s="2571">
        <v>1</v>
      </c>
      <c r="BE125" s="1164"/>
      <c r="BF125" s="1164"/>
      <c r="BG125" s="1163"/>
      <c r="BH125" s="1164"/>
      <c r="BI125" s="1164"/>
      <c r="BJ125" s="1162"/>
      <c r="BK125" s="1164"/>
      <c r="BL125" s="1164"/>
      <c r="BM125" s="1164"/>
      <c r="BN125" s="1164"/>
      <c r="BO125" s="1164"/>
      <c r="BP125" s="1165"/>
      <c r="BQ125" s="1200"/>
      <c r="BR125" s="177"/>
      <c r="BS125" s="46"/>
    </row>
    <row r="126" spans="1:71" ht="51.95" customHeight="1" x14ac:dyDescent="0.55000000000000004">
      <c r="A126" s="537">
        <v>0</v>
      </c>
      <c r="B126" s="538">
        <v>7</v>
      </c>
      <c r="C126" s="537">
        <v>0</v>
      </c>
      <c r="D126" s="538">
        <v>4</v>
      </c>
      <c r="E126" s="537">
        <v>0</v>
      </c>
      <c r="F126" s="538">
        <v>1</v>
      </c>
      <c r="G126" s="537">
        <v>0</v>
      </c>
      <c r="H126" s="538">
        <v>4</v>
      </c>
      <c r="I126" s="1375" t="str">
        <f t="shared" si="21"/>
        <v>07040104</v>
      </c>
      <c r="J126" s="1375" t="str">
        <f t="shared" si="22"/>
        <v>07040104</v>
      </c>
      <c r="K126" s="830"/>
      <c r="L126" s="830"/>
      <c r="M126" s="830"/>
      <c r="N126" s="830"/>
      <c r="O126" s="830"/>
      <c r="P126" s="830"/>
      <c r="Q126" s="830"/>
      <c r="R126" s="830"/>
      <c r="S126" s="986" t="s">
        <v>741</v>
      </c>
      <c r="T126" s="3185"/>
      <c r="U126" s="2663" t="s">
        <v>2149</v>
      </c>
      <c r="V126" s="2703" t="s">
        <v>240</v>
      </c>
      <c r="W126" s="2699" t="s">
        <v>2150</v>
      </c>
      <c r="X126" s="220"/>
      <c r="Y126" s="788"/>
      <c r="Z126" s="3041" t="s">
        <v>649</v>
      </c>
      <c r="AA126" s="796"/>
      <c r="AB126" s="796"/>
      <c r="AC126" s="1263"/>
      <c r="AD126" s="3507">
        <f t="shared" si="23"/>
        <v>30</v>
      </c>
      <c r="AE126" s="3548"/>
      <c r="AF126" s="3548"/>
      <c r="AG126" s="3398">
        <v>90</v>
      </c>
      <c r="AH126" s="3398">
        <v>90</v>
      </c>
      <c r="AI126" s="3398"/>
      <c r="AJ126" s="3398"/>
      <c r="AK126" s="3398"/>
      <c r="AL126" s="3398"/>
      <c r="AM126" s="3398"/>
      <c r="AN126" s="3398"/>
      <c r="AO126" s="3398"/>
      <c r="AP126" s="3398">
        <v>90</v>
      </c>
      <c r="AQ126" s="3398">
        <v>90</v>
      </c>
      <c r="AR126" s="2140"/>
      <c r="AS126" s="1787"/>
      <c r="AT126" s="1787"/>
      <c r="AU126" s="1787"/>
      <c r="AV126" s="1834"/>
      <c r="AW126" s="1731"/>
      <c r="AX126" s="2916">
        <f t="shared" si="24"/>
        <v>360</v>
      </c>
      <c r="AY126" s="3042">
        <f>AX126/'Radiología simple.'!$AO$8</f>
        <v>30</v>
      </c>
      <c r="AZ126" s="1807" t="str" cm="1">
        <f t="array" ref="AZ126">_xlfn.IFS(AY126&lt;4,"estandar",AY126&gt;9,"compleja",AY126&gt;4,"avanzada")</f>
        <v>compleja</v>
      </c>
      <c r="BA126" s="2570">
        <v>1</v>
      </c>
      <c r="BB126" s="2571">
        <v>2</v>
      </c>
      <c r="BC126" s="2571">
        <v>0</v>
      </c>
      <c r="BD126" s="2571">
        <v>1</v>
      </c>
      <c r="BE126" s="1164"/>
      <c r="BF126" s="1164"/>
      <c r="BG126" s="1163"/>
      <c r="BH126" s="1164"/>
      <c r="BI126" s="1164"/>
      <c r="BJ126" s="1162"/>
      <c r="BK126" s="1164"/>
      <c r="BL126" s="1164"/>
      <c r="BM126" s="1164"/>
      <c r="BN126" s="1164"/>
      <c r="BO126" s="1164"/>
      <c r="BP126" s="1165"/>
      <c r="BQ126" s="1200"/>
      <c r="BR126" s="177"/>
      <c r="BS126" s="46"/>
    </row>
    <row r="127" spans="1:71" ht="51.95" customHeight="1" x14ac:dyDescent="0.55000000000000004">
      <c r="A127" s="1437">
        <v>0</v>
      </c>
      <c r="B127" s="1438">
        <v>7</v>
      </c>
      <c r="C127" s="1437">
        <v>0</v>
      </c>
      <c r="D127" s="1438">
        <v>4</v>
      </c>
      <c r="E127" s="1437">
        <v>0</v>
      </c>
      <c r="F127" s="1438">
        <v>1</v>
      </c>
      <c r="G127" s="1437">
        <v>0</v>
      </c>
      <c r="H127" s="1438">
        <v>5</v>
      </c>
      <c r="I127" s="1375"/>
      <c r="J127" s="1375" t="str">
        <f t="shared" si="22"/>
        <v>07040105</v>
      </c>
      <c r="K127" s="830"/>
      <c r="L127" s="830"/>
      <c r="M127" s="830"/>
      <c r="N127" s="830"/>
      <c r="O127" s="830"/>
      <c r="P127" s="830"/>
      <c r="Q127" s="830"/>
      <c r="R127" s="830"/>
      <c r="S127" s="986"/>
      <c r="T127" s="3185"/>
      <c r="U127" s="2685" t="s">
        <v>2151</v>
      </c>
      <c r="V127" s="2854" t="s">
        <v>291</v>
      </c>
      <c r="W127" s="2699" t="s">
        <v>2152</v>
      </c>
      <c r="X127" s="220"/>
      <c r="Y127" s="788"/>
      <c r="Z127" s="3041" t="s">
        <v>649</v>
      </c>
      <c r="AA127" s="796"/>
      <c r="AB127" s="796"/>
      <c r="AC127" s="1263"/>
      <c r="AD127" s="3507">
        <f t="shared" si="23"/>
        <v>50</v>
      </c>
      <c r="AE127" s="3548"/>
      <c r="AF127" s="3548"/>
      <c r="AG127" s="3398">
        <v>90</v>
      </c>
      <c r="AH127" s="3398">
        <v>120</v>
      </c>
      <c r="AI127" s="3398"/>
      <c r="AJ127" s="3398"/>
      <c r="AK127" s="3398"/>
      <c r="AL127" s="3398"/>
      <c r="AM127" s="3398"/>
      <c r="AN127" s="3398"/>
      <c r="AO127" s="3398"/>
      <c r="AP127" s="3398">
        <v>90</v>
      </c>
      <c r="AQ127" s="3398">
        <v>120</v>
      </c>
      <c r="AR127" s="2140"/>
      <c r="AS127" s="1787"/>
      <c r="AT127" s="1787"/>
      <c r="AU127" s="1787"/>
      <c r="AV127" s="1834"/>
      <c r="AW127" s="1731"/>
      <c r="AX127" s="2916">
        <f t="shared" si="24"/>
        <v>600</v>
      </c>
      <c r="AY127" s="3042">
        <f>AX127/'Radiología simple.'!$AO$8</f>
        <v>50</v>
      </c>
      <c r="AZ127" s="1807" t="str" cm="1">
        <f t="array" ref="AZ127">_xlfn.IFS(AY127&lt;4,"estandar",AY127&gt;9,"compleja",AY127&gt;4,"avanzada")</f>
        <v>compleja</v>
      </c>
      <c r="BA127" s="2570">
        <v>2</v>
      </c>
      <c r="BB127" s="2571">
        <v>2</v>
      </c>
      <c r="BC127" s="2571">
        <v>0</v>
      </c>
      <c r="BD127" s="2571">
        <v>1</v>
      </c>
      <c r="BE127" s="1164"/>
      <c r="BF127" s="1164"/>
      <c r="BG127" s="1163"/>
      <c r="BH127" s="1164"/>
      <c r="BI127" s="1164"/>
      <c r="BJ127" s="1162"/>
      <c r="BK127" s="1164"/>
      <c r="BL127" s="1164"/>
      <c r="BM127" s="1164"/>
      <c r="BN127" s="1164"/>
      <c r="BO127" s="1164"/>
      <c r="BP127" s="1165"/>
      <c r="BQ127" s="1200"/>
      <c r="BR127" s="177"/>
      <c r="BS127" s="46"/>
    </row>
    <row r="128" spans="1:71" ht="51.95" customHeight="1" x14ac:dyDescent="0.55000000000000004">
      <c r="A128" s="537"/>
      <c r="B128" s="538"/>
      <c r="C128" s="537"/>
      <c r="D128" s="538"/>
      <c r="E128" s="537"/>
      <c r="F128" s="538"/>
      <c r="G128" s="537"/>
      <c r="H128" s="538"/>
      <c r="I128" s="1375"/>
      <c r="J128" s="1375"/>
      <c r="K128" s="830"/>
      <c r="L128" s="830"/>
      <c r="M128" s="830"/>
      <c r="N128" s="830"/>
      <c r="O128" s="830"/>
      <c r="P128" s="830"/>
      <c r="Q128" s="830"/>
      <c r="R128" s="830"/>
      <c r="S128" s="986"/>
      <c r="T128" s="3185"/>
      <c r="U128" s="2685"/>
      <c r="V128" s="2854"/>
      <c r="W128" s="2996"/>
      <c r="X128" s="220"/>
      <c r="Y128" s="788"/>
      <c r="Z128" s="548"/>
      <c r="AA128" s="796"/>
      <c r="AB128" s="796"/>
      <c r="AC128" s="1263"/>
      <c r="AD128" s="3507"/>
      <c r="AE128" s="3548"/>
      <c r="AF128" s="3548"/>
      <c r="AG128" s="3572"/>
      <c r="AH128" s="3572"/>
      <c r="AI128" s="3572"/>
      <c r="AJ128" s="3572"/>
      <c r="AK128" s="3572"/>
      <c r="AL128" s="3572"/>
      <c r="AM128" s="3572"/>
      <c r="AN128" s="3572"/>
      <c r="AO128" s="3572"/>
      <c r="AP128" s="3384"/>
      <c r="AQ128" s="3384"/>
      <c r="AR128" s="2013"/>
      <c r="AS128" s="1784"/>
      <c r="AT128" s="1784"/>
      <c r="AU128" s="1784"/>
      <c r="AV128" s="1907"/>
      <c r="AW128" s="1410"/>
      <c r="AX128" s="2916">
        <f t="shared" si="24"/>
        <v>0</v>
      </c>
      <c r="AY128" s="3042">
        <f>AX128/'Radiología simple.'!$AO$8</f>
        <v>0</v>
      </c>
      <c r="AZ128" s="1807" t="str" cm="1">
        <f t="array" ref="AZ128">_xlfn.IFS(AY128&lt;4,"estandar",AY128&gt;9,"compleja",AY128&gt;4,"avanzada")</f>
        <v>estandar</v>
      </c>
      <c r="BA128" s="1411"/>
      <c r="BB128" s="1163"/>
      <c r="BC128" s="1204"/>
      <c r="BD128" s="1204"/>
      <c r="BE128" s="1164"/>
      <c r="BF128" s="1164"/>
      <c r="BG128" s="1163"/>
      <c r="BH128" s="1164"/>
      <c r="BI128" s="1164"/>
      <c r="BJ128" s="1162"/>
      <c r="BK128" s="1164"/>
      <c r="BL128" s="1164"/>
      <c r="BM128" s="1164"/>
      <c r="BN128" s="1164"/>
      <c r="BO128" s="1164"/>
      <c r="BP128" s="1165"/>
      <c r="BQ128" s="1200"/>
      <c r="BR128" s="177"/>
      <c r="BS128" s="46"/>
    </row>
    <row r="129" spans="1:91" ht="51.95" customHeight="1" x14ac:dyDescent="0.55000000000000004">
      <c r="A129" s="537">
        <v>0</v>
      </c>
      <c r="B129" s="538">
        <v>7</v>
      </c>
      <c r="C129" s="537">
        <v>0</v>
      </c>
      <c r="D129" s="538">
        <v>9</v>
      </c>
      <c r="E129" s="537">
        <v>0</v>
      </c>
      <c r="F129" s="538">
        <v>8</v>
      </c>
      <c r="G129" s="537">
        <v>0</v>
      </c>
      <c r="H129" s="538">
        <v>0</v>
      </c>
      <c r="I129" s="1375" t="str">
        <f t="shared" si="21"/>
        <v>07090800</v>
      </c>
      <c r="J129" s="1375" t="str">
        <f t="shared" si="22"/>
        <v>07090800</v>
      </c>
      <c r="K129" s="830"/>
      <c r="L129" s="830"/>
      <c r="M129" s="830"/>
      <c r="N129" s="830"/>
      <c r="O129" s="830"/>
      <c r="P129" s="830"/>
      <c r="Q129" s="830"/>
      <c r="R129" s="830"/>
      <c r="S129" s="986" t="s">
        <v>741</v>
      </c>
      <c r="T129" s="2663" t="s">
        <v>2153</v>
      </c>
      <c r="U129" s="3185"/>
      <c r="V129" s="2723" t="s">
        <v>653</v>
      </c>
      <c r="W129" s="3104"/>
      <c r="X129" s="121"/>
      <c r="Y129" s="788"/>
      <c r="Z129" s="548"/>
      <c r="AA129" s="796"/>
      <c r="AB129" s="796"/>
      <c r="AC129" s="1263"/>
      <c r="AD129" s="3507"/>
      <c r="AE129" s="3548"/>
      <c r="AF129" s="3548"/>
      <c r="AG129" s="3384"/>
      <c r="AH129" s="3384"/>
      <c r="AI129" s="3384"/>
      <c r="AJ129" s="3384"/>
      <c r="AK129" s="3384"/>
      <c r="AL129" s="3384"/>
      <c r="AM129" s="3384"/>
      <c r="AN129" s="3384"/>
      <c r="AO129" s="3384"/>
      <c r="AP129" s="3384"/>
      <c r="AQ129" s="3384"/>
      <c r="AR129" s="2013"/>
      <c r="AS129" s="1784"/>
      <c r="AT129" s="1784"/>
      <c r="AU129" s="1784"/>
      <c r="AV129" s="1907"/>
      <c r="AW129" s="1410"/>
      <c r="AX129" s="2916">
        <f t="shared" si="24"/>
        <v>0</v>
      </c>
      <c r="AY129" s="3042">
        <f>AX129/'Radiología simple.'!$AO$8</f>
        <v>0</v>
      </c>
      <c r="AZ129" s="1807" t="str" cm="1">
        <f t="array" ref="AZ129">_xlfn.IFS(AY129&lt;4,"estandar",AY129&gt;9,"compleja",AY129&gt;4,"avanzada")</f>
        <v>estandar</v>
      </c>
      <c r="BA129" s="1411"/>
      <c r="BB129" s="1163"/>
      <c r="BC129" s="1163"/>
      <c r="BD129" s="1163"/>
      <c r="BE129" s="1164"/>
      <c r="BF129" s="1164"/>
      <c r="BG129" s="1163"/>
      <c r="BH129" s="1164"/>
      <c r="BI129" s="1164"/>
      <c r="BJ129" s="1162"/>
      <c r="BK129" s="1164"/>
      <c r="BL129" s="1164"/>
      <c r="BM129" s="1164"/>
      <c r="BN129" s="1164"/>
      <c r="BO129" s="1164"/>
      <c r="BP129" s="1165"/>
      <c r="BQ129" s="1200"/>
      <c r="BR129" s="177"/>
      <c r="BS129" s="46"/>
    </row>
    <row r="130" spans="1:91" ht="51.95" customHeight="1" x14ac:dyDescent="0.55000000000000004">
      <c r="A130" s="537">
        <v>0</v>
      </c>
      <c r="B130" s="538">
        <v>7</v>
      </c>
      <c r="C130" s="537">
        <v>0</v>
      </c>
      <c r="D130" s="538">
        <v>9</v>
      </c>
      <c r="E130" s="537">
        <v>0</v>
      </c>
      <c r="F130" s="538">
        <v>8</v>
      </c>
      <c r="G130" s="537">
        <v>0</v>
      </c>
      <c r="H130" s="538">
        <v>1</v>
      </c>
      <c r="I130" s="1375" t="str">
        <f t="shared" si="21"/>
        <v>07090801</v>
      </c>
      <c r="J130" s="1375" t="str">
        <f t="shared" si="22"/>
        <v>07090801</v>
      </c>
      <c r="K130" s="830"/>
      <c r="L130" s="830"/>
      <c r="M130" s="830"/>
      <c r="N130" s="830"/>
      <c r="O130" s="830"/>
      <c r="P130" s="830"/>
      <c r="Q130" s="830"/>
      <c r="R130" s="830"/>
      <c r="S130" s="986" t="s">
        <v>741</v>
      </c>
      <c r="T130" s="3185"/>
      <c r="U130" s="2663" t="s">
        <v>2154</v>
      </c>
      <c r="V130" s="2703" t="s">
        <v>240</v>
      </c>
      <c r="W130" s="2722" t="s">
        <v>2127</v>
      </c>
      <c r="X130" s="220"/>
      <c r="Y130" s="788"/>
      <c r="Z130" s="3041" t="s">
        <v>649</v>
      </c>
      <c r="AA130" s="796"/>
      <c r="AB130" s="796"/>
      <c r="AC130" s="1263"/>
      <c r="AD130" s="3507">
        <f t="shared" si="23"/>
        <v>37.5</v>
      </c>
      <c r="AE130" s="3548"/>
      <c r="AF130" s="3548"/>
      <c r="AG130" s="3398">
        <v>90</v>
      </c>
      <c r="AH130" s="3398">
        <v>90</v>
      </c>
      <c r="AI130" s="3398"/>
      <c r="AJ130" s="3398"/>
      <c r="AK130" s="3398"/>
      <c r="AL130" s="3398"/>
      <c r="AM130" s="3398"/>
      <c r="AN130" s="3398"/>
      <c r="AO130" s="3398"/>
      <c r="AP130" s="3398">
        <v>90</v>
      </c>
      <c r="AQ130" s="3398">
        <v>90</v>
      </c>
      <c r="AR130" s="2140"/>
      <c r="AS130" s="1787"/>
      <c r="AT130" s="1787"/>
      <c r="AU130" s="1787"/>
      <c r="AV130" s="1834"/>
      <c r="AW130" s="1731"/>
      <c r="AX130" s="2916">
        <f t="shared" si="24"/>
        <v>450</v>
      </c>
      <c r="AY130" s="3042">
        <f>AX130/'Radiología simple.'!$AO$8</f>
        <v>37.5</v>
      </c>
      <c r="AZ130" s="1807" t="str" cm="1">
        <f t="array" ref="AZ130">_xlfn.IFS(AY130&lt;4,"estandar",AY130&gt;9,"compleja",AY130&gt;4,"avanzada")</f>
        <v>compleja</v>
      </c>
      <c r="BA130" s="2570">
        <v>2</v>
      </c>
      <c r="BB130" s="2571">
        <v>1</v>
      </c>
      <c r="BC130" s="2571">
        <v>1</v>
      </c>
      <c r="BD130" s="2571">
        <v>1</v>
      </c>
      <c r="BE130" s="1164"/>
      <c r="BF130" s="1164"/>
      <c r="BG130" s="1163"/>
      <c r="BH130" s="1164"/>
      <c r="BI130" s="1164"/>
      <c r="BJ130" s="1162"/>
      <c r="BK130" s="1164"/>
      <c r="BL130" s="1164"/>
      <c r="BM130" s="1164"/>
      <c r="BN130" s="1164"/>
      <c r="BO130" s="1164"/>
      <c r="BP130" s="1165"/>
      <c r="BQ130" s="1200"/>
      <c r="BR130" s="177"/>
      <c r="BS130" s="46"/>
    </row>
    <row r="131" spans="1:91" ht="51.95" customHeight="1" x14ac:dyDescent="0.55000000000000004">
      <c r="A131" s="537">
        <v>0</v>
      </c>
      <c r="B131" s="538">
        <v>7</v>
      </c>
      <c r="C131" s="537">
        <v>0</v>
      </c>
      <c r="D131" s="538">
        <v>9</v>
      </c>
      <c r="E131" s="537">
        <v>0</v>
      </c>
      <c r="F131" s="538">
        <v>8</v>
      </c>
      <c r="G131" s="537">
        <v>0</v>
      </c>
      <c r="H131" s="538">
        <v>2</v>
      </c>
      <c r="I131" s="1375" t="str">
        <f t="shared" si="21"/>
        <v>07090802</v>
      </c>
      <c r="J131" s="1375" t="str">
        <f t="shared" si="22"/>
        <v>07090802</v>
      </c>
      <c r="K131" s="830"/>
      <c r="L131" s="830"/>
      <c r="M131" s="830"/>
      <c r="N131" s="830"/>
      <c r="O131" s="830"/>
      <c r="P131" s="830"/>
      <c r="Q131" s="830"/>
      <c r="R131" s="830"/>
      <c r="S131" s="986" t="s">
        <v>741</v>
      </c>
      <c r="T131" s="3185"/>
      <c r="U131" s="2663" t="s">
        <v>2155</v>
      </c>
      <c r="V131" s="2703" t="s">
        <v>240</v>
      </c>
      <c r="W131" s="2722" t="s">
        <v>2118</v>
      </c>
      <c r="X131" s="220"/>
      <c r="Y131" s="788"/>
      <c r="Z131" s="3041" t="s">
        <v>649</v>
      </c>
      <c r="AA131" s="796"/>
      <c r="AB131" s="796"/>
      <c r="AC131" s="1263"/>
      <c r="AD131" s="3507">
        <f t="shared" si="23"/>
        <v>37.5</v>
      </c>
      <c r="AE131" s="3548"/>
      <c r="AF131" s="3548"/>
      <c r="AG131" s="3398">
        <v>90</v>
      </c>
      <c r="AH131" s="3398">
        <v>90</v>
      </c>
      <c r="AI131" s="3398"/>
      <c r="AJ131" s="3398"/>
      <c r="AK131" s="3398"/>
      <c r="AL131" s="3398"/>
      <c r="AM131" s="3398"/>
      <c r="AN131" s="3398"/>
      <c r="AO131" s="3398"/>
      <c r="AP131" s="3398">
        <v>90</v>
      </c>
      <c r="AQ131" s="3398">
        <v>90</v>
      </c>
      <c r="AR131" s="2140"/>
      <c r="AS131" s="1787"/>
      <c r="AT131" s="1787"/>
      <c r="AU131" s="1787"/>
      <c r="AV131" s="1834"/>
      <c r="AW131" s="1731"/>
      <c r="AX131" s="2916">
        <f t="shared" si="24"/>
        <v>450</v>
      </c>
      <c r="AY131" s="3042">
        <f>AX131/'Radiología simple.'!$AO$8</f>
        <v>37.5</v>
      </c>
      <c r="AZ131" s="1807" t="str" cm="1">
        <f t="array" ref="AZ131">_xlfn.IFS(AY131&lt;4,"estandar",AY131&gt;9,"compleja",AY131&gt;4,"avanzada")</f>
        <v>compleja</v>
      </c>
      <c r="BA131" s="2570">
        <v>2</v>
      </c>
      <c r="BB131" s="2571">
        <v>1</v>
      </c>
      <c r="BC131" s="2571">
        <v>1</v>
      </c>
      <c r="BD131" s="2571">
        <v>1</v>
      </c>
      <c r="BE131" s="1164"/>
      <c r="BF131" s="1164"/>
      <c r="BG131" s="1163"/>
      <c r="BH131" s="1164"/>
      <c r="BI131" s="1164"/>
      <c r="BJ131" s="1162"/>
      <c r="BK131" s="1164"/>
      <c r="BL131" s="1164"/>
      <c r="BM131" s="1164"/>
      <c r="BN131" s="1164"/>
      <c r="BO131" s="1164"/>
      <c r="BP131" s="1165"/>
      <c r="BQ131" s="1200"/>
      <c r="BR131" s="177"/>
      <c r="BS131" s="46"/>
    </row>
    <row r="132" spans="1:91" ht="51.95" customHeight="1" x14ac:dyDescent="0.55000000000000004">
      <c r="A132" s="537">
        <v>0</v>
      </c>
      <c r="B132" s="538">
        <v>7</v>
      </c>
      <c r="C132" s="537">
        <v>0</v>
      </c>
      <c r="D132" s="538">
        <v>9</v>
      </c>
      <c r="E132" s="537">
        <v>0</v>
      </c>
      <c r="F132" s="538">
        <v>8</v>
      </c>
      <c r="G132" s="537">
        <v>0</v>
      </c>
      <c r="H132" s="538">
        <v>3</v>
      </c>
      <c r="I132" s="1375" t="str">
        <f t="shared" si="21"/>
        <v>07090803</v>
      </c>
      <c r="J132" s="1375" t="str">
        <f t="shared" si="22"/>
        <v>07090803</v>
      </c>
      <c r="K132" s="830"/>
      <c r="L132" s="830"/>
      <c r="M132" s="830"/>
      <c r="N132" s="830"/>
      <c r="O132" s="830"/>
      <c r="P132" s="830"/>
      <c r="Q132" s="830"/>
      <c r="R132" s="830"/>
      <c r="S132" s="986" t="s">
        <v>741</v>
      </c>
      <c r="T132" s="3185"/>
      <c r="U132" s="2663" t="s">
        <v>2156</v>
      </c>
      <c r="V132" s="2703" t="s">
        <v>240</v>
      </c>
      <c r="W132" s="2722" t="s">
        <v>2120</v>
      </c>
      <c r="X132" s="220"/>
      <c r="Y132" s="788"/>
      <c r="Z132" s="3041" t="s">
        <v>649</v>
      </c>
      <c r="AA132" s="796"/>
      <c r="AB132" s="796"/>
      <c r="AC132" s="1263"/>
      <c r="AD132" s="3507">
        <f t="shared" si="23"/>
        <v>50</v>
      </c>
      <c r="AE132" s="3548"/>
      <c r="AF132" s="3548"/>
      <c r="AG132" s="3398">
        <v>90</v>
      </c>
      <c r="AH132" s="3398">
        <v>120</v>
      </c>
      <c r="AI132" s="3398"/>
      <c r="AJ132" s="3398"/>
      <c r="AK132" s="3398"/>
      <c r="AL132" s="3398"/>
      <c r="AM132" s="3398"/>
      <c r="AN132" s="3398"/>
      <c r="AO132" s="3398"/>
      <c r="AP132" s="3398">
        <v>90</v>
      </c>
      <c r="AQ132" s="3398">
        <v>120</v>
      </c>
      <c r="AR132" s="2140"/>
      <c r="AS132" s="1787"/>
      <c r="AT132" s="1787"/>
      <c r="AU132" s="1787"/>
      <c r="AV132" s="1834"/>
      <c r="AW132" s="1731"/>
      <c r="AX132" s="2916">
        <f t="shared" si="24"/>
        <v>600</v>
      </c>
      <c r="AY132" s="3042">
        <f>AX132/'Radiología simple.'!$AO$8</f>
        <v>50</v>
      </c>
      <c r="AZ132" s="1807" t="str" cm="1">
        <f t="array" ref="AZ132">_xlfn.IFS(AY132&lt;4,"estandar",AY132&gt;9,"compleja",AY132&gt;4,"avanzada")</f>
        <v>compleja</v>
      </c>
      <c r="BA132" s="2570">
        <v>2</v>
      </c>
      <c r="BB132" s="2571">
        <v>1</v>
      </c>
      <c r="BC132" s="2571">
        <v>1</v>
      </c>
      <c r="BD132" s="2571">
        <v>1</v>
      </c>
      <c r="BE132" s="1164"/>
      <c r="BF132" s="1164"/>
      <c r="BG132" s="1163"/>
      <c r="BH132" s="1164"/>
      <c r="BI132" s="1164"/>
      <c r="BJ132" s="1162"/>
      <c r="BK132" s="1164"/>
      <c r="BL132" s="1164"/>
      <c r="BM132" s="1164"/>
      <c r="BN132" s="1164"/>
      <c r="BO132" s="1164"/>
      <c r="BP132" s="1165"/>
      <c r="BQ132" s="1200"/>
      <c r="BR132" s="177"/>
      <c r="BS132" s="46"/>
    </row>
    <row r="133" spans="1:91" ht="51.95" customHeight="1" x14ac:dyDescent="0.55000000000000004">
      <c r="A133" s="537">
        <v>0</v>
      </c>
      <c r="B133" s="538">
        <v>7</v>
      </c>
      <c r="C133" s="537">
        <v>0</v>
      </c>
      <c r="D133" s="538">
        <v>9</v>
      </c>
      <c r="E133" s="537">
        <v>0</v>
      </c>
      <c r="F133" s="538">
        <v>8</v>
      </c>
      <c r="G133" s="537">
        <v>0</v>
      </c>
      <c r="H133" s="538">
        <v>4</v>
      </c>
      <c r="I133" s="1375" t="str">
        <f t="shared" si="21"/>
        <v>07090804</v>
      </c>
      <c r="J133" s="1375" t="str">
        <f t="shared" si="22"/>
        <v>07090804</v>
      </c>
      <c r="K133" s="830"/>
      <c r="L133" s="830"/>
      <c r="M133" s="830"/>
      <c r="N133" s="830"/>
      <c r="O133" s="830"/>
      <c r="P133" s="830"/>
      <c r="Q133" s="830"/>
      <c r="R133" s="830"/>
      <c r="S133" s="986" t="s">
        <v>741</v>
      </c>
      <c r="T133" s="3185"/>
      <c r="U133" s="2663" t="s">
        <v>2157</v>
      </c>
      <c r="V133" s="2703" t="s">
        <v>240</v>
      </c>
      <c r="W133" s="2722" t="s">
        <v>2122</v>
      </c>
      <c r="X133" s="220"/>
      <c r="Y133" s="788"/>
      <c r="Z133" s="3041" t="s">
        <v>649</v>
      </c>
      <c r="AA133" s="796"/>
      <c r="AB133" s="796"/>
      <c r="AC133" s="1263"/>
      <c r="AD133" s="3507">
        <f t="shared" si="23"/>
        <v>37.5</v>
      </c>
      <c r="AE133" s="3548"/>
      <c r="AF133" s="3548"/>
      <c r="AG133" s="3398">
        <v>90</v>
      </c>
      <c r="AH133" s="3398">
        <v>90</v>
      </c>
      <c r="AI133" s="3398"/>
      <c r="AJ133" s="3398"/>
      <c r="AK133" s="3398"/>
      <c r="AL133" s="3398"/>
      <c r="AM133" s="3398"/>
      <c r="AN133" s="3398"/>
      <c r="AO133" s="3398"/>
      <c r="AP133" s="3398">
        <v>90</v>
      </c>
      <c r="AQ133" s="3398">
        <v>90</v>
      </c>
      <c r="AR133" s="2140"/>
      <c r="AS133" s="1787"/>
      <c r="AT133" s="1787"/>
      <c r="AU133" s="1787"/>
      <c r="AV133" s="1834"/>
      <c r="AW133" s="1731"/>
      <c r="AX133" s="2916">
        <f t="shared" si="24"/>
        <v>450</v>
      </c>
      <c r="AY133" s="3042">
        <f>AX133/'Radiología simple.'!$AO$8</f>
        <v>37.5</v>
      </c>
      <c r="AZ133" s="1807" t="str" cm="1">
        <f t="array" ref="AZ133">_xlfn.IFS(AY133&lt;4,"estandar",AY133&gt;9,"compleja",AY133&gt;4,"avanzada")</f>
        <v>compleja</v>
      </c>
      <c r="BA133" s="2570">
        <v>2</v>
      </c>
      <c r="BB133" s="2571">
        <v>1</v>
      </c>
      <c r="BC133" s="2571">
        <v>1</v>
      </c>
      <c r="BD133" s="2571">
        <v>1</v>
      </c>
      <c r="BE133" s="1164"/>
      <c r="BF133" s="1164"/>
      <c r="BG133" s="1163"/>
      <c r="BH133" s="1164"/>
      <c r="BI133" s="1164"/>
      <c r="BJ133" s="1162"/>
      <c r="BK133" s="1164"/>
      <c r="BL133" s="1164"/>
      <c r="BM133" s="1164"/>
      <c r="BN133" s="1164"/>
      <c r="BO133" s="1164"/>
      <c r="BP133" s="1165"/>
      <c r="BQ133" s="1200"/>
      <c r="BR133" s="177"/>
      <c r="BS133" s="46"/>
    </row>
    <row r="134" spans="1:91" ht="51.75" customHeight="1" x14ac:dyDescent="0.55000000000000004">
      <c r="A134" s="1437">
        <v>0</v>
      </c>
      <c r="B134" s="1438">
        <v>7</v>
      </c>
      <c r="C134" s="1437">
        <v>0</v>
      </c>
      <c r="D134" s="1438">
        <v>9</v>
      </c>
      <c r="E134" s="1437">
        <v>0</v>
      </c>
      <c r="F134" s="1438">
        <v>8</v>
      </c>
      <c r="G134" s="1437">
        <v>0</v>
      </c>
      <c r="H134" s="1438">
        <v>5</v>
      </c>
      <c r="I134" s="2841"/>
      <c r="J134" s="2766" t="str">
        <f t="shared" si="22"/>
        <v>07090805</v>
      </c>
      <c r="K134" s="830"/>
      <c r="L134" s="830"/>
      <c r="M134" s="830"/>
      <c r="N134" s="830"/>
      <c r="O134" s="830"/>
      <c r="P134" s="830"/>
      <c r="Q134" s="830"/>
      <c r="R134" s="830"/>
      <c r="S134" s="986"/>
      <c r="T134" s="3185"/>
      <c r="U134" s="2663" t="s">
        <v>2158</v>
      </c>
      <c r="V134" s="2854" t="s">
        <v>291</v>
      </c>
      <c r="W134" s="2722" t="s">
        <v>2124</v>
      </c>
      <c r="X134" s="220"/>
      <c r="Y134" s="788"/>
      <c r="Z134" s="3041" t="s">
        <v>649</v>
      </c>
      <c r="AA134" s="796"/>
      <c r="AB134" s="796"/>
      <c r="AC134" s="1263"/>
      <c r="AD134" s="3507">
        <f t="shared" si="23"/>
        <v>50</v>
      </c>
      <c r="AE134" s="3548"/>
      <c r="AF134" s="3548"/>
      <c r="AG134" s="3398">
        <v>90</v>
      </c>
      <c r="AH134" s="3398">
        <v>120</v>
      </c>
      <c r="AI134" s="3398"/>
      <c r="AJ134" s="3398"/>
      <c r="AK134" s="3398"/>
      <c r="AL134" s="3398"/>
      <c r="AM134" s="3398"/>
      <c r="AN134" s="3398"/>
      <c r="AO134" s="3398"/>
      <c r="AP134" s="3398">
        <v>90</v>
      </c>
      <c r="AQ134" s="3398">
        <v>120</v>
      </c>
      <c r="AR134" s="2140"/>
      <c r="AS134" s="1787"/>
      <c r="AT134" s="1787"/>
      <c r="AU134" s="1787"/>
      <c r="AV134" s="1834"/>
      <c r="AW134" s="1731"/>
      <c r="AX134" s="2916">
        <f t="shared" si="24"/>
        <v>600</v>
      </c>
      <c r="AY134" s="3042">
        <f>AX134/'Radiología simple.'!$AO$8</f>
        <v>50</v>
      </c>
      <c r="AZ134" s="1807" t="str" cm="1">
        <f t="array" ref="AZ134">_xlfn.IFS(AY134&lt;4,"estandar",AY134&gt;9,"compleja",AY134&gt;4,"avanzada")</f>
        <v>compleja</v>
      </c>
      <c r="BA134" s="2570">
        <v>2</v>
      </c>
      <c r="BB134" s="2571">
        <v>1</v>
      </c>
      <c r="BC134" s="2571">
        <v>1</v>
      </c>
      <c r="BD134" s="2571">
        <v>1</v>
      </c>
      <c r="BE134" s="1263"/>
      <c r="BF134" s="1264"/>
      <c r="BG134" s="1163"/>
      <c r="BH134" s="1164"/>
      <c r="BI134" s="1164"/>
      <c r="BJ134" s="1162"/>
      <c r="BK134" s="1164"/>
      <c r="BL134" s="1164"/>
      <c r="BM134" s="1164"/>
      <c r="BN134" s="1164"/>
      <c r="BO134" s="1164"/>
      <c r="BP134" s="1165"/>
      <c r="BQ134" s="1200"/>
      <c r="BR134" s="177"/>
      <c r="BS134" s="46"/>
    </row>
    <row r="135" spans="1:91" ht="20.25" hidden="1" customHeight="1" x14ac:dyDescent="0.55000000000000004">
      <c r="A135" s="537"/>
      <c r="B135" s="538"/>
      <c r="C135" s="537"/>
      <c r="D135" s="538"/>
      <c r="E135" s="537"/>
      <c r="F135" s="538"/>
      <c r="G135" s="537"/>
      <c r="H135" s="538"/>
      <c r="I135" s="2438"/>
      <c r="J135" s="2438"/>
      <c r="K135" s="127"/>
      <c r="L135" s="127"/>
      <c r="M135" s="120"/>
      <c r="N135" s="120"/>
      <c r="O135" s="120"/>
      <c r="P135" s="120"/>
      <c r="Q135" s="120"/>
      <c r="R135" s="120"/>
      <c r="S135" s="799" t="s">
        <v>746</v>
      </c>
      <c r="T135" s="855" t="s">
        <v>2159</v>
      </c>
      <c r="U135" s="1134" t="s">
        <v>864</v>
      </c>
      <c r="V135" s="799" t="s">
        <v>268</v>
      </c>
      <c r="W135" s="1528" t="s">
        <v>2118</v>
      </c>
      <c r="X135" s="789"/>
      <c r="Y135" s="855" t="s">
        <v>2159</v>
      </c>
      <c r="Z135" s="548"/>
      <c r="AA135" s="796"/>
      <c r="AB135" s="796"/>
      <c r="AC135" s="1263"/>
      <c r="AD135" s="3685"/>
      <c r="AE135" s="3694" t="s">
        <v>864</v>
      </c>
      <c r="AF135" s="3694"/>
      <c r="AG135" s="3695" t="s">
        <v>864</v>
      </c>
      <c r="AH135" s="3695"/>
      <c r="AI135" s="3695"/>
      <c r="AJ135" s="3695"/>
      <c r="AK135" s="3695"/>
      <c r="AL135" s="3695"/>
      <c r="AM135" s="3695"/>
      <c r="AN135" s="3695"/>
      <c r="AO135" s="3695"/>
      <c r="AP135" s="3695"/>
      <c r="AQ135" s="3695"/>
      <c r="AR135" s="2151"/>
      <c r="AS135" s="2002"/>
      <c r="AT135" s="2002"/>
      <c r="AU135" s="2002"/>
      <c r="AV135" s="2003"/>
      <c r="AW135" s="1612"/>
      <c r="AX135" s="2019"/>
      <c r="AY135" s="1602"/>
      <c r="AZ135" s="2020"/>
      <c r="BA135" s="1612"/>
      <c r="BB135" s="1253"/>
      <c r="BC135" s="1253"/>
      <c r="BD135" s="1253"/>
      <c r="BE135" s="1253" t="s">
        <v>864</v>
      </c>
      <c r="BF135" s="1265" t="s">
        <v>864</v>
      </c>
      <c r="BG135" s="1252"/>
      <c r="BH135" s="1164"/>
      <c r="BI135" s="1164"/>
      <c r="BJ135" s="1162"/>
      <c r="BK135" s="1164"/>
      <c r="BL135" s="1164"/>
      <c r="BM135" s="1164"/>
      <c r="BN135" s="1164"/>
      <c r="BO135" s="1164"/>
      <c r="BP135" s="1165"/>
      <c r="BQ135" s="1200"/>
      <c r="BR135" s="177"/>
      <c r="BS135" s="46"/>
    </row>
    <row r="136" spans="1:91" ht="20.25" hidden="1" customHeight="1" x14ac:dyDescent="0.55000000000000004">
      <c r="A136" s="537"/>
      <c r="B136" s="538"/>
      <c r="C136" s="537"/>
      <c r="D136" s="538"/>
      <c r="E136" s="537"/>
      <c r="F136" s="538"/>
      <c r="G136" s="537"/>
      <c r="H136" s="538"/>
      <c r="I136" s="2438"/>
      <c r="J136" s="2438"/>
      <c r="K136" s="127"/>
      <c r="L136" s="127"/>
      <c r="M136" s="120"/>
      <c r="N136" s="120"/>
      <c r="O136" s="120"/>
      <c r="P136" s="120"/>
      <c r="Q136" s="120"/>
      <c r="R136" s="120"/>
      <c r="S136" s="799" t="s">
        <v>746</v>
      </c>
      <c r="T136" s="855" t="s">
        <v>864</v>
      </c>
      <c r="U136" s="1134" t="s">
        <v>2160</v>
      </c>
      <c r="V136" s="799" t="s">
        <v>268</v>
      </c>
      <c r="W136" s="1528" t="s">
        <v>2120</v>
      </c>
      <c r="X136" s="789"/>
      <c r="Y136" s="855" t="s">
        <v>2160</v>
      </c>
      <c r="Z136" s="548"/>
      <c r="AA136" s="796"/>
      <c r="AB136" s="796"/>
      <c r="AC136" s="1263"/>
      <c r="AD136" s="3685"/>
      <c r="AE136" s="3694" t="s">
        <v>2161</v>
      </c>
      <c r="AF136" s="3694"/>
      <c r="AG136" s="3695" t="s">
        <v>864</v>
      </c>
      <c r="AH136" s="3695"/>
      <c r="AI136" s="3695"/>
      <c r="AJ136" s="3695"/>
      <c r="AK136" s="3695"/>
      <c r="AL136" s="3695"/>
      <c r="AM136" s="3695"/>
      <c r="AN136" s="3695"/>
      <c r="AO136" s="3695"/>
      <c r="AP136" s="3695"/>
      <c r="AQ136" s="3695"/>
      <c r="AR136" s="2151"/>
      <c r="AS136" s="2002"/>
      <c r="AT136" s="2002"/>
      <c r="AU136" s="2002"/>
      <c r="AV136" s="2003"/>
      <c r="AW136" s="1612"/>
      <c r="AX136" s="2019"/>
      <c r="AY136" s="1602"/>
      <c r="AZ136" s="2020"/>
      <c r="BA136" s="1612"/>
      <c r="BB136" s="1253"/>
      <c r="BC136" s="1253"/>
      <c r="BD136" s="1253"/>
      <c r="BE136" s="1253" t="s">
        <v>2161</v>
      </c>
      <c r="BF136" s="1254">
        <v>2</v>
      </c>
      <c r="BG136" s="1252"/>
      <c r="BH136" s="1164"/>
      <c r="BI136" s="1164"/>
      <c r="BJ136" s="1162"/>
      <c r="BK136" s="1164"/>
      <c r="BL136" s="1164"/>
      <c r="BM136" s="1164"/>
      <c r="BN136" s="1164"/>
      <c r="BO136" s="1164"/>
      <c r="BP136" s="1165"/>
      <c r="BQ136" s="1200"/>
      <c r="BR136" s="177"/>
      <c r="BS136" s="46"/>
    </row>
    <row r="137" spans="1:91" ht="20.25" hidden="1" customHeight="1" x14ac:dyDescent="0.55000000000000004">
      <c r="A137" s="537"/>
      <c r="B137" s="538"/>
      <c r="C137" s="537"/>
      <c r="D137" s="538"/>
      <c r="E137" s="537"/>
      <c r="F137" s="538"/>
      <c r="G137" s="537"/>
      <c r="H137" s="538"/>
      <c r="I137" s="2438"/>
      <c r="J137" s="2438"/>
      <c r="K137" s="127"/>
      <c r="L137" s="127"/>
      <c r="M137" s="120"/>
      <c r="N137" s="120"/>
      <c r="O137" s="120"/>
      <c r="P137" s="120"/>
      <c r="Q137" s="120"/>
      <c r="R137" s="120"/>
      <c r="S137" s="799" t="s">
        <v>746</v>
      </c>
      <c r="T137" s="855" t="s">
        <v>864</v>
      </c>
      <c r="U137" s="1134" t="s">
        <v>2162</v>
      </c>
      <c r="V137" s="799" t="s">
        <v>268</v>
      </c>
      <c r="W137" s="1528" t="s">
        <v>2122</v>
      </c>
      <c r="X137" s="789"/>
      <c r="Y137" s="855" t="s">
        <v>2163</v>
      </c>
      <c r="Z137" s="548"/>
      <c r="AA137" s="796"/>
      <c r="AB137" s="796"/>
      <c r="AC137" s="1263"/>
      <c r="AD137" s="3685"/>
      <c r="AE137" s="3694" t="s">
        <v>864</v>
      </c>
      <c r="AF137" s="3694"/>
      <c r="AG137" s="3695" t="s">
        <v>864</v>
      </c>
      <c r="AH137" s="3695"/>
      <c r="AI137" s="3695"/>
      <c r="AJ137" s="3695"/>
      <c r="AK137" s="3695"/>
      <c r="AL137" s="3695"/>
      <c r="AM137" s="3695"/>
      <c r="AN137" s="3695"/>
      <c r="AO137" s="3695"/>
      <c r="AP137" s="3695"/>
      <c r="AQ137" s="3695"/>
      <c r="AR137" s="2151"/>
      <c r="AS137" s="2002"/>
      <c r="AT137" s="2002"/>
      <c r="AU137" s="2002"/>
      <c r="AV137" s="2003"/>
      <c r="AW137" s="1612"/>
      <c r="AX137" s="2019"/>
      <c r="AY137" s="1602"/>
      <c r="AZ137" s="2020"/>
      <c r="BA137" s="1612"/>
      <c r="BB137" s="1253"/>
      <c r="BC137" s="1253"/>
      <c r="BD137" s="1253"/>
      <c r="BE137" s="1253" t="s">
        <v>864</v>
      </c>
      <c r="BF137" s="1265" t="s">
        <v>864</v>
      </c>
      <c r="BG137" s="1252"/>
      <c r="BH137" s="1164"/>
      <c r="BI137" s="1164"/>
      <c r="BJ137" s="1162"/>
      <c r="BK137" s="1164"/>
      <c r="BL137" s="1164"/>
      <c r="BM137" s="1164"/>
      <c r="BN137" s="1164"/>
      <c r="BO137" s="1164"/>
      <c r="BP137" s="1165"/>
      <c r="BQ137" s="1200"/>
      <c r="BR137" s="177"/>
      <c r="BS137" s="46"/>
    </row>
    <row r="138" spans="1:91" ht="51.95" customHeight="1" x14ac:dyDescent="0.55000000000000004">
      <c r="A138" s="1437">
        <v>0</v>
      </c>
      <c r="B138" s="1438">
        <v>7</v>
      </c>
      <c r="C138" s="1437">
        <v>0</v>
      </c>
      <c r="D138" s="1438">
        <v>5</v>
      </c>
      <c r="E138" s="1437">
        <v>0</v>
      </c>
      <c r="F138" s="1438">
        <v>2</v>
      </c>
      <c r="G138" s="1437">
        <v>0</v>
      </c>
      <c r="H138" s="1438">
        <v>0</v>
      </c>
      <c r="I138" s="1375"/>
      <c r="J138" s="2766" t="str">
        <f>CONCATENATE(A138,B138,C138,D138,E138,F138,G138,H138)</f>
        <v>07050200</v>
      </c>
      <c r="K138" s="830"/>
      <c r="L138" s="830"/>
      <c r="M138" s="830"/>
      <c r="N138" s="830"/>
      <c r="O138" s="830"/>
      <c r="P138" s="830"/>
      <c r="Q138" s="830"/>
      <c r="R138" s="830"/>
      <c r="S138" s="831" t="s">
        <v>191</v>
      </c>
      <c r="T138" s="2685" t="s">
        <v>2164</v>
      </c>
      <c r="U138" s="2685"/>
      <c r="V138" s="835" t="s">
        <v>653</v>
      </c>
      <c r="W138" s="2415"/>
      <c r="X138" s="2484" t="s">
        <v>2165</v>
      </c>
      <c r="Y138" s="803"/>
      <c r="Z138" s="3041" t="s">
        <v>649</v>
      </c>
      <c r="AA138" s="547"/>
      <c r="AB138" s="547"/>
      <c r="AC138" s="1263"/>
      <c r="AD138" s="3507">
        <f>AY138</f>
        <v>0</v>
      </c>
      <c r="AE138" s="3697"/>
      <c r="AF138" s="3697"/>
      <c r="AG138" s="3384"/>
      <c r="AH138" s="3398">
        <v>0</v>
      </c>
      <c r="AI138" s="3384"/>
      <c r="AJ138" s="3384"/>
      <c r="AK138" s="3384"/>
      <c r="AL138" s="3384"/>
      <c r="AM138" s="3384"/>
      <c r="AN138" s="3384"/>
      <c r="AO138" s="3384"/>
      <c r="AP138" s="3384"/>
      <c r="AQ138" s="3398">
        <f>SUM(AR138:AV138)</f>
        <v>0</v>
      </c>
      <c r="AR138" s="2013"/>
      <c r="AS138" s="1784"/>
      <c r="AT138" s="1784"/>
      <c r="AU138" s="1784"/>
      <c r="AV138" s="1907"/>
      <c r="AW138" s="1410"/>
      <c r="AX138" s="2916">
        <f>(BA138*AQ138)+(BB138*AH138)+(BC138*AH138)+(BD138*AH138)</f>
        <v>0</v>
      </c>
      <c r="AY138" s="3042">
        <f>AX138/'Radiología simple.'!$AO$8</f>
        <v>0</v>
      </c>
      <c r="AZ138" s="1807" t="str">
        <f t="array" ref="AZ138">_xlfn.IFS(AY138&lt;4,"estandar",AY138&gt;9,"compleja",AY138&gt;4,"avanzada")</f>
        <v>estandar</v>
      </c>
      <c r="BA138" s="1554"/>
      <c r="BB138" s="1147"/>
      <c r="BC138" s="1147"/>
      <c r="BD138" s="1147"/>
      <c r="BE138" s="1163"/>
      <c r="BF138" s="1164"/>
      <c r="BG138" s="1164"/>
      <c r="BH138" s="1201"/>
      <c r="BI138" s="1201"/>
      <c r="BJ138" s="1164"/>
      <c r="BK138" s="1164"/>
      <c r="BL138" s="1162"/>
      <c r="BM138" s="1164"/>
      <c r="BN138" s="1164"/>
      <c r="BO138" s="1164"/>
      <c r="BP138" s="1164"/>
      <c r="BQ138" s="1164"/>
      <c r="BR138" s="2444"/>
      <c r="BS138" s="899"/>
      <c r="BT138" s="899"/>
      <c r="BU138" s="899"/>
      <c r="BV138" s="899"/>
      <c r="BW138" s="899"/>
      <c r="BX138" s="899"/>
      <c r="BY138" s="899"/>
      <c r="BZ138" s="899"/>
      <c r="CA138" s="899"/>
      <c r="CB138" s="899"/>
      <c r="CC138" s="899"/>
      <c r="CD138" s="899"/>
      <c r="CE138" s="899"/>
      <c r="CH138" s="5"/>
      <c r="CI138" s="5"/>
      <c r="CJ138" s="5"/>
      <c r="CK138" s="5"/>
      <c r="CL138" s="5"/>
      <c r="CM138" s="5"/>
    </row>
    <row r="139" spans="1:91" ht="51.95" customHeight="1" x14ac:dyDescent="0.55000000000000004">
      <c r="A139" s="1437">
        <v>0</v>
      </c>
      <c r="B139" s="1438">
        <v>7</v>
      </c>
      <c r="C139" s="1437">
        <v>0</v>
      </c>
      <c r="D139" s="1438">
        <v>5</v>
      </c>
      <c r="E139" s="1437">
        <v>0</v>
      </c>
      <c r="F139" s="1438">
        <v>2</v>
      </c>
      <c r="G139" s="1437">
        <v>0</v>
      </c>
      <c r="H139" s="1438">
        <v>1</v>
      </c>
      <c r="I139" s="1375"/>
      <c r="J139" s="2766" t="str">
        <f>CONCATENATE(A139,B139,C139,D139,E139,F139,G139,H139)</f>
        <v>07050201</v>
      </c>
      <c r="K139" s="830"/>
      <c r="L139" s="830"/>
      <c r="M139" s="830"/>
      <c r="N139" s="830"/>
      <c r="O139" s="830"/>
      <c r="P139" s="830"/>
      <c r="Q139" s="830"/>
      <c r="R139" s="830"/>
      <c r="S139" s="831" t="s">
        <v>191</v>
      </c>
      <c r="T139" s="3191"/>
      <c r="U139" s="2685" t="s">
        <v>2166</v>
      </c>
      <c r="V139" s="835" t="s">
        <v>653</v>
      </c>
      <c r="W139" s="2415" t="s">
        <v>2167</v>
      </c>
      <c r="X139" s="2484" t="s">
        <v>2165</v>
      </c>
      <c r="Y139" s="3047" t="s">
        <v>2168</v>
      </c>
      <c r="Z139" s="3041" t="s">
        <v>649</v>
      </c>
      <c r="AA139" s="547"/>
      <c r="AB139" s="547"/>
      <c r="AC139" s="1263"/>
      <c r="AD139" s="3507">
        <f>AY139</f>
        <v>42.5</v>
      </c>
      <c r="AE139" s="3697"/>
      <c r="AF139" s="3697"/>
      <c r="AG139" s="3384"/>
      <c r="AH139" s="3398">
        <v>90</v>
      </c>
      <c r="AI139" s="3384"/>
      <c r="AJ139" s="3384"/>
      <c r="AK139" s="3384"/>
      <c r="AL139" s="3384"/>
      <c r="AM139" s="3384"/>
      <c r="AN139" s="3384"/>
      <c r="AO139" s="3384"/>
      <c r="AP139" s="3384"/>
      <c r="AQ139" s="3398">
        <v>120</v>
      </c>
      <c r="AR139" s="2013"/>
      <c r="AS139" s="1784"/>
      <c r="AT139" s="1784"/>
      <c r="AU139" s="1784"/>
      <c r="AV139" s="1907"/>
      <c r="AW139" s="1410"/>
      <c r="AX139" s="2916">
        <f>(BA139*AQ139)+(BB139*AH139)+(BC139*AH139)+(BD139*AH139)</f>
        <v>510</v>
      </c>
      <c r="AY139" s="3042">
        <f>AX139/'Radiología simple.'!$AO$8</f>
        <v>42.5</v>
      </c>
      <c r="AZ139" s="1807" t="str">
        <f t="array" ref="AZ139">_xlfn.IFS(AY139&lt;4,"estandar",AY139&gt;9,"compleja",AY139&gt;4,"avanzada")</f>
        <v>compleja</v>
      </c>
      <c r="BA139" s="2570">
        <v>2</v>
      </c>
      <c r="BB139" s="2571">
        <v>1</v>
      </c>
      <c r="BC139" s="2571">
        <v>1</v>
      </c>
      <c r="BD139" s="2572">
        <v>1</v>
      </c>
      <c r="BE139" s="1163"/>
      <c r="BF139" s="1164"/>
      <c r="BG139" s="1164"/>
      <c r="BH139" s="1201"/>
      <c r="BI139" s="1201"/>
      <c r="BJ139" s="1164"/>
      <c r="BK139" s="1164"/>
      <c r="BL139" s="1162"/>
      <c r="BM139" s="1164"/>
      <c r="BN139" s="1164"/>
      <c r="BO139" s="1164"/>
      <c r="BP139" s="1164"/>
      <c r="BQ139" s="1164"/>
      <c r="BR139" s="2444"/>
      <c r="BS139" s="899"/>
      <c r="BT139" s="899"/>
      <c r="BU139" s="899"/>
      <c r="BV139" s="899"/>
      <c r="BW139" s="899"/>
      <c r="BX139" s="899"/>
      <c r="BY139" s="899"/>
      <c r="BZ139" s="899"/>
      <c r="CA139" s="899"/>
      <c r="CB139" s="899"/>
      <c r="CC139" s="899"/>
      <c r="CD139" s="899"/>
      <c r="CE139" s="899"/>
      <c r="CH139" s="5"/>
      <c r="CI139" s="5"/>
      <c r="CJ139" s="5"/>
      <c r="CK139" s="5"/>
      <c r="CL139" s="5"/>
      <c r="CM139" s="5"/>
    </row>
    <row r="140" spans="1:91" ht="51.95" customHeight="1" x14ac:dyDescent="0.55000000000000004">
      <c r="A140" s="1437">
        <v>0</v>
      </c>
      <c r="B140" s="1438">
        <v>7</v>
      </c>
      <c r="C140" s="1437">
        <v>0</v>
      </c>
      <c r="D140" s="1438">
        <v>5</v>
      </c>
      <c r="E140" s="1437">
        <v>0</v>
      </c>
      <c r="F140" s="1438">
        <v>2</v>
      </c>
      <c r="G140" s="1437">
        <v>0</v>
      </c>
      <c r="H140" s="1438">
        <v>2</v>
      </c>
      <c r="I140" s="1375"/>
      <c r="J140" s="2766" t="str">
        <f>CONCATENATE(A140,B140,C140,D140,E140,F140,G140,H140)</f>
        <v>07050202</v>
      </c>
      <c r="K140" s="830"/>
      <c r="L140" s="830"/>
      <c r="M140" s="830"/>
      <c r="N140" s="830"/>
      <c r="O140" s="830"/>
      <c r="P140" s="830"/>
      <c r="Q140" s="830"/>
      <c r="R140" s="830"/>
      <c r="S140" s="831" t="s">
        <v>191</v>
      </c>
      <c r="T140" s="3191"/>
      <c r="U140" s="2685" t="s">
        <v>2169</v>
      </c>
      <c r="V140" s="835" t="s">
        <v>653</v>
      </c>
      <c r="W140" s="2415" t="s">
        <v>2170</v>
      </c>
      <c r="X140" s="2484" t="s">
        <v>2165</v>
      </c>
      <c r="Y140" s="3047" t="s">
        <v>1629</v>
      </c>
      <c r="Z140" s="3041" t="s">
        <v>649</v>
      </c>
      <c r="AA140" s="547"/>
      <c r="AB140" s="547"/>
      <c r="AC140" s="1263"/>
      <c r="AD140" s="3507">
        <f>AY140</f>
        <v>42.5</v>
      </c>
      <c r="AE140" s="3697"/>
      <c r="AF140" s="3697"/>
      <c r="AG140" s="3384"/>
      <c r="AH140" s="3398">
        <v>90</v>
      </c>
      <c r="AI140" s="3384"/>
      <c r="AJ140" s="3384"/>
      <c r="AK140" s="3384"/>
      <c r="AL140" s="3384"/>
      <c r="AM140" s="3384"/>
      <c r="AN140" s="3384"/>
      <c r="AO140" s="3384"/>
      <c r="AP140" s="3384"/>
      <c r="AQ140" s="3398">
        <v>120</v>
      </c>
      <c r="AR140" s="2013"/>
      <c r="AS140" s="1784"/>
      <c r="AT140" s="1784"/>
      <c r="AU140" s="1784"/>
      <c r="AV140" s="1907"/>
      <c r="AW140" s="1410"/>
      <c r="AX140" s="2916">
        <f>(BA140*AQ140)+(BB140*AH140)+(BC140*AH140)+(BD140*AH140)</f>
        <v>510</v>
      </c>
      <c r="AY140" s="3042">
        <f>AX140/'Radiología simple.'!$AO$8</f>
        <v>42.5</v>
      </c>
      <c r="AZ140" s="1807" t="str">
        <f t="array" ref="AZ140">_xlfn.IFS(AY140&lt;4,"estandar",AY140&gt;9,"compleja",AY140&gt;4,"avanzada")</f>
        <v>compleja</v>
      </c>
      <c r="BA140" s="2570">
        <v>2</v>
      </c>
      <c r="BB140" s="2571">
        <v>1</v>
      </c>
      <c r="BC140" s="2571">
        <v>1</v>
      </c>
      <c r="BD140" s="2572">
        <v>1</v>
      </c>
      <c r="BE140" s="1163"/>
      <c r="BF140" s="1164"/>
      <c r="BG140" s="1164"/>
      <c r="BH140" s="1201"/>
      <c r="BI140" s="1201"/>
      <c r="BJ140" s="1164"/>
      <c r="BK140" s="1164"/>
      <c r="BL140" s="1162"/>
      <c r="BM140" s="1164"/>
      <c r="BN140" s="1164"/>
      <c r="BO140" s="1164"/>
      <c r="BP140" s="1164"/>
      <c r="BQ140" s="1164"/>
      <c r="BR140" s="2444"/>
      <c r="BS140" s="899"/>
      <c r="BT140" s="899"/>
      <c r="BU140" s="899"/>
      <c r="BV140" s="899"/>
      <c r="BW140" s="899"/>
      <c r="BX140" s="899"/>
      <c r="BY140" s="899"/>
      <c r="BZ140" s="899"/>
      <c r="CA140" s="899"/>
      <c r="CB140" s="899"/>
      <c r="CC140" s="899"/>
      <c r="CD140" s="899"/>
      <c r="CE140" s="899"/>
      <c r="CH140" s="5"/>
      <c r="CI140" s="5"/>
      <c r="CJ140" s="5"/>
      <c r="CK140" s="5"/>
      <c r="CL140" s="5"/>
      <c r="CM140" s="5"/>
    </row>
    <row r="141" spans="1:91" ht="51.95" customHeight="1" x14ac:dyDescent="0.55000000000000004">
      <c r="A141" s="1437">
        <v>0</v>
      </c>
      <c r="B141" s="1438">
        <v>7</v>
      </c>
      <c r="C141" s="1437">
        <v>0</v>
      </c>
      <c r="D141" s="1438">
        <v>5</v>
      </c>
      <c r="E141" s="1437">
        <v>0</v>
      </c>
      <c r="F141" s="1438">
        <v>2</v>
      </c>
      <c r="G141" s="1437">
        <v>0</v>
      </c>
      <c r="H141" s="1438">
        <v>3</v>
      </c>
      <c r="I141" s="1375"/>
      <c r="J141" s="2766" t="str">
        <f>CONCATENATE(A141,B141,C141,D141,E141,F141,G141,H141)</f>
        <v>07050203</v>
      </c>
      <c r="K141" s="830"/>
      <c r="L141" s="830"/>
      <c r="M141" s="830"/>
      <c r="N141" s="830"/>
      <c r="O141" s="830"/>
      <c r="P141" s="830"/>
      <c r="Q141" s="830"/>
      <c r="R141" s="830"/>
      <c r="S141" s="831" t="s">
        <v>191</v>
      </c>
      <c r="T141" s="3191"/>
      <c r="U141" s="2685" t="s">
        <v>2171</v>
      </c>
      <c r="V141" s="835" t="s">
        <v>653</v>
      </c>
      <c r="W141" s="2415" t="s">
        <v>2172</v>
      </c>
      <c r="X141" s="2484" t="s">
        <v>2165</v>
      </c>
      <c r="Y141" s="803"/>
      <c r="Z141" s="3041" t="s">
        <v>649</v>
      </c>
      <c r="AA141" s="547"/>
      <c r="AB141" s="547"/>
      <c r="AC141" s="1263"/>
      <c r="AD141" s="3507">
        <f>AY141</f>
        <v>50</v>
      </c>
      <c r="AE141" s="3697"/>
      <c r="AF141" s="3697"/>
      <c r="AG141" s="3384"/>
      <c r="AH141" s="3398">
        <v>120</v>
      </c>
      <c r="AI141" s="3384"/>
      <c r="AJ141" s="3384"/>
      <c r="AK141" s="3384"/>
      <c r="AL141" s="3384"/>
      <c r="AM141" s="3384"/>
      <c r="AN141" s="3384"/>
      <c r="AO141" s="3384"/>
      <c r="AP141" s="3384"/>
      <c r="AQ141" s="3398">
        <v>120</v>
      </c>
      <c r="AR141" s="2013"/>
      <c r="AS141" s="1784"/>
      <c r="AT141" s="1784"/>
      <c r="AU141" s="1784"/>
      <c r="AV141" s="1907"/>
      <c r="AW141" s="1410"/>
      <c r="AX141" s="2916">
        <f>(BA141*AQ141)+(BB141*AH141)+(BC141*AH141)+(BD141*AH141)</f>
        <v>600</v>
      </c>
      <c r="AY141" s="3042">
        <f>AX141/'Radiología simple.'!$AO$8</f>
        <v>50</v>
      </c>
      <c r="AZ141" s="1807" t="str">
        <f t="array" ref="AZ141">_xlfn.IFS(AY141&lt;4,"estandar",AY141&gt;9,"compleja",AY141&gt;4,"avanzada")</f>
        <v>compleja</v>
      </c>
      <c r="BA141" s="2570">
        <v>2</v>
      </c>
      <c r="BB141" s="2571">
        <v>1</v>
      </c>
      <c r="BC141" s="2571">
        <v>1</v>
      </c>
      <c r="BD141" s="2572">
        <v>1</v>
      </c>
      <c r="BE141" s="1163"/>
      <c r="BF141" s="1164"/>
      <c r="BG141" s="1164"/>
      <c r="BH141" s="1201"/>
      <c r="BI141" s="1201"/>
      <c r="BJ141" s="1164"/>
      <c r="BK141" s="1164"/>
      <c r="BL141" s="1162"/>
      <c r="BM141" s="1164"/>
      <c r="BN141" s="1164"/>
      <c r="BO141" s="1164"/>
      <c r="BP141" s="1164"/>
      <c r="BQ141" s="1164"/>
      <c r="BR141" s="2444"/>
      <c r="BS141" s="899"/>
      <c r="BT141" s="899"/>
      <c r="BU141" s="899"/>
      <c r="BV141" s="899"/>
      <c r="BW141" s="899"/>
      <c r="BX141" s="899"/>
      <c r="BY141" s="899"/>
      <c r="BZ141" s="899"/>
      <c r="CA141" s="899"/>
      <c r="CB141" s="899"/>
      <c r="CC141" s="899"/>
      <c r="CD141" s="899"/>
      <c r="CE141" s="899"/>
      <c r="CH141" s="5"/>
      <c r="CI141" s="5"/>
      <c r="CJ141" s="5"/>
      <c r="CK141" s="5"/>
      <c r="CL141" s="5"/>
      <c r="CM141" s="5"/>
    </row>
    <row r="142" spans="1:91" ht="51.95" customHeight="1" x14ac:dyDescent="0.55000000000000004">
      <c r="A142" s="1437">
        <v>0</v>
      </c>
      <c r="B142" s="1438">
        <v>7</v>
      </c>
      <c r="C142" s="1437">
        <v>0</v>
      </c>
      <c r="D142" s="1438">
        <v>5</v>
      </c>
      <c r="E142" s="1437">
        <v>0</v>
      </c>
      <c r="F142" s="1438">
        <v>2</v>
      </c>
      <c r="G142" s="1437">
        <v>0</v>
      </c>
      <c r="H142" s="1438">
        <v>4</v>
      </c>
      <c r="I142" s="1375"/>
      <c r="J142" s="2766" t="str">
        <f>CONCATENATE(A142,B142,C142,D142,E142,F142,G142,H142)</f>
        <v>07050204</v>
      </c>
      <c r="K142" s="830"/>
      <c r="L142" s="830"/>
      <c r="M142" s="830"/>
      <c r="N142" s="830"/>
      <c r="O142" s="830"/>
      <c r="P142" s="830"/>
      <c r="Q142" s="830"/>
      <c r="R142" s="830"/>
      <c r="S142" s="831" t="s">
        <v>191</v>
      </c>
      <c r="T142" s="3191"/>
      <c r="U142" s="2685" t="s">
        <v>2173</v>
      </c>
      <c r="V142" s="835" t="s">
        <v>653</v>
      </c>
      <c r="W142" s="2415" t="s">
        <v>2174</v>
      </c>
      <c r="X142" s="2484" t="s">
        <v>2165</v>
      </c>
      <c r="Y142" s="803"/>
      <c r="Z142" s="3041" t="s">
        <v>649</v>
      </c>
      <c r="AA142" s="547"/>
      <c r="AB142" s="547"/>
      <c r="AC142" s="1263"/>
      <c r="AD142" s="3507">
        <f>AY142</f>
        <v>42.5</v>
      </c>
      <c r="AE142" s="3697"/>
      <c r="AF142" s="3697"/>
      <c r="AG142" s="3384"/>
      <c r="AH142" s="3398">
        <v>90</v>
      </c>
      <c r="AI142" s="3384"/>
      <c r="AJ142" s="3384"/>
      <c r="AK142" s="3384"/>
      <c r="AL142" s="3384"/>
      <c r="AM142" s="3384"/>
      <c r="AN142" s="3384"/>
      <c r="AO142" s="3384"/>
      <c r="AP142" s="3384"/>
      <c r="AQ142" s="3398">
        <v>120</v>
      </c>
      <c r="AR142" s="2013"/>
      <c r="AS142" s="1784"/>
      <c r="AT142" s="1784"/>
      <c r="AU142" s="1784"/>
      <c r="AV142" s="1907"/>
      <c r="AW142" s="1410"/>
      <c r="AX142" s="2916">
        <f>(BA142*AQ142)+(BB142*AH142)+(BC142*AH142)+(BD142*AH142)</f>
        <v>510</v>
      </c>
      <c r="AY142" s="3042">
        <f>AX142/'Radiología simple.'!$AO$8</f>
        <v>42.5</v>
      </c>
      <c r="AZ142" s="1807" t="str">
        <f t="array" ref="AZ142">_xlfn.IFS(AY142&lt;4,"estandar",AY142&gt;9,"compleja",AY142&gt;4,"avanzada")</f>
        <v>compleja</v>
      </c>
      <c r="BA142" s="2570">
        <v>2</v>
      </c>
      <c r="BB142" s="2571">
        <v>1</v>
      </c>
      <c r="BC142" s="2571">
        <v>1</v>
      </c>
      <c r="BD142" s="2572">
        <v>1</v>
      </c>
      <c r="BE142" s="1163"/>
      <c r="BF142" s="1164"/>
      <c r="BG142" s="1164"/>
      <c r="BH142" s="1201"/>
      <c r="BI142" s="1201"/>
      <c r="BJ142" s="1164"/>
      <c r="BK142" s="1164"/>
      <c r="BL142" s="1162"/>
      <c r="BM142" s="1164"/>
      <c r="BN142" s="1164"/>
      <c r="BO142" s="1164"/>
      <c r="BP142" s="1164"/>
      <c r="BQ142" s="1164"/>
      <c r="BR142" s="2444"/>
      <c r="BS142" s="899"/>
      <c r="BT142" s="899"/>
      <c r="BU142" s="899"/>
      <c r="BV142" s="899"/>
      <c r="BW142" s="899"/>
      <c r="BX142" s="899"/>
      <c r="BY142" s="899"/>
      <c r="BZ142" s="899"/>
      <c r="CA142" s="899"/>
      <c r="CB142" s="899"/>
      <c r="CC142" s="899"/>
      <c r="CD142" s="899"/>
      <c r="CE142" s="899"/>
      <c r="CH142" s="5"/>
      <c r="CI142" s="5"/>
      <c r="CJ142" s="5"/>
      <c r="CK142" s="5"/>
      <c r="CL142" s="5"/>
      <c r="CM142" s="5"/>
    </row>
    <row r="143" spans="1:91" ht="20.25" customHeight="1" x14ac:dyDescent="0.55000000000000004">
      <c r="A143" s="90"/>
      <c r="B143" s="89"/>
      <c r="C143" s="90"/>
      <c r="D143" s="89"/>
      <c r="E143" s="90"/>
      <c r="F143" s="89"/>
      <c r="G143" s="90"/>
      <c r="H143" s="89"/>
      <c r="I143" s="1339" t="str">
        <f>CONCATENATE(A143,B143,C143,D143,E143,F143,G143,H143)</f>
        <v/>
      </c>
      <c r="J143" s="1339"/>
      <c r="K143" s="127"/>
      <c r="L143" s="127"/>
      <c r="M143" s="120"/>
      <c r="N143" s="120"/>
      <c r="O143" s="120"/>
      <c r="P143" s="120"/>
      <c r="Q143" s="120"/>
      <c r="R143" s="120"/>
      <c r="S143" s="127"/>
      <c r="T143" s="60"/>
      <c r="U143" s="319"/>
      <c r="V143" s="60"/>
      <c r="W143" s="60"/>
      <c r="X143" s="60"/>
      <c r="Y143" s="61"/>
      <c r="Z143" s="61"/>
      <c r="AA143" s="61"/>
      <c r="AB143" s="61"/>
      <c r="AC143" s="1263"/>
      <c r="AD143" s="3685"/>
      <c r="AE143" s="3548"/>
      <c r="AF143" s="3548"/>
      <c r="AG143" s="3384"/>
      <c r="AH143" s="3384"/>
      <c r="AI143" s="3384"/>
      <c r="AJ143" s="3384"/>
      <c r="AK143" s="3384"/>
      <c r="AL143" s="3384"/>
      <c r="AM143" s="3384"/>
      <c r="AN143" s="3384"/>
      <c r="AO143" s="3384"/>
      <c r="AP143" s="3384"/>
      <c r="AQ143" s="3384"/>
      <c r="AR143" s="2013"/>
      <c r="AS143" s="1784"/>
      <c r="AT143" s="1784"/>
      <c r="AU143" s="1784"/>
      <c r="AV143" s="1907"/>
      <c r="AW143" s="1410"/>
      <c r="AX143" s="1850"/>
      <c r="AY143" s="1552"/>
      <c r="AZ143" s="1851"/>
      <c r="BA143" s="1411"/>
      <c r="BB143" s="1163"/>
      <c r="BC143" s="1163"/>
      <c r="BD143" s="1163"/>
      <c r="BE143" s="1164"/>
      <c r="BF143" s="1164"/>
      <c r="BG143" s="1163"/>
      <c r="BH143" s="1164"/>
      <c r="BI143" s="1164"/>
      <c r="BJ143" s="1162"/>
      <c r="BK143" s="1164"/>
      <c r="BL143" s="1164"/>
      <c r="BM143" s="1164"/>
      <c r="BN143" s="1164"/>
      <c r="BO143" s="1164"/>
      <c r="BP143" s="1165"/>
      <c r="BQ143" s="1200"/>
      <c r="BR143" s="177"/>
      <c r="BS143" s="46"/>
    </row>
    <row r="144" spans="1:91" s="1078" customFormat="1" ht="20.25" customHeight="1" x14ac:dyDescent="0.6">
      <c r="A144" s="809"/>
      <c r="B144" s="810"/>
      <c r="C144" s="809"/>
      <c r="D144" s="810"/>
      <c r="E144" s="809"/>
      <c r="F144" s="810"/>
      <c r="G144" s="809"/>
      <c r="H144" s="810"/>
      <c r="I144" s="811" t="str">
        <f>CONCATENATE(A144,B144,C144,D144,E144,F144,G144,H144)</f>
        <v/>
      </c>
      <c r="J144" s="811"/>
      <c r="K144" s="947"/>
      <c r="L144" s="947"/>
      <c r="M144" s="947"/>
      <c r="N144" s="947"/>
      <c r="O144" s="947"/>
      <c r="P144" s="947"/>
      <c r="Q144" s="947"/>
      <c r="R144" s="947"/>
      <c r="S144" s="944" t="s">
        <v>119</v>
      </c>
      <c r="T144" s="1006" t="s">
        <v>2175</v>
      </c>
      <c r="U144" s="1123"/>
      <c r="V144" s="1099"/>
      <c r="W144" s="1099"/>
      <c r="X144" s="1099"/>
      <c r="Y144" s="844" t="s">
        <v>2175</v>
      </c>
      <c r="Z144" s="844"/>
      <c r="AA144" s="844"/>
      <c r="AB144" s="844"/>
      <c r="AC144" s="1258"/>
      <c r="AD144" s="3687"/>
      <c r="AE144" s="3688"/>
      <c r="AF144" s="3688"/>
      <c r="AG144" s="3620"/>
      <c r="AH144" s="3620"/>
      <c r="AI144" s="3620"/>
      <c r="AJ144" s="3620"/>
      <c r="AK144" s="3620"/>
      <c r="AL144" s="3620"/>
      <c r="AM144" s="3620"/>
      <c r="AN144" s="3620"/>
      <c r="AO144" s="3620"/>
      <c r="AP144" s="3620"/>
      <c r="AQ144" s="3620"/>
      <c r="AR144" s="2148"/>
      <c r="AS144" s="1957"/>
      <c r="AT144" s="1957"/>
      <c r="AU144" s="1957"/>
      <c r="AV144" s="1973"/>
      <c r="AW144" s="1945"/>
      <c r="AX144" s="1935"/>
      <c r="AY144" s="1599"/>
      <c r="AZ144" s="1936"/>
      <c r="BA144" s="1610"/>
      <c r="BB144" s="1222"/>
      <c r="BC144" s="1222"/>
      <c r="BD144" s="1222"/>
      <c r="BE144" s="1223"/>
      <c r="BF144" s="1223"/>
      <c r="BG144" s="1222"/>
      <c r="BH144" s="1223"/>
      <c r="BI144" s="1223"/>
      <c r="BJ144" s="1232"/>
      <c r="BK144" s="1223"/>
      <c r="BL144" s="1223"/>
      <c r="BM144" s="1223"/>
      <c r="BN144" s="1223"/>
      <c r="BO144" s="1223"/>
      <c r="BP144" s="1224"/>
      <c r="BQ144" s="1225"/>
      <c r="BR144" s="1076"/>
      <c r="BS144" s="1077"/>
      <c r="BT144" s="564"/>
      <c r="BU144" s="564"/>
      <c r="BV144" s="564"/>
      <c r="BW144" s="564"/>
      <c r="BX144" s="564"/>
      <c r="BY144" s="564"/>
      <c r="BZ144" s="564"/>
      <c r="CA144" s="564"/>
      <c r="CB144" s="564"/>
      <c r="CC144" s="564"/>
      <c r="CD144" s="564"/>
      <c r="CE144" s="564"/>
      <c r="CF144" s="564"/>
      <c r="CG144" s="564"/>
      <c r="CH144" s="564"/>
      <c r="CI144" s="564"/>
      <c r="CJ144" s="564"/>
      <c r="CK144" s="564"/>
      <c r="CL144" s="564"/>
      <c r="CM144" s="564"/>
    </row>
    <row r="145" spans="1:71" ht="51.75" hidden="1" customHeight="1" x14ac:dyDescent="0.55000000000000004">
      <c r="A145" s="537"/>
      <c r="B145" s="538"/>
      <c r="C145" s="537"/>
      <c r="D145" s="538"/>
      <c r="E145" s="537"/>
      <c r="F145" s="538"/>
      <c r="G145" s="537"/>
      <c r="H145" s="538"/>
      <c r="I145" s="2438"/>
      <c r="J145" s="2438"/>
      <c r="K145" s="127"/>
      <c r="L145" s="127"/>
      <c r="M145" s="120"/>
      <c r="N145" s="120"/>
      <c r="O145" s="120"/>
      <c r="P145" s="120"/>
      <c r="Q145" s="120"/>
      <c r="R145" s="120"/>
      <c r="S145" s="1098" t="s">
        <v>94</v>
      </c>
      <c r="T145" s="2334" t="s">
        <v>2176</v>
      </c>
      <c r="U145" s="1134"/>
      <c r="V145" s="1128" t="s">
        <v>2177</v>
      </c>
      <c r="W145" s="1135"/>
      <c r="X145" s="1135" t="s">
        <v>2178</v>
      </c>
      <c r="Y145" s="855"/>
      <c r="Z145" s="548"/>
      <c r="AA145" s="796"/>
      <c r="AB145" s="796"/>
      <c r="AC145" s="1263"/>
      <c r="AD145" s="3507">
        <f t="shared" ref="AD145:AD208" si="25">AY145</f>
        <v>0</v>
      </c>
      <c r="AE145" s="3548"/>
      <c r="AF145" s="3548"/>
      <c r="AG145" s="3384"/>
      <c r="AH145" s="3384"/>
      <c r="AI145" s="3384"/>
      <c r="AJ145" s="3384"/>
      <c r="AK145" s="3384"/>
      <c r="AL145" s="3384"/>
      <c r="AM145" s="3384"/>
      <c r="AN145" s="3384"/>
      <c r="AO145" s="3384"/>
      <c r="AP145" s="3384"/>
      <c r="AQ145" s="3384"/>
      <c r="AR145" s="2013"/>
      <c r="AS145" s="1784"/>
      <c r="AT145" s="1784"/>
      <c r="AU145" s="1784"/>
      <c r="AV145" s="1907"/>
      <c r="AW145" s="1410"/>
      <c r="AX145" s="2916"/>
      <c r="AY145" s="3042"/>
      <c r="AZ145" s="2921"/>
      <c r="BA145" s="1411"/>
      <c r="BB145" s="1163"/>
      <c r="BC145" s="1163"/>
      <c r="BD145" s="1163"/>
      <c r="BE145" s="1164"/>
      <c r="BF145" s="1164"/>
      <c r="BG145" s="1163"/>
      <c r="BH145" s="1164"/>
      <c r="BI145" s="1164"/>
      <c r="BJ145" s="1162"/>
      <c r="BK145" s="1164"/>
      <c r="BL145" s="1164"/>
      <c r="BM145" s="1164"/>
      <c r="BN145" s="1164"/>
      <c r="BO145" s="1164"/>
      <c r="BP145" s="1165"/>
      <c r="BQ145" s="1200"/>
      <c r="BR145" s="177"/>
      <c r="BS145" s="46"/>
    </row>
    <row r="146" spans="1:71" ht="51.75" hidden="1" customHeight="1" x14ac:dyDescent="0.55000000000000004">
      <c r="A146" s="537"/>
      <c r="B146" s="538"/>
      <c r="C146" s="537"/>
      <c r="D146" s="538"/>
      <c r="E146" s="537"/>
      <c r="F146" s="538"/>
      <c r="G146" s="537"/>
      <c r="H146" s="538"/>
      <c r="I146" s="2438"/>
      <c r="J146" s="2438"/>
      <c r="K146" s="127"/>
      <c r="L146" s="127"/>
      <c r="M146" s="120"/>
      <c r="N146" s="120"/>
      <c r="O146" s="120"/>
      <c r="P146" s="120"/>
      <c r="Q146" s="120"/>
      <c r="R146" s="120"/>
      <c r="S146" s="1098" t="s">
        <v>94</v>
      </c>
      <c r="T146" s="2334" t="s">
        <v>2179</v>
      </c>
      <c r="U146" s="1134"/>
      <c r="V146" s="1128" t="s">
        <v>2177</v>
      </c>
      <c r="W146" s="1135"/>
      <c r="X146" s="1135" t="s">
        <v>2178</v>
      </c>
      <c r="Y146" s="855"/>
      <c r="Z146" s="548"/>
      <c r="AA146" s="796"/>
      <c r="AB146" s="796"/>
      <c r="AC146" s="1263"/>
      <c r="AD146" s="3507">
        <f t="shared" si="25"/>
        <v>0</v>
      </c>
      <c r="AE146" s="3548"/>
      <c r="AF146" s="3548"/>
      <c r="AG146" s="3384"/>
      <c r="AH146" s="3384"/>
      <c r="AI146" s="3384"/>
      <c r="AJ146" s="3384"/>
      <c r="AK146" s="3384"/>
      <c r="AL146" s="3384"/>
      <c r="AM146" s="3384"/>
      <c r="AN146" s="3384"/>
      <c r="AO146" s="3384"/>
      <c r="AP146" s="3384"/>
      <c r="AQ146" s="3384"/>
      <c r="AR146" s="2013"/>
      <c r="AS146" s="1784"/>
      <c r="AT146" s="1784"/>
      <c r="AU146" s="1784"/>
      <c r="AV146" s="1907"/>
      <c r="AW146" s="1410"/>
      <c r="AX146" s="2916"/>
      <c r="AY146" s="3042"/>
      <c r="AZ146" s="2921"/>
      <c r="BA146" s="1411"/>
      <c r="BB146" s="1163"/>
      <c r="BC146" s="1163"/>
      <c r="BD146" s="1163"/>
      <c r="BE146" s="1164"/>
      <c r="BF146" s="1164"/>
      <c r="BG146" s="1163"/>
      <c r="BH146" s="1164"/>
      <c r="BI146" s="1164"/>
      <c r="BJ146" s="1162"/>
      <c r="BK146" s="1164"/>
      <c r="BL146" s="1164"/>
      <c r="BM146" s="1164"/>
      <c r="BN146" s="1164"/>
      <c r="BO146" s="1164"/>
      <c r="BP146" s="1165"/>
      <c r="BQ146" s="1200"/>
      <c r="BR146" s="177"/>
      <c r="BS146" s="46"/>
    </row>
    <row r="147" spans="1:71" ht="51.75" hidden="1" customHeight="1" x14ac:dyDescent="0.55000000000000004">
      <c r="A147" s="816">
        <v>0</v>
      </c>
      <c r="B147" s="817">
        <v>7</v>
      </c>
      <c r="C147" s="816">
        <v>0</v>
      </c>
      <c r="D147" s="817">
        <v>9</v>
      </c>
      <c r="E147" s="816">
        <v>0</v>
      </c>
      <c r="F147" s="817">
        <v>6</v>
      </c>
      <c r="G147" s="816">
        <v>0</v>
      </c>
      <c r="H147" s="817">
        <v>0</v>
      </c>
      <c r="I147" s="2801" t="str">
        <f t="shared" ref="I147:I158" si="26">CONCATENATE(A147,B147,C147,D147,E147,F147,G147,H147)</f>
        <v>07090600</v>
      </c>
      <c r="J147" s="2438"/>
      <c r="K147" s="781"/>
      <c r="L147" s="781"/>
      <c r="M147" s="781"/>
      <c r="N147" s="781"/>
      <c r="O147" s="781"/>
      <c r="P147" s="781"/>
      <c r="Q147" s="781"/>
      <c r="R147" s="781"/>
      <c r="S147" s="799" t="s">
        <v>119</v>
      </c>
      <c r="T147" s="1134" t="s">
        <v>2180</v>
      </c>
      <c r="U147" s="1134" t="s">
        <v>2181</v>
      </c>
      <c r="V147" s="1128" t="s">
        <v>2177</v>
      </c>
      <c r="W147" s="1046"/>
      <c r="X147" s="1046"/>
      <c r="Y147" s="1131"/>
      <c r="Z147" s="548"/>
      <c r="AA147" s="796"/>
      <c r="AB147" s="796"/>
      <c r="AC147" s="1263"/>
      <c r="AD147" s="3507">
        <f t="shared" si="25"/>
        <v>0</v>
      </c>
      <c r="AE147" s="3548"/>
      <c r="AF147" s="3548"/>
      <c r="AG147" s="3384"/>
      <c r="AH147" s="3384"/>
      <c r="AI147" s="3384"/>
      <c r="AJ147" s="3384"/>
      <c r="AK147" s="3384"/>
      <c r="AL147" s="3384"/>
      <c r="AM147" s="3384"/>
      <c r="AN147" s="3384"/>
      <c r="AO147" s="3384"/>
      <c r="AP147" s="3384"/>
      <c r="AQ147" s="3384"/>
      <c r="AR147" s="2013"/>
      <c r="AS147" s="1784"/>
      <c r="AT147" s="1784"/>
      <c r="AU147" s="1784"/>
      <c r="AV147" s="1907"/>
      <c r="AW147" s="1410"/>
      <c r="AX147" s="2916">
        <f t="shared" ref="AX147:AX158" si="27">(BA147*AP147)+(BB147*AG147)+(BC147*AG147)+(BD147*AG147)</f>
        <v>0</v>
      </c>
      <c r="AY147" s="3042">
        <f>AX147/'Radiología simple.'!$AO$8</f>
        <v>0</v>
      </c>
      <c r="AZ147" s="2921"/>
      <c r="BA147" s="1411"/>
      <c r="BB147" s="1163"/>
      <c r="BC147" s="1163"/>
      <c r="BD147" s="1163"/>
      <c r="BE147" s="1164"/>
      <c r="BF147" s="1164"/>
      <c r="BG147" s="1163"/>
      <c r="BH147" s="1164"/>
      <c r="BI147" s="1164"/>
      <c r="BJ147" s="1162"/>
      <c r="BK147" s="1164"/>
      <c r="BL147" s="1164"/>
      <c r="BM147" s="1164"/>
      <c r="BN147" s="1164"/>
      <c r="BO147" s="1164"/>
      <c r="BP147" s="1165"/>
      <c r="BQ147" s="1200"/>
      <c r="BR147" s="177"/>
      <c r="BS147" s="46"/>
    </row>
    <row r="148" spans="1:71" ht="51.75" hidden="1" customHeight="1" x14ac:dyDescent="0.55000000000000004">
      <c r="A148" s="816">
        <v>0</v>
      </c>
      <c r="B148" s="817">
        <v>7</v>
      </c>
      <c r="C148" s="816">
        <v>0</v>
      </c>
      <c r="D148" s="817">
        <v>9</v>
      </c>
      <c r="E148" s="816">
        <v>0</v>
      </c>
      <c r="F148" s="817">
        <v>6</v>
      </c>
      <c r="G148" s="816">
        <v>0</v>
      </c>
      <c r="H148" s="817">
        <v>1</v>
      </c>
      <c r="I148" s="2801" t="str">
        <f t="shared" si="26"/>
        <v>07090601</v>
      </c>
      <c r="J148" s="2438"/>
      <c r="K148" s="781"/>
      <c r="L148" s="781">
        <v>72176</v>
      </c>
      <c r="M148" s="781"/>
      <c r="N148" s="781"/>
      <c r="O148" s="781"/>
      <c r="P148" s="781"/>
      <c r="Q148" s="781"/>
      <c r="R148" s="781"/>
      <c r="S148" s="799" t="s">
        <v>119</v>
      </c>
      <c r="T148" s="1134"/>
      <c r="U148" s="1134" t="s">
        <v>2182</v>
      </c>
      <c r="V148" s="1128" t="s">
        <v>2177</v>
      </c>
      <c r="W148" s="1046"/>
      <c r="X148" s="1046"/>
      <c r="Y148" s="855" t="s">
        <v>2182</v>
      </c>
      <c r="Z148" s="548"/>
      <c r="AA148" s="796"/>
      <c r="AB148" s="796"/>
      <c r="AC148" s="1263"/>
      <c r="AD148" s="3507">
        <f t="shared" si="25"/>
        <v>0</v>
      </c>
      <c r="AE148" s="3548"/>
      <c r="AF148" s="3548"/>
      <c r="AG148" s="3384">
        <v>50</v>
      </c>
      <c r="AH148" s="3384"/>
      <c r="AI148" s="3384"/>
      <c r="AJ148" s="3384"/>
      <c r="AK148" s="3384"/>
      <c r="AL148" s="3384"/>
      <c r="AM148" s="3384"/>
      <c r="AN148" s="3384"/>
      <c r="AO148" s="3384"/>
      <c r="AP148" s="3384"/>
      <c r="AQ148" s="3384"/>
      <c r="AR148" s="2013"/>
      <c r="AS148" s="1784"/>
      <c r="AT148" s="1784"/>
      <c r="AU148" s="1784"/>
      <c r="AV148" s="1907"/>
      <c r="AW148" s="1410"/>
      <c r="AX148" s="2916">
        <f t="shared" si="27"/>
        <v>0</v>
      </c>
      <c r="AY148" s="3042">
        <f>AX148/'Radiología simple.'!$AO$8</f>
        <v>0</v>
      </c>
      <c r="AZ148" s="2921"/>
      <c r="BA148" s="1411"/>
      <c r="BB148" s="1163"/>
      <c r="BC148" s="1163"/>
      <c r="BD148" s="1163"/>
      <c r="BE148" s="1164">
        <v>16.392141779788801</v>
      </c>
      <c r="BF148" s="1164">
        <v>20.339803921568599</v>
      </c>
      <c r="BG148" s="1163"/>
      <c r="BH148" s="1164">
        <v>36.251131221719497</v>
      </c>
      <c r="BI148" s="1164">
        <f>SUM(BE148,BF148,BH148)</f>
        <v>72.983076923076908</v>
      </c>
      <c r="BJ148" s="1162"/>
      <c r="BK148" s="1164">
        <v>7.4831834932539598</v>
      </c>
      <c r="BL148" s="1164">
        <v>0</v>
      </c>
      <c r="BM148" s="1164">
        <v>8</v>
      </c>
      <c r="BN148" s="1164">
        <v>0.98104170433137505</v>
      </c>
      <c r="BO148" s="1164">
        <f>SUM(BI148,BK148,BL148,BM148,BN148)</f>
        <v>89.447302120662243</v>
      </c>
      <c r="BP148" s="1165"/>
      <c r="BQ148" s="1200"/>
      <c r="BR148" s="177"/>
      <c r="BS148" s="46"/>
    </row>
    <row r="149" spans="1:71" ht="51.75" hidden="1" customHeight="1" x14ac:dyDescent="0.55000000000000004">
      <c r="A149" s="816">
        <v>0</v>
      </c>
      <c r="B149" s="817">
        <v>7</v>
      </c>
      <c r="C149" s="816">
        <v>0</v>
      </c>
      <c r="D149" s="817">
        <v>9</v>
      </c>
      <c r="E149" s="816">
        <v>0</v>
      </c>
      <c r="F149" s="817">
        <v>6</v>
      </c>
      <c r="G149" s="816">
        <v>0</v>
      </c>
      <c r="H149" s="817">
        <v>2</v>
      </c>
      <c r="I149" s="2801" t="str">
        <f t="shared" si="26"/>
        <v>07090602</v>
      </c>
      <c r="J149" s="2438"/>
      <c r="K149" s="1011"/>
      <c r="L149" s="542" t="s">
        <v>309</v>
      </c>
      <c r="M149" s="542"/>
      <c r="N149" s="542"/>
      <c r="O149" s="542"/>
      <c r="P149" s="542"/>
      <c r="Q149" s="542"/>
      <c r="R149" s="542"/>
      <c r="S149" s="799" t="s">
        <v>119</v>
      </c>
      <c r="T149" s="1134"/>
      <c r="U149" s="1134" t="s">
        <v>2183</v>
      </c>
      <c r="V149" s="1128" t="s">
        <v>2177</v>
      </c>
      <c r="W149" s="1046"/>
      <c r="X149" s="1046"/>
      <c r="Y149" s="855" t="s">
        <v>2183</v>
      </c>
      <c r="Z149" s="548"/>
      <c r="AA149" s="796"/>
      <c r="AB149" s="796"/>
      <c r="AC149" s="1263"/>
      <c r="AD149" s="3507">
        <f t="shared" si="25"/>
        <v>0</v>
      </c>
      <c r="AE149" s="3548"/>
      <c r="AF149" s="3548"/>
      <c r="AG149" s="3384">
        <v>60</v>
      </c>
      <c r="AH149" s="3384"/>
      <c r="AI149" s="3384"/>
      <c r="AJ149" s="3384"/>
      <c r="AK149" s="3384"/>
      <c r="AL149" s="3384"/>
      <c r="AM149" s="3384"/>
      <c r="AN149" s="3384"/>
      <c r="AO149" s="3384"/>
      <c r="AP149" s="3384"/>
      <c r="AQ149" s="3384"/>
      <c r="AR149" s="2013"/>
      <c r="AS149" s="1784"/>
      <c r="AT149" s="1784"/>
      <c r="AU149" s="1784"/>
      <c r="AV149" s="1907"/>
      <c r="AW149" s="1410"/>
      <c r="AX149" s="2916">
        <f t="shared" si="27"/>
        <v>0</v>
      </c>
      <c r="AY149" s="3042">
        <f>AX149/'Radiología simple.'!$AO$8</f>
        <v>0</v>
      </c>
      <c r="AZ149" s="2921"/>
      <c r="BA149" s="1411"/>
      <c r="BB149" s="1163"/>
      <c r="BC149" s="1163"/>
      <c r="BD149" s="1163"/>
      <c r="BE149" s="1164">
        <v>19.670570135746601</v>
      </c>
      <c r="BF149" s="1164">
        <v>24.4077647058824</v>
      </c>
      <c r="BG149" s="1163"/>
      <c r="BH149" s="1164">
        <v>43.501357466063297</v>
      </c>
      <c r="BI149" s="1164">
        <f>SUM(BE149,BF149,BH149)</f>
        <v>87.579692307692298</v>
      </c>
      <c r="BJ149" s="1162"/>
      <c r="BK149" s="1164">
        <v>43.760419147416101</v>
      </c>
      <c r="BL149" s="1164">
        <v>0</v>
      </c>
      <c r="BM149" s="1164">
        <v>8</v>
      </c>
      <c r="BN149" s="1164">
        <v>8.6022317077484001</v>
      </c>
      <c r="BO149" s="1164">
        <f>SUM(BI149,BK149,BL149,BM149,BN149)</f>
        <v>147.94234316285679</v>
      </c>
      <c r="BP149" s="1165"/>
      <c r="BQ149" s="1200"/>
      <c r="BR149" s="177"/>
      <c r="BS149" s="46"/>
    </row>
    <row r="150" spans="1:71" ht="51.75" hidden="1" customHeight="1" x14ac:dyDescent="0.55000000000000004">
      <c r="A150" s="537">
        <v>0</v>
      </c>
      <c r="B150" s="538">
        <v>7</v>
      </c>
      <c r="C150" s="537">
        <v>0</v>
      </c>
      <c r="D150" s="538">
        <v>3</v>
      </c>
      <c r="E150" s="537">
        <v>0</v>
      </c>
      <c r="F150" s="538">
        <v>2</v>
      </c>
      <c r="G150" s="537">
        <v>0</v>
      </c>
      <c r="H150" s="538">
        <v>0</v>
      </c>
      <c r="I150" s="2438" t="str">
        <f t="shared" si="26"/>
        <v>07030200</v>
      </c>
      <c r="J150" s="2438"/>
      <c r="K150" s="1011"/>
      <c r="L150" s="781"/>
      <c r="M150" s="781"/>
      <c r="N150" s="781"/>
      <c r="O150" s="781"/>
      <c r="P150" s="781"/>
      <c r="Q150" s="781"/>
      <c r="R150" s="781"/>
      <c r="S150" s="542" t="s">
        <v>119</v>
      </c>
      <c r="T150" s="2489" t="s">
        <v>2184</v>
      </c>
      <c r="U150" s="2536"/>
      <c r="V150" s="3046" t="s">
        <v>653</v>
      </c>
      <c r="W150" s="2484"/>
      <c r="X150" s="2484"/>
      <c r="Y150" s="780"/>
      <c r="Z150" s="548"/>
      <c r="AA150" s="796"/>
      <c r="AB150" s="796"/>
      <c r="AC150" s="1263"/>
      <c r="AD150" s="3507">
        <f t="shared" si="25"/>
        <v>0</v>
      </c>
      <c r="AE150" s="3548"/>
      <c r="AF150" s="3548"/>
      <c r="AG150" s="3384"/>
      <c r="AH150" s="3384"/>
      <c r="AI150" s="3384"/>
      <c r="AJ150" s="3384"/>
      <c r="AK150" s="3384"/>
      <c r="AL150" s="3384"/>
      <c r="AM150" s="3384"/>
      <c r="AN150" s="3384"/>
      <c r="AO150" s="3384"/>
      <c r="AP150" s="3384"/>
      <c r="AQ150" s="3384"/>
      <c r="AR150" s="2013"/>
      <c r="AS150" s="1784"/>
      <c r="AT150" s="1784"/>
      <c r="AU150" s="1784"/>
      <c r="AV150" s="1907"/>
      <c r="AW150" s="1410"/>
      <c r="AX150" s="2916">
        <f t="shared" si="27"/>
        <v>0</v>
      </c>
      <c r="AY150" s="3042">
        <f>AX150/'Radiología simple.'!$AO$8</f>
        <v>0</v>
      </c>
      <c r="AZ150" s="2921"/>
      <c r="BA150" s="1411"/>
      <c r="BB150" s="1163"/>
      <c r="BC150" s="1163"/>
      <c r="BD150" s="1163"/>
      <c r="BE150" s="1164"/>
      <c r="BF150" s="1164"/>
      <c r="BG150" s="1163"/>
      <c r="BH150" s="1164"/>
      <c r="BI150" s="1164"/>
      <c r="BJ150" s="1162"/>
      <c r="BK150" s="1164"/>
      <c r="BL150" s="1164"/>
      <c r="BM150" s="1164"/>
      <c r="BN150" s="1164"/>
      <c r="BO150" s="1164"/>
      <c r="BP150" s="1165"/>
      <c r="BQ150" s="1200"/>
      <c r="BR150" s="177"/>
      <c r="BS150" s="46"/>
    </row>
    <row r="151" spans="1:71" ht="51.75" hidden="1" customHeight="1" x14ac:dyDescent="0.55000000000000004">
      <c r="A151" s="537">
        <v>0</v>
      </c>
      <c r="B151" s="538">
        <v>7</v>
      </c>
      <c r="C151" s="537">
        <v>0</v>
      </c>
      <c r="D151" s="538">
        <v>3</v>
      </c>
      <c r="E151" s="537">
        <v>0</v>
      </c>
      <c r="F151" s="538">
        <v>2</v>
      </c>
      <c r="G151" s="537">
        <v>0</v>
      </c>
      <c r="H151" s="538">
        <v>1</v>
      </c>
      <c r="I151" s="2438" t="str">
        <f t="shared" si="26"/>
        <v>07030201</v>
      </c>
      <c r="J151" s="2438"/>
      <c r="K151" s="1011"/>
      <c r="L151" s="542" t="s">
        <v>309</v>
      </c>
      <c r="M151" s="542"/>
      <c r="N151" s="542"/>
      <c r="O151" s="542"/>
      <c r="P151" s="542"/>
      <c r="Q151" s="542"/>
      <c r="R151" s="542"/>
      <c r="S151" s="790" t="s">
        <v>104</v>
      </c>
      <c r="T151" s="2537"/>
      <c r="U151" s="2489" t="s">
        <v>2185</v>
      </c>
      <c r="V151" s="3046" t="s">
        <v>653</v>
      </c>
      <c r="W151" s="2537" t="s">
        <v>2186</v>
      </c>
      <c r="X151" s="2537"/>
      <c r="Y151" s="545" t="s">
        <v>2185</v>
      </c>
      <c r="Z151" s="548"/>
      <c r="AA151" s="796"/>
      <c r="AB151" s="796"/>
      <c r="AC151" s="1263"/>
      <c r="AD151" s="3507">
        <f t="shared" si="25"/>
        <v>0</v>
      </c>
      <c r="AE151" s="3548"/>
      <c r="AF151" s="3548"/>
      <c r="AG151" s="3384">
        <v>50</v>
      </c>
      <c r="AH151" s="3384"/>
      <c r="AI151" s="3384"/>
      <c r="AJ151" s="3384"/>
      <c r="AK151" s="3384"/>
      <c r="AL151" s="3384"/>
      <c r="AM151" s="3384"/>
      <c r="AN151" s="3384"/>
      <c r="AO151" s="3384"/>
      <c r="AP151" s="3384"/>
      <c r="AQ151" s="3384"/>
      <c r="AR151" s="2013"/>
      <c r="AS151" s="1784"/>
      <c r="AT151" s="1784"/>
      <c r="AU151" s="1784"/>
      <c r="AV151" s="1907"/>
      <c r="AW151" s="1410"/>
      <c r="AX151" s="2916">
        <f t="shared" si="27"/>
        <v>0</v>
      </c>
      <c r="AY151" s="3042">
        <f>AX151/'Radiología simple.'!$AO$8</f>
        <v>0</v>
      </c>
      <c r="AZ151" s="2921"/>
      <c r="BA151" s="1411"/>
      <c r="BB151" s="1163"/>
      <c r="BC151" s="1163"/>
      <c r="BD151" s="1163"/>
      <c r="BE151" s="1164">
        <v>16.392141779788801</v>
      </c>
      <c r="BF151" s="1164">
        <v>20.339803921568599</v>
      </c>
      <c r="BG151" s="1163"/>
      <c r="BH151" s="1164">
        <v>36.251131221719497</v>
      </c>
      <c r="BI151" s="1164">
        <f>SUM(BE151,BF151,BH151)</f>
        <v>72.983076923076908</v>
      </c>
      <c r="BJ151" s="1162"/>
      <c r="BK151" s="1164">
        <v>36.467015956179999</v>
      </c>
      <c r="BL151" s="1164">
        <v>0</v>
      </c>
      <c r="BM151" s="1164">
        <v>8</v>
      </c>
      <c r="BN151" s="1164">
        <v>8.6022317077484001</v>
      </c>
      <c r="BO151" s="1164">
        <f>SUM(BI151,BK151,BL151,BM151,BN151)</f>
        <v>126.05232458700532</v>
      </c>
      <c r="BP151" s="1165"/>
      <c r="BQ151" s="1200"/>
      <c r="BR151" s="177"/>
      <c r="BS151" s="46"/>
    </row>
    <row r="152" spans="1:71" ht="51.75" hidden="1" customHeight="1" x14ac:dyDescent="0.55000000000000004">
      <c r="A152" s="537">
        <v>0</v>
      </c>
      <c r="B152" s="538">
        <v>7</v>
      </c>
      <c r="C152" s="537">
        <v>0</v>
      </c>
      <c r="D152" s="538">
        <v>3</v>
      </c>
      <c r="E152" s="537">
        <v>0</v>
      </c>
      <c r="F152" s="538">
        <v>2</v>
      </c>
      <c r="G152" s="537">
        <v>0</v>
      </c>
      <c r="H152" s="538">
        <v>2</v>
      </c>
      <c r="I152" s="2438" t="str">
        <f t="shared" si="26"/>
        <v>07030202</v>
      </c>
      <c r="J152" s="2438"/>
      <c r="K152" s="1011"/>
      <c r="L152" s="542" t="s">
        <v>309</v>
      </c>
      <c r="M152" s="542"/>
      <c r="N152" s="542"/>
      <c r="O152" s="542"/>
      <c r="P152" s="542"/>
      <c r="Q152" s="542"/>
      <c r="R152" s="542"/>
      <c r="S152" s="542" t="s">
        <v>119</v>
      </c>
      <c r="T152" s="2538"/>
      <c r="U152" s="2489" t="s">
        <v>2187</v>
      </c>
      <c r="V152" s="3046" t="s">
        <v>653</v>
      </c>
      <c r="W152" s="1046"/>
      <c r="X152" s="1046"/>
      <c r="Y152" s="545" t="s">
        <v>2188</v>
      </c>
      <c r="Z152" s="548"/>
      <c r="AA152" s="796"/>
      <c r="AB152" s="796"/>
      <c r="AC152" s="1263"/>
      <c r="AD152" s="3507">
        <f t="shared" si="25"/>
        <v>0</v>
      </c>
      <c r="AE152" s="3548"/>
      <c r="AF152" s="3548"/>
      <c r="AG152" s="3384">
        <v>50</v>
      </c>
      <c r="AH152" s="3384"/>
      <c r="AI152" s="3384"/>
      <c r="AJ152" s="3384"/>
      <c r="AK152" s="3384"/>
      <c r="AL152" s="3384"/>
      <c r="AM152" s="3384"/>
      <c r="AN152" s="3384"/>
      <c r="AO152" s="3384"/>
      <c r="AP152" s="3384"/>
      <c r="AQ152" s="3384"/>
      <c r="AR152" s="2013"/>
      <c r="AS152" s="1784"/>
      <c r="AT152" s="1784"/>
      <c r="AU152" s="1784"/>
      <c r="AV152" s="1907"/>
      <c r="AW152" s="1410"/>
      <c r="AX152" s="2916">
        <f t="shared" si="27"/>
        <v>0</v>
      </c>
      <c r="AY152" s="3042">
        <f>AX152/'Radiología simple.'!$AO$8</f>
        <v>0</v>
      </c>
      <c r="AZ152" s="2921"/>
      <c r="BA152" s="1411"/>
      <c r="BB152" s="1163"/>
      <c r="BC152" s="1163"/>
      <c r="BD152" s="1163"/>
      <c r="BE152" s="1164">
        <v>16.392141779788801</v>
      </c>
      <c r="BF152" s="1164">
        <v>20.339803921568599</v>
      </c>
      <c r="BG152" s="1163"/>
      <c r="BH152" s="1164">
        <v>36.251131221719497</v>
      </c>
      <c r="BI152" s="1164">
        <f>SUM(BE152,BF152,BH152)</f>
        <v>72.983076923076908</v>
      </c>
      <c r="BJ152" s="1162"/>
      <c r="BK152" s="1164">
        <v>36.467015956179999</v>
      </c>
      <c r="BL152" s="1164">
        <v>0</v>
      </c>
      <c r="BM152" s="1164">
        <v>8</v>
      </c>
      <c r="BN152" s="1164">
        <v>8.6022317077484001</v>
      </c>
      <c r="BO152" s="1164">
        <f>SUM(BI152,BK152,BL152,BM152,BN152)</f>
        <v>126.05232458700532</v>
      </c>
      <c r="BP152" s="1165"/>
      <c r="BQ152" s="1200"/>
      <c r="BR152" s="177"/>
      <c r="BS152" s="46"/>
    </row>
    <row r="153" spans="1:71" ht="51.75" hidden="1" customHeight="1" x14ac:dyDescent="0.55000000000000004">
      <c r="A153" s="537"/>
      <c r="B153" s="538"/>
      <c r="C153" s="537"/>
      <c r="D153" s="538"/>
      <c r="E153" s="537"/>
      <c r="F153" s="538"/>
      <c r="G153" s="537"/>
      <c r="H153" s="538"/>
      <c r="I153" s="2438" t="str">
        <f t="shared" si="26"/>
        <v/>
      </c>
      <c r="J153" s="2438"/>
      <c r="K153" s="1011"/>
      <c r="L153" s="781"/>
      <c r="M153" s="781"/>
      <c r="N153" s="781"/>
      <c r="O153" s="781"/>
      <c r="P153" s="781"/>
      <c r="Q153" s="781"/>
      <c r="R153" s="781"/>
      <c r="S153" s="790" t="s">
        <v>104</v>
      </c>
      <c r="T153" s="2539"/>
      <c r="U153" s="2537" t="s">
        <v>2189</v>
      </c>
      <c r="V153" s="3046" t="s">
        <v>653</v>
      </c>
      <c r="W153" s="1530"/>
      <c r="X153" s="1530"/>
      <c r="Y153" s="780"/>
      <c r="Z153" s="548"/>
      <c r="AA153" s="796"/>
      <c r="AB153" s="796"/>
      <c r="AC153" s="1263"/>
      <c r="AD153" s="3507">
        <f t="shared" si="25"/>
        <v>0</v>
      </c>
      <c r="AE153" s="3548"/>
      <c r="AF153" s="3548"/>
      <c r="AG153" s="3384">
        <v>50</v>
      </c>
      <c r="AH153" s="3384"/>
      <c r="AI153" s="3384"/>
      <c r="AJ153" s="3384"/>
      <c r="AK153" s="3384"/>
      <c r="AL153" s="3384"/>
      <c r="AM153" s="3384"/>
      <c r="AN153" s="3384"/>
      <c r="AO153" s="3384"/>
      <c r="AP153" s="3384"/>
      <c r="AQ153" s="3384"/>
      <c r="AR153" s="2013"/>
      <c r="AS153" s="1784"/>
      <c r="AT153" s="1784"/>
      <c r="AU153" s="1784"/>
      <c r="AV153" s="1907"/>
      <c r="AW153" s="1410"/>
      <c r="AX153" s="2916">
        <f t="shared" si="27"/>
        <v>0</v>
      </c>
      <c r="AY153" s="3042">
        <f>AX153/'Radiología simple.'!$AO$8</f>
        <v>0</v>
      </c>
      <c r="AZ153" s="2921"/>
      <c r="BA153" s="1411"/>
      <c r="BB153" s="1163"/>
      <c r="BC153" s="1163"/>
      <c r="BD153" s="1163"/>
      <c r="BE153" s="1164"/>
      <c r="BF153" s="1164"/>
      <c r="BG153" s="1163"/>
      <c r="BH153" s="1164"/>
      <c r="BI153" s="1164"/>
      <c r="BJ153" s="1162"/>
      <c r="BK153" s="1164"/>
      <c r="BL153" s="1164"/>
      <c r="BM153" s="1164"/>
      <c r="BN153" s="1164"/>
      <c r="BO153" s="1164"/>
      <c r="BP153" s="1165"/>
      <c r="BQ153" s="1200"/>
      <c r="BR153" s="177"/>
      <c r="BS153" s="46"/>
    </row>
    <row r="154" spans="1:71" ht="51.75" hidden="1" customHeight="1" x14ac:dyDescent="0.55000000000000004">
      <c r="A154" s="537">
        <v>0</v>
      </c>
      <c r="B154" s="538">
        <v>7</v>
      </c>
      <c r="C154" s="537">
        <v>0</v>
      </c>
      <c r="D154" s="538">
        <v>3</v>
      </c>
      <c r="E154" s="537">
        <v>0</v>
      </c>
      <c r="F154" s="538">
        <v>3</v>
      </c>
      <c r="G154" s="537">
        <v>0</v>
      </c>
      <c r="H154" s="538">
        <v>0</v>
      </c>
      <c r="I154" s="2438" t="str">
        <f t="shared" si="26"/>
        <v>07030300</v>
      </c>
      <c r="J154" s="2438"/>
      <c r="K154" s="1011"/>
      <c r="L154" s="781"/>
      <c r="M154" s="781"/>
      <c r="N154" s="781"/>
      <c r="O154" s="781"/>
      <c r="P154" s="781"/>
      <c r="Q154" s="781"/>
      <c r="R154" s="781"/>
      <c r="S154" s="1445" t="s">
        <v>119</v>
      </c>
      <c r="T154" s="2489" t="s">
        <v>2033</v>
      </c>
      <c r="U154" s="2536"/>
      <c r="V154" s="3046" t="s">
        <v>653</v>
      </c>
      <c r="W154" s="2484" t="s">
        <v>2190</v>
      </c>
      <c r="X154" s="2484"/>
      <c r="Y154" s="780"/>
      <c r="Z154" s="548"/>
      <c r="AA154" s="796"/>
      <c r="AB154" s="796"/>
      <c r="AC154" s="1263"/>
      <c r="AD154" s="3507">
        <f t="shared" si="25"/>
        <v>0</v>
      </c>
      <c r="AE154" s="3548"/>
      <c r="AF154" s="3548"/>
      <c r="AG154" s="3384"/>
      <c r="AH154" s="3384"/>
      <c r="AI154" s="3384"/>
      <c r="AJ154" s="3384"/>
      <c r="AK154" s="3384"/>
      <c r="AL154" s="3384"/>
      <c r="AM154" s="3384"/>
      <c r="AN154" s="3384"/>
      <c r="AO154" s="3384"/>
      <c r="AP154" s="3384"/>
      <c r="AQ154" s="3384"/>
      <c r="AR154" s="2013"/>
      <c r="AS154" s="1784"/>
      <c r="AT154" s="1784"/>
      <c r="AU154" s="1784"/>
      <c r="AV154" s="1907"/>
      <c r="AW154" s="1410"/>
      <c r="AX154" s="2916">
        <f t="shared" si="27"/>
        <v>0</v>
      </c>
      <c r="AY154" s="3042">
        <f>AX154/'Radiología simple.'!$AO$8</f>
        <v>0</v>
      </c>
      <c r="AZ154" s="2921"/>
      <c r="BA154" s="1411"/>
      <c r="BB154" s="1163"/>
      <c r="BC154" s="1163"/>
      <c r="BD154" s="1163"/>
      <c r="BE154" s="1164"/>
      <c r="BF154" s="1164"/>
      <c r="BG154" s="1163"/>
      <c r="BH154" s="1164"/>
      <c r="BI154" s="1164"/>
      <c r="BJ154" s="1162"/>
      <c r="BK154" s="1164"/>
      <c r="BL154" s="1164"/>
      <c r="BM154" s="1164"/>
      <c r="BN154" s="1164"/>
      <c r="BO154" s="1164"/>
      <c r="BP154" s="1165"/>
      <c r="BQ154" s="1200"/>
      <c r="BR154" s="177"/>
      <c r="BS154" s="46"/>
    </row>
    <row r="155" spans="1:71" ht="51.75" hidden="1" customHeight="1" x14ac:dyDescent="0.55000000000000004">
      <c r="A155" s="537">
        <v>0</v>
      </c>
      <c r="B155" s="538">
        <v>7</v>
      </c>
      <c r="C155" s="537">
        <v>0</v>
      </c>
      <c r="D155" s="538">
        <v>3</v>
      </c>
      <c r="E155" s="537">
        <v>0</v>
      </c>
      <c r="F155" s="538">
        <v>3</v>
      </c>
      <c r="G155" s="537">
        <v>0</v>
      </c>
      <c r="H155" s="538">
        <v>1</v>
      </c>
      <c r="I155" s="2438" t="str">
        <f t="shared" si="26"/>
        <v>07030301</v>
      </c>
      <c r="J155" s="2438"/>
      <c r="K155" s="781"/>
      <c r="L155" s="542" t="s">
        <v>309</v>
      </c>
      <c r="M155" s="542"/>
      <c r="N155" s="542"/>
      <c r="O155" s="542"/>
      <c r="P155" s="542"/>
      <c r="Q155" s="542"/>
      <c r="R155" s="542"/>
      <c r="S155" s="1445" t="s">
        <v>119</v>
      </c>
      <c r="T155" s="2536"/>
      <c r="U155" s="2489" t="s">
        <v>2034</v>
      </c>
      <c r="V155" s="3046" t="s">
        <v>653</v>
      </c>
      <c r="W155" s="2484" t="s">
        <v>2190</v>
      </c>
      <c r="X155" s="2484"/>
      <c r="Y155" s="1046" t="s">
        <v>2035</v>
      </c>
      <c r="Z155" s="548"/>
      <c r="AA155" s="796"/>
      <c r="AB155" s="796"/>
      <c r="AC155" s="1263"/>
      <c r="AD155" s="3507">
        <f t="shared" si="25"/>
        <v>0</v>
      </c>
      <c r="AE155" s="3548"/>
      <c r="AF155" s="3548"/>
      <c r="AG155" s="3384">
        <v>40</v>
      </c>
      <c r="AH155" s="3384"/>
      <c r="AI155" s="3384"/>
      <c r="AJ155" s="3384"/>
      <c r="AK155" s="3384"/>
      <c r="AL155" s="3384"/>
      <c r="AM155" s="3384"/>
      <c r="AN155" s="3384"/>
      <c r="AO155" s="3384"/>
      <c r="AP155" s="3384"/>
      <c r="AQ155" s="3384"/>
      <c r="AR155" s="2013"/>
      <c r="AS155" s="1784"/>
      <c r="AT155" s="1784"/>
      <c r="AU155" s="1784"/>
      <c r="AV155" s="1907"/>
      <c r="AW155" s="1410"/>
      <c r="AX155" s="2916">
        <f t="shared" si="27"/>
        <v>0</v>
      </c>
      <c r="AY155" s="3042">
        <f>AX155/'Radiología simple.'!$AO$8</f>
        <v>0</v>
      </c>
      <c r="AZ155" s="2921"/>
      <c r="BA155" s="1411"/>
      <c r="BB155" s="1163"/>
      <c r="BC155" s="1163"/>
      <c r="BD155" s="1163"/>
      <c r="BE155" s="1164">
        <v>13.113713423831101</v>
      </c>
      <c r="BF155" s="1164">
        <v>16.271843137254901</v>
      </c>
      <c r="BG155" s="1163"/>
      <c r="BH155" s="1164">
        <v>29.000904977375601</v>
      </c>
      <c r="BI155" s="1164">
        <f>SUM(BE155,BF155,BH155)</f>
        <v>58.386461538461603</v>
      </c>
      <c r="BJ155" s="1162"/>
      <c r="BK155" s="1164">
        <v>5.9865467946031599</v>
      </c>
      <c r="BL155" s="1164">
        <v>0</v>
      </c>
      <c r="BM155" s="1164">
        <v>94</v>
      </c>
      <c r="BN155" s="1164">
        <v>0.98104170433137505</v>
      </c>
      <c r="BO155" s="1164">
        <f>SUM(BI155,BK155,BL155,BM155,BN155)</f>
        <v>159.35405003739615</v>
      </c>
      <c r="BP155" s="1165"/>
      <c r="BQ155" s="1200"/>
      <c r="BR155" s="177"/>
      <c r="BS155" s="46"/>
    </row>
    <row r="156" spans="1:71" ht="51.75" hidden="1" customHeight="1" x14ac:dyDescent="0.55000000000000004">
      <c r="A156" s="537">
        <v>0</v>
      </c>
      <c r="B156" s="538">
        <v>7</v>
      </c>
      <c r="C156" s="537">
        <v>0</v>
      </c>
      <c r="D156" s="538">
        <v>3</v>
      </c>
      <c r="E156" s="537">
        <v>0</v>
      </c>
      <c r="F156" s="538">
        <v>3</v>
      </c>
      <c r="G156" s="537">
        <v>0</v>
      </c>
      <c r="H156" s="538">
        <v>2</v>
      </c>
      <c r="I156" s="2438" t="str">
        <f t="shared" si="26"/>
        <v>07030302</v>
      </c>
      <c r="J156" s="2438"/>
      <c r="K156" s="781"/>
      <c r="L156" s="542" t="s">
        <v>309</v>
      </c>
      <c r="M156" s="542"/>
      <c r="N156" s="542"/>
      <c r="O156" s="542"/>
      <c r="P156" s="542"/>
      <c r="Q156" s="542"/>
      <c r="R156" s="542"/>
      <c r="S156" s="1445" t="s">
        <v>119</v>
      </c>
      <c r="T156" s="2536"/>
      <c r="U156" s="2489" t="s">
        <v>2036</v>
      </c>
      <c r="V156" s="3046" t="s">
        <v>653</v>
      </c>
      <c r="W156" s="2484" t="s">
        <v>2190</v>
      </c>
      <c r="X156" s="2484"/>
      <c r="Y156" s="1046" t="s">
        <v>2037</v>
      </c>
      <c r="Z156" s="548"/>
      <c r="AA156" s="796"/>
      <c r="AB156" s="796"/>
      <c r="AC156" s="1263"/>
      <c r="AD156" s="3507">
        <f t="shared" si="25"/>
        <v>0</v>
      </c>
      <c r="AE156" s="3548"/>
      <c r="AF156" s="3548"/>
      <c r="AG156" s="3384">
        <v>50</v>
      </c>
      <c r="AH156" s="3384"/>
      <c r="AI156" s="3384"/>
      <c r="AJ156" s="3384"/>
      <c r="AK156" s="3384"/>
      <c r="AL156" s="3384"/>
      <c r="AM156" s="3384"/>
      <c r="AN156" s="3384"/>
      <c r="AO156" s="3384"/>
      <c r="AP156" s="3384"/>
      <c r="AQ156" s="3384"/>
      <c r="AR156" s="2013"/>
      <c r="AS156" s="1784"/>
      <c r="AT156" s="1784"/>
      <c r="AU156" s="1784"/>
      <c r="AV156" s="1907"/>
      <c r="AW156" s="1410"/>
      <c r="AX156" s="2916">
        <f t="shared" si="27"/>
        <v>0</v>
      </c>
      <c r="AY156" s="3042">
        <f>AX156/'Radiología simple.'!$AO$8</f>
        <v>0</v>
      </c>
      <c r="AZ156" s="2921"/>
      <c r="BA156" s="1411"/>
      <c r="BB156" s="1163"/>
      <c r="BC156" s="1163"/>
      <c r="BD156" s="1163"/>
      <c r="BE156" s="1164">
        <v>16.392141779788801</v>
      </c>
      <c r="BF156" s="1164">
        <v>20.339803921568599</v>
      </c>
      <c r="BG156" s="1163"/>
      <c r="BH156" s="1164">
        <v>36.251131221719497</v>
      </c>
      <c r="BI156" s="1164">
        <f>SUM(BE156,BF156,BH156)</f>
        <v>72.983076923076908</v>
      </c>
      <c r="BJ156" s="1162"/>
      <c r="BK156" s="1164">
        <v>36.467015956179999</v>
      </c>
      <c r="BL156" s="1164">
        <v>0</v>
      </c>
      <c r="BM156" s="1164">
        <v>94</v>
      </c>
      <c r="BN156" s="1164">
        <v>8.6022317077484001</v>
      </c>
      <c r="BO156" s="1164">
        <f>SUM(BI156,BK156,BL156,BM156,BN156)</f>
        <v>212.0523245870053</v>
      </c>
      <c r="BP156" s="1165"/>
      <c r="BQ156" s="1200"/>
      <c r="BR156" s="177"/>
      <c r="BS156" s="46"/>
    </row>
    <row r="157" spans="1:71" ht="51.75" hidden="1" customHeight="1" x14ac:dyDescent="0.55000000000000004">
      <c r="A157" s="537">
        <v>0</v>
      </c>
      <c r="B157" s="538">
        <v>7</v>
      </c>
      <c r="C157" s="537">
        <v>0</v>
      </c>
      <c r="D157" s="538">
        <v>3</v>
      </c>
      <c r="E157" s="537">
        <v>0</v>
      </c>
      <c r="F157" s="538">
        <v>4</v>
      </c>
      <c r="G157" s="537">
        <v>0</v>
      </c>
      <c r="H157" s="538">
        <v>1</v>
      </c>
      <c r="I157" s="2438" t="str">
        <f t="shared" si="26"/>
        <v>07030401</v>
      </c>
      <c r="J157" s="2438"/>
      <c r="K157" s="781"/>
      <c r="L157" s="781">
        <v>72165</v>
      </c>
      <c r="M157" s="781"/>
      <c r="N157" s="781"/>
      <c r="O157" s="781"/>
      <c r="P157" s="781"/>
      <c r="Q157" s="781"/>
      <c r="R157" s="781"/>
      <c r="S157" s="1445" t="s">
        <v>119</v>
      </c>
      <c r="T157" s="2489" t="s">
        <v>2038</v>
      </c>
      <c r="U157" s="2489"/>
      <c r="V157" s="3046" t="s">
        <v>653</v>
      </c>
      <c r="W157" s="1046"/>
      <c r="X157" s="1046"/>
      <c r="Y157" s="1046" t="s">
        <v>2039</v>
      </c>
      <c r="Z157" s="548"/>
      <c r="AA157" s="796"/>
      <c r="AB157" s="796"/>
      <c r="AC157" s="1263"/>
      <c r="AD157" s="3507">
        <f t="shared" si="25"/>
        <v>0</v>
      </c>
      <c r="AE157" s="3548"/>
      <c r="AF157" s="3548"/>
      <c r="AG157" s="3384">
        <v>50</v>
      </c>
      <c r="AH157" s="3384"/>
      <c r="AI157" s="3384"/>
      <c r="AJ157" s="3384"/>
      <c r="AK157" s="3384"/>
      <c r="AL157" s="3384"/>
      <c r="AM157" s="3384"/>
      <c r="AN157" s="3384"/>
      <c r="AO157" s="3384"/>
      <c r="AP157" s="3384"/>
      <c r="AQ157" s="3384"/>
      <c r="AR157" s="2013"/>
      <c r="AS157" s="1784"/>
      <c r="AT157" s="1784"/>
      <c r="AU157" s="1784"/>
      <c r="AV157" s="1907"/>
      <c r="AW157" s="1410"/>
      <c r="AX157" s="2916">
        <f t="shared" si="27"/>
        <v>0</v>
      </c>
      <c r="AY157" s="3042">
        <f>AX157/'Radiología simple.'!$AO$8</f>
        <v>0</v>
      </c>
      <c r="AZ157" s="2921"/>
      <c r="BA157" s="1411"/>
      <c r="BB157" s="1163"/>
      <c r="BC157" s="1163"/>
      <c r="BD157" s="1163"/>
      <c r="BE157" s="1164">
        <v>16.392141779788801</v>
      </c>
      <c r="BF157" s="1164">
        <v>20.339803921568599</v>
      </c>
      <c r="BG157" s="1163"/>
      <c r="BH157" s="1164">
        <v>36.251131221719497</v>
      </c>
      <c r="BI157" s="1164">
        <f>SUM(BE157,BF157,BH157)</f>
        <v>72.983076923076908</v>
      </c>
      <c r="BJ157" s="1162"/>
      <c r="BK157" s="1164">
        <v>7.4831834932539598</v>
      </c>
      <c r="BL157" s="1164">
        <v>0</v>
      </c>
      <c r="BM157" s="1164">
        <v>82</v>
      </c>
      <c r="BN157" s="1164">
        <v>0.98104170433137505</v>
      </c>
      <c r="BO157" s="1164">
        <f>SUM(BI157,BK157,BL157,BM157,BN157)</f>
        <v>163.44730212066224</v>
      </c>
      <c r="BP157" s="1165"/>
      <c r="BQ157" s="1200"/>
      <c r="BR157" s="177"/>
      <c r="BS157" s="46"/>
    </row>
    <row r="158" spans="1:71" ht="51.75" hidden="1" customHeight="1" x14ac:dyDescent="0.55000000000000004">
      <c r="A158" s="537">
        <v>0</v>
      </c>
      <c r="B158" s="538">
        <v>7</v>
      </c>
      <c r="C158" s="537">
        <v>0</v>
      </c>
      <c r="D158" s="538">
        <v>9</v>
      </c>
      <c r="E158" s="537">
        <v>0</v>
      </c>
      <c r="F158" s="538">
        <v>7</v>
      </c>
      <c r="G158" s="537">
        <v>0</v>
      </c>
      <c r="H158" s="538">
        <v>1</v>
      </c>
      <c r="I158" s="2438" t="str">
        <f t="shared" si="26"/>
        <v>07090701</v>
      </c>
      <c r="J158" s="2438"/>
      <c r="K158" s="781"/>
      <c r="L158" s="781">
        <v>72255</v>
      </c>
      <c r="M158" s="781"/>
      <c r="N158" s="781"/>
      <c r="O158" s="781"/>
      <c r="P158" s="781"/>
      <c r="Q158" s="781"/>
      <c r="R158" s="781"/>
      <c r="S158" s="1445" t="s">
        <v>119</v>
      </c>
      <c r="T158" s="2489" t="s">
        <v>2191</v>
      </c>
      <c r="U158" s="2540"/>
      <c r="V158" s="3016" t="s">
        <v>653</v>
      </c>
      <c r="W158" s="1530"/>
      <c r="X158" s="1530"/>
      <c r="Y158" s="780"/>
      <c r="Z158" s="548"/>
      <c r="AA158" s="796"/>
      <c r="AB158" s="796"/>
      <c r="AC158" s="1263"/>
      <c r="AD158" s="3507">
        <f t="shared" si="25"/>
        <v>0</v>
      </c>
      <c r="AE158" s="3548"/>
      <c r="AF158" s="3548"/>
      <c r="AG158" s="3384">
        <v>50</v>
      </c>
      <c r="AH158" s="3384"/>
      <c r="AI158" s="3384"/>
      <c r="AJ158" s="3384"/>
      <c r="AK158" s="3384"/>
      <c r="AL158" s="3384"/>
      <c r="AM158" s="3384"/>
      <c r="AN158" s="3384"/>
      <c r="AO158" s="3384"/>
      <c r="AP158" s="3384"/>
      <c r="AQ158" s="3384"/>
      <c r="AR158" s="2013"/>
      <c r="AS158" s="1784"/>
      <c r="AT158" s="1784"/>
      <c r="AU158" s="1784"/>
      <c r="AV158" s="1907"/>
      <c r="AW158" s="1410"/>
      <c r="AX158" s="2916">
        <f t="shared" si="27"/>
        <v>0</v>
      </c>
      <c r="AY158" s="3042">
        <f>AX158/'Radiología simple.'!$AO$8</f>
        <v>0</v>
      </c>
      <c r="AZ158" s="2921"/>
      <c r="BA158" s="1411"/>
      <c r="BB158" s="1163"/>
      <c r="BC158" s="1163"/>
      <c r="BD158" s="1163"/>
      <c r="BE158" s="1164">
        <v>16.392141779788801</v>
      </c>
      <c r="BF158" s="1164">
        <v>20.339803921568599</v>
      </c>
      <c r="BG158" s="1163"/>
      <c r="BH158" s="1164">
        <v>36.251131221719497</v>
      </c>
      <c r="BI158" s="1164">
        <f>SUM(BE158,BF158,BH158)</f>
        <v>72.983076923076908</v>
      </c>
      <c r="BJ158" s="1162"/>
      <c r="BK158" s="1164">
        <v>7.4831834932539598</v>
      </c>
      <c r="BL158" s="1164">
        <v>0</v>
      </c>
      <c r="BM158" s="1164">
        <v>8</v>
      </c>
      <c r="BN158" s="1164">
        <v>0.98104170433137505</v>
      </c>
      <c r="BO158" s="1164">
        <f>SUM(BI158,BK158,BL158,BM158,BN158)</f>
        <v>89.447302120662243</v>
      </c>
      <c r="BP158" s="1165"/>
      <c r="BQ158" s="1200"/>
      <c r="BR158" s="177"/>
      <c r="BS158" s="46"/>
    </row>
    <row r="159" spans="1:71" ht="51.75" hidden="1" customHeight="1" x14ac:dyDescent="0.55000000000000004">
      <c r="A159" s="537"/>
      <c r="B159" s="538"/>
      <c r="C159" s="537"/>
      <c r="D159" s="538"/>
      <c r="E159" s="537"/>
      <c r="F159" s="538"/>
      <c r="G159" s="537"/>
      <c r="H159" s="538"/>
      <c r="I159" s="1375"/>
      <c r="J159" s="1375"/>
      <c r="K159" s="830"/>
      <c r="L159" s="830"/>
      <c r="M159" s="830"/>
      <c r="N159" s="830"/>
      <c r="O159" s="830"/>
      <c r="P159" s="830"/>
      <c r="Q159" s="830"/>
      <c r="R159" s="830"/>
      <c r="S159" s="2814"/>
      <c r="T159" s="2819"/>
      <c r="U159" s="2869"/>
      <c r="V159" s="2723"/>
      <c r="W159" s="2668"/>
      <c r="X159" s="1530"/>
      <c r="Y159" s="780"/>
      <c r="Z159" s="548"/>
      <c r="AA159" s="796"/>
      <c r="AB159" s="796"/>
      <c r="AC159" s="1263"/>
      <c r="AD159" s="3507"/>
      <c r="AE159" s="3548"/>
      <c r="AF159" s="3548"/>
      <c r="AG159" s="3384"/>
      <c r="AH159" s="3384"/>
      <c r="AI159" s="3384"/>
      <c r="AJ159" s="3384"/>
      <c r="AK159" s="3384"/>
      <c r="AL159" s="3384"/>
      <c r="AM159" s="3384"/>
      <c r="AN159" s="3384"/>
      <c r="AO159" s="3384"/>
      <c r="AP159" s="3384"/>
      <c r="AQ159" s="3384"/>
      <c r="AR159" s="2013"/>
      <c r="AS159" s="1784"/>
      <c r="AT159" s="1784"/>
      <c r="AU159" s="1784"/>
      <c r="AV159" s="1907"/>
      <c r="AW159" s="1410"/>
      <c r="AX159" s="2916">
        <f t="shared" ref="AX159:AX190" si="28">(BA159*AQ159)+(BB159*AH159)+(BC159*AH159)+(BD159*AH159)</f>
        <v>0</v>
      </c>
      <c r="AY159" s="3042">
        <f>AX159/'Radiología simple.'!$AO$8</f>
        <v>0</v>
      </c>
      <c r="AZ159" s="2921"/>
      <c r="BA159" s="1411"/>
      <c r="BB159" s="1163"/>
      <c r="BC159" s="1163"/>
      <c r="BD159" s="1163"/>
      <c r="BE159" s="1164"/>
      <c r="BF159" s="1164"/>
      <c r="BG159" s="1163"/>
      <c r="BH159" s="1164"/>
      <c r="BI159" s="1164"/>
      <c r="BJ159" s="1162"/>
      <c r="BK159" s="1164"/>
      <c r="BL159" s="1164"/>
      <c r="BM159" s="1164"/>
      <c r="BN159" s="1164"/>
      <c r="BO159" s="1164"/>
      <c r="BP159" s="1165"/>
      <c r="BQ159" s="1200"/>
      <c r="BR159" s="177"/>
      <c r="BS159" s="46"/>
    </row>
    <row r="160" spans="1:71" ht="51.95" customHeight="1" x14ac:dyDescent="0.55000000000000004">
      <c r="A160" s="537">
        <v>0</v>
      </c>
      <c r="B160" s="538">
        <v>7</v>
      </c>
      <c r="C160" s="537">
        <v>0</v>
      </c>
      <c r="D160" s="538">
        <v>9</v>
      </c>
      <c r="E160" s="537">
        <v>1</v>
      </c>
      <c r="F160" s="538">
        <v>0</v>
      </c>
      <c r="G160" s="537">
        <v>0</v>
      </c>
      <c r="H160" s="538">
        <v>0</v>
      </c>
      <c r="I160" s="1375"/>
      <c r="J160" s="2766" t="str">
        <f t="shared" ref="J160:J164" si="29">CONCATENATE(A160,B160,C160,D160,E160,F160,G160,H160)</f>
        <v>07091000</v>
      </c>
      <c r="K160" s="830"/>
      <c r="L160" s="830"/>
      <c r="M160" s="830"/>
      <c r="N160" s="830"/>
      <c r="O160" s="830"/>
      <c r="P160" s="830"/>
      <c r="Q160" s="830"/>
      <c r="R160" s="830"/>
      <c r="S160" s="986"/>
      <c r="T160" s="2663" t="s">
        <v>2192</v>
      </c>
      <c r="U160" s="3177"/>
      <c r="V160" s="2854" t="s">
        <v>291</v>
      </c>
      <c r="W160" s="3345"/>
      <c r="X160" s="2439"/>
      <c r="Y160" s="545"/>
      <c r="Z160" s="548"/>
      <c r="AA160" s="796"/>
      <c r="AB160" s="796"/>
      <c r="AC160" s="1263"/>
      <c r="AD160" s="3507"/>
      <c r="AE160" s="3548"/>
      <c r="AF160" s="3548"/>
      <c r="AG160" s="3384"/>
      <c r="AH160" s="3384"/>
      <c r="AI160" s="3384"/>
      <c r="AJ160" s="3384"/>
      <c r="AK160" s="3384"/>
      <c r="AL160" s="3384"/>
      <c r="AM160" s="3384"/>
      <c r="AN160" s="3384"/>
      <c r="AO160" s="3384"/>
      <c r="AP160" s="3384"/>
      <c r="AQ160" s="3384"/>
      <c r="AR160" s="2013"/>
      <c r="AS160" s="1784"/>
      <c r="AT160" s="1784"/>
      <c r="AU160" s="1784"/>
      <c r="AV160" s="1907"/>
      <c r="AW160" s="1410"/>
      <c r="AX160" s="2916">
        <f t="shared" si="28"/>
        <v>0</v>
      </c>
      <c r="AY160" s="3042">
        <f>AX160/'Radiología simple.'!$AO$8</f>
        <v>0</v>
      </c>
      <c r="AZ160" s="2921"/>
      <c r="BA160" s="1411"/>
      <c r="BB160" s="1163"/>
      <c r="BC160" s="1163"/>
      <c r="BD160" s="1163"/>
      <c r="BE160" s="1164"/>
      <c r="BF160" s="1164"/>
      <c r="BG160" s="1163"/>
      <c r="BH160" s="1164"/>
      <c r="BI160" s="1164"/>
      <c r="BJ160" s="1162"/>
      <c r="BK160" s="1164"/>
      <c r="BL160" s="1164"/>
      <c r="BM160" s="1164"/>
      <c r="BN160" s="1164"/>
      <c r="BO160" s="1164"/>
      <c r="BP160" s="1165"/>
      <c r="BQ160" s="1200"/>
      <c r="BR160" s="177"/>
      <c r="BS160" s="46"/>
    </row>
    <row r="161" spans="1:72" ht="51.95" customHeight="1" x14ac:dyDescent="0.55000000000000004">
      <c r="A161" s="537">
        <v>0</v>
      </c>
      <c r="B161" s="538">
        <v>7</v>
      </c>
      <c r="C161" s="537">
        <v>0</v>
      </c>
      <c r="D161" s="538">
        <v>9</v>
      </c>
      <c r="E161" s="537">
        <v>1</v>
      </c>
      <c r="F161" s="538">
        <v>0</v>
      </c>
      <c r="G161" s="537">
        <v>0</v>
      </c>
      <c r="H161" s="538">
        <v>1</v>
      </c>
      <c r="I161" s="1375"/>
      <c r="J161" s="2766" t="str">
        <f t="shared" si="29"/>
        <v>07091001</v>
      </c>
      <c r="K161" s="830"/>
      <c r="L161" s="830"/>
      <c r="M161" s="830"/>
      <c r="N161" s="830"/>
      <c r="O161" s="830"/>
      <c r="P161" s="830"/>
      <c r="Q161" s="830"/>
      <c r="R161" s="830"/>
      <c r="S161" s="986"/>
      <c r="T161" s="2663"/>
      <c r="U161" s="2663" t="s">
        <v>2193</v>
      </c>
      <c r="V161" s="2854" t="s">
        <v>291</v>
      </c>
      <c r="W161" s="2699" t="s">
        <v>2194</v>
      </c>
      <c r="X161" s="2439"/>
      <c r="Y161" s="545"/>
      <c r="Z161" s="3041" t="s">
        <v>649</v>
      </c>
      <c r="AA161" s="796"/>
      <c r="AB161" s="796"/>
      <c r="AC161" s="1263"/>
      <c r="AD161" s="3507">
        <f t="shared" si="25"/>
        <v>12.5</v>
      </c>
      <c r="AE161" s="3548"/>
      <c r="AF161" s="3548"/>
      <c r="AG161" s="3398">
        <v>30</v>
      </c>
      <c r="AH161" s="3398">
        <v>30</v>
      </c>
      <c r="AI161" s="3398"/>
      <c r="AJ161" s="3398"/>
      <c r="AK161" s="3398"/>
      <c r="AL161" s="3398"/>
      <c r="AM161" s="3398"/>
      <c r="AN161" s="3398"/>
      <c r="AO161" s="3398"/>
      <c r="AP161" s="3398">
        <v>30</v>
      </c>
      <c r="AQ161" s="3398">
        <v>30</v>
      </c>
      <c r="AR161" s="2140"/>
      <c r="AS161" s="1787"/>
      <c r="AT161" s="1787"/>
      <c r="AU161" s="1787"/>
      <c r="AV161" s="1834"/>
      <c r="AW161" s="1731"/>
      <c r="AX161" s="2916">
        <f t="shared" si="28"/>
        <v>150</v>
      </c>
      <c r="AY161" s="3042">
        <f>AX161/'Radiología simple.'!$AO$8</f>
        <v>12.5</v>
      </c>
      <c r="AZ161" s="1807" t="str" cm="1">
        <f t="array" ref="AZ161">_xlfn.IFS(AY161&lt;4,"estandar",AY161&gt;9,"compleja",AY161&gt;4,"avanzada")</f>
        <v>compleja</v>
      </c>
      <c r="BA161" s="2570">
        <v>1</v>
      </c>
      <c r="BB161" s="2571">
        <v>2</v>
      </c>
      <c r="BC161" s="2571">
        <v>1</v>
      </c>
      <c r="BD161" s="2572">
        <v>1</v>
      </c>
      <c r="BE161" s="1164"/>
      <c r="BF161" s="1164"/>
      <c r="BG161" s="1163"/>
      <c r="BH161" s="1164"/>
      <c r="BI161" s="1164"/>
      <c r="BJ161" s="1162"/>
      <c r="BK161" s="1164"/>
      <c r="BL161" s="1164"/>
      <c r="BM161" s="1164"/>
      <c r="BN161" s="1164"/>
      <c r="BO161" s="1164"/>
      <c r="BP161" s="1165"/>
      <c r="BQ161" s="1200"/>
      <c r="BR161" s="177"/>
      <c r="BS161" s="46"/>
    </row>
    <row r="162" spans="1:72" ht="51.95" customHeight="1" x14ac:dyDescent="0.55000000000000004">
      <c r="A162" s="537">
        <v>0</v>
      </c>
      <c r="B162" s="538">
        <v>7</v>
      </c>
      <c r="C162" s="537">
        <v>0</v>
      </c>
      <c r="D162" s="538">
        <v>9</v>
      </c>
      <c r="E162" s="537">
        <v>1</v>
      </c>
      <c r="F162" s="538">
        <v>0</v>
      </c>
      <c r="G162" s="537">
        <v>0</v>
      </c>
      <c r="H162" s="538">
        <v>2</v>
      </c>
      <c r="I162" s="1375"/>
      <c r="J162" s="2766" t="str">
        <f t="shared" si="29"/>
        <v>07091002</v>
      </c>
      <c r="K162" s="830"/>
      <c r="L162" s="830"/>
      <c r="M162" s="830"/>
      <c r="N162" s="830"/>
      <c r="O162" s="830"/>
      <c r="P162" s="830"/>
      <c r="Q162" s="830"/>
      <c r="R162" s="830"/>
      <c r="S162" s="986"/>
      <c r="T162" s="2663"/>
      <c r="U162" s="2663" t="s">
        <v>2185</v>
      </c>
      <c r="V162" s="2723" t="s">
        <v>653</v>
      </c>
      <c r="W162" s="2699" t="s">
        <v>2195</v>
      </c>
      <c r="X162" s="2439"/>
      <c r="Y162" s="545"/>
      <c r="Z162" s="3041" t="s">
        <v>649</v>
      </c>
      <c r="AA162" s="796"/>
      <c r="AB162" s="796"/>
      <c r="AC162" s="1263"/>
      <c r="AD162" s="3507">
        <f t="shared" si="25"/>
        <v>25</v>
      </c>
      <c r="AE162" s="3548"/>
      <c r="AF162" s="3548"/>
      <c r="AG162" s="3398">
        <v>50</v>
      </c>
      <c r="AH162" s="3398">
        <v>60</v>
      </c>
      <c r="AI162" s="3398"/>
      <c r="AJ162" s="3398"/>
      <c r="AK162" s="3398"/>
      <c r="AL162" s="3398"/>
      <c r="AM162" s="3398"/>
      <c r="AN162" s="3398"/>
      <c r="AO162" s="3398"/>
      <c r="AP162" s="3398">
        <v>50</v>
      </c>
      <c r="AQ162" s="3398">
        <v>60</v>
      </c>
      <c r="AR162" s="2140"/>
      <c r="AS162" s="1787"/>
      <c r="AT162" s="1787"/>
      <c r="AU162" s="1787"/>
      <c r="AV162" s="1834"/>
      <c r="AW162" s="1731"/>
      <c r="AX162" s="2916">
        <f t="shared" si="28"/>
        <v>300</v>
      </c>
      <c r="AY162" s="3042">
        <f>AX162/'Radiología simple.'!$AO$8</f>
        <v>25</v>
      </c>
      <c r="AZ162" s="1807" t="str" cm="1">
        <f t="array" ref="AZ162">_xlfn.IFS(AY162&lt;4,"estandar",AY162&gt;9,"compleja",AY162&gt;4,"avanzada")</f>
        <v>compleja</v>
      </c>
      <c r="BA162" s="2570">
        <v>1</v>
      </c>
      <c r="BB162" s="2571">
        <v>2</v>
      </c>
      <c r="BC162" s="2571">
        <v>1</v>
      </c>
      <c r="BD162" s="2572">
        <v>1</v>
      </c>
      <c r="BE162" s="1164"/>
      <c r="BF162" s="1164"/>
      <c r="BG162" s="1163"/>
      <c r="BH162" s="1164"/>
      <c r="BI162" s="1164"/>
      <c r="BJ162" s="1162"/>
      <c r="BK162" s="1164"/>
      <c r="BL162" s="1164"/>
      <c r="BM162" s="1164"/>
      <c r="BN162" s="1164"/>
      <c r="BO162" s="1164"/>
      <c r="BP162" s="1165"/>
      <c r="BQ162" s="1200"/>
      <c r="BR162" s="177"/>
      <c r="BS162" s="46"/>
    </row>
    <row r="163" spans="1:72" ht="51.95" customHeight="1" x14ac:dyDescent="0.55000000000000004">
      <c r="A163" s="537">
        <v>0</v>
      </c>
      <c r="B163" s="538">
        <v>7</v>
      </c>
      <c r="C163" s="537">
        <v>0</v>
      </c>
      <c r="D163" s="538">
        <v>9</v>
      </c>
      <c r="E163" s="537">
        <v>1</v>
      </c>
      <c r="F163" s="538">
        <v>0</v>
      </c>
      <c r="G163" s="537">
        <v>0</v>
      </c>
      <c r="H163" s="538">
        <v>3</v>
      </c>
      <c r="I163" s="1375"/>
      <c r="J163" s="2766" t="str">
        <f t="shared" si="29"/>
        <v>07091003</v>
      </c>
      <c r="K163" s="830"/>
      <c r="L163" s="830"/>
      <c r="M163" s="830"/>
      <c r="N163" s="830"/>
      <c r="O163" s="830"/>
      <c r="P163" s="830"/>
      <c r="Q163" s="830"/>
      <c r="R163" s="830"/>
      <c r="S163" s="986"/>
      <c r="T163" s="2663"/>
      <c r="U163" s="2663" t="s">
        <v>2187</v>
      </c>
      <c r="V163" s="2723" t="s">
        <v>653</v>
      </c>
      <c r="W163" s="2699" t="s">
        <v>2196</v>
      </c>
      <c r="X163" s="2439"/>
      <c r="Y163" s="545"/>
      <c r="Z163" s="3041" t="s">
        <v>649</v>
      </c>
      <c r="AA163" s="796"/>
      <c r="AB163" s="796"/>
      <c r="AC163" s="1263"/>
      <c r="AD163" s="3507">
        <f t="shared" si="25"/>
        <v>25</v>
      </c>
      <c r="AE163" s="3548"/>
      <c r="AF163" s="3548"/>
      <c r="AG163" s="3398">
        <v>50</v>
      </c>
      <c r="AH163" s="3398">
        <v>60</v>
      </c>
      <c r="AI163" s="3398"/>
      <c r="AJ163" s="3398"/>
      <c r="AK163" s="3398"/>
      <c r="AL163" s="3398"/>
      <c r="AM163" s="3398"/>
      <c r="AN163" s="3398"/>
      <c r="AO163" s="3398"/>
      <c r="AP163" s="3398">
        <v>50</v>
      </c>
      <c r="AQ163" s="3398">
        <v>60</v>
      </c>
      <c r="AR163" s="2140"/>
      <c r="AS163" s="1787"/>
      <c r="AT163" s="1787"/>
      <c r="AU163" s="1787"/>
      <c r="AV163" s="1834"/>
      <c r="AW163" s="1731"/>
      <c r="AX163" s="2916">
        <f t="shared" si="28"/>
        <v>300</v>
      </c>
      <c r="AY163" s="3042">
        <f>AX163/'Radiología simple.'!$AO$8</f>
        <v>25</v>
      </c>
      <c r="AZ163" s="1807" t="str" cm="1">
        <f t="array" ref="AZ163">_xlfn.IFS(AY163&lt;4,"estandar",AY163&gt;9,"compleja",AY163&gt;4,"avanzada")</f>
        <v>compleja</v>
      </c>
      <c r="BA163" s="2570">
        <v>1</v>
      </c>
      <c r="BB163" s="2571">
        <v>2</v>
      </c>
      <c r="BC163" s="2571">
        <v>1</v>
      </c>
      <c r="BD163" s="2572">
        <v>1</v>
      </c>
      <c r="BE163" s="1164"/>
      <c r="BF163" s="1164"/>
      <c r="BG163" s="1163"/>
      <c r="BH163" s="1164"/>
      <c r="BI163" s="1164"/>
      <c r="BJ163" s="1162"/>
      <c r="BK163" s="1164"/>
      <c r="BL163" s="1164"/>
      <c r="BM163" s="1164"/>
      <c r="BN163" s="1164"/>
      <c r="BO163" s="1164"/>
      <c r="BP163" s="1165"/>
      <c r="BQ163" s="1200"/>
      <c r="BR163" s="177"/>
      <c r="BS163" s="46"/>
    </row>
    <row r="164" spans="1:72" ht="51.95" customHeight="1" x14ac:dyDescent="0.55000000000000004">
      <c r="A164" s="537">
        <v>0</v>
      </c>
      <c r="B164" s="538">
        <v>7</v>
      </c>
      <c r="C164" s="537">
        <v>0</v>
      </c>
      <c r="D164" s="538">
        <v>9</v>
      </c>
      <c r="E164" s="537">
        <v>1</v>
      </c>
      <c r="F164" s="538">
        <v>0</v>
      </c>
      <c r="G164" s="537">
        <v>0</v>
      </c>
      <c r="H164" s="538">
        <v>4</v>
      </c>
      <c r="I164" s="1375"/>
      <c r="J164" s="2766" t="str">
        <f t="shared" si="29"/>
        <v>07091004</v>
      </c>
      <c r="K164" s="830"/>
      <c r="L164" s="830"/>
      <c r="M164" s="830"/>
      <c r="N164" s="830"/>
      <c r="O164" s="830"/>
      <c r="P164" s="830"/>
      <c r="Q164" s="830"/>
      <c r="R164" s="830"/>
      <c r="S164" s="986"/>
      <c r="T164" s="2663"/>
      <c r="U164" s="2685" t="s">
        <v>2189</v>
      </c>
      <c r="V164" s="2854" t="s">
        <v>291</v>
      </c>
      <c r="W164" s="2699" t="s">
        <v>2197</v>
      </c>
      <c r="X164" s="2439"/>
      <c r="Y164" s="545"/>
      <c r="Z164" s="548"/>
      <c r="AA164" s="796"/>
      <c r="AB164" s="796"/>
      <c r="AC164" s="1263"/>
      <c r="AD164" s="3507">
        <f t="shared" si="25"/>
        <v>18.75</v>
      </c>
      <c r="AE164" s="3548"/>
      <c r="AF164" s="3548"/>
      <c r="AG164" s="3398">
        <v>30</v>
      </c>
      <c r="AH164" s="3398">
        <v>45</v>
      </c>
      <c r="AI164" s="3398"/>
      <c r="AJ164" s="3398"/>
      <c r="AK164" s="3398"/>
      <c r="AL164" s="3398"/>
      <c r="AM164" s="3398"/>
      <c r="AN164" s="3398"/>
      <c r="AO164" s="3398"/>
      <c r="AP164" s="3398">
        <v>30</v>
      </c>
      <c r="AQ164" s="3398">
        <v>45</v>
      </c>
      <c r="AR164" s="2140"/>
      <c r="AS164" s="1787"/>
      <c r="AT164" s="1787"/>
      <c r="AU164" s="1787"/>
      <c r="AV164" s="1834"/>
      <c r="AW164" s="1731"/>
      <c r="AX164" s="2916">
        <f t="shared" si="28"/>
        <v>225</v>
      </c>
      <c r="AY164" s="3042">
        <f>AX164/'Radiología simple.'!$AO$8</f>
        <v>18.75</v>
      </c>
      <c r="AZ164" s="1807" t="str" cm="1">
        <f t="array" ref="AZ164">_xlfn.IFS(AY164&lt;4,"estandar",AY164&gt;9,"compleja",AY164&gt;4,"avanzada")</f>
        <v>compleja</v>
      </c>
      <c r="BA164" s="2570">
        <v>1</v>
      </c>
      <c r="BB164" s="2571">
        <v>2</v>
      </c>
      <c r="BC164" s="2571">
        <v>1</v>
      </c>
      <c r="BD164" s="2572">
        <v>1</v>
      </c>
      <c r="BE164" s="1164"/>
      <c r="BF164" s="1164"/>
      <c r="BG164" s="1163"/>
      <c r="BH164" s="1164"/>
      <c r="BI164" s="1164"/>
      <c r="BJ164" s="1162"/>
      <c r="BK164" s="1164"/>
      <c r="BL164" s="1164"/>
      <c r="BM164" s="1164"/>
      <c r="BN164" s="1164"/>
      <c r="BO164" s="1164"/>
      <c r="BP164" s="1165"/>
      <c r="BQ164" s="1200"/>
      <c r="BR164" s="177"/>
      <c r="BS164" s="46"/>
    </row>
    <row r="165" spans="1:72" ht="51.95" hidden="1" customHeight="1" x14ac:dyDescent="0.55000000000000004">
      <c r="A165" s="537">
        <v>0</v>
      </c>
      <c r="B165" s="538">
        <v>7</v>
      </c>
      <c r="C165" s="537">
        <v>0</v>
      </c>
      <c r="D165" s="538">
        <v>9</v>
      </c>
      <c r="E165" s="537">
        <v>1</v>
      </c>
      <c r="F165" s="538">
        <v>0</v>
      </c>
      <c r="G165" s="537">
        <v>0</v>
      </c>
      <c r="H165" s="538">
        <v>1</v>
      </c>
      <c r="I165" s="1375"/>
      <c r="J165" s="2766"/>
      <c r="K165" s="830"/>
      <c r="L165" s="830"/>
      <c r="M165" s="830"/>
      <c r="N165" s="830"/>
      <c r="O165" s="830"/>
      <c r="P165" s="830"/>
      <c r="Q165" s="830"/>
      <c r="R165" s="830"/>
      <c r="S165" s="986"/>
      <c r="T165" s="2663"/>
      <c r="U165" s="2663" t="s">
        <v>2198</v>
      </c>
      <c r="V165" s="2854" t="s">
        <v>291</v>
      </c>
      <c r="W165" s="2664" t="s">
        <v>2199</v>
      </c>
      <c r="X165" s="2541"/>
      <c r="Y165" s="545"/>
      <c r="Z165" s="548"/>
      <c r="AA165" s="796"/>
      <c r="AB165" s="796"/>
      <c r="AC165" s="1263"/>
      <c r="AD165" s="3507">
        <f t="shared" si="25"/>
        <v>0</v>
      </c>
      <c r="AE165" s="3548"/>
      <c r="AF165" s="3548"/>
      <c r="AG165" s="3384"/>
      <c r="AH165" s="3384"/>
      <c r="AI165" s="3384"/>
      <c r="AJ165" s="3384"/>
      <c r="AK165" s="3384"/>
      <c r="AL165" s="3384"/>
      <c r="AM165" s="3384"/>
      <c r="AN165" s="3384"/>
      <c r="AO165" s="3384"/>
      <c r="AP165" s="3384"/>
      <c r="AQ165" s="3384"/>
      <c r="AR165" s="2013"/>
      <c r="AS165" s="1784"/>
      <c r="AT165" s="1784"/>
      <c r="AU165" s="1784"/>
      <c r="AV165" s="1907"/>
      <c r="AW165" s="1410"/>
      <c r="AX165" s="2916">
        <f t="shared" si="28"/>
        <v>0</v>
      </c>
      <c r="AY165" s="3042">
        <f>AX165/'Radiología simple.'!$AO$8</f>
        <v>0</v>
      </c>
      <c r="AZ165" s="2921"/>
      <c r="BA165" s="1554"/>
      <c r="BB165" s="1147"/>
      <c r="BC165" s="1147"/>
      <c r="BD165" s="1147"/>
      <c r="BE165" s="1164"/>
      <c r="BF165" s="1164"/>
      <c r="BG165" s="1163"/>
      <c r="BH165" s="1164"/>
      <c r="BI165" s="1164"/>
      <c r="BJ165" s="1162"/>
      <c r="BK165" s="1164"/>
      <c r="BL165" s="1164"/>
      <c r="BM165" s="1164"/>
      <c r="BN165" s="1164"/>
      <c r="BO165" s="1164"/>
      <c r="BP165" s="1165"/>
      <c r="BQ165" s="1200"/>
      <c r="BR165" s="177"/>
      <c r="BS165" s="46"/>
    </row>
    <row r="166" spans="1:72" ht="51.95" hidden="1" customHeight="1" x14ac:dyDescent="0.55000000000000004">
      <c r="A166" s="537"/>
      <c r="B166" s="538"/>
      <c r="C166" s="537"/>
      <c r="D166" s="538"/>
      <c r="E166" s="537"/>
      <c r="F166" s="538"/>
      <c r="G166" s="537"/>
      <c r="H166" s="538"/>
      <c r="I166" s="1375"/>
      <c r="J166" s="2766"/>
      <c r="K166" s="830"/>
      <c r="L166" s="830"/>
      <c r="M166" s="830"/>
      <c r="N166" s="830"/>
      <c r="O166" s="830"/>
      <c r="P166" s="830"/>
      <c r="Q166" s="830"/>
      <c r="R166" s="830"/>
      <c r="S166" s="830"/>
      <c r="T166" s="2663"/>
      <c r="U166" s="2663" t="s">
        <v>2200</v>
      </c>
      <c r="V166" s="2854" t="s">
        <v>291</v>
      </c>
      <c r="W166" s="2699" t="s">
        <v>2201</v>
      </c>
      <c r="X166" s="1046"/>
      <c r="Y166" s="545"/>
      <c r="Z166" s="548"/>
      <c r="AA166" s="796"/>
      <c r="AB166" s="796"/>
      <c r="AC166" s="1263"/>
      <c r="AD166" s="3507">
        <f t="shared" si="25"/>
        <v>0</v>
      </c>
      <c r="AE166" s="3548"/>
      <c r="AF166" s="3548"/>
      <c r="AG166" s="3384"/>
      <c r="AH166" s="3384"/>
      <c r="AI166" s="3384"/>
      <c r="AJ166" s="3384"/>
      <c r="AK166" s="3384"/>
      <c r="AL166" s="3384"/>
      <c r="AM166" s="3384"/>
      <c r="AN166" s="3384"/>
      <c r="AO166" s="3384"/>
      <c r="AP166" s="3384"/>
      <c r="AQ166" s="3384"/>
      <c r="AR166" s="2013"/>
      <c r="AS166" s="1784"/>
      <c r="AT166" s="1784"/>
      <c r="AU166" s="1784"/>
      <c r="AV166" s="1907"/>
      <c r="AW166" s="1410"/>
      <c r="AX166" s="2916">
        <f t="shared" si="28"/>
        <v>0</v>
      </c>
      <c r="AY166" s="3042">
        <f>AX166/'Radiología simple.'!$AO$8</f>
        <v>0</v>
      </c>
      <c r="AZ166" s="2921"/>
      <c r="BA166" s="1554"/>
      <c r="BB166" s="1147"/>
      <c r="BC166" s="1147"/>
      <c r="BD166" s="1147"/>
      <c r="BE166" s="1164"/>
      <c r="BF166" s="1164"/>
      <c r="BG166" s="1163"/>
      <c r="BH166" s="1164"/>
      <c r="BI166" s="1164"/>
      <c r="BJ166" s="1162"/>
      <c r="BK166" s="1164"/>
      <c r="BL166" s="1164"/>
      <c r="BM166" s="1164"/>
      <c r="BN166" s="1164"/>
      <c r="BO166" s="1164"/>
      <c r="BP166" s="1165"/>
      <c r="BQ166" s="1200"/>
      <c r="BR166" s="177"/>
      <c r="BS166" s="46"/>
    </row>
    <row r="167" spans="1:72" ht="51.95" hidden="1" customHeight="1" x14ac:dyDescent="0.55000000000000004">
      <c r="A167" s="537"/>
      <c r="B167" s="538"/>
      <c r="C167" s="537"/>
      <c r="D167" s="538"/>
      <c r="E167" s="537"/>
      <c r="F167" s="538"/>
      <c r="G167" s="537"/>
      <c r="H167" s="538"/>
      <c r="I167" s="1375"/>
      <c r="J167" s="2766"/>
      <c r="K167" s="830"/>
      <c r="L167" s="830"/>
      <c r="M167" s="830"/>
      <c r="N167" s="830"/>
      <c r="O167" s="830"/>
      <c r="P167" s="830"/>
      <c r="Q167" s="830"/>
      <c r="R167" s="830"/>
      <c r="S167" s="830"/>
      <c r="T167" s="2663"/>
      <c r="U167" s="2663" t="s">
        <v>2202</v>
      </c>
      <c r="V167" s="2854" t="s">
        <v>291</v>
      </c>
      <c r="W167" s="2699" t="s">
        <v>2201</v>
      </c>
      <c r="X167" s="1046"/>
      <c r="Y167" s="545"/>
      <c r="Z167" s="548"/>
      <c r="AA167" s="796"/>
      <c r="AB167" s="796"/>
      <c r="AC167" s="1263"/>
      <c r="AD167" s="3507">
        <f t="shared" si="25"/>
        <v>0</v>
      </c>
      <c r="AE167" s="3548"/>
      <c r="AF167" s="3548"/>
      <c r="AG167" s="3384"/>
      <c r="AH167" s="3384"/>
      <c r="AI167" s="3384"/>
      <c r="AJ167" s="3384"/>
      <c r="AK167" s="3384"/>
      <c r="AL167" s="3384"/>
      <c r="AM167" s="3384"/>
      <c r="AN167" s="3384"/>
      <c r="AO167" s="3384"/>
      <c r="AP167" s="3384"/>
      <c r="AQ167" s="3384"/>
      <c r="AR167" s="2013"/>
      <c r="AS167" s="1784"/>
      <c r="AT167" s="1784"/>
      <c r="AU167" s="1784"/>
      <c r="AV167" s="1907"/>
      <c r="AW167" s="1410"/>
      <c r="AX167" s="2916">
        <f t="shared" si="28"/>
        <v>0</v>
      </c>
      <c r="AY167" s="3042">
        <f>AX167/'Radiología simple.'!$AO$8</f>
        <v>0</v>
      </c>
      <c r="AZ167" s="2921"/>
      <c r="BA167" s="1554"/>
      <c r="BB167" s="1147"/>
      <c r="BC167" s="1147"/>
      <c r="BD167" s="1147"/>
      <c r="BE167" s="1164"/>
      <c r="BF167" s="1164"/>
      <c r="BG167" s="1163"/>
      <c r="BH167" s="1164"/>
      <c r="BI167" s="1164"/>
      <c r="BJ167" s="1162"/>
      <c r="BK167" s="1164"/>
      <c r="BL167" s="1164"/>
      <c r="BM167" s="1164"/>
      <c r="BN167" s="1164"/>
      <c r="BO167" s="1164"/>
      <c r="BP167" s="1165"/>
      <c r="BQ167" s="1200"/>
      <c r="BR167" s="177"/>
      <c r="BS167" s="46"/>
    </row>
    <row r="168" spans="1:72" ht="51.95" hidden="1" customHeight="1" x14ac:dyDescent="0.55000000000000004">
      <c r="A168" s="537"/>
      <c r="B168" s="538"/>
      <c r="C168" s="537"/>
      <c r="D168" s="538"/>
      <c r="E168" s="537"/>
      <c r="F168" s="538"/>
      <c r="G168" s="537"/>
      <c r="H168" s="538"/>
      <c r="I168" s="2438"/>
      <c r="J168" s="2766"/>
      <c r="K168" s="830"/>
      <c r="L168" s="830"/>
      <c r="M168" s="830"/>
      <c r="N168" s="830"/>
      <c r="O168" s="830"/>
      <c r="P168" s="830"/>
      <c r="Q168" s="830"/>
      <c r="R168" s="830"/>
      <c r="S168" s="2783" t="s">
        <v>821</v>
      </c>
      <c r="T168" s="2979" t="s">
        <v>2203</v>
      </c>
      <c r="U168" s="2979" t="s">
        <v>2204</v>
      </c>
      <c r="V168" s="2783" t="s">
        <v>2177</v>
      </c>
      <c r="W168" s="3232" t="s">
        <v>2177</v>
      </c>
      <c r="X168" s="1128"/>
      <c r="Y168" s="545"/>
      <c r="Z168" s="548"/>
      <c r="AA168" s="796"/>
      <c r="AB168" s="796"/>
      <c r="AC168" s="1263"/>
      <c r="AD168" s="3507">
        <f t="shared" si="25"/>
        <v>0</v>
      </c>
      <c r="AE168" s="3548"/>
      <c r="AF168" s="3548"/>
      <c r="AG168" s="3384"/>
      <c r="AH168" s="3384"/>
      <c r="AI168" s="3384"/>
      <c r="AJ168" s="3384"/>
      <c r="AK168" s="3384"/>
      <c r="AL168" s="3384"/>
      <c r="AM168" s="3384"/>
      <c r="AN168" s="3384"/>
      <c r="AO168" s="3384"/>
      <c r="AP168" s="3384"/>
      <c r="AQ168" s="3384"/>
      <c r="AR168" s="2013"/>
      <c r="AS168" s="1784"/>
      <c r="AT168" s="1784"/>
      <c r="AU168" s="1784"/>
      <c r="AV168" s="1907"/>
      <c r="AW168" s="1410"/>
      <c r="AX168" s="2916">
        <f t="shared" si="28"/>
        <v>0</v>
      </c>
      <c r="AY168" s="3042">
        <f>AX168/'Radiología simple.'!$AO$8</f>
        <v>0</v>
      </c>
      <c r="AZ168" s="2921"/>
      <c r="BA168" s="1554"/>
      <c r="BB168" s="1147"/>
      <c r="BC168" s="1147"/>
      <c r="BD168" s="1147"/>
      <c r="BE168" s="1164"/>
      <c r="BF168" s="1164"/>
      <c r="BG168" s="1163"/>
      <c r="BH168" s="1164"/>
      <c r="BI168" s="1164"/>
      <c r="BJ168" s="1162"/>
      <c r="BK168" s="1164"/>
      <c r="BL168" s="1164"/>
      <c r="BM168" s="1164"/>
      <c r="BN168" s="1164"/>
      <c r="BO168" s="1164"/>
      <c r="BP168" s="1165"/>
      <c r="BQ168" s="1200"/>
      <c r="BR168" s="177"/>
      <c r="BS168" s="46"/>
    </row>
    <row r="169" spans="1:72" ht="51.95" hidden="1" customHeight="1" x14ac:dyDescent="0.55000000000000004">
      <c r="A169" s="537"/>
      <c r="B169" s="538"/>
      <c r="C169" s="537"/>
      <c r="D169" s="538"/>
      <c r="E169" s="537"/>
      <c r="F169" s="538"/>
      <c r="G169" s="537"/>
      <c r="H169" s="538"/>
      <c r="I169" s="2438"/>
      <c r="J169" s="2766"/>
      <c r="K169" s="830"/>
      <c r="L169" s="830"/>
      <c r="M169" s="830"/>
      <c r="N169" s="830"/>
      <c r="O169" s="830"/>
      <c r="P169" s="830"/>
      <c r="Q169" s="830"/>
      <c r="R169" s="830"/>
      <c r="S169" s="2783" t="s">
        <v>821</v>
      </c>
      <c r="T169" s="2979" t="s">
        <v>2205</v>
      </c>
      <c r="U169" s="2979" t="s">
        <v>2206</v>
      </c>
      <c r="V169" s="2783" t="s">
        <v>2177</v>
      </c>
      <c r="W169" s="3232" t="s">
        <v>2177</v>
      </c>
      <c r="X169" s="1128"/>
      <c r="Y169" s="545"/>
      <c r="Z169" s="548"/>
      <c r="AA169" s="796"/>
      <c r="AB169" s="796"/>
      <c r="AC169" s="1263"/>
      <c r="AD169" s="3507">
        <f t="shared" si="25"/>
        <v>0</v>
      </c>
      <c r="AE169" s="3548"/>
      <c r="AF169" s="3548"/>
      <c r="AG169" s="3384"/>
      <c r="AH169" s="3384"/>
      <c r="AI169" s="3384"/>
      <c r="AJ169" s="3384"/>
      <c r="AK169" s="3384"/>
      <c r="AL169" s="3384"/>
      <c r="AM169" s="3384"/>
      <c r="AN169" s="3384"/>
      <c r="AO169" s="3384"/>
      <c r="AP169" s="3384"/>
      <c r="AQ169" s="3384"/>
      <c r="AR169" s="2013"/>
      <c r="AS169" s="1784"/>
      <c r="AT169" s="1784"/>
      <c r="AU169" s="1784"/>
      <c r="AV169" s="1907"/>
      <c r="AW169" s="1410"/>
      <c r="AX169" s="2916">
        <f t="shared" si="28"/>
        <v>0</v>
      </c>
      <c r="AY169" s="3042">
        <f>AX169/'Radiología simple.'!$AO$8</f>
        <v>0</v>
      </c>
      <c r="AZ169" s="2921"/>
      <c r="BA169" s="1554"/>
      <c r="BB169" s="1147"/>
      <c r="BC169" s="1147"/>
      <c r="BD169" s="1147"/>
      <c r="BE169" s="1164"/>
      <c r="BF169" s="1164"/>
      <c r="BG169" s="1163"/>
      <c r="BH169" s="1164"/>
      <c r="BI169" s="1164"/>
      <c r="BJ169" s="1162"/>
      <c r="BK169" s="1164"/>
      <c r="BL169" s="1164"/>
      <c r="BM169" s="1164"/>
      <c r="BN169" s="1164"/>
      <c r="BO169" s="1164"/>
      <c r="BP169" s="1165"/>
      <c r="BQ169" s="1200"/>
      <c r="BR169" s="177"/>
      <c r="BS169" s="46"/>
    </row>
    <row r="170" spans="1:72" ht="51.95" hidden="1" customHeight="1" x14ac:dyDescent="0.55000000000000004">
      <c r="A170" s="537"/>
      <c r="B170" s="538"/>
      <c r="C170" s="537"/>
      <c r="D170" s="538"/>
      <c r="E170" s="537"/>
      <c r="F170" s="538"/>
      <c r="G170" s="537"/>
      <c r="H170" s="538"/>
      <c r="I170" s="2438"/>
      <c r="J170" s="2766"/>
      <c r="K170" s="830"/>
      <c r="L170" s="830"/>
      <c r="M170" s="830"/>
      <c r="N170" s="830"/>
      <c r="O170" s="830"/>
      <c r="P170" s="830"/>
      <c r="Q170" s="830"/>
      <c r="R170" s="830"/>
      <c r="S170" s="2783" t="s">
        <v>821</v>
      </c>
      <c r="T170" s="2979" t="s">
        <v>2207</v>
      </c>
      <c r="U170" s="2979" t="s">
        <v>2208</v>
      </c>
      <c r="V170" s="2783" t="s">
        <v>2177</v>
      </c>
      <c r="W170" s="3232" t="s">
        <v>2177</v>
      </c>
      <c r="X170" s="1128"/>
      <c r="Y170" s="545"/>
      <c r="Z170" s="548"/>
      <c r="AA170" s="791"/>
      <c r="AB170" s="791"/>
      <c r="AC170" s="1263"/>
      <c r="AD170" s="3507">
        <f t="shared" si="25"/>
        <v>0</v>
      </c>
      <c r="AE170" s="3548"/>
      <c r="AF170" s="3548"/>
      <c r="AG170" s="3384"/>
      <c r="AH170" s="3384"/>
      <c r="AI170" s="3384"/>
      <c r="AJ170" s="3384"/>
      <c r="AK170" s="3384"/>
      <c r="AL170" s="3384"/>
      <c r="AM170" s="3384"/>
      <c r="AN170" s="3384"/>
      <c r="AO170" s="3384"/>
      <c r="AP170" s="3384"/>
      <c r="AQ170" s="3384"/>
      <c r="AR170" s="2013"/>
      <c r="AS170" s="1784"/>
      <c r="AT170" s="1784"/>
      <c r="AU170" s="1784"/>
      <c r="AV170" s="1907"/>
      <c r="AW170" s="1410"/>
      <c r="AX170" s="2916">
        <f t="shared" si="28"/>
        <v>0</v>
      </c>
      <c r="AY170" s="3042">
        <f>AX170/'Radiología simple.'!$AO$8</f>
        <v>0</v>
      </c>
      <c r="AZ170" s="2921"/>
      <c r="BA170" s="1554"/>
      <c r="BB170" s="1147"/>
      <c r="BC170" s="1147"/>
      <c r="BD170" s="1147"/>
      <c r="BE170" s="1164"/>
      <c r="BF170" s="1164"/>
      <c r="BG170" s="1163"/>
      <c r="BH170" s="1164"/>
      <c r="BI170" s="1164"/>
      <c r="BJ170" s="1162"/>
      <c r="BK170" s="1164"/>
      <c r="BL170" s="1164"/>
      <c r="BM170" s="1164"/>
      <c r="BN170" s="1164"/>
      <c r="BO170" s="1164"/>
      <c r="BP170" s="1165"/>
      <c r="BQ170" s="1200"/>
      <c r="BR170" s="177"/>
      <c r="BS170" s="46"/>
    </row>
    <row r="171" spans="1:72" s="564" customFormat="1" ht="51.95" hidden="1" customHeight="1" x14ac:dyDescent="0.55000000000000004">
      <c r="A171" s="1413"/>
      <c r="B171" s="1413"/>
      <c r="C171" s="1414"/>
      <c r="D171" s="1413"/>
      <c r="E171" s="1414"/>
      <c r="F171" s="1413"/>
      <c r="G171" s="1414"/>
      <c r="H171" s="1413"/>
      <c r="I171" s="3708"/>
      <c r="J171" s="2766"/>
      <c r="K171" s="1544"/>
      <c r="L171" s="1544"/>
      <c r="M171" s="1544"/>
      <c r="N171" s="1544"/>
      <c r="O171" s="1544"/>
      <c r="P171" s="1544"/>
      <c r="Q171" s="1544"/>
      <c r="R171" s="1544"/>
      <c r="S171" s="831"/>
      <c r="T171" s="3191"/>
      <c r="U171" s="2708"/>
      <c r="V171" s="2870"/>
      <c r="W171" s="3233"/>
      <c r="X171" s="2534"/>
      <c r="Y171" s="848"/>
      <c r="Z171" s="548"/>
      <c r="AA171" s="547"/>
      <c r="AB171" s="547"/>
      <c r="AC171" s="3680"/>
      <c r="AD171" s="3507">
        <f t="shared" si="25"/>
        <v>0</v>
      </c>
      <c r="AE171" s="3696"/>
      <c r="AF171" s="3696"/>
      <c r="AG171" s="3571"/>
      <c r="AH171" s="3571"/>
      <c r="AI171" s="3571"/>
      <c r="AJ171" s="3571"/>
      <c r="AK171" s="3571"/>
      <c r="AL171" s="3571"/>
      <c r="AM171" s="3571"/>
      <c r="AN171" s="3571"/>
      <c r="AO171" s="3571"/>
      <c r="AP171" s="3571"/>
      <c r="AQ171" s="3571"/>
      <c r="AR171" s="2152"/>
      <c r="AS171" s="1954"/>
      <c r="AT171" s="1954"/>
      <c r="AU171" s="1954"/>
      <c r="AV171" s="1969"/>
      <c r="AW171" s="1903"/>
      <c r="AX171" s="2916">
        <f t="shared" si="28"/>
        <v>0</v>
      </c>
      <c r="AY171" s="3042">
        <f>AX171/'Radiología simple.'!$AO$8</f>
        <v>0</v>
      </c>
      <c r="AZ171" s="2921"/>
      <c r="BA171" s="1613"/>
      <c r="BB171" s="1250"/>
      <c r="BC171" s="1250"/>
      <c r="BD171" s="1250"/>
      <c r="BE171" s="1250"/>
      <c r="BF171" s="1149"/>
      <c r="BG171" s="1149"/>
      <c r="BH171" s="1250"/>
      <c r="BI171" s="1149"/>
      <c r="BJ171" s="1149"/>
      <c r="BK171" s="1151"/>
      <c r="BL171" s="1149"/>
      <c r="BM171" s="1149"/>
      <c r="BN171" s="1251"/>
      <c r="BO171" s="1149"/>
      <c r="BP171" s="1149"/>
      <c r="BQ171" s="1152"/>
      <c r="BR171" s="1221"/>
      <c r="BS171" s="1079"/>
      <c r="BT171" s="1080"/>
    </row>
    <row r="172" spans="1:72" ht="51.95" customHeight="1" x14ac:dyDescent="0.55000000000000004">
      <c r="A172" s="1437">
        <v>0</v>
      </c>
      <c r="B172" s="1438">
        <v>7</v>
      </c>
      <c r="C172" s="1437">
        <v>0</v>
      </c>
      <c r="D172" s="1438">
        <v>5</v>
      </c>
      <c r="E172" s="1437">
        <v>0</v>
      </c>
      <c r="F172" s="1438">
        <v>1</v>
      </c>
      <c r="G172" s="1437">
        <v>0</v>
      </c>
      <c r="H172" s="1438">
        <v>0</v>
      </c>
      <c r="I172" s="1375" t="s">
        <v>2209</v>
      </c>
      <c r="J172" s="2766" t="str">
        <f t="shared" ref="J172:J208" si="30">CONCATENATE(A172,B172,C172,D172,E172,F172,G172,H172)</f>
        <v>07050100</v>
      </c>
      <c r="K172" s="830"/>
      <c r="L172" s="830"/>
      <c r="M172" s="830"/>
      <c r="N172" s="830"/>
      <c r="O172" s="830"/>
      <c r="P172" s="830"/>
      <c r="Q172" s="830"/>
      <c r="R172" s="830"/>
      <c r="S172" s="986" t="s">
        <v>119</v>
      </c>
      <c r="T172" s="2663" t="s">
        <v>2210</v>
      </c>
      <c r="U172" s="3185"/>
      <c r="V172" s="835" t="s">
        <v>653</v>
      </c>
      <c r="W172" s="2415"/>
      <c r="X172" s="2484" t="s">
        <v>2165</v>
      </c>
      <c r="Y172" s="981"/>
      <c r="Z172" s="3041" t="s">
        <v>649</v>
      </c>
      <c r="AA172" s="547"/>
      <c r="AB172" s="547"/>
      <c r="AC172" s="1263"/>
      <c r="AD172" s="3507"/>
      <c r="AE172" s="3697"/>
      <c r="AF172" s="3697"/>
      <c r="AG172" s="3384"/>
      <c r="AH172" s="3384"/>
      <c r="AI172" s="3384"/>
      <c r="AJ172" s="3384"/>
      <c r="AK172" s="3384"/>
      <c r="AL172" s="3384"/>
      <c r="AM172" s="3384"/>
      <c r="AN172" s="3384"/>
      <c r="AO172" s="3384"/>
      <c r="AP172" s="3384"/>
      <c r="AQ172" s="3384"/>
      <c r="AR172" s="2013"/>
      <c r="AS172" s="1784"/>
      <c r="AT172" s="1784"/>
      <c r="AU172" s="1784"/>
      <c r="AV172" s="1907"/>
      <c r="AW172" s="1410"/>
      <c r="AX172" s="2916">
        <f t="shared" si="28"/>
        <v>0</v>
      </c>
      <c r="AY172" s="3042">
        <f>AX172/'Radiología simple.'!$AO$8</f>
        <v>0</v>
      </c>
      <c r="AZ172" s="2921"/>
      <c r="BA172" s="1554"/>
      <c r="BB172" s="1147"/>
      <c r="BC172" s="1147"/>
      <c r="BD172" s="1147"/>
      <c r="BE172" s="1163"/>
      <c r="BF172" s="1164"/>
      <c r="BG172" s="1164"/>
      <c r="BH172" s="1201"/>
      <c r="BI172" s="1201"/>
      <c r="BJ172" s="1164"/>
      <c r="BK172" s="1164"/>
      <c r="BL172" s="1162"/>
      <c r="BM172" s="1164"/>
      <c r="BN172" s="1164"/>
      <c r="BO172" s="1164"/>
      <c r="BP172" s="1164"/>
      <c r="BQ172" s="1164"/>
      <c r="BR172" s="65"/>
      <c r="BS172" s="62"/>
    </row>
    <row r="173" spans="1:72" ht="51.95" customHeight="1" x14ac:dyDescent="0.55000000000000004">
      <c r="A173" s="1437">
        <v>0</v>
      </c>
      <c r="B173" s="1438">
        <v>7</v>
      </c>
      <c r="C173" s="1437">
        <v>0</v>
      </c>
      <c r="D173" s="1438">
        <v>5</v>
      </c>
      <c r="E173" s="1437">
        <v>0</v>
      </c>
      <c r="F173" s="1438">
        <v>1</v>
      </c>
      <c r="G173" s="1437">
        <v>0</v>
      </c>
      <c r="H173" s="1438">
        <v>1</v>
      </c>
      <c r="I173" s="1375" t="s">
        <v>2211</v>
      </c>
      <c r="J173" s="2766" t="str">
        <f t="shared" si="30"/>
        <v>07050101</v>
      </c>
      <c r="K173" s="830"/>
      <c r="L173" s="830">
        <v>71534</v>
      </c>
      <c r="M173" s="830"/>
      <c r="N173" s="830"/>
      <c r="O173" s="830"/>
      <c r="P173" s="830"/>
      <c r="Q173" s="830"/>
      <c r="R173" s="830"/>
      <c r="S173" s="986" t="s">
        <v>119</v>
      </c>
      <c r="T173" s="3185"/>
      <c r="U173" s="2663" t="s">
        <v>2212</v>
      </c>
      <c r="V173" s="835" t="s">
        <v>653</v>
      </c>
      <c r="W173" s="2699" t="s">
        <v>2213</v>
      </c>
      <c r="X173" s="2484" t="s">
        <v>2165</v>
      </c>
      <c r="Y173" s="803" t="s">
        <v>2212</v>
      </c>
      <c r="Z173" s="3041" t="s">
        <v>649</v>
      </c>
      <c r="AA173" s="547"/>
      <c r="AB173" s="547"/>
      <c r="AC173" s="3679">
        <v>13.9</v>
      </c>
      <c r="AD173" s="3507">
        <f t="shared" si="25"/>
        <v>44.166666666666664</v>
      </c>
      <c r="AE173" s="3698">
        <v>21.2</v>
      </c>
      <c r="AF173" s="3698"/>
      <c r="AG173" s="3398">
        <v>60</v>
      </c>
      <c r="AH173" s="3398">
        <v>110</v>
      </c>
      <c r="AI173" s="3384"/>
      <c r="AJ173" s="3384"/>
      <c r="AK173" s="3384"/>
      <c r="AL173" s="3384"/>
      <c r="AM173" s="3384"/>
      <c r="AN173" s="3384"/>
      <c r="AO173" s="3384"/>
      <c r="AP173" s="3398">
        <v>80</v>
      </c>
      <c r="AQ173" s="3398">
        <v>90</v>
      </c>
      <c r="AR173" s="2013"/>
      <c r="AS173" s="1784"/>
      <c r="AT173" s="1784"/>
      <c r="AU173" s="1784"/>
      <c r="AV173" s="1907"/>
      <c r="AW173" s="1410"/>
      <c r="AX173" s="2916">
        <f t="shared" si="28"/>
        <v>530</v>
      </c>
      <c r="AY173" s="3042">
        <f>AX173/'Radiología simple.'!$AO$8</f>
        <v>44.166666666666664</v>
      </c>
      <c r="AZ173" s="1807" t="str" cm="1">
        <f t="array" ref="AZ173">_xlfn.IFS(AY173&lt;4,"estandar",AY173&gt;9,"compleja",AY173&gt;4,"avanzada")</f>
        <v>compleja</v>
      </c>
      <c r="BA173" s="2570">
        <v>1</v>
      </c>
      <c r="BB173" s="2571">
        <v>2</v>
      </c>
      <c r="BC173" s="2571">
        <v>1</v>
      </c>
      <c r="BD173" s="2572">
        <v>1</v>
      </c>
      <c r="BE173" s="1163"/>
      <c r="BF173" s="1164">
        <v>19.670570135746601</v>
      </c>
      <c r="BG173" s="1164">
        <v>48.8155294117647</v>
      </c>
      <c r="BH173" s="1201">
        <v>1</v>
      </c>
      <c r="BI173" s="1201"/>
      <c r="BJ173" s="1164">
        <v>58.001809954751103</v>
      </c>
      <c r="BK173" s="1164">
        <f>SUM(BF173,BG173,BJ173)</f>
        <v>126.4879095022624</v>
      </c>
      <c r="BL173" s="1162"/>
      <c r="BM173" s="1164">
        <v>62.917712523059201</v>
      </c>
      <c r="BN173" s="1164">
        <v>7.5</v>
      </c>
      <c r="BO173" s="1164">
        <v>637</v>
      </c>
      <c r="BP173" s="1164">
        <v>40.633745306496898</v>
      </c>
      <c r="BQ173" s="1164">
        <f>SUM(BK173,BM173,BN173,BO173,BP173)</f>
        <v>874.53936733181843</v>
      </c>
      <c r="BR173" s="65"/>
      <c r="BS173" s="62">
        <v>50</v>
      </c>
    </row>
    <row r="174" spans="1:72" ht="51.95" customHeight="1" x14ac:dyDescent="0.55000000000000004">
      <c r="A174" s="1437">
        <v>0</v>
      </c>
      <c r="B174" s="1438">
        <v>7</v>
      </c>
      <c r="C174" s="1437">
        <v>0</v>
      </c>
      <c r="D174" s="1438">
        <v>5</v>
      </c>
      <c r="E174" s="1437">
        <v>0</v>
      </c>
      <c r="F174" s="1438">
        <v>1</v>
      </c>
      <c r="G174" s="1437">
        <v>0</v>
      </c>
      <c r="H174" s="1438">
        <v>2</v>
      </c>
      <c r="I174" s="1375" t="s">
        <v>2214</v>
      </c>
      <c r="J174" s="2766" t="str">
        <f t="shared" si="30"/>
        <v>07050102</v>
      </c>
      <c r="K174" s="830"/>
      <c r="L174" s="830">
        <v>71543</v>
      </c>
      <c r="M174" s="830"/>
      <c r="N174" s="830"/>
      <c r="O174" s="830"/>
      <c r="P174" s="830"/>
      <c r="Q174" s="830"/>
      <c r="R174" s="830"/>
      <c r="S174" s="986" t="s">
        <v>119</v>
      </c>
      <c r="T174" s="3185"/>
      <c r="U174" s="2663" t="s">
        <v>2215</v>
      </c>
      <c r="V174" s="835" t="s">
        <v>653</v>
      </c>
      <c r="W174" s="2699" t="s">
        <v>2216</v>
      </c>
      <c r="X174" s="2484" t="s">
        <v>2165</v>
      </c>
      <c r="Y174" s="803" t="s">
        <v>2215</v>
      </c>
      <c r="Z174" s="3041" t="s">
        <v>649</v>
      </c>
      <c r="AA174" s="547"/>
      <c r="AB174" s="547"/>
      <c r="AC174" s="3679">
        <v>18.2</v>
      </c>
      <c r="AD174" s="3507">
        <f t="shared" si="25"/>
        <v>66.666666666666671</v>
      </c>
      <c r="AE174" s="3698">
        <v>27.8</v>
      </c>
      <c r="AF174" s="3698"/>
      <c r="AG174" s="3398">
        <v>90</v>
      </c>
      <c r="AH174" s="3398">
        <v>140</v>
      </c>
      <c r="AI174" s="3384"/>
      <c r="AJ174" s="3384"/>
      <c r="AK174" s="3384"/>
      <c r="AL174" s="3384"/>
      <c r="AM174" s="3384"/>
      <c r="AN174" s="3384"/>
      <c r="AO174" s="3384"/>
      <c r="AP174" s="3398">
        <v>100</v>
      </c>
      <c r="AQ174" s="3398">
        <v>120</v>
      </c>
      <c r="AR174" s="2013"/>
      <c r="AS174" s="1784"/>
      <c r="AT174" s="1784"/>
      <c r="AU174" s="1784"/>
      <c r="AV174" s="1907"/>
      <c r="AW174" s="1410"/>
      <c r="AX174" s="2916">
        <f t="shared" si="28"/>
        <v>800</v>
      </c>
      <c r="AY174" s="3042">
        <f>AX174/'Radiología simple.'!$AO$8</f>
        <v>66.666666666666671</v>
      </c>
      <c r="AZ174" s="1807" t="str" cm="1">
        <f t="array" ref="AZ174">_xlfn.IFS(AY174&lt;4,"estandar",AY174&gt;9,"compleja",AY174&gt;4,"avanzada")</f>
        <v>compleja</v>
      </c>
      <c r="BA174" s="2570">
        <v>2</v>
      </c>
      <c r="BB174" s="2571">
        <v>2</v>
      </c>
      <c r="BC174" s="2571">
        <v>1</v>
      </c>
      <c r="BD174" s="2572">
        <v>1</v>
      </c>
      <c r="BE174" s="1163"/>
      <c r="BF174" s="1164">
        <v>29.505855203619902</v>
      </c>
      <c r="BG174" s="1164">
        <v>73.2232941176471</v>
      </c>
      <c r="BH174" s="1230">
        <v>2</v>
      </c>
      <c r="BI174" s="1230"/>
      <c r="BJ174" s="1164">
        <v>145.00452488687799</v>
      </c>
      <c r="BK174" s="1164">
        <f>SUM(BF174,BG174,BJ174)</f>
        <v>247.73367420814498</v>
      </c>
      <c r="BL174" s="1162"/>
      <c r="BM174" s="1164">
        <v>94.376568784588898</v>
      </c>
      <c r="BN174" s="1164">
        <v>7.5</v>
      </c>
      <c r="BO174" s="1164">
        <v>1187</v>
      </c>
      <c r="BP174" s="1164">
        <v>40.633745306496898</v>
      </c>
      <c r="BQ174" s="1164">
        <f>SUM(BK174,BM174,BN174,BO174,BP174)</f>
        <v>1577.2439882992308</v>
      </c>
      <c r="BR174" s="65"/>
      <c r="BS174" s="62">
        <v>50</v>
      </c>
    </row>
    <row r="175" spans="1:72" ht="51.95" customHeight="1" x14ac:dyDescent="0.55000000000000004">
      <c r="A175" s="1437">
        <v>0</v>
      </c>
      <c r="B175" s="1438">
        <v>7</v>
      </c>
      <c r="C175" s="1437">
        <v>0</v>
      </c>
      <c r="D175" s="1438">
        <v>5</v>
      </c>
      <c r="E175" s="1437">
        <v>0</v>
      </c>
      <c r="F175" s="1438">
        <v>1</v>
      </c>
      <c r="G175" s="1437">
        <v>0</v>
      </c>
      <c r="H175" s="1438">
        <v>3</v>
      </c>
      <c r="I175" s="1375" t="s">
        <v>2217</v>
      </c>
      <c r="J175" s="2766" t="str">
        <f t="shared" si="30"/>
        <v>07050103</v>
      </c>
      <c r="K175" s="830"/>
      <c r="L175" s="830">
        <v>71544</v>
      </c>
      <c r="M175" s="830"/>
      <c r="N175" s="830"/>
      <c r="O175" s="830"/>
      <c r="P175" s="830"/>
      <c r="Q175" s="830"/>
      <c r="R175" s="830"/>
      <c r="S175" s="986" t="s">
        <v>119</v>
      </c>
      <c r="T175" s="3185"/>
      <c r="U175" s="2663" t="s">
        <v>2218</v>
      </c>
      <c r="V175" s="835" t="s">
        <v>653</v>
      </c>
      <c r="W175" s="2699" t="s">
        <v>2219</v>
      </c>
      <c r="X175" s="2484" t="s">
        <v>2165</v>
      </c>
      <c r="Y175" s="803" t="s">
        <v>2220</v>
      </c>
      <c r="Z175" s="3041" t="s">
        <v>649</v>
      </c>
      <c r="AA175" s="547"/>
      <c r="AB175" s="547"/>
      <c r="AC175" s="3679">
        <v>18.2</v>
      </c>
      <c r="AD175" s="3507">
        <f t="shared" si="25"/>
        <v>55</v>
      </c>
      <c r="AE175" s="3698">
        <v>27.8</v>
      </c>
      <c r="AF175" s="3698"/>
      <c r="AG175" s="3398">
        <v>90</v>
      </c>
      <c r="AH175" s="3398">
        <v>135</v>
      </c>
      <c r="AI175" s="3384"/>
      <c r="AJ175" s="3384"/>
      <c r="AK175" s="3384"/>
      <c r="AL175" s="3384"/>
      <c r="AM175" s="3384"/>
      <c r="AN175" s="3384"/>
      <c r="AO175" s="3384"/>
      <c r="AP175" s="3398">
        <v>100</v>
      </c>
      <c r="AQ175" s="3398">
        <v>120</v>
      </c>
      <c r="AR175" s="2013"/>
      <c r="AS175" s="1784"/>
      <c r="AT175" s="1784"/>
      <c r="AU175" s="1784"/>
      <c r="AV175" s="1907"/>
      <c r="AW175" s="1410"/>
      <c r="AX175" s="2916">
        <f t="shared" si="28"/>
        <v>660</v>
      </c>
      <c r="AY175" s="3042">
        <f>AX175/'Radiología simple.'!$AO$8</f>
        <v>55</v>
      </c>
      <c r="AZ175" s="1807" t="str" cm="1">
        <f t="array" ref="AZ175">_xlfn.IFS(AY175&lt;4,"estandar",AY175&gt;9,"compleja",AY175&gt;4,"avanzada")</f>
        <v>compleja</v>
      </c>
      <c r="BA175" s="2570">
        <v>1</v>
      </c>
      <c r="BB175" s="2571">
        <v>2</v>
      </c>
      <c r="BC175" s="2571">
        <v>1</v>
      </c>
      <c r="BD175" s="2572">
        <v>1</v>
      </c>
      <c r="BE175" s="1163"/>
      <c r="BF175" s="1164">
        <v>29.505855203619902</v>
      </c>
      <c r="BG175" s="1164">
        <v>73.2232941176471</v>
      </c>
      <c r="BH175" s="1201">
        <v>1</v>
      </c>
      <c r="BI175" s="1201"/>
      <c r="BJ175" s="1164">
        <v>72.502262443438894</v>
      </c>
      <c r="BK175" s="1164">
        <f>SUM(BF175,BG175,BJ175)</f>
        <v>175.23141176470591</v>
      </c>
      <c r="BL175" s="1162"/>
      <c r="BM175" s="1164">
        <v>94.376568784588898</v>
      </c>
      <c r="BN175" s="1164">
        <v>7.5</v>
      </c>
      <c r="BO175" s="1164">
        <v>2737</v>
      </c>
      <c r="BP175" s="1164">
        <v>40.633745306496898</v>
      </c>
      <c r="BQ175" s="1164">
        <f>SUM(BK175,BM175,BN175,BO175,BP175)</f>
        <v>3054.7417258557916</v>
      </c>
      <c r="BR175" s="65"/>
      <c r="BS175" s="62">
        <v>50</v>
      </c>
    </row>
    <row r="176" spans="1:72" ht="51.95" customHeight="1" x14ac:dyDescent="0.55000000000000004">
      <c r="A176" s="1437">
        <v>0</v>
      </c>
      <c r="B176" s="1438">
        <v>7</v>
      </c>
      <c r="C176" s="1437">
        <v>0</v>
      </c>
      <c r="D176" s="1438">
        <v>5</v>
      </c>
      <c r="E176" s="1437">
        <v>0</v>
      </c>
      <c r="F176" s="1438">
        <v>1</v>
      </c>
      <c r="G176" s="1437">
        <v>0</v>
      </c>
      <c r="H176" s="1438">
        <v>4</v>
      </c>
      <c r="I176" s="1375" t="s">
        <v>2221</v>
      </c>
      <c r="J176" s="2766" t="str">
        <f t="shared" si="30"/>
        <v>07050104</v>
      </c>
      <c r="K176" s="830"/>
      <c r="L176" s="830">
        <v>71545</v>
      </c>
      <c r="M176" s="830"/>
      <c r="N176" s="830"/>
      <c r="O176" s="830"/>
      <c r="P176" s="830"/>
      <c r="Q176" s="830"/>
      <c r="R176" s="830"/>
      <c r="S176" s="986" t="s">
        <v>119</v>
      </c>
      <c r="T176" s="3185"/>
      <c r="U176" s="2663" t="s">
        <v>2222</v>
      </c>
      <c r="V176" s="835" t="s">
        <v>653</v>
      </c>
      <c r="W176" s="2699" t="s">
        <v>2223</v>
      </c>
      <c r="X176" s="2484" t="s">
        <v>2165</v>
      </c>
      <c r="Y176" s="803" t="s">
        <v>2224</v>
      </c>
      <c r="Z176" s="3041" t="s">
        <v>649</v>
      </c>
      <c r="AA176" s="547"/>
      <c r="AB176" s="547"/>
      <c r="AC176" s="3679">
        <v>23.9</v>
      </c>
      <c r="AD176" s="3507">
        <f t="shared" si="25"/>
        <v>81.666666666666671</v>
      </c>
      <c r="AE176" s="3698">
        <v>35.200000000000003</v>
      </c>
      <c r="AF176" s="3698"/>
      <c r="AG176" s="3398">
        <v>120</v>
      </c>
      <c r="AH176" s="3398">
        <v>170</v>
      </c>
      <c r="AI176" s="3384"/>
      <c r="AJ176" s="3384"/>
      <c r="AK176" s="3384"/>
      <c r="AL176" s="3384"/>
      <c r="AM176" s="3384"/>
      <c r="AN176" s="3384"/>
      <c r="AO176" s="3384"/>
      <c r="AP176" s="3398">
        <v>130</v>
      </c>
      <c r="AQ176" s="3398">
        <v>150</v>
      </c>
      <c r="AR176" s="2013"/>
      <c r="AS176" s="1784"/>
      <c r="AT176" s="1784"/>
      <c r="AU176" s="1784"/>
      <c r="AV176" s="1907"/>
      <c r="AW176" s="1410"/>
      <c r="AX176" s="2916">
        <f t="shared" si="28"/>
        <v>980</v>
      </c>
      <c r="AY176" s="3042">
        <f>AX176/'Radiología simple.'!$AO$8</f>
        <v>81.666666666666671</v>
      </c>
      <c r="AZ176" s="1807" t="str" cm="1">
        <f t="array" ref="AZ176">_xlfn.IFS(AY176&lt;4,"estandar",AY176&gt;9,"compleja",AY176&gt;4,"avanzada")</f>
        <v>compleja</v>
      </c>
      <c r="BA176" s="2570">
        <v>2</v>
      </c>
      <c r="BB176" s="2571">
        <v>2</v>
      </c>
      <c r="BC176" s="2571">
        <v>1</v>
      </c>
      <c r="BD176" s="2572">
        <v>1</v>
      </c>
      <c r="BE176" s="1163"/>
      <c r="BF176" s="1164">
        <v>39.341140271493202</v>
      </c>
      <c r="BG176" s="1164">
        <v>97.631058823529401</v>
      </c>
      <c r="BH176" s="1230">
        <v>2</v>
      </c>
      <c r="BI176" s="1230"/>
      <c r="BJ176" s="1164">
        <v>188.505882352941</v>
      </c>
      <c r="BK176" s="1164">
        <f>SUM(BF176,BG176,BJ176)</f>
        <v>325.47808144796363</v>
      </c>
      <c r="BL176" s="1162"/>
      <c r="BM176" s="1164">
        <v>125.835425046118</v>
      </c>
      <c r="BN176" s="1164">
        <v>7.5</v>
      </c>
      <c r="BO176" s="1164">
        <v>5387</v>
      </c>
      <c r="BP176" s="1164">
        <v>40.633745306496898</v>
      </c>
      <c r="BQ176" s="1164">
        <f>SUM(BK176,BM176,BN176,BO176,BP176)</f>
        <v>5886.4472518005787</v>
      </c>
      <c r="BR176" s="65"/>
      <c r="BS176" s="62">
        <v>50</v>
      </c>
    </row>
    <row r="177" spans="1:71" ht="51.95" customHeight="1" x14ac:dyDescent="0.55000000000000004">
      <c r="A177" s="1437">
        <v>0</v>
      </c>
      <c r="B177" s="1438">
        <v>7</v>
      </c>
      <c r="C177" s="1437">
        <v>0</v>
      </c>
      <c r="D177" s="1438">
        <v>5</v>
      </c>
      <c r="E177" s="1437">
        <v>0</v>
      </c>
      <c r="F177" s="1438">
        <v>1</v>
      </c>
      <c r="G177" s="1437">
        <v>0</v>
      </c>
      <c r="H177" s="1438">
        <v>8</v>
      </c>
      <c r="I177" s="1375"/>
      <c r="J177" s="2766" t="str">
        <f t="shared" si="30"/>
        <v>07050108</v>
      </c>
      <c r="K177" s="830"/>
      <c r="L177" s="830"/>
      <c r="M177" s="830"/>
      <c r="N177" s="830"/>
      <c r="O177" s="830"/>
      <c r="P177" s="830"/>
      <c r="Q177" s="830"/>
      <c r="R177" s="830"/>
      <c r="S177" s="831" t="s">
        <v>191</v>
      </c>
      <c r="T177" s="3191"/>
      <c r="U177" s="2685" t="s">
        <v>2225</v>
      </c>
      <c r="V177" s="835" t="s">
        <v>653</v>
      </c>
      <c r="W177" s="2699" t="s">
        <v>2226</v>
      </c>
      <c r="X177" s="2484" t="s">
        <v>2165</v>
      </c>
      <c r="Y177" s="803"/>
      <c r="Z177" s="3041" t="s">
        <v>649</v>
      </c>
      <c r="AA177" s="547"/>
      <c r="AB177" s="547"/>
      <c r="AC177" s="1263"/>
      <c r="AD177" s="3507">
        <f t="shared" si="25"/>
        <v>76.666666666666671</v>
      </c>
      <c r="AE177" s="3697"/>
      <c r="AF177" s="3697"/>
      <c r="AG177" s="3384"/>
      <c r="AH177" s="3398">
        <v>160</v>
      </c>
      <c r="AI177" s="3384"/>
      <c r="AJ177" s="3384"/>
      <c r="AK177" s="3384"/>
      <c r="AL177" s="3384"/>
      <c r="AM177" s="3384"/>
      <c r="AN177" s="3384"/>
      <c r="AO177" s="3384"/>
      <c r="AP177" s="3398"/>
      <c r="AQ177" s="3398">
        <v>140</v>
      </c>
      <c r="AR177" s="2013"/>
      <c r="AS177" s="1784"/>
      <c r="AT177" s="1784"/>
      <c r="AU177" s="1784"/>
      <c r="AV177" s="1907"/>
      <c r="AW177" s="1410"/>
      <c r="AX177" s="2916">
        <f t="shared" si="28"/>
        <v>920</v>
      </c>
      <c r="AY177" s="3042">
        <f>AX177/'Radiología simple.'!$AO$8</f>
        <v>76.666666666666671</v>
      </c>
      <c r="AZ177" s="1807" t="str" cm="1">
        <f t="array" ref="AZ177">_xlfn.IFS(AY177&lt;4,"estandar",AY177&gt;9,"compleja",AY177&gt;4,"avanzada")</f>
        <v>compleja</v>
      </c>
      <c r="BA177" s="2570">
        <v>2</v>
      </c>
      <c r="BB177" s="2571">
        <v>2</v>
      </c>
      <c r="BC177" s="2571">
        <v>1</v>
      </c>
      <c r="BD177" s="2572">
        <v>1</v>
      </c>
      <c r="BE177" s="1163"/>
      <c r="BF177" s="1164"/>
      <c r="BG177" s="1164"/>
      <c r="BH177" s="1142"/>
      <c r="BI177" s="1142"/>
      <c r="BJ177" s="1164"/>
      <c r="BK177" s="1164"/>
      <c r="BL177" s="1162"/>
      <c r="BM177" s="1164"/>
      <c r="BN177" s="1164"/>
      <c r="BO177" s="1164"/>
      <c r="BP177" s="1164"/>
      <c r="BQ177" s="1164"/>
      <c r="BR177" s="65"/>
      <c r="BS177" s="62"/>
    </row>
    <row r="178" spans="1:71" ht="51.95" customHeight="1" x14ac:dyDescent="0.55000000000000004">
      <c r="A178" s="1437">
        <v>0</v>
      </c>
      <c r="B178" s="1438">
        <v>7</v>
      </c>
      <c r="C178" s="1437">
        <v>0</v>
      </c>
      <c r="D178" s="1438">
        <v>5</v>
      </c>
      <c r="E178" s="1437">
        <v>0</v>
      </c>
      <c r="F178" s="1438">
        <v>4</v>
      </c>
      <c r="G178" s="1437">
        <v>0</v>
      </c>
      <c r="H178" s="1438">
        <v>9</v>
      </c>
      <c r="I178" s="1375"/>
      <c r="J178" s="2766" t="str">
        <f t="shared" si="30"/>
        <v>07050409</v>
      </c>
      <c r="K178" s="830"/>
      <c r="L178" s="830"/>
      <c r="M178" s="830"/>
      <c r="N178" s="830"/>
      <c r="O178" s="830"/>
      <c r="P178" s="830"/>
      <c r="Q178" s="830"/>
      <c r="R178" s="830"/>
      <c r="S178" s="831" t="s">
        <v>191</v>
      </c>
      <c r="T178" s="3191"/>
      <c r="U178" s="2685" t="s">
        <v>2227</v>
      </c>
      <c r="V178" s="835" t="s">
        <v>653</v>
      </c>
      <c r="W178" s="2699" t="s">
        <v>2228</v>
      </c>
      <c r="X178" s="2484" t="s">
        <v>2165</v>
      </c>
      <c r="Y178" s="803"/>
      <c r="Z178" s="3041" t="s">
        <v>649</v>
      </c>
      <c r="AA178" s="547"/>
      <c r="AB178" s="547"/>
      <c r="AC178" s="1263"/>
      <c r="AD178" s="3507">
        <f t="shared" si="25"/>
        <v>95</v>
      </c>
      <c r="AE178" s="3697"/>
      <c r="AF178" s="3697"/>
      <c r="AG178" s="3398"/>
      <c r="AH178" s="3398">
        <v>200</v>
      </c>
      <c r="AI178" s="3384"/>
      <c r="AJ178" s="3384"/>
      <c r="AK178" s="3384"/>
      <c r="AL178" s="3384"/>
      <c r="AM178" s="3384"/>
      <c r="AN178" s="3384"/>
      <c r="AO178" s="3384"/>
      <c r="AP178" s="3398"/>
      <c r="AQ178" s="3398">
        <v>170</v>
      </c>
      <c r="AR178" s="2013"/>
      <c r="AS178" s="1784"/>
      <c r="AT178" s="1784"/>
      <c r="AU178" s="1784"/>
      <c r="AV178" s="1907"/>
      <c r="AW178" s="1410"/>
      <c r="AX178" s="2916">
        <f t="shared" si="28"/>
        <v>1140</v>
      </c>
      <c r="AY178" s="3042">
        <f>AX178/'Radiología simple.'!$AO$8</f>
        <v>95</v>
      </c>
      <c r="AZ178" s="1807" t="str" cm="1">
        <f t="array" ref="AZ178">_xlfn.IFS(AY178&lt;4,"estandar",AY178&gt;9,"compleja",AY178&gt;4,"avanzada")</f>
        <v>compleja</v>
      </c>
      <c r="BA178" s="2570">
        <v>2</v>
      </c>
      <c r="BB178" s="2571">
        <v>2</v>
      </c>
      <c r="BC178" s="2571">
        <v>1</v>
      </c>
      <c r="BD178" s="2572">
        <v>1</v>
      </c>
      <c r="BE178" s="1163"/>
      <c r="BF178" s="1164"/>
      <c r="BG178" s="1164"/>
      <c r="BH178" s="1142"/>
      <c r="BI178" s="1142"/>
      <c r="BJ178" s="1164"/>
      <c r="BK178" s="1164"/>
      <c r="BL178" s="1162"/>
      <c r="BM178" s="1164"/>
      <c r="BN178" s="1164"/>
      <c r="BO178" s="1164"/>
      <c r="BP178" s="1164"/>
      <c r="BQ178" s="1164"/>
      <c r="BR178" s="65"/>
      <c r="BS178" s="62"/>
    </row>
    <row r="179" spans="1:71" ht="51.95" customHeight="1" x14ac:dyDescent="0.55000000000000004">
      <c r="A179" s="1437">
        <v>0</v>
      </c>
      <c r="B179" s="1438">
        <v>7</v>
      </c>
      <c r="C179" s="1437">
        <v>0</v>
      </c>
      <c r="D179" s="1438">
        <v>5</v>
      </c>
      <c r="E179" s="1437">
        <v>0</v>
      </c>
      <c r="F179" s="1438">
        <v>1</v>
      </c>
      <c r="G179" s="1437">
        <v>0</v>
      </c>
      <c r="H179" s="1438">
        <v>5</v>
      </c>
      <c r="I179" s="1375" t="str">
        <f>CONCATENATE(A179,B179,C179,D179,E179,F179,G179,H179)</f>
        <v>07050105</v>
      </c>
      <c r="J179" s="2766" t="str">
        <f t="shared" si="30"/>
        <v>07050105</v>
      </c>
      <c r="K179" s="830"/>
      <c r="L179" s="830">
        <v>71548</v>
      </c>
      <c r="M179" s="830"/>
      <c r="N179" s="830"/>
      <c r="O179" s="830"/>
      <c r="P179" s="830"/>
      <c r="Q179" s="830"/>
      <c r="R179" s="830"/>
      <c r="S179" s="986" t="s">
        <v>119</v>
      </c>
      <c r="T179" s="3185"/>
      <c r="U179" s="2663" t="s">
        <v>2229</v>
      </c>
      <c r="V179" s="835" t="s">
        <v>653</v>
      </c>
      <c r="W179" s="2699" t="s">
        <v>2230</v>
      </c>
      <c r="X179" s="2484" t="s">
        <v>2165</v>
      </c>
      <c r="Y179" s="803" t="s">
        <v>2229</v>
      </c>
      <c r="Z179" s="3041" t="s">
        <v>649</v>
      </c>
      <c r="AA179" s="547"/>
      <c r="AB179" s="547"/>
      <c r="AC179" s="3679">
        <v>18.2</v>
      </c>
      <c r="AD179" s="3507">
        <f t="shared" si="25"/>
        <v>30</v>
      </c>
      <c r="AE179" s="3698">
        <v>27.8</v>
      </c>
      <c r="AF179" s="3698"/>
      <c r="AG179" s="3398">
        <v>90</v>
      </c>
      <c r="AH179" s="3398">
        <v>75</v>
      </c>
      <c r="AI179" s="3384"/>
      <c r="AJ179" s="3384"/>
      <c r="AK179" s="3384"/>
      <c r="AL179" s="3384"/>
      <c r="AM179" s="3384"/>
      <c r="AN179" s="3384"/>
      <c r="AO179" s="3384"/>
      <c r="AP179" s="3398">
        <v>100</v>
      </c>
      <c r="AQ179" s="3398">
        <v>60</v>
      </c>
      <c r="AR179" s="2013"/>
      <c r="AS179" s="1784"/>
      <c r="AT179" s="1784"/>
      <c r="AU179" s="1784"/>
      <c r="AV179" s="1907"/>
      <c r="AW179" s="1410"/>
      <c r="AX179" s="2916">
        <f t="shared" si="28"/>
        <v>360</v>
      </c>
      <c r="AY179" s="3042">
        <f>AX179/'Radiología simple.'!$AO$8</f>
        <v>30</v>
      </c>
      <c r="AZ179" s="1807" t="str" cm="1">
        <f t="array" ref="AZ179">_xlfn.IFS(AY179&lt;4,"estandar",AY179&gt;9,"compleja",AY179&gt;4,"avanzada")</f>
        <v>compleja</v>
      </c>
      <c r="BA179" s="2570">
        <v>1</v>
      </c>
      <c r="BB179" s="2571">
        <v>2</v>
      </c>
      <c r="BC179" s="2571">
        <v>1</v>
      </c>
      <c r="BD179" s="2572">
        <v>1</v>
      </c>
      <c r="BE179" s="1163"/>
      <c r="BF179" s="1164">
        <v>29.505855203619902</v>
      </c>
      <c r="BG179" s="1164">
        <v>73.2232941176471</v>
      </c>
      <c r="BH179" s="1230">
        <v>1</v>
      </c>
      <c r="BI179" s="1230"/>
      <c r="BJ179" s="1164">
        <v>72.502262443438894</v>
      </c>
      <c r="BK179" s="1164">
        <f>SUM(BF179,BG179,BJ179)</f>
        <v>175.23141176470591</v>
      </c>
      <c r="BL179" s="1162"/>
      <c r="BM179" s="1164">
        <v>65.640628721124102</v>
      </c>
      <c r="BN179" s="1164">
        <v>7.5</v>
      </c>
      <c r="BO179" s="1164">
        <v>480</v>
      </c>
      <c r="BP179" s="1164">
        <v>40.633745306496898</v>
      </c>
      <c r="BQ179" s="1164">
        <f>SUM(BK179,BM179,BN179,BO179,BP179)</f>
        <v>769.00578579232683</v>
      </c>
      <c r="BR179" s="65"/>
      <c r="BS179" s="62">
        <v>50</v>
      </c>
    </row>
    <row r="180" spans="1:71" ht="51.95" customHeight="1" x14ac:dyDescent="0.55000000000000004">
      <c r="A180" s="1437">
        <v>0</v>
      </c>
      <c r="B180" s="1438">
        <v>7</v>
      </c>
      <c r="C180" s="1437">
        <v>0</v>
      </c>
      <c r="D180" s="1438">
        <v>5</v>
      </c>
      <c r="E180" s="1437">
        <v>0</v>
      </c>
      <c r="F180" s="1438">
        <v>1</v>
      </c>
      <c r="G180" s="1437">
        <v>0</v>
      </c>
      <c r="H180" s="1438">
        <v>6</v>
      </c>
      <c r="I180" s="1375" t="str">
        <f>CONCATENATE(A180,B180,C180,D180,E180,F180,G180,H180)</f>
        <v>07050106</v>
      </c>
      <c r="J180" s="2766" t="str">
        <f t="shared" si="30"/>
        <v>07050106</v>
      </c>
      <c r="K180" s="830"/>
      <c r="L180" s="830">
        <v>71549</v>
      </c>
      <c r="M180" s="830"/>
      <c r="N180" s="830"/>
      <c r="O180" s="830"/>
      <c r="P180" s="830"/>
      <c r="Q180" s="830"/>
      <c r="R180" s="830"/>
      <c r="S180" s="986" t="s">
        <v>119</v>
      </c>
      <c r="T180" s="3185"/>
      <c r="U180" s="2663" t="s">
        <v>2231</v>
      </c>
      <c r="V180" s="835" t="s">
        <v>653</v>
      </c>
      <c r="W180" s="2699" t="s">
        <v>2232</v>
      </c>
      <c r="X180" s="2484" t="s">
        <v>2165</v>
      </c>
      <c r="Y180" s="803" t="s">
        <v>2231</v>
      </c>
      <c r="Z180" s="3041" t="s">
        <v>649</v>
      </c>
      <c r="AA180" s="547"/>
      <c r="AB180" s="547"/>
      <c r="AC180" s="3679">
        <v>18.2</v>
      </c>
      <c r="AD180" s="3507">
        <f t="shared" si="25"/>
        <v>35.833333333333336</v>
      </c>
      <c r="AE180" s="3698">
        <v>27.8</v>
      </c>
      <c r="AF180" s="3698"/>
      <c r="AG180" s="3398">
        <v>90</v>
      </c>
      <c r="AH180" s="3398">
        <v>90</v>
      </c>
      <c r="AI180" s="3384"/>
      <c r="AJ180" s="3384"/>
      <c r="AK180" s="3384"/>
      <c r="AL180" s="3384"/>
      <c r="AM180" s="3384"/>
      <c r="AN180" s="3384"/>
      <c r="AO180" s="3384"/>
      <c r="AP180" s="3398">
        <v>100</v>
      </c>
      <c r="AQ180" s="3398">
        <v>70</v>
      </c>
      <c r="AR180" s="2013"/>
      <c r="AS180" s="1784"/>
      <c r="AT180" s="1784"/>
      <c r="AU180" s="1784"/>
      <c r="AV180" s="1907"/>
      <c r="AW180" s="1410"/>
      <c r="AX180" s="2916">
        <f t="shared" si="28"/>
        <v>430</v>
      </c>
      <c r="AY180" s="3042">
        <f>AX180/'Radiología simple.'!$AO$8</f>
        <v>35.833333333333336</v>
      </c>
      <c r="AZ180" s="1807" t="str" cm="1">
        <f t="array" ref="AZ180">_xlfn.IFS(AY180&lt;4,"estandar",AY180&gt;9,"compleja",AY180&gt;4,"avanzada")</f>
        <v>compleja</v>
      </c>
      <c r="BA180" s="2570">
        <v>1</v>
      </c>
      <c r="BB180" s="2571">
        <v>2</v>
      </c>
      <c r="BC180" s="2571">
        <v>1</v>
      </c>
      <c r="BD180" s="2572">
        <v>1</v>
      </c>
      <c r="BE180" s="1163"/>
      <c r="BF180" s="1164">
        <v>29.505855203619902</v>
      </c>
      <c r="BG180" s="1164">
        <v>73.2232941176471</v>
      </c>
      <c r="BH180" s="1230">
        <v>1</v>
      </c>
      <c r="BI180" s="1230"/>
      <c r="BJ180" s="1164">
        <v>72.502262443438894</v>
      </c>
      <c r="BK180" s="1164">
        <f>SUM(BF180,BG180,BJ180)</f>
        <v>175.23141176470591</v>
      </c>
      <c r="BL180" s="1162"/>
      <c r="BM180" s="1164">
        <v>94.376568784588898</v>
      </c>
      <c r="BN180" s="1164">
        <v>7.5</v>
      </c>
      <c r="BO180" s="1164">
        <v>480</v>
      </c>
      <c r="BP180" s="1164">
        <v>40.633745306496898</v>
      </c>
      <c r="BQ180" s="1164">
        <f>SUM(BK180,BM180,BN180,BO180,BP180)</f>
        <v>797.74172585579163</v>
      </c>
      <c r="BR180" s="65"/>
      <c r="BS180" s="62">
        <v>50</v>
      </c>
    </row>
    <row r="181" spans="1:71" ht="51.95" customHeight="1" x14ac:dyDescent="0.55000000000000004">
      <c r="A181" s="1437">
        <v>0</v>
      </c>
      <c r="B181" s="1438">
        <v>7</v>
      </c>
      <c r="C181" s="1437">
        <v>0</v>
      </c>
      <c r="D181" s="1438">
        <v>5</v>
      </c>
      <c r="E181" s="1437">
        <v>0</v>
      </c>
      <c r="F181" s="1438">
        <v>1</v>
      </c>
      <c r="G181" s="1437">
        <v>0</v>
      </c>
      <c r="H181" s="1438">
        <v>7</v>
      </c>
      <c r="I181" s="1375" t="str">
        <f>CONCATENATE(A181,B181,C181,D181,E181,F181,G181,H181)</f>
        <v>07050107</v>
      </c>
      <c r="J181" s="2766" t="str">
        <f t="shared" si="30"/>
        <v>07050107</v>
      </c>
      <c r="K181" s="830"/>
      <c r="L181" s="830">
        <v>71535</v>
      </c>
      <c r="M181" s="830"/>
      <c r="N181" s="830"/>
      <c r="O181" s="830"/>
      <c r="P181" s="830"/>
      <c r="Q181" s="830"/>
      <c r="R181" s="830"/>
      <c r="S181" s="986" t="s">
        <v>119</v>
      </c>
      <c r="T181" s="3185"/>
      <c r="U181" s="2663" t="s">
        <v>2233</v>
      </c>
      <c r="V181" s="835" t="s">
        <v>653</v>
      </c>
      <c r="W181" s="2699" t="s">
        <v>2234</v>
      </c>
      <c r="X181" s="2484" t="s">
        <v>2165</v>
      </c>
      <c r="Y181" s="803" t="s">
        <v>2233</v>
      </c>
      <c r="Z181" s="3041" t="s">
        <v>649</v>
      </c>
      <c r="AA181" s="547"/>
      <c r="AB181" s="547"/>
      <c r="AC181" s="3679">
        <v>24.3</v>
      </c>
      <c r="AD181" s="3507">
        <f t="shared" si="25"/>
        <v>35.833333333333336</v>
      </c>
      <c r="AE181" s="3698">
        <v>28</v>
      </c>
      <c r="AF181" s="3698"/>
      <c r="AG181" s="3398">
        <v>60</v>
      </c>
      <c r="AH181" s="3398">
        <v>90</v>
      </c>
      <c r="AI181" s="3384"/>
      <c r="AJ181" s="3384"/>
      <c r="AK181" s="3384"/>
      <c r="AL181" s="3384"/>
      <c r="AM181" s="3384"/>
      <c r="AN181" s="3384"/>
      <c r="AO181" s="3384"/>
      <c r="AP181" s="3398">
        <v>80</v>
      </c>
      <c r="AQ181" s="3398">
        <v>70</v>
      </c>
      <c r="AR181" s="2013"/>
      <c r="AS181" s="1784"/>
      <c r="AT181" s="1784"/>
      <c r="AU181" s="1784"/>
      <c r="AV181" s="1907"/>
      <c r="AW181" s="1410"/>
      <c r="AX181" s="2916">
        <f t="shared" si="28"/>
        <v>430</v>
      </c>
      <c r="AY181" s="3042">
        <f>AX181/'Radiología simple.'!$AO$8</f>
        <v>35.833333333333336</v>
      </c>
      <c r="AZ181" s="1807" t="str" cm="1">
        <f t="array" ref="AZ181">_xlfn.IFS(AY181&lt;4,"estandar",AY181&gt;9,"compleja",AY181&gt;4,"avanzada")</f>
        <v>compleja</v>
      </c>
      <c r="BA181" s="2570">
        <v>1</v>
      </c>
      <c r="BB181" s="2571">
        <v>2</v>
      </c>
      <c r="BC181" s="2571">
        <v>1</v>
      </c>
      <c r="BD181" s="2572">
        <v>1</v>
      </c>
      <c r="BE181" s="1163"/>
      <c r="BF181" s="1164">
        <v>19.670570135746601</v>
      </c>
      <c r="BG181" s="1164">
        <v>48.8155294117647</v>
      </c>
      <c r="BH181" s="1201">
        <v>1</v>
      </c>
      <c r="BI181" s="1201"/>
      <c r="BJ181" s="1164">
        <v>58.001809954751103</v>
      </c>
      <c r="BK181" s="1164">
        <f>SUM(BF181,BG181,BJ181)</f>
        <v>126.4879095022624</v>
      </c>
      <c r="BL181" s="1162"/>
      <c r="BM181" s="1164">
        <v>62.917712523059201</v>
      </c>
      <c r="BN181" s="1164">
        <v>7.5</v>
      </c>
      <c r="BO181" s="1164">
        <v>3887</v>
      </c>
      <c r="BP181" s="1164">
        <v>40.633745306496898</v>
      </c>
      <c r="BQ181" s="1164">
        <f>SUM(BK181,BM181,BN181,BO181,BP181)</f>
        <v>4124.5393673318185</v>
      </c>
      <c r="BR181" s="65"/>
      <c r="BS181" s="62">
        <v>50</v>
      </c>
    </row>
    <row r="182" spans="1:71" ht="51.95" customHeight="1" x14ac:dyDescent="0.55000000000000004">
      <c r="A182" s="1437">
        <v>0</v>
      </c>
      <c r="B182" s="1438">
        <v>7</v>
      </c>
      <c r="C182" s="1437">
        <v>0</v>
      </c>
      <c r="D182" s="1438">
        <v>5</v>
      </c>
      <c r="E182" s="1437">
        <v>0</v>
      </c>
      <c r="F182" s="1438">
        <v>1</v>
      </c>
      <c r="G182" s="1437">
        <v>0</v>
      </c>
      <c r="H182" s="1438">
        <v>8</v>
      </c>
      <c r="I182" s="1375"/>
      <c r="J182" s="2766" t="str">
        <f t="shared" si="30"/>
        <v>07050108</v>
      </c>
      <c r="K182" s="830"/>
      <c r="L182" s="830"/>
      <c r="M182" s="830"/>
      <c r="N182" s="830"/>
      <c r="O182" s="830"/>
      <c r="P182" s="830"/>
      <c r="Q182" s="830"/>
      <c r="R182" s="830"/>
      <c r="S182" s="831" t="s">
        <v>94</v>
      </c>
      <c r="T182" s="3191"/>
      <c r="U182" s="2685" t="s">
        <v>2235</v>
      </c>
      <c r="V182" s="835" t="s">
        <v>653</v>
      </c>
      <c r="W182" s="2699" t="s">
        <v>2236</v>
      </c>
      <c r="X182" s="2484" t="s">
        <v>2165</v>
      </c>
      <c r="Y182" s="803" t="s">
        <v>2237</v>
      </c>
      <c r="Z182" s="3041" t="s">
        <v>649</v>
      </c>
      <c r="AA182" s="547"/>
      <c r="AB182" s="547"/>
      <c r="AC182" s="1263"/>
      <c r="AD182" s="3507">
        <f t="shared" si="25"/>
        <v>35.833333333333336</v>
      </c>
      <c r="AE182" s="3697"/>
      <c r="AF182" s="3697"/>
      <c r="AG182" s="3384"/>
      <c r="AH182" s="3398">
        <v>90</v>
      </c>
      <c r="AI182" s="3384"/>
      <c r="AJ182" s="3384"/>
      <c r="AK182" s="3384"/>
      <c r="AL182" s="3384"/>
      <c r="AM182" s="3384"/>
      <c r="AN182" s="3384"/>
      <c r="AO182" s="3384"/>
      <c r="AP182" s="3384"/>
      <c r="AQ182" s="3398">
        <v>70</v>
      </c>
      <c r="AR182" s="2013"/>
      <c r="AS182" s="1784"/>
      <c r="AT182" s="1784"/>
      <c r="AU182" s="1784"/>
      <c r="AV182" s="1907"/>
      <c r="AW182" s="1410"/>
      <c r="AX182" s="2916">
        <f t="shared" si="28"/>
        <v>430</v>
      </c>
      <c r="AY182" s="3042">
        <f>AX182/'Radiología simple.'!$AO$8</f>
        <v>35.833333333333336</v>
      </c>
      <c r="AZ182" s="1807" t="str" cm="1">
        <f t="array" ref="AZ182">_xlfn.IFS(AY182&lt;4,"estandar",AY182&gt;9,"compleja",AY182&gt;4,"avanzada")</f>
        <v>compleja</v>
      </c>
      <c r="BA182" s="2570">
        <v>1</v>
      </c>
      <c r="BB182" s="2571">
        <v>2</v>
      </c>
      <c r="BC182" s="2571">
        <v>1</v>
      </c>
      <c r="BD182" s="2572">
        <v>1</v>
      </c>
      <c r="BE182" s="1163"/>
      <c r="BF182" s="1164"/>
      <c r="BG182" s="1164"/>
      <c r="BH182" s="1201"/>
      <c r="BI182" s="1201"/>
      <c r="BJ182" s="1164"/>
      <c r="BK182" s="1164"/>
      <c r="BL182" s="1162"/>
      <c r="BM182" s="1164"/>
      <c r="BN182" s="1164"/>
      <c r="BO182" s="1164"/>
      <c r="BP182" s="1164"/>
      <c r="BQ182" s="1164"/>
      <c r="BR182" s="65"/>
      <c r="BS182" s="62"/>
    </row>
    <row r="183" spans="1:71" ht="51.95" customHeight="1" x14ac:dyDescent="0.55000000000000004">
      <c r="A183" s="1437">
        <v>0</v>
      </c>
      <c r="B183" s="1438">
        <v>7</v>
      </c>
      <c r="C183" s="1437">
        <v>0</v>
      </c>
      <c r="D183" s="1438">
        <v>5</v>
      </c>
      <c r="E183" s="1437">
        <v>0</v>
      </c>
      <c r="F183" s="1438">
        <v>1</v>
      </c>
      <c r="G183" s="1437">
        <v>0</v>
      </c>
      <c r="H183" s="1438">
        <v>9</v>
      </c>
      <c r="I183" s="1375"/>
      <c r="J183" s="2766" t="str">
        <f t="shared" si="30"/>
        <v>07050109</v>
      </c>
      <c r="K183" s="830"/>
      <c r="L183" s="830"/>
      <c r="M183" s="830"/>
      <c r="N183" s="830"/>
      <c r="O183" s="830"/>
      <c r="P183" s="830"/>
      <c r="Q183" s="830"/>
      <c r="R183" s="830"/>
      <c r="S183" s="831" t="s">
        <v>94</v>
      </c>
      <c r="T183" s="3191"/>
      <c r="U183" s="2685" t="s">
        <v>2238</v>
      </c>
      <c r="V183" s="835" t="s">
        <v>653</v>
      </c>
      <c r="W183" s="2699" t="s">
        <v>2239</v>
      </c>
      <c r="X183" s="2484" t="s">
        <v>2165</v>
      </c>
      <c r="Y183" s="803"/>
      <c r="Z183" s="3041" t="s">
        <v>649</v>
      </c>
      <c r="AA183" s="547"/>
      <c r="AB183" s="547"/>
      <c r="AC183" s="1263"/>
      <c r="AD183" s="3507">
        <f t="shared" si="25"/>
        <v>51.666666666666664</v>
      </c>
      <c r="AE183" s="3697"/>
      <c r="AF183" s="3697"/>
      <c r="AG183" s="3384"/>
      <c r="AH183" s="3398">
        <v>110</v>
      </c>
      <c r="AI183" s="3384"/>
      <c r="AJ183" s="3384"/>
      <c r="AK183" s="3384"/>
      <c r="AL183" s="3384"/>
      <c r="AM183" s="3384"/>
      <c r="AN183" s="3384"/>
      <c r="AO183" s="3384"/>
      <c r="AP183" s="3384"/>
      <c r="AQ183" s="3398">
        <v>90</v>
      </c>
      <c r="AR183" s="2013"/>
      <c r="AS183" s="1784"/>
      <c r="AT183" s="1784"/>
      <c r="AU183" s="1784"/>
      <c r="AV183" s="1907"/>
      <c r="AW183" s="1410"/>
      <c r="AX183" s="2916">
        <f t="shared" si="28"/>
        <v>620</v>
      </c>
      <c r="AY183" s="3042">
        <f>AX183/'Radiología simple.'!$AO$8</f>
        <v>51.666666666666664</v>
      </c>
      <c r="AZ183" s="1807" t="str" cm="1">
        <f t="array" ref="AZ183">_xlfn.IFS(AY183&lt;4,"estandar",AY183&gt;9,"compleja",AY183&gt;4,"avanzada")</f>
        <v>compleja</v>
      </c>
      <c r="BA183" s="2570">
        <v>2</v>
      </c>
      <c r="BB183" s="2571">
        <v>2</v>
      </c>
      <c r="BC183" s="2571">
        <v>1</v>
      </c>
      <c r="BD183" s="2572">
        <v>1</v>
      </c>
      <c r="BE183" s="1163"/>
      <c r="BF183" s="1164"/>
      <c r="BG183" s="1164"/>
      <c r="BH183" s="1201"/>
      <c r="BI183" s="1201"/>
      <c r="BJ183" s="1164"/>
      <c r="BK183" s="1164"/>
      <c r="BL183" s="1162"/>
      <c r="BM183" s="1164"/>
      <c r="BN183" s="1164"/>
      <c r="BO183" s="1164"/>
      <c r="BP183" s="1164"/>
      <c r="BQ183" s="1164"/>
      <c r="BR183" s="65"/>
      <c r="BS183" s="62"/>
    </row>
    <row r="184" spans="1:71" ht="51.95" customHeight="1" x14ac:dyDescent="0.55000000000000004">
      <c r="A184" s="1437">
        <v>0</v>
      </c>
      <c r="B184" s="1438">
        <v>7</v>
      </c>
      <c r="C184" s="1437">
        <v>0</v>
      </c>
      <c r="D184" s="1438">
        <v>5</v>
      </c>
      <c r="E184" s="1437">
        <v>0</v>
      </c>
      <c r="F184" s="1438">
        <v>1</v>
      </c>
      <c r="G184" s="1437">
        <v>1</v>
      </c>
      <c r="H184" s="1438">
        <v>0</v>
      </c>
      <c r="I184" s="1375"/>
      <c r="J184" s="2766" t="str">
        <f t="shared" si="30"/>
        <v>07050110</v>
      </c>
      <c r="K184" s="830"/>
      <c r="L184" s="830"/>
      <c r="M184" s="830"/>
      <c r="N184" s="830"/>
      <c r="O184" s="830"/>
      <c r="P184" s="830"/>
      <c r="Q184" s="830"/>
      <c r="R184" s="830"/>
      <c r="S184" s="831" t="s">
        <v>191</v>
      </c>
      <c r="T184" s="3191"/>
      <c r="U184" s="2685" t="s">
        <v>2240</v>
      </c>
      <c r="V184" s="835" t="s">
        <v>653</v>
      </c>
      <c r="W184" s="2699" t="s">
        <v>2241</v>
      </c>
      <c r="X184" s="2484" t="s">
        <v>2165</v>
      </c>
      <c r="Y184" s="803"/>
      <c r="Z184" s="3041" t="s">
        <v>649</v>
      </c>
      <c r="AA184" s="547"/>
      <c r="AB184" s="547"/>
      <c r="AC184" s="1263"/>
      <c r="AD184" s="3507">
        <f t="shared" si="25"/>
        <v>20</v>
      </c>
      <c r="AE184" s="3697"/>
      <c r="AF184" s="3697"/>
      <c r="AG184" s="3384"/>
      <c r="AH184" s="3398">
        <v>60</v>
      </c>
      <c r="AI184" s="3384"/>
      <c r="AJ184" s="3384"/>
      <c r="AK184" s="3384"/>
      <c r="AL184" s="3384"/>
      <c r="AM184" s="3384"/>
      <c r="AN184" s="3384"/>
      <c r="AO184" s="3384"/>
      <c r="AP184" s="3384"/>
      <c r="AQ184" s="3398">
        <v>60</v>
      </c>
      <c r="AR184" s="2013"/>
      <c r="AS184" s="1784"/>
      <c r="AT184" s="1784"/>
      <c r="AU184" s="1784"/>
      <c r="AV184" s="1907"/>
      <c r="AW184" s="1410"/>
      <c r="AX184" s="2916">
        <f t="shared" si="28"/>
        <v>240</v>
      </c>
      <c r="AY184" s="3042">
        <f>AX184/'Radiología simple.'!$AO$8</f>
        <v>20</v>
      </c>
      <c r="AZ184" s="1807" t="str" cm="1">
        <f t="array" ref="AZ184">_xlfn.IFS(AY184&lt;4,"estandar",AY184&gt;9,"compleja",AY184&gt;4,"avanzada")</f>
        <v>compleja</v>
      </c>
      <c r="BA184" s="2570">
        <v>1</v>
      </c>
      <c r="BB184" s="2571">
        <v>1</v>
      </c>
      <c r="BC184" s="2571">
        <v>1</v>
      </c>
      <c r="BD184" s="2572">
        <v>1</v>
      </c>
      <c r="BE184" s="1163"/>
      <c r="BF184" s="1164"/>
      <c r="BG184" s="1164"/>
      <c r="BH184" s="1201"/>
      <c r="BI184" s="1201"/>
      <c r="BJ184" s="1164"/>
      <c r="BK184" s="1164"/>
      <c r="BL184" s="1162"/>
      <c r="BM184" s="1164"/>
      <c r="BN184" s="1164"/>
      <c r="BO184" s="1164"/>
      <c r="BP184" s="1164"/>
      <c r="BQ184" s="1164"/>
      <c r="BR184" s="65"/>
      <c r="BS184" s="62"/>
    </row>
    <row r="185" spans="1:71" ht="51.95" customHeight="1" x14ac:dyDescent="0.55000000000000004">
      <c r="A185" s="1437">
        <v>0</v>
      </c>
      <c r="B185" s="1438">
        <v>7</v>
      </c>
      <c r="C185" s="1437">
        <v>0</v>
      </c>
      <c r="D185" s="1438">
        <v>5</v>
      </c>
      <c r="E185" s="1437">
        <v>0</v>
      </c>
      <c r="F185" s="1438">
        <v>1</v>
      </c>
      <c r="G185" s="1437">
        <v>1</v>
      </c>
      <c r="H185" s="1438">
        <v>1</v>
      </c>
      <c r="I185" s="1375"/>
      <c r="J185" s="2766" t="str">
        <f t="shared" si="30"/>
        <v>07050111</v>
      </c>
      <c r="K185" s="830"/>
      <c r="L185" s="830"/>
      <c r="M185" s="830"/>
      <c r="N185" s="830"/>
      <c r="O185" s="830"/>
      <c r="P185" s="830"/>
      <c r="Q185" s="830"/>
      <c r="R185" s="830"/>
      <c r="S185" s="831" t="s">
        <v>191</v>
      </c>
      <c r="T185" s="3231"/>
      <c r="U185" s="2685" t="s">
        <v>2242</v>
      </c>
      <c r="V185" s="835" t="s">
        <v>653</v>
      </c>
      <c r="W185" s="2699" t="s">
        <v>2243</v>
      </c>
      <c r="X185" s="2484" t="s">
        <v>2165</v>
      </c>
      <c r="Y185" s="803"/>
      <c r="Z185" s="3041" t="s">
        <v>649</v>
      </c>
      <c r="AA185" s="547"/>
      <c r="AB185" s="547"/>
      <c r="AC185" s="1263"/>
      <c r="AD185" s="3507">
        <f t="shared" si="25"/>
        <v>30</v>
      </c>
      <c r="AE185" s="3697"/>
      <c r="AF185" s="3697"/>
      <c r="AG185" s="3384"/>
      <c r="AH185" s="3398">
        <v>60</v>
      </c>
      <c r="AI185" s="3384"/>
      <c r="AJ185" s="3384"/>
      <c r="AK185" s="3384"/>
      <c r="AL185" s="3384"/>
      <c r="AM185" s="3384"/>
      <c r="AN185" s="3384"/>
      <c r="AO185" s="3384"/>
      <c r="AP185" s="3384"/>
      <c r="AQ185" s="3398">
        <v>60</v>
      </c>
      <c r="AR185" s="2013"/>
      <c r="AS185" s="1784"/>
      <c r="AT185" s="1784"/>
      <c r="AU185" s="1784"/>
      <c r="AV185" s="1907"/>
      <c r="AW185" s="1410"/>
      <c r="AX185" s="2916">
        <f t="shared" si="28"/>
        <v>360</v>
      </c>
      <c r="AY185" s="3042">
        <f>AX185/'Radiología simple.'!$AO$8</f>
        <v>30</v>
      </c>
      <c r="AZ185" s="1807" t="str" cm="1">
        <f t="array" ref="AZ185">_xlfn.IFS(AY185&lt;4,"estandar",AY185&gt;9,"compleja",AY185&gt;4,"avanzada")</f>
        <v>compleja</v>
      </c>
      <c r="BA185" s="2570">
        <v>2</v>
      </c>
      <c r="BB185" s="2571">
        <v>2</v>
      </c>
      <c r="BC185" s="2571">
        <v>1</v>
      </c>
      <c r="BD185" s="2572">
        <v>1</v>
      </c>
      <c r="BE185" s="1163"/>
      <c r="BF185" s="1164"/>
      <c r="BG185" s="1164"/>
      <c r="BH185" s="1201"/>
      <c r="BI185" s="1201"/>
      <c r="BJ185" s="1164"/>
      <c r="BK185" s="1164"/>
      <c r="BL185" s="1162"/>
      <c r="BM185" s="1164"/>
      <c r="BN185" s="1164"/>
      <c r="BO185" s="1164"/>
      <c r="BP185" s="1164"/>
      <c r="BQ185" s="1164"/>
      <c r="BR185" s="65"/>
      <c r="BS185" s="62"/>
    </row>
    <row r="186" spans="1:71" ht="51.95" hidden="1" customHeight="1" x14ac:dyDescent="0.55000000000000004">
      <c r="A186" s="1437">
        <v>0</v>
      </c>
      <c r="B186" s="1438">
        <v>7</v>
      </c>
      <c r="C186" s="1437">
        <v>0</v>
      </c>
      <c r="D186" s="1438">
        <v>5</v>
      </c>
      <c r="E186" s="1437">
        <v>0</v>
      </c>
      <c r="F186" s="1438">
        <v>2</v>
      </c>
      <c r="G186" s="1437">
        <v>0</v>
      </c>
      <c r="H186" s="1438">
        <v>0</v>
      </c>
      <c r="I186" s="1375"/>
      <c r="J186" s="2766" t="str">
        <f t="shared" si="30"/>
        <v>07050200</v>
      </c>
      <c r="K186" s="830"/>
      <c r="L186" s="830"/>
      <c r="M186" s="830"/>
      <c r="N186" s="830"/>
      <c r="O186" s="830"/>
      <c r="P186" s="830"/>
      <c r="Q186" s="830"/>
      <c r="R186" s="830"/>
      <c r="S186" s="831" t="s">
        <v>191</v>
      </c>
      <c r="T186" s="2685" t="s">
        <v>2244</v>
      </c>
      <c r="U186" s="2685"/>
      <c r="V186" s="835" t="s">
        <v>653</v>
      </c>
      <c r="W186" s="2415"/>
      <c r="X186" s="2484" t="s">
        <v>2165</v>
      </c>
      <c r="Y186" s="803"/>
      <c r="Z186" s="3041" t="s">
        <v>649</v>
      </c>
      <c r="AA186" s="547"/>
      <c r="AB186" s="547"/>
      <c r="AC186" s="1263"/>
      <c r="AD186" s="3507">
        <f t="shared" si="25"/>
        <v>0</v>
      </c>
      <c r="AE186" s="3697"/>
      <c r="AF186" s="3697"/>
      <c r="AG186" s="3384"/>
      <c r="AH186" s="3398">
        <v>0</v>
      </c>
      <c r="AI186" s="3384"/>
      <c r="AJ186" s="3384"/>
      <c r="AK186" s="3384"/>
      <c r="AL186" s="3384"/>
      <c r="AM186" s="3384"/>
      <c r="AN186" s="3384"/>
      <c r="AO186" s="3384"/>
      <c r="AP186" s="3384"/>
      <c r="AQ186" s="3398">
        <f>SUM(AR186:AV186)</f>
        <v>0</v>
      </c>
      <c r="AR186" s="2013"/>
      <c r="AS186" s="1784"/>
      <c r="AT186" s="1784"/>
      <c r="AU186" s="1784"/>
      <c r="AV186" s="1907"/>
      <c r="AW186" s="1410"/>
      <c r="AX186" s="2916">
        <f t="shared" si="28"/>
        <v>0</v>
      </c>
      <c r="AY186" s="3042">
        <f>AX186/'Radiología simple.'!$AO$8</f>
        <v>0</v>
      </c>
      <c r="AZ186" s="1807" t="str" cm="1">
        <f t="array" ref="AZ186">_xlfn.IFS(AY186&lt;4,"estandar",AY186&gt;9,"compleja",AY186&gt;4,"avanzada")</f>
        <v>estandar</v>
      </c>
      <c r="BA186" s="1554"/>
      <c r="BB186" s="1147"/>
      <c r="BC186" s="1147"/>
      <c r="BD186" s="1147"/>
      <c r="BE186" s="1163"/>
      <c r="BF186" s="1164"/>
      <c r="BG186" s="1164"/>
      <c r="BH186" s="1201"/>
      <c r="BI186" s="1201"/>
      <c r="BJ186" s="1164"/>
      <c r="BK186" s="1164"/>
      <c r="BL186" s="1162"/>
      <c r="BM186" s="1164"/>
      <c r="BN186" s="1164"/>
      <c r="BO186" s="1164"/>
      <c r="BP186" s="1164"/>
      <c r="BQ186" s="1164"/>
      <c r="BR186" s="65"/>
      <c r="BS186" s="62"/>
    </row>
    <row r="187" spans="1:71" ht="51.95" hidden="1" customHeight="1" x14ac:dyDescent="0.55000000000000004">
      <c r="A187" s="1437">
        <v>0</v>
      </c>
      <c r="B187" s="1438">
        <v>7</v>
      </c>
      <c r="C187" s="1437">
        <v>0</v>
      </c>
      <c r="D187" s="1438">
        <v>5</v>
      </c>
      <c r="E187" s="1437">
        <v>0</v>
      </c>
      <c r="F187" s="1438">
        <v>2</v>
      </c>
      <c r="G187" s="1437">
        <v>0</v>
      </c>
      <c r="H187" s="1438">
        <v>1</v>
      </c>
      <c r="I187" s="1375"/>
      <c r="J187" s="2766" t="str">
        <f t="shared" si="30"/>
        <v>07050201</v>
      </c>
      <c r="K187" s="830"/>
      <c r="L187" s="830"/>
      <c r="M187" s="830"/>
      <c r="N187" s="830"/>
      <c r="O187" s="830"/>
      <c r="P187" s="830"/>
      <c r="Q187" s="830"/>
      <c r="R187" s="830"/>
      <c r="S187" s="831" t="s">
        <v>191</v>
      </c>
      <c r="T187" s="3191"/>
      <c r="U187" s="2685" t="s">
        <v>2166</v>
      </c>
      <c r="V187" s="835" t="s">
        <v>653</v>
      </c>
      <c r="W187" s="2415" t="s">
        <v>2167</v>
      </c>
      <c r="X187" s="2484" t="s">
        <v>2165</v>
      </c>
      <c r="Y187" s="3047" t="s">
        <v>2168</v>
      </c>
      <c r="Z187" s="3041" t="s">
        <v>649</v>
      </c>
      <c r="AA187" s="547"/>
      <c r="AB187" s="547"/>
      <c r="AC187" s="1263"/>
      <c r="AD187" s="3507">
        <f t="shared" si="25"/>
        <v>42.5</v>
      </c>
      <c r="AE187" s="3697"/>
      <c r="AF187" s="3697"/>
      <c r="AG187" s="3384"/>
      <c r="AH187" s="3398">
        <v>90</v>
      </c>
      <c r="AI187" s="3384"/>
      <c r="AJ187" s="3384"/>
      <c r="AK187" s="3384"/>
      <c r="AL187" s="3384"/>
      <c r="AM187" s="3384"/>
      <c r="AN187" s="3384"/>
      <c r="AO187" s="3384"/>
      <c r="AP187" s="3384"/>
      <c r="AQ187" s="3398">
        <v>120</v>
      </c>
      <c r="AR187" s="2013"/>
      <c r="AS187" s="1784"/>
      <c r="AT187" s="1784"/>
      <c r="AU187" s="1784"/>
      <c r="AV187" s="1907"/>
      <c r="AW187" s="1410"/>
      <c r="AX187" s="2916">
        <f t="shared" si="28"/>
        <v>510</v>
      </c>
      <c r="AY187" s="3042">
        <f>AX187/'Radiología simple.'!$AO$8</f>
        <v>42.5</v>
      </c>
      <c r="AZ187" s="1807" t="str" cm="1">
        <f t="array" ref="AZ187">_xlfn.IFS(AY187&lt;4,"estandar",AY187&gt;9,"compleja",AY187&gt;4,"avanzada")</f>
        <v>compleja</v>
      </c>
      <c r="BA187" s="2570">
        <v>2</v>
      </c>
      <c r="BB187" s="2571">
        <v>1</v>
      </c>
      <c r="BC187" s="2571">
        <v>1</v>
      </c>
      <c r="BD187" s="2572">
        <v>1</v>
      </c>
      <c r="BE187" s="1163"/>
      <c r="BF187" s="1164"/>
      <c r="BG187" s="1164"/>
      <c r="BH187" s="1201"/>
      <c r="BI187" s="1201"/>
      <c r="BJ187" s="1164"/>
      <c r="BK187" s="1164"/>
      <c r="BL187" s="1162"/>
      <c r="BM187" s="1164"/>
      <c r="BN187" s="1164"/>
      <c r="BO187" s="1164"/>
      <c r="BP187" s="1164"/>
      <c r="BQ187" s="1164"/>
      <c r="BR187" s="65"/>
      <c r="BS187" s="62"/>
    </row>
    <row r="188" spans="1:71" ht="51.95" hidden="1" customHeight="1" x14ac:dyDescent="0.55000000000000004">
      <c r="A188" s="1437">
        <v>0</v>
      </c>
      <c r="B188" s="1438">
        <v>7</v>
      </c>
      <c r="C188" s="1437">
        <v>0</v>
      </c>
      <c r="D188" s="1438">
        <v>5</v>
      </c>
      <c r="E188" s="1437">
        <v>0</v>
      </c>
      <c r="F188" s="1438">
        <v>2</v>
      </c>
      <c r="G188" s="1437">
        <v>0</v>
      </c>
      <c r="H188" s="1438">
        <v>2</v>
      </c>
      <c r="I188" s="1375"/>
      <c r="J188" s="2766" t="str">
        <f t="shared" si="30"/>
        <v>07050202</v>
      </c>
      <c r="K188" s="830"/>
      <c r="L188" s="830"/>
      <c r="M188" s="830"/>
      <c r="N188" s="830"/>
      <c r="O188" s="830"/>
      <c r="P188" s="830"/>
      <c r="Q188" s="830"/>
      <c r="R188" s="830"/>
      <c r="S188" s="831" t="s">
        <v>191</v>
      </c>
      <c r="T188" s="3191"/>
      <c r="U188" s="2685" t="s">
        <v>2169</v>
      </c>
      <c r="V188" s="835" t="s">
        <v>653</v>
      </c>
      <c r="W188" s="2415" t="s">
        <v>2170</v>
      </c>
      <c r="X188" s="2484" t="s">
        <v>2165</v>
      </c>
      <c r="Y188" s="3047" t="s">
        <v>1629</v>
      </c>
      <c r="Z188" s="3041" t="s">
        <v>649</v>
      </c>
      <c r="AA188" s="547"/>
      <c r="AB188" s="547"/>
      <c r="AC188" s="1263"/>
      <c r="AD188" s="3507">
        <f t="shared" si="25"/>
        <v>42.5</v>
      </c>
      <c r="AE188" s="3697"/>
      <c r="AF188" s="3697"/>
      <c r="AG188" s="3384"/>
      <c r="AH188" s="3398">
        <v>90</v>
      </c>
      <c r="AI188" s="3384"/>
      <c r="AJ188" s="3384"/>
      <c r="AK188" s="3384"/>
      <c r="AL188" s="3384"/>
      <c r="AM188" s="3384"/>
      <c r="AN188" s="3384"/>
      <c r="AO188" s="3384"/>
      <c r="AP188" s="3384"/>
      <c r="AQ188" s="3398">
        <v>120</v>
      </c>
      <c r="AR188" s="2013"/>
      <c r="AS188" s="1784"/>
      <c r="AT188" s="1784"/>
      <c r="AU188" s="1784"/>
      <c r="AV188" s="1907"/>
      <c r="AW188" s="1410"/>
      <c r="AX188" s="2916">
        <f t="shared" si="28"/>
        <v>510</v>
      </c>
      <c r="AY188" s="3042">
        <f>AX188/'Radiología simple.'!$AO$8</f>
        <v>42.5</v>
      </c>
      <c r="AZ188" s="1807" t="str" cm="1">
        <f t="array" ref="AZ188">_xlfn.IFS(AY188&lt;4,"estandar",AY188&gt;9,"compleja",AY188&gt;4,"avanzada")</f>
        <v>compleja</v>
      </c>
      <c r="BA188" s="2570">
        <v>2</v>
      </c>
      <c r="BB188" s="2571">
        <v>1</v>
      </c>
      <c r="BC188" s="2571">
        <v>1</v>
      </c>
      <c r="BD188" s="2572">
        <v>1</v>
      </c>
      <c r="BE188" s="1163"/>
      <c r="BF188" s="1164"/>
      <c r="BG188" s="1164"/>
      <c r="BH188" s="1201"/>
      <c r="BI188" s="1201"/>
      <c r="BJ188" s="1164"/>
      <c r="BK188" s="1164"/>
      <c r="BL188" s="1162"/>
      <c r="BM188" s="1164"/>
      <c r="BN188" s="1164"/>
      <c r="BO188" s="1164"/>
      <c r="BP188" s="1164"/>
      <c r="BQ188" s="1164"/>
      <c r="BR188" s="65"/>
      <c r="BS188" s="62"/>
    </row>
    <row r="189" spans="1:71" ht="51.95" hidden="1" customHeight="1" x14ac:dyDescent="0.55000000000000004">
      <c r="A189" s="1437">
        <v>0</v>
      </c>
      <c r="B189" s="1438">
        <v>7</v>
      </c>
      <c r="C189" s="1437">
        <v>0</v>
      </c>
      <c r="D189" s="1438">
        <v>5</v>
      </c>
      <c r="E189" s="1437">
        <v>0</v>
      </c>
      <c r="F189" s="1438">
        <v>2</v>
      </c>
      <c r="G189" s="1437">
        <v>0</v>
      </c>
      <c r="H189" s="1438">
        <v>3</v>
      </c>
      <c r="I189" s="1375"/>
      <c r="J189" s="2766" t="str">
        <f t="shared" si="30"/>
        <v>07050203</v>
      </c>
      <c r="K189" s="830"/>
      <c r="L189" s="830"/>
      <c r="M189" s="830"/>
      <c r="N189" s="830"/>
      <c r="O189" s="830"/>
      <c r="P189" s="830"/>
      <c r="Q189" s="830"/>
      <c r="R189" s="830"/>
      <c r="S189" s="831" t="s">
        <v>191</v>
      </c>
      <c r="T189" s="3191"/>
      <c r="U189" s="2685" t="s">
        <v>2171</v>
      </c>
      <c r="V189" s="835" t="s">
        <v>653</v>
      </c>
      <c r="W189" s="2415" t="s">
        <v>2172</v>
      </c>
      <c r="X189" s="2484" t="s">
        <v>2165</v>
      </c>
      <c r="Y189" s="803"/>
      <c r="Z189" s="3041" t="s">
        <v>649</v>
      </c>
      <c r="AA189" s="547"/>
      <c r="AB189" s="547"/>
      <c r="AC189" s="1263"/>
      <c r="AD189" s="3507">
        <f t="shared" si="25"/>
        <v>50</v>
      </c>
      <c r="AE189" s="3697"/>
      <c r="AF189" s="3697"/>
      <c r="AG189" s="3384"/>
      <c r="AH189" s="3398">
        <v>120</v>
      </c>
      <c r="AI189" s="3384"/>
      <c r="AJ189" s="3384"/>
      <c r="AK189" s="3384"/>
      <c r="AL189" s="3384"/>
      <c r="AM189" s="3384"/>
      <c r="AN189" s="3384"/>
      <c r="AO189" s="3384"/>
      <c r="AP189" s="3384"/>
      <c r="AQ189" s="3398">
        <v>120</v>
      </c>
      <c r="AR189" s="2013"/>
      <c r="AS189" s="1784"/>
      <c r="AT189" s="1784"/>
      <c r="AU189" s="1784"/>
      <c r="AV189" s="1907"/>
      <c r="AW189" s="1410"/>
      <c r="AX189" s="2916">
        <f t="shared" si="28"/>
        <v>600</v>
      </c>
      <c r="AY189" s="3042">
        <f>AX189/'Radiología simple.'!$AO$8</f>
        <v>50</v>
      </c>
      <c r="AZ189" s="1807" t="str" cm="1">
        <f t="array" ref="AZ189">_xlfn.IFS(AY189&lt;4,"estandar",AY189&gt;9,"compleja",AY189&gt;4,"avanzada")</f>
        <v>compleja</v>
      </c>
      <c r="BA189" s="2570">
        <v>2</v>
      </c>
      <c r="BB189" s="2571">
        <v>1</v>
      </c>
      <c r="BC189" s="2571">
        <v>1</v>
      </c>
      <c r="BD189" s="2572">
        <v>1</v>
      </c>
      <c r="BE189" s="1163"/>
      <c r="BF189" s="1164"/>
      <c r="BG189" s="1164"/>
      <c r="BH189" s="1201"/>
      <c r="BI189" s="1201"/>
      <c r="BJ189" s="1164"/>
      <c r="BK189" s="1164"/>
      <c r="BL189" s="1162"/>
      <c r="BM189" s="1164"/>
      <c r="BN189" s="1164"/>
      <c r="BO189" s="1164"/>
      <c r="BP189" s="1164"/>
      <c r="BQ189" s="1164"/>
      <c r="BR189" s="65"/>
      <c r="BS189" s="62"/>
    </row>
    <row r="190" spans="1:71" ht="51.95" hidden="1" customHeight="1" x14ac:dyDescent="0.55000000000000004">
      <c r="A190" s="1437">
        <v>0</v>
      </c>
      <c r="B190" s="1438">
        <v>7</v>
      </c>
      <c r="C190" s="1437">
        <v>0</v>
      </c>
      <c r="D190" s="1438">
        <v>5</v>
      </c>
      <c r="E190" s="1437">
        <v>0</v>
      </c>
      <c r="F190" s="1438">
        <v>2</v>
      </c>
      <c r="G190" s="1437">
        <v>0</v>
      </c>
      <c r="H190" s="1438">
        <v>4</v>
      </c>
      <c r="I190" s="1375"/>
      <c r="J190" s="2766" t="str">
        <f t="shared" si="30"/>
        <v>07050204</v>
      </c>
      <c r="K190" s="830"/>
      <c r="L190" s="830"/>
      <c r="M190" s="830"/>
      <c r="N190" s="830"/>
      <c r="O190" s="830"/>
      <c r="P190" s="830"/>
      <c r="Q190" s="830"/>
      <c r="R190" s="830"/>
      <c r="S190" s="831" t="s">
        <v>191</v>
      </c>
      <c r="T190" s="3191"/>
      <c r="U190" s="2685" t="s">
        <v>2173</v>
      </c>
      <c r="V190" s="835" t="s">
        <v>653</v>
      </c>
      <c r="W190" s="2415" t="s">
        <v>2174</v>
      </c>
      <c r="X190" s="2484" t="s">
        <v>2165</v>
      </c>
      <c r="Y190" s="803"/>
      <c r="Z190" s="3041" t="s">
        <v>649</v>
      </c>
      <c r="AA190" s="547"/>
      <c r="AB190" s="547"/>
      <c r="AC190" s="1263"/>
      <c r="AD190" s="3507">
        <f t="shared" si="25"/>
        <v>42.5</v>
      </c>
      <c r="AE190" s="3697"/>
      <c r="AF190" s="3697"/>
      <c r="AG190" s="3384"/>
      <c r="AH190" s="3398">
        <v>90</v>
      </c>
      <c r="AI190" s="3384"/>
      <c r="AJ190" s="3384"/>
      <c r="AK190" s="3384"/>
      <c r="AL190" s="3384"/>
      <c r="AM190" s="3384"/>
      <c r="AN190" s="3384"/>
      <c r="AO190" s="3384"/>
      <c r="AP190" s="3384"/>
      <c r="AQ190" s="3398">
        <v>120</v>
      </c>
      <c r="AR190" s="2013"/>
      <c r="AS190" s="1784"/>
      <c r="AT190" s="1784"/>
      <c r="AU190" s="1784"/>
      <c r="AV190" s="1907"/>
      <c r="AW190" s="1410"/>
      <c r="AX190" s="2916">
        <f t="shared" si="28"/>
        <v>510</v>
      </c>
      <c r="AY190" s="3042">
        <f>AX190/'Radiología simple.'!$AO$8</f>
        <v>42.5</v>
      </c>
      <c r="AZ190" s="1807" t="str" cm="1">
        <f t="array" ref="AZ190">_xlfn.IFS(AY190&lt;4,"estandar",AY190&gt;9,"compleja",AY190&gt;4,"avanzada")</f>
        <v>compleja</v>
      </c>
      <c r="BA190" s="2570">
        <v>2</v>
      </c>
      <c r="BB190" s="2571">
        <v>1</v>
      </c>
      <c r="BC190" s="2571">
        <v>1</v>
      </c>
      <c r="BD190" s="2572">
        <v>1</v>
      </c>
      <c r="BE190" s="1163"/>
      <c r="BF190" s="1164"/>
      <c r="BG190" s="1164"/>
      <c r="BH190" s="1201"/>
      <c r="BI190" s="1201"/>
      <c r="BJ190" s="1164"/>
      <c r="BK190" s="1164"/>
      <c r="BL190" s="1162"/>
      <c r="BM190" s="1164"/>
      <c r="BN190" s="1164"/>
      <c r="BO190" s="1164"/>
      <c r="BP190" s="1164"/>
      <c r="BQ190" s="1164"/>
      <c r="BR190" s="65"/>
      <c r="BS190" s="62"/>
    </row>
    <row r="191" spans="1:71" ht="51.95" customHeight="1" x14ac:dyDescent="0.55000000000000004">
      <c r="A191" s="1387"/>
      <c r="B191" s="1388"/>
      <c r="C191" s="1387"/>
      <c r="D191" s="1388"/>
      <c r="E191" s="1387"/>
      <c r="F191" s="1388"/>
      <c r="G191" s="1387"/>
      <c r="H191" s="1388"/>
      <c r="I191" s="1375"/>
      <c r="J191" s="2841"/>
      <c r="K191" s="830"/>
      <c r="L191" s="830"/>
      <c r="M191" s="830"/>
      <c r="N191" s="830"/>
      <c r="O191" s="830"/>
      <c r="P191" s="830"/>
      <c r="Q191" s="830"/>
      <c r="R191" s="830"/>
      <c r="S191" s="831"/>
      <c r="T191" s="2795"/>
      <c r="U191" s="2668"/>
      <c r="V191" s="835"/>
      <c r="W191" s="2383"/>
      <c r="X191" s="2484"/>
      <c r="Y191" s="803"/>
      <c r="Z191" s="548"/>
      <c r="AA191" s="547"/>
      <c r="AB191" s="547"/>
      <c r="AC191" s="1263"/>
      <c r="AD191" s="3507">
        <f t="shared" si="25"/>
        <v>0</v>
      </c>
      <c r="AE191" s="3697"/>
      <c r="AF191" s="3697"/>
      <c r="AG191" s="3384"/>
      <c r="AH191" s="3398">
        <v>0</v>
      </c>
      <c r="AI191" s="3384"/>
      <c r="AJ191" s="3384"/>
      <c r="AK191" s="3384"/>
      <c r="AL191" s="3384"/>
      <c r="AM191" s="3384"/>
      <c r="AN191" s="3384"/>
      <c r="AO191" s="3384"/>
      <c r="AP191" s="3384"/>
      <c r="AQ191" s="3398">
        <f>SUM(AR191:AV191)</f>
        <v>0</v>
      </c>
      <c r="AR191" s="2013"/>
      <c r="AS191" s="1784"/>
      <c r="AT191" s="1784"/>
      <c r="AU191" s="1784"/>
      <c r="AV191" s="1907"/>
      <c r="AW191" s="1410"/>
      <c r="AX191" s="2916">
        <f t="shared" ref="AX191:AX209" si="31">(BA191*AQ191)+(BB191*AH191)+(BC191*AH191)+(BD191*AH191)</f>
        <v>0</v>
      </c>
      <c r="AY191" s="3042">
        <f>AX191/'Radiología simple.'!$AO$8</f>
        <v>0</v>
      </c>
      <c r="AZ191" s="2921"/>
      <c r="BA191" s="1554"/>
      <c r="BB191" s="1147"/>
      <c r="BC191" s="1147"/>
      <c r="BD191" s="1147"/>
      <c r="BE191" s="1163"/>
      <c r="BF191" s="1164"/>
      <c r="BG191" s="1164"/>
      <c r="BH191" s="1201"/>
      <c r="BI191" s="1201"/>
      <c r="BJ191" s="1164"/>
      <c r="BK191" s="1164"/>
      <c r="BL191" s="1162"/>
      <c r="BM191" s="1164"/>
      <c r="BN191" s="1164"/>
      <c r="BO191" s="1164"/>
      <c r="BP191" s="1164"/>
      <c r="BQ191" s="1164"/>
      <c r="BR191" s="65"/>
      <c r="BS191" s="62"/>
    </row>
    <row r="192" spans="1:71" ht="51.95" customHeight="1" x14ac:dyDescent="0.55000000000000004">
      <c r="A192" s="1437">
        <v>0</v>
      </c>
      <c r="B192" s="1438">
        <v>7</v>
      </c>
      <c r="C192" s="1437">
        <v>0</v>
      </c>
      <c r="D192" s="1438">
        <v>4</v>
      </c>
      <c r="E192" s="1437">
        <v>0</v>
      </c>
      <c r="F192" s="1438">
        <v>6</v>
      </c>
      <c r="G192" s="1437">
        <v>0</v>
      </c>
      <c r="H192" s="1438">
        <v>0</v>
      </c>
      <c r="I192" s="1375" t="s">
        <v>2245</v>
      </c>
      <c r="J192" s="2766" t="str">
        <f t="shared" si="30"/>
        <v>07040600</v>
      </c>
      <c r="K192" s="830"/>
      <c r="L192" s="830"/>
      <c r="M192" s="830"/>
      <c r="N192" s="830"/>
      <c r="O192" s="830"/>
      <c r="P192" s="830"/>
      <c r="Q192" s="830"/>
      <c r="R192" s="830"/>
      <c r="S192" s="986" t="s">
        <v>119</v>
      </c>
      <c r="T192" s="2663" t="s">
        <v>2246</v>
      </c>
      <c r="U192" s="3185"/>
      <c r="V192" s="835" t="s">
        <v>653</v>
      </c>
      <c r="W192" s="2383"/>
      <c r="X192" s="2484" t="s">
        <v>2165</v>
      </c>
      <c r="Y192" s="1393"/>
      <c r="Z192" s="3041" t="s">
        <v>649</v>
      </c>
      <c r="AA192" s="547"/>
      <c r="AB192" s="547"/>
      <c r="AC192" s="1263"/>
      <c r="AD192" s="3507">
        <f t="shared" si="25"/>
        <v>0</v>
      </c>
      <c r="AE192" s="3697"/>
      <c r="AF192" s="3697"/>
      <c r="AG192" s="3384"/>
      <c r="AH192" s="3398">
        <v>0</v>
      </c>
      <c r="AI192" s="3384"/>
      <c r="AJ192" s="3384"/>
      <c r="AK192" s="3384"/>
      <c r="AL192" s="3384"/>
      <c r="AM192" s="3384"/>
      <c r="AN192" s="3384"/>
      <c r="AO192" s="3384"/>
      <c r="AP192" s="3384"/>
      <c r="AQ192" s="3398">
        <f>SUM(AR192:AV192)</f>
        <v>0</v>
      </c>
      <c r="AR192" s="2013"/>
      <c r="AS192" s="1784"/>
      <c r="AT192" s="1784"/>
      <c r="AU192" s="1784"/>
      <c r="AV192" s="1907"/>
      <c r="AW192" s="1410"/>
      <c r="AX192" s="2916">
        <f t="shared" si="31"/>
        <v>0</v>
      </c>
      <c r="AY192" s="3042">
        <f>AX192/'Radiología simple.'!$AO$8</f>
        <v>0</v>
      </c>
      <c r="AZ192" s="1807" t="str" cm="1">
        <f t="array" ref="AZ192">_xlfn.IFS(AY192&lt;4,"estandar",AY192&gt;9,"compleja",AY192&gt;4,"avanzada")</f>
        <v>estandar</v>
      </c>
      <c r="BA192" s="1411"/>
      <c r="BB192" s="1163"/>
      <c r="BC192" s="1163"/>
      <c r="BD192" s="1163"/>
      <c r="BE192" s="1163"/>
      <c r="BF192" s="1164">
        <v>0</v>
      </c>
      <c r="BG192" s="1164"/>
      <c r="BH192" s="1201"/>
      <c r="BI192" s="1201"/>
      <c r="BJ192" s="1164"/>
      <c r="BK192" s="1164"/>
      <c r="BL192" s="1162"/>
      <c r="BM192" s="1164"/>
      <c r="BN192" s="1164"/>
      <c r="BO192" s="1164"/>
      <c r="BP192" s="1164"/>
      <c r="BQ192" s="1164"/>
      <c r="BR192" s="65"/>
      <c r="BS192" s="62"/>
    </row>
    <row r="193" spans="1:71" ht="51.95" customHeight="1" x14ac:dyDescent="0.55000000000000004">
      <c r="A193" s="1437">
        <v>0</v>
      </c>
      <c r="B193" s="1438">
        <v>8</v>
      </c>
      <c r="C193" s="1437">
        <v>0</v>
      </c>
      <c r="D193" s="1438">
        <v>7</v>
      </c>
      <c r="E193" s="1437">
        <v>0</v>
      </c>
      <c r="F193" s="1438">
        <v>6</v>
      </c>
      <c r="G193" s="1437">
        <v>0</v>
      </c>
      <c r="H193" s="1438">
        <v>1</v>
      </c>
      <c r="I193" s="1375" t="s">
        <v>2247</v>
      </c>
      <c r="J193" s="2766" t="str">
        <f t="shared" si="30"/>
        <v>08070601</v>
      </c>
      <c r="K193" s="830"/>
      <c r="L193" s="830">
        <v>71536</v>
      </c>
      <c r="M193" s="830"/>
      <c r="N193" s="830"/>
      <c r="O193" s="830"/>
      <c r="P193" s="830"/>
      <c r="Q193" s="830"/>
      <c r="R193" s="830"/>
      <c r="S193" s="986" t="s">
        <v>119</v>
      </c>
      <c r="T193" s="3185"/>
      <c r="U193" s="2663" t="s">
        <v>2248</v>
      </c>
      <c r="V193" s="835" t="s">
        <v>653</v>
      </c>
      <c r="W193" s="2415" t="s">
        <v>2249</v>
      </c>
      <c r="X193" s="2484" t="s">
        <v>2165</v>
      </c>
      <c r="Y193" s="803" t="s">
        <v>2248</v>
      </c>
      <c r="Z193" s="3041" t="s">
        <v>649</v>
      </c>
      <c r="AA193" s="547"/>
      <c r="AB193" s="547"/>
      <c r="AC193" s="3679">
        <v>12.6</v>
      </c>
      <c r="AD193" s="3507">
        <f t="shared" si="25"/>
        <v>26.666666666666668</v>
      </c>
      <c r="AE193" s="3698">
        <v>20.399999999999999</v>
      </c>
      <c r="AF193" s="3698"/>
      <c r="AG193" s="3398">
        <v>60</v>
      </c>
      <c r="AH193" s="3398">
        <v>60</v>
      </c>
      <c r="AI193" s="3384"/>
      <c r="AJ193" s="3384"/>
      <c r="AK193" s="3384"/>
      <c r="AL193" s="3384"/>
      <c r="AM193" s="3384"/>
      <c r="AN193" s="3384"/>
      <c r="AO193" s="3384"/>
      <c r="AP193" s="3398">
        <v>70</v>
      </c>
      <c r="AQ193" s="3398">
        <v>70</v>
      </c>
      <c r="AR193" s="2013"/>
      <c r="AS193" s="1784"/>
      <c r="AT193" s="1784"/>
      <c r="AU193" s="1784"/>
      <c r="AV193" s="1907"/>
      <c r="AW193" s="1410"/>
      <c r="AX193" s="2916">
        <f t="shared" si="31"/>
        <v>320</v>
      </c>
      <c r="AY193" s="3042">
        <f>AX193/'Radiología simple.'!$AO$8</f>
        <v>26.666666666666668</v>
      </c>
      <c r="AZ193" s="1807" t="str" cm="1">
        <f t="array" ref="AZ193">_xlfn.IFS(AY193&lt;4,"estandar",AY193&gt;9,"compleja",AY193&gt;4,"avanzada")</f>
        <v>compleja</v>
      </c>
      <c r="BA193" s="2570">
        <v>2</v>
      </c>
      <c r="BB193" s="2571">
        <v>1</v>
      </c>
      <c r="BC193" s="2571">
        <v>1</v>
      </c>
      <c r="BD193" s="2572">
        <v>1</v>
      </c>
      <c r="BE193" s="1163"/>
      <c r="BF193" s="1164">
        <v>19.670570135746601</v>
      </c>
      <c r="BG193" s="1164">
        <v>48.8155294117647</v>
      </c>
      <c r="BH193" s="1230">
        <v>1</v>
      </c>
      <c r="BI193" s="1230"/>
      <c r="BJ193" s="1164">
        <v>50.751583710407203</v>
      </c>
      <c r="BK193" s="1164">
        <f>SUM(BF193,BG193,BJ193)</f>
        <v>119.2376832579185</v>
      </c>
      <c r="BL193" s="1162"/>
      <c r="BM193" s="1164">
        <v>62.917712523059201</v>
      </c>
      <c r="BN193" s="1164">
        <v>7.5</v>
      </c>
      <c r="BO193" s="1164">
        <v>451</v>
      </c>
      <c r="BP193" s="1164">
        <v>40.633745306496898</v>
      </c>
      <c r="BQ193" s="1164">
        <f>SUM(BK193,BM193,BN193,BO193,BP193)</f>
        <v>681.28914108747449</v>
      </c>
      <c r="BR193" s="65"/>
      <c r="BS193" s="62">
        <v>50</v>
      </c>
    </row>
    <row r="194" spans="1:71" ht="51.95" customHeight="1" x14ac:dyDescent="0.55000000000000004">
      <c r="A194" s="1437">
        <v>0</v>
      </c>
      <c r="B194" s="1438">
        <v>8</v>
      </c>
      <c r="C194" s="1437">
        <v>0</v>
      </c>
      <c r="D194" s="1438">
        <v>7</v>
      </c>
      <c r="E194" s="1437">
        <v>0</v>
      </c>
      <c r="F194" s="1438">
        <v>6</v>
      </c>
      <c r="G194" s="1437">
        <v>0</v>
      </c>
      <c r="H194" s="1438">
        <v>2</v>
      </c>
      <c r="I194" s="1375" t="s">
        <v>2250</v>
      </c>
      <c r="J194" s="2766" t="str">
        <f t="shared" si="30"/>
        <v>08070602</v>
      </c>
      <c r="K194" s="830"/>
      <c r="L194" s="830">
        <v>715361</v>
      </c>
      <c r="M194" s="830"/>
      <c r="N194" s="830"/>
      <c r="O194" s="830"/>
      <c r="P194" s="830"/>
      <c r="Q194" s="830"/>
      <c r="R194" s="830"/>
      <c r="S194" s="986" t="s">
        <v>119</v>
      </c>
      <c r="T194" s="3185"/>
      <c r="U194" s="2663" t="s">
        <v>2251</v>
      </c>
      <c r="V194" s="835" t="s">
        <v>653</v>
      </c>
      <c r="W194" s="2415" t="s">
        <v>2252</v>
      </c>
      <c r="X194" s="2484" t="s">
        <v>2165</v>
      </c>
      <c r="Y194" s="803" t="s">
        <v>2251</v>
      </c>
      <c r="Z194" s="3041" t="s">
        <v>649</v>
      </c>
      <c r="AA194" s="547"/>
      <c r="AB194" s="547"/>
      <c r="AC194" s="3679">
        <v>12.6</v>
      </c>
      <c r="AD194" s="3507">
        <f t="shared" si="25"/>
        <v>26.666666666666668</v>
      </c>
      <c r="AE194" s="3698">
        <v>20.399999999999999</v>
      </c>
      <c r="AF194" s="3698"/>
      <c r="AG194" s="3398">
        <v>60</v>
      </c>
      <c r="AH194" s="3398">
        <v>60</v>
      </c>
      <c r="AI194" s="3384"/>
      <c r="AJ194" s="3384"/>
      <c r="AK194" s="3384"/>
      <c r="AL194" s="3384"/>
      <c r="AM194" s="3384"/>
      <c r="AN194" s="3384"/>
      <c r="AO194" s="3384"/>
      <c r="AP194" s="3398">
        <v>70</v>
      </c>
      <c r="AQ194" s="3398">
        <v>70</v>
      </c>
      <c r="AR194" s="2013"/>
      <c r="AS194" s="1784"/>
      <c r="AT194" s="1784"/>
      <c r="AU194" s="1784"/>
      <c r="AV194" s="1907"/>
      <c r="AW194" s="1410"/>
      <c r="AX194" s="2916">
        <f t="shared" si="31"/>
        <v>320</v>
      </c>
      <c r="AY194" s="3042">
        <f>AX194/'Radiología simple.'!$AO$8</f>
        <v>26.666666666666668</v>
      </c>
      <c r="AZ194" s="1807" t="str" cm="1">
        <f t="array" ref="AZ194">_xlfn.IFS(AY194&lt;4,"estandar",AY194&gt;9,"compleja",AY194&gt;4,"avanzada")</f>
        <v>compleja</v>
      </c>
      <c r="BA194" s="2570">
        <v>2</v>
      </c>
      <c r="BB194" s="2571">
        <v>1</v>
      </c>
      <c r="BC194" s="2571">
        <v>1</v>
      </c>
      <c r="BD194" s="2572">
        <v>1</v>
      </c>
      <c r="BE194" s="1163"/>
      <c r="BF194" s="1164">
        <v>19.670570135746601</v>
      </c>
      <c r="BG194" s="1164">
        <v>48.8155294117647</v>
      </c>
      <c r="BH194" s="1230">
        <v>1</v>
      </c>
      <c r="BI194" s="1230"/>
      <c r="BJ194" s="1164">
        <v>50.751583710407203</v>
      </c>
      <c r="BK194" s="1164">
        <f>SUM(BF194,BG194,BJ194)</f>
        <v>119.2376832579185</v>
      </c>
      <c r="BL194" s="1162"/>
      <c r="BM194" s="1164">
        <v>62.917712523059201</v>
      </c>
      <c r="BN194" s="1164">
        <v>7.5</v>
      </c>
      <c r="BO194" s="1164">
        <v>450</v>
      </c>
      <c r="BP194" s="1164">
        <v>40.633745306496898</v>
      </c>
      <c r="BQ194" s="1164">
        <f>SUM(BK194,BM194,BN194,BO194,BP194)</f>
        <v>680.28914108747449</v>
      </c>
      <c r="BR194" s="65"/>
      <c r="BS194" s="62">
        <v>50</v>
      </c>
    </row>
    <row r="195" spans="1:71" ht="51.95" customHeight="1" x14ac:dyDescent="0.55000000000000004">
      <c r="A195" s="1437">
        <v>0</v>
      </c>
      <c r="B195" s="1438">
        <v>8</v>
      </c>
      <c r="C195" s="1437">
        <v>0</v>
      </c>
      <c r="D195" s="1438">
        <v>7</v>
      </c>
      <c r="E195" s="1437">
        <v>0</v>
      </c>
      <c r="F195" s="1438">
        <v>6</v>
      </c>
      <c r="G195" s="1437">
        <v>0</v>
      </c>
      <c r="H195" s="1438">
        <v>3</v>
      </c>
      <c r="I195" s="1375" t="s">
        <v>2253</v>
      </c>
      <c r="J195" s="2766" t="str">
        <f t="shared" si="30"/>
        <v>08070603</v>
      </c>
      <c r="K195" s="830"/>
      <c r="L195" s="830">
        <v>71537</v>
      </c>
      <c r="M195" s="830"/>
      <c r="N195" s="830"/>
      <c r="O195" s="830"/>
      <c r="P195" s="830"/>
      <c r="Q195" s="830"/>
      <c r="R195" s="830"/>
      <c r="S195" s="986" t="s">
        <v>119</v>
      </c>
      <c r="T195" s="3185"/>
      <c r="U195" s="2663" t="s">
        <v>2254</v>
      </c>
      <c r="V195" s="835" t="s">
        <v>653</v>
      </c>
      <c r="W195" s="2415" t="s">
        <v>2255</v>
      </c>
      <c r="X195" s="2484" t="s">
        <v>2165</v>
      </c>
      <c r="Y195" s="803" t="s">
        <v>2254</v>
      </c>
      <c r="Z195" s="3041" t="s">
        <v>649</v>
      </c>
      <c r="AA195" s="547"/>
      <c r="AB195" s="547"/>
      <c r="AC195" s="3679">
        <v>18.2</v>
      </c>
      <c r="AD195" s="3507">
        <f t="shared" si="25"/>
        <v>39.166666666666664</v>
      </c>
      <c r="AE195" s="3698">
        <v>27.8</v>
      </c>
      <c r="AF195" s="3698"/>
      <c r="AG195" s="3398">
        <v>90</v>
      </c>
      <c r="AH195" s="3398">
        <v>90</v>
      </c>
      <c r="AI195" s="3384"/>
      <c r="AJ195" s="3384"/>
      <c r="AK195" s="3384"/>
      <c r="AL195" s="3384"/>
      <c r="AM195" s="3384"/>
      <c r="AN195" s="3384"/>
      <c r="AO195" s="3384"/>
      <c r="AP195" s="3398">
        <v>100</v>
      </c>
      <c r="AQ195" s="3398">
        <v>100</v>
      </c>
      <c r="AR195" s="2013"/>
      <c r="AS195" s="1784"/>
      <c r="AT195" s="1784"/>
      <c r="AU195" s="1784"/>
      <c r="AV195" s="1907"/>
      <c r="AW195" s="1410"/>
      <c r="AX195" s="2916">
        <f t="shared" si="31"/>
        <v>470</v>
      </c>
      <c r="AY195" s="3042">
        <f>AX195/'Radiología simple.'!$AO$8</f>
        <v>39.166666666666664</v>
      </c>
      <c r="AZ195" s="1807" t="str" cm="1">
        <f t="array" ref="AZ195">_xlfn.IFS(AY195&lt;4,"estandar",AY195&gt;9,"compleja",AY195&gt;4,"avanzada")</f>
        <v>compleja</v>
      </c>
      <c r="BA195" s="2570">
        <v>2</v>
      </c>
      <c r="BB195" s="2571">
        <v>1</v>
      </c>
      <c r="BC195" s="2571">
        <v>1</v>
      </c>
      <c r="BD195" s="2572">
        <v>1</v>
      </c>
      <c r="BE195" s="1163"/>
      <c r="BF195" s="1164">
        <v>29.505855203619902</v>
      </c>
      <c r="BG195" s="1164">
        <v>73.2232941176471</v>
      </c>
      <c r="BH195" s="1230">
        <v>1</v>
      </c>
      <c r="BI195" s="1230"/>
      <c r="BJ195" s="1164">
        <v>72.502262443438894</v>
      </c>
      <c r="BK195" s="1164">
        <f>SUM(BF195,BG195,BJ195)</f>
        <v>175.23141176470591</v>
      </c>
      <c r="BL195" s="1162"/>
      <c r="BM195" s="1164">
        <v>94.376568784588898</v>
      </c>
      <c r="BN195" s="1164">
        <v>7.5</v>
      </c>
      <c r="BO195" s="1164">
        <v>849</v>
      </c>
      <c r="BP195" s="1164">
        <v>40.633745306496898</v>
      </c>
      <c r="BQ195" s="1164">
        <f>SUM(BK195,BM195,BN195,BO195,BP195)</f>
        <v>1166.7417258557916</v>
      </c>
      <c r="BR195" s="65"/>
      <c r="BS195" s="62">
        <v>50</v>
      </c>
    </row>
    <row r="196" spans="1:71" ht="51.95" customHeight="1" x14ac:dyDescent="0.55000000000000004">
      <c r="A196" s="1437">
        <v>0</v>
      </c>
      <c r="B196" s="1438">
        <v>8</v>
      </c>
      <c r="C196" s="1437">
        <v>0</v>
      </c>
      <c r="D196" s="1438">
        <v>7</v>
      </c>
      <c r="E196" s="1437">
        <v>0</v>
      </c>
      <c r="F196" s="1438">
        <v>6</v>
      </c>
      <c r="G196" s="1437">
        <v>0</v>
      </c>
      <c r="H196" s="1438">
        <v>4</v>
      </c>
      <c r="I196" s="1375" t="s">
        <v>2256</v>
      </c>
      <c r="J196" s="2766" t="str">
        <f t="shared" si="30"/>
        <v>08070604</v>
      </c>
      <c r="K196" s="830"/>
      <c r="L196" s="830">
        <v>715371</v>
      </c>
      <c r="M196" s="830"/>
      <c r="N196" s="830"/>
      <c r="O196" s="830"/>
      <c r="P196" s="830"/>
      <c r="Q196" s="830"/>
      <c r="R196" s="830"/>
      <c r="S196" s="986" t="s">
        <v>119</v>
      </c>
      <c r="T196" s="3185"/>
      <c r="U196" s="2663" t="s">
        <v>2257</v>
      </c>
      <c r="V196" s="835" t="s">
        <v>653</v>
      </c>
      <c r="W196" s="2415" t="s">
        <v>2252</v>
      </c>
      <c r="X196" s="2484" t="s">
        <v>2165</v>
      </c>
      <c r="Y196" s="803" t="s">
        <v>2257</v>
      </c>
      <c r="Z196" s="3041" t="s">
        <v>649</v>
      </c>
      <c r="AA196" s="547"/>
      <c r="AB196" s="547"/>
      <c r="AC196" s="3679">
        <v>18.2</v>
      </c>
      <c r="AD196" s="3507">
        <f t="shared" si="25"/>
        <v>39.166666666666664</v>
      </c>
      <c r="AE196" s="3698">
        <v>27.8</v>
      </c>
      <c r="AF196" s="3698"/>
      <c r="AG196" s="3398">
        <v>90</v>
      </c>
      <c r="AH196" s="3398">
        <v>90</v>
      </c>
      <c r="AI196" s="3384"/>
      <c r="AJ196" s="3384"/>
      <c r="AK196" s="3384"/>
      <c r="AL196" s="3384"/>
      <c r="AM196" s="3384"/>
      <c r="AN196" s="3384"/>
      <c r="AO196" s="3384"/>
      <c r="AP196" s="3398">
        <v>100</v>
      </c>
      <c r="AQ196" s="3398">
        <v>100</v>
      </c>
      <c r="AR196" s="2013"/>
      <c r="AS196" s="1784"/>
      <c r="AT196" s="1784"/>
      <c r="AU196" s="1784"/>
      <c r="AV196" s="1907"/>
      <c r="AW196" s="1410"/>
      <c r="AX196" s="2916">
        <f t="shared" si="31"/>
        <v>470</v>
      </c>
      <c r="AY196" s="3042">
        <f>AX196/'Radiología simple.'!$AO$8</f>
        <v>39.166666666666664</v>
      </c>
      <c r="AZ196" s="1807" t="str" cm="1">
        <f t="array" ref="AZ196">_xlfn.IFS(AY196&lt;4,"estandar",AY196&gt;9,"compleja",AY196&gt;4,"avanzada")</f>
        <v>compleja</v>
      </c>
      <c r="BA196" s="2570">
        <v>2</v>
      </c>
      <c r="BB196" s="2571">
        <v>1</v>
      </c>
      <c r="BC196" s="2571">
        <v>1</v>
      </c>
      <c r="BD196" s="2572">
        <v>1</v>
      </c>
      <c r="BE196" s="1163"/>
      <c r="BF196" s="1164">
        <v>29.505855203619902</v>
      </c>
      <c r="BG196" s="1164">
        <v>73.2232941176471</v>
      </c>
      <c r="BH196" s="1230">
        <v>1</v>
      </c>
      <c r="BI196" s="1230"/>
      <c r="BJ196" s="1164">
        <v>72.502262443438894</v>
      </c>
      <c r="BK196" s="1164">
        <f>SUM(BF196,BG196,BJ196)</f>
        <v>175.23141176470591</v>
      </c>
      <c r="BL196" s="1162"/>
      <c r="BM196" s="1164">
        <v>94.376568784588898</v>
      </c>
      <c r="BN196" s="1164">
        <v>7.5</v>
      </c>
      <c r="BO196" s="1164">
        <v>450</v>
      </c>
      <c r="BP196" s="1164">
        <v>40.633745306496898</v>
      </c>
      <c r="BQ196" s="1164">
        <f>SUM(BK196,BM196,BN196,BO196,BP196)</f>
        <v>767.74172585579163</v>
      </c>
      <c r="BR196" s="65"/>
      <c r="BS196" s="62">
        <v>50</v>
      </c>
    </row>
    <row r="197" spans="1:71" ht="51.95" customHeight="1" x14ac:dyDescent="0.55000000000000004">
      <c r="A197" s="1437">
        <v>0</v>
      </c>
      <c r="B197" s="1438">
        <v>8</v>
      </c>
      <c r="C197" s="1437">
        <v>0</v>
      </c>
      <c r="D197" s="1438">
        <v>7</v>
      </c>
      <c r="E197" s="1437">
        <v>0</v>
      </c>
      <c r="F197" s="1438">
        <v>7</v>
      </c>
      <c r="G197" s="1437">
        <v>0</v>
      </c>
      <c r="H197" s="1438">
        <v>0</v>
      </c>
      <c r="I197" s="1375" t="s">
        <v>2258</v>
      </c>
      <c r="J197" s="2766" t="str">
        <f t="shared" si="30"/>
        <v>08070700</v>
      </c>
      <c r="K197" s="830"/>
      <c r="L197" s="830"/>
      <c r="M197" s="830"/>
      <c r="N197" s="830"/>
      <c r="O197" s="830"/>
      <c r="P197" s="830"/>
      <c r="Q197" s="830"/>
      <c r="R197" s="830"/>
      <c r="S197" s="986" t="s">
        <v>119</v>
      </c>
      <c r="T197" s="2663" t="s">
        <v>2259</v>
      </c>
      <c r="U197" s="3185"/>
      <c r="V197" s="835" t="s">
        <v>653</v>
      </c>
      <c r="W197" s="2415"/>
      <c r="X197" s="2484" t="s">
        <v>2165</v>
      </c>
      <c r="Y197" s="1393"/>
      <c r="Z197" s="548"/>
      <c r="AA197" s="547"/>
      <c r="AB197" s="547"/>
      <c r="AC197" s="1263"/>
      <c r="AD197" s="3507"/>
      <c r="AE197" s="3697"/>
      <c r="AF197" s="3697"/>
      <c r="AG197" s="3384"/>
      <c r="AH197" s="1263"/>
      <c r="AI197" s="3384"/>
      <c r="AJ197" s="3384"/>
      <c r="AK197" s="3384"/>
      <c r="AL197" s="3384"/>
      <c r="AM197" s="3384"/>
      <c r="AN197" s="3384"/>
      <c r="AO197" s="3384"/>
      <c r="AP197" s="3384"/>
      <c r="AQ197" s="3398"/>
      <c r="AR197" s="2013"/>
      <c r="AS197" s="1784"/>
      <c r="AT197" s="1784"/>
      <c r="AU197" s="1784"/>
      <c r="AV197" s="1907"/>
      <c r="AW197" s="1410"/>
      <c r="AX197" s="2916">
        <f t="shared" si="31"/>
        <v>0</v>
      </c>
      <c r="AY197" s="3042">
        <f>AX197/'Radiología simple.'!$AO$8</f>
        <v>0</v>
      </c>
      <c r="AZ197" s="1807" t="str" cm="1">
        <f t="array" ref="AZ197">_xlfn.IFS(AY197&lt;4,"estandar",AY197&gt;9,"compleja",AY197&gt;4,"avanzada")</f>
        <v>estandar</v>
      </c>
      <c r="BA197" s="1554"/>
      <c r="BB197" s="1147"/>
      <c r="BC197" s="1147"/>
      <c r="BD197" s="1147"/>
      <c r="BE197" s="1163"/>
      <c r="BF197" s="1164"/>
      <c r="BG197" s="1164"/>
      <c r="BH197" s="1142"/>
      <c r="BI197" s="1142"/>
      <c r="BJ197" s="1164"/>
      <c r="BK197" s="1164"/>
      <c r="BL197" s="1162"/>
      <c r="BM197" s="1164"/>
      <c r="BN197" s="1164"/>
      <c r="BO197" s="1164"/>
      <c r="BP197" s="1164"/>
      <c r="BQ197" s="1164"/>
      <c r="BR197" s="65"/>
      <c r="BS197" s="62"/>
    </row>
    <row r="198" spans="1:71" ht="51.95" customHeight="1" x14ac:dyDescent="0.55000000000000004">
      <c r="A198" s="1437">
        <v>0</v>
      </c>
      <c r="B198" s="1438">
        <v>8</v>
      </c>
      <c r="C198" s="1437">
        <v>0</v>
      </c>
      <c r="D198" s="1438">
        <v>7</v>
      </c>
      <c r="E198" s="1437">
        <v>0</v>
      </c>
      <c r="F198" s="1438">
        <v>7</v>
      </c>
      <c r="G198" s="1437">
        <v>0</v>
      </c>
      <c r="H198" s="1438">
        <v>1</v>
      </c>
      <c r="I198" s="1375" t="s">
        <v>2260</v>
      </c>
      <c r="J198" s="2766" t="str">
        <f t="shared" si="30"/>
        <v>08070701</v>
      </c>
      <c r="K198" s="830"/>
      <c r="L198" s="830">
        <v>71538</v>
      </c>
      <c r="M198" s="830"/>
      <c r="N198" s="830"/>
      <c r="O198" s="830"/>
      <c r="P198" s="830"/>
      <c r="Q198" s="830"/>
      <c r="R198" s="830"/>
      <c r="S198" s="986" t="s">
        <v>119</v>
      </c>
      <c r="T198" s="3185"/>
      <c r="U198" s="2663" t="s">
        <v>2261</v>
      </c>
      <c r="V198" s="835" t="s">
        <v>653</v>
      </c>
      <c r="W198" s="2415" t="s">
        <v>2262</v>
      </c>
      <c r="X198" s="2484" t="s">
        <v>2165</v>
      </c>
      <c r="Y198" s="803" t="s">
        <v>2261</v>
      </c>
      <c r="Z198" s="3041" t="s">
        <v>649</v>
      </c>
      <c r="AA198" s="547"/>
      <c r="AB198" s="547"/>
      <c r="AC198" s="3679">
        <v>12.6</v>
      </c>
      <c r="AD198" s="3507">
        <f t="shared" si="25"/>
        <v>25.833333333333332</v>
      </c>
      <c r="AE198" s="3698">
        <v>20.399999999999999</v>
      </c>
      <c r="AF198" s="3698"/>
      <c r="AG198" s="3398">
        <v>60</v>
      </c>
      <c r="AH198" s="3398">
        <v>60</v>
      </c>
      <c r="AI198" s="3384"/>
      <c r="AJ198" s="3384"/>
      <c r="AK198" s="3384"/>
      <c r="AL198" s="3384"/>
      <c r="AM198" s="3384"/>
      <c r="AN198" s="3384"/>
      <c r="AO198" s="3384"/>
      <c r="AP198" s="3398">
        <v>70</v>
      </c>
      <c r="AQ198" s="3398">
        <v>70</v>
      </c>
      <c r="AR198" s="2013"/>
      <c r="AS198" s="1784"/>
      <c r="AT198" s="1784"/>
      <c r="AU198" s="1784"/>
      <c r="AV198" s="1907"/>
      <c r="AW198" s="1410"/>
      <c r="AX198" s="2916">
        <f t="shared" si="31"/>
        <v>310</v>
      </c>
      <c r="AY198" s="3042">
        <f>AX198/'Radiología simple.'!$AO$8</f>
        <v>25.833333333333332</v>
      </c>
      <c r="AZ198" s="1807" t="str" cm="1">
        <f t="array" ref="AZ198">_xlfn.IFS(AY198&lt;4,"estandar",AY198&gt;9,"compleja",AY198&gt;4,"avanzada")</f>
        <v>compleja</v>
      </c>
      <c r="BA198" s="2570">
        <v>1</v>
      </c>
      <c r="BB198" s="2571">
        <v>2</v>
      </c>
      <c r="BC198" s="2571">
        <v>1</v>
      </c>
      <c r="BD198" s="2572">
        <v>1</v>
      </c>
      <c r="BE198" s="1163"/>
      <c r="BF198" s="1164">
        <v>19.670570135746601</v>
      </c>
      <c r="BG198" s="1164">
        <v>48.8155294117647</v>
      </c>
      <c r="BH198" s="1230">
        <v>1</v>
      </c>
      <c r="BI198" s="1230"/>
      <c r="BJ198" s="1164">
        <v>50.751583710407203</v>
      </c>
      <c r="BK198" s="1164">
        <f>SUM(BF198,BG198,BJ198)</f>
        <v>119.2376832579185</v>
      </c>
      <c r="BL198" s="1162"/>
      <c r="BM198" s="1164">
        <v>43.760419147416101</v>
      </c>
      <c r="BN198" s="1164">
        <v>7.5</v>
      </c>
      <c r="BO198" s="1164">
        <v>76</v>
      </c>
      <c r="BP198" s="1164">
        <v>40.633745306496898</v>
      </c>
      <c r="BQ198" s="1164">
        <f>SUM(BK198,BM198,BN198,BO198,BP198)</f>
        <v>287.13184771183148</v>
      </c>
      <c r="BR198" s="65"/>
      <c r="BS198" s="62">
        <v>50</v>
      </c>
    </row>
    <row r="199" spans="1:71" ht="51.95" customHeight="1" x14ac:dyDescent="0.55000000000000004">
      <c r="A199" s="1437">
        <v>0</v>
      </c>
      <c r="B199" s="1438">
        <v>8</v>
      </c>
      <c r="C199" s="1437">
        <v>0</v>
      </c>
      <c r="D199" s="1438">
        <v>7</v>
      </c>
      <c r="E199" s="1437">
        <v>0</v>
      </c>
      <c r="F199" s="1438">
        <v>7</v>
      </c>
      <c r="G199" s="1437">
        <v>0</v>
      </c>
      <c r="H199" s="1438">
        <v>2</v>
      </c>
      <c r="I199" s="1375" t="s">
        <v>2263</v>
      </c>
      <c r="J199" s="2766" t="str">
        <f t="shared" si="30"/>
        <v>08070702</v>
      </c>
      <c r="K199" s="830"/>
      <c r="L199" s="830">
        <v>715381</v>
      </c>
      <c r="M199" s="830"/>
      <c r="N199" s="830"/>
      <c r="O199" s="830"/>
      <c r="P199" s="830"/>
      <c r="Q199" s="830"/>
      <c r="R199" s="830"/>
      <c r="S199" s="986" t="s">
        <v>119</v>
      </c>
      <c r="T199" s="3185"/>
      <c r="U199" s="2663" t="s">
        <v>2264</v>
      </c>
      <c r="V199" s="835" t="s">
        <v>653</v>
      </c>
      <c r="W199" s="2415" t="s">
        <v>2265</v>
      </c>
      <c r="X199" s="2484" t="s">
        <v>2165</v>
      </c>
      <c r="Y199" s="803" t="s">
        <v>2264</v>
      </c>
      <c r="Z199" s="3041" t="s">
        <v>649</v>
      </c>
      <c r="AA199" s="547"/>
      <c r="AB199" s="547"/>
      <c r="AC199" s="3679">
        <v>12.6</v>
      </c>
      <c r="AD199" s="3507">
        <f t="shared" si="25"/>
        <v>25.833333333333332</v>
      </c>
      <c r="AE199" s="3698">
        <v>20.399999999999999</v>
      </c>
      <c r="AF199" s="3698"/>
      <c r="AG199" s="3398">
        <v>60</v>
      </c>
      <c r="AH199" s="3398">
        <v>60</v>
      </c>
      <c r="AI199" s="3384"/>
      <c r="AJ199" s="3384"/>
      <c r="AK199" s="3384"/>
      <c r="AL199" s="3384"/>
      <c r="AM199" s="3384"/>
      <c r="AN199" s="3384"/>
      <c r="AO199" s="3384"/>
      <c r="AP199" s="3398">
        <v>70</v>
      </c>
      <c r="AQ199" s="3398">
        <v>70</v>
      </c>
      <c r="AR199" s="2013"/>
      <c r="AS199" s="1784"/>
      <c r="AT199" s="1784"/>
      <c r="AU199" s="1784"/>
      <c r="AV199" s="1907"/>
      <c r="AW199" s="1410"/>
      <c r="AX199" s="2916">
        <f t="shared" si="31"/>
        <v>310</v>
      </c>
      <c r="AY199" s="3042">
        <f>AX199/'Radiología simple.'!$AO$8</f>
        <v>25.833333333333332</v>
      </c>
      <c r="AZ199" s="1807" t="str" cm="1">
        <f t="array" ref="AZ199">_xlfn.IFS(AY199&lt;4,"estandar",AY199&gt;9,"compleja",AY199&gt;4,"avanzada")</f>
        <v>compleja</v>
      </c>
      <c r="BA199" s="2570">
        <v>1</v>
      </c>
      <c r="BB199" s="2571">
        <v>2</v>
      </c>
      <c r="BC199" s="2571">
        <v>1</v>
      </c>
      <c r="BD199" s="2572">
        <v>1</v>
      </c>
      <c r="BE199" s="1163"/>
      <c r="BF199" s="1164">
        <v>19.670570135746601</v>
      </c>
      <c r="BG199" s="1164">
        <v>48.8155294117647</v>
      </c>
      <c r="BH199" s="1230">
        <v>1</v>
      </c>
      <c r="BI199" s="1230"/>
      <c r="BJ199" s="1164">
        <v>50.751583710407203</v>
      </c>
      <c r="BK199" s="1164">
        <f>SUM(BF199,BG199,BJ199)</f>
        <v>119.2376832579185</v>
      </c>
      <c r="BL199" s="1162"/>
      <c r="BM199" s="1164">
        <v>43.760419147416101</v>
      </c>
      <c r="BN199" s="1164">
        <v>7.5</v>
      </c>
      <c r="BO199" s="1164">
        <v>480</v>
      </c>
      <c r="BP199" s="1164">
        <v>40.633745306496898</v>
      </c>
      <c r="BQ199" s="1164">
        <f>SUM(BK199,BM199,BN199,BO199,BP199)</f>
        <v>691.13184771183148</v>
      </c>
      <c r="BR199" s="65"/>
      <c r="BS199" s="62">
        <v>50</v>
      </c>
    </row>
    <row r="200" spans="1:71" ht="51.95" customHeight="1" x14ac:dyDescent="0.55000000000000004">
      <c r="A200" s="1437">
        <v>0</v>
      </c>
      <c r="B200" s="1438">
        <v>8</v>
      </c>
      <c r="C200" s="1437">
        <v>0</v>
      </c>
      <c r="D200" s="1438">
        <v>7</v>
      </c>
      <c r="E200" s="1437">
        <v>0</v>
      </c>
      <c r="F200" s="1438">
        <v>7</v>
      </c>
      <c r="G200" s="1437">
        <v>0</v>
      </c>
      <c r="H200" s="1438">
        <v>3</v>
      </c>
      <c r="I200" s="1375" t="s">
        <v>2266</v>
      </c>
      <c r="J200" s="2766" t="str">
        <f t="shared" si="30"/>
        <v>08070703</v>
      </c>
      <c r="K200" s="830"/>
      <c r="L200" s="830">
        <v>715382</v>
      </c>
      <c r="M200" s="830"/>
      <c r="N200" s="830"/>
      <c r="O200" s="830"/>
      <c r="P200" s="830"/>
      <c r="Q200" s="830"/>
      <c r="R200" s="830"/>
      <c r="S200" s="986" t="s">
        <v>119</v>
      </c>
      <c r="T200" s="3185"/>
      <c r="U200" s="2670" t="s">
        <v>2267</v>
      </c>
      <c r="V200" s="835" t="s">
        <v>653</v>
      </c>
      <c r="W200" s="2415" t="s">
        <v>2268</v>
      </c>
      <c r="X200" s="2484" t="s">
        <v>2165</v>
      </c>
      <c r="Y200" s="803" t="s">
        <v>2267</v>
      </c>
      <c r="Z200" s="3041" t="s">
        <v>649</v>
      </c>
      <c r="AA200" s="547"/>
      <c r="AB200" s="547"/>
      <c r="AC200" s="3679">
        <v>12.6</v>
      </c>
      <c r="AD200" s="3507">
        <f t="shared" si="25"/>
        <v>25.833333333333332</v>
      </c>
      <c r="AE200" s="3698">
        <v>20.399999999999999</v>
      </c>
      <c r="AF200" s="3698"/>
      <c r="AG200" s="3398">
        <v>60</v>
      </c>
      <c r="AH200" s="3398">
        <v>60</v>
      </c>
      <c r="AI200" s="3384"/>
      <c r="AJ200" s="3384"/>
      <c r="AK200" s="3384"/>
      <c r="AL200" s="3384"/>
      <c r="AM200" s="3384"/>
      <c r="AN200" s="3384"/>
      <c r="AO200" s="3384"/>
      <c r="AP200" s="3398">
        <v>70</v>
      </c>
      <c r="AQ200" s="3398">
        <v>70</v>
      </c>
      <c r="AR200" s="2013"/>
      <c r="AS200" s="1784"/>
      <c r="AT200" s="1784"/>
      <c r="AU200" s="1784"/>
      <c r="AV200" s="1907"/>
      <c r="AW200" s="1410"/>
      <c r="AX200" s="2916">
        <f t="shared" si="31"/>
        <v>310</v>
      </c>
      <c r="AY200" s="3042">
        <f>AX200/'Radiología simple.'!$AO$8</f>
        <v>25.833333333333332</v>
      </c>
      <c r="AZ200" s="1807" t="str" cm="1">
        <f t="array" ref="AZ200">_xlfn.IFS(AY200&lt;4,"estandar",AY200&gt;9,"compleja",AY200&gt;4,"avanzada")</f>
        <v>compleja</v>
      </c>
      <c r="BA200" s="2570">
        <v>1</v>
      </c>
      <c r="BB200" s="2571">
        <v>2</v>
      </c>
      <c r="BC200" s="2571">
        <v>1</v>
      </c>
      <c r="BD200" s="2572">
        <v>1</v>
      </c>
      <c r="BE200" s="1163"/>
      <c r="BF200" s="1164">
        <v>19.670570135746601</v>
      </c>
      <c r="BG200" s="1164">
        <v>48.8155294117647</v>
      </c>
      <c r="BH200" s="1230">
        <v>1</v>
      </c>
      <c r="BI200" s="1230"/>
      <c r="BJ200" s="1164">
        <v>50.751583710407203</v>
      </c>
      <c r="BK200" s="1164">
        <f>SUM(BF200,BG200,BJ200)</f>
        <v>119.2376832579185</v>
      </c>
      <c r="BL200" s="1162"/>
      <c r="BM200" s="1164">
        <v>62.917712523059201</v>
      </c>
      <c r="BN200" s="1164">
        <v>7.5</v>
      </c>
      <c r="BO200" s="1164">
        <v>480</v>
      </c>
      <c r="BP200" s="1164">
        <v>40.633745306496898</v>
      </c>
      <c r="BQ200" s="1164">
        <f>SUM(BK200,BM200,BN200,BO200,BP200)</f>
        <v>710.28914108747449</v>
      </c>
      <c r="BR200" s="65"/>
      <c r="BS200" s="62">
        <v>50</v>
      </c>
    </row>
    <row r="201" spans="1:71" ht="51.95" customHeight="1" x14ac:dyDescent="0.55000000000000004">
      <c r="A201" s="1437">
        <v>0</v>
      </c>
      <c r="B201" s="1438">
        <v>8</v>
      </c>
      <c r="C201" s="1437">
        <v>0</v>
      </c>
      <c r="D201" s="1438">
        <v>7</v>
      </c>
      <c r="E201" s="1437">
        <v>0</v>
      </c>
      <c r="F201" s="1438">
        <v>7</v>
      </c>
      <c r="G201" s="1437">
        <v>0</v>
      </c>
      <c r="H201" s="1438">
        <v>4</v>
      </c>
      <c r="I201" s="1375" t="s">
        <v>2269</v>
      </c>
      <c r="J201" s="2766" t="str">
        <f t="shared" si="30"/>
        <v>08070704</v>
      </c>
      <c r="K201" s="830"/>
      <c r="L201" s="830">
        <v>71539</v>
      </c>
      <c r="M201" s="830"/>
      <c r="N201" s="830"/>
      <c r="O201" s="830"/>
      <c r="P201" s="830"/>
      <c r="Q201" s="830"/>
      <c r="R201" s="830"/>
      <c r="S201" s="986" t="s">
        <v>119</v>
      </c>
      <c r="T201" s="3185"/>
      <c r="U201" s="2663" t="s">
        <v>2270</v>
      </c>
      <c r="V201" s="835" t="s">
        <v>653</v>
      </c>
      <c r="W201" s="2415" t="s">
        <v>2271</v>
      </c>
      <c r="X201" s="2484" t="s">
        <v>2165</v>
      </c>
      <c r="Y201" s="803" t="s">
        <v>2270</v>
      </c>
      <c r="Z201" s="3041" t="s">
        <v>649</v>
      </c>
      <c r="AA201" s="547"/>
      <c r="AB201" s="547"/>
      <c r="AC201" s="3679">
        <v>12.6</v>
      </c>
      <c r="AD201" s="3507">
        <f t="shared" si="25"/>
        <v>25.833333333333332</v>
      </c>
      <c r="AE201" s="3698">
        <v>20.399999999999999</v>
      </c>
      <c r="AF201" s="3698"/>
      <c r="AG201" s="3398">
        <v>60</v>
      </c>
      <c r="AH201" s="3398">
        <v>60</v>
      </c>
      <c r="AI201" s="3384"/>
      <c r="AJ201" s="3384"/>
      <c r="AK201" s="3384"/>
      <c r="AL201" s="3384"/>
      <c r="AM201" s="3384"/>
      <c r="AN201" s="3384"/>
      <c r="AO201" s="3384"/>
      <c r="AP201" s="3398">
        <v>70</v>
      </c>
      <c r="AQ201" s="3398">
        <v>70</v>
      </c>
      <c r="AR201" s="2013"/>
      <c r="AS201" s="1784"/>
      <c r="AT201" s="1784"/>
      <c r="AU201" s="1784"/>
      <c r="AV201" s="1907"/>
      <c r="AW201" s="1410"/>
      <c r="AX201" s="2916">
        <f t="shared" si="31"/>
        <v>310</v>
      </c>
      <c r="AY201" s="3042">
        <f>AX201/'Radiología simple.'!$AO$8</f>
        <v>25.833333333333332</v>
      </c>
      <c r="AZ201" s="1807" t="str" cm="1">
        <f t="array" ref="AZ201">_xlfn.IFS(AY201&lt;4,"estandar",AY201&gt;9,"compleja",AY201&gt;4,"avanzada")</f>
        <v>compleja</v>
      </c>
      <c r="BA201" s="2570">
        <v>1</v>
      </c>
      <c r="BB201" s="2571">
        <v>2</v>
      </c>
      <c r="BC201" s="2571">
        <v>1</v>
      </c>
      <c r="BD201" s="2572">
        <v>1</v>
      </c>
      <c r="BE201" s="1163"/>
      <c r="BF201" s="1164">
        <v>19.670570135746601</v>
      </c>
      <c r="BG201" s="1164">
        <v>48.8155294117647</v>
      </c>
      <c r="BH201" s="1230">
        <v>1</v>
      </c>
      <c r="BI201" s="1230"/>
      <c r="BJ201" s="1164">
        <v>50.751583710407203</v>
      </c>
      <c r="BK201" s="1164">
        <f>SUM(BF201,BG201,BJ201)</f>
        <v>119.2376832579185</v>
      </c>
      <c r="BL201" s="1162"/>
      <c r="BM201" s="1164">
        <v>43.760419147416101</v>
      </c>
      <c r="BN201" s="1164">
        <v>7.5</v>
      </c>
      <c r="BO201" s="1164">
        <v>76</v>
      </c>
      <c r="BP201" s="1164">
        <v>40.633745306496898</v>
      </c>
      <c r="BQ201" s="1164">
        <f>SUM(BK201,BM201,BN201,BO201,BP201)</f>
        <v>287.13184771183148</v>
      </c>
      <c r="BR201" s="65"/>
      <c r="BS201" s="62">
        <v>50</v>
      </c>
    </row>
    <row r="202" spans="1:71" ht="51.95" customHeight="1" x14ac:dyDescent="0.55000000000000004">
      <c r="A202" s="1437">
        <v>0</v>
      </c>
      <c r="B202" s="1438">
        <v>8</v>
      </c>
      <c r="C202" s="1437">
        <v>0</v>
      </c>
      <c r="D202" s="1438">
        <v>7</v>
      </c>
      <c r="E202" s="1437">
        <v>0</v>
      </c>
      <c r="F202" s="1438">
        <v>7</v>
      </c>
      <c r="G202" s="1437">
        <v>0</v>
      </c>
      <c r="H202" s="1438">
        <v>5</v>
      </c>
      <c r="I202" s="1375" t="s">
        <v>2272</v>
      </c>
      <c r="J202" s="2766" t="str">
        <f t="shared" si="30"/>
        <v>08070705</v>
      </c>
      <c r="K202" s="830"/>
      <c r="L202" s="830">
        <v>71540</v>
      </c>
      <c r="M202" s="830"/>
      <c r="N202" s="830"/>
      <c r="O202" s="830"/>
      <c r="P202" s="830"/>
      <c r="Q202" s="830"/>
      <c r="R202" s="830"/>
      <c r="S202" s="986" t="s">
        <v>119</v>
      </c>
      <c r="T202" s="3185"/>
      <c r="U202" s="2663" t="s">
        <v>2273</v>
      </c>
      <c r="V202" s="835" t="s">
        <v>653</v>
      </c>
      <c r="W202" s="2415" t="s">
        <v>2274</v>
      </c>
      <c r="X202" s="2484" t="s">
        <v>2165</v>
      </c>
      <c r="Y202" s="801" t="s">
        <v>2273</v>
      </c>
      <c r="Z202" s="3041" t="s">
        <v>649</v>
      </c>
      <c r="AA202" s="547"/>
      <c r="AB202" s="547"/>
      <c r="AC202" s="3679">
        <v>12.6</v>
      </c>
      <c r="AD202" s="3507">
        <f t="shared" si="25"/>
        <v>25.833333333333332</v>
      </c>
      <c r="AE202" s="3698">
        <v>20.399999999999999</v>
      </c>
      <c r="AF202" s="3698"/>
      <c r="AG202" s="3398">
        <v>60</v>
      </c>
      <c r="AH202" s="3398">
        <v>60</v>
      </c>
      <c r="AI202" s="3384"/>
      <c r="AJ202" s="3384"/>
      <c r="AK202" s="3384"/>
      <c r="AL202" s="3384"/>
      <c r="AM202" s="3384"/>
      <c r="AN202" s="3384"/>
      <c r="AO202" s="3384"/>
      <c r="AP202" s="3398">
        <v>70</v>
      </c>
      <c r="AQ202" s="3398">
        <v>70</v>
      </c>
      <c r="AR202" s="2013"/>
      <c r="AS202" s="1784"/>
      <c r="AT202" s="1784"/>
      <c r="AU202" s="1784"/>
      <c r="AV202" s="1907"/>
      <c r="AW202" s="1410"/>
      <c r="AX202" s="2916">
        <f t="shared" si="31"/>
        <v>310</v>
      </c>
      <c r="AY202" s="3042">
        <f>AX202/'Radiología simple.'!$AO$8</f>
        <v>25.833333333333332</v>
      </c>
      <c r="AZ202" s="1807" t="str" cm="1">
        <f t="array" ref="AZ202">_xlfn.IFS(AY202&lt;4,"estandar",AY202&gt;9,"compleja",AY202&gt;4,"avanzada")</f>
        <v>compleja</v>
      </c>
      <c r="BA202" s="2570">
        <v>1</v>
      </c>
      <c r="BB202" s="2571">
        <v>2</v>
      </c>
      <c r="BC202" s="2571">
        <v>1</v>
      </c>
      <c r="BD202" s="2572">
        <v>1</v>
      </c>
      <c r="BE202" s="1163"/>
      <c r="BF202" s="1164">
        <v>19.670570135746601</v>
      </c>
      <c r="BG202" s="1164">
        <v>48.8155294117647</v>
      </c>
      <c r="BH202" s="1230">
        <v>1</v>
      </c>
      <c r="BI202" s="1230"/>
      <c r="BJ202" s="1164">
        <v>50.751583710407203</v>
      </c>
      <c r="BK202" s="1164">
        <f>SUM(BF202,BG202,BJ202)</f>
        <v>119.2376832579185</v>
      </c>
      <c r="BL202" s="1162"/>
      <c r="BM202" s="1164">
        <v>43.760419147416101</v>
      </c>
      <c r="BN202" s="1164">
        <v>7.5</v>
      </c>
      <c r="BO202" s="1164">
        <v>76</v>
      </c>
      <c r="BP202" s="1164">
        <v>40.633745306496898</v>
      </c>
      <c r="BQ202" s="1164">
        <f>SUM(BK202,BM202,BN202,BO202,BP202)</f>
        <v>287.13184771183148</v>
      </c>
      <c r="BR202" s="65"/>
      <c r="BS202" s="62">
        <v>50</v>
      </c>
    </row>
    <row r="203" spans="1:71" ht="51.95" customHeight="1" x14ac:dyDescent="0.55000000000000004">
      <c r="A203" s="1437">
        <v>0</v>
      </c>
      <c r="B203" s="1438">
        <v>7</v>
      </c>
      <c r="C203" s="1437">
        <v>0</v>
      </c>
      <c r="D203" s="1438">
        <v>5</v>
      </c>
      <c r="E203" s="1437">
        <v>0</v>
      </c>
      <c r="F203" s="1438">
        <v>3</v>
      </c>
      <c r="G203" s="1437">
        <v>0</v>
      </c>
      <c r="H203" s="1438">
        <v>0</v>
      </c>
      <c r="I203" s="1375"/>
      <c r="J203" s="2766" t="str">
        <f t="shared" si="30"/>
        <v>07050300</v>
      </c>
      <c r="K203" s="830"/>
      <c r="L203" s="830"/>
      <c r="M203" s="830"/>
      <c r="N203" s="830"/>
      <c r="O203" s="830"/>
      <c r="P203" s="830"/>
      <c r="Q203" s="830"/>
      <c r="R203" s="830"/>
      <c r="S203" s="831" t="s">
        <v>191</v>
      </c>
      <c r="T203" s="2685" t="s">
        <v>2275</v>
      </c>
      <c r="U203" s="2685"/>
      <c r="V203" s="835" t="s">
        <v>653</v>
      </c>
      <c r="W203" s="2415"/>
      <c r="X203" s="2484" t="s">
        <v>2165</v>
      </c>
      <c r="Y203" s="801"/>
      <c r="Z203" s="3041" t="s">
        <v>649</v>
      </c>
      <c r="AA203" s="547"/>
      <c r="AB203" s="547"/>
      <c r="AC203" s="1263"/>
      <c r="AD203" s="3507"/>
      <c r="AE203" s="3694"/>
      <c r="AF203" s="3694"/>
      <c r="AG203" s="3384"/>
      <c r="AH203" s="1263"/>
      <c r="AI203" s="3384"/>
      <c r="AJ203" s="3384"/>
      <c r="AK203" s="3384"/>
      <c r="AL203" s="3384"/>
      <c r="AM203" s="3384"/>
      <c r="AN203" s="3384"/>
      <c r="AO203" s="3384"/>
      <c r="AP203" s="3384"/>
      <c r="AQ203" s="3398"/>
      <c r="AR203" s="2013"/>
      <c r="AS203" s="1784"/>
      <c r="AT203" s="1784"/>
      <c r="AU203" s="1784"/>
      <c r="AV203" s="1907"/>
      <c r="AW203" s="1410"/>
      <c r="AX203" s="2916">
        <f t="shared" si="31"/>
        <v>0</v>
      </c>
      <c r="AY203" s="3042">
        <f>AX203/'Radiología simple.'!$AO$8</f>
        <v>0</v>
      </c>
      <c r="AZ203" s="1807" t="str" cm="1">
        <f t="array" ref="AZ203">_xlfn.IFS(AY203&lt;4,"estandar",AY203&gt;9,"compleja",AY203&gt;4,"avanzada")</f>
        <v>estandar</v>
      </c>
      <c r="BA203" s="1554"/>
      <c r="BB203" s="1147"/>
      <c r="BC203" s="1147"/>
      <c r="BD203" s="1147"/>
      <c r="BE203" s="1163"/>
      <c r="BF203" s="1164"/>
      <c r="BG203" s="1164"/>
      <c r="BH203" s="1142"/>
      <c r="BI203" s="1142"/>
      <c r="BJ203" s="1164"/>
      <c r="BK203" s="1164"/>
      <c r="BL203" s="1162"/>
      <c r="BM203" s="1164"/>
      <c r="BN203" s="1164"/>
      <c r="BO203" s="1164"/>
      <c r="BP203" s="1164"/>
      <c r="BQ203" s="1164"/>
      <c r="BR203" s="65"/>
      <c r="BS203" s="62"/>
    </row>
    <row r="204" spans="1:71" ht="51.95" customHeight="1" x14ac:dyDescent="0.55000000000000004">
      <c r="A204" s="1437">
        <v>0</v>
      </c>
      <c r="B204" s="1438">
        <v>7</v>
      </c>
      <c r="C204" s="1437">
        <v>0</v>
      </c>
      <c r="D204" s="1438">
        <v>5</v>
      </c>
      <c r="E204" s="1437">
        <v>0</v>
      </c>
      <c r="F204" s="1438">
        <v>3</v>
      </c>
      <c r="G204" s="1437">
        <v>0</v>
      </c>
      <c r="H204" s="1438">
        <v>1</v>
      </c>
      <c r="I204" s="1375"/>
      <c r="J204" s="2766" t="str">
        <f t="shared" si="30"/>
        <v>07050301</v>
      </c>
      <c r="K204" s="830"/>
      <c r="L204" s="830"/>
      <c r="M204" s="830"/>
      <c r="N204" s="830"/>
      <c r="O204" s="830"/>
      <c r="P204" s="830"/>
      <c r="Q204" s="830"/>
      <c r="R204" s="830"/>
      <c r="S204" s="831" t="s">
        <v>191</v>
      </c>
      <c r="T204" s="3191"/>
      <c r="U204" s="2730" t="s">
        <v>2275</v>
      </c>
      <c r="V204" s="835" t="s">
        <v>653</v>
      </c>
      <c r="W204" s="2415" t="s">
        <v>2276</v>
      </c>
      <c r="X204" s="2484" t="s">
        <v>2165</v>
      </c>
      <c r="Y204" s="801"/>
      <c r="Z204" s="3041" t="s">
        <v>649</v>
      </c>
      <c r="AA204" s="547"/>
      <c r="AB204" s="547"/>
      <c r="AC204" s="1263"/>
      <c r="AD204" s="3507">
        <f t="shared" si="25"/>
        <v>30</v>
      </c>
      <c r="AE204" s="3694"/>
      <c r="AF204" s="3694"/>
      <c r="AG204" s="3384"/>
      <c r="AH204" s="3398">
        <v>60</v>
      </c>
      <c r="AI204" s="3384"/>
      <c r="AJ204" s="3384"/>
      <c r="AK204" s="3384"/>
      <c r="AL204" s="3384"/>
      <c r="AM204" s="3384"/>
      <c r="AN204" s="3384"/>
      <c r="AO204" s="3384"/>
      <c r="AP204" s="3384"/>
      <c r="AQ204" s="3398">
        <v>60</v>
      </c>
      <c r="AR204" s="2013"/>
      <c r="AS204" s="1784"/>
      <c r="AT204" s="1784"/>
      <c r="AU204" s="1784"/>
      <c r="AV204" s="1907"/>
      <c r="AW204" s="1410"/>
      <c r="AX204" s="2916">
        <f t="shared" si="31"/>
        <v>360</v>
      </c>
      <c r="AY204" s="3042">
        <f>AX204/'Radiología simple.'!$AO$8</f>
        <v>30</v>
      </c>
      <c r="AZ204" s="1807" t="str" cm="1">
        <f t="array" ref="AZ204">_xlfn.IFS(AY204&lt;4,"estandar",AY204&gt;9,"compleja",AY204&gt;4,"avanzada")</f>
        <v>compleja</v>
      </c>
      <c r="BA204" s="2570">
        <v>2</v>
      </c>
      <c r="BB204" s="2571">
        <v>2</v>
      </c>
      <c r="BC204" s="2571">
        <v>1</v>
      </c>
      <c r="BD204" s="2572">
        <v>1</v>
      </c>
      <c r="BE204" s="1163"/>
      <c r="BF204" s="1164"/>
      <c r="BG204" s="1164"/>
      <c r="BH204" s="1142"/>
      <c r="BI204" s="1142"/>
      <c r="BJ204" s="1164"/>
      <c r="BK204" s="1164"/>
      <c r="BL204" s="1162"/>
      <c r="BM204" s="1164"/>
      <c r="BN204" s="1164"/>
      <c r="BO204" s="1164"/>
      <c r="BP204" s="1164"/>
      <c r="BQ204" s="1164"/>
      <c r="BR204" s="65"/>
      <c r="BS204" s="62"/>
    </row>
    <row r="205" spans="1:71" ht="51.95" customHeight="1" x14ac:dyDescent="0.55000000000000004">
      <c r="A205" s="1437"/>
      <c r="B205" s="1438"/>
      <c r="C205" s="1437"/>
      <c r="D205" s="1438"/>
      <c r="E205" s="1437"/>
      <c r="F205" s="1438"/>
      <c r="G205" s="1437"/>
      <c r="H205" s="1438"/>
      <c r="I205" s="1375"/>
      <c r="J205" s="2766"/>
      <c r="K205" s="830"/>
      <c r="L205" s="830"/>
      <c r="M205" s="830"/>
      <c r="N205" s="830"/>
      <c r="O205" s="830"/>
      <c r="P205" s="830"/>
      <c r="Q205" s="830"/>
      <c r="R205" s="830"/>
      <c r="S205" s="831"/>
      <c r="T205" s="3191"/>
      <c r="U205" s="2685" t="s">
        <v>2277</v>
      </c>
      <c r="V205" s="835"/>
      <c r="W205" s="2415"/>
      <c r="X205" s="2484"/>
      <c r="Y205" s="801"/>
      <c r="Z205" s="3041" t="s">
        <v>649</v>
      </c>
      <c r="AA205" s="547"/>
      <c r="AB205" s="547"/>
      <c r="AC205" s="1263"/>
      <c r="AD205" s="3507">
        <f t="shared" si="25"/>
        <v>0</v>
      </c>
      <c r="AE205" s="3694"/>
      <c r="AF205" s="3694"/>
      <c r="AG205" s="3384"/>
      <c r="AH205" s="3398">
        <v>0</v>
      </c>
      <c r="AI205" s="3384"/>
      <c r="AJ205" s="3384"/>
      <c r="AK205" s="3384"/>
      <c r="AL205" s="3384"/>
      <c r="AM205" s="3384"/>
      <c r="AN205" s="3384"/>
      <c r="AO205" s="3384"/>
      <c r="AP205" s="3384"/>
      <c r="AQ205" s="3398">
        <f>SUM(AR205:AV205)</f>
        <v>0</v>
      </c>
      <c r="AR205" s="2013"/>
      <c r="AS205" s="1784"/>
      <c r="AT205" s="1784"/>
      <c r="AU205" s="1784"/>
      <c r="AV205" s="1907"/>
      <c r="AW205" s="1410"/>
      <c r="AX205" s="2916">
        <f t="shared" si="31"/>
        <v>0</v>
      </c>
      <c r="AY205" s="3042">
        <f>AX205/'Radiología simple.'!$AO$8</f>
        <v>0</v>
      </c>
      <c r="AZ205" s="1807" t="str" cm="1">
        <f t="array" ref="AZ205">_xlfn.IFS(AY205&lt;4,"estandar",AY205&gt;9,"compleja",AY205&gt;4,"avanzada")</f>
        <v>estandar</v>
      </c>
      <c r="BA205" s="1554"/>
      <c r="BB205" s="1147"/>
      <c r="BC205" s="1147"/>
      <c r="BD205" s="1147"/>
      <c r="BE205" s="1163"/>
      <c r="BF205" s="1164"/>
      <c r="BG205" s="1164"/>
      <c r="BH205" s="1142"/>
      <c r="BI205" s="1142"/>
      <c r="BJ205" s="1164"/>
      <c r="BK205" s="1164"/>
      <c r="BL205" s="1162"/>
      <c r="BM205" s="1164"/>
      <c r="BN205" s="1164"/>
      <c r="BO205" s="1164"/>
      <c r="BP205" s="1164"/>
      <c r="BQ205" s="1164"/>
      <c r="BR205" s="65"/>
      <c r="BS205" s="62"/>
    </row>
    <row r="206" spans="1:71" ht="51.95" customHeight="1" x14ac:dyDescent="0.55000000000000004">
      <c r="A206" s="1437">
        <v>0</v>
      </c>
      <c r="B206" s="1438">
        <v>7</v>
      </c>
      <c r="C206" s="1437">
        <v>0</v>
      </c>
      <c r="D206" s="1438">
        <v>5</v>
      </c>
      <c r="E206" s="1437">
        <v>0</v>
      </c>
      <c r="F206" s="1438">
        <v>4</v>
      </c>
      <c r="G206" s="1437">
        <v>0</v>
      </c>
      <c r="H206" s="1438">
        <v>0</v>
      </c>
      <c r="I206" s="1375"/>
      <c r="J206" s="2766" t="str">
        <f t="shared" si="30"/>
        <v>07050400</v>
      </c>
      <c r="K206" s="830"/>
      <c r="L206" s="830"/>
      <c r="M206" s="830"/>
      <c r="N206" s="830"/>
      <c r="O206" s="830"/>
      <c r="P206" s="830"/>
      <c r="Q206" s="830"/>
      <c r="R206" s="830"/>
      <c r="S206" s="831" t="s">
        <v>191</v>
      </c>
      <c r="T206" s="2685" t="s">
        <v>2278</v>
      </c>
      <c r="U206" s="2685"/>
      <c r="V206" s="835" t="s">
        <v>653</v>
      </c>
      <c r="W206" s="2415"/>
      <c r="X206" s="2484" t="s">
        <v>2165</v>
      </c>
      <c r="Y206" s="801"/>
      <c r="Z206" s="3041" t="s">
        <v>649</v>
      </c>
      <c r="AA206" s="547"/>
      <c r="AB206" s="547"/>
      <c r="AC206" s="1263"/>
      <c r="AD206" s="3507"/>
      <c r="AE206" s="3694"/>
      <c r="AF206" s="3694"/>
      <c r="AG206" s="3384"/>
      <c r="AH206" s="1263"/>
      <c r="AI206" s="3384"/>
      <c r="AJ206" s="3384"/>
      <c r="AK206" s="3384"/>
      <c r="AL206" s="3384"/>
      <c r="AM206" s="3384"/>
      <c r="AN206" s="3384"/>
      <c r="AO206" s="3384"/>
      <c r="AP206" s="3384"/>
      <c r="AQ206" s="3398"/>
      <c r="AR206" s="2013"/>
      <c r="AS206" s="1784"/>
      <c r="AT206" s="1784"/>
      <c r="AU206" s="1784"/>
      <c r="AV206" s="1907"/>
      <c r="AW206" s="1410"/>
      <c r="AX206" s="2916">
        <f t="shared" si="31"/>
        <v>0</v>
      </c>
      <c r="AY206" s="3042">
        <f>AX206/'Radiología simple.'!$AO$8</f>
        <v>0</v>
      </c>
      <c r="AZ206" s="1807" t="str" cm="1">
        <f t="array" ref="AZ206">_xlfn.IFS(AY206&lt;4,"estandar",AY206&gt;9,"compleja",AY206&gt;4,"avanzada")</f>
        <v>estandar</v>
      </c>
      <c r="BA206" s="1554"/>
      <c r="BB206" s="1147"/>
      <c r="BC206" s="1147"/>
      <c r="BD206" s="1147"/>
      <c r="BE206" s="1163"/>
      <c r="BF206" s="1164"/>
      <c r="BG206" s="1164"/>
      <c r="BH206" s="1142"/>
      <c r="BI206" s="1142"/>
      <c r="BJ206" s="1164"/>
      <c r="BK206" s="1164"/>
      <c r="BL206" s="1162"/>
      <c r="BM206" s="1164"/>
      <c r="BN206" s="1164"/>
      <c r="BO206" s="1164"/>
      <c r="BP206" s="1164"/>
      <c r="BQ206" s="1164"/>
      <c r="BR206" s="65"/>
      <c r="BS206" s="62"/>
    </row>
    <row r="207" spans="1:71" ht="51.95" customHeight="1" x14ac:dyDescent="0.55000000000000004">
      <c r="A207" s="1437">
        <v>0</v>
      </c>
      <c r="B207" s="1438">
        <v>7</v>
      </c>
      <c r="C207" s="1437">
        <v>0</v>
      </c>
      <c r="D207" s="1438">
        <v>5</v>
      </c>
      <c r="E207" s="1437">
        <v>0</v>
      </c>
      <c r="F207" s="1438">
        <v>4</v>
      </c>
      <c r="G207" s="1437">
        <v>0</v>
      </c>
      <c r="H207" s="1438">
        <v>1</v>
      </c>
      <c r="I207" s="1375"/>
      <c r="J207" s="2766" t="str">
        <f t="shared" si="30"/>
        <v>07050401</v>
      </c>
      <c r="K207" s="830"/>
      <c r="L207" s="830"/>
      <c r="M207" s="830"/>
      <c r="N207" s="830"/>
      <c r="O207" s="830"/>
      <c r="P207" s="830"/>
      <c r="Q207" s="830"/>
      <c r="R207" s="830"/>
      <c r="S207" s="831" t="s">
        <v>191</v>
      </c>
      <c r="T207" s="3191"/>
      <c r="U207" s="2685" t="s">
        <v>2279</v>
      </c>
      <c r="V207" s="835" t="s">
        <v>653</v>
      </c>
      <c r="W207" s="2415" t="s">
        <v>2280</v>
      </c>
      <c r="X207" s="2484" t="s">
        <v>2165</v>
      </c>
      <c r="Y207" s="3047" t="s">
        <v>2168</v>
      </c>
      <c r="Z207" s="3041" t="s">
        <v>649</v>
      </c>
      <c r="AA207" s="547"/>
      <c r="AB207" s="547"/>
      <c r="AC207" s="1263"/>
      <c r="AD207" s="3507">
        <f t="shared" si="25"/>
        <v>23.75</v>
      </c>
      <c r="AE207" s="3694"/>
      <c r="AF207" s="3694"/>
      <c r="AG207" s="3384"/>
      <c r="AH207" s="3398">
        <v>75</v>
      </c>
      <c r="AI207" s="3384"/>
      <c r="AJ207" s="3384"/>
      <c r="AK207" s="3384"/>
      <c r="AL207" s="3384"/>
      <c r="AM207" s="3384"/>
      <c r="AN207" s="3384"/>
      <c r="AO207" s="3384"/>
      <c r="AP207" s="3384"/>
      <c r="AQ207" s="3398">
        <v>60</v>
      </c>
      <c r="AR207" s="2013"/>
      <c r="AS207" s="1784"/>
      <c r="AT207" s="1784"/>
      <c r="AU207" s="1784"/>
      <c r="AV207" s="1907"/>
      <c r="AW207" s="1410"/>
      <c r="AX207" s="2916">
        <f t="shared" si="31"/>
        <v>285</v>
      </c>
      <c r="AY207" s="3042">
        <f>AX207/'Radiología simple.'!$AO$8</f>
        <v>23.75</v>
      </c>
      <c r="AZ207" s="1807" t="str" cm="1">
        <f t="array" ref="AZ207">_xlfn.IFS(AY207&lt;4,"estandar",AY207&gt;9,"compleja",AY207&gt;4,"avanzada")</f>
        <v>compleja</v>
      </c>
      <c r="BA207" s="2570">
        <v>1</v>
      </c>
      <c r="BB207" s="2571">
        <v>1</v>
      </c>
      <c r="BC207" s="2571">
        <v>1</v>
      </c>
      <c r="BD207" s="2572">
        <v>1</v>
      </c>
      <c r="BE207" s="1163"/>
      <c r="BF207" s="1164"/>
      <c r="BG207" s="1164"/>
      <c r="BH207" s="1142"/>
      <c r="BI207" s="1142"/>
      <c r="BJ207" s="1164"/>
      <c r="BK207" s="1164"/>
      <c r="BL207" s="1162"/>
      <c r="BM207" s="1164"/>
      <c r="BN207" s="1164"/>
      <c r="BO207" s="1164"/>
      <c r="BP207" s="1164"/>
      <c r="BQ207" s="1164"/>
      <c r="BR207" s="65"/>
      <c r="BS207" s="62"/>
    </row>
    <row r="208" spans="1:71" ht="51.95" customHeight="1" x14ac:dyDescent="0.55000000000000004">
      <c r="A208" s="1437">
        <v>0</v>
      </c>
      <c r="B208" s="1438">
        <v>7</v>
      </c>
      <c r="C208" s="1437">
        <v>0</v>
      </c>
      <c r="D208" s="1438">
        <v>5</v>
      </c>
      <c r="E208" s="1437">
        <v>0</v>
      </c>
      <c r="F208" s="1438">
        <v>4</v>
      </c>
      <c r="G208" s="1437">
        <v>0</v>
      </c>
      <c r="H208" s="1438">
        <v>2</v>
      </c>
      <c r="I208" s="1375"/>
      <c r="J208" s="2766" t="str">
        <f t="shared" si="30"/>
        <v>07050402</v>
      </c>
      <c r="K208" s="830"/>
      <c r="L208" s="830"/>
      <c r="M208" s="830"/>
      <c r="N208" s="830"/>
      <c r="O208" s="830"/>
      <c r="P208" s="830"/>
      <c r="Q208" s="830"/>
      <c r="R208" s="830"/>
      <c r="S208" s="831" t="s">
        <v>191</v>
      </c>
      <c r="T208" s="3191"/>
      <c r="U208" s="2685" t="s">
        <v>2281</v>
      </c>
      <c r="V208" s="835" t="s">
        <v>653</v>
      </c>
      <c r="W208" s="2415" t="s">
        <v>2280</v>
      </c>
      <c r="X208" s="2484" t="s">
        <v>2165</v>
      </c>
      <c r="Y208" s="801"/>
      <c r="Z208" s="3041" t="s">
        <v>649</v>
      </c>
      <c r="AA208" s="547"/>
      <c r="AB208" s="547"/>
      <c r="AC208" s="1263"/>
      <c r="AD208" s="3507">
        <f t="shared" si="25"/>
        <v>23.75</v>
      </c>
      <c r="AE208" s="3694"/>
      <c r="AF208" s="3694"/>
      <c r="AG208" s="3384"/>
      <c r="AH208" s="3398">
        <v>75</v>
      </c>
      <c r="AI208" s="3384"/>
      <c r="AJ208" s="3384"/>
      <c r="AK208" s="3384"/>
      <c r="AL208" s="3384"/>
      <c r="AM208" s="3384"/>
      <c r="AN208" s="3384"/>
      <c r="AO208" s="3384"/>
      <c r="AP208" s="3384"/>
      <c r="AQ208" s="3398">
        <v>60</v>
      </c>
      <c r="AR208" s="2013"/>
      <c r="AS208" s="1784"/>
      <c r="AT208" s="1784"/>
      <c r="AU208" s="1784"/>
      <c r="AV208" s="1907"/>
      <c r="AW208" s="1410"/>
      <c r="AX208" s="2916">
        <f t="shared" si="31"/>
        <v>285</v>
      </c>
      <c r="AY208" s="3042">
        <f>AX208/'Radiología simple.'!$AO$8</f>
        <v>23.75</v>
      </c>
      <c r="AZ208" s="1807" t="str" cm="1">
        <f t="array" ref="AZ208">_xlfn.IFS(AY208&lt;4,"estandar",AY208&gt;9,"compleja",AY208&gt;4,"avanzada")</f>
        <v>compleja</v>
      </c>
      <c r="BA208" s="2570">
        <v>1</v>
      </c>
      <c r="BB208" s="2571">
        <v>1</v>
      </c>
      <c r="BC208" s="2571">
        <v>1</v>
      </c>
      <c r="BD208" s="2572">
        <v>1</v>
      </c>
      <c r="BE208" s="1163"/>
      <c r="BF208" s="1164"/>
      <c r="BG208" s="1164"/>
      <c r="BH208" s="1142"/>
      <c r="BI208" s="1142"/>
      <c r="BJ208" s="1164"/>
      <c r="BK208" s="1164"/>
      <c r="BL208" s="1162"/>
      <c r="BM208" s="1164"/>
      <c r="BN208" s="1164"/>
      <c r="BO208" s="1164"/>
      <c r="BP208" s="1164"/>
      <c r="BQ208" s="1164"/>
      <c r="BR208" s="65"/>
      <c r="BS208" s="62"/>
    </row>
    <row r="209" spans="1:72" ht="51.95" hidden="1" customHeight="1" x14ac:dyDescent="0.55000000000000004">
      <c r="A209" s="1387"/>
      <c r="B209" s="1388"/>
      <c r="C209" s="1387"/>
      <c r="D209" s="1388"/>
      <c r="E209" s="1387"/>
      <c r="F209" s="1388"/>
      <c r="G209" s="1387"/>
      <c r="H209" s="1388"/>
      <c r="I209" s="1375"/>
      <c r="J209" s="2841"/>
      <c r="K209" s="830"/>
      <c r="L209" s="830"/>
      <c r="M209" s="830"/>
      <c r="N209" s="830"/>
      <c r="O209" s="830"/>
      <c r="P209" s="830"/>
      <c r="Q209" s="830"/>
      <c r="R209" s="830"/>
      <c r="S209" s="831"/>
      <c r="T209" s="2795"/>
      <c r="U209" s="2668"/>
      <c r="V209" s="835"/>
      <c r="W209" s="2383"/>
      <c r="X209" s="2484"/>
      <c r="Y209" s="801"/>
      <c r="Z209" s="548"/>
      <c r="AA209" s="547"/>
      <c r="AB209" s="547"/>
      <c r="AC209" s="1263"/>
      <c r="AD209" s="3507" t="e">
        <f t="shared" ref="AD209" si="32">AY209</f>
        <v>#VALUE!</v>
      </c>
      <c r="AE209" s="3694"/>
      <c r="AF209" s="3694"/>
      <c r="AG209" s="3384"/>
      <c r="AH209" s="3398">
        <v>0</v>
      </c>
      <c r="AI209" s="3384"/>
      <c r="AJ209" s="3384"/>
      <c r="AK209" s="3384"/>
      <c r="AL209" s="3384"/>
      <c r="AM209" s="3384"/>
      <c r="AN209" s="3384"/>
      <c r="AO209" s="3384"/>
      <c r="AP209" s="3384"/>
      <c r="AQ209" s="3398">
        <f>SUM(AR209:AV209)</f>
        <v>0</v>
      </c>
      <c r="AR209" s="2013"/>
      <c r="AS209" s="1784"/>
      <c r="AT209" s="1784"/>
      <c r="AU209" s="1784"/>
      <c r="AV209" s="1907"/>
      <c r="AW209" s="1410"/>
      <c r="AX209" s="2916" t="e">
        <f t="shared" si="31"/>
        <v>#VALUE!</v>
      </c>
      <c r="AY209" s="3042" t="e">
        <f>AX209/'Radiología simple.'!$AO$8</f>
        <v>#VALUE!</v>
      </c>
      <c r="AZ209" s="2921"/>
      <c r="BA209" s="1411"/>
      <c r="BB209" s="1163"/>
      <c r="BC209" s="1163"/>
      <c r="BD209" s="1163" t="s">
        <v>218</v>
      </c>
      <c r="BE209" s="1163"/>
      <c r="BF209" s="1164"/>
      <c r="BG209" s="1164"/>
      <c r="BH209" s="1142"/>
      <c r="BI209" s="1142"/>
      <c r="BJ209" s="1164"/>
      <c r="BK209" s="1164"/>
      <c r="BL209" s="1162"/>
      <c r="BM209" s="1164"/>
      <c r="BN209" s="1164"/>
      <c r="BO209" s="1164"/>
      <c r="BP209" s="1164"/>
      <c r="BQ209" s="1164"/>
      <c r="BR209" s="65"/>
      <c r="BS209" s="62"/>
    </row>
    <row r="210" spans="1:72" ht="20.25" customHeight="1" x14ac:dyDescent="0.6">
      <c r="A210" s="1397"/>
      <c r="B210" s="1398"/>
      <c r="C210" s="1397"/>
      <c r="D210" s="1398"/>
      <c r="E210" s="1397"/>
      <c r="F210" s="1398"/>
      <c r="G210" s="1397"/>
      <c r="H210" s="1398"/>
      <c r="I210" s="811" t="s">
        <v>2282</v>
      </c>
      <c r="J210" s="2862" t="str">
        <f t="shared" ref="J210:J212" si="33">CONCATENATE(A210,B210,C210,D210,E210,F210,G210,H210)</f>
        <v/>
      </c>
      <c r="K210" s="943">
        <v>183</v>
      </c>
      <c r="L210" s="943"/>
      <c r="M210" s="943"/>
      <c r="N210" s="943"/>
      <c r="O210" s="943"/>
      <c r="P210" s="943"/>
      <c r="Q210" s="943"/>
      <c r="R210" s="943"/>
      <c r="S210" s="944" t="s">
        <v>119</v>
      </c>
      <c r="T210" s="844" t="s">
        <v>2283</v>
      </c>
      <c r="U210" s="845"/>
      <c r="V210" s="814"/>
      <c r="W210" s="845"/>
      <c r="X210" s="845"/>
      <c r="Y210" s="945" t="s">
        <v>2283</v>
      </c>
      <c r="Z210" s="945"/>
      <c r="AA210" s="945"/>
      <c r="AB210" s="945"/>
      <c r="AC210" s="1607"/>
      <c r="AD210" s="3658"/>
      <c r="AE210" s="3699"/>
      <c r="AF210" s="3699"/>
      <c r="AG210" s="3658"/>
      <c r="AH210" s="3658"/>
      <c r="AI210" s="3658"/>
      <c r="AJ210" s="3658"/>
      <c r="AK210" s="3658"/>
      <c r="AL210" s="3658"/>
      <c r="AM210" s="3658"/>
      <c r="AN210" s="3658"/>
      <c r="AO210" s="3658"/>
      <c r="AP210" s="3658"/>
      <c r="AQ210" s="3658"/>
      <c r="AR210" s="2153"/>
      <c r="AS210" s="2004"/>
      <c r="AT210" s="2004"/>
      <c r="AU210" s="2004"/>
      <c r="AV210" s="2005"/>
      <c r="AW210" s="1993"/>
      <c r="AX210" s="2021"/>
      <c r="AY210" s="1604"/>
      <c r="AZ210" s="2022"/>
      <c r="BA210" s="1614"/>
      <c r="BB210" s="945"/>
      <c r="BC210" s="945"/>
      <c r="BD210" s="945"/>
      <c r="BE210" s="945"/>
      <c r="BF210" s="945"/>
      <c r="BG210" s="945"/>
      <c r="BH210" s="945"/>
      <c r="BI210" s="945"/>
      <c r="BJ210" s="945"/>
      <c r="BK210" s="945"/>
      <c r="BL210" s="945"/>
      <c r="BM210" s="945"/>
      <c r="BN210" s="945"/>
      <c r="BO210" s="1164"/>
      <c r="BP210" s="1164"/>
      <c r="BQ210" s="1165"/>
      <c r="BR210" s="62"/>
      <c r="BS210" s="177"/>
      <c r="BT210" s="837"/>
    </row>
    <row r="211" spans="1:72" ht="51.75" customHeight="1" x14ac:dyDescent="0.6">
      <c r="A211" s="1387">
        <v>0</v>
      </c>
      <c r="B211" s="1388">
        <v>7</v>
      </c>
      <c r="C211" s="1387">
        <v>0</v>
      </c>
      <c r="D211" s="1388">
        <v>5</v>
      </c>
      <c r="E211" s="1387">
        <v>1</v>
      </c>
      <c r="F211" s="1388">
        <v>8</v>
      </c>
      <c r="G211" s="1387">
        <v>0</v>
      </c>
      <c r="H211" s="1388">
        <v>1</v>
      </c>
      <c r="I211" s="1375" t="s">
        <v>2284</v>
      </c>
      <c r="J211" s="2841" t="str">
        <f t="shared" si="33"/>
        <v>07051801</v>
      </c>
      <c r="K211" s="1018"/>
      <c r="L211" s="830">
        <v>71831</v>
      </c>
      <c r="M211" s="830"/>
      <c r="N211" s="830"/>
      <c r="O211" s="830"/>
      <c r="P211" s="830"/>
      <c r="Q211" s="830"/>
      <c r="R211" s="830"/>
      <c r="S211" s="986" t="s">
        <v>119</v>
      </c>
      <c r="T211" s="2663" t="s">
        <v>2285</v>
      </c>
      <c r="U211" s="2871"/>
      <c r="V211" s="2703" t="s">
        <v>2286</v>
      </c>
      <c r="W211" s="2415" t="s">
        <v>2287</v>
      </c>
      <c r="X211" s="2484" t="s">
        <v>2288</v>
      </c>
      <c r="Y211" s="803" t="s">
        <v>2285</v>
      </c>
      <c r="Z211" s="3041" t="s">
        <v>649</v>
      </c>
      <c r="AA211" s="547"/>
      <c r="AB211" s="547"/>
      <c r="AC211" s="3679">
        <v>7.5</v>
      </c>
      <c r="AD211" s="3507">
        <f t="shared" ref="AD211:AD212" si="34">AY211</f>
        <v>20</v>
      </c>
      <c r="AE211" s="3698">
        <v>27.8</v>
      </c>
      <c r="AF211" s="3698"/>
      <c r="AG211" s="3398">
        <v>40</v>
      </c>
      <c r="AH211" s="3398">
        <v>40</v>
      </c>
      <c r="AI211" s="3384"/>
      <c r="AJ211" s="3384"/>
      <c r="AK211" s="3384"/>
      <c r="AL211" s="3384"/>
      <c r="AM211" s="3384"/>
      <c r="AN211" s="3384"/>
      <c r="AO211" s="3384"/>
      <c r="AP211" s="3398">
        <v>40</v>
      </c>
      <c r="AQ211" s="3398">
        <v>40</v>
      </c>
      <c r="AR211" s="2013"/>
      <c r="AS211" s="1784"/>
      <c r="AT211" s="1784"/>
      <c r="AU211" s="1784"/>
      <c r="AV211" s="1907"/>
      <c r="AW211" s="1410"/>
      <c r="AX211" s="2916">
        <f>(BA211*AQ211)+(BB211*AH211)+(BC211*AH211)+(BD211*AH211)</f>
        <v>240</v>
      </c>
      <c r="AY211" s="3042">
        <f>AX211/'Radiología simple.'!$AO$8</f>
        <v>20</v>
      </c>
      <c r="AZ211" s="1807" t="str" cm="1">
        <f t="array" ref="AZ211">_xlfn.IFS(AY211&lt;4,"estandar",AY211&gt;9,"compleja",AY211&gt;4,"avanzada")</f>
        <v>compleja</v>
      </c>
      <c r="BA211" s="2570">
        <v>2</v>
      </c>
      <c r="BB211" s="2571">
        <v>2</v>
      </c>
      <c r="BC211" s="2571">
        <v>1</v>
      </c>
      <c r="BD211" s="2572">
        <v>1</v>
      </c>
      <c r="BE211" s="1163"/>
      <c r="BF211" s="1164">
        <v>13.113713423831101</v>
      </c>
      <c r="BG211" s="1164">
        <v>32.543686274509803</v>
      </c>
      <c r="BH211" s="1163"/>
      <c r="BI211" s="1164">
        <v>29.000904977375601</v>
      </c>
      <c r="BJ211" s="1164">
        <f>SUM(BF211,BG211,BI211)</f>
        <v>74.658304675716508</v>
      </c>
      <c r="BK211" s="1162"/>
      <c r="BL211" s="1164">
        <v>41.945141682039498</v>
      </c>
      <c r="BM211" s="1164">
        <v>7.5</v>
      </c>
      <c r="BN211" s="1248">
        <v>105.16</v>
      </c>
      <c r="BO211" s="1164">
        <v>40.633745306496898</v>
      </c>
      <c r="BP211" s="1164">
        <f>SUM(BJ211,BL211,BM211,BN211,BO211)</f>
        <v>269.89719166425289</v>
      </c>
      <c r="BQ211" s="1165"/>
      <c r="BR211" s="62">
        <v>50</v>
      </c>
      <c r="BS211" s="177"/>
      <c r="BT211" s="837"/>
    </row>
    <row r="212" spans="1:72" ht="51.75" customHeight="1" x14ac:dyDescent="0.55000000000000004">
      <c r="A212" s="1387">
        <v>0</v>
      </c>
      <c r="B212" s="1388">
        <v>7</v>
      </c>
      <c r="C212" s="1387">
        <v>0</v>
      </c>
      <c r="D212" s="1388">
        <v>5</v>
      </c>
      <c r="E212" s="1387">
        <v>1</v>
      </c>
      <c r="F212" s="1388">
        <v>9</v>
      </c>
      <c r="G212" s="1387">
        <v>0</v>
      </c>
      <c r="H212" s="1388">
        <v>1</v>
      </c>
      <c r="I212" s="1375" t="s">
        <v>2289</v>
      </c>
      <c r="J212" s="2841" t="str">
        <f t="shared" si="33"/>
        <v>07051901</v>
      </c>
      <c r="K212" s="830"/>
      <c r="L212" s="830">
        <v>71835</v>
      </c>
      <c r="M212" s="830"/>
      <c r="N212" s="830"/>
      <c r="O212" s="830"/>
      <c r="P212" s="830"/>
      <c r="Q212" s="830"/>
      <c r="R212" s="830"/>
      <c r="S212" s="986" t="s">
        <v>119</v>
      </c>
      <c r="T212" s="2670" t="s">
        <v>2290</v>
      </c>
      <c r="U212" s="2871"/>
      <c r="V212" s="2703" t="s">
        <v>2286</v>
      </c>
      <c r="W212" s="2415" t="s">
        <v>2291</v>
      </c>
      <c r="X212" s="2484" t="s">
        <v>2288</v>
      </c>
      <c r="Y212" s="803" t="s">
        <v>2292</v>
      </c>
      <c r="Z212" s="3041" t="s">
        <v>649</v>
      </c>
      <c r="AA212" s="547"/>
      <c r="AB212" s="547"/>
      <c r="AC212" s="3679">
        <v>15.9</v>
      </c>
      <c r="AD212" s="3507">
        <f t="shared" si="34"/>
        <v>25</v>
      </c>
      <c r="AE212" s="3698">
        <v>46.4</v>
      </c>
      <c r="AF212" s="3698"/>
      <c r="AG212" s="3398">
        <v>50</v>
      </c>
      <c r="AH212" s="3398">
        <v>50</v>
      </c>
      <c r="AI212" s="3384"/>
      <c r="AJ212" s="3384"/>
      <c r="AK212" s="3384"/>
      <c r="AL212" s="3384"/>
      <c r="AM212" s="3384"/>
      <c r="AN212" s="3384"/>
      <c r="AO212" s="3384"/>
      <c r="AP212" s="3398">
        <v>50</v>
      </c>
      <c r="AQ212" s="3398">
        <v>50</v>
      </c>
      <c r="AR212" s="2013"/>
      <c r="AS212" s="1784"/>
      <c r="AT212" s="1784"/>
      <c r="AU212" s="1784"/>
      <c r="AV212" s="1907"/>
      <c r="AW212" s="1410"/>
      <c r="AX212" s="2916">
        <f>(BA212*AQ212)+(BB212*AH212)+(BC212*AH212)+(BD212*AH212)</f>
        <v>300</v>
      </c>
      <c r="AY212" s="3042">
        <f>AX212/'Radiología simple.'!$AO$8</f>
        <v>25</v>
      </c>
      <c r="AZ212" s="1807" t="str" cm="1">
        <f t="array" ref="AZ212">_xlfn.IFS(AY212&lt;4,"estandar",AY212&gt;9,"compleja",AY212&gt;4,"avanzada")</f>
        <v>compleja</v>
      </c>
      <c r="BA212" s="2570">
        <v>2</v>
      </c>
      <c r="BB212" s="2571">
        <v>2</v>
      </c>
      <c r="BC212" s="2571">
        <v>1</v>
      </c>
      <c r="BD212" s="2572">
        <v>1</v>
      </c>
      <c r="BE212" s="1163"/>
      <c r="BF212" s="1164">
        <v>16.392141779788801</v>
      </c>
      <c r="BG212" s="1164">
        <v>40.679607843137298</v>
      </c>
      <c r="BH212" s="1163"/>
      <c r="BI212" s="1164">
        <v>72.502262443438894</v>
      </c>
      <c r="BJ212" s="1164">
        <f>SUM(BF212,BG212,BI212)</f>
        <v>129.57401206636499</v>
      </c>
      <c r="BK212" s="1162"/>
      <c r="BL212" s="1164">
        <v>52.431427102549399</v>
      </c>
      <c r="BM212" s="1164">
        <v>7.5</v>
      </c>
      <c r="BN212" s="1248">
        <v>206.16</v>
      </c>
      <c r="BO212" s="1164">
        <v>40.633745306496898</v>
      </c>
      <c r="BP212" s="1164">
        <f>SUM(BJ212,BL212,BM212,BN212,BO212)</f>
        <v>436.29918447541132</v>
      </c>
      <c r="BQ212" s="1165"/>
      <c r="BR212" s="62">
        <v>50</v>
      </c>
      <c r="BS212" s="177"/>
      <c r="BT212" s="837"/>
    </row>
    <row r="213" spans="1:72" ht="20.25" customHeight="1" x14ac:dyDescent="0.55000000000000004">
      <c r="A213" s="90"/>
      <c r="B213" s="89"/>
      <c r="C213" s="90"/>
      <c r="D213" s="89"/>
      <c r="E213" s="90"/>
      <c r="F213" s="89"/>
      <c r="G213" s="90"/>
      <c r="H213" s="89"/>
      <c r="I213" s="3709"/>
      <c r="J213" s="1374"/>
      <c r="K213" s="127"/>
      <c r="L213" s="127"/>
      <c r="M213" s="120"/>
      <c r="N213" s="120"/>
      <c r="O213" s="120"/>
      <c r="P213" s="120"/>
      <c r="Q213" s="120"/>
      <c r="R213" s="120"/>
      <c r="S213" s="127"/>
      <c r="T213" s="319"/>
      <c r="U213" s="2542"/>
      <c r="V213" s="62"/>
      <c r="W213" s="2542"/>
      <c r="X213" s="2542"/>
      <c r="Y213" s="61"/>
      <c r="Z213" s="61"/>
      <c r="AA213" s="61"/>
      <c r="AB213" s="61"/>
      <c r="AC213" s="2549"/>
      <c r="AD213" s="3692"/>
      <c r="AE213" s="3697"/>
      <c r="AF213" s="3697"/>
      <c r="AG213" s="3384"/>
      <c r="AH213" s="3384"/>
      <c r="AI213" s="3384"/>
      <c r="AJ213" s="3384"/>
      <c r="AK213" s="3384"/>
      <c r="AL213" s="3384"/>
      <c r="AM213" s="3384"/>
      <c r="AN213" s="3384"/>
      <c r="AO213" s="3384"/>
      <c r="AP213" s="3384"/>
      <c r="AQ213" s="3384"/>
      <c r="AR213" s="2013"/>
      <c r="AS213" s="1784"/>
      <c r="AT213" s="1784"/>
      <c r="AU213" s="1784"/>
      <c r="AV213" s="1907"/>
      <c r="AW213" s="1410"/>
      <c r="AX213" s="1850"/>
      <c r="AY213" s="1552"/>
      <c r="AZ213" s="1851"/>
      <c r="BA213" s="1555"/>
      <c r="BB213" s="1163" t="s">
        <v>218</v>
      </c>
      <c r="BC213" s="1163"/>
      <c r="BD213" s="1163"/>
      <c r="BE213" s="1163"/>
      <c r="BF213" s="1164"/>
      <c r="BG213" s="1164"/>
      <c r="BH213" s="1163"/>
      <c r="BI213" s="1164"/>
      <c r="BJ213" s="1164"/>
      <c r="BK213" s="1162"/>
      <c r="BL213" s="1164"/>
      <c r="BM213" s="1164"/>
      <c r="BN213" s="1164"/>
      <c r="BO213" s="1164"/>
      <c r="BP213" s="1164"/>
      <c r="BQ213" s="1165"/>
      <c r="BR213" s="62"/>
      <c r="BS213" s="177"/>
      <c r="BT213" s="837"/>
    </row>
    <row r="214" spans="1:72" ht="20.25" customHeight="1" x14ac:dyDescent="0.6">
      <c r="A214" s="1036"/>
      <c r="B214" s="1037"/>
      <c r="C214" s="1036"/>
      <c r="D214" s="1037"/>
      <c r="E214" s="1036"/>
      <c r="F214" s="1037"/>
      <c r="G214" s="1036"/>
      <c r="H214" s="1037"/>
      <c r="I214" s="2860" t="str">
        <f t="shared" ref="I214:I216" si="35">CONCATENATE(A214,B214,C214,D214,E214,F214,G214,H214)</f>
        <v/>
      </c>
      <c r="J214" s="2860"/>
      <c r="K214" s="3048"/>
      <c r="L214" s="3048"/>
      <c r="M214" s="3048"/>
      <c r="N214" s="3048"/>
      <c r="O214" s="3048"/>
      <c r="P214" s="3048"/>
      <c r="Q214" s="3048"/>
      <c r="R214" s="3048"/>
      <c r="S214" s="944" t="s">
        <v>119</v>
      </c>
      <c r="T214" s="1006" t="s">
        <v>2293</v>
      </c>
      <c r="U214" s="845"/>
      <c r="V214" s="1019"/>
      <c r="W214" s="1099"/>
      <c r="X214" s="1099"/>
      <c r="Y214" s="1041" t="s">
        <v>2293</v>
      </c>
      <c r="Z214" s="945"/>
      <c r="AA214" s="945"/>
      <c r="AB214" s="945"/>
      <c r="AC214" s="1607"/>
      <c r="AD214" s="3658"/>
      <c r="AE214" s="3699"/>
      <c r="AF214" s="3699"/>
      <c r="AG214" s="3658"/>
      <c r="AH214" s="3658"/>
      <c r="AI214" s="3658"/>
      <c r="AJ214" s="3658"/>
      <c r="AK214" s="3658"/>
      <c r="AL214" s="3658"/>
      <c r="AM214" s="3658"/>
      <c r="AN214" s="3658"/>
      <c r="AO214" s="3658"/>
      <c r="AP214" s="3658"/>
      <c r="AQ214" s="3658"/>
      <c r="AR214" s="2153"/>
      <c r="AS214" s="2004"/>
      <c r="AT214" s="2004"/>
      <c r="AU214" s="2004"/>
      <c r="AV214" s="2005"/>
      <c r="AW214" s="1993"/>
      <c r="AX214" s="2021"/>
      <c r="AY214" s="945"/>
      <c r="AZ214" s="2022"/>
      <c r="BA214" s="1614"/>
      <c r="BB214" s="945"/>
      <c r="BC214" s="945"/>
      <c r="BD214" s="945"/>
      <c r="BE214" s="945"/>
      <c r="BF214" s="945"/>
      <c r="BG214" s="945"/>
      <c r="BH214" s="945"/>
      <c r="BI214" s="945"/>
      <c r="BJ214" s="945"/>
      <c r="BK214" s="945"/>
      <c r="BL214" s="945"/>
      <c r="BM214" s="945"/>
      <c r="BN214" s="945"/>
      <c r="BO214" s="945"/>
      <c r="BP214" s="945"/>
      <c r="BQ214" s="945"/>
      <c r="BR214" s="945"/>
      <c r="BS214" s="177"/>
      <c r="BT214" s="837"/>
    </row>
    <row r="215" spans="1:72" ht="20.25" customHeight="1" x14ac:dyDescent="0.6">
      <c r="A215" s="1026"/>
      <c r="B215" s="1027"/>
      <c r="C215" s="1026"/>
      <c r="D215" s="1027"/>
      <c r="E215" s="1026"/>
      <c r="F215" s="1027"/>
      <c r="G215" s="1026"/>
      <c r="H215" s="1027"/>
      <c r="I215" s="2861" t="str">
        <f t="shared" si="35"/>
        <v/>
      </c>
      <c r="J215" s="2861"/>
      <c r="K215" s="3049"/>
      <c r="L215" s="3049"/>
      <c r="M215" s="3050"/>
      <c r="N215" s="3050"/>
      <c r="O215" s="3050"/>
      <c r="P215" s="3050"/>
      <c r="Q215" s="3050"/>
      <c r="R215" s="3050"/>
      <c r="S215" s="3049"/>
      <c r="T215" s="1029"/>
      <c r="U215" s="3922"/>
      <c r="V215" s="1030"/>
      <c r="W215" s="1030"/>
      <c r="X215" s="1030"/>
      <c r="Y215" s="1028"/>
      <c r="Z215" s="144"/>
      <c r="AA215" s="144"/>
      <c r="AB215" s="144"/>
      <c r="AC215" s="2549"/>
      <c r="AD215" s="3692"/>
      <c r="AE215" s="3700"/>
      <c r="AF215" s="3700"/>
      <c r="AG215" s="3384"/>
      <c r="AH215" s="3384"/>
      <c r="AI215" s="3384"/>
      <c r="AJ215" s="3384"/>
      <c r="AK215" s="3384"/>
      <c r="AL215" s="3384"/>
      <c r="AM215" s="3384"/>
      <c r="AN215" s="3384"/>
      <c r="AO215" s="3384"/>
      <c r="AP215" s="3660"/>
      <c r="AQ215" s="3660"/>
      <c r="AR215" s="2154"/>
      <c r="AS215" s="2006"/>
      <c r="AT215" s="2006"/>
      <c r="AU215" s="2006"/>
      <c r="AV215" s="2007"/>
      <c r="AW215" s="1992"/>
      <c r="AX215" s="2023"/>
      <c r="AY215" s="1603"/>
      <c r="AZ215" s="2024"/>
      <c r="BA215" s="1555"/>
      <c r="BB215" s="1163"/>
      <c r="BC215" s="1163"/>
      <c r="BD215" s="1163"/>
      <c r="BE215" s="1163"/>
      <c r="BF215" s="1164"/>
      <c r="BG215" s="1164"/>
      <c r="BH215" s="1249"/>
      <c r="BI215" s="1164"/>
      <c r="BJ215" s="1164"/>
      <c r="BK215" s="1162"/>
      <c r="BL215" s="1164"/>
      <c r="BM215" s="1164"/>
      <c r="BN215" s="1164"/>
      <c r="BO215" s="1164"/>
      <c r="BP215" s="1164"/>
      <c r="BQ215" s="1165"/>
      <c r="BR215" s="62"/>
      <c r="BS215" s="177"/>
      <c r="BT215" s="837"/>
    </row>
    <row r="216" spans="1:72" ht="20.25" customHeight="1" x14ac:dyDescent="0.6">
      <c r="A216" s="1036"/>
      <c r="B216" s="810"/>
      <c r="C216" s="809"/>
      <c r="D216" s="810"/>
      <c r="E216" s="809"/>
      <c r="F216" s="810"/>
      <c r="G216" s="809"/>
      <c r="H216" s="810"/>
      <c r="I216" s="811" t="str">
        <f t="shared" si="35"/>
        <v/>
      </c>
      <c r="J216" s="811"/>
      <c r="K216" s="943">
        <v>181</v>
      </c>
      <c r="L216" s="947"/>
      <c r="M216" s="947"/>
      <c r="N216" s="947"/>
      <c r="O216" s="947"/>
      <c r="P216" s="947"/>
      <c r="Q216" s="947"/>
      <c r="R216" s="947"/>
      <c r="S216" s="944" t="s">
        <v>119</v>
      </c>
      <c r="T216" s="1006" t="s">
        <v>2294</v>
      </c>
      <c r="U216" s="845"/>
      <c r="V216" s="1019"/>
      <c r="W216" s="1015"/>
      <c r="X216" s="1015"/>
      <c r="Y216" s="945" t="s">
        <v>2294</v>
      </c>
      <c r="Z216" s="945"/>
      <c r="AA216" s="945"/>
      <c r="AB216" s="945"/>
      <c r="AC216" s="1607"/>
      <c r="AD216" s="3658"/>
      <c r="AE216" s="3699"/>
      <c r="AF216" s="3699"/>
      <c r="AG216" s="3658"/>
      <c r="AH216" s="3658"/>
      <c r="AI216" s="3658"/>
      <c r="AJ216" s="3658"/>
      <c r="AK216" s="3658"/>
      <c r="AL216" s="3658"/>
      <c r="AM216" s="3658"/>
      <c r="AN216" s="3658"/>
      <c r="AO216" s="3658"/>
      <c r="AP216" s="3658"/>
      <c r="AQ216" s="3658"/>
      <c r="AR216" s="2153"/>
      <c r="AS216" s="2004"/>
      <c r="AT216" s="2004"/>
      <c r="AU216" s="2004"/>
      <c r="AV216" s="2005"/>
      <c r="AW216" s="1993"/>
      <c r="AX216" s="2021"/>
      <c r="AY216" s="1604"/>
      <c r="AZ216" s="2022"/>
      <c r="BA216" s="1614"/>
      <c r="BB216" s="945"/>
      <c r="BC216" s="945"/>
      <c r="BD216" s="945"/>
      <c r="BE216" s="945"/>
      <c r="BF216" s="945"/>
      <c r="BG216" s="945"/>
      <c r="BH216" s="945"/>
      <c r="BI216" s="945"/>
      <c r="BJ216" s="945"/>
      <c r="BK216" s="945"/>
      <c r="BL216" s="945"/>
      <c r="BM216" s="945"/>
      <c r="BN216" s="945"/>
      <c r="BO216" s="945"/>
      <c r="BP216" s="945"/>
      <c r="BQ216" s="945"/>
      <c r="BR216" s="62"/>
      <c r="BS216" s="177"/>
      <c r="BT216" s="837"/>
    </row>
    <row r="217" spans="1:72" ht="51.75" customHeight="1" x14ac:dyDescent="0.6">
      <c r="A217" s="1437">
        <v>0</v>
      </c>
      <c r="B217" s="1438">
        <v>7</v>
      </c>
      <c r="C217" s="1437">
        <v>0</v>
      </c>
      <c r="D217" s="1438">
        <v>5</v>
      </c>
      <c r="E217" s="1437">
        <v>1</v>
      </c>
      <c r="F217" s="1438">
        <v>5</v>
      </c>
      <c r="G217" s="1437">
        <v>0</v>
      </c>
      <c r="H217" s="1438">
        <v>1</v>
      </c>
      <c r="I217" s="1375" t="s">
        <v>2295</v>
      </c>
      <c r="J217" s="2766" t="str">
        <f t="shared" ref="J217:J237" si="36">CONCATENATE(A217,B217,C217,D217,E217,F217,G217,H217)</f>
        <v>07051501</v>
      </c>
      <c r="K217" s="1018"/>
      <c r="L217" s="830">
        <v>71811</v>
      </c>
      <c r="M217" s="830"/>
      <c r="N217" s="830"/>
      <c r="O217" s="830"/>
      <c r="P217" s="830"/>
      <c r="Q217" s="830"/>
      <c r="R217" s="830"/>
      <c r="S217" s="986" t="s">
        <v>119</v>
      </c>
      <c r="T217" s="2663" t="s">
        <v>2296</v>
      </c>
      <c r="U217" s="2871"/>
      <c r="V217" s="2703" t="s">
        <v>653</v>
      </c>
      <c r="W217" s="3104" t="s">
        <v>2297</v>
      </c>
      <c r="X217" s="2484" t="s">
        <v>2288</v>
      </c>
      <c r="Y217" s="803" t="s">
        <v>2298</v>
      </c>
      <c r="Z217" s="3041" t="s">
        <v>649</v>
      </c>
      <c r="AA217" s="547"/>
      <c r="AB217" s="547"/>
      <c r="AC217" s="3679">
        <v>7.5</v>
      </c>
      <c r="AD217" s="3507">
        <f t="shared" ref="AD217:AD218" si="37">AY217</f>
        <v>30</v>
      </c>
      <c r="AE217" s="3698">
        <v>25.8</v>
      </c>
      <c r="AF217" s="3698"/>
      <c r="AG217" s="3398">
        <v>40</v>
      </c>
      <c r="AH217" s="3398">
        <v>60</v>
      </c>
      <c r="AI217" s="3384"/>
      <c r="AJ217" s="3384"/>
      <c r="AK217" s="3384"/>
      <c r="AL217" s="3384"/>
      <c r="AM217" s="3384"/>
      <c r="AN217" s="3384"/>
      <c r="AO217" s="3384"/>
      <c r="AP217" s="3398">
        <v>40</v>
      </c>
      <c r="AQ217" s="3398">
        <v>60</v>
      </c>
      <c r="AR217" s="2013"/>
      <c r="AS217" s="1784"/>
      <c r="AT217" s="1784"/>
      <c r="AU217" s="1784"/>
      <c r="AV217" s="1907"/>
      <c r="AW217" s="1410"/>
      <c r="AX217" s="2916">
        <f>(BA217*AQ217)+(BB217*AH217)+(BC217*AH217)+(BD217*AH217)</f>
        <v>360</v>
      </c>
      <c r="AY217" s="3042">
        <f>AX217/'Radiología simple.'!$AO$8</f>
        <v>30</v>
      </c>
      <c r="AZ217" s="1807" t="str" cm="1">
        <f t="array" ref="AZ217">_xlfn.IFS(AY217&lt;4,"estandar",AY217&gt;9,"compleja",AY217&gt;4,"avanzada")</f>
        <v>compleja</v>
      </c>
      <c r="BA217" s="2570">
        <v>2</v>
      </c>
      <c r="BB217" s="2571">
        <v>2</v>
      </c>
      <c r="BC217" s="2571">
        <v>1</v>
      </c>
      <c r="BD217" s="2572">
        <v>1</v>
      </c>
      <c r="BE217" s="1163"/>
      <c r="BF217" s="1164">
        <v>13.113713423831101</v>
      </c>
      <c r="BG217" s="1164">
        <v>32.543686274509803</v>
      </c>
      <c r="BH217" s="1163"/>
      <c r="BI217" s="1164">
        <v>29.000904977375601</v>
      </c>
      <c r="BJ217" s="1164">
        <f>SUM(BF217,BG217,BI217)</f>
        <v>74.658304675716508</v>
      </c>
      <c r="BK217" s="1162"/>
      <c r="BL217" s="1164">
        <v>41.945141682039498</v>
      </c>
      <c r="BM217" s="1164">
        <v>7.5</v>
      </c>
      <c r="BN217" s="1248">
        <v>88.16</v>
      </c>
      <c r="BO217" s="1164">
        <v>40.633745306496898</v>
      </c>
      <c r="BP217" s="1164">
        <f>SUM(BJ217,BL217,BM217,BN217,BO217)</f>
        <v>252.89719166425292</v>
      </c>
      <c r="BQ217" s="1165"/>
      <c r="BR217" s="62">
        <v>50</v>
      </c>
      <c r="BS217" s="177"/>
      <c r="BT217" s="837"/>
    </row>
    <row r="218" spans="1:72" ht="51.75" hidden="1" customHeight="1" x14ac:dyDescent="0.6">
      <c r="A218" s="1437">
        <v>0</v>
      </c>
      <c r="B218" s="1438">
        <v>7</v>
      </c>
      <c r="C218" s="1437">
        <v>0</v>
      </c>
      <c r="D218" s="1438">
        <v>5</v>
      </c>
      <c r="E218" s="1437">
        <v>1</v>
      </c>
      <c r="F218" s="1438">
        <v>6</v>
      </c>
      <c r="G218" s="1437">
        <v>0</v>
      </c>
      <c r="H218" s="1438">
        <v>1</v>
      </c>
      <c r="I218" s="2438" t="s">
        <v>2299</v>
      </c>
      <c r="J218" s="2799" t="str">
        <f t="shared" si="36"/>
        <v>07051601</v>
      </c>
      <c r="K218" s="541"/>
      <c r="L218" s="781">
        <v>71814</v>
      </c>
      <c r="M218" s="781"/>
      <c r="N218" s="781"/>
      <c r="O218" s="781"/>
      <c r="P218" s="781"/>
      <c r="Q218" s="781"/>
      <c r="R218" s="781"/>
      <c r="S218" s="542" t="s">
        <v>119</v>
      </c>
      <c r="T218" s="2441" t="s">
        <v>2300</v>
      </c>
      <c r="U218" s="2578" t="s">
        <v>2301</v>
      </c>
      <c r="V218" s="2494" t="s">
        <v>2302</v>
      </c>
      <c r="W218" s="2484"/>
      <c r="X218" s="2484" t="s">
        <v>2288</v>
      </c>
      <c r="Y218" s="803" t="s">
        <v>2303</v>
      </c>
      <c r="Z218" s="3041" t="s">
        <v>649</v>
      </c>
      <c r="AA218" s="547"/>
      <c r="AB218" s="547"/>
      <c r="AC218" s="3679">
        <v>7.5</v>
      </c>
      <c r="AD218" s="3507">
        <f t="shared" si="37"/>
        <v>0</v>
      </c>
      <c r="AE218" s="3698">
        <v>33.799999999999997</v>
      </c>
      <c r="AF218" s="3698"/>
      <c r="AG218" s="3398">
        <v>40</v>
      </c>
      <c r="AH218" s="3398">
        <v>0</v>
      </c>
      <c r="AI218" s="3384"/>
      <c r="AJ218" s="3384"/>
      <c r="AK218" s="3384"/>
      <c r="AL218" s="3384"/>
      <c r="AM218" s="3384"/>
      <c r="AN218" s="3384"/>
      <c r="AO218" s="3384"/>
      <c r="AP218" s="3398">
        <v>40</v>
      </c>
      <c r="AQ218" s="3398">
        <f>SUM(AR218:AV218)</f>
        <v>0</v>
      </c>
      <c r="AR218" s="2013"/>
      <c r="AS218" s="1784"/>
      <c r="AT218" s="1784"/>
      <c r="AU218" s="1784"/>
      <c r="AV218" s="1907"/>
      <c r="AW218" s="1410"/>
      <c r="AX218" s="2916">
        <f>(BA218*AQ218)+(BB218*AH218)+(BC218*AH218)+(BD218*AH218)</f>
        <v>0</v>
      </c>
      <c r="AY218" s="3042">
        <f>AX218/'Radiología simple.'!$AO$8</f>
        <v>0</v>
      </c>
      <c r="AZ218" s="1807" t="str" cm="1">
        <f t="array" ref="AZ218">_xlfn.IFS(AY218&lt;4,"estandar",AY218&gt;9,"compleja",AY218&gt;4,"avanzada")</f>
        <v>estandar</v>
      </c>
      <c r="BA218" s="1615"/>
      <c r="BB218" s="1163"/>
      <c r="BC218" s="1163"/>
      <c r="BD218" s="1163"/>
      <c r="BE218" s="1163"/>
      <c r="BF218" s="1164">
        <v>13.113713423831101</v>
      </c>
      <c r="BG218" s="1164">
        <v>32.543686274509803</v>
      </c>
      <c r="BH218" s="1163"/>
      <c r="BI218" s="1164">
        <v>29.000904977375601</v>
      </c>
      <c r="BJ218" s="1164">
        <f>SUM(BF218,BG218,BI218)</f>
        <v>74.658304675716508</v>
      </c>
      <c r="BK218" s="1162"/>
      <c r="BL218" s="1164">
        <v>41.945141682039498</v>
      </c>
      <c r="BM218" s="1164">
        <v>0</v>
      </c>
      <c r="BN218" s="1248">
        <v>164.16</v>
      </c>
      <c r="BO218" s="1164">
        <v>40.633745306496898</v>
      </c>
      <c r="BP218" s="1164">
        <f>SUM(BJ218,BL218,BM218,BN218,BO218)</f>
        <v>321.39719166425294</v>
      </c>
      <c r="BQ218" s="1165"/>
      <c r="BR218" s="62"/>
      <c r="BS218" s="177"/>
      <c r="BT218" s="837"/>
    </row>
    <row r="219" spans="1:72" ht="20.25" customHeight="1" x14ac:dyDescent="0.55000000000000004">
      <c r="A219" s="1389"/>
      <c r="B219" s="1390"/>
      <c r="C219" s="1389"/>
      <c r="D219" s="1390"/>
      <c r="E219" s="1389"/>
      <c r="F219" s="1390"/>
      <c r="G219" s="1389"/>
      <c r="H219" s="1390"/>
      <c r="I219" s="1339" t="s">
        <v>2282</v>
      </c>
      <c r="J219" s="2804" t="str">
        <f t="shared" si="36"/>
        <v/>
      </c>
      <c r="K219" s="127"/>
      <c r="L219" s="127"/>
      <c r="M219" s="120"/>
      <c r="N219" s="120"/>
      <c r="O219" s="120"/>
      <c r="P219" s="120"/>
      <c r="Q219" s="120"/>
      <c r="R219" s="120"/>
      <c r="S219" s="127"/>
      <c r="T219" s="60"/>
      <c r="U219" s="2542"/>
      <c r="V219" s="127"/>
      <c r="W219" s="127"/>
      <c r="X219" s="127"/>
      <c r="Y219" s="127"/>
      <c r="Z219" s="61"/>
      <c r="AA219" s="61"/>
      <c r="AB219" s="61"/>
      <c r="AC219" s="1263"/>
      <c r="AD219" s="3685"/>
      <c r="AE219" s="3697"/>
      <c r="AF219" s="3697"/>
      <c r="AG219" s="3384"/>
      <c r="AH219" s="3384"/>
      <c r="AI219" s="3384"/>
      <c r="AJ219" s="3384"/>
      <c r="AK219" s="3384"/>
      <c r="AL219" s="3384"/>
      <c r="AM219" s="3384"/>
      <c r="AN219" s="3384"/>
      <c r="AO219" s="3384"/>
      <c r="AP219" s="3384"/>
      <c r="AQ219" s="3384"/>
      <c r="AR219" s="2013"/>
      <c r="AS219" s="1784"/>
      <c r="AT219" s="1784"/>
      <c r="AU219" s="1784"/>
      <c r="AV219" s="1907"/>
      <c r="AW219" s="1410"/>
      <c r="AX219" s="1850"/>
      <c r="AY219" s="1552"/>
      <c r="AZ219" s="1851"/>
      <c r="BA219" s="1555"/>
      <c r="BB219" s="1163"/>
      <c r="BC219" s="1163"/>
      <c r="BD219" s="1163"/>
      <c r="BE219" s="1163"/>
      <c r="BF219" s="1164"/>
      <c r="BG219" s="1164"/>
      <c r="BH219" s="1163"/>
      <c r="BI219" s="1164"/>
      <c r="BJ219" s="1164"/>
      <c r="BK219" s="1162"/>
      <c r="BL219" s="1164"/>
      <c r="BM219" s="1164"/>
      <c r="BN219" s="1248"/>
      <c r="BO219" s="1164"/>
      <c r="BP219" s="1164"/>
      <c r="BQ219" s="1165"/>
      <c r="BR219" s="62"/>
      <c r="BS219" s="177"/>
      <c r="BT219" s="837"/>
    </row>
    <row r="220" spans="1:72" ht="20.25" customHeight="1" x14ac:dyDescent="0.6">
      <c r="A220" s="1397"/>
      <c r="B220" s="1398"/>
      <c r="C220" s="1397"/>
      <c r="D220" s="1398"/>
      <c r="E220" s="1397"/>
      <c r="F220" s="1398"/>
      <c r="G220" s="1397"/>
      <c r="H220" s="1398"/>
      <c r="I220" s="811" t="s">
        <v>2282</v>
      </c>
      <c r="J220" s="2862" t="str">
        <f t="shared" si="36"/>
        <v/>
      </c>
      <c r="K220" s="943">
        <v>182</v>
      </c>
      <c r="L220" s="947"/>
      <c r="M220" s="947"/>
      <c r="N220" s="947"/>
      <c r="O220" s="947"/>
      <c r="P220" s="947"/>
      <c r="Q220" s="947"/>
      <c r="R220" s="947"/>
      <c r="S220" s="944" t="s">
        <v>119</v>
      </c>
      <c r="T220" s="1006" t="s">
        <v>2304</v>
      </c>
      <c r="U220" s="845"/>
      <c r="V220" s="1019"/>
      <c r="W220" s="1015"/>
      <c r="X220" s="1015"/>
      <c r="Y220" s="945" t="s">
        <v>2304</v>
      </c>
      <c r="Z220" s="945"/>
      <c r="AA220" s="945"/>
      <c r="AB220" s="945"/>
      <c r="AC220" s="1607"/>
      <c r="AD220" s="3658"/>
      <c r="AE220" s="3699"/>
      <c r="AF220" s="3699"/>
      <c r="AG220" s="3658"/>
      <c r="AH220" s="3658"/>
      <c r="AI220" s="3658"/>
      <c r="AJ220" s="3658"/>
      <c r="AK220" s="3658"/>
      <c r="AL220" s="3658"/>
      <c r="AM220" s="3658"/>
      <c r="AN220" s="3658"/>
      <c r="AO220" s="3658"/>
      <c r="AP220" s="3658"/>
      <c r="AQ220" s="3658"/>
      <c r="AR220" s="2153"/>
      <c r="AS220" s="2004"/>
      <c r="AT220" s="2004"/>
      <c r="AU220" s="2004"/>
      <c r="AV220" s="2005"/>
      <c r="AW220" s="1993"/>
      <c r="AX220" s="2021"/>
      <c r="AY220" s="1604"/>
      <c r="AZ220" s="2022"/>
      <c r="BA220" s="1614"/>
      <c r="BB220" s="945"/>
      <c r="BC220" s="945"/>
      <c r="BD220" s="945"/>
      <c r="BE220" s="945"/>
      <c r="BF220" s="945"/>
      <c r="BG220" s="945"/>
      <c r="BH220" s="945"/>
      <c r="BI220" s="945"/>
      <c r="BJ220" s="945"/>
      <c r="BK220" s="945"/>
      <c r="BL220" s="945"/>
      <c r="BM220" s="945"/>
      <c r="BN220" s="945"/>
      <c r="BO220" s="1164"/>
      <c r="BP220" s="1164"/>
      <c r="BQ220" s="1165"/>
      <c r="BR220" s="62"/>
      <c r="BS220" s="177"/>
      <c r="BT220" s="837"/>
    </row>
    <row r="221" spans="1:72" ht="51.75" customHeight="1" x14ac:dyDescent="0.6">
      <c r="A221" s="1437">
        <v>0</v>
      </c>
      <c r="B221" s="1438">
        <v>7</v>
      </c>
      <c r="C221" s="1437">
        <v>0</v>
      </c>
      <c r="D221" s="1438">
        <v>5</v>
      </c>
      <c r="E221" s="1437">
        <v>1</v>
      </c>
      <c r="F221" s="1438">
        <v>7</v>
      </c>
      <c r="G221" s="1437">
        <v>0</v>
      </c>
      <c r="H221" s="1438">
        <v>0</v>
      </c>
      <c r="I221" s="1375" t="s">
        <v>2305</v>
      </c>
      <c r="J221" s="2766" t="str">
        <f t="shared" si="36"/>
        <v>07051700</v>
      </c>
      <c r="K221" s="1018"/>
      <c r="L221" s="830"/>
      <c r="M221" s="830"/>
      <c r="N221" s="830"/>
      <c r="O221" s="830"/>
      <c r="P221" s="830"/>
      <c r="Q221" s="830"/>
      <c r="R221" s="830"/>
      <c r="S221" s="986" t="s">
        <v>119</v>
      </c>
      <c r="T221" s="2663" t="s">
        <v>2304</v>
      </c>
      <c r="U221" s="3190"/>
      <c r="V221" s="2703" t="s">
        <v>653</v>
      </c>
      <c r="W221" s="2435"/>
      <c r="X221" s="2484" t="s">
        <v>2288</v>
      </c>
      <c r="Y221" s="787"/>
      <c r="Z221" s="3041" t="s">
        <v>649</v>
      </c>
      <c r="AA221" s="547"/>
      <c r="AB221" s="547"/>
      <c r="AC221" s="2549"/>
      <c r="AD221" s="3507"/>
      <c r="AE221" s="3700"/>
      <c r="AF221" s="3700"/>
      <c r="AG221" s="3384"/>
      <c r="AH221" s="3384"/>
      <c r="AI221" s="3384"/>
      <c r="AJ221" s="3384"/>
      <c r="AK221" s="3384"/>
      <c r="AL221" s="3384"/>
      <c r="AM221" s="3384"/>
      <c r="AN221" s="3384"/>
      <c r="AO221" s="3384"/>
      <c r="AP221" s="3384"/>
      <c r="AQ221" s="3384"/>
      <c r="AR221" s="2013"/>
      <c r="AS221" s="1784"/>
      <c r="AT221" s="1784"/>
      <c r="AU221" s="1784"/>
      <c r="AV221" s="1907"/>
      <c r="AW221" s="1410"/>
      <c r="AX221" s="2916">
        <f>(BA221*AQ221)+(BB221*AH221)+(BC221*AH221)+(BD221*AH221)</f>
        <v>0</v>
      </c>
      <c r="AY221" s="3042">
        <f>AX221/'Radiología simple.'!$AO$8</f>
        <v>0</v>
      </c>
      <c r="AZ221" s="1807" t="str" cm="1">
        <f t="array" ref="AZ221">_xlfn.IFS(AY221&lt;4,"estandar",AY221&gt;9,"compleja",AY221&gt;4,"avanzada")</f>
        <v>estandar</v>
      </c>
      <c r="BA221" s="2570"/>
      <c r="BB221" s="2571"/>
      <c r="BC221" s="2571"/>
      <c r="BD221" s="2572"/>
      <c r="BE221" s="1163"/>
      <c r="BF221" s="1164"/>
      <c r="BG221" s="1164"/>
      <c r="BH221" s="1163"/>
      <c r="BI221" s="1164"/>
      <c r="BJ221" s="1164"/>
      <c r="BK221" s="1162"/>
      <c r="BL221" s="1164"/>
      <c r="BM221" s="1164"/>
      <c r="BN221" s="1248"/>
      <c r="BO221" s="1164"/>
      <c r="BP221" s="1164"/>
      <c r="BQ221" s="1165"/>
      <c r="BR221" s="62"/>
      <c r="BS221" s="177"/>
      <c r="BT221" s="837"/>
    </row>
    <row r="222" spans="1:72" ht="51.75" customHeight="1" x14ac:dyDescent="0.6">
      <c r="A222" s="1437">
        <v>0</v>
      </c>
      <c r="B222" s="1438">
        <v>7</v>
      </c>
      <c r="C222" s="1437">
        <v>0</v>
      </c>
      <c r="D222" s="1438">
        <v>5</v>
      </c>
      <c r="E222" s="1437">
        <v>1</v>
      </c>
      <c r="F222" s="1438">
        <v>7</v>
      </c>
      <c r="G222" s="1437">
        <v>0</v>
      </c>
      <c r="H222" s="1438">
        <v>1</v>
      </c>
      <c r="I222" s="1375" t="s">
        <v>2306</v>
      </c>
      <c r="J222" s="2766" t="str">
        <f t="shared" si="36"/>
        <v>07051701</v>
      </c>
      <c r="K222" s="1018"/>
      <c r="L222" s="830">
        <v>71822</v>
      </c>
      <c r="M222" s="830"/>
      <c r="N222" s="830"/>
      <c r="O222" s="830"/>
      <c r="P222" s="830"/>
      <c r="Q222" s="830"/>
      <c r="R222" s="830"/>
      <c r="S222" s="986" t="s">
        <v>119</v>
      </c>
      <c r="T222" s="3185"/>
      <c r="U222" s="2663" t="s">
        <v>2307</v>
      </c>
      <c r="V222" s="835" t="s">
        <v>653</v>
      </c>
      <c r="W222" s="3200"/>
      <c r="X222" s="2484" t="s">
        <v>2288</v>
      </c>
      <c r="Y222" s="803" t="s">
        <v>2307</v>
      </c>
      <c r="Z222" s="3041" t="s">
        <v>649</v>
      </c>
      <c r="AA222" s="547"/>
      <c r="AB222" s="547"/>
      <c r="AC222" s="3679">
        <v>11.3</v>
      </c>
      <c r="AD222" s="3507">
        <f t="shared" ref="AD222:AD225" si="38">AY222</f>
        <v>15</v>
      </c>
      <c r="AE222" s="3698">
        <v>111.9</v>
      </c>
      <c r="AF222" s="3698"/>
      <c r="AG222" s="3398">
        <v>60</v>
      </c>
      <c r="AH222" s="3398">
        <v>30</v>
      </c>
      <c r="AI222" s="3384"/>
      <c r="AJ222" s="3384"/>
      <c r="AK222" s="3384"/>
      <c r="AL222" s="3384"/>
      <c r="AM222" s="3384"/>
      <c r="AN222" s="3384"/>
      <c r="AO222" s="3384"/>
      <c r="AP222" s="3398">
        <v>60</v>
      </c>
      <c r="AQ222" s="3398">
        <v>30</v>
      </c>
      <c r="AR222" s="2013"/>
      <c r="AS222" s="1784"/>
      <c r="AT222" s="1784"/>
      <c r="AU222" s="1784"/>
      <c r="AV222" s="1907"/>
      <c r="AW222" s="1410"/>
      <c r="AX222" s="2916">
        <f>(BA222*AQ222)+(BB222*AH222)+(BC222*AH222)+(BD222*AH222)</f>
        <v>180</v>
      </c>
      <c r="AY222" s="3042">
        <f>AX222/'Radiología simple.'!$AO$8</f>
        <v>15</v>
      </c>
      <c r="AZ222" s="1807" t="str" cm="1">
        <f t="array" ref="AZ222">_xlfn.IFS(AY222&lt;4,"estandar",AY222&gt;9,"compleja",AY222&gt;4,"avanzada")</f>
        <v>compleja</v>
      </c>
      <c r="BA222" s="2570">
        <v>2</v>
      </c>
      <c r="BB222" s="2571">
        <v>2</v>
      </c>
      <c r="BC222" s="2571">
        <v>1</v>
      </c>
      <c r="BD222" s="2572">
        <v>1</v>
      </c>
      <c r="BE222" s="1163"/>
      <c r="BF222" s="1164">
        <v>19.670570135746601</v>
      </c>
      <c r="BG222" s="1164">
        <v>48.8155294117647</v>
      </c>
      <c r="BH222" s="1163"/>
      <c r="BI222" s="1164">
        <v>43.501357466063297</v>
      </c>
      <c r="BJ222" s="1164">
        <f>SUM(BF222,BG222,BI222)</f>
        <v>111.9874570135746</v>
      </c>
      <c r="BK222" s="1162"/>
      <c r="BL222" s="1164">
        <v>62.917712523059201</v>
      </c>
      <c r="BM222" s="1164">
        <v>0</v>
      </c>
      <c r="BN222" s="1248">
        <v>788.16</v>
      </c>
      <c r="BO222" s="1164">
        <v>40.633745306496898</v>
      </c>
      <c r="BP222" s="1164">
        <f>SUM(BJ222,BL222,BM222,BN222,BO222)</f>
        <v>1003.6989148431306</v>
      </c>
      <c r="BQ222" s="1165"/>
      <c r="BR222" s="62"/>
      <c r="BS222" s="177"/>
      <c r="BT222" s="837"/>
    </row>
    <row r="223" spans="1:72" ht="51.75" customHeight="1" x14ac:dyDescent="0.6">
      <c r="A223" s="1437">
        <v>0</v>
      </c>
      <c r="B223" s="1438">
        <v>7</v>
      </c>
      <c r="C223" s="1437">
        <v>0</v>
      </c>
      <c r="D223" s="1438">
        <v>5</v>
      </c>
      <c r="E223" s="1437">
        <v>1</v>
      </c>
      <c r="F223" s="1438">
        <v>7</v>
      </c>
      <c r="G223" s="1437">
        <v>0</v>
      </c>
      <c r="H223" s="1438">
        <v>2</v>
      </c>
      <c r="I223" s="1375" t="s">
        <v>2308</v>
      </c>
      <c r="J223" s="2766" t="str">
        <f t="shared" si="36"/>
        <v>07051702</v>
      </c>
      <c r="K223" s="1018"/>
      <c r="L223" s="830">
        <v>71823</v>
      </c>
      <c r="M223" s="830"/>
      <c r="N223" s="830"/>
      <c r="O223" s="830"/>
      <c r="P223" s="830"/>
      <c r="Q223" s="830"/>
      <c r="R223" s="830"/>
      <c r="S223" s="986" t="s">
        <v>119</v>
      </c>
      <c r="T223" s="3185"/>
      <c r="U223" s="2663" t="s">
        <v>2309</v>
      </c>
      <c r="V223" s="835" t="s">
        <v>653</v>
      </c>
      <c r="W223" s="2415" t="s">
        <v>2310</v>
      </c>
      <c r="X223" s="2484" t="s">
        <v>2288</v>
      </c>
      <c r="Y223" s="803" t="s">
        <v>2309</v>
      </c>
      <c r="Z223" s="3041" t="s">
        <v>649</v>
      </c>
      <c r="AA223" s="547"/>
      <c r="AB223" s="547"/>
      <c r="AC223" s="3679">
        <v>11.3</v>
      </c>
      <c r="AD223" s="3507">
        <f t="shared" si="38"/>
        <v>15</v>
      </c>
      <c r="AE223" s="3698">
        <v>99.6</v>
      </c>
      <c r="AF223" s="3698"/>
      <c r="AG223" s="3398">
        <v>60</v>
      </c>
      <c r="AH223" s="3398">
        <v>30</v>
      </c>
      <c r="AI223" s="3384"/>
      <c r="AJ223" s="3384"/>
      <c r="AK223" s="3384"/>
      <c r="AL223" s="3384"/>
      <c r="AM223" s="3384"/>
      <c r="AN223" s="3384"/>
      <c r="AO223" s="3384"/>
      <c r="AP223" s="3398">
        <v>60</v>
      </c>
      <c r="AQ223" s="3398">
        <v>30</v>
      </c>
      <c r="AR223" s="2013"/>
      <c r="AS223" s="1784"/>
      <c r="AT223" s="1784"/>
      <c r="AU223" s="1784"/>
      <c r="AV223" s="1907"/>
      <c r="AW223" s="1410"/>
      <c r="AX223" s="2916">
        <f>(BA223*AQ223)+(BB223*AH223)+(BC223*AH223)+(BD223*AH223)</f>
        <v>180</v>
      </c>
      <c r="AY223" s="3042">
        <f>AX223/'Radiología simple.'!$AO$8</f>
        <v>15</v>
      </c>
      <c r="AZ223" s="1807" t="str" cm="1">
        <f t="array" ref="AZ223">_xlfn.IFS(AY223&lt;4,"estandar",AY223&gt;9,"compleja",AY223&gt;4,"avanzada")</f>
        <v>compleja</v>
      </c>
      <c r="BA223" s="2570">
        <v>2</v>
      </c>
      <c r="BB223" s="2571">
        <v>2</v>
      </c>
      <c r="BC223" s="2571">
        <v>1</v>
      </c>
      <c r="BD223" s="2572">
        <v>1</v>
      </c>
      <c r="BE223" s="1163"/>
      <c r="BF223" s="1164">
        <v>19.670570135746601</v>
      </c>
      <c r="BG223" s="1164">
        <v>48.8155294117647</v>
      </c>
      <c r="BH223" s="1163"/>
      <c r="BI223" s="1164">
        <v>43.501357466063297</v>
      </c>
      <c r="BJ223" s="1164">
        <f>SUM(BF223,BG223,BI223)</f>
        <v>111.9874570135746</v>
      </c>
      <c r="BK223" s="1162"/>
      <c r="BL223" s="1164">
        <v>62.917712523059201</v>
      </c>
      <c r="BM223" s="1164">
        <v>0</v>
      </c>
      <c r="BN223" s="1248">
        <v>683.16</v>
      </c>
      <c r="BO223" s="1164">
        <v>40.633745306496898</v>
      </c>
      <c r="BP223" s="1164">
        <f>SUM(BJ223,BL223,BM223,BN223,BO223)</f>
        <v>898.69891484313064</v>
      </c>
      <c r="BQ223" s="1165"/>
      <c r="BR223" s="62"/>
      <c r="BS223" s="177"/>
      <c r="BT223" s="837"/>
    </row>
    <row r="224" spans="1:72" ht="51.75" customHeight="1" x14ac:dyDescent="0.6">
      <c r="A224" s="1437">
        <v>0</v>
      </c>
      <c r="B224" s="1438">
        <v>7</v>
      </c>
      <c r="C224" s="1437">
        <v>0</v>
      </c>
      <c r="D224" s="1438">
        <v>5</v>
      </c>
      <c r="E224" s="1437">
        <v>1</v>
      </c>
      <c r="F224" s="1438">
        <v>7</v>
      </c>
      <c r="G224" s="1437">
        <v>0</v>
      </c>
      <c r="H224" s="1438">
        <v>3</v>
      </c>
      <c r="I224" s="1375" t="s">
        <v>2311</v>
      </c>
      <c r="J224" s="2766" t="str">
        <f t="shared" si="36"/>
        <v>07051703</v>
      </c>
      <c r="K224" s="1018"/>
      <c r="L224" s="830">
        <v>71824</v>
      </c>
      <c r="M224" s="830"/>
      <c r="N224" s="830"/>
      <c r="O224" s="830"/>
      <c r="P224" s="830"/>
      <c r="Q224" s="830"/>
      <c r="R224" s="830"/>
      <c r="S224" s="986" t="s">
        <v>119</v>
      </c>
      <c r="T224" s="3185"/>
      <c r="U224" s="2663" t="s">
        <v>2312</v>
      </c>
      <c r="V224" s="835" t="s">
        <v>653</v>
      </c>
      <c r="W224" s="3200"/>
      <c r="X224" s="2484" t="s">
        <v>2288</v>
      </c>
      <c r="Y224" s="803" t="s">
        <v>2312</v>
      </c>
      <c r="Z224" s="3041" t="s">
        <v>649</v>
      </c>
      <c r="AA224" s="547"/>
      <c r="AB224" s="547"/>
      <c r="AC224" s="3679">
        <v>11.3</v>
      </c>
      <c r="AD224" s="3507">
        <f t="shared" si="38"/>
        <v>15</v>
      </c>
      <c r="AE224" s="3698">
        <v>99.6</v>
      </c>
      <c r="AF224" s="3698"/>
      <c r="AG224" s="3398">
        <v>60</v>
      </c>
      <c r="AH224" s="3398">
        <v>30</v>
      </c>
      <c r="AI224" s="3384"/>
      <c r="AJ224" s="3384"/>
      <c r="AK224" s="3384"/>
      <c r="AL224" s="3384"/>
      <c r="AM224" s="3384"/>
      <c r="AN224" s="3384"/>
      <c r="AO224" s="3384"/>
      <c r="AP224" s="3398">
        <v>60</v>
      </c>
      <c r="AQ224" s="3398">
        <v>30</v>
      </c>
      <c r="AR224" s="2013"/>
      <c r="AS224" s="1784"/>
      <c r="AT224" s="1784"/>
      <c r="AU224" s="1784"/>
      <c r="AV224" s="1907"/>
      <c r="AW224" s="1410"/>
      <c r="AX224" s="2916">
        <f>(BA224*AQ224)+(BB224*AH224)+(BC224*AH224)+(BD224*AH224)</f>
        <v>180</v>
      </c>
      <c r="AY224" s="3042">
        <f>AX224/'Radiología simple.'!$AO$8</f>
        <v>15</v>
      </c>
      <c r="AZ224" s="1807" t="str" cm="1">
        <f t="array" ref="AZ224">_xlfn.IFS(AY224&lt;4,"estandar",AY224&gt;9,"compleja",AY224&gt;4,"avanzada")</f>
        <v>compleja</v>
      </c>
      <c r="BA224" s="2570">
        <v>2</v>
      </c>
      <c r="BB224" s="2571">
        <v>2</v>
      </c>
      <c r="BC224" s="2571">
        <v>1</v>
      </c>
      <c r="BD224" s="2572">
        <v>1</v>
      </c>
      <c r="BE224" s="1163"/>
      <c r="BF224" s="1164">
        <v>19.670570135746601</v>
      </c>
      <c r="BG224" s="1164">
        <v>48.8155294117647</v>
      </c>
      <c r="BH224" s="1163"/>
      <c r="BI224" s="1164">
        <v>43.501357466063297</v>
      </c>
      <c r="BJ224" s="1164">
        <f>SUM(BF224,BG224,BI224)</f>
        <v>111.9874570135746</v>
      </c>
      <c r="BK224" s="1162"/>
      <c r="BL224" s="1164">
        <v>62.917712523059201</v>
      </c>
      <c r="BM224" s="1164">
        <v>0</v>
      </c>
      <c r="BN224" s="1248">
        <v>683.16</v>
      </c>
      <c r="BO224" s="1164">
        <v>40.633745306496898</v>
      </c>
      <c r="BP224" s="1164">
        <f>SUM(BJ224,BL224,BM224,BN224,BO224)</f>
        <v>898.69891484313064</v>
      </c>
      <c r="BQ224" s="1165"/>
      <c r="BR224" s="62"/>
      <c r="BS224" s="177"/>
      <c r="BT224" s="837"/>
    </row>
    <row r="225" spans="1:91" ht="51.75" customHeight="1" x14ac:dyDescent="0.6">
      <c r="A225" s="1437">
        <v>0</v>
      </c>
      <c r="B225" s="1438">
        <v>7</v>
      </c>
      <c r="C225" s="1437">
        <v>0</v>
      </c>
      <c r="D225" s="1438">
        <v>5</v>
      </c>
      <c r="E225" s="1437">
        <v>1</v>
      </c>
      <c r="F225" s="1438">
        <v>7</v>
      </c>
      <c r="G225" s="1437">
        <v>0</v>
      </c>
      <c r="H225" s="1438">
        <v>4</v>
      </c>
      <c r="I225" s="1375" t="s">
        <v>2313</v>
      </c>
      <c r="J225" s="2766" t="str">
        <f t="shared" si="36"/>
        <v>07051704</v>
      </c>
      <c r="K225" s="1018"/>
      <c r="L225" s="830">
        <v>71825</v>
      </c>
      <c r="M225" s="830"/>
      <c r="N225" s="830"/>
      <c r="O225" s="830"/>
      <c r="P225" s="830"/>
      <c r="Q225" s="830"/>
      <c r="R225" s="830"/>
      <c r="S225" s="986" t="s">
        <v>119</v>
      </c>
      <c r="T225" s="3185"/>
      <c r="U225" s="2663" t="s">
        <v>2314</v>
      </c>
      <c r="V225" s="835" t="s">
        <v>653</v>
      </c>
      <c r="W225" s="2435"/>
      <c r="X225" s="2484" t="s">
        <v>2288</v>
      </c>
      <c r="Y225" s="803" t="s">
        <v>2314</v>
      </c>
      <c r="Z225" s="3041" t="s">
        <v>649</v>
      </c>
      <c r="AA225" s="547"/>
      <c r="AB225" s="547"/>
      <c r="AC225" s="3679">
        <v>11.3</v>
      </c>
      <c r="AD225" s="3507">
        <f t="shared" si="38"/>
        <v>15</v>
      </c>
      <c r="AE225" s="3698">
        <v>106.6</v>
      </c>
      <c r="AF225" s="3698"/>
      <c r="AG225" s="3398">
        <v>60</v>
      </c>
      <c r="AH225" s="3398">
        <v>30</v>
      </c>
      <c r="AI225" s="3384"/>
      <c r="AJ225" s="3384"/>
      <c r="AK225" s="3384"/>
      <c r="AL225" s="3384"/>
      <c r="AM225" s="3384"/>
      <c r="AN225" s="3384"/>
      <c r="AO225" s="3384"/>
      <c r="AP225" s="3398">
        <v>60</v>
      </c>
      <c r="AQ225" s="3398">
        <v>30</v>
      </c>
      <c r="AR225" s="2013"/>
      <c r="AS225" s="1784"/>
      <c r="AT225" s="1784"/>
      <c r="AU225" s="1784"/>
      <c r="AV225" s="1907"/>
      <c r="AW225" s="1410"/>
      <c r="AX225" s="2916">
        <f>(BA225*AQ225)+(BB225*AH225)+(BC225*AH225)+(BD225*AH225)</f>
        <v>180</v>
      </c>
      <c r="AY225" s="3042">
        <f>AX225/'Radiología simple.'!$AO$8</f>
        <v>15</v>
      </c>
      <c r="AZ225" s="1807" t="str" cm="1">
        <f t="array" ref="AZ225">_xlfn.IFS(AY225&lt;4,"estandar",AY225&gt;9,"compleja",AY225&gt;4,"avanzada")</f>
        <v>compleja</v>
      </c>
      <c r="BA225" s="2570">
        <v>2</v>
      </c>
      <c r="BB225" s="2571">
        <v>2</v>
      </c>
      <c r="BC225" s="2571">
        <v>1</v>
      </c>
      <c r="BD225" s="2572">
        <v>1</v>
      </c>
      <c r="BE225" s="1163"/>
      <c r="BF225" s="1164">
        <v>19.670570135746601</v>
      </c>
      <c r="BG225" s="1164">
        <v>48.8155294117647</v>
      </c>
      <c r="BH225" s="1163"/>
      <c r="BI225" s="1164">
        <v>43.501357466063297</v>
      </c>
      <c r="BJ225" s="1164">
        <f>SUM(BF225,BG225,BI225)</f>
        <v>111.9874570135746</v>
      </c>
      <c r="BK225" s="1162"/>
      <c r="BL225" s="1164">
        <v>62.917712523059201</v>
      </c>
      <c r="BM225" s="1164">
        <v>0</v>
      </c>
      <c r="BN225" s="1248">
        <v>743.16</v>
      </c>
      <c r="BO225" s="1164">
        <v>40.633745306496898</v>
      </c>
      <c r="BP225" s="1164">
        <f>SUM(BJ225,BL225,BM225,BN225,BO225)</f>
        <v>958.69891484313064</v>
      </c>
      <c r="BQ225" s="1165"/>
      <c r="BR225" s="62"/>
      <c r="BS225" s="177"/>
      <c r="BT225" s="837"/>
    </row>
    <row r="226" spans="1:91" ht="20.25" customHeight="1" x14ac:dyDescent="0.55000000000000004">
      <c r="A226" s="1389"/>
      <c r="B226" s="1390"/>
      <c r="C226" s="1389"/>
      <c r="D226" s="1390"/>
      <c r="E226" s="1389"/>
      <c r="F226" s="1390"/>
      <c r="G226" s="1389"/>
      <c r="H226" s="1390"/>
      <c r="I226" s="1339" t="s">
        <v>2282</v>
      </c>
      <c r="J226" s="2804" t="str">
        <f t="shared" si="36"/>
        <v/>
      </c>
      <c r="K226" s="127"/>
      <c r="L226" s="127"/>
      <c r="M226" s="120"/>
      <c r="N226" s="120"/>
      <c r="O226" s="120"/>
      <c r="P226" s="120"/>
      <c r="Q226" s="120"/>
      <c r="R226" s="120"/>
      <c r="S226" s="127"/>
      <c r="T226" s="319"/>
      <c r="U226" s="319"/>
      <c r="V226" s="62"/>
      <c r="W226" s="62"/>
      <c r="X226" s="62"/>
      <c r="Y226" s="1297"/>
      <c r="Z226" s="61"/>
      <c r="AA226" s="61"/>
      <c r="AB226" s="61"/>
      <c r="AC226" s="2549"/>
      <c r="AD226" s="3692"/>
      <c r="AE226" s="3697"/>
      <c r="AF226" s="3697"/>
      <c r="AG226" s="3384"/>
      <c r="AH226" s="3384"/>
      <c r="AI226" s="3384"/>
      <c r="AJ226" s="3384"/>
      <c r="AK226" s="3384"/>
      <c r="AL226" s="3384"/>
      <c r="AM226" s="3384"/>
      <c r="AN226" s="3384"/>
      <c r="AO226" s="3384"/>
      <c r="AP226" s="3384"/>
      <c r="AQ226" s="3384"/>
      <c r="AR226" s="2013"/>
      <c r="AS226" s="1784"/>
      <c r="AT226" s="1784"/>
      <c r="AU226" s="1784"/>
      <c r="AV226" s="1907"/>
      <c r="AW226" s="1410"/>
      <c r="AX226" s="1850"/>
      <c r="AY226" s="1552"/>
      <c r="AZ226" s="1851"/>
      <c r="BA226" s="1555"/>
      <c r="BB226" s="1163"/>
      <c r="BC226" s="1163"/>
      <c r="BD226" s="1163" t="s">
        <v>218</v>
      </c>
      <c r="BE226" s="1163"/>
      <c r="BF226" s="1164"/>
      <c r="BG226" s="1164"/>
      <c r="BH226" s="1163"/>
      <c r="BI226" s="1164"/>
      <c r="BJ226" s="1164"/>
      <c r="BK226" s="1162"/>
      <c r="BL226" s="1164"/>
      <c r="BM226" s="1164"/>
      <c r="BN226" s="1248"/>
      <c r="BO226" s="1164"/>
      <c r="BP226" s="1164"/>
      <c r="BQ226" s="1165"/>
      <c r="BR226" s="62"/>
      <c r="BS226" s="177"/>
      <c r="BT226" s="837"/>
    </row>
    <row r="227" spans="1:91" ht="20.25" customHeight="1" x14ac:dyDescent="0.55000000000000004">
      <c r="A227" s="1389"/>
      <c r="B227" s="1390"/>
      <c r="C227" s="1389"/>
      <c r="D227" s="1390"/>
      <c r="E227" s="1389"/>
      <c r="F227" s="1390"/>
      <c r="G227" s="1389"/>
      <c r="H227" s="1390"/>
      <c r="I227" s="1339" t="s">
        <v>2282</v>
      </c>
      <c r="J227" s="2804" t="str">
        <f t="shared" si="36"/>
        <v/>
      </c>
      <c r="K227" s="127"/>
      <c r="L227" s="127"/>
      <c r="M227" s="120"/>
      <c r="N227" s="120"/>
      <c r="O227" s="120"/>
      <c r="P227" s="120"/>
      <c r="Q227" s="120"/>
      <c r="R227" s="120"/>
      <c r="S227" s="127"/>
      <c r="T227" s="60"/>
      <c r="U227" s="2542"/>
      <c r="V227" s="127"/>
      <c r="W227" s="1297"/>
      <c r="X227" s="1297"/>
      <c r="Y227" s="1297"/>
      <c r="Z227" s="61"/>
      <c r="AA227" s="61"/>
      <c r="AB227" s="61"/>
      <c r="AC227" s="2549"/>
      <c r="AD227" s="3692"/>
      <c r="AE227" s="3697"/>
      <c r="AF227" s="3697"/>
      <c r="AG227" s="3384"/>
      <c r="AH227" s="3384"/>
      <c r="AI227" s="3384"/>
      <c r="AJ227" s="3384"/>
      <c r="AK227" s="3384"/>
      <c r="AL227" s="3384"/>
      <c r="AM227" s="3384"/>
      <c r="AN227" s="3384"/>
      <c r="AO227" s="3384"/>
      <c r="AP227" s="3384"/>
      <c r="AQ227" s="3384"/>
      <c r="AR227" s="2013"/>
      <c r="AS227" s="1784"/>
      <c r="AT227" s="1784"/>
      <c r="AU227" s="1784"/>
      <c r="AV227" s="1907"/>
      <c r="AW227" s="1410"/>
      <c r="AX227" s="1850"/>
      <c r="AY227" s="1552"/>
      <c r="AZ227" s="1851"/>
      <c r="BA227" s="1555"/>
      <c r="BB227" s="1163">
        <v>1</v>
      </c>
      <c r="BC227" s="1163"/>
      <c r="BD227" s="1163">
        <v>0</v>
      </c>
      <c r="BE227" s="1163"/>
      <c r="BF227" s="1164"/>
      <c r="BG227" s="1164"/>
      <c r="BH227" s="1163"/>
      <c r="BI227" s="1164"/>
      <c r="BJ227" s="1164"/>
      <c r="BK227" s="1162"/>
      <c r="BL227" s="1164"/>
      <c r="BM227" s="1164"/>
      <c r="BN227" s="1248"/>
      <c r="BO227" s="1164"/>
      <c r="BP227" s="1164"/>
      <c r="BQ227" s="1165"/>
      <c r="BR227" s="62"/>
      <c r="BS227" s="177"/>
      <c r="BT227" s="837"/>
    </row>
    <row r="228" spans="1:91" ht="20.25" customHeight="1" x14ac:dyDescent="0.6">
      <c r="A228" s="1397"/>
      <c r="B228" s="1398"/>
      <c r="C228" s="1397"/>
      <c r="D228" s="1398"/>
      <c r="E228" s="1397"/>
      <c r="F228" s="1398"/>
      <c r="G228" s="1397"/>
      <c r="H228" s="1398"/>
      <c r="I228" s="811" t="s">
        <v>2282</v>
      </c>
      <c r="J228" s="2862" t="str">
        <f t="shared" si="36"/>
        <v/>
      </c>
      <c r="K228" s="947"/>
      <c r="L228" s="947"/>
      <c r="M228" s="947"/>
      <c r="N228" s="947"/>
      <c r="O228" s="947"/>
      <c r="P228" s="947"/>
      <c r="Q228" s="947"/>
      <c r="R228" s="947"/>
      <c r="S228" s="944" t="s">
        <v>119</v>
      </c>
      <c r="T228" s="945" t="s">
        <v>2315</v>
      </c>
      <c r="U228" s="3923"/>
      <c r="V228" s="1019"/>
      <c r="W228" s="1081"/>
      <c r="X228" s="1081"/>
      <c r="Y228" s="945" t="s">
        <v>2316</v>
      </c>
      <c r="Z228" s="945"/>
      <c r="AA228" s="945"/>
      <c r="AB228" s="945"/>
      <c r="AC228" s="1607"/>
      <c r="AD228" s="3658"/>
      <c r="AE228" s="3699"/>
      <c r="AF228" s="3699"/>
      <c r="AG228" s="3658"/>
      <c r="AH228" s="3658"/>
      <c r="AI228" s="3658"/>
      <c r="AJ228" s="3658"/>
      <c r="AK228" s="3658"/>
      <c r="AL228" s="3658"/>
      <c r="AM228" s="3658"/>
      <c r="AN228" s="3658"/>
      <c r="AO228" s="3658"/>
      <c r="AP228" s="3658"/>
      <c r="AQ228" s="3658"/>
      <c r="AR228" s="2153"/>
      <c r="AS228" s="2004"/>
      <c r="AT228" s="2004"/>
      <c r="AU228" s="2004"/>
      <c r="AV228" s="2005"/>
      <c r="AW228" s="1993"/>
      <c r="AX228" s="2021"/>
      <c r="AY228" s="1604"/>
      <c r="AZ228" s="2022"/>
      <c r="BA228" s="1614"/>
      <c r="BB228" s="945"/>
      <c r="BC228" s="945"/>
      <c r="BD228" s="945" t="s">
        <v>218</v>
      </c>
      <c r="BE228" s="945"/>
      <c r="BF228" s="945"/>
      <c r="BG228" s="945"/>
      <c r="BH228" s="945"/>
      <c r="BI228" s="945"/>
      <c r="BJ228" s="945"/>
      <c r="BK228" s="945"/>
      <c r="BL228" s="945"/>
      <c r="BM228" s="945"/>
      <c r="BN228" s="945"/>
      <c r="BO228" s="945"/>
      <c r="BP228" s="945"/>
      <c r="BQ228" s="945"/>
      <c r="BR228" s="945"/>
      <c r="BS228" s="177"/>
      <c r="BT228" s="837"/>
    </row>
    <row r="229" spans="1:91" ht="20.25" customHeight="1" x14ac:dyDescent="0.6">
      <c r="A229" s="1389"/>
      <c r="B229" s="1390"/>
      <c r="C229" s="1389"/>
      <c r="D229" s="1390"/>
      <c r="E229" s="1389"/>
      <c r="F229" s="1390"/>
      <c r="G229" s="1389"/>
      <c r="H229" s="1390"/>
      <c r="I229" s="1339" t="s">
        <v>2282</v>
      </c>
      <c r="J229" s="2804" t="str">
        <f t="shared" si="36"/>
        <v/>
      </c>
      <c r="K229" s="91"/>
      <c r="L229" s="91"/>
      <c r="M229" s="92"/>
      <c r="N229" s="92"/>
      <c r="O229" s="92"/>
      <c r="P229" s="92"/>
      <c r="Q229" s="92"/>
      <c r="R229" s="92"/>
      <c r="S229" s="91"/>
      <c r="T229" s="144"/>
      <c r="U229" s="371"/>
      <c r="V229" s="3051"/>
      <c r="W229" s="3051"/>
      <c r="X229" s="3051"/>
      <c r="Y229" s="144"/>
      <c r="Z229" s="144"/>
      <c r="AA229" s="144"/>
      <c r="AB229" s="144"/>
      <c r="AC229" s="2549"/>
      <c r="AD229" s="3692"/>
      <c r="AE229" s="3700"/>
      <c r="AF229" s="3700"/>
      <c r="AG229" s="3384"/>
      <c r="AH229" s="3384"/>
      <c r="AI229" s="3384"/>
      <c r="AJ229" s="3384"/>
      <c r="AK229" s="3384"/>
      <c r="AL229" s="3384"/>
      <c r="AM229" s="3384"/>
      <c r="AN229" s="3384"/>
      <c r="AO229" s="3384"/>
      <c r="AP229" s="3384"/>
      <c r="AQ229" s="3384"/>
      <c r="AR229" s="2013"/>
      <c r="AS229" s="1784"/>
      <c r="AT229" s="1784"/>
      <c r="AU229" s="1784"/>
      <c r="AV229" s="1907"/>
      <c r="AW229" s="1410"/>
      <c r="AX229" s="1850"/>
      <c r="AY229" s="1552"/>
      <c r="AZ229" s="1851"/>
      <c r="BA229" s="1555"/>
      <c r="BB229" s="1163"/>
      <c r="BC229" s="1163"/>
      <c r="BD229" s="1163">
        <v>0</v>
      </c>
      <c r="BE229" s="1163"/>
      <c r="BF229" s="1164"/>
      <c r="BG229" s="1164"/>
      <c r="BH229" s="1163"/>
      <c r="BI229" s="1164"/>
      <c r="BJ229" s="1164"/>
      <c r="BK229" s="1162"/>
      <c r="BL229" s="1164"/>
      <c r="BM229" s="1164"/>
      <c r="BN229" s="1164"/>
      <c r="BO229" s="1164"/>
      <c r="BP229" s="1164"/>
      <c r="BQ229" s="1165"/>
      <c r="BR229" s="62"/>
      <c r="BS229" s="177"/>
      <c r="BT229" s="837"/>
    </row>
    <row r="230" spans="1:91" ht="20.25" customHeight="1" x14ac:dyDescent="0.6">
      <c r="A230" s="1397"/>
      <c r="B230" s="1398"/>
      <c r="C230" s="1397"/>
      <c r="D230" s="1398"/>
      <c r="E230" s="1397"/>
      <c r="F230" s="1398"/>
      <c r="G230" s="1397"/>
      <c r="H230" s="1398"/>
      <c r="I230" s="811" t="s">
        <v>2282</v>
      </c>
      <c r="J230" s="2862" t="str">
        <f t="shared" si="36"/>
        <v/>
      </c>
      <c r="K230" s="943">
        <v>216</v>
      </c>
      <c r="L230" s="943"/>
      <c r="M230" s="943"/>
      <c r="N230" s="943"/>
      <c r="O230" s="943"/>
      <c r="P230" s="943"/>
      <c r="Q230" s="943"/>
      <c r="R230" s="943"/>
      <c r="S230" s="944" t="s">
        <v>119</v>
      </c>
      <c r="T230" s="945" t="s">
        <v>2317</v>
      </c>
      <c r="U230" s="3923"/>
      <c r="V230" s="1019"/>
      <c r="W230" s="1081"/>
      <c r="X230" s="1081"/>
      <c r="Y230" s="945" t="s">
        <v>2317</v>
      </c>
      <c r="Z230" s="945"/>
      <c r="AA230" s="945"/>
      <c r="AB230" s="945"/>
      <c r="AC230" s="1607"/>
      <c r="AD230" s="3658"/>
      <c r="AE230" s="3699"/>
      <c r="AF230" s="3699"/>
      <c r="AG230" s="3658"/>
      <c r="AH230" s="3658"/>
      <c r="AI230" s="3658"/>
      <c r="AJ230" s="3658"/>
      <c r="AK230" s="3658"/>
      <c r="AL230" s="3658"/>
      <c r="AM230" s="3658"/>
      <c r="AN230" s="3658"/>
      <c r="AO230" s="3658"/>
      <c r="AP230" s="3658"/>
      <c r="AQ230" s="3658"/>
      <c r="AR230" s="2153"/>
      <c r="AS230" s="2004"/>
      <c r="AT230" s="2004"/>
      <c r="AU230" s="2004"/>
      <c r="AV230" s="2005"/>
      <c r="AW230" s="1993"/>
      <c r="AX230" s="2021"/>
      <c r="AY230" s="1604"/>
      <c r="AZ230" s="2022"/>
      <c r="BA230" s="1614"/>
      <c r="BB230" s="945"/>
      <c r="BC230" s="945"/>
      <c r="BD230" s="945"/>
      <c r="BE230" s="945"/>
      <c r="BF230" s="945"/>
      <c r="BG230" s="945"/>
      <c r="BH230" s="945"/>
      <c r="BI230" s="945"/>
      <c r="BJ230" s="945"/>
      <c r="BK230" s="945"/>
      <c r="BL230" s="945"/>
      <c r="BM230" s="945"/>
      <c r="BN230" s="945"/>
      <c r="BO230" s="945"/>
      <c r="BP230" s="945"/>
      <c r="BQ230" s="945"/>
      <c r="BR230" s="945"/>
      <c r="BS230" s="177"/>
      <c r="BT230" s="837"/>
    </row>
    <row r="231" spans="1:91" s="602" customFormat="1" ht="51.75" customHeight="1" x14ac:dyDescent="0.35">
      <c r="A231" s="1437">
        <v>0</v>
      </c>
      <c r="B231" s="1438">
        <v>7</v>
      </c>
      <c r="C231" s="1437">
        <v>0</v>
      </c>
      <c r="D231" s="1438">
        <v>5</v>
      </c>
      <c r="E231" s="1437">
        <v>3</v>
      </c>
      <c r="F231" s="1438">
        <v>7</v>
      </c>
      <c r="G231" s="1437">
        <v>0</v>
      </c>
      <c r="H231" s="1438">
        <v>0</v>
      </c>
      <c r="I231" s="1375" t="s">
        <v>2318</v>
      </c>
      <c r="J231" s="2766" t="str">
        <f t="shared" si="36"/>
        <v>07053700</v>
      </c>
      <c r="K231" s="3052"/>
      <c r="L231" s="3052"/>
      <c r="M231" s="3052"/>
      <c r="N231" s="3052"/>
      <c r="O231" s="3052"/>
      <c r="P231" s="3052"/>
      <c r="Q231" s="3052"/>
      <c r="R231" s="3052"/>
      <c r="S231" s="2703" t="s">
        <v>119</v>
      </c>
      <c r="T231" s="2698" t="s">
        <v>2319</v>
      </c>
      <c r="U231" s="3177"/>
      <c r="V231" s="835" t="s">
        <v>653</v>
      </c>
      <c r="W231" s="2855"/>
      <c r="X231" s="2484" t="s">
        <v>2288</v>
      </c>
      <c r="Y231" s="2487"/>
      <c r="Z231" s="3053" t="s">
        <v>649</v>
      </c>
      <c r="AA231" s="2543"/>
      <c r="AB231" s="2543"/>
      <c r="AC231" s="1404"/>
      <c r="AD231" s="3507"/>
      <c r="AE231" s="3701"/>
      <c r="AF231" s="3701"/>
      <c r="AG231" s="3384"/>
      <c r="AH231" s="3384"/>
      <c r="AI231" s="3384"/>
      <c r="AJ231" s="3384"/>
      <c r="AK231" s="3384"/>
      <c r="AL231" s="3384"/>
      <c r="AM231" s="3384"/>
      <c r="AN231" s="3384"/>
      <c r="AO231" s="3384"/>
      <c r="AP231" s="3384"/>
      <c r="AQ231" s="3384"/>
      <c r="AR231" s="2013"/>
      <c r="AS231" s="1784"/>
      <c r="AT231" s="1784"/>
      <c r="AU231" s="1784"/>
      <c r="AV231" s="1907"/>
      <c r="AW231" s="1410"/>
      <c r="AX231" s="1850"/>
      <c r="AY231" s="1552"/>
      <c r="AZ231" s="1851"/>
      <c r="BA231" s="1555"/>
      <c r="BB231" s="1163"/>
      <c r="BC231" s="1163">
        <v>1</v>
      </c>
      <c r="BD231" s="1163">
        <v>0</v>
      </c>
      <c r="BE231" s="1163"/>
      <c r="BF231" s="1164"/>
      <c r="BG231" s="1164"/>
      <c r="BH231" s="1163"/>
      <c r="BI231" s="1164"/>
      <c r="BJ231" s="1164"/>
      <c r="BK231" s="1165"/>
      <c r="BL231" s="1164"/>
      <c r="BM231" s="1164"/>
      <c r="BN231" s="1164"/>
      <c r="BO231" s="1164"/>
      <c r="BP231" s="1164"/>
      <c r="BQ231" s="1165"/>
      <c r="BR231" s="62"/>
      <c r="BS231" s="600"/>
      <c r="BT231" s="2544"/>
      <c r="BU231" s="599"/>
      <c r="BV231" s="599"/>
      <c r="BW231" s="599"/>
      <c r="BX231" s="599"/>
      <c r="BY231" s="599"/>
      <c r="BZ231" s="599"/>
      <c r="CA231" s="599"/>
      <c r="CB231" s="599"/>
      <c r="CC231" s="599"/>
      <c r="CD231" s="599"/>
      <c r="CE231" s="599"/>
      <c r="CF231" s="599"/>
      <c r="CG231" s="599"/>
      <c r="CH231" s="599"/>
      <c r="CI231" s="599"/>
      <c r="CJ231" s="599"/>
      <c r="CK231" s="599"/>
      <c r="CL231" s="599"/>
      <c r="CM231" s="599"/>
    </row>
    <row r="232" spans="1:91" s="602" customFormat="1" ht="51.75" customHeight="1" x14ac:dyDescent="0.35">
      <c r="A232" s="1437">
        <v>0</v>
      </c>
      <c r="B232" s="1438">
        <v>7</v>
      </c>
      <c r="C232" s="1437">
        <v>0</v>
      </c>
      <c r="D232" s="1438">
        <v>5</v>
      </c>
      <c r="E232" s="1437">
        <v>3</v>
      </c>
      <c r="F232" s="1438">
        <v>7</v>
      </c>
      <c r="G232" s="1437">
        <v>0</v>
      </c>
      <c r="H232" s="1438">
        <v>1</v>
      </c>
      <c r="I232" s="1375" t="s">
        <v>2320</v>
      </c>
      <c r="J232" s="2766" t="str">
        <f t="shared" si="36"/>
        <v>07053701</v>
      </c>
      <c r="K232" s="3052"/>
      <c r="L232" s="835">
        <v>72160</v>
      </c>
      <c r="M232" s="835"/>
      <c r="N232" s="835"/>
      <c r="O232" s="835"/>
      <c r="P232" s="835"/>
      <c r="Q232" s="835"/>
      <c r="R232" s="835"/>
      <c r="S232" s="2703" t="s">
        <v>119</v>
      </c>
      <c r="T232" s="3185"/>
      <c r="U232" s="2698" t="s">
        <v>2321</v>
      </c>
      <c r="V232" s="835" t="s">
        <v>653</v>
      </c>
      <c r="W232" s="2415" t="s">
        <v>2322</v>
      </c>
      <c r="X232" s="2484" t="s">
        <v>2288</v>
      </c>
      <c r="Y232" s="2545" t="s">
        <v>2321</v>
      </c>
      <c r="Z232" s="3053" t="s">
        <v>649</v>
      </c>
      <c r="AA232" s="2543"/>
      <c r="AB232" s="2543"/>
      <c r="AC232" s="3679">
        <v>11.3</v>
      </c>
      <c r="AD232" s="3507">
        <f t="shared" ref="AD232:AD237" si="39">AY232</f>
        <v>15</v>
      </c>
      <c r="AE232" s="3698">
        <v>48.7</v>
      </c>
      <c r="AF232" s="3698"/>
      <c r="AG232" s="3398">
        <v>60</v>
      </c>
      <c r="AH232" s="3398">
        <v>30</v>
      </c>
      <c r="AI232" s="3384"/>
      <c r="AJ232" s="3384"/>
      <c r="AK232" s="3384"/>
      <c r="AL232" s="3384"/>
      <c r="AM232" s="3384"/>
      <c r="AN232" s="3384"/>
      <c r="AO232" s="3384"/>
      <c r="AP232" s="3398">
        <v>60</v>
      </c>
      <c r="AQ232" s="3398">
        <v>30</v>
      </c>
      <c r="AR232" s="2013"/>
      <c r="AS232" s="1784"/>
      <c r="AT232" s="1784"/>
      <c r="AU232" s="1784"/>
      <c r="AV232" s="1907"/>
      <c r="AW232" s="1410"/>
      <c r="AX232" s="2916">
        <f t="shared" ref="AX232:AX237" si="40">(BA232*AQ232)+(BB232*AH232)+(BC232*AH232)+(BD232*AH232)</f>
        <v>180</v>
      </c>
      <c r="AY232" s="3042">
        <f>AX232/'Radiología simple.'!$AO$8</f>
        <v>15</v>
      </c>
      <c r="AZ232" s="1807" t="str" cm="1">
        <f t="array" ref="AZ232">_xlfn.IFS(AY232&lt;4,"estandar",AY232&gt;9,"compleja",AY232&gt;4,"avanzada")</f>
        <v>compleja</v>
      </c>
      <c r="BA232" s="2573">
        <v>2</v>
      </c>
      <c r="BB232" s="2574">
        <v>2</v>
      </c>
      <c r="BC232" s="2574">
        <v>1</v>
      </c>
      <c r="BD232" s="2575">
        <v>1</v>
      </c>
      <c r="BE232" s="1163"/>
      <c r="BF232" s="1164">
        <v>19.670570135746601</v>
      </c>
      <c r="BG232" s="1164">
        <v>48.8155294117647</v>
      </c>
      <c r="BH232" s="1163"/>
      <c r="BI232" s="1164">
        <v>43.501357466063297</v>
      </c>
      <c r="BJ232" s="1164">
        <f>SUM(BF232,BG232,BI232)</f>
        <v>111.9874570135746</v>
      </c>
      <c r="BK232" s="1165"/>
      <c r="BL232" s="1164">
        <v>62.917712523059201</v>
      </c>
      <c r="BM232" s="1164">
        <v>7.5</v>
      </c>
      <c r="BN232" s="1248">
        <v>241</v>
      </c>
      <c r="BO232" s="1164">
        <v>40.633745306496898</v>
      </c>
      <c r="BP232" s="1164">
        <f>SUM(BJ232,BL232,BM232,BN232,BO232)</f>
        <v>464.03891484313073</v>
      </c>
      <c r="BQ232" s="1165"/>
      <c r="BR232" s="62">
        <v>50</v>
      </c>
      <c r="BS232" s="600"/>
      <c r="BT232" s="2544"/>
      <c r="BU232" s="599"/>
      <c r="BV232" s="599"/>
      <c r="BW232" s="599"/>
      <c r="BX232" s="599"/>
      <c r="BY232" s="599"/>
      <c r="BZ232" s="599"/>
      <c r="CA232" s="599"/>
      <c r="CB232" s="599"/>
      <c r="CC232" s="599"/>
      <c r="CD232" s="599"/>
      <c r="CE232" s="599"/>
      <c r="CF232" s="599"/>
      <c r="CG232" s="599"/>
      <c r="CH232" s="599"/>
      <c r="CI232" s="599"/>
      <c r="CJ232" s="599"/>
      <c r="CK232" s="599"/>
      <c r="CL232" s="599"/>
      <c r="CM232" s="599"/>
    </row>
    <row r="233" spans="1:91" s="602" customFormat="1" ht="51.75" customHeight="1" x14ac:dyDescent="0.35">
      <c r="A233" s="1437">
        <v>0</v>
      </c>
      <c r="B233" s="1438">
        <v>7</v>
      </c>
      <c r="C233" s="1437">
        <v>0</v>
      </c>
      <c r="D233" s="1438">
        <v>5</v>
      </c>
      <c r="E233" s="1437">
        <v>3</v>
      </c>
      <c r="F233" s="1438">
        <v>7</v>
      </c>
      <c r="G233" s="1437">
        <v>0</v>
      </c>
      <c r="H233" s="1438">
        <v>2</v>
      </c>
      <c r="I233" s="1375" t="s">
        <v>2323</v>
      </c>
      <c r="J233" s="2766" t="str">
        <f t="shared" si="36"/>
        <v>07053702</v>
      </c>
      <c r="K233" s="835"/>
      <c r="L233" s="835">
        <v>72161</v>
      </c>
      <c r="M233" s="835"/>
      <c r="N233" s="835"/>
      <c r="O233" s="835"/>
      <c r="P233" s="835"/>
      <c r="Q233" s="835"/>
      <c r="R233" s="835"/>
      <c r="S233" s="2703" t="s">
        <v>119</v>
      </c>
      <c r="T233" s="3185"/>
      <c r="U233" s="2698" t="s">
        <v>2324</v>
      </c>
      <c r="V233" s="835" t="s">
        <v>653</v>
      </c>
      <c r="W233" s="2415" t="s">
        <v>2325</v>
      </c>
      <c r="X233" s="2484" t="s">
        <v>2288</v>
      </c>
      <c r="Y233" s="2545" t="s">
        <v>2324</v>
      </c>
      <c r="Z233" s="3053" t="s">
        <v>649</v>
      </c>
      <c r="AA233" s="2543"/>
      <c r="AB233" s="2543"/>
      <c r="AC233" s="3679">
        <v>11.3</v>
      </c>
      <c r="AD233" s="3507">
        <f t="shared" si="39"/>
        <v>22.5</v>
      </c>
      <c r="AE233" s="3698">
        <v>48.7</v>
      </c>
      <c r="AF233" s="3698"/>
      <c r="AG233" s="3398">
        <v>60</v>
      </c>
      <c r="AH233" s="3398">
        <v>45</v>
      </c>
      <c r="AI233" s="3384"/>
      <c r="AJ233" s="3384"/>
      <c r="AK233" s="3384"/>
      <c r="AL233" s="3384"/>
      <c r="AM233" s="3384"/>
      <c r="AN233" s="3384"/>
      <c r="AO233" s="3384"/>
      <c r="AP233" s="3398">
        <v>60</v>
      </c>
      <c r="AQ233" s="3398">
        <v>45</v>
      </c>
      <c r="AR233" s="2013"/>
      <c r="AS233" s="1784"/>
      <c r="AT233" s="1784"/>
      <c r="AU233" s="1784"/>
      <c r="AV233" s="1907"/>
      <c r="AW233" s="1410"/>
      <c r="AX233" s="2916">
        <f t="shared" si="40"/>
        <v>270</v>
      </c>
      <c r="AY233" s="3042">
        <f>AX233/'Radiología simple.'!$AO$8</f>
        <v>22.5</v>
      </c>
      <c r="AZ233" s="1807" t="str" cm="1">
        <f t="array" ref="AZ233">_xlfn.IFS(AY233&lt;4,"estandar",AY233&gt;9,"compleja",AY233&gt;4,"avanzada")</f>
        <v>compleja</v>
      </c>
      <c r="BA233" s="2573">
        <v>2</v>
      </c>
      <c r="BB233" s="2574">
        <v>2</v>
      </c>
      <c r="BC233" s="2574">
        <v>1</v>
      </c>
      <c r="BD233" s="2575">
        <v>1</v>
      </c>
      <c r="BE233" s="1163"/>
      <c r="BF233" s="1164">
        <v>19.670570135746601</v>
      </c>
      <c r="BG233" s="1164">
        <v>48.8155294117647</v>
      </c>
      <c r="BH233" s="1163"/>
      <c r="BI233" s="1164">
        <v>43.501357466063297</v>
      </c>
      <c r="BJ233" s="1164">
        <f>SUM(BF233,BG233,BI233)</f>
        <v>111.9874570135746</v>
      </c>
      <c r="BK233" s="1165"/>
      <c r="BL233" s="1164">
        <v>62.917712523059201</v>
      </c>
      <c r="BM233" s="1164">
        <v>7.5</v>
      </c>
      <c r="BN233" s="1248">
        <v>241</v>
      </c>
      <c r="BO233" s="1164">
        <v>40.633745306496898</v>
      </c>
      <c r="BP233" s="1164">
        <f>SUM(BJ233,BL233,BM233,BN233,BO233)</f>
        <v>464.03891484313073</v>
      </c>
      <c r="BQ233" s="1165"/>
      <c r="BR233" s="62">
        <v>50</v>
      </c>
      <c r="BS233" s="600"/>
      <c r="BT233" s="2544"/>
      <c r="BU233" s="599"/>
      <c r="BV233" s="599"/>
      <c r="BW233" s="599"/>
      <c r="BX233" s="599"/>
      <c r="BY233" s="599"/>
      <c r="BZ233" s="599"/>
      <c r="CA233" s="599"/>
      <c r="CB233" s="599"/>
      <c r="CC233" s="599"/>
      <c r="CD233" s="599"/>
      <c r="CE233" s="599"/>
      <c r="CF233" s="599"/>
      <c r="CG233" s="599"/>
      <c r="CH233" s="599"/>
      <c r="CI233" s="599"/>
      <c r="CJ233" s="599"/>
      <c r="CK233" s="599"/>
      <c r="CL233" s="599"/>
      <c r="CM233" s="599"/>
    </row>
    <row r="234" spans="1:91" s="602" customFormat="1" ht="51.75" customHeight="1" x14ac:dyDescent="0.35">
      <c r="A234" s="1437">
        <v>0</v>
      </c>
      <c r="B234" s="1438">
        <v>7</v>
      </c>
      <c r="C234" s="1437">
        <v>0</v>
      </c>
      <c r="D234" s="1438">
        <v>5</v>
      </c>
      <c r="E234" s="1437">
        <v>3</v>
      </c>
      <c r="F234" s="1438">
        <v>7</v>
      </c>
      <c r="G234" s="1437">
        <v>0</v>
      </c>
      <c r="H234" s="1438">
        <v>3</v>
      </c>
      <c r="I234" s="1375" t="s">
        <v>2326</v>
      </c>
      <c r="J234" s="2766" t="str">
        <f t="shared" si="36"/>
        <v>07053703</v>
      </c>
      <c r="K234" s="835"/>
      <c r="L234" s="835">
        <v>72162</v>
      </c>
      <c r="M234" s="835"/>
      <c r="N234" s="835"/>
      <c r="O234" s="835"/>
      <c r="P234" s="835"/>
      <c r="Q234" s="835"/>
      <c r="R234" s="835"/>
      <c r="S234" s="2703" t="s">
        <v>119</v>
      </c>
      <c r="T234" s="3185"/>
      <c r="U234" s="2698" t="s">
        <v>2327</v>
      </c>
      <c r="V234" s="835" t="s">
        <v>653</v>
      </c>
      <c r="W234" s="2415" t="s">
        <v>2328</v>
      </c>
      <c r="X234" s="2484" t="s">
        <v>2288</v>
      </c>
      <c r="Y234" s="2545" t="s">
        <v>2327</v>
      </c>
      <c r="Z234" s="3053" t="s">
        <v>649</v>
      </c>
      <c r="AA234" s="2543"/>
      <c r="AB234" s="2543"/>
      <c r="AC234" s="3679">
        <v>18.8</v>
      </c>
      <c r="AD234" s="3507">
        <f t="shared" si="39"/>
        <v>15</v>
      </c>
      <c r="AE234" s="3698">
        <v>99.2</v>
      </c>
      <c r="AF234" s="3698"/>
      <c r="AG234" s="3398">
        <v>100</v>
      </c>
      <c r="AH234" s="3398">
        <v>30</v>
      </c>
      <c r="AI234" s="3384"/>
      <c r="AJ234" s="3384"/>
      <c r="AK234" s="3384"/>
      <c r="AL234" s="3384"/>
      <c r="AM234" s="3384"/>
      <c r="AN234" s="3384"/>
      <c r="AO234" s="3384"/>
      <c r="AP234" s="3398">
        <v>100</v>
      </c>
      <c r="AQ234" s="3398">
        <v>30</v>
      </c>
      <c r="AR234" s="2013"/>
      <c r="AS234" s="1784"/>
      <c r="AT234" s="1784"/>
      <c r="AU234" s="1784"/>
      <c r="AV234" s="1907"/>
      <c r="AW234" s="1410"/>
      <c r="AX234" s="2916">
        <f t="shared" si="40"/>
        <v>180</v>
      </c>
      <c r="AY234" s="3042">
        <f>AX234/'Radiología simple.'!$AO$8</f>
        <v>15</v>
      </c>
      <c r="AZ234" s="1807" t="str" cm="1">
        <f t="array" ref="AZ234">_xlfn.IFS(AY234&lt;4,"estandar",AY234&gt;9,"compleja",AY234&gt;4,"avanzada")</f>
        <v>compleja</v>
      </c>
      <c r="BA234" s="2573">
        <v>2</v>
      </c>
      <c r="BB234" s="2574">
        <v>2</v>
      </c>
      <c r="BC234" s="2574">
        <v>1</v>
      </c>
      <c r="BD234" s="2575">
        <v>1</v>
      </c>
      <c r="BE234" s="1163"/>
      <c r="BF234" s="1164">
        <v>32.784283559577702</v>
      </c>
      <c r="BG234" s="1164">
        <v>81.359215686274496</v>
      </c>
      <c r="BH234" s="1163"/>
      <c r="BI234" s="1164">
        <v>145.00452488687799</v>
      </c>
      <c r="BJ234" s="1164">
        <f>SUM(BF234,BG234,BI234)</f>
        <v>259.1480241327302</v>
      </c>
      <c r="BK234" s="1165"/>
      <c r="BL234" s="1164">
        <v>104.862854205099</v>
      </c>
      <c r="BM234" s="1164">
        <v>7.5</v>
      </c>
      <c r="BN234" s="1248">
        <v>588</v>
      </c>
      <c r="BO234" s="1164">
        <v>40.633745306496898</v>
      </c>
      <c r="BP234" s="1164">
        <f>SUM(BJ234,BL234,BM234,BN234,BO234)</f>
        <v>1000.144623644326</v>
      </c>
      <c r="BQ234" s="1165"/>
      <c r="BR234" s="62">
        <v>50</v>
      </c>
      <c r="BS234" s="600"/>
      <c r="BT234" s="2544"/>
      <c r="BU234" s="599"/>
      <c r="BV234" s="599"/>
      <c r="BW234" s="599"/>
      <c r="BX234" s="599"/>
      <c r="BY234" s="599"/>
      <c r="BZ234" s="599"/>
      <c r="CA234" s="599"/>
      <c r="CB234" s="599"/>
      <c r="CC234" s="599"/>
      <c r="CD234" s="599"/>
      <c r="CE234" s="599"/>
      <c r="CF234" s="599"/>
      <c r="CG234" s="599"/>
      <c r="CH234" s="599"/>
      <c r="CI234" s="599"/>
      <c r="CJ234" s="599"/>
      <c r="CK234" s="599"/>
      <c r="CL234" s="599"/>
      <c r="CM234" s="599"/>
    </row>
    <row r="235" spans="1:91" s="602" customFormat="1" ht="51.75" customHeight="1" x14ac:dyDescent="0.35">
      <c r="A235" s="1437">
        <v>0</v>
      </c>
      <c r="B235" s="1438">
        <v>7</v>
      </c>
      <c r="C235" s="1437">
        <v>0</v>
      </c>
      <c r="D235" s="1438">
        <v>5</v>
      </c>
      <c r="E235" s="1437">
        <v>3</v>
      </c>
      <c r="F235" s="1438">
        <v>7</v>
      </c>
      <c r="G235" s="1437">
        <v>0</v>
      </c>
      <c r="H235" s="1438">
        <v>4</v>
      </c>
      <c r="I235" s="1375" t="s">
        <v>2329</v>
      </c>
      <c r="J235" s="2766" t="str">
        <f t="shared" si="36"/>
        <v>07053704</v>
      </c>
      <c r="K235" s="835"/>
      <c r="L235" s="835">
        <v>72163</v>
      </c>
      <c r="M235" s="835"/>
      <c r="N235" s="835"/>
      <c r="O235" s="835"/>
      <c r="P235" s="835"/>
      <c r="Q235" s="835"/>
      <c r="R235" s="835"/>
      <c r="S235" s="2703" t="s">
        <v>119</v>
      </c>
      <c r="T235" s="3185"/>
      <c r="U235" s="2698" t="s">
        <v>2330</v>
      </c>
      <c r="V235" s="835" t="s">
        <v>653</v>
      </c>
      <c r="W235" s="2415" t="s">
        <v>2331</v>
      </c>
      <c r="X235" s="2484" t="s">
        <v>2288</v>
      </c>
      <c r="Y235" s="2545" t="s">
        <v>2330</v>
      </c>
      <c r="Z235" s="3053" t="s">
        <v>649</v>
      </c>
      <c r="AA235" s="2543"/>
      <c r="AB235" s="2543"/>
      <c r="AC235" s="3679">
        <v>16.899999999999999</v>
      </c>
      <c r="AD235" s="3507">
        <f t="shared" si="39"/>
        <v>15</v>
      </c>
      <c r="AE235" s="3698">
        <v>198.3</v>
      </c>
      <c r="AF235" s="3698"/>
      <c r="AG235" s="3398">
        <v>90</v>
      </c>
      <c r="AH235" s="3398">
        <v>30</v>
      </c>
      <c r="AI235" s="3384"/>
      <c r="AJ235" s="3384"/>
      <c r="AK235" s="3384"/>
      <c r="AL235" s="3384"/>
      <c r="AM235" s="3384"/>
      <c r="AN235" s="3384"/>
      <c r="AO235" s="3384"/>
      <c r="AP235" s="3398">
        <v>90</v>
      </c>
      <c r="AQ235" s="3398">
        <v>30</v>
      </c>
      <c r="AR235" s="2013"/>
      <c r="AS235" s="1784"/>
      <c r="AT235" s="1784"/>
      <c r="AU235" s="1784"/>
      <c r="AV235" s="1907"/>
      <c r="AW235" s="1410"/>
      <c r="AX235" s="2916">
        <f t="shared" si="40"/>
        <v>180</v>
      </c>
      <c r="AY235" s="3042">
        <f>AX235/'Radiología simple.'!$AO$8</f>
        <v>15</v>
      </c>
      <c r="AZ235" s="1807" t="str" cm="1">
        <f t="array" ref="AZ235">_xlfn.IFS(AY235&lt;4,"estandar",AY235&gt;9,"compleja",AY235&gt;4,"avanzada")</f>
        <v>compleja</v>
      </c>
      <c r="BA235" s="2573">
        <v>2</v>
      </c>
      <c r="BB235" s="2574">
        <v>2</v>
      </c>
      <c r="BC235" s="2574">
        <v>1</v>
      </c>
      <c r="BD235" s="2575">
        <v>1</v>
      </c>
      <c r="BE235" s="1163"/>
      <c r="BF235" s="1164">
        <v>29.505855203619902</v>
      </c>
      <c r="BG235" s="1164">
        <v>73.2232941176471</v>
      </c>
      <c r="BH235" s="1163"/>
      <c r="BI235" s="1164">
        <v>130.50407239819</v>
      </c>
      <c r="BJ235" s="1164">
        <f>SUM(BF235,BG235,BI235)</f>
        <v>233.23322171945699</v>
      </c>
      <c r="BK235" s="1165"/>
      <c r="BL235" s="1164">
        <v>94.376568784588898</v>
      </c>
      <c r="BM235" s="1164">
        <v>7.5</v>
      </c>
      <c r="BN235" s="1248">
        <v>1455</v>
      </c>
      <c r="BO235" s="1164">
        <v>40.633745306496898</v>
      </c>
      <c r="BP235" s="1164">
        <f>SUM(BJ235,BL235,BM235,BN235,BO235)</f>
        <v>1830.7435358105429</v>
      </c>
      <c r="BQ235" s="1165"/>
      <c r="BR235" s="62">
        <v>50</v>
      </c>
      <c r="BS235" s="600"/>
      <c r="BT235" s="2544"/>
      <c r="BU235" s="599"/>
      <c r="BV235" s="599"/>
      <c r="BW235" s="599"/>
      <c r="BX235" s="599"/>
      <c r="BY235" s="599"/>
      <c r="BZ235" s="599"/>
      <c r="CA235" s="599"/>
      <c r="CB235" s="599"/>
      <c r="CC235" s="599"/>
      <c r="CD235" s="599"/>
      <c r="CE235" s="599"/>
      <c r="CF235" s="599"/>
      <c r="CG235" s="599"/>
      <c r="CH235" s="599"/>
      <c r="CI235" s="599"/>
      <c r="CJ235" s="599"/>
      <c r="CK235" s="599"/>
      <c r="CL235" s="599"/>
      <c r="CM235" s="599"/>
    </row>
    <row r="236" spans="1:91" s="602" customFormat="1" ht="51.75" customHeight="1" x14ac:dyDescent="0.35">
      <c r="A236" s="1437">
        <v>0</v>
      </c>
      <c r="B236" s="1438">
        <v>7</v>
      </c>
      <c r="C236" s="1437">
        <v>0</v>
      </c>
      <c r="D236" s="1438">
        <v>5</v>
      </c>
      <c r="E236" s="1437">
        <v>3</v>
      </c>
      <c r="F236" s="1438">
        <v>7</v>
      </c>
      <c r="G236" s="1437">
        <v>0</v>
      </c>
      <c r="H236" s="1438">
        <v>5</v>
      </c>
      <c r="I236" s="1375"/>
      <c r="J236" s="2766" t="str">
        <f t="shared" si="36"/>
        <v>07053705</v>
      </c>
      <c r="K236" s="835"/>
      <c r="L236" s="835"/>
      <c r="M236" s="835"/>
      <c r="N236" s="835"/>
      <c r="O236" s="835"/>
      <c r="P236" s="835"/>
      <c r="Q236" s="835"/>
      <c r="R236" s="835"/>
      <c r="S236" s="2854" t="s">
        <v>94</v>
      </c>
      <c r="T236" s="3191"/>
      <c r="U236" s="2708" t="s">
        <v>2332</v>
      </c>
      <c r="V236" s="2870" t="s">
        <v>291</v>
      </c>
      <c r="W236" s="2415" t="s">
        <v>2310</v>
      </c>
      <c r="X236" s="2484" t="s">
        <v>2288</v>
      </c>
      <c r="Y236" s="3054"/>
      <c r="Z236" s="3053" t="s">
        <v>649</v>
      </c>
      <c r="AA236" s="2543"/>
      <c r="AB236" s="2543"/>
      <c r="AC236" s="1404"/>
      <c r="AD236" s="3507">
        <f t="shared" si="39"/>
        <v>15</v>
      </c>
      <c r="AE236" s="3702"/>
      <c r="AF236" s="3702"/>
      <c r="AG236" s="3384"/>
      <c r="AH236" s="3398">
        <v>30</v>
      </c>
      <c r="AI236" s="3384"/>
      <c r="AJ236" s="3384"/>
      <c r="AK236" s="3384"/>
      <c r="AL236" s="3384"/>
      <c r="AM236" s="3384"/>
      <c r="AN236" s="3384"/>
      <c r="AO236" s="3384"/>
      <c r="AP236" s="3384"/>
      <c r="AQ236" s="3398">
        <v>30</v>
      </c>
      <c r="AR236" s="2013"/>
      <c r="AS236" s="1784"/>
      <c r="AT236" s="1784"/>
      <c r="AU236" s="1784"/>
      <c r="AV236" s="1907"/>
      <c r="AW236" s="1410"/>
      <c r="AX236" s="2916">
        <f t="shared" si="40"/>
        <v>180</v>
      </c>
      <c r="AY236" s="3042">
        <f>AX236/'Radiología simple.'!$AO$8</f>
        <v>15</v>
      </c>
      <c r="AZ236" s="1807" t="str" cm="1">
        <f t="array" ref="AZ236">_xlfn.IFS(AY236&lt;4,"estandar",AY236&gt;9,"compleja",AY236&gt;4,"avanzada")</f>
        <v>compleja</v>
      </c>
      <c r="BA236" s="2573">
        <v>2</v>
      </c>
      <c r="BB236" s="2574">
        <v>2</v>
      </c>
      <c r="BC236" s="2574">
        <v>1</v>
      </c>
      <c r="BD236" s="2575">
        <v>1</v>
      </c>
      <c r="BE236" s="1163"/>
      <c r="BF236" s="1164"/>
      <c r="BG236" s="1164"/>
      <c r="BH236" s="1163"/>
      <c r="BI236" s="1164"/>
      <c r="BJ236" s="1164"/>
      <c r="BK236" s="1165"/>
      <c r="BL236" s="1164"/>
      <c r="BM236" s="1164"/>
      <c r="BN236" s="1248"/>
      <c r="BO236" s="1164"/>
      <c r="BP236" s="1164"/>
      <c r="BQ236" s="1165"/>
      <c r="BR236" s="62"/>
      <c r="BS236" s="600"/>
      <c r="BT236" s="2544"/>
      <c r="BU236" s="599"/>
      <c r="BV236" s="599"/>
      <c r="BW236" s="599"/>
      <c r="BX236" s="599"/>
      <c r="BY236" s="599"/>
      <c r="BZ236" s="599"/>
      <c r="CA236" s="599"/>
      <c r="CB236" s="599"/>
      <c r="CC236" s="599"/>
      <c r="CD236" s="599"/>
      <c r="CE236" s="599"/>
      <c r="CF236" s="599"/>
      <c r="CG236" s="599"/>
      <c r="CH236" s="599"/>
      <c r="CI236" s="599"/>
      <c r="CJ236" s="599"/>
      <c r="CK236" s="599"/>
      <c r="CL236" s="599"/>
      <c r="CM236" s="599"/>
    </row>
    <row r="237" spans="1:91" s="602" customFormat="1" ht="51.75" customHeight="1" x14ac:dyDescent="0.35">
      <c r="A237" s="1437">
        <v>0</v>
      </c>
      <c r="B237" s="1438">
        <v>7</v>
      </c>
      <c r="C237" s="1437">
        <v>0</v>
      </c>
      <c r="D237" s="1438">
        <v>5</v>
      </c>
      <c r="E237" s="1437">
        <v>3</v>
      </c>
      <c r="F237" s="1438">
        <v>7</v>
      </c>
      <c r="G237" s="1437">
        <v>0</v>
      </c>
      <c r="H237" s="1438">
        <v>6</v>
      </c>
      <c r="I237" s="1375"/>
      <c r="J237" s="2766" t="str">
        <f t="shared" si="36"/>
        <v>07053706</v>
      </c>
      <c r="K237" s="835"/>
      <c r="L237" s="835"/>
      <c r="M237" s="835"/>
      <c r="N237" s="835"/>
      <c r="O237" s="835"/>
      <c r="P237" s="835"/>
      <c r="Q237" s="835"/>
      <c r="R237" s="835"/>
      <c r="S237" s="2854" t="s">
        <v>94</v>
      </c>
      <c r="T237" s="3191"/>
      <c r="U237" s="3191" t="s">
        <v>2333</v>
      </c>
      <c r="V237" s="2870" t="s">
        <v>291</v>
      </c>
      <c r="W237" s="2415" t="s">
        <v>2334</v>
      </c>
      <c r="X237" s="2484"/>
      <c r="Y237" s="3054"/>
      <c r="Z237" s="2546"/>
      <c r="AA237" s="2543"/>
      <c r="AB237" s="2543"/>
      <c r="AC237" s="1404"/>
      <c r="AD237" s="3507">
        <f t="shared" si="39"/>
        <v>45</v>
      </c>
      <c r="AE237" s="3702"/>
      <c r="AF237" s="3702"/>
      <c r="AG237" s="3384"/>
      <c r="AH237" s="3398">
        <v>90</v>
      </c>
      <c r="AI237" s="3384"/>
      <c r="AJ237" s="3384"/>
      <c r="AK237" s="3384"/>
      <c r="AL237" s="3384"/>
      <c r="AM237" s="3384"/>
      <c r="AN237" s="3384"/>
      <c r="AO237" s="3384"/>
      <c r="AP237" s="3384"/>
      <c r="AQ237" s="3398">
        <v>90</v>
      </c>
      <c r="AR237" s="2013"/>
      <c r="AS237" s="1784"/>
      <c r="AT237" s="1784"/>
      <c r="AU237" s="1784"/>
      <c r="AV237" s="1907"/>
      <c r="AW237" s="1410"/>
      <c r="AX237" s="2916">
        <f t="shared" si="40"/>
        <v>540</v>
      </c>
      <c r="AY237" s="3042">
        <f>AX237/'Radiología simple.'!$AO$8</f>
        <v>45</v>
      </c>
      <c r="AZ237" s="1807" t="str" cm="1">
        <f t="array" ref="AZ237">_xlfn.IFS(AY237&lt;4,"estandar",AY237&gt;9,"compleja",AY237&gt;4,"avanzada")</f>
        <v>compleja</v>
      </c>
      <c r="BA237" s="2573">
        <v>2</v>
      </c>
      <c r="BB237" s="2574">
        <v>2</v>
      </c>
      <c r="BC237" s="2574">
        <v>1</v>
      </c>
      <c r="BD237" s="2575">
        <v>1</v>
      </c>
      <c r="BE237" s="1163"/>
      <c r="BF237" s="1164"/>
      <c r="BG237" s="1164"/>
      <c r="BH237" s="1163"/>
      <c r="BI237" s="1164"/>
      <c r="BJ237" s="1164"/>
      <c r="BK237" s="1165"/>
      <c r="BL237" s="1164"/>
      <c r="BM237" s="1164"/>
      <c r="BN237" s="1248"/>
      <c r="BO237" s="1164"/>
      <c r="BP237" s="1164"/>
      <c r="BQ237" s="1165"/>
      <c r="BR237" s="62"/>
      <c r="BS237" s="600"/>
      <c r="BT237" s="2544"/>
      <c r="BU237" s="599"/>
      <c r="BV237" s="599"/>
      <c r="BW237" s="599"/>
      <c r="BX237" s="599"/>
      <c r="BY237" s="599"/>
      <c r="BZ237" s="599"/>
      <c r="CA237" s="599"/>
      <c r="CB237" s="599"/>
      <c r="CC237" s="599"/>
      <c r="CD237" s="599"/>
      <c r="CE237" s="599"/>
      <c r="CF237" s="599"/>
      <c r="CG237" s="599"/>
      <c r="CH237" s="599"/>
      <c r="CI237" s="599"/>
      <c r="CJ237" s="599"/>
      <c r="CK237" s="599"/>
      <c r="CL237" s="599"/>
      <c r="CM237" s="599"/>
    </row>
    <row r="238" spans="1:91" ht="20.25" customHeight="1" x14ac:dyDescent="0.55000000000000004">
      <c r="A238" s="90"/>
      <c r="B238" s="89"/>
      <c r="C238" s="90"/>
      <c r="D238" s="89"/>
      <c r="E238" s="90"/>
      <c r="F238" s="89"/>
      <c r="G238" s="90"/>
      <c r="H238" s="89"/>
      <c r="I238" s="1374"/>
      <c r="J238" s="1374"/>
      <c r="K238" s="127"/>
      <c r="L238" s="127"/>
      <c r="M238" s="120"/>
      <c r="N238" s="120"/>
      <c r="O238" s="120"/>
      <c r="P238" s="120"/>
      <c r="Q238" s="120"/>
      <c r="R238" s="120"/>
      <c r="S238" s="127"/>
      <c r="T238" s="60"/>
      <c r="U238" s="2542"/>
      <c r="V238" s="127"/>
      <c r="W238" s="3055"/>
      <c r="X238" s="3055"/>
      <c r="Y238" s="1297"/>
      <c r="Z238" s="61"/>
      <c r="AA238" s="61"/>
      <c r="AB238" s="61"/>
      <c r="AC238" s="2549"/>
      <c r="AD238" s="3692"/>
      <c r="AE238" s="3697"/>
      <c r="AF238" s="3697"/>
      <c r="AG238" s="3384"/>
      <c r="AH238" s="3384"/>
      <c r="AI238" s="3384"/>
      <c r="AJ238" s="3384"/>
      <c r="AK238" s="3384"/>
      <c r="AL238" s="3384"/>
      <c r="AM238" s="3384"/>
      <c r="AN238" s="3384"/>
      <c r="AO238" s="3384"/>
      <c r="AP238" s="3384"/>
      <c r="AQ238" s="3384"/>
      <c r="AR238" s="2013"/>
      <c r="AS238" s="1784"/>
      <c r="AT238" s="1784"/>
      <c r="AU238" s="1784"/>
      <c r="AV238" s="1907"/>
      <c r="AW238" s="1410"/>
      <c r="AX238" s="1850"/>
      <c r="AY238" s="1552"/>
      <c r="AZ238" s="1851"/>
      <c r="BA238" s="2576"/>
      <c r="BB238" s="1147"/>
      <c r="BC238" s="1147"/>
      <c r="BD238" s="1147" t="s">
        <v>218</v>
      </c>
      <c r="BE238" s="1163"/>
      <c r="BF238" s="1164"/>
      <c r="BG238" s="1164"/>
      <c r="BH238" s="1163"/>
      <c r="BI238" s="1164"/>
      <c r="BJ238" s="1164"/>
      <c r="BK238" s="1162"/>
      <c r="BL238" s="1164"/>
      <c r="BM238" s="1164"/>
      <c r="BN238" s="1248"/>
      <c r="BO238" s="1164"/>
      <c r="BP238" s="1164"/>
      <c r="BQ238" s="1165"/>
      <c r="BR238" s="62"/>
      <c r="BS238" s="177"/>
      <c r="BT238" s="837"/>
    </row>
    <row r="239" spans="1:91" ht="20.25" customHeight="1" x14ac:dyDescent="0.6">
      <c r="A239" s="809"/>
      <c r="B239" s="810"/>
      <c r="C239" s="809"/>
      <c r="D239" s="810"/>
      <c r="E239" s="809"/>
      <c r="F239" s="810"/>
      <c r="G239" s="809"/>
      <c r="H239" s="810"/>
      <c r="I239" s="811" t="str">
        <f t="shared" ref="I239:V273" si="41">CONCATENATE(A239,B239,C239,D239,E239,F239,G239,H239)</f>
        <v/>
      </c>
      <c r="J239" s="811"/>
      <c r="K239" s="947"/>
      <c r="L239" s="947"/>
      <c r="M239" s="947"/>
      <c r="N239" s="947"/>
      <c r="O239" s="947"/>
      <c r="P239" s="947"/>
      <c r="Q239" s="947"/>
      <c r="R239" s="947"/>
      <c r="S239" s="944" t="s">
        <v>119</v>
      </c>
      <c r="T239" s="1006" t="s">
        <v>2335</v>
      </c>
      <c r="U239" s="3924"/>
      <c r="V239" s="1019"/>
      <c r="W239" s="1081"/>
      <c r="X239" s="1081"/>
      <c r="Y239" s="1395"/>
      <c r="Z239" s="946"/>
      <c r="AA239" s="946"/>
      <c r="AB239" s="946"/>
      <c r="AC239" s="1608"/>
      <c r="AD239" s="3703"/>
      <c r="AE239" s="3704"/>
      <c r="AF239" s="3704"/>
      <c r="AG239" s="3703"/>
      <c r="AH239" s="3703"/>
      <c r="AI239" s="3703"/>
      <c r="AJ239" s="3703"/>
      <c r="AK239" s="3703"/>
      <c r="AL239" s="3703"/>
      <c r="AM239" s="3703"/>
      <c r="AN239" s="3703"/>
      <c r="AO239" s="3703"/>
      <c r="AP239" s="3703"/>
      <c r="AQ239" s="3703"/>
      <c r="AR239" s="2155"/>
      <c r="AS239" s="2008"/>
      <c r="AT239" s="2008"/>
      <c r="AU239" s="2008"/>
      <c r="AV239" s="2009"/>
      <c r="AW239" s="1994"/>
      <c r="AX239" s="2025"/>
      <c r="AY239" s="1605"/>
      <c r="AZ239" s="2026"/>
      <c r="BA239" s="1617"/>
      <c r="BB239" s="946"/>
      <c r="BC239" s="946" t="s">
        <v>218</v>
      </c>
      <c r="BD239" s="946"/>
      <c r="BE239" s="946"/>
      <c r="BF239" s="946"/>
      <c r="BG239" s="946"/>
      <c r="BH239" s="946"/>
      <c r="BI239" s="946"/>
      <c r="BJ239" s="946"/>
      <c r="BK239" s="946"/>
      <c r="BL239" s="946"/>
      <c r="BM239" s="946"/>
      <c r="BN239" s="946"/>
      <c r="BO239" s="946"/>
      <c r="BP239" s="946"/>
      <c r="BQ239" s="946"/>
      <c r="BR239" s="946"/>
      <c r="BS239" s="177"/>
      <c r="BT239" s="837"/>
    </row>
    <row r="240" spans="1:91" s="602" customFormat="1" ht="51.75" customHeight="1" x14ac:dyDescent="0.35">
      <c r="A240" s="1437">
        <v>0</v>
      </c>
      <c r="B240" s="1438">
        <v>7</v>
      </c>
      <c r="C240" s="1437">
        <v>0</v>
      </c>
      <c r="D240" s="1438">
        <v>5</v>
      </c>
      <c r="E240" s="1437">
        <v>3</v>
      </c>
      <c r="F240" s="1438">
        <v>8</v>
      </c>
      <c r="G240" s="1437">
        <v>0</v>
      </c>
      <c r="H240" s="1438">
        <v>1</v>
      </c>
      <c r="I240" s="1375" t="s">
        <v>2336</v>
      </c>
      <c r="J240" s="2766" t="str">
        <f t="shared" ref="J240:J251" si="42">CONCATENATE(A240,B240,C240,D240,E240,F240,G240,H240)</f>
        <v>07053801</v>
      </c>
      <c r="K240" s="835"/>
      <c r="L240" s="835">
        <v>72164</v>
      </c>
      <c r="M240" s="835"/>
      <c r="N240" s="835"/>
      <c r="O240" s="835"/>
      <c r="P240" s="835"/>
      <c r="Q240" s="835"/>
      <c r="R240" s="835"/>
      <c r="S240" s="2703" t="s">
        <v>119</v>
      </c>
      <c r="T240" s="2698" t="s">
        <v>2337</v>
      </c>
      <c r="U240" s="2871"/>
      <c r="V240" s="835" t="s">
        <v>653</v>
      </c>
      <c r="W240" s="3228" t="s">
        <v>2338</v>
      </c>
      <c r="X240" s="2484" t="s">
        <v>2288</v>
      </c>
      <c r="Y240" s="2545" t="s">
        <v>2337</v>
      </c>
      <c r="Z240" s="3053" t="s">
        <v>649</v>
      </c>
      <c r="AA240" s="2543"/>
      <c r="AB240" s="2543"/>
      <c r="AC240" s="3679">
        <v>38.200000000000003</v>
      </c>
      <c r="AD240" s="3507">
        <f t="shared" ref="AD240:AD251" si="43">AY240</f>
        <v>22.5</v>
      </c>
      <c r="AE240" s="3698">
        <v>123.1</v>
      </c>
      <c r="AF240" s="3698"/>
      <c r="AG240" s="3398">
        <v>120</v>
      </c>
      <c r="AH240" s="3398">
        <v>45</v>
      </c>
      <c r="AI240" s="3384"/>
      <c r="AJ240" s="3384"/>
      <c r="AK240" s="3384"/>
      <c r="AL240" s="3384"/>
      <c r="AM240" s="3384"/>
      <c r="AN240" s="3384"/>
      <c r="AO240" s="3384"/>
      <c r="AP240" s="3398">
        <v>120</v>
      </c>
      <c r="AQ240" s="3398">
        <v>45</v>
      </c>
      <c r="AR240" s="2013"/>
      <c r="AS240" s="1784"/>
      <c r="AT240" s="1784"/>
      <c r="AU240" s="1784"/>
      <c r="AV240" s="1907"/>
      <c r="AW240" s="1410"/>
      <c r="AX240" s="2916">
        <f t="shared" ref="AX240:AX251" si="44">(BA240*AQ240)+(BB240*AH240)+(BC240*AH240)+(BD240*AH240)</f>
        <v>270</v>
      </c>
      <c r="AY240" s="3042">
        <f>AX240/'Radiología simple.'!$AO$8</f>
        <v>22.5</v>
      </c>
      <c r="AZ240" s="1807" t="str" cm="1">
        <f t="array" ref="AZ240">_xlfn.IFS(AY240&lt;4,"estandar",AY240&gt;9,"compleja",AY240&gt;4,"avanzada")</f>
        <v>compleja</v>
      </c>
      <c r="BA240" s="2573">
        <v>2</v>
      </c>
      <c r="BB240" s="2574">
        <v>2</v>
      </c>
      <c r="BC240" s="2574">
        <v>1</v>
      </c>
      <c r="BD240" s="2575">
        <v>1</v>
      </c>
      <c r="BE240" s="1163"/>
      <c r="BF240" s="1164">
        <v>39.341140271493202</v>
      </c>
      <c r="BG240" s="1164">
        <v>97.631058823529401</v>
      </c>
      <c r="BH240" s="1163"/>
      <c r="BI240" s="1164">
        <v>174.00542986425299</v>
      </c>
      <c r="BJ240" s="1164">
        <f t="shared" ref="BJ240:BJ251" si="45">SUM(BF240,BG240,BI240)</f>
        <v>310.97762895927559</v>
      </c>
      <c r="BK240" s="1165"/>
      <c r="BL240" s="1164">
        <v>125.835425046118</v>
      </c>
      <c r="BM240" s="1164">
        <v>7.5</v>
      </c>
      <c r="BN240" s="1164">
        <v>663</v>
      </c>
      <c r="BO240" s="1164">
        <v>40.633745306496898</v>
      </c>
      <c r="BP240" s="1164">
        <f t="shared" ref="BP240:BP251" si="46">SUM(BJ240,BL240,BM240,BN240,BO240)</f>
        <v>1147.9467993118903</v>
      </c>
      <c r="BQ240" s="1165"/>
      <c r="BR240" s="62">
        <v>50</v>
      </c>
      <c r="BS240" s="600"/>
      <c r="BT240" s="2544"/>
      <c r="BU240" s="599"/>
      <c r="BV240" s="599"/>
      <c r="BW240" s="599"/>
      <c r="BX240" s="599"/>
      <c r="BY240" s="599"/>
      <c r="BZ240" s="599"/>
      <c r="CA240" s="599"/>
      <c r="CB240" s="599"/>
      <c r="CC240" s="599"/>
      <c r="CD240" s="599"/>
      <c r="CE240" s="599"/>
      <c r="CF240" s="599"/>
      <c r="CG240" s="599"/>
      <c r="CH240" s="599"/>
      <c r="CI240" s="599"/>
      <c r="CJ240" s="599"/>
      <c r="CK240" s="599"/>
      <c r="CL240" s="599"/>
      <c r="CM240" s="599"/>
    </row>
    <row r="241" spans="1:91" s="602" customFormat="1" ht="51.75" customHeight="1" x14ac:dyDescent="0.35">
      <c r="A241" s="1437">
        <v>0</v>
      </c>
      <c r="B241" s="1438">
        <v>7</v>
      </c>
      <c r="C241" s="1437">
        <v>0</v>
      </c>
      <c r="D241" s="1438">
        <v>5</v>
      </c>
      <c r="E241" s="1437">
        <v>3</v>
      </c>
      <c r="F241" s="1438">
        <v>9</v>
      </c>
      <c r="G241" s="1437">
        <v>0</v>
      </c>
      <c r="H241" s="1438">
        <v>1</v>
      </c>
      <c r="I241" s="1375" t="s">
        <v>2339</v>
      </c>
      <c r="J241" s="2766" t="str">
        <f t="shared" si="42"/>
        <v>07053901</v>
      </c>
      <c r="K241" s="835"/>
      <c r="L241" s="835">
        <v>72166</v>
      </c>
      <c r="M241" s="835"/>
      <c r="N241" s="835"/>
      <c r="O241" s="835"/>
      <c r="P241" s="835"/>
      <c r="Q241" s="835"/>
      <c r="R241" s="835"/>
      <c r="S241" s="2703" t="s">
        <v>119</v>
      </c>
      <c r="T241" s="2698" t="s">
        <v>2340</v>
      </c>
      <c r="U241" s="2871"/>
      <c r="V241" s="835" t="s">
        <v>653</v>
      </c>
      <c r="W241" s="3197" t="s">
        <v>2341</v>
      </c>
      <c r="X241" s="2484" t="s">
        <v>2288</v>
      </c>
      <c r="Y241" s="2545" t="s">
        <v>2340</v>
      </c>
      <c r="Z241" s="3053" t="s">
        <v>649</v>
      </c>
      <c r="AA241" s="2543"/>
      <c r="AB241" s="2543"/>
      <c r="AC241" s="3679">
        <v>3.8</v>
      </c>
      <c r="AD241" s="3507">
        <f t="shared" si="43"/>
        <v>50</v>
      </c>
      <c r="AE241" s="3698">
        <v>97.2</v>
      </c>
      <c r="AF241" s="3698"/>
      <c r="AG241" s="3398">
        <v>100</v>
      </c>
      <c r="AH241" s="3398">
        <v>100</v>
      </c>
      <c r="AI241" s="3384"/>
      <c r="AJ241" s="3384"/>
      <c r="AK241" s="3384"/>
      <c r="AL241" s="3384"/>
      <c r="AM241" s="3384"/>
      <c r="AN241" s="3384"/>
      <c r="AO241" s="3384"/>
      <c r="AP241" s="3398">
        <v>100</v>
      </c>
      <c r="AQ241" s="3398">
        <v>100</v>
      </c>
      <c r="AR241" s="2013"/>
      <c r="AS241" s="1784"/>
      <c r="AT241" s="1784"/>
      <c r="AU241" s="1784"/>
      <c r="AV241" s="1907"/>
      <c r="AW241" s="1410"/>
      <c r="AX241" s="2916">
        <f t="shared" si="44"/>
        <v>600</v>
      </c>
      <c r="AY241" s="3042">
        <f>AX241/'Radiología simple.'!$AO$8</f>
        <v>50</v>
      </c>
      <c r="AZ241" s="1807" t="str" cm="1">
        <f t="array" ref="AZ241">_xlfn.IFS(AY241&lt;4,"estandar",AY241&gt;9,"compleja",AY241&gt;4,"avanzada")</f>
        <v>compleja</v>
      </c>
      <c r="BA241" s="2573">
        <v>2</v>
      </c>
      <c r="BB241" s="2574">
        <v>2</v>
      </c>
      <c r="BC241" s="2574">
        <v>1</v>
      </c>
      <c r="BD241" s="2575">
        <v>1</v>
      </c>
      <c r="BE241" s="1163"/>
      <c r="BF241" s="1164">
        <v>32.784283559577702</v>
      </c>
      <c r="BG241" s="1164">
        <v>81.359215686274496</v>
      </c>
      <c r="BH241" s="1163"/>
      <c r="BI241" s="1164">
        <v>145.00452488687799</v>
      </c>
      <c r="BJ241" s="1164">
        <f t="shared" si="45"/>
        <v>259.1480241327302</v>
      </c>
      <c r="BK241" s="1165"/>
      <c r="BL241" s="1164">
        <v>104.862854205099</v>
      </c>
      <c r="BM241" s="1164">
        <v>7.5</v>
      </c>
      <c r="BN241" s="1164">
        <v>499</v>
      </c>
      <c r="BO241" s="1164">
        <v>40.633745306496898</v>
      </c>
      <c r="BP241" s="1164">
        <f t="shared" si="46"/>
        <v>911.14462364432597</v>
      </c>
      <c r="BQ241" s="1165"/>
      <c r="BR241" s="62">
        <v>50</v>
      </c>
      <c r="BS241" s="600"/>
      <c r="BT241" s="2544"/>
      <c r="BU241" s="599"/>
      <c r="BV241" s="599"/>
      <c r="BW241" s="599"/>
      <c r="BX241" s="599"/>
      <c r="BY241" s="599"/>
      <c r="BZ241" s="599"/>
      <c r="CA241" s="599"/>
      <c r="CB241" s="599"/>
      <c r="CC241" s="599"/>
      <c r="CD241" s="599"/>
      <c r="CE241" s="599"/>
      <c r="CF241" s="599"/>
      <c r="CG241" s="599"/>
      <c r="CH241" s="599"/>
      <c r="CI241" s="599"/>
      <c r="CJ241" s="599"/>
      <c r="CK241" s="599"/>
      <c r="CL241" s="599"/>
      <c r="CM241" s="599"/>
    </row>
    <row r="242" spans="1:91" s="602" customFormat="1" ht="51.75" customHeight="1" x14ac:dyDescent="0.35">
      <c r="A242" s="1437">
        <v>0</v>
      </c>
      <c r="B242" s="1438">
        <v>7</v>
      </c>
      <c r="C242" s="1437">
        <v>0</v>
      </c>
      <c r="D242" s="1438">
        <v>5</v>
      </c>
      <c r="E242" s="1437">
        <v>4</v>
      </c>
      <c r="F242" s="1438">
        <v>0</v>
      </c>
      <c r="G242" s="1437">
        <v>0</v>
      </c>
      <c r="H242" s="1438">
        <v>1</v>
      </c>
      <c r="I242" s="1375" t="s">
        <v>2342</v>
      </c>
      <c r="J242" s="2766" t="str">
        <f t="shared" si="42"/>
        <v>07054001</v>
      </c>
      <c r="K242" s="835"/>
      <c r="L242" s="835">
        <v>72167</v>
      </c>
      <c r="M242" s="835"/>
      <c r="N242" s="835"/>
      <c r="O242" s="835"/>
      <c r="P242" s="835"/>
      <c r="Q242" s="835"/>
      <c r="R242" s="835"/>
      <c r="S242" s="2703" t="s">
        <v>119</v>
      </c>
      <c r="T242" s="2698" t="s">
        <v>2343</v>
      </c>
      <c r="U242" s="2871"/>
      <c r="V242" s="835" t="s">
        <v>653</v>
      </c>
      <c r="W242" s="3197" t="s">
        <v>2344</v>
      </c>
      <c r="X242" s="2484" t="s">
        <v>2288</v>
      </c>
      <c r="Y242" s="2545" t="s">
        <v>2343</v>
      </c>
      <c r="Z242" s="3053" t="s">
        <v>649</v>
      </c>
      <c r="AA242" s="2543"/>
      <c r="AB242" s="2543"/>
      <c r="AC242" s="3679">
        <v>9.4</v>
      </c>
      <c r="AD242" s="3507">
        <f t="shared" si="43"/>
        <v>25</v>
      </c>
      <c r="AE242" s="3698">
        <v>94.8</v>
      </c>
      <c r="AF242" s="3698"/>
      <c r="AG242" s="3398">
        <v>50</v>
      </c>
      <c r="AH242" s="3398">
        <v>50</v>
      </c>
      <c r="AI242" s="3384"/>
      <c r="AJ242" s="3384"/>
      <c r="AK242" s="3384"/>
      <c r="AL242" s="3384"/>
      <c r="AM242" s="3384"/>
      <c r="AN242" s="3384"/>
      <c r="AO242" s="3384"/>
      <c r="AP242" s="3398">
        <v>50</v>
      </c>
      <c r="AQ242" s="3398">
        <v>50</v>
      </c>
      <c r="AR242" s="2013"/>
      <c r="AS242" s="1784"/>
      <c r="AT242" s="1784"/>
      <c r="AU242" s="1784"/>
      <c r="AV242" s="1907"/>
      <c r="AW242" s="1410"/>
      <c r="AX242" s="2916">
        <f t="shared" si="44"/>
        <v>300</v>
      </c>
      <c r="AY242" s="3042">
        <f>AX242/'Radiología simple.'!$AO$8</f>
        <v>25</v>
      </c>
      <c r="AZ242" s="1807" t="str" cm="1">
        <f t="array" ref="AZ242">_xlfn.IFS(AY242&lt;4,"estandar",AY242&gt;9,"compleja",AY242&gt;4,"avanzada")</f>
        <v>compleja</v>
      </c>
      <c r="BA242" s="2573">
        <v>2</v>
      </c>
      <c r="BB242" s="2574">
        <v>2</v>
      </c>
      <c r="BC242" s="2574">
        <v>1</v>
      </c>
      <c r="BD242" s="2575">
        <v>1</v>
      </c>
      <c r="BE242" s="1163"/>
      <c r="BF242" s="1164">
        <v>16.392141779788801</v>
      </c>
      <c r="BG242" s="1164">
        <v>40.679607843137298</v>
      </c>
      <c r="BH242" s="1163"/>
      <c r="BI242" s="1164">
        <v>72.502262443438894</v>
      </c>
      <c r="BJ242" s="1164">
        <f t="shared" si="45"/>
        <v>129.57401206636499</v>
      </c>
      <c r="BK242" s="1165"/>
      <c r="BL242" s="1164">
        <v>52.431427102549399</v>
      </c>
      <c r="BM242" s="1164">
        <v>0</v>
      </c>
      <c r="BN242" s="1164">
        <v>663</v>
      </c>
      <c r="BO242" s="1164">
        <v>40.633745306496898</v>
      </c>
      <c r="BP242" s="1164">
        <f t="shared" si="46"/>
        <v>885.63918447541118</v>
      </c>
      <c r="BQ242" s="1165"/>
      <c r="BR242" s="62"/>
      <c r="BS242" s="600"/>
      <c r="BT242" s="2544"/>
      <c r="BU242" s="599"/>
      <c r="BV242" s="599"/>
      <c r="BW242" s="599"/>
      <c r="BX242" s="599"/>
      <c r="BY242" s="599"/>
      <c r="BZ242" s="599"/>
      <c r="CA242" s="599"/>
      <c r="CB242" s="599"/>
      <c r="CC242" s="599"/>
      <c r="CD242" s="599"/>
      <c r="CE242" s="599"/>
      <c r="CF242" s="599"/>
      <c r="CG242" s="599"/>
      <c r="CH242" s="599"/>
      <c r="CI242" s="599"/>
      <c r="CJ242" s="599"/>
      <c r="CK242" s="599"/>
      <c r="CL242" s="599"/>
      <c r="CM242" s="599"/>
    </row>
    <row r="243" spans="1:91" s="602" customFormat="1" ht="51.75" customHeight="1" x14ac:dyDescent="0.35">
      <c r="A243" s="1437">
        <v>0</v>
      </c>
      <c r="B243" s="1438">
        <v>7</v>
      </c>
      <c r="C243" s="1437">
        <v>0</v>
      </c>
      <c r="D243" s="1438">
        <v>5</v>
      </c>
      <c r="E243" s="1437">
        <v>4</v>
      </c>
      <c r="F243" s="1438">
        <v>1</v>
      </c>
      <c r="G243" s="1437">
        <v>0</v>
      </c>
      <c r="H243" s="1438">
        <v>1</v>
      </c>
      <c r="I243" s="1375" t="s">
        <v>2345</v>
      </c>
      <c r="J243" s="2766" t="str">
        <f t="shared" si="42"/>
        <v>07054101</v>
      </c>
      <c r="K243" s="835"/>
      <c r="L243" s="835">
        <v>72168</v>
      </c>
      <c r="M243" s="835"/>
      <c r="N243" s="835"/>
      <c r="O243" s="835"/>
      <c r="P243" s="835"/>
      <c r="Q243" s="835"/>
      <c r="R243" s="835"/>
      <c r="S243" s="2703" t="s">
        <v>119</v>
      </c>
      <c r="T243" s="2698" t="s">
        <v>2346</v>
      </c>
      <c r="U243" s="2871"/>
      <c r="V243" s="835" t="s">
        <v>653</v>
      </c>
      <c r="W243" s="3228" t="s">
        <v>2347</v>
      </c>
      <c r="X243" s="2484" t="s">
        <v>2288</v>
      </c>
      <c r="Y243" s="2545" t="s">
        <v>2346</v>
      </c>
      <c r="Z243" s="3053" t="s">
        <v>649</v>
      </c>
      <c r="AA243" s="2543"/>
      <c r="AB243" s="2543"/>
      <c r="AC243" s="3679">
        <v>9.4</v>
      </c>
      <c r="AD243" s="3507">
        <f t="shared" si="43"/>
        <v>32.5</v>
      </c>
      <c r="AE243" s="3698">
        <v>51.8</v>
      </c>
      <c r="AF243" s="3698"/>
      <c r="AG243" s="3398">
        <v>50</v>
      </c>
      <c r="AH243" s="3398">
        <v>75</v>
      </c>
      <c r="AI243" s="3384"/>
      <c r="AJ243" s="3384"/>
      <c r="AK243" s="3384"/>
      <c r="AL243" s="3384"/>
      <c r="AM243" s="3384"/>
      <c r="AN243" s="3384"/>
      <c r="AO243" s="3384"/>
      <c r="AP243" s="3398">
        <v>50</v>
      </c>
      <c r="AQ243" s="3398">
        <v>45</v>
      </c>
      <c r="AR243" s="2013"/>
      <c r="AS243" s="1784"/>
      <c r="AT243" s="1784"/>
      <c r="AU243" s="1784"/>
      <c r="AV243" s="1907"/>
      <c r="AW243" s="1410"/>
      <c r="AX243" s="2916">
        <f t="shared" si="44"/>
        <v>390</v>
      </c>
      <c r="AY243" s="3042">
        <f>AX243/'Radiología simple.'!$AO$8</f>
        <v>32.5</v>
      </c>
      <c r="AZ243" s="1807" t="str" cm="1">
        <f t="array" ref="AZ243">_xlfn.IFS(AY243&lt;4,"estandar",AY243&gt;9,"compleja",AY243&gt;4,"avanzada")</f>
        <v>compleja</v>
      </c>
      <c r="BA243" s="2573">
        <v>2</v>
      </c>
      <c r="BB243" s="2574">
        <v>2</v>
      </c>
      <c r="BC243" s="2574">
        <v>1</v>
      </c>
      <c r="BD243" s="2575">
        <v>1</v>
      </c>
      <c r="BE243" s="1163"/>
      <c r="BF243" s="1164">
        <v>16.392141779788801</v>
      </c>
      <c r="BG243" s="1164">
        <v>40.679607843137298</v>
      </c>
      <c r="BH243" s="1163"/>
      <c r="BI243" s="1164">
        <v>36.251131221719497</v>
      </c>
      <c r="BJ243" s="1164">
        <f t="shared" si="45"/>
        <v>93.322880844645596</v>
      </c>
      <c r="BK243" s="1165"/>
      <c r="BL243" s="1164">
        <v>52.431427102549399</v>
      </c>
      <c r="BM243" s="1164">
        <v>0</v>
      </c>
      <c r="BN243" s="1164">
        <v>296</v>
      </c>
      <c r="BO243" s="1164">
        <v>40.633745306496898</v>
      </c>
      <c r="BP243" s="1164">
        <f t="shared" si="46"/>
        <v>482.38805325369191</v>
      </c>
      <c r="BQ243" s="1165"/>
      <c r="BR243" s="62"/>
      <c r="BS243" s="600"/>
      <c r="BT243" s="2544"/>
      <c r="BU243" s="599"/>
      <c r="BV243" s="599"/>
      <c r="BW243" s="599"/>
      <c r="BX243" s="599"/>
      <c r="BY243" s="599"/>
      <c r="BZ243" s="599"/>
      <c r="CA243" s="599"/>
      <c r="CB243" s="599"/>
      <c r="CC243" s="599"/>
      <c r="CD243" s="599"/>
      <c r="CE243" s="599"/>
      <c r="CF243" s="599"/>
      <c r="CG243" s="599"/>
      <c r="CH243" s="599"/>
      <c r="CI243" s="599"/>
      <c r="CJ243" s="599"/>
      <c r="CK243" s="599"/>
      <c r="CL243" s="599"/>
      <c r="CM243" s="599"/>
    </row>
    <row r="244" spans="1:91" s="602" customFormat="1" ht="51.75" customHeight="1" x14ac:dyDescent="0.35">
      <c r="A244" s="1437">
        <v>0</v>
      </c>
      <c r="B244" s="1438">
        <v>7</v>
      </c>
      <c r="C244" s="1437">
        <v>0</v>
      </c>
      <c r="D244" s="1438">
        <v>5</v>
      </c>
      <c r="E244" s="1437">
        <v>4</v>
      </c>
      <c r="F244" s="1438">
        <v>2</v>
      </c>
      <c r="G244" s="1437">
        <v>0</v>
      </c>
      <c r="H244" s="1438">
        <v>1</v>
      </c>
      <c r="I244" s="1375" t="s">
        <v>2348</v>
      </c>
      <c r="J244" s="2766" t="str">
        <f t="shared" si="42"/>
        <v>07054201</v>
      </c>
      <c r="K244" s="835"/>
      <c r="L244" s="835">
        <v>72169</v>
      </c>
      <c r="M244" s="835"/>
      <c r="N244" s="835"/>
      <c r="O244" s="835"/>
      <c r="P244" s="835"/>
      <c r="Q244" s="835"/>
      <c r="R244" s="835"/>
      <c r="S244" s="2703" t="s">
        <v>119</v>
      </c>
      <c r="T244" s="2698" t="s">
        <v>2349</v>
      </c>
      <c r="U244" s="2871"/>
      <c r="V244" s="835" t="s">
        <v>653</v>
      </c>
      <c r="W244" s="3228" t="s">
        <v>2350</v>
      </c>
      <c r="X244" s="2484" t="s">
        <v>2288</v>
      </c>
      <c r="Y244" s="2545" t="s">
        <v>2349</v>
      </c>
      <c r="Z244" s="3053" t="s">
        <v>649</v>
      </c>
      <c r="AA244" s="2543"/>
      <c r="AB244" s="2543"/>
      <c r="AC244" s="3679">
        <v>9.4</v>
      </c>
      <c r="AD244" s="3507">
        <f t="shared" si="43"/>
        <v>25</v>
      </c>
      <c r="AE244" s="3698">
        <v>51.8</v>
      </c>
      <c r="AF244" s="3698"/>
      <c r="AG244" s="3398">
        <v>50</v>
      </c>
      <c r="AH244" s="3398">
        <v>50</v>
      </c>
      <c r="AI244" s="3384"/>
      <c r="AJ244" s="3384"/>
      <c r="AK244" s="3384"/>
      <c r="AL244" s="3384"/>
      <c r="AM244" s="3384"/>
      <c r="AN244" s="3384"/>
      <c r="AO244" s="3384"/>
      <c r="AP244" s="3398">
        <v>50</v>
      </c>
      <c r="AQ244" s="3398">
        <v>50</v>
      </c>
      <c r="AR244" s="2013"/>
      <c r="AS244" s="1784"/>
      <c r="AT244" s="1784"/>
      <c r="AU244" s="1784"/>
      <c r="AV244" s="1907"/>
      <c r="AW244" s="1410"/>
      <c r="AX244" s="2916">
        <f t="shared" si="44"/>
        <v>300</v>
      </c>
      <c r="AY244" s="3042">
        <f>AX244/'Radiología simple.'!$AO$8</f>
        <v>25</v>
      </c>
      <c r="AZ244" s="1807" t="str" cm="1">
        <f t="array" ref="AZ244">_xlfn.IFS(AY244&lt;4,"estandar",AY244&gt;9,"compleja",AY244&gt;4,"avanzada")</f>
        <v>compleja</v>
      </c>
      <c r="BA244" s="2573">
        <v>2</v>
      </c>
      <c r="BB244" s="2574">
        <v>2</v>
      </c>
      <c r="BC244" s="2574">
        <v>1</v>
      </c>
      <c r="BD244" s="2575">
        <v>1</v>
      </c>
      <c r="BE244" s="1163"/>
      <c r="BF244" s="1164">
        <v>16.392141779788801</v>
      </c>
      <c r="BG244" s="1164">
        <v>40.679607843137298</v>
      </c>
      <c r="BH244" s="1163"/>
      <c r="BI244" s="1164">
        <v>36.251131221719497</v>
      </c>
      <c r="BJ244" s="1164">
        <f t="shared" si="45"/>
        <v>93.322880844645596</v>
      </c>
      <c r="BK244" s="1165"/>
      <c r="BL244" s="1164">
        <v>52.431427102549399</v>
      </c>
      <c r="BM244" s="1164">
        <v>0</v>
      </c>
      <c r="BN244" s="1164">
        <v>296</v>
      </c>
      <c r="BO244" s="1164">
        <v>40.633745306496898</v>
      </c>
      <c r="BP244" s="1164">
        <f t="shared" si="46"/>
        <v>482.38805325369191</v>
      </c>
      <c r="BQ244" s="1165"/>
      <c r="BR244" s="62"/>
      <c r="BS244" s="600"/>
      <c r="BT244" s="2544"/>
      <c r="BU244" s="599"/>
      <c r="BV244" s="599"/>
      <c r="BW244" s="599"/>
      <c r="BX244" s="599"/>
      <c r="BY244" s="599"/>
      <c r="BZ244" s="599"/>
      <c r="CA244" s="599"/>
      <c r="CB244" s="599"/>
      <c r="CC244" s="599"/>
      <c r="CD244" s="599"/>
      <c r="CE244" s="599"/>
      <c r="CF244" s="599"/>
      <c r="CG244" s="599"/>
      <c r="CH244" s="599"/>
      <c r="CI244" s="599"/>
      <c r="CJ244" s="599"/>
      <c r="CK244" s="599"/>
      <c r="CL244" s="599"/>
      <c r="CM244" s="599"/>
    </row>
    <row r="245" spans="1:91" s="602" customFormat="1" ht="51.75" customHeight="1" x14ac:dyDescent="0.35">
      <c r="A245" s="1437">
        <v>0</v>
      </c>
      <c r="B245" s="1438">
        <v>7</v>
      </c>
      <c r="C245" s="1437">
        <v>0</v>
      </c>
      <c r="D245" s="1438">
        <v>5</v>
      </c>
      <c r="E245" s="1437">
        <v>4</v>
      </c>
      <c r="F245" s="1438">
        <v>3</v>
      </c>
      <c r="G245" s="1437">
        <v>0</v>
      </c>
      <c r="H245" s="1438">
        <v>1</v>
      </c>
      <c r="I245" s="1375" t="s">
        <v>2351</v>
      </c>
      <c r="J245" s="2766" t="str">
        <f t="shared" si="42"/>
        <v>07054301</v>
      </c>
      <c r="K245" s="835"/>
      <c r="L245" s="835">
        <v>72170</v>
      </c>
      <c r="M245" s="835"/>
      <c r="N245" s="835"/>
      <c r="O245" s="835"/>
      <c r="P245" s="835"/>
      <c r="Q245" s="835"/>
      <c r="R245" s="835"/>
      <c r="S245" s="2703" t="s">
        <v>119</v>
      </c>
      <c r="T245" s="2698" t="s">
        <v>2352</v>
      </c>
      <c r="U245" s="2871"/>
      <c r="V245" s="835" t="s">
        <v>653</v>
      </c>
      <c r="W245" s="3228" t="s">
        <v>2353</v>
      </c>
      <c r="X245" s="2484" t="s">
        <v>2288</v>
      </c>
      <c r="Y245" s="2545" t="s">
        <v>2352</v>
      </c>
      <c r="Z245" s="3053" t="s">
        <v>649</v>
      </c>
      <c r="AA245" s="2543"/>
      <c r="AB245" s="2543"/>
      <c r="AC245" s="3679">
        <v>15.1</v>
      </c>
      <c r="AD245" s="3507">
        <f t="shared" si="43"/>
        <v>40</v>
      </c>
      <c r="AE245" s="3698">
        <v>105</v>
      </c>
      <c r="AF245" s="3698"/>
      <c r="AG245" s="3398">
        <v>80</v>
      </c>
      <c r="AH245" s="3398">
        <v>80</v>
      </c>
      <c r="AI245" s="3384"/>
      <c r="AJ245" s="3384"/>
      <c r="AK245" s="3384"/>
      <c r="AL245" s="3384"/>
      <c r="AM245" s="3384"/>
      <c r="AN245" s="3384"/>
      <c r="AO245" s="3384"/>
      <c r="AP245" s="3398">
        <v>80</v>
      </c>
      <c r="AQ245" s="3398">
        <v>80</v>
      </c>
      <c r="AR245" s="2013"/>
      <c r="AS245" s="1784"/>
      <c r="AT245" s="1784"/>
      <c r="AU245" s="1784"/>
      <c r="AV245" s="1907"/>
      <c r="AW245" s="1410"/>
      <c r="AX245" s="2916">
        <f t="shared" si="44"/>
        <v>480</v>
      </c>
      <c r="AY245" s="3042">
        <f>AX245/'Radiología simple.'!$AO$8</f>
        <v>40</v>
      </c>
      <c r="AZ245" s="1807" t="str" cm="1">
        <f t="array" ref="AZ245">_xlfn.IFS(AY245&lt;4,"estandar",AY245&gt;9,"compleja",AY245&gt;4,"avanzada")</f>
        <v>compleja</v>
      </c>
      <c r="BA245" s="2573">
        <v>2</v>
      </c>
      <c r="BB245" s="2574">
        <v>2</v>
      </c>
      <c r="BC245" s="2574">
        <v>1</v>
      </c>
      <c r="BD245" s="2575">
        <v>1</v>
      </c>
      <c r="BE245" s="1163"/>
      <c r="BF245" s="1164">
        <v>26.227426847662102</v>
      </c>
      <c r="BG245" s="1164">
        <v>65.087372549019605</v>
      </c>
      <c r="BH245" s="1163"/>
      <c r="BI245" s="1164">
        <v>116.00361990950201</v>
      </c>
      <c r="BJ245" s="1164">
        <f t="shared" si="45"/>
        <v>207.31841930618373</v>
      </c>
      <c r="BK245" s="1165"/>
      <c r="BL245" s="1164">
        <v>83.890283364078996</v>
      </c>
      <c r="BM245" s="1164">
        <v>0</v>
      </c>
      <c r="BN245" s="1164">
        <v>687</v>
      </c>
      <c r="BO245" s="1164">
        <v>40.633745306496898</v>
      </c>
      <c r="BP245" s="1164">
        <f t="shared" si="46"/>
        <v>1018.8424479767596</v>
      </c>
      <c r="BQ245" s="1165"/>
      <c r="BR245" s="62"/>
      <c r="BS245" s="600"/>
      <c r="BT245" s="2544"/>
      <c r="BU245" s="599"/>
      <c r="BV245" s="599"/>
      <c r="BW245" s="599"/>
      <c r="BX245" s="599"/>
      <c r="BY245" s="599"/>
      <c r="BZ245" s="599"/>
      <c r="CA245" s="599"/>
      <c r="CB245" s="599"/>
      <c r="CC245" s="599"/>
      <c r="CD245" s="599"/>
      <c r="CE245" s="599"/>
      <c r="CF245" s="599"/>
      <c r="CG245" s="599"/>
      <c r="CH245" s="599"/>
      <c r="CI245" s="599"/>
      <c r="CJ245" s="599"/>
      <c r="CK245" s="599"/>
      <c r="CL245" s="599"/>
      <c r="CM245" s="599"/>
    </row>
    <row r="246" spans="1:91" s="602" customFormat="1" ht="51.75" customHeight="1" x14ac:dyDescent="0.35">
      <c r="A246" s="1437">
        <v>0</v>
      </c>
      <c r="B246" s="1438">
        <v>7</v>
      </c>
      <c r="C246" s="1437">
        <v>0</v>
      </c>
      <c r="D246" s="1438">
        <v>5</v>
      </c>
      <c r="E246" s="1437">
        <v>4</v>
      </c>
      <c r="F246" s="1438">
        <v>4</v>
      </c>
      <c r="G246" s="1437">
        <v>0</v>
      </c>
      <c r="H246" s="1438">
        <v>1</v>
      </c>
      <c r="I246" s="1375" t="s">
        <v>2354</v>
      </c>
      <c r="J246" s="2766" t="str">
        <f t="shared" si="42"/>
        <v>07054401</v>
      </c>
      <c r="K246" s="835"/>
      <c r="L246" s="835">
        <v>72171</v>
      </c>
      <c r="M246" s="835"/>
      <c r="N246" s="835"/>
      <c r="O246" s="835"/>
      <c r="P246" s="835"/>
      <c r="Q246" s="835"/>
      <c r="R246" s="835"/>
      <c r="S246" s="2703" t="s">
        <v>119</v>
      </c>
      <c r="T246" s="2698" t="s">
        <v>2355</v>
      </c>
      <c r="U246" s="2871"/>
      <c r="V246" s="835" t="s">
        <v>653</v>
      </c>
      <c r="W246" s="3228" t="s">
        <v>2356</v>
      </c>
      <c r="X246" s="2484" t="s">
        <v>2288</v>
      </c>
      <c r="Y246" s="2545" t="s">
        <v>2355</v>
      </c>
      <c r="Z246" s="3053" t="s">
        <v>649</v>
      </c>
      <c r="AA246" s="2543"/>
      <c r="AB246" s="2543"/>
      <c r="AC246" s="3679">
        <v>13.2</v>
      </c>
      <c r="AD246" s="3507">
        <f t="shared" si="43"/>
        <v>45</v>
      </c>
      <c r="AE246" s="3698">
        <v>190.9</v>
      </c>
      <c r="AF246" s="3698"/>
      <c r="AG246" s="3398">
        <v>70</v>
      </c>
      <c r="AH246" s="3398">
        <v>90</v>
      </c>
      <c r="AI246" s="3384"/>
      <c r="AJ246" s="3384"/>
      <c r="AK246" s="3384"/>
      <c r="AL246" s="3384"/>
      <c r="AM246" s="3384"/>
      <c r="AN246" s="3384"/>
      <c r="AO246" s="3384"/>
      <c r="AP246" s="3398">
        <v>70</v>
      </c>
      <c r="AQ246" s="3398">
        <v>90</v>
      </c>
      <c r="AR246" s="2013"/>
      <c r="AS246" s="1784"/>
      <c r="AT246" s="1784"/>
      <c r="AU246" s="1784"/>
      <c r="AV246" s="1907"/>
      <c r="AW246" s="1410"/>
      <c r="AX246" s="2916">
        <f t="shared" si="44"/>
        <v>540</v>
      </c>
      <c r="AY246" s="3042">
        <f>AX246/'Radiología simple.'!$AO$8</f>
        <v>45</v>
      </c>
      <c r="AZ246" s="1807" t="str" cm="1">
        <f t="array" ref="AZ246">_xlfn.IFS(AY246&lt;4,"estandar",AY246&gt;9,"compleja",AY246&gt;4,"avanzada")</f>
        <v>compleja</v>
      </c>
      <c r="BA246" s="2573">
        <v>2</v>
      </c>
      <c r="BB246" s="2574">
        <v>2</v>
      </c>
      <c r="BC246" s="2574">
        <v>1</v>
      </c>
      <c r="BD246" s="2575">
        <v>1</v>
      </c>
      <c r="BE246" s="1163"/>
      <c r="BF246" s="1164">
        <v>22.948998491704401</v>
      </c>
      <c r="BG246" s="1164">
        <v>56.951450980392202</v>
      </c>
      <c r="BH246" s="1163"/>
      <c r="BI246" s="1164">
        <v>101.50316742081399</v>
      </c>
      <c r="BJ246" s="1164">
        <f t="shared" si="45"/>
        <v>181.40361689291058</v>
      </c>
      <c r="BK246" s="1165"/>
      <c r="BL246" s="1164">
        <v>73.403997943569095</v>
      </c>
      <c r="BM246" s="1164">
        <v>7.5</v>
      </c>
      <c r="BN246" s="1164">
        <v>1434</v>
      </c>
      <c r="BO246" s="1164">
        <v>40.633745306496898</v>
      </c>
      <c r="BP246" s="1164">
        <f t="shared" si="46"/>
        <v>1736.9413601429765</v>
      </c>
      <c r="BQ246" s="1165"/>
      <c r="BR246" s="62">
        <v>50</v>
      </c>
      <c r="BS246" s="600"/>
      <c r="BT246" s="2544"/>
      <c r="BU246" s="599"/>
      <c r="BV246" s="599"/>
      <c r="BW246" s="599"/>
      <c r="BX246" s="599"/>
      <c r="BY246" s="599"/>
      <c r="BZ246" s="599"/>
      <c r="CA246" s="599"/>
      <c r="CB246" s="599"/>
      <c r="CC246" s="599"/>
      <c r="CD246" s="599"/>
      <c r="CE246" s="599"/>
      <c r="CF246" s="599"/>
      <c r="CG246" s="599"/>
      <c r="CH246" s="599"/>
      <c r="CI246" s="599"/>
      <c r="CJ246" s="599"/>
      <c r="CK246" s="599"/>
      <c r="CL246" s="599"/>
      <c r="CM246" s="599"/>
    </row>
    <row r="247" spans="1:91" s="602" customFormat="1" ht="51.75" customHeight="1" x14ac:dyDescent="0.35">
      <c r="A247" s="1437">
        <v>0</v>
      </c>
      <c r="B247" s="1438">
        <v>7</v>
      </c>
      <c r="C247" s="1437">
        <v>0</v>
      </c>
      <c r="D247" s="1438">
        <v>5</v>
      </c>
      <c r="E247" s="1437">
        <v>4</v>
      </c>
      <c r="F247" s="1438">
        <v>5</v>
      </c>
      <c r="G247" s="1437">
        <v>0</v>
      </c>
      <c r="H247" s="1438">
        <v>1</v>
      </c>
      <c r="I247" s="1375" t="s">
        <v>2357</v>
      </c>
      <c r="J247" s="2766" t="str">
        <f t="shared" si="42"/>
        <v>07054501</v>
      </c>
      <c r="K247" s="835"/>
      <c r="L247" s="835">
        <v>72173</v>
      </c>
      <c r="M247" s="835"/>
      <c r="N247" s="835"/>
      <c r="O247" s="835"/>
      <c r="P247" s="835"/>
      <c r="Q247" s="835"/>
      <c r="R247" s="835"/>
      <c r="S247" s="2703" t="s">
        <v>119</v>
      </c>
      <c r="T247" s="2698" t="s">
        <v>2358</v>
      </c>
      <c r="U247" s="2871"/>
      <c r="V247" s="835" t="s">
        <v>653</v>
      </c>
      <c r="W247" s="3228" t="s">
        <v>2359</v>
      </c>
      <c r="X247" s="2484" t="s">
        <v>2288</v>
      </c>
      <c r="Y247" s="2545" t="s">
        <v>2358</v>
      </c>
      <c r="Z247" s="3053" t="s">
        <v>649</v>
      </c>
      <c r="AA247" s="2543"/>
      <c r="AB247" s="2543"/>
      <c r="AC247" s="3679">
        <v>7.5</v>
      </c>
      <c r="AD247" s="3507">
        <f t="shared" si="43"/>
        <v>20</v>
      </c>
      <c r="AE247" s="3698">
        <v>8.5</v>
      </c>
      <c r="AF247" s="3698"/>
      <c r="AG247" s="3398">
        <v>40</v>
      </c>
      <c r="AH247" s="3398">
        <v>40</v>
      </c>
      <c r="AI247" s="3384"/>
      <c r="AJ247" s="3384"/>
      <c r="AK247" s="3384"/>
      <c r="AL247" s="3384"/>
      <c r="AM247" s="3384"/>
      <c r="AN247" s="3384"/>
      <c r="AO247" s="3384"/>
      <c r="AP247" s="3398">
        <v>40</v>
      </c>
      <c r="AQ247" s="3398">
        <v>40</v>
      </c>
      <c r="AR247" s="2013"/>
      <c r="AS247" s="1784"/>
      <c r="AT247" s="1784"/>
      <c r="AU247" s="1784"/>
      <c r="AV247" s="1907"/>
      <c r="AW247" s="1410"/>
      <c r="AX247" s="2916">
        <f t="shared" si="44"/>
        <v>240</v>
      </c>
      <c r="AY247" s="3042">
        <f>AX247/'Radiología simple.'!$AO$8</f>
        <v>20</v>
      </c>
      <c r="AZ247" s="1807" t="str" cm="1">
        <f t="array" ref="AZ247">_xlfn.IFS(AY247&lt;4,"estandar",AY247&gt;9,"compleja",AY247&gt;4,"avanzada")</f>
        <v>compleja</v>
      </c>
      <c r="BA247" s="2573">
        <v>2</v>
      </c>
      <c r="BB247" s="2574">
        <v>2</v>
      </c>
      <c r="BC247" s="2574">
        <v>1</v>
      </c>
      <c r="BD247" s="2575">
        <v>1</v>
      </c>
      <c r="BE247" s="1163"/>
      <c r="BF247" s="1164">
        <v>13.113713423831101</v>
      </c>
      <c r="BG247" s="1164">
        <v>32.543686274509803</v>
      </c>
      <c r="BH247" s="1163"/>
      <c r="BI247" s="1164">
        <v>29.000904977375601</v>
      </c>
      <c r="BJ247" s="1164">
        <f t="shared" si="45"/>
        <v>74.658304675716508</v>
      </c>
      <c r="BK247" s="1165"/>
      <c r="BL247" s="1164">
        <v>41.945141682039498</v>
      </c>
      <c r="BM247" s="1164">
        <v>0</v>
      </c>
      <c r="BN247" s="1164">
        <v>33</v>
      </c>
      <c r="BO247" s="1164">
        <v>40.633745306496898</v>
      </c>
      <c r="BP247" s="1164">
        <f t="shared" si="46"/>
        <v>190.23719166425292</v>
      </c>
      <c r="BQ247" s="1165"/>
      <c r="BR247" s="62"/>
      <c r="BS247" s="600"/>
      <c r="BT247" s="2544"/>
      <c r="BU247" s="599"/>
      <c r="BV247" s="599"/>
      <c r="BW247" s="599"/>
      <c r="BX247" s="599"/>
      <c r="BY247" s="599"/>
      <c r="BZ247" s="599"/>
      <c r="CA247" s="599"/>
      <c r="CB247" s="599"/>
      <c r="CC247" s="599"/>
      <c r="CD247" s="599"/>
      <c r="CE247" s="599"/>
      <c r="CF247" s="599"/>
      <c r="CG247" s="599"/>
      <c r="CH247" s="599"/>
      <c r="CI247" s="599"/>
      <c r="CJ247" s="599"/>
      <c r="CK247" s="599"/>
      <c r="CL247" s="599"/>
      <c r="CM247" s="599"/>
    </row>
    <row r="248" spans="1:91" s="602" customFormat="1" ht="51.75" hidden="1" customHeight="1" x14ac:dyDescent="0.35">
      <c r="A248" s="1437">
        <v>0</v>
      </c>
      <c r="B248" s="1438">
        <v>7</v>
      </c>
      <c r="C248" s="1437">
        <v>0</v>
      </c>
      <c r="D248" s="1438">
        <v>5</v>
      </c>
      <c r="E248" s="1437">
        <v>4</v>
      </c>
      <c r="F248" s="1438">
        <v>6</v>
      </c>
      <c r="G248" s="1437">
        <v>0</v>
      </c>
      <c r="H248" s="1438">
        <v>1</v>
      </c>
      <c r="I248" s="1375" t="s">
        <v>2360</v>
      </c>
      <c r="J248" s="2766" t="str">
        <f t="shared" si="42"/>
        <v>07054601</v>
      </c>
      <c r="K248" s="835"/>
      <c r="L248" s="835">
        <v>72174</v>
      </c>
      <c r="M248" s="835"/>
      <c r="N248" s="835"/>
      <c r="O248" s="835"/>
      <c r="P248" s="835"/>
      <c r="Q248" s="835"/>
      <c r="R248" s="835"/>
      <c r="S248" s="2703" t="s">
        <v>119</v>
      </c>
      <c r="T248" s="2979" t="s">
        <v>2361</v>
      </c>
      <c r="U248" s="2872" t="s">
        <v>2362</v>
      </c>
      <c r="V248" s="2873" t="s">
        <v>2302</v>
      </c>
      <c r="W248" s="3234" t="s">
        <v>2363</v>
      </c>
      <c r="X248" s="2484" t="s">
        <v>2288</v>
      </c>
      <c r="Y248" s="2545" t="s">
        <v>2361</v>
      </c>
      <c r="Z248" s="3053" t="s">
        <v>649</v>
      </c>
      <c r="AA248" s="2543"/>
      <c r="AB248" s="2543"/>
      <c r="AC248" s="3679">
        <v>9.4</v>
      </c>
      <c r="AD248" s="3507">
        <f t="shared" si="43"/>
        <v>25</v>
      </c>
      <c r="AE248" s="3698">
        <v>45.3</v>
      </c>
      <c r="AF248" s="3698"/>
      <c r="AG248" s="3398">
        <v>50</v>
      </c>
      <c r="AH248" s="3398">
        <v>50</v>
      </c>
      <c r="AI248" s="3384"/>
      <c r="AJ248" s="3384"/>
      <c r="AK248" s="3384"/>
      <c r="AL248" s="3384"/>
      <c r="AM248" s="3384"/>
      <c r="AN248" s="3384"/>
      <c r="AO248" s="3384"/>
      <c r="AP248" s="3398">
        <v>50</v>
      </c>
      <c r="AQ248" s="3398">
        <v>50</v>
      </c>
      <c r="AR248" s="2013"/>
      <c r="AS248" s="1784"/>
      <c r="AT248" s="1784"/>
      <c r="AU248" s="1784"/>
      <c r="AV248" s="1907"/>
      <c r="AW248" s="1410"/>
      <c r="AX248" s="2916">
        <f t="shared" si="44"/>
        <v>300</v>
      </c>
      <c r="AY248" s="3042">
        <f>AX248/'Radiología simple.'!$AO$8</f>
        <v>25</v>
      </c>
      <c r="AZ248" s="1807" t="str" cm="1">
        <f t="array" ref="AZ248">_xlfn.IFS(AY248&lt;4,"estandar",AY248&gt;9,"compleja",AY248&gt;4,"avanzada")</f>
        <v>compleja</v>
      </c>
      <c r="BA248" s="2573">
        <v>2</v>
      </c>
      <c r="BB248" s="2574">
        <v>2</v>
      </c>
      <c r="BC248" s="2574">
        <v>1</v>
      </c>
      <c r="BD248" s="2575">
        <v>1</v>
      </c>
      <c r="BE248" s="1163"/>
      <c r="BF248" s="1164">
        <v>16.392141779788801</v>
      </c>
      <c r="BG248" s="1164">
        <v>40.679607843137298</v>
      </c>
      <c r="BH248" s="1163"/>
      <c r="BI248" s="1164">
        <v>36.251131221719497</v>
      </c>
      <c r="BJ248" s="1164">
        <f t="shared" si="45"/>
        <v>93.322880844645596</v>
      </c>
      <c r="BK248" s="1165"/>
      <c r="BL248" s="1164">
        <v>52.431427102549399</v>
      </c>
      <c r="BM248" s="1164">
        <v>0</v>
      </c>
      <c r="BN248" s="1164">
        <v>241</v>
      </c>
      <c r="BO248" s="1164">
        <v>40.633745306496898</v>
      </c>
      <c r="BP248" s="1164">
        <f t="shared" si="46"/>
        <v>427.38805325369191</v>
      </c>
      <c r="BQ248" s="1165"/>
      <c r="BR248" s="62"/>
      <c r="BS248" s="600"/>
      <c r="BT248" s="2544"/>
      <c r="BU248" s="599"/>
      <c r="BV248" s="599"/>
      <c r="BW248" s="599"/>
      <c r="BX248" s="599"/>
      <c r="BY248" s="599"/>
      <c r="BZ248" s="599"/>
      <c r="CA248" s="599"/>
      <c r="CB248" s="599"/>
      <c r="CC248" s="599"/>
      <c r="CD248" s="599"/>
      <c r="CE248" s="599"/>
      <c r="CF248" s="599"/>
      <c r="CG248" s="599"/>
      <c r="CH248" s="599"/>
      <c r="CI248" s="599"/>
      <c r="CJ248" s="599"/>
      <c r="CK248" s="599"/>
      <c r="CL248" s="599"/>
      <c r="CM248" s="599"/>
    </row>
    <row r="249" spans="1:91" s="602" customFormat="1" ht="51.75" customHeight="1" x14ac:dyDescent="0.35">
      <c r="A249" s="1437">
        <v>0</v>
      </c>
      <c r="B249" s="1438">
        <v>7</v>
      </c>
      <c r="C249" s="1437">
        <v>0</v>
      </c>
      <c r="D249" s="1438">
        <v>5</v>
      </c>
      <c r="E249" s="1437">
        <v>4</v>
      </c>
      <c r="F249" s="1438">
        <v>7</v>
      </c>
      <c r="G249" s="1437">
        <v>0</v>
      </c>
      <c r="H249" s="1438">
        <v>1</v>
      </c>
      <c r="I249" s="1375" t="s">
        <v>2364</v>
      </c>
      <c r="J249" s="2766" t="str">
        <f t="shared" si="42"/>
        <v>07054701</v>
      </c>
      <c r="K249" s="835"/>
      <c r="L249" s="835">
        <v>72175</v>
      </c>
      <c r="M249" s="835"/>
      <c r="N249" s="835"/>
      <c r="O249" s="835"/>
      <c r="P249" s="835"/>
      <c r="Q249" s="835"/>
      <c r="R249" s="835"/>
      <c r="S249" s="2703" t="s">
        <v>119</v>
      </c>
      <c r="T249" s="2698" t="s">
        <v>2365</v>
      </c>
      <c r="U249" s="2871"/>
      <c r="V249" s="835" t="s">
        <v>653</v>
      </c>
      <c r="W249" s="3228" t="s">
        <v>2366</v>
      </c>
      <c r="X249" s="2484" t="s">
        <v>2288</v>
      </c>
      <c r="Y249" s="2545" t="s">
        <v>2365</v>
      </c>
      <c r="Z249" s="3053" t="s">
        <v>649</v>
      </c>
      <c r="AA249" s="2543"/>
      <c r="AB249" s="2543"/>
      <c r="AC249" s="3679">
        <v>38.200000000000003</v>
      </c>
      <c r="AD249" s="3507">
        <f t="shared" si="43"/>
        <v>60</v>
      </c>
      <c r="AE249" s="3698">
        <v>45.4</v>
      </c>
      <c r="AF249" s="3698"/>
      <c r="AG249" s="3398">
        <v>120</v>
      </c>
      <c r="AH249" s="3398">
        <v>120</v>
      </c>
      <c r="AI249" s="3384"/>
      <c r="AJ249" s="3384"/>
      <c r="AK249" s="3384"/>
      <c r="AL249" s="3384"/>
      <c r="AM249" s="3384"/>
      <c r="AN249" s="3384"/>
      <c r="AO249" s="3384"/>
      <c r="AP249" s="3398">
        <v>120</v>
      </c>
      <c r="AQ249" s="3398">
        <v>120</v>
      </c>
      <c r="AR249" s="2013"/>
      <c r="AS249" s="1784"/>
      <c r="AT249" s="1784"/>
      <c r="AU249" s="1784"/>
      <c r="AV249" s="1907"/>
      <c r="AW249" s="1410"/>
      <c r="AX249" s="2916">
        <f t="shared" si="44"/>
        <v>720</v>
      </c>
      <c r="AY249" s="3042">
        <f>AX249/'Radiología simple.'!$AO$8</f>
        <v>60</v>
      </c>
      <c r="AZ249" s="1807" t="str" cm="1">
        <f t="array" ref="AZ249">_xlfn.IFS(AY249&lt;4,"estandar",AY249&gt;9,"compleja",AY249&gt;4,"avanzada")</f>
        <v>compleja</v>
      </c>
      <c r="BA249" s="2573">
        <v>2</v>
      </c>
      <c r="BB249" s="2574">
        <v>2</v>
      </c>
      <c r="BC249" s="2574">
        <v>1</v>
      </c>
      <c r="BD249" s="2575">
        <v>1</v>
      </c>
      <c r="BE249" s="1163"/>
      <c r="BF249" s="1164">
        <v>39.341140271493202</v>
      </c>
      <c r="BG249" s="1164">
        <v>97.631058823529401</v>
      </c>
      <c r="BH249" s="1163"/>
      <c r="BI249" s="1164">
        <v>174.00542986425299</v>
      </c>
      <c r="BJ249" s="1164">
        <f t="shared" si="45"/>
        <v>310.97762895927559</v>
      </c>
      <c r="BK249" s="1165"/>
      <c r="BL249" s="1164">
        <v>125.835425046118</v>
      </c>
      <c r="BM249" s="1164">
        <v>7.5</v>
      </c>
      <c r="BN249" s="1248">
        <v>1455</v>
      </c>
      <c r="BO249" s="1164">
        <v>40.633745306496898</v>
      </c>
      <c r="BP249" s="1164">
        <f t="shared" si="46"/>
        <v>1939.9467993118903</v>
      </c>
      <c r="BQ249" s="1165"/>
      <c r="BR249" s="62">
        <v>50</v>
      </c>
      <c r="BS249" s="600"/>
      <c r="BT249" s="2544"/>
      <c r="BU249" s="599"/>
      <c r="BV249" s="599"/>
      <c r="BW249" s="599"/>
      <c r="BX249" s="599"/>
      <c r="BY249" s="599"/>
      <c r="BZ249" s="599"/>
      <c r="CA249" s="599"/>
      <c r="CB249" s="599"/>
      <c r="CC249" s="599"/>
      <c r="CD249" s="599"/>
      <c r="CE249" s="599"/>
      <c r="CF249" s="599"/>
      <c r="CG249" s="599"/>
      <c r="CH249" s="599"/>
      <c r="CI249" s="599"/>
      <c r="CJ249" s="599"/>
      <c r="CK249" s="599"/>
      <c r="CL249" s="599"/>
      <c r="CM249" s="599"/>
    </row>
    <row r="250" spans="1:91" s="602" customFormat="1" ht="51.75" customHeight="1" x14ac:dyDescent="0.35">
      <c r="A250" s="1437">
        <v>0</v>
      </c>
      <c r="B250" s="1438">
        <v>7</v>
      </c>
      <c r="C250" s="1437">
        <v>0</v>
      </c>
      <c r="D250" s="1438">
        <v>5</v>
      </c>
      <c r="E250" s="1437">
        <v>4</v>
      </c>
      <c r="F250" s="1438">
        <v>8</v>
      </c>
      <c r="G250" s="1437">
        <v>0</v>
      </c>
      <c r="H250" s="1438">
        <v>1</v>
      </c>
      <c r="I250" s="1375" t="s">
        <v>2367</v>
      </c>
      <c r="J250" s="2766" t="str">
        <f t="shared" si="42"/>
        <v>07054801</v>
      </c>
      <c r="K250" s="835"/>
      <c r="L250" s="835">
        <v>72133</v>
      </c>
      <c r="M250" s="835"/>
      <c r="N250" s="835"/>
      <c r="O250" s="835"/>
      <c r="P250" s="835"/>
      <c r="Q250" s="835"/>
      <c r="R250" s="835"/>
      <c r="S250" s="2703" t="s">
        <v>119</v>
      </c>
      <c r="T250" s="2698" t="s">
        <v>2368</v>
      </c>
      <c r="U250" s="2871"/>
      <c r="V250" s="835" t="s">
        <v>653</v>
      </c>
      <c r="W250" s="3228" t="s">
        <v>2369</v>
      </c>
      <c r="X250" s="2484" t="s">
        <v>2288</v>
      </c>
      <c r="Y250" s="2545" t="s">
        <v>2368</v>
      </c>
      <c r="Z250" s="3053" t="s">
        <v>649</v>
      </c>
      <c r="AA250" s="2543"/>
      <c r="AB250" s="2543"/>
      <c r="AC250" s="3679">
        <v>28.6</v>
      </c>
      <c r="AD250" s="3507">
        <f t="shared" si="43"/>
        <v>45</v>
      </c>
      <c r="AE250" s="3698">
        <v>108.8</v>
      </c>
      <c r="AF250" s="3698"/>
      <c r="AG250" s="3398">
        <v>90</v>
      </c>
      <c r="AH250" s="3398">
        <v>90</v>
      </c>
      <c r="AI250" s="3384"/>
      <c r="AJ250" s="3384"/>
      <c r="AK250" s="3384"/>
      <c r="AL250" s="3384"/>
      <c r="AM250" s="3384"/>
      <c r="AN250" s="3384"/>
      <c r="AO250" s="3384"/>
      <c r="AP250" s="3398">
        <v>90</v>
      </c>
      <c r="AQ250" s="3398">
        <v>90</v>
      </c>
      <c r="AR250" s="2013"/>
      <c r="AS250" s="1784"/>
      <c r="AT250" s="1784"/>
      <c r="AU250" s="1784"/>
      <c r="AV250" s="1907"/>
      <c r="AW250" s="1410"/>
      <c r="AX250" s="2916">
        <f t="shared" si="44"/>
        <v>540</v>
      </c>
      <c r="AY250" s="3042">
        <f>AX250/'Radiología simple.'!$AO$8</f>
        <v>45</v>
      </c>
      <c r="AZ250" s="1807" t="str" cm="1">
        <f t="array" ref="AZ250">_xlfn.IFS(AY250&lt;4,"estandar",AY250&gt;9,"compleja",AY250&gt;4,"avanzada")</f>
        <v>compleja</v>
      </c>
      <c r="BA250" s="2573">
        <v>2</v>
      </c>
      <c r="BB250" s="2574">
        <v>2</v>
      </c>
      <c r="BC250" s="2574">
        <v>1</v>
      </c>
      <c r="BD250" s="2575">
        <v>1</v>
      </c>
      <c r="BE250" s="1163"/>
      <c r="BF250" s="1164">
        <v>29.505855203619902</v>
      </c>
      <c r="BG250" s="1164">
        <v>73.2232941176471</v>
      </c>
      <c r="BH250" s="1163"/>
      <c r="BI250" s="1164">
        <v>130.50407239819</v>
      </c>
      <c r="BJ250" s="1164">
        <f t="shared" si="45"/>
        <v>233.23322171945699</v>
      </c>
      <c r="BK250" s="1165"/>
      <c r="BL250" s="1164">
        <v>94.376568784588898</v>
      </c>
      <c r="BM250" s="1164">
        <v>0</v>
      </c>
      <c r="BN250" s="1164">
        <v>633</v>
      </c>
      <c r="BO250" s="1164">
        <v>40.633745306496898</v>
      </c>
      <c r="BP250" s="1164">
        <f t="shared" si="46"/>
        <v>1001.2435358105428</v>
      </c>
      <c r="BQ250" s="1165"/>
      <c r="BR250" s="62"/>
      <c r="BS250" s="600"/>
      <c r="BT250" s="2544"/>
      <c r="BU250" s="599"/>
      <c r="BV250" s="599"/>
      <c r="BW250" s="599"/>
      <c r="BX250" s="599"/>
      <c r="BY250" s="599"/>
      <c r="BZ250" s="599"/>
      <c r="CA250" s="599"/>
      <c r="CB250" s="599"/>
      <c r="CC250" s="599"/>
      <c r="CD250" s="599"/>
      <c r="CE250" s="599"/>
      <c r="CF250" s="599"/>
      <c r="CG250" s="599"/>
      <c r="CH250" s="599"/>
      <c r="CI250" s="599"/>
      <c r="CJ250" s="599"/>
      <c r="CK250" s="599"/>
      <c r="CL250" s="599"/>
      <c r="CM250" s="599"/>
    </row>
    <row r="251" spans="1:91" s="602" customFormat="1" ht="51.75" customHeight="1" x14ac:dyDescent="0.35">
      <c r="A251" s="1437">
        <v>0</v>
      </c>
      <c r="B251" s="1438">
        <v>7</v>
      </c>
      <c r="C251" s="1437">
        <v>0</v>
      </c>
      <c r="D251" s="1438">
        <v>5</v>
      </c>
      <c r="E251" s="1437">
        <v>4</v>
      </c>
      <c r="F251" s="1438">
        <v>9</v>
      </c>
      <c r="G251" s="1437">
        <v>0</v>
      </c>
      <c r="H251" s="1438">
        <v>1</v>
      </c>
      <c r="I251" s="1375" t="s">
        <v>2370</v>
      </c>
      <c r="J251" s="2766" t="str">
        <f t="shared" si="42"/>
        <v>07054901</v>
      </c>
      <c r="K251" s="835"/>
      <c r="L251" s="835">
        <v>72177</v>
      </c>
      <c r="M251" s="835"/>
      <c r="N251" s="835"/>
      <c r="O251" s="835"/>
      <c r="P251" s="835"/>
      <c r="Q251" s="835"/>
      <c r="R251" s="835"/>
      <c r="S251" s="2703" t="s">
        <v>119</v>
      </c>
      <c r="T251" s="2698" t="s">
        <v>2371</v>
      </c>
      <c r="U251" s="2871"/>
      <c r="V251" s="835" t="s">
        <v>653</v>
      </c>
      <c r="W251" s="3228" t="s">
        <v>2372</v>
      </c>
      <c r="X251" s="2484" t="s">
        <v>2288</v>
      </c>
      <c r="Y251" s="2545" t="s">
        <v>2371</v>
      </c>
      <c r="Z251" s="3053" t="s">
        <v>649</v>
      </c>
      <c r="AA251" s="2543"/>
      <c r="AB251" s="2543"/>
      <c r="AC251" s="3679">
        <v>16.899999999999999</v>
      </c>
      <c r="AD251" s="3507">
        <f t="shared" si="43"/>
        <v>45</v>
      </c>
      <c r="AE251" s="3698">
        <v>55.2</v>
      </c>
      <c r="AF251" s="3698"/>
      <c r="AG251" s="3398">
        <v>90</v>
      </c>
      <c r="AH251" s="3398">
        <v>90</v>
      </c>
      <c r="AI251" s="3384"/>
      <c r="AJ251" s="3384"/>
      <c r="AK251" s="3384"/>
      <c r="AL251" s="3384"/>
      <c r="AM251" s="3384"/>
      <c r="AN251" s="3384"/>
      <c r="AO251" s="3384"/>
      <c r="AP251" s="3398">
        <v>90</v>
      </c>
      <c r="AQ251" s="3398">
        <v>90</v>
      </c>
      <c r="AR251" s="2013"/>
      <c r="AS251" s="1784"/>
      <c r="AT251" s="1784"/>
      <c r="AU251" s="1784"/>
      <c r="AV251" s="1907"/>
      <c r="AW251" s="1410"/>
      <c r="AX251" s="2916">
        <f t="shared" si="44"/>
        <v>540</v>
      </c>
      <c r="AY251" s="3042">
        <f>AX251/'Radiología simple.'!$AO$8</f>
        <v>45</v>
      </c>
      <c r="AZ251" s="1807" t="str" cm="1">
        <f t="array" ref="AZ251">_xlfn.IFS(AY251&lt;4,"estandar",AY251&gt;9,"compleja",AY251&gt;4,"avanzada")</f>
        <v>compleja</v>
      </c>
      <c r="BA251" s="2573">
        <v>2</v>
      </c>
      <c r="BB251" s="2574">
        <v>2</v>
      </c>
      <c r="BC251" s="2574">
        <v>1</v>
      </c>
      <c r="BD251" s="2575">
        <v>1</v>
      </c>
      <c r="BE251" s="1163"/>
      <c r="BF251" s="1164">
        <v>29.505855203619902</v>
      </c>
      <c r="BG251" s="1164">
        <v>73.2232941176471</v>
      </c>
      <c r="BH251" s="1163"/>
      <c r="BI251" s="1164">
        <v>130.50407239819</v>
      </c>
      <c r="BJ251" s="1164">
        <f t="shared" si="45"/>
        <v>233.23322171945699</v>
      </c>
      <c r="BK251" s="1165"/>
      <c r="BL251" s="1164">
        <v>94.376568784588898</v>
      </c>
      <c r="BM251" s="1164">
        <v>0</v>
      </c>
      <c r="BN251" s="1164">
        <v>241</v>
      </c>
      <c r="BO251" s="1164">
        <v>40.633745306496898</v>
      </c>
      <c r="BP251" s="1164">
        <f t="shared" si="46"/>
        <v>609.24353581054277</v>
      </c>
      <c r="BQ251" s="1165"/>
      <c r="BR251" s="62"/>
      <c r="BS251" s="600"/>
      <c r="BT251" s="2544"/>
      <c r="BU251" s="599"/>
      <c r="BV251" s="599"/>
      <c r="BW251" s="599"/>
      <c r="BX251" s="599"/>
      <c r="BY251" s="599"/>
      <c r="BZ251" s="599"/>
      <c r="CA251" s="599"/>
      <c r="CB251" s="599"/>
      <c r="CC251" s="599"/>
      <c r="CD251" s="599"/>
      <c r="CE251" s="599"/>
      <c r="CF251" s="599"/>
      <c r="CG251" s="599"/>
      <c r="CH251" s="599"/>
      <c r="CI251" s="599"/>
      <c r="CJ251" s="599"/>
      <c r="CK251" s="599"/>
      <c r="CL251" s="599"/>
      <c r="CM251" s="599"/>
    </row>
    <row r="252" spans="1:91" ht="20.25" customHeight="1" x14ac:dyDescent="0.55000000000000004">
      <c r="A252" s="90"/>
      <c r="B252" s="89"/>
      <c r="C252" s="90"/>
      <c r="D252" s="89"/>
      <c r="E252" s="90"/>
      <c r="F252" s="89"/>
      <c r="G252" s="90"/>
      <c r="H252" s="89"/>
      <c r="I252" s="1339" t="str">
        <f t="shared" si="41"/>
        <v/>
      </c>
      <c r="J252" s="1375"/>
      <c r="K252" s="830"/>
      <c r="L252" s="830"/>
      <c r="M252" s="830"/>
      <c r="N252" s="830"/>
      <c r="O252" s="830"/>
      <c r="P252" s="830"/>
      <c r="Q252" s="830"/>
      <c r="R252" s="830"/>
      <c r="S252" s="830"/>
      <c r="T252" s="879"/>
      <c r="U252" s="2871"/>
      <c r="V252" s="830"/>
      <c r="W252" s="830"/>
      <c r="X252" s="127"/>
      <c r="Y252" s="127"/>
      <c r="Z252" s="61"/>
      <c r="AA252" s="61"/>
      <c r="AB252" s="61"/>
      <c r="AC252" s="2549"/>
      <c r="AD252" s="3692"/>
      <c r="AE252" s="3697"/>
      <c r="AF252" s="3697"/>
      <c r="AG252" s="3384"/>
      <c r="AH252" s="3384"/>
      <c r="AI252" s="3384"/>
      <c r="AJ252" s="3384"/>
      <c r="AK252" s="3384"/>
      <c r="AL252" s="3384"/>
      <c r="AM252" s="3384"/>
      <c r="AN252" s="3384"/>
      <c r="AO252" s="3384"/>
      <c r="AP252" s="3384"/>
      <c r="AQ252" s="3384"/>
      <c r="AR252" s="2013"/>
      <c r="AS252" s="1784"/>
      <c r="AT252" s="1784"/>
      <c r="AU252" s="1784"/>
      <c r="AV252" s="1907"/>
      <c r="AW252" s="1410"/>
      <c r="AX252" s="1850"/>
      <c r="AY252" s="1552"/>
      <c r="AZ252" s="1851"/>
      <c r="BA252" s="1555"/>
      <c r="BB252" s="1163"/>
      <c r="BC252" s="1163"/>
      <c r="BD252" s="1163"/>
      <c r="BE252" s="1163"/>
      <c r="BF252" s="1164"/>
      <c r="BG252" s="1164"/>
      <c r="BH252" s="1163"/>
      <c r="BI252" s="1164"/>
      <c r="BJ252" s="1164"/>
      <c r="BK252" s="1162"/>
      <c r="BL252" s="1164"/>
      <c r="BM252" s="1164"/>
      <c r="BN252" s="1164"/>
      <c r="BO252" s="1164"/>
      <c r="BP252" s="1164"/>
      <c r="BQ252" s="1165"/>
      <c r="BR252" s="62"/>
      <c r="BS252" s="177"/>
      <c r="BT252" s="837"/>
    </row>
    <row r="253" spans="1:91" ht="20.25" customHeight="1" x14ac:dyDescent="0.6">
      <c r="A253" s="809"/>
      <c r="B253" s="810"/>
      <c r="C253" s="809"/>
      <c r="D253" s="810"/>
      <c r="E253" s="809"/>
      <c r="F253" s="810"/>
      <c r="G253" s="809"/>
      <c r="H253" s="810"/>
      <c r="I253" s="811" t="str">
        <f t="shared" si="41"/>
        <v/>
      </c>
      <c r="J253" s="811"/>
      <c r="K253" s="943">
        <v>220</v>
      </c>
      <c r="L253" s="947"/>
      <c r="M253" s="947"/>
      <c r="N253" s="947"/>
      <c r="O253" s="947"/>
      <c r="P253" s="947"/>
      <c r="Q253" s="947"/>
      <c r="R253" s="947"/>
      <c r="S253" s="944" t="s">
        <v>119</v>
      </c>
      <c r="T253" s="945" t="s">
        <v>2373</v>
      </c>
      <c r="U253" s="3678"/>
      <c r="V253" s="1019"/>
      <c r="W253" s="1298"/>
      <c r="X253" s="1298"/>
      <c r="Y253" s="945" t="s">
        <v>2373</v>
      </c>
      <c r="Z253" s="945"/>
      <c r="AA253" s="945"/>
      <c r="AB253" s="945"/>
      <c r="AC253" s="1607"/>
      <c r="AD253" s="3658"/>
      <c r="AE253" s="3699"/>
      <c r="AF253" s="3699"/>
      <c r="AG253" s="3658"/>
      <c r="AH253" s="3658"/>
      <c r="AI253" s="3658"/>
      <c r="AJ253" s="3658"/>
      <c r="AK253" s="3658"/>
      <c r="AL253" s="3658"/>
      <c r="AM253" s="3658"/>
      <c r="AN253" s="3658"/>
      <c r="AO253" s="3658"/>
      <c r="AP253" s="3658"/>
      <c r="AQ253" s="3658"/>
      <c r="AR253" s="2153"/>
      <c r="AS253" s="2004"/>
      <c r="AT253" s="2004"/>
      <c r="AU253" s="2004"/>
      <c r="AV253" s="2005"/>
      <c r="AW253" s="1993"/>
      <c r="AX253" s="2021"/>
      <c r="AY253" s="945"/>
      <c r="AZ253" s="2022"/>
      <c r="BA253" s="1614"/>
      <c r="BB253" s="945"/>
      <c r="BC253" s="945"/>
      <c r="BD253" s="945"/>
      <c r="BE253" s="945"/>
      <c r="BF253" s="945"/>
      <c r="BG253" s="945"/>
      <c r="BH253" s="945"/>
      <c r="BI253" s="945"/>
      <c r="BJ253" s="945"/>
      <c r="BK253" s="945"/>
      <c r="BL253" s="945"/>
      <c r="BM253" s="945"/>
      <c r="BN253" s="945"/>
      <c r="BO253" s="945"/>
      <c r="BP253" s="945"/>
      <c r="BQ253" s="945"/>
      <c r="BR253" s="945"/>
      <c r="BS253" s="177"/>
      <c r="BT253" s="837"/>
    </row>
    <row r="254" spans="1:91" ht="20.25" customHeight="1" x14ac:dyDescent="0.6">
      <c r="A254" s="90"/>
      <c r="B254" s="89"/>
      <c r="C254" s="90"/>
      <c r="D254" s="89"/>
      <c r="E254" s="90"/>
      <c r="F254" s="89"/>
      <c r="G254" s="90"/>
      <c r="H254" s="89"/>
      <c r="I254" s="1339" t="str">
        <f t="shared" si="41"/>
        <v/>
      </c>
      <c r="J254" s="1339"/>
      <c r="K254" s="91"/>
      <c r="L254" s="127"/>
      <c r="M254" s="120"/>
      <c r="N254" s="120"/>
      <c r="O254" s="120"/>
      <c r="P254" s="120"/>
      <c r="Q254" s="120"/>
      <c r="R254" s="120"/>
      <c r="S254" s="127"/>
      <c r="T254" s="60"/>
      <c r="U254" s="3925"/>
      <c r="V254" s="127"/>
      <c r="W254" s="127"/>
      <c r="X254" s="127"/>
      <c r="Y254" s="127"/>
      <c r="Z254" s="144"/>
      <c r="AA254" s="144"/>
      <c r="AB254" s="144"/>
      <c r="AC254" s="2549"/>
      <c r="AD254" s="3692"/>
      <c r="AE254" s="3700"/>
      <c r="AF254" s="3700"/>
      <c r="AG254" s="3384"/>
      <c r="AH254" s="3384"/>
      <c r="AI254" s="3384"/>
      <c r="AJ254" s="3384"/>
      <c r="AK254" s="3384"/>
      <c r="AL254" s="3384"/>
      <c r="AM254" s="3384"/>
      <c r="AN254" s="3384"/>
      <c r="AO254" s="3384"/>
      <c r="AP254" s="3384"/>
      <c r="AQ254" s="3384"/>
      <c r="AR254" s="2013"/>
      <c r="AS254" s="1784"/>
      <c r="AT254" s="1784"/>
      <c r="AU254" s="1784"/>
      <c r="AV254" s="1907"/>
      <c r="AW254" s="1410"/>
      <c r="AX254" s="1850"/>
      <c r="AY254" s="1552"/>
      <c r="AZ254" s="1851"/>
      <c r="BA254" s="1555"/>
      <c r="BB254" s="1163"/>
      <c r="BC254" s="1163"/>
      <c r="BD254" s="1163"/>
      <c r="BE254" s="1163"/>
      <c r="BF254" s="1164"/>
      <c r="BG254" s="1164"/>
      <c r="BH254" s="1163"/>
      <c r="BI254" s="1164"/>
      <c r="BJ254" s="1164"/>
      <c r="BK254" s="1162"/>
      <c r="BL254" s="1164"/>
      <c r="BM254" s="1164"/>
      <c r="BN254" s="1164"/>
      <c r="BO254" s="1164"/>
      <c r="BP254" s="1164"/>
      <c r="BQ254" s="1165"/>
      <c r="BR254" s="62"/>
      <c r="BS254" s="177"/>
      <c r="BT254" s="837"/>
    </row>
    <row r="255" spans="1:91" s="602" customFormat="1" ht="51.75" customHeight="1" x14ac:dyDescent="0.35">
      <c r="A255" s="1437">
        <v>0</v>
      </c>
      <c r="B255" s="1438">
        <v>7</v>
      </c>
      <c r="C255" s="1437">
        <v>0</v>
      </c>
      <c r="D255" s="1438">
        <v>5</v>
      </c>
      <c r="E255" s="1437">
        <v>5</v>
      </c>
      <c r="F255" s="1438">
        <v>0</v>
      </c>
      <c r="G255" s="1437">
        <v>0</v>
      </c>
      <c r="H255" s="1438">
        <v>1</v>
      </c>
      <c r="I255" s="1375" t="str">
        <f t="shared" si="41"/>
        <v>07055001</v>
      </c>
      <c r="J255" s="2766" t="str">
        <f t="shared" ref="J255:J266" si="47">CONCATENATE(A255,B255,C255,D255,E255,F255,G255,H255)</f>
        <v>07055001</v>
      </c>
      <c r="K255" s="835"/>
      <c r="L255" s="835">
        <v>722001</v>
      </c>
      <c r="M255" s="835"/>
      <c r="N255" s="835"/>
      <c r="O255" s="835"/>
      <c r="P255" s="835"/>
      <c r="Q255" s="835"/>
      <c r="R255" s="835"/>
      <c r="S255" s="2703" t="s">
        <v>119</v>
      </c>
      <c r="T255" s="2698" t="s">
        <v>2374</v>
      </c>
      <c r="U255" s="2871"/>
      <c r="V255" s="835" t="s">
        <v>653</v>
      </c>
      <c r="W255" s="2415" t="s">
        <v>2375</v>
      </c>
      <c r="X255" s="2484" t="s">
        <v>2288</v>
      </c>
      <c r="Y255" s="2545" t="s">
        <v>2374</v>
      </c>
      <c r="Z255" s="3053" t="s">
        <v>649</v>
      </c>
      <c r="AA255" s="2543"/>
      <c r="AB255" s="2543"/>
      <c r="AC255" s="3679">
        <v>28.6</v>
      </c>
      <c r="AD255" s="3507">
        <f t="shared" ref="AD255:AD266" si="48">AY255</f>
        <v>45</v>
      </c>
      <c r="AE255" s="3698">
        <v>69.7</v>
      </c>
      <c r="AF255" s="3698"/>
      <c r="AG255" s="3398">
        <v>90</v>
      </c>
      <c r="AH255" s="3398">
        <v>90</v>
      </c>
      <c r="AI255" s="3384"/>
      <c r="AJ255" s="3384"/>
      <c r="AK255" s="3384"/>
      <c r="AL255" s="3384"/>
      <c r="AM255" s="3384"/>
      <c r="AN255" s="3384"/>
      <c r="AO255" s="3384"/>
      <c r="AP255" s="3398">
        <v>90</v>
      </c>
      <c r="AQ255" s="3398">
        <v>90</v>
      </c>
      <c r="AR255" s="2013"/>
      <c r="AS255" s="1784"/>
      <c r="AT255" s="1784"/>
      <c r="AU255" s="1784"/>
      <c r="AV255" s="1907"/>
      <c r="AW255" s="1410"/>
      <c r="AX255" s="2916">
        <f t="shared" ref="AX255:AX266" si="49">(BA255*AQ255)+(BB255*AH255)+(BC255*AH255)+(BD255*AH255)</f>
        <v>540</v>
      </c>
      <c r="AY255" s="3042">
        <f>AX255/'Radiología simple.'!$AO$8</f>
        <v>45</v>
      </c>
      <c r="AZ255" s="1807" t="str" cm="1">
        <f t="array" ref="AZ255">_xlfn.IFS(AY255&lt;4,"estandar",AY255&gt;9,"compleja",AY255&gt;4,"avanzada")</f>
        <v>compleja</v>
      </c>
      <c r="BA255" s="2573">
        <v>2</v>
      </c>
      <c r="BB255" s="2574">
        <v>2</v>
      </c>
      <c r="BC255" s="2574">
        <v>1</v>
      </c>
      <c r="BD255" s="2575">
        <v>1</v>
      </c>
      <c r="BE255" s="1163"/>
      <c r="BF255" s="1164">
        <v>29.505855203619902</v>
      </c>
      <c r="BG255" s="1164">
        <v>73.2232941176471</v>
      </c>
      <c r="BH255" s="1163"/>
      <c r="BI255" s="1164">
        <v>130.50407239819</v>
      </c>
      <c r="BJ255" s="1164">
        <f t="shared" ref="BJ255:BJ266" si="50">SUM(BF255,BG255,BI255)</f>
        <v>233.23322171945699</v>
      </c>
      <c r="BK255" s="1165"/>
      <c r="BL255" s="1164">
        <v>94.376568784588898</v>
      </c>
      <c r="BM255" s="1164">
        <v>0</v>
      </c>
      <c r="BN255" s="1164">
        <v>300</v>
      </c>
      <c r="BO255" s="1164">
        <v>40.633745306496898</v>
      </c>
      <c r="BP255" s="1164">
        <f t="shared" ref="BP255:BP266" si="51">SUM(BJ255,BL255,BM255,BN255,BO255)</f>
        <v>668.24353581054277</v>
      </c>
      <c r="BQ255" s="1165"/>
      <c r="BR255" s="62"/>
      <c r="BS255" s="600"/>
      <c r="BT255" s="2544"/>
      <c r="BU255" s="599"/>
      <c r="BV255" s="599"/>
      <c r="BW255" s="599"/>
      <c r="BX255" s="599"/>
      <c r="BY255" s="599"/>
      <c r="BZ255" s="599"/>
      <c r="CA255" s="599"/>
      <c r="CB255" s="599"/>
      <c r="CC255" s="599"/>
      <c r="CD255" s="599"/>
      <c r="CE255" s="599"/>
      <c r="CF255" s="599"/>
      <c r="CG255" s="599"/>
      <c r="CH255" s="599"/>
      <c r="CI255" s="599"/>
      <c r="CJ255" s="599"/>
      <c r="CK255" s="599"/>
      <c r="CL255" s="599"/>
      <c r="CM255" s="599"/>
    </row>
    <row r="256" spans="1:91" s="602" customFormat="1" ht="51.75" customHeight="1" x14ac:dyDescent="0.35">
      <c r="A256" s="1437">
        <v>0</v>
      </c>
      <c r="B256" s="1438">
        <v>7</v>
      </c>
      <c r="C256" s="1437">
        <v>0</v>
      </c>
      <c r="D256" s="1438">
        <v>5</v>
      </c>
      <c r="E256" s="1437">
        <v>5</v>
      </c>
      <c r="F256" s="1438">
        <v>1</v>
      </c>
      <c r="G256" s="1437">
        <v>0</v>
      </c>
      <c r="H256" s="1438">
        <v>1</v>
      </c>
      <c r="I256" s="1375" t="str">
        <f t="shared" si="41"/>
        <v>07055101</v>
      </c>
      <c r="J256" s="2766" t="str">
        <f t="shared" si="47"/>
        <v>07055101</v>
      </c>
      <c r="K256" s="835"/>
      <c r="L256" s="835">
        <v>72201</v>
      </c>
      <c r="M256" s="835"/>
      <c r="N256" s="835"/>
      <c r="O256" s="835"/>
      <c r="P256" s="835"/>
      <c r="Q256" s="835"/>
      <c r="R256" s="835"/>
      <c r="S256" s="2703" t="s">
        <v>119</v>
      </c>
      <c r="T256" s="2698" t="s">
        <v>2376</v>
      </c>
      <c r="U256" s="2871"/>
      <c r="V256" s="835" t="s">
        <v>653</v>
      </c>
      <c r="W256" s="2415" t="s">
        <v>2377</v>
      </c>
      <c r="X256" s="2484" t="s">
        <v>2288</v>
      </c>
      <c r="Y256" s="2545" t="s">
        <v>2376</v>
      </c>
      <c r="Z256" s="3053" t="s">
        <v>649</v>
      </c>
      <c r="AA256" s="2543"/>
      <c r="AB256" s="2543"/>
      <c r="AC256" s="3679">
        <v>16.899999999999999</v>
      </c>
      <c r="AD256" s="3507">
        <f t="shared" si="48"/>
        <v>18.75</v>
      </c>
      <c r="AE256" s="3698">
        <v>195</v>
      </c>
      <c r="AF256" s="3698"/>
      <c r="AG256" s="3398">
        <v>90</v>
      </c>
      <c r="AH256" s="3398">
        <v>45</v>
      </c>
      <c r="AI256" s="3384"/>
      <c r="AJ256" s="3384"/>
      <c r="AK256" s="3384"/>
      <c r="AL256" s="3384"/>
      <c r="AM256" s="3384"/>
      <c r="AN256" s="3384"/>
      <c r="AO256" s="3384"/>
      <c r="AP256" s="3398">
        <v>90</v>
      </c>
      <c r="AQ256" s="3398">
        <v>45</v>
      </c>
      <c r="AR256" s="2013"/>
      <c r="AS256" s="1784"/>
      <c r="AT256" s="1784"/>
      <c r="AU256" s="1784"/>
      <c r="AV256" s="1907"/>
      <c r="AW256" s="1410"/>
      <c r="AX256" s="2916">
        <f t="shared" si="49"/>
        <v>225</v>
      </c>
      <c r="AY256" s="3042">
        <f>AX256/'Radiología simple.'!$AO$8</f>
        <v>18.75</v>
      </c>
      <c r="AZ256" s="1807" t="str" cm="1">
        <f t="array" ref="AZ256">_xlfn.IFS(AY256&lt;4,"estandar",AY256&gt;9,"compleja",AY256&gt;4,"avanzada")</f>
        <v>compleja</v>
      </c>
      <c r="BA256" s="2573">
        <v>2</v>
      </c>
      <c r="BB256" s="2574">
        <v>2</v>
      </c>
      <c r="BC256" s="2574">
        <v>0</v>
      </c>
      <c r="BD256" s="2575">
        <v>1</v>
      </c>
      <c r="BE256" s="1163"/>
      <c r="BF256" s="1164">
        <v>29.505855203619902</v>
      </c>
      <c r="BG256" s="1164">
        <v>73.2232941176471</v>
      </c>
      <c r="BH256" s="1163"/>
      <c r="BI256" s="1164">
        <v>130.50407239819</v>
      </c>
      <c r="BJ256" s="1164">
        <f t="shared" si="50"/>
        <v>233.23322171945699</v>
      </c>
      <c r="BK256" s="1165"/>
      <c r="BL256" s="1164">
        <v>94.376568784588898</v>
      </c>
      <c r="BM256" s="1164">
        <v>0</v>
      </c>
      <c r="BN256" s="1164">
        <v>1434</v>
      </c>
      <c r="BO256" s="1164">
        <v>40.633745306496898</v>
      </c>
      <c r="BP256" s="1164">
        <f t="shared" si="51"/>
        <v>1802.2435358105429</v>
      </c>
      <c r="BQ256" s="1165"/>
      <c r="BR256" s="62"/>
      <c r="BS256" s="600"/>
      <c r="BT256" s="2544"/>
      <c r="BU256" s="599"/>
      <c r="BV256" s="599"/>
      <c r="BW256" s="599"/>
      <c r="BX256" s="599"/>
      <c r="BY256" s="599"/>
      <c r="BZ256" s="599"/>
      <c r="CA256" s="599"/>
      <c r="CB256" s="599"/>
      <c r="CC256" s="599"/>
      <c r="CD256" s="599"/>
      <c r="CE256" s="599"/>
      <c r="CF256" s="599"/>
      <c r="CG256" s="599"/>
      <c r="CH256" s="599"/>
      <c r="CI256" s="599"/>
      <c r="CJ256" s="599"/>
      <c r="CK256" s="599"/>
      <c r="CL256" s="599"/>
      <c r="CM256" s="599"/>
    </row>
    <row r="257" spans="1:91" s="602" customFormat="1" ht="51.75" customHeight="1" x14ac:dyDescent="0.35">
      <c r="A257" s="1437">
        <v>0</v>
      </c>
      <c r="B257" s="1438">
        <v>7</v>
      </c>
      <c r="C257" s="1437">
        <v>0</v>
      </c>
      <c r="D257" s="1438">
        <v>5</v>
      </c>
      <c r="E257" s="1437">
        <v>5</v>
      </c>
      <c r="F257" s="1438">
        <v>2</v>
      </c>
      <c r="G257" s="1437">
        <v>0</v>
      </c>
      <c r="H257" s="1438">
        <v>1</v>
      </c>
      <c r="I257" s="1375" t="str">
        <f t="shared" si="41"/>
        <v>07055201</v>
      </c>
      <c r="J257" s="2766" t="str">
        <f t="shared" si="47"/>
        <v>07055201</v>
      </c>
      <c r="K257" s="835"/>
      <c r="L257" s="835">
        <v>72202</v>
      </c>
      <c r="M257" s="835"/>
      <c r="N257" s="835"/>
      <c r="O257" s="835"/>
      <c r="P257" s="835"/>
      <c r="Q257" s="835"/>
      <c r="R257" s="835"/>
      <c r="S257" s="2703" t="s">
        <v>119</v>
      </c>
      <c r="T257" s="2698" t="s">
        <v>2378</v>
      </c>
      <c r="U257" s="2871"/>
      <c r="V257" s="835" t="s">
        <v>653</v>
      </c>
      <c r="W257" s="2415" t="s">
        <v>2379</v>
      </c>
      <c r="X257" s="2484" t="s">
        <v>2288</v>
      </c>
      <c r="Y257" s="2545" t="s">
        <v>2378</v>
      </c>
      <c r="Z257" s="3053" t="s">
        <v>649</v>
      </c>
      <c r="AA257" s="2543"/>
      <c r="AB257" s="2543"/>
      <c r="AC257" s="3679">
        <v>7.5</v>
      </c>
      <c r="AD257" s="3507">
        <f t="shared" si="48"/>
        <v>16.666666666666668</v>
      </c>
      <c r="AE257" s="3698">
        <v>42.9</v>
      </c>
      <c r="AF257" s="3698"/>
      <c r="AG257" s="3398">
        <v>40</v>
      </c>
      <c r="AH257" s="3398">
        <v>40</v>
      </c>
      <c r="AI257" s="3384"/>
      <c r="AJ257" s="3384"/>
      <c r="AK257" s="3384"/>
      <c r="AL257" s="3384"/>
      <c r="AM257" s="3384"/>
      <c r="AN257" s="3384"/>
      <c r="AO257" s="3384"/>
      <c r="AP257" s="3398">
        <v>40</v>
      </c>
      <c r="AQ257" s="3398">
        <v>40</v>
      </c>
      <c r="AR257" s="2013"/>
      <c r="AS257" s="1784"/>
      <c r="AT257" s="1784"/>
      <c r="AU257" s="1784"/>
      <c r="AV257" s="1907"/>
      <c r="AW257" s="1410"/>
      <c r="AX257" s="2916">
        <f t="shared" si="49"/>
        <v>200</v>
      </c>
      <c r="AY257" s="3042">
        <f>AX257/'Radiología simple.'!$AO$8</f>
        <v>16.666666666666668</v>
      </c>
      <c r="AZ257" s="1807" t="str" cm="1">
        <f t="array" ref="AZ257">_xlfn.IFS(AY257&lt;4,"estandar",AY257&gt;9,"compleja",AY257&gt;4,"avanzada")</f>
        <v>compleja</v>
      </c>
      <c r="BA257" s="2573">
        <v>1</v>
      </c>
      <c r="BB257" s="2574">
        <v>2</v>
      </c>
      <c r="BC257" s="2574">
        <v>1</v>
      </c>
      <c r="BD257" s="2575">
        <v>1</v>
      </c>
      <c r="BE257" s="1163"/>
      <c r="BF257" s="1164">
        <v>13.113713423831101</v>
      </c>
      <c r="BG257" s="1164">
        <v>32.543686274509803</v>
      </c>
      <c r="BH257" s="1163"/>
      <c r="BI257" s="1164">
        <v>29.000904977375601</v>
      </c>
      <c r="BJ257" s="1164">
        <f t="shared" si="50"/>
        <v>74.658304675716508</v>
      </c>
      <c r="BK257" s="1165"/>
      <c r="BL257" s="1164">
        <v>41.945141682039498</v>
      </c>
      <c r="BM257" s="1164">
        <v>0</v>
      </c>
      <c r="BN257" s="1164">
        <v>241</v>
      </c>
      <c r="BO257" s="1164">
        <v>40.633745306496898</v>
      </c>
      <c r="BP257" s="1164">
        <f t="shared" si="51"/>
        <v>398.23719166425292</v>
      </c>
      <c r="BQ257" s="1165"/>
      <c r="BR257" s="62"/>
      <c r="BS257" s="600"/>
      <c r="BT257" s="2544"/>
      <c r="BU257" s="599"/>
      <c r="BV257" s="599"/>
      <c r="BW257" s="599"/>
      <c r="BX257" s="599"/>
      <c r="BY257" s="599"/>
      <c r="BZ257" s="599"/>
      <c r="CA257" s="599"/>
      <c r="CB257" s="599"/>
      <c r="CC257" s="599"/>
      <c r="CD257" s="599"/>
      <c r="CE257" s="599"/>
      <c r="CF257" s="599"/>
      <c r="CG257" s="599"/>
      <c r="CH257" s="599"/>
      <c r="CI257" s="599"/>
      <c r="CJ257" s="599"/>
      <c r="CK257" s="599"/>
      <c r="CL257" s="599"/>
      <c r="CM257" s="599"/>
    </row>
    <row r="258" spans="1:91" s="602" customFormat="1" ht="51.75" customHeight="1" x14ac:dyDescent="0.35">
      <c r="A258" s="1437">
        <v>0</v>
      </c>
      <c r="B258" s="1438">
        <v>7</v>
      </c>
      <c r="C258" s="1437">
        <v>0</v>
      </c>
      <c r="D258" s="1438">
        <v>5</v>
      </c>
      <c r="E258" s="1437">
        <v>5</v>
      </c>
      <c r="F258" s="1438">
        <v>3</v>
      </c>
      <c r="G258" s="1437">
        <v>0</v>
      </c>
      <c r="H258" s="1438">
        <v>1</v>
      </c>
      <c r="I258" s="1375" t="str">
        <f t="shared" si="41"/>
        <v>07055301</v>
      </c>
      <c r="J258" s="2766" t="str">
        <f t="shared" si="47"/>
        <v>07055301</v>
      </c>
      <c r="K258" s="835"/>
      <c r="L258" s="835">
        <v>72203</v>
      </c>
      <c r="M258" s="835"/>
      <c r="N258" s="835"/>
      <c r="O258" s="835"/>
      <c r="P258" s="835"/>
      <c r="Q258" s="835"/>
      <c r="R258" s="835"/>
      <c r="S258" s="2703" t="s">
        <v>119</v>
      </c>
      <c r="T258" s="2698" t="s">
        <v>2380</v>
      </c>
      <c r="U258" s="2871"/>
      <c r="V258" s="835" t="s">
        <v>653</v>
      </c>
      <c r="W258" s="2415" t="s">
        <v>2381</v>
      </c>
      <c r="X258" s="2484" t="s">
        <v>2288</v>
      </c>
      <c r="Y258" s="2545" t="s">
        <v>2380</v>
      </c>
      <c r="Z258" s="3053" t="s">
        <v>649</v>
      </c>
      <c r="AA258" s="2543"/>
      <c r="AB258" s="2543"/>
      <c r="AC258" s="3679">
        <v>18.8</v>
      </c>
      <c r="AD258" s="3507">
        <f t="shared" si="48"/>
        <v>15</v>
      </c>
      <c r="AE258" s="3698">
        <v>92.7</v>
      </c>
      <c r="AF258" s="3698"/>
      <c r="AG258" s="3398">
        <v>100</v>
      </c>
      <c r="AH258" s="3398">
        <v>30</v>
      </c>
      <c r="AI258" s="3384"/>
      <c r="AJ258" s="3384"/>
      <c r="AK258" s="3384"/>
      <c r="AL258" s="3384"/>
      <c r="AM258" s="3384"/>
      <c r="AN258" s="3384"/>
      <c r="AO258" s="3384"/>
      <c r="AP258" s="3398">
        <v>100</v>
      </c>
      <c r="AQ258" s="3398">
        <v>30</v>
      </c>
      <c r="AR258" s="2013"/>
      <c r="AS258" s="1784"/>
      <c r="AT258" s="1784"/>
      <c r="AU258" s="1784"/>
      <c r="AV258" s="1907"/>
      <c r="AW258" s="1410"/>
      <c r="AX258" s="2916">
        <f t="shared" si="49"/>
        <v>180</v>
      </c>
      <c r="AY258" s="3042">
        <f>AX258/'Radiología simple.'!$AO$8</f>
        <v>15</v>
      </c>
      <c r="AZ258" s="1807" t="str" cm="1">
        <f t="array" ref="AZ258">_xlfn.IFS(AY258&lt;4,"estandar",AY258&gt;9,"compleja",AY258&gt;4,"avanzada")</f>
        <v>compleja</v>
      </c>
      <c r="BA258" s="2573">
        <v>2</v>
      </c>
      <c r="BB258" s="2574">
        <v>2</v>
      </c>
      <c r="BC258" s="2574">
        <v>1</v>
      </c>
      <c r="BD258" s="2575">
        <v>1</v>
      </c>
      <c r="BE258" s="1163"/>
      <c r="BF258" s="1164">
        <v>32.784283559577702</v>
      </c>
      <c r="BG258" s="1164">
        <v>81.359215686274496</v>
      </c>
      <c r="BH258" s="1163"/>
      <c r="BI258" s="1164">
        <v>145.00452488687799</v>
      </c>
      <c r="BJ258" s="1164">
        <f t="shared" si="50"/>
        <v>259.1480241327302</v>
      </c>
      <c r="BK258" s="1165"/>
      <c r="BL258" s="1164">
        <v>104.862854205099</v>
      </c>
      <c r="BM258" s="1164">
        <v>0</v>
      </c>
      <c r="BN258" s="1164">
        <v>540</v>
      </c>
      <c r="BO258" s="1164">
        <v>40.633745306496898</v>
      </c>
      <c r="BP258" s="1164">
        <f t="shared" si="51"/>
        <v>944.64462364432597</v>
      </c>
      <c r="BQ258" s="1165"/>
      <c r="BR258" s="62"/>
      <c r="BS258" s="600"/>
      <c r="BT258" s="2544"/>
      <c r="BU258" s="599"/>
      <c r="BV258" s="599"/>
      <c r="BW258" s="599"/>
      <c r="BX258" s="599"/>
      <c r="BY258" s="599"/>
      <c r="BZ258" s="599"/>
      <c r="CA258" s="599"/>
      <c r="CB258" s="599"/>
      <c r="CC258" s="599"/>
      <c r="CD258" s="599"/>
      <c r="CE258" s="599"/>
      <c r="CF258" s="599"/>
      <c r="CG258" s="599"/>
      <c r="CH258" s="599"/>
      <c r="CI258" s="599"/>
      <c r="CJ258" s="599"/>
      <c r="CK258" s="599"/>
      <c r="CL258" s="599"/>
      <c r="CM258" s="599"/>
    </row>
    <row r="259" spans="1:91" s="602" customFormat="1" ht="51.75" customHeight="1" x14ac:dyDescent="0.35">
      <c r="A259" s="1437">
        <v>0</v>
      </c>
      <c r="B259" s="1438">
        <v>7</v>
      </c>
      <c r="C259" s="1437">
        <v>0</v>
      </c>
      <c r="D259" s="1438">
        <v>5</v>
      </c>
      <c r="E259" s="1437">
        <v>5</v>
      </c>
      <c r="F259" s="1438">
        <v>4</v>
      </c>
      <c r="G259" s="1437">
        <v>0</v>
      </c>
      <c r="H259" s="1438">
        <v>1</v>
      </c>
      <c r="I259" s="1375" t="str">
        <f t="shared" si="41"/>
        <v>07055401</v>
      </c>
      <c r="J259" s="2766" t="str">
        <f t="shared" si="47"/>
        <v>07055401</v>
      </c>
      <c r="K259" s="835"/>
      <c r="L259" s="835">
        <v>72204</v>
      </c>
      <c r="M259" s="835"/>
      <c r="N259" s="835"/>
      <c r="O259" s="835"/>
      <c r="P259" s="835"/>
      <c r="Q259" s="835"/>
      <c r="R259" s="835"/>
      <c r="S259" s="2703" t="s">
        <v>119</v>
      </c>
      <c r="T259" s="2698" t="s">
        <v>2382</v>
      </c>
      <c r="U259" s="2871"/>
      <c r="V259" s="835" t="s">
        <v>653</v>
      </c>
      <c r="W259" s="2415" t="s">
        <v>2383</v>
      </c>
      <c r="X259" s="2484" t="s">
        <v>2288</v>
      </c>
      <c r="Y259" s="2545" t="s">
        <v>2382</v>
      </c>
      <c r="Z259" s="3053" t="s">
        <v>649</v>
      </c>
      <c r="AA259" s="2543"/>
      <c r="AB259" s="2543"/>
      <c r="AC259" s="3679">
        <v>38.200000000000003</v>
      </c>
      <c r="AD259" s="3507">
        <f t="shared" si="48"/>
        <v>45</v>
      </c>
      <c r="AE259" s="3698">
        <v>118.7</v>
      </c>
      <c r="AF259" s="3698"/>
      <c r="AG259" s="3398">
        <v>120</v>
      </c>
      <c r="AH259" s="3398">
        <v>90</v>
      </c>
      <c r="AI259" s="3384"/>
      <c r="AJ259" s="3384"/>
      <c r="AK259" s="3384"/>
      <c r="AL259" s="3384"/>
      <c r="AM259" s="3384"/>
      <c r="AN259" s="3384"/>
      <c r="AO259" s="3384"/>
      <c r="AP259" s="3398">
        <v>120</v>
      </c>
      <c r="AQ259" s="3398">
        <v>90</v>
      </c>
      <c r="AR259" s="2013"/>
      <c r="AS259" s="1784"/>
      <c r="AT259" s="1784"/>
      <c r="AU259" s="1784"/>
      <c r="AV259" s="1907"/>
      <c r="AW259" s="1410"/>
      <c r="AX259" s="2916">
        <f t="shared" si="49"/>
        <v>540</v>
      </c>
      <c r="AY259" s="3042">
        <f>AX259/'Radiología simple.'!$AO$8</f>
        <v>45</v>
      </c>
      <c r="AZ259" s="1807" t="str" cm="1">
        <f t="array" ref="AZ259">_xlfn.IFS(AY259&lt;4,"estandar",AY259&gt;9,"compleja",AY259&gt;4,"avanzada")</f>
        <v>compleja</v>
      </c>
      <c r="BA259" s="2573">
        <v>2</v>
      </c>
      <c r="BB259" s="2574">
        <v>2</v>
      </c>
      <c r="BC259" s="2574">
        <v>1</v>
      </c>
      <c r="BD259" s="2575">
        <v>1</v>
      </c>
      <c r="BE259" s="1163"/>
      <c r="BF259" s="1164">
        <v>39.341140271493202</v>
      </c>
      <c r="BG259" s="1164">
        <v>97.631058823529401</v>
      </c>
      <c r="BH259" s="1163"/>
      <c r="BI259" s="1164">
        <v>174.00542986425299</v>
      </c>
      <c r="BJ259" s="1164">
        <f t="shared" si="50"/>
        <v>310.97762895927559</v>
      </c>
      <c r="BK259" s="1165"/>
      <c r="BL259" s="1164">
        <v>125.835425046118</v>
      </c>
      <c r="BM259" s="1164">
        <v>0</v>
      </c>
      <c r="BN259" s="1164">
        <v>633</v>
      </c>
      <c r="BO259" s="1164">
        <v>40.633745306496898</v>
      </c>
      <c r="BP259" s="1164">
        <f t="shared" si="51"/>
        <v>1110.4467993118903</v>
      </c>
      <c r="BQ259" s="1165"/>
      <c r="BR259" s="62"/>
      <c r="BS259" s="600"/>
      <c r="BT259" s="2544"/>
      <c r="BU259" s="599"/>
      <c r="BV259" s="599"/>
      <c r="BW259" s="599"/>
      <c r="BX259" s="599"/>
      <c r="BY259" s="599"/>
      <c r="BZ259" s="599"/>
      <c r="CA259" s="599"/>
      <c r="CB259" s="599"/>
      <c r="CC259" s="599"/>
      <c r="CD259" s="599"/>
      <c r="CE259" s="599"/>
      <c r="CF259" s="599"/>
      <c r="CG259" s="599"/>
      <c r="CH259" s="599"/>
      <c r="CI259" s="599"/>
      <c r="CJ259" s="599"/>
      <c r="CK259" s="599"/>
      <c r="CL259" s="599"/>
      <c r="CM259" s="599"/>
    </row>
    <row r="260" spans="1:91" s="602" customFormat="1" ht="51.75" customHeight="1" x14ac:dyDescent="0.35">
      <c r="A260" s="1437">
        <v>0</v>
      </c>
      <c r="B260" s="1438">
        <v>7</v>
      </c>
      <c r="C260" s="1437">
        <v>0</v>
      </c>
      <c r="D260" s="1438">
        <v>5</v>
      </c>
      <c r="E260" s="1437">
        <v>5</v>
      </c>
      <c r="F260" s="1438">
        <v>5</v>
      </c>
      <c r="G260" s="1437">
        <v>0</v>
      </c>
      <c r="H260" s="1438">
        <v>1</v>
      </c>
      <c r="I260" s="1375" t="str">
        <f t="shared" si="41"/>
        <v>07055501</v>
      </c>
      <c r="J260" s="2766" t="str">
        <f t="shared" si="47"/>
        <v>07055501</v>
      </c>
      <c r="K260" s="835"/>
      <c r="L260" s="835">
        <v>72205</v>
      </c>
      <c r="M260" s="835"/>
      <c r="N260" s="835"/>
      <c r="O260" s="835"/>
      <c r="P260" s="835"/>
      <c r="Q260" s="835"/>
      <c r="R260" s="835"/>
      <c r="S260" s="2703" t="s">
        <v>119</v>
      </c>
      <c r="T260" s="2698" t="s">
        <v>2384</v>
      </c>
      <c r="U260" s="2770"/>
      <c r="V260" s="835" t="s">
        <v>653</v>
      </c>
      <c r="W260" s="2415" t="s">
        <v>2385</v>
      </c>
      <c r="X260" s="2484" t="s">
        <v>2288</v>
      </c>
      <c r="Y260" s="2545" t="s">
        <v>2384</v>
      </c>
      <c r="Z260" s="3053" t="s">
        <v>649</v>
      </c>
      <c r="AA260" s="2543"/>
      <c r="AB260" s="2543"/>
      <c r="AC260" s="3679">
        <v>15.1</v>
      </c>
      <c r="AD260" s="3507">
        <f t="shared" si="48"/>
        <v>33.333333333333336</v>
      </c>
      <c r="AE260" s="3698">
        <v>52.7</v>
      </c>
      <c r="AF260" s="3698"/>
      <c r="AG260" s="3398">
        <v>80</v>
      </c>
      <c r="AH260" s="3398">
        <v>80</v>
      </c>
      <c r="AI260" s="3384"/>
      <c r="AJ260" s="3384"/>
      <c r="AK260" s="3384"/>
      <c r="AL260" s="3384"/>
      <c r="AM260" s="3384"/>
      <c r="AN260" s="3384"/>
      <c r="AO260" s="3384"/>
      <c r="AP260" s="3398">
        <v>80</v>
      </c>
      <c r="AQ260" s="3398">
        <v>80</v>
      </c>
      <c r="AR260" s="2013"/>
      <c r="AS260" s="1784"/>
      <c r="AT260" s="1784"/>
      <c r="AU260" s="1784"/>
      <c r="AV260" s="1907"/>
      <c r="AW260" s="1410"/>
      <c r="AX260" s="2916">
        <f t="shared" si="49"/>
        <v>400</v>
      </c>
      <c r="AY260" s="3042">
        <f>AX260/'Radiología simple.'!$AO$8</f>
        <v>33.333333333333336</v>
      </c>
      <c r="AZ260" s="1807" t="str" cm="1">
        <f t="array" ref="AZ260">_xlfn.IFS(AY260&lt;4,"estandar",AY260&gt;9,"compleja",AY260&gt;4,"avanzada")</f>
        <v>compleja</v>
      </c>
      <c r="BA260" s="2573">
        <v>1</v>
      </c>
      <c r="BB260" s="2574">
        <v>2</v>
      </c>
      <c r="BC260" s="2574">
        <v>1</v>
      </c>
      <c r="BD260" s="2575">
        <v>1</v>
      </c>
      <c r="BE260" s="1163"/>
      <c r="BF260" s="1164">
        <v>26.227426847662102</v>
      </c>
      <c r="BG260" s="1164">
        <v>65.087372549019605</v>
      </c>
      <c r="BH260" s="1163"/>
      <c r="BI260" s="1164">
        <v>58.001809954751103</v>
      </c>
      <c r="BJ260" s="1164">
        <f t="shared" si="50"/>
        <v>149.31660935143282</v>
      </c>
      <c r="BK260" s="1165"/>
      <c r="BL260" s="1164">
        <v>83.890283364078996</v>
      </c>
      <c r="BM260" s="1164">
        <v>0</v>
      </c>
      <c r="BN260" s="1164">
        <v>241</v>
      </c>
      <c r="BO260" s="1164">
        <v>40.633745306496898</v>
      </c>
      <c r="BP260" s="1164">
        <f t="shared" si="51"/>
        <v>514.84063802200865</v>
      </c>
      <c r="BQ260" s="1165"/>
      <c r="BR260" s="62"/>
      <c r="BS260" s="600"/>
      <c r="BT260" s="2544"/>
      <c r="BU260" s="599"/>
      <c r="BV260" s="599"/>
      <c r="BW260" s="599"/>
      <c r="BX260" s="599"/>
      <c r="BY260" s="599"/>
      <c r="BZ260" s="599"/>
      <c r="CA260" s="599"/>
      <c r="CB260" s="599"/>
      <c r="CC260" s="599"/>
      <c r="CD260" s="599"/>
      <c r="CE260" s="599"/>
      <c r="CF260" s="599"/>
      <c r="CG260" s="599"/>
      <c r="CH260" s="599"/>
      <c r="CI260" s="599"/>
      <c r="CJ260" s="599"/>
      <c r="CK260" s="599"/>
      <c r="CL260" s="599"/>
      <c r="CM260" s="599"/>
    </row>
    <row r="261" spans="1:91" s="602" customFormat="1" ht="51.75" customHeight="1" x14ac:dyDescent="0.35">
      <c r="A261" s="1437">
        <v>0</v>
      </c>
      <c r="B261" s="1438">
        <v>7</v>
      </c>
      <c r="C261" s="1437">
        <v>0</v>
      </c>
      <c r="D261" s="1438">
        <v>5</v>
      </c>
      <c r="E261" s="1437">
        <v>5</v>
      </c>
      <c r="F261" s="1438">
        <v>6</v>
      </c>
      <c r="G261" s="1437">
        <v>0</v>
      </c>
      <c r="H261" s="1438">
        <v>1</v>
      </c>
      <c r="I261" s="1375" t="str">
        <f t="shared" si="41"/>
        <v>07055601</v>
      </c>
      <c r="J261" s="2766" t="str">
        <f t="shared" si="47"/>
        <v>07055601</v>
      </c>
      <c r="K261" s="835"/>
      <c r="L261" s="835">
        <v>72206</v>
      </c>
      <c r="M261" s="835"/>
      <c r="N261" s="835"/>
      <c r="O261" s="835"/>
      <c r="P261" s="835"/>
      <c r="Q261" s="835"/>
      <c r="R261" s="835"/>
      <c r="S261" s="2703" t="s">
        <v>119</v>
      </c>
      <c r="T261" s="2698" t="s">
        <v>2386</v>
      </c>
      <c r="U261" s="2770"/>
      <c r="V261" s="835" t="s">
        <v>653</v>
      </c>
      <c r="W261" s="2415" t="s">
        <v>2387</v>
      </c>
      <c r="X261" s="2484" t="s">
        <v>2288</v>
      </c>
      <c r="Y261" s="2545" t="s">
        <v>2386</v>
      </c>
      <c r="Z261" s="3053" t="s">
        <v>649</v>
      </c>
      <c r="AA261" s="2543"/>
      <c r="AB261" s="2543"/>
      <c r="AC261" s="3679">
        <v>18.8</v>
      </c>
      <c r="AD261" s="3507">
        <f t="shared" si="48"/>
        <v>50</v>
      </c>
      <c r="AE261" s="3698">
        <v>83.7</v>
      </c>
      <c r="AF261" s="3698"/>
      <c r="AG261" s="3398">
        <v>100</v>
      </c>
      <c r="AH261" s="3398">
        <v>100</v>
      </c>
      <c r="AI261" s="3384"/>
      <c r="AJ261" s="3384"/>
      <c r="AK261" s="3384"/>
      <c r="AL261" s="3384"/>
      <c r="AM261" s="3384"/>
      <c r="AN261" s="3384"/>
      <c r="AO261" s="3384"/>
      <c r="AP261" s="3398">
        <v>100</v>
      </c>
      <c r="AQ261" s="3398">
        <v>100</v>
      </c>
      <c r="AR261" s="2013"/>
      <c r="AS261" s="1784"/>
      <c r="AT261" s="1784"/>
      <c r="AU261" s="1784"/>
      <c r="AV261" s="1907"/>
      <c r="AW261" s="1410"/>
      <c r="AX261" s="2916">
        <f t="shared" si="49"/>
        <v>600</v>
      </c>
      <c r="AY261" s="3042">
        <f>AX261/'Radiología simple.'!$AO$8</f>
        <v>50</v>
      </c>
      <c r="AZ261" s="1807" t="str" cm="1">
        <f t="array" ref="AZ261">_xlfn.IFS(AY261&lt;4,"estandar",AY261&gt;9,"compleja",AY261&gt;4,"avanzada")</f>
        <v>compleja</v>
      </c>
      <c r="BA261" s="2573">
        <v>2</v>
      </c>
      <c r="BB261" s="2574">
        <v>2</v>
      </c>
      <c r="BC261" s="2574">
        <v>1</v>
      </c>
      <c r="BD261" s="2575">
        <v>1</v>
      </c>
      <c r="BE261" s="1163"/>
      <c r="BF261" s="1164">
        <v>32.784283559577702</v>
      </c>
      <c r="BG261" s="1164">
        <v>81.359215686274496</v>
      </c>
      <c r="BH261" s="1163"/>
      <c r="BI261" s="1164">
        <v>145.00452488687799</v>
      </c>
      <c r="BJ261" s="1164">
        <f t="shared" si="50"/>
        <v>259.1480241327302</v>
      </c>
      <c r="BK261" s="1165"/>
      <c r="BL261" s="1164">
        <v>104.862854205099</v>
      </c>
      <c r="BM261" s="1164">
        <v>0</v>
      </c>
      <c r="BN261" s="1164">
        <v>463</v>
      </c>
      <c r="BO261" s="1164">
        <v>40.633745306496898</v>
      </c>
      <c r="BP261" s="1164">
        <f t="shared" si="51"/>
        <v>867.64462364432597</v>
      </c>
      <c r="BQ261" s="1165"/>
      <c r="BR261" s="62"/>
      <c r="BS261" s="600"/>
      <c r="BT261" s="2544"/>
      <c r="BU261" s="599"/>
      <c r="BV261" s="599"/>
      <c r="BW261" s="599"/>
      <c r="BX261" s="599"/>
      <c r="BY261" s="599"/>
      <c r="BZ261" s="599"/>
      <c r="CA261" s="599"/>
      <c r="CB261" s="599"/>
      <c r="CC261" s="599"/>
      <c r="CD261" s="599"/>
      <c r="CE261" s="599"/>
      <c r="CF261" s="599"/>
      <c r="CG261" s="599"/>
      <c r="CH261" s="599"/>
      <c r="CI261" s="599"/>
      <c r="CJ261" s="599"/>
      <c r="CK261" s="599"/>
      <c r="CL261" s="599"/>
      <c r="CM261" s="599"/>
    </row>
    <row r="262" spans="1:91" s="602" customFormat="1" ht="51.75" customHeight="1" x14ac:dyDescent="0.35">
      <c r="A262" s="1437">
        <v>0</v>
      </c>
      <c r="B262" s="1438">
        <v>7</v>
      </c>
      <c r="C262" s="1437">
        <v>0</v>
      </c>
      <c r="D262" s="1438">
        <v>5</v>
      </c>
      <c r="E262" s="1437">
        <v>5</v>
      </c>
      <c r="F262" s="1438">
        <v>7</v>
      </c>
      <c r="G262" s="1437">
        <v>0</v>
      </c>
      <c r="H262" s="1438">
        <v>1</v>
      </c>
      <c r="I262" s="1375" t="str">
        <f t="shared" si="41"/>
        <v>07055701</v>
      </c>
      <c r="J262" s="2766" t="str">
        <f t="shared" si="47"/>
        <v>07055701</v>
      </c>
      <c r="K262" s="835"/>
      <c r="L262" s="835">
        <v>72207</v>
      </c>
      <c r="M262" s="835"/>
      <c r="N262" s="835"/>
      <c r="O262" s="835"/>
      <c r="P262" s="835"/>
      <c r="Q262" s="835"/>
      <c r="R262" s="835"/>
      <c r="S262" s="2703" t="s">
        <v>119</v>
      </c>
      <c r="T262" s="2698" t="s">
        <v>2388</v>
      </c>
      <c r="U262" s="2770"/>
      <c r="V262" s="835" t="s">
        <v>653</v>
      </c>
      <c r="W262" s="2415" t="s">
        <v>2389</v>
      </c>
      <c r="X262" s="2484" t="s">
        <v>2288</v>
      </c>
      <c r="Y262" s="2545" t="s">
        <v>2388</v>
      </c>
      <c r="Z262" s="3053" t="s">
        <v>649</v>
      </c>
      <c r="AA262" s="2543"/>
      <c r="AB262" s="2543"/>
      <c r="AC262" s="3679">
        <v>15.1</v>
      </c>
      <c r="AD262" s="3507">
        <f t="shared" si="48"/>
        <v>40</v>
      </c>
      <c r="AE262" s="3698">
        <v>59</v>
      </c>
      <c r="AF262" s="3698"/>
      <c r="AG262" s="3398">
        <v>80</v>
      </c>
      <c r="AH262" s="3398">
        <v>80</v>
      </c>
      <c r="AI262" s="3384"/>
      <c r="AJ262" s="3384"/>
      <c r="AK262" s="3384"/>
      <c r="AL262" s="3384"/>
      <c r="AM262" s="3384"/>
      <c r="AN262" s="3384"/>
      <c r="AO262" s="3384"/>
      <c r="AP262" s="3398">
        <v>80</v>
      </c>
      <c r="AQ262" s="3398">
        <v>80</v>
      </c>
      <c r="AR262" s="2013"/>
      <c r="AS262" s="1784"/>
      <c r="AT262" s="1784"/>
      <c r="AU262" s="1784"/>
      <c r="AV262" s="1907"/>
      <c r="AW262" s="1410"/>
      <c r="AX262" s="2916">
        <f t="shared" si="49"/>
        <v>480</v>
      </c>
      <c r="AY262" s="3042">
        <f>AX262/'Radiología simple.'!$AO$8</f>
        <v>40</v>
      </c>
      <c r="AZ262" s="1807" t="str" cm="1">
        <f t="array" ref="AZ262">_xlfn.IFS(AY262&lt;4,"estandar",AY262&gt;9,"compleja",AY262&gt;4,"avanzada")</f>
        <v>compleja</v>
      </c>
      <c r="BA262" s="2573">
        <v>2</v>
      </c>
      <c r="BB262" s="2574">
        <v>2</v>
      </c>
      <c r="BC262" s="2574">
        <v>1</v>
      </c>
      <c r="BD262" s="2575">
        <v>1</v>
      </c>
      <c r="BE262" s="1163"/>
      <c r="BF262" s="1164">
        <v>26.227426847662102</v>
      </c>
      <c r="BG262" s="1164">
        <v>65.087372549019605</v>
      </c>
      <c r="BH262" s="1163"/>
      <c r="BI262" s="1164">
        <v>116.00361990950201</v>
      </c>
      <c r="BJ262" s="1164">
        <f t="shared" si="50"/>
        <v>207.31841930618373</v>
      </c>
      <c r="BK262" s="1165"/>
      <c r="BL262" s="1164">
        <v>83.890283364078996</v>
      </c>
      <c r="BM262" s="1164">
        <v>0</v>
      </c>
      <c r="BN262" s="1164">
        <v>295</v>
      </c>
      <c r="BO262" s="1164">
        <v>40.633745306496898</v>
      </c>
      <c r="BP262" s="1164">
        <f t="shared" si="51"/>
        <v>626.84244797675956</v>
      </c>
      <c r="BQ262" s="1165"/>
      <c r="BR262" s="62"/>
      <c r="BS262" s="600"/>
      <c r="BT262" s="2544"/>
      <c r="BU262" s="599"/>
      <c r="BV262" s="599"/>
      <c r="BW262" s="599"/>
      <c r="BX262" s="599"/>
      <c r="BY262" s="599"/>
      <c r="BZ262" s="599"/>
      <c r="CA262" s="599"/>
      <c r="CB262" s="599"/>
      <c r="CC262" s="599"/>
      <c r="CD262" s="599"/>
      <c r="CE262" s="599"/>
      <c r="CF262" s="599"/>
      <c r="CG262" s="599"/>
      <c r="CH262" s="599"/>
      <c r="CI262" s="599"/>
      <c r="CJ262" s="599"/>
      <c r="CK262" s="599"/>
      <c r="CL262" s="599"/>
      <c r="CM262" s="599"/>
    </row>
    <row r="263" spans="1:91" s="602" customFormat="1" ht="51.75" customHeight="1" x14ac:dyDescent="0.35">
      <c r="A263" s="1437">
        <v>0</v>
      </c>
      <c r="B263" s="1438">
        <v>7</v>
      </c>
      <c r="C263" s="1437">
        <v>0</v>
      </c>
      <c r="D263" s="1438">
        <v>5</v>
      </c>
      <c r="E263" s="1437">
        <v>5</v>
      </c>
      <c r="F263" s="1438">
        <v>8</v>
      </c>
      <c r="G263" s="1437">
        <v>0</v>
      </c>
      <c r="H263" s="1438">
        <v>1</v>
      </c>
      <c r="I263" s="1375" t="str">
        <f t="shared" si="41"/>
        <v>07055801</v>
      </c>
      <c r="J263" s="2766" t="str">
        <f t="shared" si="47"/>
        <v>07055801</v>
      </c>
      <c r="K263" s="835"/>
      <c r="L263" s="835">
        <v>72208</v>
      </c>
      <c r="M263" s="835"/>
      <c r="N263" s="835"/>
      <c r="O263" s="835"/>
      <c r="P263" s="835"/>
      <c r="Q263" s="835"/>
      <c r="R263" s="835"/>
      <c r="S263" s="2703" t="s">
        <v>119</v>
      </c>
      <c r="T263" s="2698" t="s">
        <v>2390</v>
      </c>
      <c r="U263" s="2770"/>
      <c r="V263" s="835" t="s">
        <v>653</v>
      </c>
      <c r="W263" s="2415" t="s">
        <v>2391</v>
      </c>
      <c r="X263" s="2484" t="s">
        <v>2288</v>
      </c>
      <c r="Y263" s="2545" t="s">
        <v>2390</v>
      </c>
      <c r="Z263" s="3053" t="s">
        <v>649</v>
      </c>
      <c r="AA263" s="2543"/>
      <c r="AB263" s="2543"/>
      <c r="AC263" s="3679">
        <v>13.2</v>
      </c>
      <c r="AD263" s="3507">
        <f t="shared" si="48"/>
        <v>35</v>
      </c>
      <c r="AE263" s="3698">
        <v>85.3</v>
      </c>
      <c r="AF263" s="3698"/>
      <c r="AG263" s="3398">
        <v>70</v>
      </c>
      <c r="AH263" s="3398">
        <v>70</v>
      </c>
      <c r="AI263" s="3384"/>
      <c r="AJ263" s="3384"/>
      <c r="AK263" s="3384"/>
      <c r="AL263" s="3384"/>
      <c r="AM263" s="3384"/>
      <c r="AN263" s="3384"/>
      <c r="AO263" s="3384"/>
      <c r="AP263" s="3398">
        <v>70</v>
      </c>
      <c r="AQ263" s="3398">
        <v>70</v>
      </c>
      <c r="AR263" s="2013"/>
      <c r="AS263" s="1784"/>
      <c r="AT263" s="1784"/>
      <c r="AU263" s="1784"/>
      <c r="AV263" s="1907"/>
      <c r="AW263" s="1410"/>
      <c r="AX263" s="2916">
        <f t="shared" si="49"/>
        <v>420</v>
      </c>
      <c r="AY263" s="3042">
        <f>AX263/'Radiología simple.'!$AO$8</f>
        <v>35</v>
      </c>
      <c r="AZ263" s="1807" t="str" cm="1">
        <f t="array" ref="AZ263">_xlfn.IFS(AY263&lt;4,"estandar",AY263&gt;9,"compleja",AY263&gt;4,"avanzada")</f>
        <v>compleja</v>
      </c>
      <c r="BA263" s="2573">
        <v>2</v>
      </c>
      <c r="BB263" s="2574">
        <v>2</v>
      </c>
      <c r="BC263" s="2574">
        <v>1</v>
      </c>
      <c r="BD263" s="2575">
        <v>1</v>
      </c>
      <c r="BE263" s="1163"/>
      <c r="BF263" s="1164">
        <v>22.948998491704401</v>
      </c>
      <c r="BG263" s="1164">
        <v>56.951450980392202</v>
      </c>
      <c r="BH263" s="1163"/>
      <c r="BI263" s="1164">
        <v>101.50316742081399</v>
      </c>
      <c r="BJ263" s="1164">
        <f t="shared" si="50"/>
        <v>181.40361689291058</v>
      </c>
      <c r="BK263" s="1165"/>
      <c r="BL263" s="1164">
        <v>73.403997943569095</v>
      </c>
      <c r="BM263" s="1164">
        <v>0</v>
      </c>
      <c r="BN263" s="1164">
        <v>540</v>
      </c>
      <c r="BO263" s="1164">
        <v>40.633745306496898</v>
      </c>
      <c r="BP263" s="1164">
        <f t="shared" si="51"/>
        <v>835.44136014297646</v>
      </c>
      <c r="BQ263" s="1165"/>
      <c r="BR263" s="62"/>
      <c r="BS263" s="600"/>
      <c r="BT263" s="2544"/>
      <c r="BU263" s="599"/>
      <c r="BV263" s="599"/>
      <c r="BW263" s="599"/>
      <c r="BX263" s="599"/>
      <c r="BY263" s="599"/>
      <c r="BZ263" s="599"/>
      <c r="CA263" s="599"/>
      <c r="CB263" s="599"/>
      <c r="CC263" s="599"/>
      <c r="CD263" s="599"/>
      <c r="CE263" s="599"/>
      <c r="CF263" s="599"/>
      <c r="CG263" s="599"/>
      <c r="CH263" s="599"/>
      <c r="CI263" s="599"/>
      <c r="CJ263" s="599"/>
      <c r="CK263" s="599"/>
      <c r="CL263" s="599"/>
      <c r="CM263" s="599"/>
    </row>
    <row r="264" spans="1:91" s="602" customFormat="1" ht="51.75" customHeight="1" x14ac:dyDescent="0.35">
      <c r="A264" s="1437">
        <v>0</v>
      </c>
      <c r="B264" s="1438">
        <v>7</v>
      </c>
      <c r="C264" s="1437">
        <v>0</v>
      </c>
      <c r="D264" s="1438">
        <v>5</v>
      </c>
      <c r="E264" s="1437">
        <v>5</v>
      </c>
      <c r="F264" s="1438">
        <v>9</v>
      </c>
      <c r="G264" s="1437">
        <v>0</v>
      </c>
      <c r="H264" s="1438">
        <v>1</v>
      </c>
      <c r="I264" s="1375" t="str">
        <f t="shared" si="41"/>
        <v>07055901</v>
      </c>
      <c r="J264" s="2766" t="str">
        <f t="shared" si="47"/>
        <v>07055901</v>
      </c>
      <c r="K264" s="835"/>
      <c r="L264" s="835">
        <v>72209</v>
      </c>
      <c r="M264" s="835"/>
      <c r="N264" s="835"/>
      <c r="O264" s="835"/>
      <c r="P264" s="835"/>
      <c r="Q264" s="835"/>
      <c r="R264" s="835"/>
      <c r="S264" s="2703" t="s">
        <v>119</v>
      </c>
      <c r="T264" s="2698" t="s">
        <v>2392</v>
      </c>
      <c r="U264" s="2770"/>
      <c r="V264" s="835" t="s">
        <v>653</v>
      </c>
      <c r="W264" s="2415" t="s">
        <v>2393</v>
      </c>
      <c r="X264" s="2484" t="s">
        <v>2288</v>
      </c>
      <c r="Y264" s="2545" t="s">
        <v>2392</v>
      </c>
      <c r="Z264" s="3053" t="s">
        <v>649</v>
      </c>
      <c r="AA264" s="2543"/>
      <c r="AB264" s="2543"/>
      <c r="AC264" s="3679">
        <v>18.8</v>
      </c>
      <c r="AD264" s="3507">
        <f t="shared" si="48"/>
        <v>50</v>
      </c>
      <c r="AE264" s="3698">
        <v>74.5</v>
      </c>
      <c r="AF264" s="3698"/>
      <c r="AG264" s="3398">
        <v>100</v>
      </c>
      <c r="AH264" s="3398">
        <v>100</v>
      </c>
      <c r="AI264" s="3384"/>
      <c r="AJ264" s="3384"/>
      <c r="AK264" s="3384"/>
      <c r="AL264" s="3384"/>
      <c r="AM264" s="3384"/>
      <c r="AN264" s="3384"/>
      <c r="AO264" s="3384"/>
      <c r="AP264" s="3398">
        <v>100</v>
      </c>
      <c r="AQ264" s="3398">
        <v>100</v>
      </c>
      <c r="AR264" s="2013"/>
      <c r="AS264" s="1784"/>
      <c r="AT264" s="1784"/>
      <c r="AU264" s="1784"/>
      <c r="AV264" s="1907"/>
      <c r="AW264" s="1410"/>
      <c r="AX264" s="2916">
        <f t="shared" si="49"/>
        <v>600</v>
      </c>
      <c r="AY264" s="3042">
        <f>AX264/'Radiología simple.'!$AO$8</f>
        <v>50</v>
      </c>
      <c r="AZ264" s="1807" t="str" cm="1">
        <f t="array" ref="AZ264">_xlfn.IFS(AY264&lt;4,"estandar",AY264&gt;9,"compleja",AY264&gt;4,"avanzada")</f>
        <v>compleja</v>
      </c>
      <c r="BA264" s="2573">
        <v>2</v>
      </c>
      <c r="BB264" s="2574">
        <v>2</v>
      </c>
      <c r="BC264" s="2574">
        <v>1</v>
      </c>
      <c r="BD264" s="2575">
        <v>1</v>
      </c>
      <c r="BE264" s="1163"/>
      <c r="BF264" s="1164">
        <v>32.784283559577702</v>
      </c>
      <c r="BG264" s="1164">
        <v>81.359215686274496</v>
      </c>
      <c r="BH264" s="1163"/>
      <c r="BI264" s="1164">
        <v>145.00452488687799</v>
      </c>
      <c r="BJ264" s="1164">
        <f t="shared" si="50"/>
        <v>259.1480241327302</v>
      </c>
      <c r="BK264" s="1165"/>
      <c r="BL264" s="1164">
        <v>104.862854205099</v>
      </c>
      <c r="BM264" s="1164">
        <v>0</v>
      </c>
      <c r="BN264" s="1164">
        <v>385</v>
      </c>
      <c r="BO264" s="1164">
        <v>40.633745306496898</v>
      </c>
      <c r="BP264" s="1164">
        <f t="shared" si="51"/>
        <v>789.64462364432597</v>
      </c>
      <c r="BQ264" s="1165"/>
      <c r="BR264" s="62"/>
      <c r="BS264" s="600"/>
      <c r="BT264" s="2544"/>
      <c r="BU264" s="599"/>
      <c r="BV264" s="599"/>
      <c r="BW264" s="599"/>
      <c r="BX264" s="599"/>
      <c r="BY264" s="599"/>
      <c r="BZ264" s="599"/>
      <c r="CA264" s="599"/>
      <c r="CB264" s="599"/>
      <c r="CC264" s="599"/>
      <c r="CD264" s="599"/>
      <c r="CE264" s="599"/>
      <c r="CF264" s="599"/>
      <c r="CG264" s="599"/>
      <c r="CH264" s="599"/>
      <c r="CI264" s="599"/>
      <c r="CJ264" s="599"/>
      <c r="CK264" s="599"/>
      <c r="CL264" s="599"/>
      <c r="CM264" s="599"/>
    </row>
    <row r="265" spans="1:91" s="602" customFormat="1" ht="51.75" customHeight="1" x14ac:dyDescent="0.35">
      <c r="A265" s="1437">
        <v>0</v>
      </c>
      <c r="B265" s="1438">
        <v>7</v>
      </c>
      <c r="C265" s="1437">
        <v>0</v>
      </c>
      <c r="D265" s="1438">
        <v>5</v>
      </c>
      <c r="E265" s="1437">
        <v>6</v>
      </c>
      <c r="F265" s="1438">
        <v>0</v>
      </c>
      <c r="G265" s="1437">
        <v>0</v>
      </c>
      <c r="H265" s="1438">
        <v>1</v>
      </c>
      <c r="I265" s="1375" t="str">
        <f t="shared" si="41"/>
        <v>07056001</v>
      </c>
      <c r="J265" s="2766" t="str">
        <f t="shared" si="47"/>
        <v>07056001</v>
      </c>
      <c r="K265" s="835"/>
      <c r="L265" s="835">
        <v>72134</v>
      </c>
      <c r="M265" s="835"/>
      <c r="N265" s="835"/>
      <c r="O265" s="835"/>
      <c r="P265" s="835"/>
      <c r="Q265" s="835"/>
      <c r="R265" s="835"/>
      <c r="S265" s="2703" t="s">
        <v>119</v>
      </c>
      <c r="T265" s="2698" t="s">
        <v>2394</v>
      </c>
      <c r="U265" s="2770"/>
      <c r="V265" s="835" t="s">
        <v>653</v>
      </c>
      <c r="W265" s="2415" t="s">
        <v>2395</v>
      </c>
      <c r="X265" s="2484" t="s">
        <v>2288</v>
      </c>
      <c r="Y265" s="2545" t="s">
        <v>2394</v>
      </c>
      <c r="Z265" s="3053" t="s">
        <v>649</v>
      </c>
      <c r="AA265" s="2543"/>
      <c r="AB265" s="2543"/>
      <c r="AC265" s="3679">
        <v>16.899999999999999</v>
      </c>
      <c r="AD265" s="3507">
        <f t="shared" si="48"/>
        <v>45</v>
      </c>
      <c r="AE265" s="3698">
        <v>101.1</v>
      </c>
      <c r="AF265" s="3698"/>
      <c r="AG265" s="3398">
        <v>90</v>
      </c>
      <c r="AH265" s="3398">
        <v>90</v>
      </c>
      <c r="AI265" s="3384"/>
      <c r="AJ265" s="3384"/>
      <c r="AK265" s="3384"/>
      <c r="AL265" s="3384"/>
      <c r="AM265" s="3384"/>
      <c r="AN265" s="3384"/>
      <c r="AO265" s="3384"/>
      <c r="AP265" s="3398">
        <v>90</v>
      </c>
      <c r="AQ265" s="3398">
        <v>90</v>
      </c>
      <c r="AR265" s="2013"/>
      <c r="AS265" s="1784"/>
      <c r="AT265" s="1784"/>
      <c r="AU265" s="1784"/>
      <c r="AV265" s="1907"/>
      <c r="AW265" s="1410"/>
      <c r="AX265" s="2916">
        <f t="shared" si="49"/>
        <v>540</v>
      </c>
      <c r="AY265" s="3042">
        <f>AX265/'Radiología simple.'!$AO$8</f>
        <v>45</v>
      </c>
      <c r="AZ265" s="1807" t="str" cm="1">
        <f t="array" ref="AZ265">_xlfn.IFS(AY265&lt;4,"estandar",AY265&gt;9,"compleja",AY265&gt;4,"avanzada")</f>
        <v>compleja</v>
      </c>
      <c r="BA265" s="2573">
        <v>2</v>
      </c>
      <c r="BB265" s="2574">
        <v>2</v>
      </c>
      <c r="BC265" s="2574">
        <v>1</v>
      </c>
      <c r="BD265" s="2575">
        <v>1</v>
      </c>
      <c r="BE265" s="1163"/>
      <c r="BF265" s="1164">
        <v>29.505855203619902</v>
      </c>
      <c r="BG265" s="1164">
        <v>73.2232941176471</v>
      </c>
      <c r="BH265" s="1163"/>
      <c r="BI265" s="1164">
        <v>130.50407239819</v>
      </c>
      <c r="BJ265" s="1164">
        <f t="shared" si="50"/>
        <v>233.23322171945699</v>
      </c>
      <c r="BK265" s="1165"/>
      <c r="BL265" s="1164">
        <v>94.376568784588898</v>
      </c>
      <c r="BM265" s="1164">
        <v>0</v>
      </c>
      <c r="BN265" s="1164">
        <v>633</v>
      </c>
      <c r="BO265" s="1164">
        <v>40.633745306496898</v>
      </c>
      <c r="BP265" s="1164">
        <f t="shared" si="51"/>
        <v>1001.2435358105428</v>
      </c>
      <c r="BQ265" s="1165"/>
      <c r="BR265" s="62"/>
      <c r="BS265" s="600"/>
      <c r="BT265" s="2544"/>
      <c r="BU265" s="599"/>
      <c r="BV265" s="599"/>
      <c r="BW265" s="599"/>
      <c r="BX265" s="599"/>
      <c r="BY265" s="599"/>
      <c r="BZ265" s="599"/>
      <c r="CA265" s="599"/>
      <c r="CB265" s="599"/>
      <c r="CC265" s="599"/>
      <c r="CD265" s="599"/>
      <c r="CE265" s="599"/>
      <c r="CF265" s="599"/>
      <c r="CG265" s="599"/>
      <c r="CH265" s="599"/>
      <c r="CI265" s="599"/>
      <c r="CJ265" s="599"/>
      <c r="CK265" s="599"/>
      <c r="CL265" s="599"/>
      <c r="CM265" s="599"/>
    </row>
    <row r="266" spans="1:91" s="602" customFormat="1" ht="51.75" customHeight="1" x14ac:dyDescent="0.35">
      <c r="A266" s="1437">
        <v>0</v>
      </c>
      <c r="B266" s="1438">
        <v>7</v>
      </c>
      <c r="C266" s="1437">
        <v>0</v>
      </c>
      <c r="D266" s="1438">
        <v>5</v>
      </c>
      <c r="E266" s="1437">
        <v>6</v>
      </c>
      <c r="F266" s="1438">
        <v>1</v>
      </c>
      <c r="G266" s="1437">
        <v>0</v>
      </c>
      <c r="H266" s="1438">
        <v>1</v>
      </c>
      <c r="I266" s="1375" t="str">
        <f t="shared" si="41"/>
        <v>07056101</v>
      </c>
      <c r="J266" s="2766" t="str">
        <f t="shared" si="47"/>
        <v>07056101</v>
      </c>
      <c r="K266" s="835"/>
      <c r="L266" s="835">
        <v>72210</v>
      </c>
      <c r="M266" s="835"/>
      <c r="N266" s="835"/>
      <c r="O266" s="835"/>
      <c r="P266" s="835"/>
      <c r="Q266" s="835"/>
      <c r="R266" s="835"/>
      <c r="S266" s="2703" t="s">
        <v>119</v>
      </c>
      <c r="T266" s="2698" t="s">
        <v>2396</v>
      </c>
      <c r="U266" s="2770"/>
      <c r="V266" s="835" t="s">
        <v>653</v>
      </c>
      <c r="W266" s="2415" t="s">
        <v>2397</v>
      </c>
      <c r="X266" s="2484" t="s">
        <v>2288</v>
      </c>
      <c r="Y266" s="2545" t="s">
        <v>2396</v>
      </c>
      <c r="Z266" s="3053" t="s">
        <v>649</v>
      </c>
      <c r="AA266" s="2543"/>
      <c r="AB266" s="2543"/>
      <c r="AC266" s="3679">
        <v>16.899999999999999</v>
      </c>
      <c r="AD266" s="3507">
        <f t="shared" si="48"/>
        <v>37.5</v>
      </c>
      <c r="AE266" s="3698">
        <v>55.2</v>
      </c>
      <c r="AF266" s="3698"/>
      <c r="AG266" s="3398">
        <v>90</v>
      </c>
      <c r="AH266" s="3398">
        <v>90</v>
      </c>
      <c r="AI266" s="3384"/>
      <c r="AJ266" s="3384"/>
      <c r="AK266" s="3384"/>
      <c r="AL266" s="3384"/>
      <c r="AM266" s="3384"/>
      <c r="AN266" s="3384"/>
      <c r="AO266" s="3384"/>
      <c r="AP266" s="3398">
        <v>90</v>
      </c>
      <c r="AQ266" s="3398">
        <v>90</v>
      </c>
      <c r="AR266" s="2013"/>
      <c r="AS266" s="1784"/>
      <c r="AT266" s="1784"/>
      <c r="AU266" s="1784"/>
      <c r="AV266" s="1907"/>
      <c r="AW266" s="1410"/>
      <c r="AX266" s="2916">
        <f t="shared" si="49"/>
        <v>450</v>
      </c>
      <c r="AY266" s="3042">
        <f>AX266/'Radiología simple.'!$AO$8</f>
        <v>37.5</v>
      </c>
      <c r="AZ266" s="1807" t="str" cm="1">
        <f t="array" ref="AZ266">_xlfn.IFS(AY266&lt;4,"estandar",AY266&gt;9,"compleja",AY266&gt;4,"avanzada")</f>
        <v>compleja</v>
      </c>
      <c r="BA266" s="2573">
        <v>2</v>
      </c>
      <c r="BB266" s="2574">
        <v>2</v>
      </c>
      <c r="BC266" s="2574">
        <v>0</v>
      </c>
      <c r="BD266" s="2575">
        <v>1</v>
      </c>
      <c r="BE266" s="1163"/>
      <c r="BF266" s="1164">
        <v>29.505855203619902</v>
      </c>
      <c r="BG266" s="1164">
        <v>73.2232941176471</v>
      </c>
      <c r="BH266" s="1163"/>
      <c r="BI266" s="1164">
        <v>130.50407239819</v>
      </c>
      <c r="BJ266" s="1164">
        <f t="shared" si="50"/>
        <v>233.23322171945699</v>
      </c>
      <c r="BK266" s="1165"/>
      <c r="BL266" s="1164">
        <v>94.376568784588898</v>
      </c>
      <c r="BM266" s="1164">
        <v>0</v>
      </c>
      <c r="BN266" s="1164">
        <v>241</v>
      </c>
      <c r="BO266" s="1164">
        <v>40.633745306496898</v>
      </c>
      <c r="BP266" s="1164">
        <f t="shared" si="51"/>
        <v>609.24353581054277</v>
      </c>
      <c r="BQ266" s="1165"/>
      <c r="BR266" s="62"/>
      <c r="BS266" s="600"/>
      <c r="BT266" s="2544"/>
      <c r="BU266" s="599"/>
      <c r="BV266" s="599"/>
      <c r="BW266" s="599"/>
      <c r="BX266" s="599"/>
      <c r="BY266" s="599"/>
      <c r="BZ266" s="599"/>
      <c r="CA266" s="599"/>
      <c r="CB266" s="599"/>
      <c r="CC266" s="599"/>
      <c r="CD266" s="599"/>
      <c r="CE266" s="599"/>
      <c r="CF266" s="599"/>
      <c r="CG266" s="599"/>
      <c r="CH266" s="599"/>
      <c r="CI266" s="599"/>
      <c r="CJ266" s="599"/>
      <c r="CK266" s="599"/>
      <c r="CL266" s="599"/>
      <c r="CM266" s="599"/>
    </row>
    <row r="267" spans="1:91" ht="20.25" customHeight="1" x14ac:dyDescent="0.55000000000000004">
      <c r="A267" s="90"/>
      <c r="B267" s="89"/>
      <c r="C267" s="90"/>
      <c r="D267" s="89"/>
      <c r="E267" s="90"/>
      <c r="F267" s="89"/>
      <c r="G267" s="90"/>
      <c r="H267" s="89"/>
      <c r="I267" s="1339" t="str">
        <f t="shared" si="41"/>
        <v/>
      </c>
      <c r="J267" s="1339"/>
      <c r="K267" s="126" t="str">
        <f>CONCATENATE(B267,C267,D267,E267,F267,G267,H267,I267)</f>
        <v/>
      </c>
      <c r="L267" s="126" t="str">
        <f>CONCATENATE(C267,D267,E267,F267,G267,H267,I267,K267)</f>
        <v/>
      </c>
      <c r="M267" s="126" t="str">
        <f>CONCATENATE(D267,E267,F267,G267,H267,I267,K267,L267)</f>
        <v/>
      </c>
      <c r="N267" s="126" t="str">
        <f>CONCATENATE(E267,F267,G267,H267,I267,K267,L267,M267)</f>
        <v/>
      </c>
      <c r="O267" s="126" t="str">
        <f>CONCATENATE(F267,G267,H267,I267,K267,L267,M267,N267)</f>
        <v/>
      </c>
      <c r="P267" s="126" t="str">
        <f>CONCATENATE(G267,H267,I267,K267,L267,M267,N267,O267)</f>
        <v/>
      </c>
      <c r="Q267" s="126" t="str">
        <f>CONCATENATE(H267,I267,K267,L267,M267,N267,O267,P267)</f>
        <v/>
      </c>
      <c r="R267" s="126" t="str">
        <f>CONCATENATE(I267,K267,L267,M267,N267,O267,P267,Q267)</f>
        <v/>
      </c>
      <c r="S267" s="126" t="str">
        <f t="shared" si="41"/>
        <v/>
      </c>
      <c r="T267" s="126" t="str">
        <f t="shared" si="41"/>
        <v/>
      </c>
      <c r="U267" s="126" t="str">
        <f t="shared" si="41"/>
        <v/>
      </c>
      <c r="V267" s="126" t="str">
        <f t="shared" si="41"/>
        <v/>
      </c>
      <c r="W267" s="126" t="str">
        <f>CONCATENATE(O267,P267,Q267,R267,S267,T267,U267,V267)</f>
        <v/>
      </c>
      <c r="X267" s="126" t="str">
        <f>CONCATENATE(P267,Q267,R267,S267,T267,U267,V267,W267)</f>
        <v/>
      </c>
      <c r="Y267" s="1297"/>
      <c r="Z267" s="61"/>
      <c r="AA267" s="61"/>
      <c r="AB267" s="61"/>
      <c r="AC267" s="2549"/>
      <c r="AD267" s="3692"/>
      <c r="AE267" s="3697"/>
      <c r="AF267" s="3697"/>
      <c r="AG267" s="3384"/>
      <c r="AH267" s="3384"/>
      <c r="AI267" s="3384"/>
      <c r="AJ267" s="3384"/>
      <c r="AK267" s="3384"/>
      <c r="AL267" s="3384"/>
      <c r="AM267" s="3384"/>
      <c r="AN267" s="3384"/>
      <c r="AO267" s="3384"/>
      <c r="AP267" s="3384"/>
      <c r="AQ267" s="3384"/>
      <c r="AR267" s="2013"/>
      <c r="AS267" s="1784"/>
      <c r="AT267" s="1784"/>
      <c r="AU267" s="1784"/>
      <c r="AV267" s="1907"/>
      <c r="AW267" s="1410"/>
      <c r="AX267" s="1850"/>
      <c r="AY267" s="1552"/>
      <c r="AZ267" s="1851"/>
      <c r="BA267" s="1555"/>
      <c r="BB267" s="1163" t="s">
        <v>218</v>
      </c>
      <c r="BC267" s="1163"/>
      <c r="BD267" s="1163"/>
      <c r="BE267" s="1163"/>
      <c r="BF267" s="1164"/>
      <c r="BG267" s="1164"/>
      <c r="BH267" s="1163"/>
      <c r="BI267" s="1164"/>
      <c r="BJ267" s="1164"/>
      <c r="BK267" s="1162"/>
      <c r="BL267" s="1164"/>
      <c r="BM267" s="1164"/>
      <c r="BN267" s="1164"/>
      <c r="BO267" s="1164"/>
      <c r="BP267" s="1164"/>
      <c r="BQ267" s="1165"/>
      <c r="BR267" s="62"/>
      <c r="BS267" s="177"/>
      <c r="BT267" s="837"/>
    </row>
    <row r="268" spans="1:91" ht="20.25" customHeight="1" x14ac:dyDescent="0.6">
      <c r="A268" s="809"/>
      <c r="B268" s="810"/>
      <c r="C268" s="809"/>
      <c r="D268" s="810"/>
      <c r="E268" s="809"/>
      <c r="F268" s="810"/>
      <c r="G268" s="809"/>
      <c r="H268" s="810"/>
      <c r="I268" s="811" t="str">
        <f t="shared" si="41"/>
        <v/>
      </c>
      <c r="J268" s="811"/>
      <c r="K268" s="943">
        <v>223</v>
      </c>
      <c r="L268" s="947"/>
      <c r="M268" s="947"/>
      <c r="N268" s="947"/>
      <c r="O268" s="947"/>
      <c r="P268" s="947"/>
      <c r="Q268" s="947"/>
      <c r="R268" s="947"/>
      <c r="S268" s="944" t="s">
        <v>119</v>
      </c>
      <c r="T268" s="945" t="s">
        <v>2398</v>
      </c>
      <c r="U268" s="3923"/>
      <c r="V268" s="1019"/>
      <c r="W268" s="3133"/>
      <c r="X268" s="1081"/>
      <c r="Y268" s="945" t="s">
        <v>2398</v>
      </c>
      <c r="Z268" s="945"/>
      <c r="AA268" s="945"/>
      <c r="AB268" s="945"/>
      <c r="AC268" s="1607"/>
      <c r="AD268" s="3658"/>
      <c r="AE268" s="3699"/>
      <c r="AF268" s="3699"/>
      <c r="AG268" s="3658"/>
      <c r="AH268" s="3658"/>
      <c r="AI268" s="3658"/>
      <c r="AJ268" s="3658"/>
      <c r="AK268" s="3658"/>
      <c r="AL268" s="3658"/>
      <c r="AM268" s="3658"/>
      <c r="AN268" s="3658"/>
      <c r="AO268" s="3658"/>
      <c r="AP268" s="3658"/>
      <c r="AQ268" s="3658"/>
      <c r="AR268" s="2153"/>
      <c r="AS268" s="2004"/>
      <c r="AT268" s="2004"/>
      <c r="AU268" s="2004"/>
      <c r="AV268" s="2005"/>
      <c r="AW268" s="1993"/>
      <c r="AX268" s="2021"/>
      <c r="AY268" s="945"/>
      <c r="AZ268" s="2022"/>
      <c r="BA268" s="1614"/>
      <c r="BB268" s="945"/>
      <c r="BC268" s="945"/>
      <c r="BD268" s="945"/>
      <c r="BE268" s="945"/>
      <c r="BF268" s="945"/>
      <c r="BG268" s="945"/>
      <c r="BH268" s="945"/>
      <c r="BI268" s="945"/>
      <c r="BJ268" s="945"/>
      <c r="BK268" s="945"/>
      <c r="BL268" s="945"/>
      <c r="BM268" s="945"/>
      <c r="BN268" s="945"/>
      <c r="BO268" s="945"/>
      <c r="BP268" s="945"/>
      <c r="BQ268" s="945"/>
      <c r="BR268" s="945"/>
      <c r="BS268" s="177"/>
      <c r="BT268" s="837"/>
    </row>
    <row r="269" spans="1:91" ht="20.25" customHeight="1" x14ac:dyDescent="0.6">
      <c r="A269" s="90"/>
      <c r="B269" s="89"/>
      <c r="C269" s="90"/>
      <c r="D269" s="89"/>
      <c r="E269" s="90"/>
      <c r="F269" s="89"/>
      <c r="G269" s="90"/>
      <c r="H269" s="89"/>
      <c r="I269" s="1339" t="str">
        <f t="shared" si="41"/>
        <v/>
      </c>
      <c r="J269" s="1339"/>
      <c r="K269" s="91"/>
      <c r="L269" s="127"/>
      <c r="M269" s="120"/>
      <c r="N269" s="120"/>
      <c r="O269" s="120"/>
      <c r="P269" s="120"/>
      <c r="Q269" s="120"/>
      <c r="R269" s="120"/>
      <c r="S269" s="127"/>
      <c r="T269" s="138"/>
      <c r="U269" s="371"/>
      <c r="V269" s="104"/>
      <c r="W269" s="3134"/>
      <c r="X269" s="104"/>
      <c r="Y269" s="104"/>
      <c r="Z269" s="144"/>
      <c r="AA269" s="144"/>
      <c r="AB269" s="144"/>
      <c r="AC269" s="2549"/>
      <c r="AD269" s="3692"/>
      <c r="AE269" s="3700"/>
      <c r="AF269" s="3700"/>
      <c r="AG269" s="3384"/>
      <c r="AH269" s="3384"/>
      <c r="AI269" s="3384"/>
      <c r="AJ269" s="3384"/>
      <c r="AK269" s="3384"/>
      <c r="AL269" s="3384"/>
      <c r="AM269" s="3384"/>
      <c r="AN269" s="3384"/>
      <c r="AO269" s="3384"/>
      <c r="AP269" s="3384"/>
      <c r="AQ269" s="3384"/>
      <c r="AR269" s="2013"/>
      <c r="AS269" s="1784"/>
      <c r="AT269" s="1784"/>
      <c r="AU269" s="1784"/>
      <c r="AV269" s="1907"/>
      <c r="AW269" s="1410"/>
      <c r="AX269" s="1850"/>
      <c r="AY269" s="1552"/>
      <c r="AZ269" s="1851"/>
      <c r="BA269" s="1555"/>
      <c r="BB269" s="1163"/>
      <c r="BC269" s="1163"/>
      <c r="BD269" s="1163"/>
      <c r="BE269" s="1163"/>
      <c r="BF269" s="1164"/>
      <c r="BG269" s="1164"/>
      <c r="BH269" s="1163"/>
      <c r="BI269" s="1164"/>
      <c r="BJ269" s="1164"/>
      <c r="BK269" s="1162"/>
      <c r="BL269" s="1164"/>
      <c r="BM269" s="1164"/>
      <c r="BN269" s="1164"/>
      <c r="BO269" s="1164"/>
      <c r="BP269" s="1164"/>
      <c r="BQ269" s="1165"/>
      <c r="BR269" s="62"/>
      <c r="BS269" s="177"/>
      <c r="BT269" s="837"/>
    </row>
    <row r="270" spans="1:91" s="602" customFormat="1" ht="51.75" customHeight="1" x14ac:dyDescent="0.35">
      <c r="A270" s="1437">
        <v>0</v>
      </c>
      <c r="B270" s="1438">
        <v>7</v>
      </c>
      <c r="C270" s="1437">
        <v>0</v>
      </c>
      <c r="D270" s="1438">
        <v>1</v>
      </c>
      <c r="E270" s="1437">
        <v>6</v>
      </c>
      <c r="F270" s="1438">
        <v>2</v>
      </c>
      <c r="G270" s="1437">
        <v>0</v>
      </c>
      <c r="H270" s="1438">
        <v>1</v>
      </c>
      <c r="I270" s="1375" t="s">
        <v>2399</v>
      </c>
      <c r="J270" s="2766" t="str">
        <f t="shared" ref="J270:J271" si="52">CONCATENATE(A270,B270,C270,D270,E270,F270,G270,H270)</f>
        <v>07016201</v>
      </c>
      <c r="K270" s="3052"/>
      <c r="L270" s="835">
        <v>72231</v>
      </c>
      <c r="M270" s="835"/>
      <c r="N270" s="835"/>
      <c r="O270" s="835"/>
      <c r="P270" s="835"/>
      <c r="Q270" s="835"/>
      <c r="R270" s="835"/>
      <c r="S270" s="2703" t="s">
        <v>119</v>
      </c>
      <c r="T270" s="2698" t="s">
        <v>2400</v>
      </c>
      <c r="U270" s="2770"/>
      <c r="V270" s="835" t="s">
        <v>653</v>
      </c>
      <c r="W270" s="3200"/>
      <c r="X270" s="2484" t="s">
        <v>2288</v>
      </c>
      <c r="Y270" s="2545" t="s">
        <v>2400</v>
      </c>
      <c r="Z270" s="3053" t="s">
        <v>649</v>
      </c>
      <c r="AA270" s="2543"/>
      <c r="AB270" s="2543"/>
      <c r="AC270" s="3679">
        <v>16.899999999999999</v>
      </c>
      <c r="AD270" s="3507">
        <f t="shared" ref="AD270:AD271" si="53">AY270</f>
        <v>7.5</v>
      </c>
      <c r="AE270" s="3698">
        <v>197.9</v>
      </c>
      <c r="AF270" s="3698"/>
      <c r="AG270" s="3398">
        <v>90</v>
      </c>
      <c r="AH270" s="3398">
        <v>0</v>
      </c>
      <c r="AI270" s="3384"/>
      <c r="AJ270" s="3384"/>
      <c r="AK270" s="3384"/>
      <c r="AL270" s="3384"/>
      <c r="AM270" s="3384"/>
      <c r="AN270" s="3384"/>
      <c r="AO270" s="3384"/>
      <c r="AP270" s="3398">
        <v>90</v>
      </c>
      <c r="AQ270" s="3398">
        <v>90</v>
      </c>
      <c r="AR270" s="2013"/>
      <c r="AS270" s="1784"/>
      <c r="AT270" s="1784"/>
      <c r="AU270" s="1784"/>
      <c r="AV270" s="1907"/>
      <c r="AW270" s="1410"/>
      <c r="AX270" s="2916">
        <f>(BA270*AQ270)+(BB270*AH270)+(BC270*AH270)+(BD270*AH270)</f>
        <v>90</v>
      </c>
      <c r="AY270" s="3042">
        <f>AX270/'Radiología simple.'!$AO$8</f>
        <v>7.5</v>
      </c>
      <c r="AZ270" s="1807" t="str" cm="1">
        <f t="array" ref="AZ270">_xlfn.IFS(AY270&lt;4,"estandar",AY270&gt;9,"compleja",AY270&gt;4,"avanzada")</f>
        <v>avanzada</v>
      </c>
      <c r="BA270" s="2573">
        <v>1</v>
      </c>
      <c r="BB270" s="2574">
        <v>1</v>
      </c>
      <c r="BC270" s="2574">
        <v>1</v>
      </c>
      <c r="BD270" s="2575">
        <v>1</v>
      </c>
      <c r="BE270" s="1163"/>
      <c r="BF270" s="1164">
        <v>29.505855203619902</v>
      </c>
      <c r="BG270" s="1164">
        <v>73.2232941176471</v>
      </c>
      <c r="BH270" s="1163"/>
      <c r="BI270" s="1164">
        <v>65.252036199095002</v>
      </c>
      <c r="BJ270" s="1164">
        <f>SUM(BF270,BG270,BI270)</f>
        <v>167.981185520362</v>
      </c>
      <c r="BK270" s="1165"/>
      <c r="BL270" s="1164">
        <v>94.376568784588898</v>
      </c>
      <c r="BM270" s="1164">
        <v>0</v>
      </c>
      <c r="BN270" s="1164">
        <v>1459</v>
      </c>
      <c r="BO270" s="1164">
        <v>40.633745306496898</v>
      </c>
      <c r="BP270" s="1164">
        <f>SUM(BJ270,BL270,BM270,BN270,BO270)</f>
        <v>1761.9914996114478</v>
      </c>
      <c r="BQ270" s="1165"/>
      <c r="BR270" s="62"/>
      <c r="BS270" s="600"/>
      <c r="BT270" s="2544"/>
      <c r="BU270" s="599"/>
      <c r="BV270" s="599"/>
      <c r="BW270" s="599"/>
      <c r="BX270" s="599"/>
      <c r="BY270" s="599"/>
      <c r="BZ270" s="599"/>
      <c r="CA270" s="599"/>
      <c r="CB270" s="599"/>
      <c r="CC270" s="599"/>
      <c r="CD270" s="599"/>
      <c r="CE270" s="599"/>
      <c r="CF270" s="599"/>
      <c r="CG270" s="599"/>
      <c r="CH270" s="599"/>
      <c r="CI270" s="599"/>
      <c r="CJ270" s="599"/>
      <c r="CK270" s="599"/>
      <c r="CL270" s="599"/>
      <c r="CM270" s="599"/>
    </row>
    <row r="271" spans="1:91" s="602" customFormat="1" ht="51.75" customHeight="1" x14ac:dyDescent="0.35">
      <c r="A271" s="1437">
        <v>0</v>
      </c>
      <c r="B271" s="1438">
        <v>7</v>
      </c>
      <c r="C271" s="1437">
        <v>0</v>
      </c>
      <c r="D271" s="1438">
        <v>1</v>
      </c>
      <c r="E271" s="1437">
        <v>6</v>
      </c>
      <c r="F271" s="1438">
        <v>3</v>
      </c>
      <c r="G271" s="1437">
        <v>0</v>
      </c>
      <c r="H271" s="1438">
        <v>1</v>
      </c>
      <c r="I271" s="1375" t="s">
        <v>2401</v>
      </c>
      <c r="J271" s="2766" t="str">
        <f t="shared" si="52"/>
        <v>07016301</v>
      </c>
      <c r="K271" s="835"/>
      <c r="L271" s="835">
        <v>72234</v>
      </c>
      <c r="M271" s="835"/>
      <c r="N271" s="835"/>
      <c r="O271" s="835"/>
      <c r="P271" s="835"/>
      <c r="Q271" s="835"/>
      <c r="R271" s="835"/>
      <c r="S271" s="2703" t="s">
        <v>119</v>
      </c>
      <c r="T271" s="2698" t="s">
        <v>2402</v>
      </c>
      <c r="U271" s="2770"/>
      <c r="V271" s="835" t="s">
        <v>653</v>
      </c>
      <c r="W271" s="2415" t="s">
        <v>2403</v>
      </c>
      <c r="X271" s="2484" t="s">
        <v>2288</v>
      </c>
      <c r="Y271" s="2545" t="s">
        <v>2402</v>
      </c>
      <c r="Z271" s="3053" t="s">
        <v>649</v>
      </c>
      <c r="AA271" s="2543"/>
      <c r="AB271" s="2543"/>
      <c r="AC271" s="3679">
        <v>16.899999999999999</v>
      </c>
      <c r="AD271" s="3507">
        <f t="shared" si="53"/>
        <v>7.5</v>
      </c>
      <c r="AE271" s="3698">
        <v>47.7</v>
      </c>
      <c r="AF271" s="3698"/>
      <c r="AG271" s="3398">
        <v>90</v>
      </c>
      <c r="AH271" s="3398">
        <v>0</v>
      </c>
      <c r="AI271" s="3384"/>
      <c r="AJ271" s="3384"/>
      <c r="AK271" s="3384"/>
      <c r="AL271" s="3384"/>
      <c r="AM271" s="3384"/>
      <c r="AN271" s="3384"/>
      <c r="AO271" s="3384"/>
      <c r="AP271" s="3398">
        <v>90</v>
      </c>
      <c r="AQ271" s="3398">
        <v>90</v>
      </c>
      <c r="AR271" s="2013"/>
      <c r="AS271" s="1784"/>
      <c r="AT271" s="1784"/>
      <c r="AU271" s="1784"/>
      <c r="AV271" s="1907"/>
      <c r="AW271" s="1410"/>
      <c r="AX271" s="2916">
        <f>(BA271*AQ271)+(BB271*AH271)+(BC271*AH271)+(BD271*AH271)</f>
        <v>90</v>
      </c>
      <c r="AY271" s="3042">
        <f>AX271/'Radiología simple.'!$AO$8</f>
        <v>7.5</v>
      </c>
      <c r="AZ271" s="1807" t="str" cm="1">
        <f t="array" ref="AZ271">_xlfn.IFS(AY271&lt;4,"estandar",AY271&gt;9,"compleja",AY271&gt;4,"avanzada")</f>
        <v>avanzada</v>
      </c>
      <c r="BA271" s="2573">
        <v>1</v>
      </c>
      <c r="BB271" s="2574">
        <v>1</v>
      </c>
      <c r="BC271" s="2574">
        <v>1</v>
      </c>
      <c r="BD271" s="2575">
        <v>1</v>
      </c>
      <c r="BE271" s="1163"/>
      <c r="BF271" s="1164">
        <v>29.505855203619902</v>
      </c>
      <c r="BG271" s="1164">
        <v>73.2232941176471</v>
      </c>
      <c r="BH271" s="1163"/>
      <c r="BI271" s="1164">
        <v>65.252036199095002</v>
      </c>
      <c r="BJ271" s="1164">
        <f>SUM(BF271,BG271,BI271)</f>
        <v>167.981185520362</v>
      </c>
      <c r="BK271" s="1165"/>
      <c r="BL271" s="1164">
        <v>30.6650134575256</v>
      </c>
      <c r="BM271" s="1164">
        <v>0</v>
      </c>
      <c r="BN271" s="1164">
        <v>241</v>
      </c>
      <c r="BO271" s="1164">
        <v>40.633745306496898</v>
      </c>
      <c r="BP271" s="1164">
        <f>SUM(BJ271,BL271,BM271,BN271,BO271)</f>
        <v>480.2799442843845</v>
      </c>
      <c r="BQ271" s="1165"/>
      <c r="BR271" s="62"/>
      <c r="BS271" s="600"/>
      <c r="BT271" s="2544"/>
      <c r="BU271" s="599"/>
      <c r="BV271" s="599"/>
      <c r="BW271" s="599"/>
      <c r="BX271" s="599"/>
      <c r="BY271" s="599"/>
      <c r="BZ271" s="599"/>
      <c r="CA271" s="599"/>
      <c r="CB271" s="599"/>
      <c r="CC271" s="599"/>
      <c r="CD271" s="599"/>
      <c r="CE271" s="599"/>
      <c r="CF271" s="599"/>
      <c r="CG271" s="599"/>
      <c r="CH271" s="599"/>
      <c r="CI271" s="599"/>
      <c r="CJ271" s="599"/>
      <c r="CK271" s="599"/>
      <c r="CL271" s="599"/>
      <c r="CM271" s="599"/>
    </row>
    <row r="272" spans="1:91" ht="20.25" customHeight="1" x14ac:dyDescent="0.6">
      <c r="A272" s="90"/>
      <c r="B272" s="89"/>
      <c r="C272" s="90"/>
      <c r="D272" s="89"/>
      <c r="E272" s="90"/>
      <c r="F272" s="89"/>
      <c r="G272" s="90"/>
      <c r="H272" s="89"/>
      <c r="I272" s="1339" t="str">
        <f t="shared" si="41"/>
        <v/>
      </c>
      <c r="J272" s="1339"/>
      <c r="K272" s="91"/>
      <c r="L272" s="127"/>
      <c r="M272" s="120"/>
      <c r="N272" s="120"/>
      <c r="O272" s="120"/>
      <c r="P272" s="120"/>
      <c r="Q272" s="120"/>
      <c r="R272" s="120"/>
      <c r="S272" s="127"/>
      <c r="T272" s="60"/>
      <c r="U272" s="371"/>
      <c r="V272" s="127"/>
      <c r="W272" s="3135"/>
      <c r="X272" s="127"/>
      <c r="Y272" s="127"/>
      <c r="Z272" s="61"/>
      <c r="AA272" s="61"/>
      <c r="AB272" s="61"/>
      <c r="AC272" s="2549"/>
      <c r="AD272" s="3692"/>
      <c r="AE272" s="3697"/>
      <c r="AF272" s="3697"/>
      <c r="AG272" s="3384"/>
      <c r="AH272" s="3384"/>
      <c r="AI272" s="3384"/>
      <c r="AJ272" s="3384"/>
      <c r="AK272" s="3384"/>
      <c r="AL272" s="3384"/>
      <c r="AM272" s="3384"/>
      <c r="AN272" s="3384"/>
      <c r="AO272" s="3384"/>
      <c r="AP272" s="3384"/>
      <c r="AQ272" s="3398"/>
      <c r="AR272" s="2013"/>
      <c r="AS272" s="1784"/>
      <c r="AT272" s="1784"/>
      <c r="AU272" s="1784"/>
      <c r="AV272" s="1907"/>
      <c r="AW272" s="1410"/>
      <c r="AX272" s="1850"/>
      <c r="AY272" s="1552"/>
      <c r="AZ272" s="1851"/>
      <c r="BA272" s="1555"/>
      <c r="BB272" s="1163"/>
      <c r="BC272" s="1163"/>
      <c r="BD272" s="1163"/>
      <c r="BE272" s="1163"/>
      <c r="BF272" s="1164"/>
      <c r="BG272" s="1164"/>
      <c r="BH272" s="1163"/>
      <c r="BI272" s="1164"/>
      <c r="BJ272" s="1164"/>
      <c r="BK272" s="1162"/>
      <c r="BL272" s="1164"/>
      <c r="BM272" s="1164"/>
      <c r="BN272" s="1164"/>
      <c r="BO272" s="1164"/>
      <c r="BP272" s="1164"/>
      <c r="BQ272" s="1165"/>
      <c r="BR272" s="62"/>
      <c r="BS272" s="177"/>
      <c r="BT272" s="837"/>
    </row>
    <row r="273" spans="1:72" ht="20.25" customHeight="1" x14ac:dyDescent="0.6">
      <c r="A273" s="809"/>
      <c r="B273" s="810"/>
      <c r="C273" s="809"/>
      <c r="D273" s="810"/>
      <c r="E273" s="809"/>
      <c r="F273" s="810"/>
      <c r="G273" s="809"/>
      <c r="H273" s="810"/>
      <c r="I273" s="811" t="str">
        <f t="shared" si="41"/>
        <v/>
      </c>
      <c r="J273" s="811"/>
      <c r="K273" s="943">
        <v>225</v>
      </c>
      <c r="L273" s="947"/>
      <c r="M273" s="947"/>
      <c r="N273" s="947"/>
      <c r="O273" s="947"/>
      <c r="P273" s="947"/>
      <c r="Q273" s="947"/>
      <c r="R273" s="947"/>
      <c r="S273" s="944" t="s">
        <v>119</v>
      </c>
      <c r="T273" s="945" t="s">
        <v>2404</v>
      </c>
      <c r="U273" s="3923"/>
      <c r="V273" s="1019"/>
      <c r="W273" s="3133"/>
      <c r="X273" s="1081"/>
      <c r="Y273" s="945" t="s">
        <v>2404</v>
      </c>
      <c r="Z273" s="945"/>
      <c r="AA273" s="945"/>
      <c r="AB273" s="945"/>
      <c r="AC273" s="1607"/>
      <c r="AD273" s="3658"/>
      <c r="AE273" s="3699"/>
      <c r="AF273" s="3699"/>
      <c r="AG273" s="3658"/>
      <c r="AH273" s="3658"/>
      <c r="AI273" s="3658"/>
      <c r="AJ273" s="3658"/>
      <c r="AK273" s="3658"/>
      <c r="AL273" s="3658"/>
      <c r="AM273" s="3658"/>
      <c r="AN273" s="3658"/>
      <c r="AO273" s="3658"/>
      <c r="AP273" s="3658"/>
      <c r="AQ273" s="3658"/>
      <c r="AR273" s="2153"/>
      <c r="AS273" s="2004"/>
      <c r="AT273" s="2004"/>
      <c r="AU273" s="2004"/>
      <c r="AV273" s="2005"/>
      <c r="AW273" s="1993"/>
      <c r="AX273" s="2021"/>
      <c r="AY273" s="945"/>
      <c r="AZ273" s="2022"/>
      <c r="BA273" s="1614"/>
      <c r="BB273" s="945"/>
      <c r="BC273" s="945"/>
      <c r="BD273" s="945"/>
      <c r="BE273" s="945"/>
      <c r="BF273" s="945"/>
      <c r="BG273" s="945"/>
      <c r="BH273" s="945"/>
      <c r="BI273" s="945"/>
      <c r="BJ273" s="945"/>
      <c r="BK273" s="945"/>
      <c r="BL273" s="945"/>
      <c r="BM273" s="945"/>
      <c r="BN273" s="945"/>
      <c r="BO273" s="945"/>
      <c r="BP273" s="945"/>
      <c r="BQ273" s="945"/>
      <c r="BR273" s="945"/>
      <c r="BS273" s="177"/>
      <c r="BT273" s="837"/>
    </row>
    <row r="274" spans="1:72" ht="51.75" customHeight="1" x14ac:dyDescent="0.6">
      <c r="A274" s="1437">
        <v>0</v>
      </c>
      <c r="B274" s="1438">
        <v>7</v>
      </c>
      <c r="C274" s="1437">
        <v>0</v>
      </c>
      <c r="D274" s="1438">
        <v>9</v>
      </c>
      <c r="E274" s="1437">
        <v>6</v>
      </c>
      <c r="F274" s="1438">
        <v>4</v>
      </c>
      <c r="G274" s="1437">
        <v>0</v>
      </c>
      <c r="H274" s="1438">
        <v>0</v>
      </c>
      <c r="I274" s="1375" t="s">
        <v>2405</v>
      </c>
      <c r="J274" s="2766" t="str">
        <f t="shared" ref="J274:J277" si="54">CONCATENATE(A274,B274,C274,D274,E274,F274,G274,H274)</f>
        <v>07096400</v>
      </c>
      <c r="K274" s="1018"/>
      <c r="L274" s="830"/>
      <c r="M274" s="830"/>
      <c r="N274" s="830"/>
      <c r="O274" s="830"/>
      <c r="P274" s="830"/>
      <c r="Q274" s="830"/>
      <c r="R274" s="830"/>
      <c r="S274" s="986" t="s">
        <v>119</v>
      </c>
      <c r="T274" s="2698" t="s">
        <v>2406</v>
      </c>
      <c r="U274" s="3177"/>
      <c r="V274" s="835" t="s">
        <v>653</v>
      </c>
      <c r="W274" s="3200"/>
      <c r="X274" s="782" t="s">
        <v>2288</v>
      </c>
      <c r="Y274" s="1396"/>
      <c r="Z274" s="3041" t="s">
        <v>649</v>
      </c>
      <c r="AA274" s="547"/>
      <c r="AB274" s="547"/>
      <c r="AC274" s="2549"/>
      <c r="AD274" s="3507"/>
      <c r="AE274" s="3697"/>
      <c r="AF274" s="3697"/>
      <c r="AG274" s="3384"/>
      <c r="AH274" s="3384"/>
      <c r="AI274" s="3384"/>
      <c r="AJ274" s="3384"/>
      <c r="AK274" s="3384"/>
      <c r="AL274" s="3384"/>
      <c r="AM274" s="3384"/>
      <c r="AN274" s="3384"/>
      <c r="AO274" s="3384"/>
      <c r="AP274" s="3384"/>
      <c r="AQ274" s="3384"/>
      <c r="AR274" s="2013"/>
      <c r="AS274" s="1784"/>
      <c r="AT274" s="1784"/>
      <c r="AU274" s="1784"/>
      <c r="AV274" s="1907"/>
      <c r="AW274" s="1410"/>
      <c r="AX274" s="2916">
        <f>(BA274*AQ274)+(BB274*AH274)+(BC274*AH274)+(BD274*AH274)</f>
        <v>0</v>
      </c>
      <c r="AY274" s="3042">
        <f>AX274/'Radiología simple.'!$AO$8</f>
        <v>0</v>
      </c>
      <c r="AZ274" s="2921"/>
      <c r="BA274" s="1555"/>
      <c r="BB274" s="1163"/>
      <c r="BC274" s="1163"/>
      <c r="BD274" s="1163"/>
      <c r="BE274" s="1163"/>
      <c r="BF274" s="1164"/>
      <c r="BG274" s="1164"/>
      <c r="BH274" s="1163"/>
      <c r="BI274" s="1164"/>
      <c r="BJ274" s="1164"/>
      <c r="BK274" s="1162"/>
      <c r="BL274" s="1164"/>
      <c r="BM274" s="1164"/>
      <c r="BN274" s="1164"/>
      <c r="BO274" s="1164"/>
      <c r="BP274" s="1164"/>
      <c r="BQ274" s="1165"/>
      <c r="BR274" s="62"/>
      <c r="BS274" s="177"/>
      <c r="BT274" s="837"/>
    </row>
    <row r="275" spans="1:72" ht="51.75" customHeight="1" x14ac:dyDescent="0.55000000000000004">
      <c r="A275" s="1437">
        <v>0</v>
      </c>
      <c r="B275" s="1438">
        <v>7</v>
      </c>
      <c r="C275" s="1437">
        <v>0</v>
      </c>
      <c r="D275" s="1438">
        <v>9</v>
      </c>
      <c r="E275" s="1437">
        <v>6</v>
      </c>
      <c r="F275" s="1438">
        <v>4</v>
      </c>
      <c r="G275" s="1437">
        <v>0</v>
      </c>
      <c r="H275" s="1438">
        <v>1</v>
      </c>
      <c r="I275" s="1375" t="s">
        <v>2407</v>
      </c>
      <c r="J275" s="2766" t="str">
        <f t="shared" si="54"/>
        <v>07096401</v>
      </c>
      <c r="K275" s="830"/>
      <c r="L275" s="830">
        <v>722541</v>
      </c>
      <c r="M275" s="830"/>
      <c r="N275" s="830"/>
      <c r="O275" s="830"/>
      <c r="P275" s="830"/>
      <c r="Q275" s="830"/>
      <c r="R275" s="830"/>
      <c r="S275" s="986" t="s">
        <v>119</v>
      </c>
      <c r="T275" s="3185"/>
      <c r="U275" s="2698" t="s">
        <v>2408</v>
      </c>
      <c r="V275" s="835" t="s">
        <v>653</v>
      </c>
      <c r="W275" s="2415" t="s">
        <v>2409</v>
      </c>
      <c r="X275" s="782" t="s">
        <v>2288</v>
      </c>
      <c r="Y275" s="803" t="s">
        <v>2408</v>
      </c>
      <c r="Z275" s="3041" t="s">
        <v>649</v>
      </c>
      <c r="AA275" s="547"/>
      <c r="AB275" s="547"/>
      <c r="AC275" s="3679">
        <v>7.5</v>
      </c>
      <c r="AD275" s="3507">
        <f t="shared" ref="AD275:AD277" si="55">AY275</f>
        <v>11.25</v>
      </c>
      <c r="AE275" s="3698">
        <v>51.5</v>
      </c>
      <c r="AF275" s="3698"/>
      <c r="AG275" s="3545">
        <v>40</v>
      </c>
      <c r="AH275" s="3398">
        <v>45</v>
      </c>
      <c r="AI275" s="3545"/>
      <c r="AJ275" s="3545"/>
      <c r="AK275" s="3545"/>
      <c r="AL275" s="3545"/>
      <c r="AM275" s="3545"/>
      <c r="AN275" s="3545"/>
      <c r="AO275" s="3545"/>
      <c r="AP275" s="3705">
        <v>40</v>
      </c>
      <c r="AQ275" s="3398">
        <v>45</v>
      </c>
      <c r="AR275" s="1947"/>
      <c r="AS275" s="1831"/>
      <c r="AT275" s="1831"/>
      <c r="AU275" s="1831"/>
      <c r="AV275" s="1832"/>
      <c r="AW275" s="1741"/>
      <c r="AX275" s="2916">
        <f>(BA275*AQ275)+(BB275*AH275)+(BC275*AH275)+(BD275*AH275)</f>
        <v>135</v>
      </c>
      <c r="AY275" s="3042">
        <f>AX275/'Radiología simple.'!$AO$8</f>
        <v>11.25</v>
      </c>
      <c r="AZ275" s="1807" t="str" cm="1">
        <f t="array" ref="AZ275">_xlfn.IFS(AY275&lt;4,"estandar",AY275&gt;9,"compleja",AY275&gt;4,"avanzada")</f>
        <v>compleja</v>
      </c>
      <c r="BA275" s="2570">
        <v>1</v>
      </c>
      <c r="BB275" s="2571">
        <v>1</v>
      </c>
      <c r="BC275" s="2571">
        <v>0</v>
      </c>
      <c r="BD275" s="2572">
        <v>1</v>
      </c>
      <c r="BE275" s="1163"/>
      <c r="BF275" s="1164">
        <v>13.113713423831101</v>
      </c>
      <c r="BG275" s="1164">
        <v>32.543686274509803</v>
      </c>
      <c r="BH275" s="1163"/>
      <c r="BI275" s="1164">
        <v>29.000904977375601</v>
      </c>
      <c r="BJ275" s="1164">
        <f>SUM(BF275,BG275,BI275)</f>
        <v>74.658304675716508</v>
      </c>
      <c r="BK275" s="1162"/>
      <c r="BL275" s="1164">
        <v>5.9865467946031599</v>
      </c>
      <c r="BM275" s="1164">
        <v>0</v>
      </c>
      <c r="BN275" s="1164">
        <v>351</v>
      </c>
      <c r="BO275" s="1164">
        <v>40.633745306496898</v>
      </c>
      <c r="BP275" s="1164">
        <f>SUM(BJ275,BL275,BM275,BN275,BO275)</f>
        <v>472.27859677681658</v>
      </c>
      <c r="BQ275" s="1165"/>
      <c r="BR275" s="62"/>
      <c r="BS275" s="177"/>
      <c r="BT275" s="837"/>
    </row>
    <row r="276" spans="1:72" ht="51.75" customHeight="1" x14ac:dyDescent="0.55000000000000004">
      <c r="A276" s="1437">
        <v>0</v>
      </c>
      <c r="B276" s="1438">
        <v>7</v>
      </c>
      <c r="C276" s="1437">
        <v>0</v>
      </c>
      <c r="D276" s="1438">
        <v>9</v>
      </c>
      <c r="E276" s="1437">
        <v>6</v>
      </c>
      <c r="F276" s="1438">
        <v>4</v>
      </c>
      <c r="G276" s="1437">
        <v>0</v>
      </c>
      <c r="H276" s="1438">
        <v>2</v>
      </c>
      <c r="I276" s="1375" t="s">
        <v>2410</v>
      </c>
      <c r="J276" s="2766" t="str">
        <f t="shared" si="54"/>
        <v>07096402</v>
      </c>
      <c r="K276" s="830"/>
      <c r="L276" s="830">
        <v>722542</v>
      </c>
      <c r="M276" s="830"/>
      <c r="N276" s="830"/>
      <c r="O276" s="830"/>
      <c r="P276" s="830"/>
      <c r="Q276" s="830"/>
      <c r="R276" s="830"/>
      <c r="S276" s="986" t="s">
        <v>119</v>
      </c>
      <c r="T276" s="3185"/>
      <c r="U276" s="2698" t="s">
        <v>2411</v>
      </c>
      <c r="V276" s="835" t="s">
        <v>653</v>
      </c>
      <c r="W276" s="2415" t="s">
        <v>2412</v>
      </c>
      <c r="X276" s="782" t="s">
        <v>2288</v>
      </c>
      <c r="Y276" s="803" t="s">
        <v>2411</v>
      </c>
      <c r="Z276" s="3041" t="s">
        <v>649</v>
      </c>
      <c r="AA276" s="547"/>
      <c r="AB276" s="547"/>
      <c r="AC276" s="3679">
        <v>7.5</v>
      </c>
      <c r="AD276" s="3507">
        <f t="shared" si="55"/>
        <v>15</v>
      </c>
      <c r="AE276" s="3698">
        <v>54.2</v>
      </c>
      <c r="AF276" s="3698"/>
      <c r="AG276" s="3545">
        <v>40</v>
      </c>
      <c r="AH276" s="3398">
        <v>45</v>
      </c>
      <c r="AI276" s="3545"/>
      <c r="AJ276" s="3545"/>
      <c r="AK276" s="3545"/>
      <c r="AL276" s="3545"/>
      <c r="AM276" s="3545"/>
      <c r="AN276" s="3545"/>
      <c r="AO276" s="3545"/>
      <c r="AP276" s="3705">
        <v>40</v>
      </c>
      <c r="AQ276" s="3398">
        <v>45</v>
      </c>
      <c r="AR276" s="1947"/>
      <c r="AS276" s="1831"/>
      <c r="AT276" s="1831"/>
      <c r="AU276" s="1831"/>
      <c r="AV276" s="1832"/>
      <c r="AW276" s="1741"/>
      <c r="AX276" s="2916">
        <f>(BA276*AQ276)+(BB276*AH276)+(BC276*AH276)+(BD276*AH276)</f>
        <v>180</v>
      </c>
      <c r="AY276" s="3042">
        <f>AX276/'Radiología simple.'!$AO$8</f>
        <v>15</v>
      </c>
      <c r="AZ276" s="1807" t="str" cm="1">
        <f t="array" ref="AZ276">_xlfn.IFS(AY276&lt;4,"estandar",AY276&gt;9,"compleja",AY276&gt;4,"avanzada")</f>
        <v>compleja</v>
      </c>
      <c r="BA276" s="2570">
        <v>1</v>
      </c>
      <c r="BB276" s="2571">
        <v>1</v>
      </c>
      <c r="BC276" s="2571">
        <v>1</v>
      </c>
      <c r="BD276" s="2572">
        <v>1</v>
      </c>
      <c r="BE276" s="1163"/>
      <c r="BF276" s="1164">
        <v>13.113713423831101</v>
      </c>
      <c r="BG276" s="1164">
        <v>32.543686274509803</v>
      </c>
      <c r="BH276" s="1163"/>
      <c r="BI276" s="1164">
        <v>29.000904977375601</v>
      </c>
      <c r="BJ276" s="1164">
        <f>SUM(BF276,BG276,BI276)</f>
        <v>74.658304675716508</v>
      </c>
      <c r="BK276" s="1162"/>
      <c r="BL276" s="1164">
        <v>29.173612764944</v>
      </c>
      <c r="BM276" s="1164">
        <v>0</v>
      </c>
      <c r="BN276" s="1164">
        <v>351</v>
      </c>
      <c r="BO276" s="1164">
        <v>40.633745306496898</v>
      </c>
      <c r="BP276" s="1164">
        <f>SUM(BJ276,BL276,BM276,BN276,BO276)</f>
        <v>495.46566274715741</v>
      </c>
      <c r="BQ276" s="1165"/>
      <c r="BR276" s="62"/>
      <c r="BS276" s="177"/>
      <c r="BT276" s="837"/>
    </row>
    <row r="277" spans="1:72" ht="51.75" customHeight="1" thickBot="1" x14ac:dyDescent="0.6">
      <c r="A277" s="1437">
        <v>0</v>
      </c>
      <c r="B277" s="1438">
        <v>7</v>
      </c>
      <c r="C277" s="1437">
        <v>0</v>
      </c>
      <c r="D277" s="1438">
        <v>9</v>
      </c>
      <c r="E277" s="1437">
        <v>6</v>
      </c>
      <c r="F277" s="1438">
        <v>5</v>
      </c>
      <c r="G277" s="1437">
        <v>0</v>
      </c>
      <c r="H277" s="1438">
        <v>1</v>
      </c>
      <c r="I277" s="1375" t="s">
        <v>2413</v>
      </c>
      <c r="J277" s="2766" t="str">
        <f t="shared" si="54"/>
        <v>07096501</v>
      </c>
      <c r="K277" s="830"/>
      <c r="L277" s="830">
        <v>72254</v>
      </c>
      <c r="M277" s="830"/>
      <c r="N277" s="830"/>
      <c r="O277" s="830"/>
      <c r="P277" s="830"/>
      <c r="Q277" s="830"/>
      <c r="R277" s="830"/>
      <c r="S277" s="986" t="s">
        <v>119</v>
      </c>
      <c r="T277" s="2663" t="s">
        <v>2414</v>
      </c>
      <c r="U277" s="3177"/>
      <c r="V277" s="835" t="s">
        <v>653</v>
      </c>
      <c r="W277" s="2415" t="s">
        <v>2415</v>
      </c>
      <c r="X277" s="782" t="s">
        <v>2288</v>
      </c>
      <c r="Y277" s="803" t="s">
        <v>2414</v>
      </c>
      <c r="Z277" s="3041" t="s">
        <v>649</v>
      </c>
      <c r="AA277" s="547"/>
      <c r="AB277" s="547"/>
      <c r="AC277" s="3679">
        <v>5.6</v>
      </c>
      <c r="AD277" s="3507">
        <f t="shared" si="55"/>
        <v>10</v>
      </c>
      <c r="AE277" s="3698">
        <v>15.1</v>
      </c>
      <c r="AF277" s="3698"/>
      <c r="AG277" s="3398">
        <v>30</v>
      </c>
      <c r="AH277" s="3398">
        <v>30</v>
      </c>
      <c r="AI277" s="3545"/>
      <c r="AJ277" s="3545"/>
      <c r="AK277" s="3545"/>
      <c r="AL277" s="3545"/>
      <c r="AM277" s="3545"/>
      <c r="AN277" s="3545"/>
      <c r="AO277" s="3545"/>
      <c r="AP277" s="3705">
        <v>30</v>
      </c>
      <c r="AQ277" s="3398">
        <v>30</v>
      </c>
      <c r="AR277" s="3682"/>
      <c r="AS277" s="2010"/>
      <c r="AT277" s="2010"/>
      <c r="AU277" s="2010"/>
      <c r="AV277" s="2011"/>
      <c r="AW277" s="1741"/>
      <c r="AX277" s="2916">
        <f>(BA277*AQ277)+(BB277*AH277)+(BC277*AH277)+(BD277*AH277)</f>
        <v>120</v>
      </c>
      <c r="AY277" s="3042">
        <f>AX277/'Radiología simple.'!$AO$8</f>
        <v>10</v>
      </c>
      <c r="AZ277" s="1807" t="str" cm="1">
        <f t="array" ref="AZ277">_xlfn.IFS(AY277&lt;4,"estandar",AY277&gt;9,"compleja",AY277&gt;4,"avanzada")</f>
        <v>compleja</v>
      </c>
      <c r="BA277" s="2570">
        <v>1</v>
      </c>
      <c r="BB277" s="2571">
        <v>1</v>
      </c>
      <c r="BC277" s="2571">
        <v>1</v>
      </c>
      <c r="BD277" s="2572">
        <v>1</v>
      </c>
      <c r="BE277" s="1163"/>
      <c r="BF277" s="1164">
        <v>9.8352850678733006</v>
      </c>
      <c r="BG277" s="1164">
        <v>24.4077647058824</v>
      </c>
      <c r="BH277" s="1163"/>
      <c r="BI277" s="1164">
        <v>21.750678733031702</v>
      </c>
      <c r="BJ277" s="1164">
        <f>SUM(BF277,BG277,BI277)</f>
        <v>55.993728506787406</v>
      </c>
      <c r="BK277" s="1162"/>
      <c r="BL277" s="1164">
        <v>31.458856261529601</v>
      </c>
      <c r="BM277" s="1164">
        <v>0</v>
      </c>
      <c r="BN277" s="1164">
        <v>25</v>
      </c>
      <c r="BO277" s="1164">
        <v>40.633745306496898</v>
      </c>
      <c r="BP277" s="1164">
        <f>SUM(BJ277,BL277,BM277,BN277,BO277)</f>
        <v>153.0863300748139</v>
      </c>
      <c r="BQ277" s="1165"/>
      <c r="BR277" s="62"/>
      <c r="BS277" s="177"/>
      <c r="BT277" s="837"/>
    </row>
    <row r="278" spans="1:72" ht="15.75" customHeight="1" x14ac:dyDescent="0.35">
      <c r="W278" s="2547"/>
      <c r="AG278" s="611"/>
      <c r="AH278" s="611"/>
      <c r="AI278" s="611"/>
      <c r="AJ278" s="611"/>
      <c r="AK278" s="611"/>
      <c r="AL278" s="611"/>
      <c r="AM278" s="611"/>
      <c r="AN278" s="611"/>
      <c r="AP278" s="611"/>
      <c r="AQ278" s="611"/>
      <c r="AR278" s="611"/>
      <c r="AS278" s="611"/>
      <c r="AT278" s="611"/>
      <c r="AU278" s="611"/>
      <c r="AV278" s="611"/>
      <c r="AX278" s="611"/>
      <c r="AY278" s="611"/>
      <c r="AZ278" s="611"/>
      <c r="BC278" s="5">
        <v>1</v>
      </c>
      <c r="BD278" s="5" t="s">
        <v>218</v>
      </c>
    </row>
    <row r="279" spans="1:72" ht="15.75" customHeight="1" x14ac:dyDescent="0.35">
      <c r="BD279" s="5" t="s">
        <v>218</v>
      </c>
    </row>
  </sheetData>
  <sheetProtection algorithmName="SHA-512" hashValue="YwQwoaBcCfryz7L6g7DYZk0nVoiU8eXKnrswwoW44LOJXHP1wsTHa/uYwc1lOsex8mtg/x/EeyME0lbbPQlvRQ==" saltValue="aREWOnmc5KguFdcihcoUNA==" spinCount="100000" sheet="1" formatCells="0" formatColumns="0" formatRows="0" insertColumns="0" insertRows="0" insertHyperlinks="0" deleteColumns="0" deleteRows="0" sort="0" autoFilter="0" pivotTables="0"/>
  <mergeCells count="7">
    <mergeCell ref="A1:H1"/>
    <mergeCell ref="T3:W3"/>
    <mergeCell ref="A5:B5"/>
    <mergeCell ref="C5:D5"/>
    <mergeCell ref="E5:F5"/>
    <mergeCell ref="G5:H5"/>
    <mergeCell ref="T2:U2"/>
  </mergeCells>
  <conditionalFormatting sqref="AD10:AD15">
    <cfRule type="cellIs" dxfId="293" priority="253" operator="greaterThan">
      <formula>AC10</formula>
    </cfRule>
    <cfRule type="cellIs" dxfId="292" priority="252" operator="lessThan">
      <formula>AC10</formula>
    </cfRule>
  </conditionalFormatting>
  <conditionalFormatting sqref="AD18:AD26">
    <cfRule type="cellIs" dxfId="291" priority="251" operator="greaterThan">
      <formula>AC18</formula>
    </cfRule>
    <cfRule type="cellIs" dxfId="290" priority="250" operator="lessThan">
      <formula>AC18</formula>
    </cfRule>
  </conditionalFormatting>
  <conditionalFormatting sqref="AD30:AD44">
    <cfRule type="cellIs" dxfId="289" priority="246" operator="lessThan">
      <formula>AC30</formula>
    </cfRule>
    <cfRule type="cellIs" dxfId="288" priority="247" operator="greaterThan">
      <formula>AC30</formula>
    </cfRule>
  </conditionalFormatting>
  <conditionalFormatting sqref="AD47:AD52">
    <cfRule type="cellIs" dxfId="287" priority="244" operator="lessThan">
      <formula>AC47</formula>
    </cfRule>
    <cfRule type="cellIs" dxfId="286" priority="245" operator="greaterThan">
      <formula>AC47</formula>
    </cfRule>
  </conditionalFormatting>
  <conditionalFormatting sqref="AD56:AD72">
    <cfRule type="cellIs" dxfId="285" priority="239" operator="greaterThan">
      <formula>AC56</formula>
    </cfRule>
    <cfRule type="cellIs" dxfId="284" priority="238" operator="lessThan">
      <formula>AC56</formula>
    </cfRule>
  </conditionalFormatting>
  <conditionalFormatting sqref="AD94:AD134">
    <cfRule type="cellIs" dxfId="283" priority="225" operator="greaterThan">
      <formula>AC94</formula>
    </cfRule>
    <cfRule type="cellIs" dxfId="282" priority="224" operator="lessThan">
      <formula>AC94</formula>
    </cfRule>
  </conditionalFormatting>
  <conditionalFormatting sqref="AD138:AD142">
    <cfRule type="cellIs" dxfId="281" priority="15" operator="lessThan">
      <formula>AC138</formula>
    </cfRule>
    <cfRule type="cellIs" dxfId="280" priority="16" operator="greaterThan">
      <formula>AC138</formula>
    </cfRule>
  </conditionalFormatting>
  <conditionalFormatting sqref="AD145:AD209">
    <cfRule type="cellIs" dxfId="279" priority="205" operator="greaterThan">
      <formula>AC145</formula>
    </cfRule>
    <cfRule type="cellIs" dxfId="278" priority="204" operator="lessThan">
      <formula>AC145</formula>
    </cfRule>
  </conditionalFormatting>
  <conditionalFormatting sqref="AD211:AD212">
    <cfRule type="cellIs" dxfId="277" priority="7" operator="lessThan">
      <formula>AC211</formula>
    </cfRule>
    <cfRule type="cellIs" dxfId="276" priority="8" operator="greaterThan">
      <formula>AC211</formula>
    </cfRule>
  </conditionalFormatting>
  <conditionalFormatting sqref="AD217:AD218">
    <cfRule type="cellIs" dxfId="275" priority="203" operator="greaterThan">
      <formula>AC217</formula>
    </cfRule>
    <cfRule type="cellIs" dxfId="274" priority="202" operator="lessThan">
      <formula>AC217</formula>
    </cfRule>
  </conditionalFormatting>
  <conditionalFormatting sqref="AD221:AD225">
    <cfRule type="cellIs" dxfId="273" priority="199" operator="greaterThan">
      <formula>AC221</formula>
    </cfRule>
    <cfRule type="cellIs" dxfId="272" priority="198" operator="lessThan">
      <formula>AC221</formula>
    </cfRule>
  </conditionalFormatting>
  <conditionalFormatting sqref="AD231:AD237">
    <cfRule type="cellIs" dxfId="271" priority="193" operator="greaterThan">
      <formula>AC231</formula>
    </cfRule>
    <cfRule type="cellIs" dxfId="270" priority="192" operator="lessThan">
      <formula>AC231</formula>
    </cfRule>
  </conditionalFormatting>
  <conditionalFormatting sqref="AD240:AD251">
    <cfRule type="cellIs" dxfId="269" priority="189" operator="greaterThan">
      <formula>AC240</formula>
    </cfRule>
    <cfRule type="cellIs" dxfId="268" priority="188" operator="lessThan">
      <formula>AC240</formula>
    </cfRule>
  </conditionalFormatting>
  <conditionalFormatting sqref="AD255:AD266">
    <cfRule type="cellIs" dxfId="267" priority="185" operator="greaterThan">
      <formula>AC255</formula>
    </cfRule>
    <cfRule type="cellIs" dxfId="266" priority="184" operator="lessThan">
      <formula>AC255</formula>
    </cfRule>
  </conditionalFormatting>
  <conditionalFormatting sqref="AD270:AD271">
    <cfRule type="cellIs" dxfId="265" priority="183" operator="greaterThan">
      <formula>AC270</formula>
    </cfRule>
    <cfRule type="cellIs" dxfId="264" priority="182" operator="lessThan">
      <formula>AC270</formula>
    </cfRule>
  </conditionalFormatting>
  <conditionalFormatting sqref="AD274:AD277">
    <cfRule type="cellIs" dxfId="263" priority="181" operator="greaterThan">
      <formula>AC274</formula>
    </cfRule>
    <cfRule type="cellIs" dxfId="262" priority="180" operator="lessThan">
      <formula>AC274</formula>
    </cfRule>
  </conditionalFormatting>
  <conditionalFormatting sqref="AG15">
    <cfRule type="cellIs" dxfId="261" priority="173" operator="lessThan">
      <formula>$AG$15</formula>
    </cfRule>
  </conditionalFormatting>
  <conditionalFormatting sqref="AH10">
    <cfRule type="cellIs" dxfId="260" priority="165" operator="lessThan">
      <formula>AG10</formula>
    </cfRule>
  </conditionalFormatting>
  <conditionalFormatting sqref="AH10:AH15">
    <cfRule type="cellIs" dxfId="259" priority="162" operator="greaterThan">
      <formula>AG10</formula>
    </cfRule>
  </conditionalFormatting>
  <conditionalFormatting sqref="AH11:AH15">
    <cfRule type="cellIs" dxfId="258" priority="160" operator="lessThan">
      <formula>$AG$10</formula>
    </cfRule>
    <cfRule type="cellIs" dxfId="257" priority="155" operator="lessThan">
      <formula>AG11</formula>
    </cfRule>
  </conditionalFormatting>
  <conditionalFormatting sqref="AH18:AH26">
    <cfRule type="cellIs" dxfId="256" priority="152" operator="lessThan">
      <formula>$AG$10</formula>
    </cfRule>
    <cfRule type="cellIs" dxfId="255" priority="154" operator="greaterThan">
      <formula>AG18</formula>
    </cfRule>
    <cfRule type="cellIs" dxfId="254" priority="151" operator="lessThan">
      <formula>AG18</formula>
    </cfRule>
  </conditionalFormatting>
  <conditionalFormatting sqref="AH35:AH44">
    <cfRule type="cellIs" dxfId="253" priority="150" operator="greaterThan">
      <formula>AG35</formula>
    </cfRule>
    <cfRule type="cellIs" dxfId="252" priority="148" operator="lessThan">
      <formula>$AG$10</formula>
    </cfRule>
    <cfRule type="cellIs" dxfId="251" priority="147" operator="lessThan">
      <formula>AG35</formula>
    </cfRule>
  </conditionalFormatting>
  <conditionalFormatting sqref="AH48:AH52">
    <cfRule type="cellIs" dxfId="250" priority="146" operator="greaterThan">
      <formula>AG48</formula>
    </cfRule>
    <cfRule type="cellIs" dxfId="249" priority="144" operator="lessThan">
      <formula>$AG$10</formula>
    </cfRule>
    <cfRule type="cellIs" dxfId="248" priority="143" operator="lessThan">
      <formula>AG48</formula>
    </cfRule>
  </conditionalFormatting>
  <conditionalFormatting sqref="AH56:AH72">
    <cfRule type="cellIs" dxfId="247" priority="135" operator="lessThan">
      <formula>AG56</formula>
    </cfRule>
    <cfRule type="cellIs" dxfId="246" priority="136" operator="lessThan">
      <formula>$AG$10</formula>
    </cfRule>
    <cfRule type="cellIs" dxfId="245" priority="138" operator="greaterThan">
      <formula>AG56</formula>
    </cfRule>
  </conditionalFormatting>
  <conditionalFormatting sqref="AH95:AH99">
    <cfRule type="cellIs" dxfId="244" priority="134" operator="greaterThan">
      <formula>AG95</formula>
    </cfRule>
    <cfRule type="cellIs" dxfId="243" priority="131" operator="lessThan">
      <formula>AG95</formula>
    </cfRule>
    <cfRule type="cellIs" dxfId="242" priority="132" operator="lessThan">
      <formula>$AG$10</formula>
    </cfRule>
  </conditionalFormatting>
  <conditionalFormatting sqref="AH102:AH106">
    <cfRule type="cellIs" dxfId="241" priority="127" operator="lessThan">
      <formula>AG102</formula>
    </cfRule>
    <cfRule type="cellIs" dxfId="240" priority="130" operator="greaterThan">
      <formula>AG102</formula>
    </cfRule>
    <cfRule type="cellIs" dxfId="239" priority="128" operator="lessThan">
      <formula>$AG$10</formula>
    </cfRule>
  </conditionalFormatting>
  <conditionalFormatting sqref="AH109:AH113">
    <cfRule type="cellIs" dxfId="238" priority="123" operator="lessThan">
      <formula>AG109</formula>
    </cfRule>
    <cfRule type="cellIs" dxfId="237" priority="126" operator="greaterThan">
      <formula>AG109</formula>
    </cfRule>
    <cfRule type="cellIs" dxfId="236" priority="124" operator="lessThan">
      <formula>$AG$10</formula>
    </cfRule>
  </conditionalFormatting>
  <conditionalFormatting sqref="AH116:AH120">
    <cfRule type="cellIs" dxfId="235" priority="120" operator="lessThan">
      <formula>$AG$10</formula>
    </cfRule>
    <cfRule type="cellIs" dxfId="234" priority="122" operator="greaterThan">
      <formula>AG116</formula>
    </cfRule>
    <cfRule type="cellIs" dxfId="233" priority="119" operator="lessThan">
      <formula>AG116</formula>
    </cfRule>
  </conditionalFormatting>
  <conditionalFormatting sqref="AH123:AH127">
    <cfRule type="cellIs" dxfId="232" priority="116" operator="lessThan">
      <formula>$AG$10</formula>
    </cfRule>
    <cfRule type="cellIs" dxfId="231" priority="115" operator="lessThan">
      <formula>AG123</formula>
    </cfRule>
    <cfRule type="cellIs" dxfId="230" priority="118" operator="greaterThan">
      <formula>AG123</formula>
    </cfRule>
  </conditionalFormatting>
  <conditionalFormatting sqref="AH130:AH134">
    <cfRule type="cellIs" dxfId="229" priority="114" operator="greaterThan">
      <formula>AG130</formula>
    </cfRule>
    <cfRule type="cellIs" dxfId="228" priority="112" operator="lessThan">
      <formula>$AG$10</formula>
    </cfRule>
    <cfRule type="cellIs" dxfId="227" priority="111" operator="lessThan">
      <formula>AG130</formula>
    </cfRule>
  </conditionalFormatting>
  <conditionalFormatting sqref="AH138:AH142">
    <cfRule type="cellIs" dxfId="226" priority="11" operator="lessThan">
      <formula>AG138</formula>
    </cfRule>
    <cfRule type="cellIs" dxfId="225" priority="12" operator="lessThan">
      <formula>$AG$10</formula>
    </cfRule>
    <cfRule type="cellIs" dxfId="224" priority="14" operator="greaterThan">
      <formula>AG138</formula>
    </cfRule>
  </conditionalFormatting>
  <conditionalFormatting sqref="AH161:AH164">
    <cfRule type="cellIs" dxfId="223" priority="107" operator="lessThan">
      <formula>AG161</formula>
    </cfRule>
    <cfRule type="cellIs" dxfId="222" priority="110" operator="greaterThan">
      <formula>AG161</formula>
    </cfRule>
    <cfRule type="cellIs" dxfId="221" priority="108" operator="lessThan">
      <formula>$AG$10</formula>
    </cfRule>
  </conditionalFormatting>
  <conditionalFormatting sqref="AH173:AH196 AH198:AH202 AH204:AH205 AH207:AH209">
    <cfRule type="cellIs" dxfId="220" priority="100" operator="lessThan">
      <formula>$AG$10</formula>
    </cfRule>
    <cfRule type="cellIs" dxfId="219" priority="99" operator="lessThan">
      <formula>AG173</formula>
    </cfRule>
    <cfRule type="cellIs" dxfId="218" priority="102" operator="greaterThan">
      <formula>AG173</formula>
    </cfRule>
  </conditionalFormatting>
  <conditionalFormatting sqref="AH211:AH212">
    <cfRule type="cellIs" dxfId="217" priority="3" operator="lessThan">
      <formula>AG211</formula>
    </cfRule>
    <cfRule type="cellIs" dxfId="216" priority="6" operator="greaterThan">
      <formula>AG211</formula>
    </cfRule>
    <cfRule type="cellIs" dxfId="215" priority="4" operator="lessThan">
      <formula>$AG$10</formula>
    </cfRule>
  </conditionalFormatting>
  <conditionalFormatting sqref="AH217:AH218">
    <cfRule type="cellIs" dxfId="214" priority="96" operator="lessThan">
      <formula>$AG$10</formula>
    </cfRule>
    <cfRule type="cellIs" dxfId="213" priority="98" operator="greaterThan">
      <formula>AG217</formula>
    </cfRule>
    <cfRule type="cellIs" dxfId="212" priority="95" operator="lessThan">
      <formula>AG217</formula>
    </cfRule>
  </conditionalFormatting>
  <conditionalFormatting sqref="AH222:AH225">
    <cfRule type="cellIs" dxfId="211" priority="92" operator="lessThan">
      <formula>$AG$10</formula>
    </cfRule>
    <cfRule type="cellIs" dxfId="210" priority="91" operator="lessThan">
      <formula>AG222</formula>
    </cfRule>
    <cfRule type="cellIs" dxfId="209" priority="94" operator="greaterThan">
      <formula>AG222</formula>
    </cfRule>
  </conditionalFormatting>
  <conditionalFormatting sqref="AH232:AH237">
    <cfRule type="cellIs" dxfId="208" priority="83" operator="lessThan">
      <formula>AG232</formula>
    </cfRule>
    <cfRule type="cellIs" dxfId="207" priority="84" operator="lessThan">
      <formula>$AG$10</formula>
    </cfRule>
    <cfRule type="cellIs" dxfId="206" priority="86" operator="greaterThan">
      <formula>AG232</formula>
    </cfRule>
  </conditionalFormatting>
  <conditionalFormatting sqref="AH240:AH251">
    <cfRule type="cellIs" dxfId="205" priority="75" operator="lessThan">
      <formula>AG240</formula>
    </cfRule>
    <cfRule type="cellIs" dxfId="204" priority="76" operator="lessThan">
      <formula>$AG$10</formula>
    </cfRule>
    <cfRule type="cellIs" dxfId="203" priority="78" operator="greaterThan">
      <formula>AG240</formula>
    </cfRule>
  </conditionalFormatting>
  <conditionalFormatting sqref="AH255:AH266">
    <cfRule type="cellIs" dxfId="202" priority="74" operator="greaterThan">
      <formula>AG255</formula>
    </cfRule>
    <cfRule type="cellIs" dxfId="201" priority="72" operator="lessThan">
      <formula>$AG$10</formula>
    </cfRule>
    <cfRule type="cellIs" dxfId="200" priority="71" operator="lessThan">
      <formula>AG255</formula>
    </cfRule>
  </conditionalFormatting>
  <conditionalFormatting sqref="AH270:AH271">
    <cfRule type="cellIs" dxfId="199" priority="70" operator="greaterThan">
      <formula>AG270</formula>
    </cfRule>
    <cfRule type="cellIs" dxfId="198" priority="68" operator="lessThan">
      <formula>$AG$10</formula>
    </cfRule>
    <cfRule type="cellIs" dxfId="197" priority="67" operator="lessThan">
      <formula>AG270</formula>
    </cfRule>
  </conditionalFormatting>
  <conditionalFormatting sqref="AH275:AH277">
    <cfRule type="cellIs" dxfId="196" priority="63" operator="lessThan">
      <formula>AG275</formula>
    </cfRule>
    <cfRule type="cellIs" dxfId="195" priority="66" operator="greaterThan">
      <formula>AG275</formula>
    </cfRule>
    <cfRule type="cellIs" dxfId="194" priority="64" operator="lessThan">
      <formula>$AG$10</formula>
    </cfRule>
  </conditionalFormatting>
  <conditionalFormatting sqref="AQ10:AQ15">
    <cfRule type="cellIs" dxfId="193" priority="58" operator="lessThan">
      <formula>AP10</formula>
    </cfRule>
    <cfRule type="cellIs" dxfId="192" priority="57" operator="greaterThan">
      <formula>AP10</formula>
    </cfRule>
  </conditionalFormatting>
  <conditionalFormatting sqref="AQ18:AQ26">
    <cfRule type="cellIs" dxfId="191" priority="55" operator="greaterThan">
      <formula>AP18</formula>
    </cfRule>
    <cfRule type="cellIs" dxfId="190" priority="56" operator="lessThan">
      <formula>AP18</formula>
    </cfRule>
  </conditionalFormatting>
  <conditionalFormatting sqref="AQ35:AQ44">
    <cfRule type="cellIs" dxfId="189" priority="53" operator="greaterThan">
      <formula>AP35</formula>
    </cfRule>
    <cfRule type="cellIs" dxfId="188" priority="54" operator="lessThan">
      <formula>AP35</formula>
    </cfRule>
  </conditionalFormatting>
  <conditionalFormatting sqref="AQ48:AQ52">
    <cfRule type="cellIs" dxfId="187" priority="51" operator="greaterThan">
      <formula>AP48</formula>
    </cfRule>
    <cfRule type="cellIs" dxfId="186" priority="52" operator="lessThan">
      <formula>AP48</formula>
    </cfRule>
  </conditionalFormatting>
  <conditionalFormatting sqref="AQ56:AQ72">
    <cfRule type="cellIs" dxfId="185" priority="50" operator="lessThan">
      <formula>AP56</formula>
    </cfRule>
    <cfRule type="cellIs" dxfId="184" priority="49" operator="greaterThan">
      <formula>AP56</formula>
    </cfRule>
  </conditionalFormatting>
  <conditionalFormatting sqref="AQ95:AQ99">
    <cfRule type="cellIs" dxfId="183" priority="48" operator="lessThan">
      <formula>AP95</formula>
    </cfRule>
    <cfRule type="cellIs" dxfId="182" priority="47" operator="greaterThan">
      <formula>AP95</formula>
    </cfRule>
  </conditionalFormatting>
  <conditionalFormatting sqref="AQ101:AQ106">
    <cfRule type="cellIs" dxfId="181" priority="46" operator="lessThan">
      <formula>AP101</formula>
    </cfRule>
    <cfRule type="cellIs" dxfId="180" priority="45" operator="greaterThan">
      <formula>AP101</formula>
    </cfRule>
  </conditionalFormatting>
  <conditionalFormatting sqref="AQ109:AQ114">
    <cfRule type="cellIs" dxfId="179" priority="44" operator="lessThan">
      <formula>AP109</formula>
    </cfRule>
    <cfRule type="cellIs" dxfId="178" priority="43" operator="greaterThan">
      <formula>AP109</formula>
    </cfRule>
  </conditionalFormatting>
  <conditionalFormatting sqref="AQ116:AQ121">
    <cfRule type="cellIs" dxfId="177" priority="42" operator="lessThan">
      <formula>AP116</formula>
    </cfRule>
    <cfRule type="cellIs" dxfId="176" priority="41" operator="greaterThan">
      <formula>AP116</formula>
    </cfRule>
  </conditionalFormatting>
  <conditionalFormatting sqref="AQ123:AQ127">
    <cfRule type="cellIs" dxfId="175" priority="39" operator="greaterThan">
      <formula>AP123</formula>
    </cfRule>
    <cfRule type="cellIs" dxfId="174" priority="40" operator="lessThan">
      <formula>AP123</formula>
    </cfRule>
  </conditionalFormatting>
  <conditionalFormatting sqref="AQ130:AQ134">
    <cfRule type="cellIs" dxfId="173" priority="38" operator="lessThan">
      <formula>AP130</formula>
    </cfRule>
    <cfRule type="cellIs" dxfId="172" priority="37" operator="greaterThan">
      <formula>AP130</formula>
    </cfRule>
  </conditionalFormatting>
  <conditionalFormatting sqref="AQ138:AQ142">
    <cfRule type="cellIs" dxfId="171" priority="10" operator="lessThan">
      <formula>AP138</formula>
    </cfRule>
    <cfRule type="cellIs" dxfId="170" priority="9" operator="greaterThan">
      <formula>AP138</formula>
    </cfRule>
  </conditionalFormatting>
  <conditionalFormatting sqref="AQ161:AQ164">
    <cfRule type="cellIs" dxfId="169" priority="36" operator="lessThan">
      <formula>AP161</formula>
    </cfRule>
    <cfRule type="cellIs" dxfId="168" priority="35" operator="greaterThan">
      <formula>AP161</formula>
    </cfRule>
  </conditionalFormatting>
  <conditionalFormatting sqref="AQ173:AQ209">
    <cfRule type="cellIs" dxfId="167" priority="33" operator="greaterThan">
      <formula>AP173</formula>
    </cfRule>
    <cfRule type="cellIs" dxfId="166" priority="34" operator="lessThan">
      <formula>AP173</formula>
    </cfRule>
  </conditionalFormatting>
  <conditionalFormatting sqref="AQ211:AQ212">
    <cfRule type="cellIs" dxfId="165" priority="1" operator="greaterThan">
      <formula>AP211</formula>
    </cfRule>
    <cfRule type="cellIs" dxfId="164" priority="2" operator="lessThan">
      <formula>AP211</formula>
    </cfRule>
  </conditionalFormatting>
  <conditionalFormatting sqref="AQ217:AQ218">
    <cfRule type="cellIs" dxfId="163" priority="32" operator="lessThan">
      <formula>AP217</formula>
    </cfRule>
    <cfRule type="cellIs" dxfId="162" priority="31" operator="greaterThan">
      <formula>AP217</formula>
    </cfRule>
  </conditionalFormatting>
  <conditionalFormatting sqref="AQ222:AQ225">
    <cfRule type="cellIs" dxfId="161" priority="30" operator="lessThan">
      <formula>AP222</formula>
    </cfRule>
    <cfRule type="cellIs" dxfId="160" priority="29" operator="greaterThan">
      <formula>AP222</formula>
    </cfRule>
  </conditionalFormatting>
  <conditionalFormatting sqref="AQ232:AQ237">
    <cfRule type="cellIs" dxfId="159" priority="26" operator="lessThan">
      <formula>AP232</formula>
    </cfRule>
    <cfRule type="cellIs" dxfId="158" priority="25" operator="greaterThan">
      <formula>AP232</formula>
    </cfRule>
  </conditionalFormatting>
  <conditionalFormatting sqref="AQ240:AQ251">
    <cfRule type="cellIs" dxfId="157" priority="24" operator="lessThan">
      <formula>AP240</formula>
    </cfRule>
    <cfRule type="cellIs" dxfId="156" priority="23" operator="greaterThan">
      <formula>AP240</formula>
    </cfRule>
  </conditionalFormatting>
  <conditionalFormatting sqref="AQ255:AQ266">
    <cfRule type="cellIs" dxfId="155" priority="22" operator="lessThan">
      <formula>AP255</formula>
    </cfRule>
    <cfRule type="cellIs" dxfId="154" priority="21" operator="greaterThan">
      <formula>AP255</formula>
    </cfRule>
  </conditionalFormatting>
  <conditionalFormatting sqref="AQ270:AQ271">
    <cfRule type="cellIs" dxfId="153" priority="19" operator="greaterThan">
      <formula>AP270</formula>
    </cfRule>
    <cfRule type="cellIs" dxfId="152" priority="20" operator="lessThan">
      <formula>AP270</formula>
    </cfRule>
  </conditionalFormatting>
  <conditionalFormatting sqref="AQ275:AQ277">
    <cfRule type="cellIs" dxfId="151" priority="18" operator="lessThan">
      <formula>AP275</formula>
    </cfRule>
    <cfRule type="cellIs" dxfId="150" priority="17" operator="greaterThan">
      <formula>AP275</formula>
    </cfRule>
  </conditionalFormatting>
  <printOptions horizontalCentered="1"/>
  <pageMargins left="0.11811023622047245" right="0.11811023622047245" top="0.15748031496062992" bottom="0.15748031496062992" header="0.31496062992125984" footer="0.31496062992125984"/>
  <pageSetup scale="40" fitToHeight="0"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E00-000000000000}">
          <x14:formula1>
            <xm:f>'datos lista validación'!$B$1:$B$4</xm:f>
          </x14:formula1>
          <xm:sqref>Z9:Z15 Z17:Z27 Z274:Z277 Z75:Z92 Z30:Z44 Z94:Z137 Z217:Z218 Z221:Z225 Z231:Z237 Z240:Z251 Z255:Z266 Z55:Z72 Z270:Z271 Z47:Z52 Z145:Z209 Z211:Z212</xm:sqref>
        </x14:dataValidation>
        <x14:dataValidation type="list" allowBlank="1" showInputMessage="1" showErrorMessage="1" xr:uid="{00000000-0002-0000-0E00-000001000000}">
          <x14:formula1>
            <xm:f>'datos lista validación'!#REF!</xm:f>
          </x14:formula1>
          <xm:sqref>Z138:Z142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K1:K47"/>
  <sheetViews>
    <sheetView topLeftCell="A27" zoomScale="72" workbookViewId="0">
      <selection activeCell="K43" sqref="K43:K47"/>
    </sheetView>
  </sheetViews>
  <sheetFormatPr baseColWidth="10" defaultColWidth="11" defaultRowHeight="13.5" x14ac:dyDescent="0.35"/>
  <sheetData>
    <row r="1" spans="11:11" ht="20.25" x14ac:dyDescent="0.55000000000000004">
      <c r="K1" s="801" t="s">
        <v>2416</v>
      </c>
    </row>
    <row r="2" spans="11:11" ht="20.25" x14ac:dyDescent="0.55000000000000004">
      <c r="K2" s="801" t="s">
        <v>2417</v>
      </c>
    </row>
    <row r="3" spans="11:11" ht="20.25" x14ac:dyDescent="0.55000000000000004">
      <c r="K3" s="801" t="s">
        <v>2418</v>
      </c>
    </row>
    <row r="4" spans="11:11" ht="20.25" x14ac:dyDescent="0.55000000000000004">
      <c r="K4" s="801" t="s">
        <v>2419</v>
      </c>
    </row>
    <row r="5" spans="11:11" ht="20.25" x14ac:dyDescent="0.55000000000000004">
      <c r="K5" s="801" t="s">
        <v>2420</v>
      </c>
    </row>
    <row r="6" spans="11:11" ht="20.25" x14ac:dyDescent="0.55000000000000004">
      <c r="K6" s="801" t="s">
        <v>2421</v>
      </c>
    </row>
    <row r="7" spans="11:11" ht="20.25" x14ac:dyDescent="0.55000000000000004">
      <c r="K7" s="801" t="s">
        <v>2422</v>
      </c>
    </row>
    <row r="8" spans="11:11" ht="20.25" x14ac:dyDescent="0.55000000000000004">
      <c r="K8" s="801" t="s">
        <v>2423</v>
      </c>
    </row>
    <row r="9" spans="11:11" ht="20.25" x14ac:dyDescent="0.55000000000000004">
      <c r="K9" s="801" t="s">
        <v>2424</v>
      </c>
    </row>
    <row r="10" spans="11:11" ht="20.25" x14ac:dyDescent="0.55000000000000004">
      <c r="K10" s="801" t="s">
        <v>2425</v>
      </c>
    </row>
    <row r="11" spans="11:11" ht="20.25" x14ac:dyDescent="0.55000000000000004">
      <c r="K11" s="801" t="s">
        <v>2426</v>
      </c>
    </row>
    <row r="12" spans="11:11" ht="20.25" x14ac:dyDescent="0.55000000000000004">
      <c r="K12" s="801" t="s">
        <v>2427</v>
      </c>
    </row>
    <row r="13" spans="11:11" ht="20.25" x14ac:dyDescent="0.55000000000000004">
      <c r="K13" s="801" t="s">
        <v>2428</v>
      </c>
    </row>
    <row r="14" spans="11:11" ht="20.25" x14ac:dyDescent="0.55000000000000004">
      <c r="K14" s="801" t="s">
        <v>2429</v>
      </c>
    </row>
    <row r="15" spans="11:11" ht="20.25" x14ac:dyDescent="0.55000000000000004">
      <c r="K15" s="801" t="s">
        <v>2430</v>
      </c>
    </row>
    <row r="16" spans="11:11" ht="20.25" x14ac:dyDescent="0.55000000000000004">
      <c r="K16" s="801" t="s">
        <v>2431</v>
      </c>
    </row>
    <row r="17" spans="11:11" ht="20.25" x14ac:dyDescent="0.55000000000000004">
      <c r="K17" s="801" t="s">
        <v>2432</v>
      </c>
    </row>
    <row r="18" spans="11:11" ht="20.25" x14ac:dyDescent="0.55000000000000004">
      <c r="K18" s="801" t="s">
        <v>2433</v>
      </c>
    </row>
    <row r="20" spans="11:11" ht="20.25" x14ac:dyDescent="0.55000000000000004">
      <c r="K20" s="801" t="s">
        <v>2434</v>
      </c>
    </row>
    <row r="21" spans="11:11" ht="20.25" x14ac:dyDescent="0.55000000000000004">
      <c r="K21" s="801" t="s">
        <v>2435</v>
      </c>
    </row>
    <row r="22" spans="11:11" ht="20.25" x14ac:dyDescent="0.55000000000000004">
      <c r="K22" s="801" t="s">
        <v>2436</v>
      </c>
    </row>
    <row r="23" spans="11:11" ht="20.25" x14ac:dyDescent="0.55000000000000004">
      <c r="K23" s="801" t="s">
        <v>2437</v>
      </c>
    </row>
    <row r="24" spans="11:11" ht="20.25" x14ac:dyDescent="0.55000000000000004">
      <c r="K24" s="801" t="s">
        <v>2438</v>
      </c>
    </row>
    <row r="25" spans="11:11" ht="20.25" x14ac:dyDescent="0.55000000000000004">
      <c r="K25" s="801" t="s">
        <v>2439</v>
      </c>
    </row>
    <row r="26" spans="11:11" ht="20.25" x14ac:dyDescent="0.55000000000000004">
      <c r="K26" s="801" t="s">
        <v>2440</v>
      </c>
    </row>
    <row r="27" spans="11:11" ht="20.25" x14ac:dyDescent="0.55000000000000004">
      <c r="K27" s="801" t="s">
        <v>2441</v>
      </c>
    </row>
    <row r="28" spans="11:11" ht="20.25" x14ac:dyDescent="0.55000000000000004">
      <c r="K28" s="801" t="s">
        <v>2442</v>
      </c>
    </row>
    <row r="29" spans="11:11" ht="20.25" x14ac:dyDescent="0.55000000000000004">
      <c r="K29" s="801" t="s">
        <v>2443</v>
      </c>
    </row>
    <row r="31" spans="11:11" ht="20.25" x14ac:dyDescent="0.55000000000000004">
      <c r="K31" s="801" t="s">
        <v>2444</v>
      </c>
    </row>
    <row r="32" spans="11:11" ht="20.25" x14ac:dyDescent="0.55000000000000004">
      <c r="K32" s="801" t="s">
        <v>2445</v>
      </c>
    </row>
    <row r="33" spans="11:11" ht="20.25" x14ac:dyDescent="0.55000000000000004">
      <c r="K33" s="801" t="s">
        <v>2446</v>
      </c>
    </row>
    <row r="36" spans="11:11" ht="20.25" x14ac:dyDescent="0.55000000000000004">
      <c r="K36" s="987" t="s">
        <v>2447</v>
      </c>
    </row>
    <row r="37" spans="11:11" ht="20.25" x14ac:dyDescent="0.55000000000000004">
      <c r="K37" s="990" t="s">
        <v>2448</v>
      </c>
    </row>
    <row r="38" spans="11:11" ht="20.25" x14ac:dyDescent="0.55000000000000004">
      <c r="K38" s="832" t="s">
        <v>2449</v>
      </c>
    </row>
    <row r="39" spans="11:11" ht="20.25" x14ac:dyDescent="0.55000000000000004">
      <c r="K39" s="832" t="s">
        <v>2450</v>
      </c>
    </row>
    <row r="40" spans="11:11" ht="20.25" x14ac:dyDescent="0.55000000000000004">
      <c r="K40" s="832" t="s">
        <v>2451</v>
      </c>
    </row>
    <row r="43" spans="11:11" ht="20.25" x14ac:dyDescent="0.55000000000000004">
      <c r="K43" s="987" t="s">
        <v>2452</v>
      </c>
    </row>
    <row r="44" spans="11:11" ht="20.25" x14ac:dyDescent="0.55000000000000004">
      <c r="K44" s="990" t="s">
        <v>2453</v>
      </c>
    </row>
    <row r="45" spans="11:11" ht="20.25" x14ac:dyDescent="0.55000000000000004">
      <c r="K45" s="832" t="s">
        <v>2454</v>
      </c>
    </row>
    <row r="46" spans="11:11" ht="20.25" x14ac:dyDescent="0.55000000000000004">
      <c r="K46" s="832" t="s">
        <v>2455</v>
      </c>
    </row>
    <row r="47" spans="11:11" ht="20.25" x14ac:dyDescent="0.55000000000000004">
      <c r="K47" s="832" t="s">
        <v>2456</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V158"/>
  <sheetViews>
    <sheetView showGridLines="0" zoomScale="70" zoomScaleNormal="43" workbookViewId="0">
      <pane ySplit="4" topLeftCell="A44" activePane="bottomLeft" state="frozen"/>
      <selection activeCell="A4" sqref="A4"/>
      <selection pane="bottomLeft" activeCell="A97" sqref="A97:H97"/>
    </sheetView>
  </sheetViews>
  <sheetFormatPr baseColWidth="10" defaultColWidth="10.875" defaultRowHeight="15.75" customHeight="1" x14ac:dyDescent="0.35"/>
  <cols>
    <col min="1" max="1" width="3.375" style="5" customWidth="1"/>
    <col min="2" max="2" width="3.875" style="5" customWidth="1"/>
    <col min="3" max="8" width="3.375" style="5" customWidth="1"/>
    <col min="9" max="9" width="14.875" style="5" customWidth="1"/>
    <col min="10" max="17" width="10.875" style="5" hidden="1" customWidth="1"/>
    <col min="18" max="18" width="23.875" style="5" customWidth="1"/>
    <col min="19" max="19" width="64" style="5" customWidth="1"/>
    <col min="20" max="20" width="106.75" style="5" customWidth="1"/>
    <col min="21" max="21" width="41.125" style="980" customWidth="1"/>
    <col min="22" max="22" width="41.125" style="5" customWidth="1"/>
    <col min="23" max="23" width="67.125" style="5" customWidth="1"/>
    <col min="24" max="24" width="17.25" style="5" customWidth="1"/>
    <col min="25" max="25" width="18.125" style="5" customWidth="1"/>
    <col min="26" max="26" width="13.625" style="5" customWidth="1"/>
    <col min="27" max="28" width="20.5" style="5" customWidth="1"/>
    <col min="29" max="29" width="17.625" style="5" customWidth="1"/>
    <col min="30" max="30" width="16.25" style="5" customWidth="1"/>
    <col min="31" max="34" width="14.125" style="5" customWidth="1"/>
    <col min="35" max="35" width="16.875" style="5" customWidth="1"/>
    <col min="36" max="36" width="17" style="5" customWidth="1"/>
    <col min="37" max="38" width="11.5" style="5" customWidth="1"/>
    <col min="39" max="39" width="12.625" style="5" customWidth="1"/>
    <col min="40" max="40" width="18.5" style="5" customWidth="1"/>
    <col min="41" max="41" width="8.125" style="5" customWidth="1"/>
    <col min="42" max="48" width="10.875" style="5" customWidth="1"/>
    <col min="49" max="16384" width="10.875" style="5"/>
  </cols>
  <sheetData>
    <row r="1" spans="1:48" s="611" customFormat="1" ht="128.25" customHeight="1" x14ac:dyDescent="0.55000000000000004">
      <c r="A1" s="4406" t="s">
        <v>203</v>
      </c>
      <c r="B1" s="4406"/>
      <c r="C1" s="4406"/>
      <c r="D1" s="4406"/>
      <c r="E1" s="4406"/>
      <c r="F1" s="4406"/>
      <c r="G1" s="4406"/>
      <c r="H1" s="4406"/>
      <c r="I1" s="906"/>
      <c r="J1" s="907"/>
      <c r="K1" s="907"/>
      <c r="L1" s="406"/>
      <c r="M1" s="406"/>
      <c r="N1" s="406"/>
      <c r="O1" s="406"/>
      <c r="P1" s="406"/>
      <c r="Q1" s="406"/>
      <c r="R1" s="907"/>
      <c r="S1" s="908"/>
      <c r="T1" s="909"/>
      <c r="U1" s="969"/>
      <c r="V1" s="909"/>
      <c r="W1" s="908"/>
      <c r="X1" s="908"/>
      <c r="Y1" s="908"/>
      <c r="Z1" s="908"/>
      <c r="AA1" s="908"/>
      <c r="AB1" s="908"/>
      <c r="AC1" s="910"/>
      <c r="AD1" s="910"/>
      <c r="AE1" s="910"/>
      <c r="AF1" s="910"/>
      <c r="AG1" s="910"/>
      <c r="AH1" s="910"/>
      <c r="AI1" s="911"/>
      <c r="AJ1" s="911"/>
      <c r="AK1" s="912"/>
      <c r="AL1" s="912"/>
      <c r="AM1" s="913"/>
      <c r="AN1" s="911"/>
      <c r="AO1" s="914"/>
      <c r="AP1" s="911"/>
      <c r="AQ1" s="911"/>
      <c r="AR1" s="911"/>
      <c r="AS1" s="911"/>
      <c r="AT1" s="911"/>
      <c r="AU1" s="911"/>
      <c r="AV1" s="910"/>
    </row>
    <row r="2" spans="1:48" s="611" customFormat="1" ht="42" customHeight="1" x14ac:dyDescent="0.55000000000000004">
      <c r="A2" s="929"/>
      <c r="B2" s="929"/>
      <c r="C2" s="929"/>
      <c r="D2" s="929"/>
      <c r="E2" s="929"/>
      <c r="F2" s="929"/>
      <c r="G2" s="929"/>
      <c r="H2" s="929"/>
      <c r="I2" s="930"/>
      <c r="J2" s="931"/>
      <c r="K2" s="931"/>
      <c r="L2" s="932"/>
      <c r="M2" s="932"/>
      <c r="N2" s="933"/>
      <c r="O2" s="932"/>
      <c r="P2" s="932"/>
      <c r="Q2" s="932"/>
      <c r="R2" s="934"/>
      <c r="S2" s="935"/>
      <c r="T2" s="923" t="s">
        <v>205</v>
      </c>
      <c r="U2" s="923"/>
      <c r="V2" s="937"/>
      <c r="W2" s="938"/>
      <c r="X2" s="936"/>
      <c r="Y2" s="924"/>
      <c r="Z2" s="924"/>
      <c r="AA2" s="924"/>
      <c r="AB2" s="924"/>
      <c r="AC2" s="925"/>
      <c r="AD2" s="925"/>
      <c r="AE2" s="925"/>
      <c r="AF2" s="925"/>
      <c r="AG2" s="925"/>
      <c r="AH2" s="925"/>
      <c r="AI2" s="926"/>
      <c r="AJ2" s="926"/>
      <c r="AK2" s="927"/>
      <c r="AL2" s="927"/>
      <c r="AM2" s="928"/>
      <c r="AN2" s="926"/>
      <c r="AO2" s="628"/>
      <c r="AP2" s="624"/>
      <c r="AQ2" s="624"/>
      <c r="AR2" s="624"/>
      <c r="AS2" s="624"/>
      <c r="AT2" s="624"/>
      <c r="AU2" s="624"/>
      <c r="AV2" s="621"/>
    </row>
    <row r="3" spans="1:48" s="611" customFormat="1" ht="42" customHeight="1" thickBot="1" x14ac:dyDescent="0.6">
      <c r="A3" s="941"/>
      <c r="B3" s="941"/>
      <c r="C3" s="941"/>
      <c r="D3" s="941"/>
      <c r="E3" s="941"/>
      <c r="F3" s="941"/>
      <c r="G3" s="941"/>
      <c r="H3" s="941"/>
      <c r="I3" s="915"/>
      <c r="J3" s="916"/>
      <c r="K3" s="916"/>
      <c r="L3" s="917"/>
      <c r="M3" s="917"/>
      <c r="N3" s="918" t="s">
        <v>204</v>
      </c>
      <c r="O3" s="917"/>
      <c r="P3" s="917"/>
      <c r="Q3" s="917"/>
      <c r="R3" s="919"/>
      <c r="S3" s="920" t="s">
        <v>2457</v>
      </c>
      <c r="T3" s="920" t="s">
        <v>2457</v>
      </c>
      <c r="U3" s="970"/>
      <c r="V3" s="921"/>
      <c r="W3" s="922"/>
      <c r="X3" s="922"/>
      <c r="Y3" s="922"/>
      <c r="Z3" s="922"/>
      <c r="AA3" s="922"/>
      <c r="AB3" s="955"/>
      <c r="AC3" s="956"/>
      <c r="AD3" s="956"/>
      <c r="AE3" s="956"/>
      <c r="AF3" s="956"/>
      <c r="AG3" s="956"/>
      <c r="AH3" s="956"/>
      <c r="AI3" s="957"/>
      <c r="AJ3" s="957"/>
      <c r="AK3" s="958"/>
      <c r="AL3" s="958"/>
      <c r="AM3" s="959"/>
      <c r="AN3" s="957"/>
      <c r="AO3" s="960"/>
      <c r="AP3" s="957"/>
      <c r="AQ3" s="957"/>
      <c r="AR3" s="957"/>
      <c r="AS3" s="957"/>
      <c r="AT3" s="957"/>
      <c r="AU3" s="957"/>
      <c r="AV3" s="956"/>
    </row>
    <row r="4" spans="1:48" ht="61.5" customHeight="1" thickBot="1" x14ac:dyDescent="0.4">
      <c r="A4" s="4431" t="s">
        <v>0</v>
      </c>
      <c r="B4" s="4432"/>
      <c r="C4" s="4431" t="s">
        <v>1</v>
      </c>
      <c r="D4" s="4432"/>
      <c r="E4" s="4431" t="s">
        <v>2</v>
      </c>
      <c r="F4" s="4432"/>
      <c r="G4" s="4431" t="s">
        <v>3</v>
      </c>
      <c r="H4" s="4432"/>
      <c r="I4" s="672" t="s">
        <v>207</v>
      </c>
      <c r="J4" s="939" t="s">
        <v>208</v>
      </c>
      <c r="K4" s="939" t="s">
        <v>208</v>
      </c>
      <c r="L4" s="940" t="s">
        <v>209</v>
      </c>
      <c r="M4" s="940" t="s">
        <v>210</v>
      </c>
      <c r="N4" s="940" t="s">
        <v>211</v>
      </c>
      <c r="O4" s="940" t="s">
        <v>212</v>
      </c>
      <c r="P4" s="940" t="s">
        <v>213</v>
      </c>
      <c r="Q4" s="940" t="s">
        <v>214</v>
      </c>
      <c r="R4" s="942" t="s">
        <v>215</v>
      </c>
      <c r="S4" s="4321" t="s">
        <v>48</v>
      </c>
      <c r="T4" s="673" t="s">
        <v>50</v>
      </c>
      <c r="U4" s="675" t="s">
        <v>632</v>
      </c>
      <c r="V4" s="673" t="s">
        <v>633</v>
      </c>
      <c r="W4" s="673" t="s">
        <v>494</v>
      </c>
      <c r="X4" s="676" t="s">
        <v>634</v>
      </c>
      <c r="Y4" s="676" t="s">
        <v>635</v>
      </c>
      <c r="Z4" s="676" t="s">
        <v>636</v>
      </c>
      <c r="AA4" s="675" t="s">
        <v>219</v>
      </c>
      <c r="AB4" s="732" t="s">
        <v>220</v>
      </c>
      <c r="AC4" s="673" t="s">
        <v>221</v>
      </c>
      <c r="AD4" s="675" t="s">
        <v>222</v>
      </c>
      <c r="AE4" s="675" t="s">
        <v>642</v>
      </c>
      <c r="AF4" s="675" t="s">
        <v>68</v>
      </c>
      <c r="AG4" s="675" t="s">
        <v>70</v>
      </c>
      <c r="AH4" s="675" t="s">
        <v>72</v>
      </c>
      <c r="AI4" s="677" t="s">
        <v>223</v>
      </c>
      <c r="AJ4" s="677" t="s">
        <v>224</v>
      </c>
      <c r="AK4" s="677" t="s">
        <v>642</v>
      </c>
      <c r="AL4" s="677" t="s">
        <v>226</v>
      </c>
      <c r="AM4" s="677" t="s">
        <v>225</v>
      </c>
      <c r="AN4" s="677" t="s">
        <v>227</v>
      </c>
      <c r="AO4" s="672" t="s">
        <v>219</v>
      </c>
      <c r="AP4" s="672" t="s">
        <v>228</v>
      </c>
      <c r="AQ4" s="672" t="s">
        <v>229</v>
      </c>
      <c r="AR4" s="672" t="s">
        <v>230</v>
      </c>
      <c r="AS4" s="672" t="s">
        <v>231</v>
      </c>
      <c r="AT4" s="672" t="s">
        <v>232</v>
      </c>
      <c r="AU4" s="672" t="s">
        <v>220</v>
      </c>
      <c r="AV4" s="672" t="s">
        <v>643</v>
      </c>
    </row>
    <row r="5" spans="1:48" ht="20.25" customHeight="1" x14ac:dyDescent="0.55000000000000004">
      <c r="A5" s="90"/>
      <c r="B5" s="89"/>
      <c r="C5" s="90"/>
      <c r="D5" s="89"/>
      <c r="E5" s="90"/>
      <c r="F5" s="89"/>
      <c r="G5" s="90"/>
      <c r="H5" s="89"/>
      <c r="I5" s="126" t="str">
        <f t="shared" ref="I5:I20" si="0">CONCATENATE(A5,B5,C5,D5,E5,F5,G5,H5)</f>
        <v/>
      </c>
      <c r="J5" s="171"/>
      <c r="K5" s="171"/>
      <c r="L5" s="172"/>
      <c r="M5" s="172"/>
      <c r="N5" s="172"/>
      <c r="O5" s="172"/>
      <c r="P5" s="172"/>
      <c r="Q5" s="172"/>
      <c r="R5" s="171"/>
      <c r="S5" s="173"/>
      <c r="T5" s="174"/>
      <c r="U5" s="174"/>
      <c r="V5" s="174"/>
      <c r="W5" s="174"/>
      <c r="X5" s="511"/>
      <c r="Y5" s="511"/>
      <c r="Z5" s="511"/>
      <c r="AA5" s="511"/>
      <c r="AB5" s="511"/>
      <c r="AC5" s="63"/>
      <c r="AD5" s="63"/>
      <c r="AE5" s="63"/>
      <c r="AF5" s="63"/>
      <c r="AG5" s="63"/>
      <c r="AH5" s="63"/>
      <c r="AI5" s="65"/>
      <c r="AJ5" s="458"/>
      <c r="AK5" s="64"/>
      <c r="AL5" s="64"/>
      <c r="AM5" s="66"/>
      <c r="AN5" s="65"/>
      <c r="AO5" s="67"/>
      <c r="AP5" s="65"/>
      <c r="AQ5" s="65"/>
      <c r="AR5" s="65"/>
      <c r="AS5" s="65"/>
      <c r="AT5" s="65"/>
      <c r="AU5" s="65"/>
      <c r="AV5" s="62"/>
    </row>
    <row r="6" spans="1:48" ht="20.25" customHeight="1" x14ac:dyDescent="0.6">
      <c r="A6" s="90"/>
      <c r="B6" s="89"/>
      <c r="C6" s="90"/>
      <c r="D6" s="89"/>
      <c r="E6" s="90"/>
      <c r="F6" s="89"/>
      <c r="G6" s="90"/>
      <c r="H6" s="89"/>
      <c r="I6" s="126" t="str">
        <f t="shared" si="0"/>
        <v/>
      </c>
      <c r="J6" s="460"/>
      <c r="K6" s="460"/>
      <c r="L6" s="461"/>
      <c r="M6" s="461"/>
      <c r="N6" s="461"/>
      <c r="O6" s="461"/>
      <c r="P6" s="461"/>
      <c r="Q6" s="461"/>
      <c r="R6" s="93" t="s">
        <v>119</v>
      </c>
      <c r="S6" s="103" t="s">
        <v>1980</v>
      </c>
      <c r="T6" s="61"/>
      <c r="U6" s="971"/>
      <c r="V6" s="61"/>
      <c r="W6" s="103" t="s">
        <v>1981</v>
      </c>
      <c r="X6" s="103"/>
      <c r="Y6" s="103"/>
      <c r="Z6" s="103"/>
      <c r="AA6" s="103"/>
      <c r="AB6" s="103"/>
      <c r="AC6" s="63"/>
      <c r="AD6" s="63"/>
      <c r="AE6" s="63"/>
      <c r="AF6" s="63"/>
      <c r="AG6" s="63"/>
      <c r="AH6" s="63"/>
      <c r="AI6" s="65"/>
      <c r="AJ6" s="458"/>
      <c r="AK6" s="64"/>
      <c r="AL6" s="64"/>
      <c r="AM6" s="66"/>
      <c r="AN6" s="65"/>
      <c r="AO6" s="67"/>
      <c r="AP6" s="65"/>
      <c r="AQ6" s="65"/>
      <c r="AR6" s="65"/>
      <c r="AS6" s="65"/>
      <c r="AT6" s="65"/>
      <c r="AU6" s="65"/>
      <c r="AV6" s="62"/>
    </row>
    <row r="7" spans="1:48" ht="20.25" customHeight="1" x14ac:dyDescent="0.6">
      <c r="A7" s="90"/>
      <c r="B7" s="89"/>
      <c r="C7" s="90"/>
      <c r="D7" s="89"/>
      <c r="E7" s="90"/>
      <c r="F7" s="89"/>
      <c r="G7" s="90"/>
      <c r="H7" s="89"/>
      <c r="I7" s="126"/>
      <c r="J7" s="460"/>
      <c r="K7" s="460"/>
      <c r="L7" s="461"/>
      <c r="M7" s="461"/>
      <c r="N7" s="461"/>
      <c r="O7" s="461"/>
      <c r="P7" s="461"/>
      <c r="Q7" s="461"/>
      <c r="R7" s="93"/>
      <c r="S7" s="103"/>
      <c r="T7" s="61"/>
      <c r="U7" s="971"/>
      <c r="V7" s="61"/>
      <c r="W7" s="103"/>
      <c r="X7" s="103"/>
      <c r="Y7" s="103"/>
      <c r="Z7" s="103"/>
      <c r="AA7" s="103"/>
      <c r="AB7" s="103"/>
      <c r="AC7" s="63"/>
      <c r="AD7" s="63"/>
      <c r="AE7" s="63"/>
      <c r="AF7" s="63"/>
      <c r="AG7" s="63"/>
      <c r="AH7" s="63"/>
      <c r="AI7" s="65"/>
      <c r="AJ7" s="458"/>
      <c r="AK7" s="64"/>
      <c r="AL7" s="64"/>
      <c r="AM7" s="66"/>
      <c r="AN7" s="65"/>
      <c r="AO7" s="67"/>
      <c r="AP7" s="65"/>
      <c r="AQ7" s="65"/>
      <c r="AR7" s="65"/>
      <c r="AS7" s="65"/>
      <c r="AT7" s="65"/>
      <c r="AU7" s="65"/>
      <c r="AV7" s="62"/>
    </row>
    <row r="8" spans="1:48" ht="20.25" customHeight="1" x14ac:dyDescent="0.6">
      <c r="A8" s="809"/>
      <c r="B8" s="810"/>
      <c r="C8" s="809"/>
      <c r="D8" s="810"/>
      <c r="E8" s="809"/>
      <c r="F8" s="810"/>
      <c r="G8" s="809"/>
      <c r="H8" s="810"/>
      <c r="I8" s="838" t="str">
        <f t="shared" si="0"/>
        <v/>
      </c>
      <c r="J8" s="943">
        <v>150</v>
      </c>
      <c r="K8" s="943"/>
      <c r="L8" s="943"/>
      <c r="M8" s="943"/>
      <c r="N8" s="943"/>
      <c r="O8" s="943"/>
      <c r="P8" s="943"/>
      <c r="Q8" s="943"/>
      <c r="R8" s="944" t="s">
        <v>119</v>
      </c>
      <c r="S8" s="945" t="s">
        <v>2458</v>
      </c>
      <c r="T8" s="946"/>
      <c r="U8" s="972"/>
      <c r="V8" s="946"/>
      <c r="W8" s="945" t="s">
        <v>2458</v>
      </c>
      <c r="X8" s="945"/>
      <c r="Y8" s="945"/>
      <c r="Z8" s="945"/>
      <c r="AA8" s="945"/>
      <c r="AB8" s="945"/>
      <c r="AC8" s="839"/>
      <c r="AD8" s="839"/>
      <c r="AE8" s="839"/>
      <c r="AF8" s="839"/>
      <c r="AG8" s="839"/>
      <c r="AH8" s="839"/>
      <c r="AI8" s="840"/>
      <c r="AJ8" s="839"/>
      <c r="AK8" s="841"/>
      <c r="AL8" s="841"/>
      <c r="AM8" s="954"/>
      <c r="AN8" s="840"/>
      <c r="AO8" s="953"/>
      <c r="AP8" s="840"/>
      <c r="AQ8" s="840"/>
      <c r="AR8" s="840"/>
      <c r="AS8" s="840"/>
      <c r="AT8" s="840"/>
      <c r="AU8" s="840"/>
      <c r="AV8" s="843"/>
    </row>
    <row r="9" spans="1:48" ht="20.25" customHeight="1" x14ac:dyDescent="0.6">
      <c r="A9" s="537">
        <v>0</v>
      </c>
      <c r="B9" s="538">
        <v>8</v>
      </c>
      <c r="C9" s="537">
        <v>0</v>
      </c>
      <c r="D9" s="538">
        <v>7</v>
      </c>
      <c r="E9" s="537">
        <v>0</v>
      </c>
      <c r="F9" s="538">
        <v>1</v>
      </c>
      <c r="G9" s="537">
        <v>0</v>
      </c>
      <c r="H9" s="538">
        <v>0</v>
      </c>
      <c r="I9" s="540" t="str">
        <f t="shared" si="0"/>
        <v>08070100</v>
      </c>
      <c r="J9" s="541"/>
      <c r="K9" s="541"/>
      <c r="L9" s="541"/>
      <c r="M9" s="541"/>
      <c r="N9" s="541"/>
      <c r="O9" s="541"/>
      <c r="P9" s="541"/>
      <c r="Q9" s="541"/>
      <c r="R9" s="542" t="s">
        <v>119</v>
      </c>
      <c r="S9" s="543" t="s">
        <v>2459</v>
      </c>
      <c r="T9" s="780"/>
      <c r="U9" s="973"/>
      <c r="V9" s="780"/>
      <c r="W9" s="787"/>
      <c r="X9" s="548"/>
      <c r="Y9" s="546"/>
      <c r="Z9" s="546"/>
      <c r="AA9" s="144"/>
      <c r="AB9" s="144"/>
      <c r="AC9" s="63"/>
      <c r="AD9" s="63"/>
      <c r="AE9" s="63"/>
      <c r="AF9" s="63"/>
      <c r="AG9" s="63"/>
      <c r="AH9" s="63"/>
      <c r="AI9" s="65"/>
      <c r="AJ9" s="65"/>
      <c r="AK9" s="64"/>
      <c r="AL9" s="64"/>
      <c r="AM9" s="66"/>
      <c r="AN9" s="65"/>
      <c r="AO9" s="67"/>
      <c r="AP9" s="65"/>
      <c r="AQ9" s="65"/>
      <c r="AR9" s="65"/>
      <c r="AS9" s="65"/>
      <c r="AT9" s="65"/>
      <c r="AU9" s="65"/>
      <c r="AV9" s="62"/>
    </row>
    <row r="10" spans="1:48" ht="20.25" customHeight="1" x14ac:dyDescent="0.55000000000000004">
      <c r="A10" s="537">
        <v>0</v>
      </c>
      <c r="B10" s="538">
        <v>8</v>
      </c>
      <c r="C10" s="537">
        <v>0</v>
      </c>
      <c r="D10" s="538">
        <v>7</v>
      </c>
      <c r="E10" s="537">
        <v>0</v>
      </c>
      <c r="F10" s="538">
        <v>1</v>
      </c>
      <c r="G10" s="537">
        <v>0</v>
      </c>
      <c r="H10" s="538">
        <v>1</v>
      </c>
      <c r="I10" s="540" t="str">
        <f t="shared" si="0"/>
        <v>08070101</v>
      </c>
      <c r="J10" s="781"/>
      <c r="K10" s="781">
        <v>71501</v>
      </c>
      <c r="L10" s="781"/>
      <c r="M10" s="781"/>
      <c r="N10" s="781"/>
      <c r="O10" s="781"/>
      <c r="P10" s="781"/>
      <c r="Q10" s="781"/>
      <c r="R10" s="542" t="s">
        <v>119</v>
      </c>
      <c r="S10" s="544"/>
      <c r="T10" s="952" t="s">
        <v>2460</v>
      </c>
      <c r="U10" s="974" t="s">
        <v>240</v>
      </c>
      <c r="V10" s="543"/>
      <c r="W10" s="803" t="s">
        <v>2461</v>
      </c>
      <c r="X10" s="548"/>
      <c r="Y10" s="547"/>
      <c r="Z10" s="547"/>
      <c r="AA10" s="94"/>
      <c r="AB10" s="94"/>
      <c r="AC10" s="1163">
        <v>50</v>
      </c>
      <c r="AD10" s="1163">
        <v>60</v>
      </c>
      <c r="AE10" s="1163"/>
      <c r="AF10" s="1163"/>
      <c r="AG10" s="1163"/>
      <c r="AH10" s="1163"/>
      <c r="AI10" s="1164">
        <v>16.392141779788801</v>
      </c>
      <c r="AJ10" s="1164">
        <v>40.679607843137298</v>
      </c>
      <c r="AK10" s="1230">
        <v>1</v>
      </c>
      <c r="AL10" s="1230"/>
      <c r="AM10" s="1164">
        <v>43.501357466063297</v>
      </c>
      <c r="AN10" s="1164">
        <f t="shared" ref="AN10:AN20" si="1">SUM(AI10,AJ10,AM10)</f>
        <v>100.57310708898939</v>
      </c>
      <c r="AO10" s="1162"/>
      <c r="AP10" s="1164">
        <v>52.431427102549399</v>
      </c>
      <c r="AQ10" s="1164">
        <v>30</v>
      </c>
      <c r="AR10" s="1164">
        <v>148</v>
      </c>
      <c r="AS10" s="1164">
        <v>40.633745306496898</v>
      </c>
      <c r="AT10" s="1164">
        <f t="shared" ref="AT10:AT20" si="2">SUM(AN10,AP10,AQ10,AR10,AS10)</f>
        <v>371.63827949803573</v>
      </c>
      <c r="AU10" s="1164"/>
      <c r="AV10" s="1200">
        <v>200</v>
      </c>
    </row>
    <row r="11" spans="1:48" ht="20.25" customHeight="1" x14ac:dyDescent="0.55000000000000004">
      <c r="A11" s="537">
        <v>0</v>
      </c>
      <c r="B11" s="538">
        <v>8</v>
      </c>
      <c r="C11" s="537">
        <v>0</v>
      </c>
      <c r="D11" s="538">
        <v>7</v>
      </c>
      <c r="E11" s="537">
        <v>0</v>
      </c>
      <c r="F11" s="538">
        <v>1</v>
      </c>
      <c r="G11" s="537">
        <v>0</v>
      </c>
      <c r="H11" s="538">
        <v>2</v>
      </c>
      <c r="I11" s="540" t="str">
        <f t="shared" si="0"/>
        <v>08070102</v>
      </c>
      <c r="J11" s="781"/>
      <c r="K11" s="781">
        <v>71502</v>
      </c>
      <c r="L11" s="781"/>
      <c r="M11" s="781"/>
      <c r="N11" s="781"/>
      <c r="O11" s="781"/>
      <c r="P11" s="781"/>
      <c r="Q11" s="781"/>
      <c r="R11" s="542" t="s">
        <v>119</v>
      </c>
      <c r="S11" s="782"/>
      <c r="T11" s="952" t="s">
        <v>2462</v>
      </c>
      <c r="U11" s="974" t="s">
        <v>240</v>
      </c>
      <c r="V11" s="543"/>
      <c r="W11" s="803" t="s">
        <v>2463</v>
      </c>
      <c r="X11" s="548"/>
      <c r="Y11" s="547"/>
      <c r="Z11" s="547"/>
      <c r="AA11" s="94"/>
      <c r="AB11" s="94"/>
      <c r="AC11" s="1163">
        <v>90</v>
      </c>
      <c r="AD11" s="1163">
        <v>100</v>
      </c>
      <c r="AE11" s="1163"/>
      <c r="AF11" s="1163"/>
      <c r="AG11" s="1163"/>
      <c r="AH11" s="1163"/>
      <c r="AI11" s="1164">
        <v>29.505855203619902</v>
      </c>
      <c r="AJ11" s="1164">
        <v>73.2232941176471</v>
      </c>
      <c r="AK11" s="1230">
        <v>1</v>
      </c>
      <c r="AL11" s="1230"/>
      <c r="AM11" s="1164">
        <v>72.502262443438894</v>
      </c>
      <c r="AN11" s="1164">
        <f t="shared" si="1"/>
        <v>175.23141176470591</v>
      </c>
      <c r="AO11" s="1162"/>
      <c r="AP11" s="1164">
        <v>94.376568784588898</v>
      </c>
      <c r="AQ11" s="1164">
        <v>30</v>
      </c>
      <c r="AR11" s="1164">
        <v>193</v>
      </c>
      <c r="AS11" s="1164">
        <v>40.633745306496898</v>
      </c>
      <c r="AT11" s="1164">
        <f t="shared" si="2"/>
        <v>533.24172585579163</v>
      </c>
      <c r="AU11" s="1164"/>
      <c r="AV11" s="1200">
        <v>200</v>
      </c>
    </row>
    <row r="12" spans="1:48" ht="20.25" customHeight="1" x14ac:dyDescent="0.55000000000000004">
      <c r="A12" s="537">
        <v>0</v>
      </c>
      <c r="B12" s="538">
        <v>8</v>
      </c>
      <c r="C12" s="537">
        <v>0</v>
      </c>
      <c r="D12" s="538">
        <v>7</v>
      </c>
      <c r="E12" s="537">
        <v>0</v>
      </c>
      <c r="F12" s="538">
        <v>1</v>
      </c>
      <c r="G12" s="537">
        <v>0</v>
      </c>
      <c r="H12" s="538">
        <v>3</v>
      </c>
      <c r="I12" s="540" t="str">
        <f t="shared" si="0"/>
        <v>08070103</v>
      </c>
      <c r="J12" s="781"/>
      <c r="K12" s="781">
        <v>71503</v>
      </c>
      <c r="L12" s="781"/>
      <c r="M12" s="781"/>
      <c r="N12" s="781"/>
      <c r="O12" s="781"/>
      <c r="P12" s="781"/>
      <c r="Q12" s="781"/>
      <c r="R12" s="542" t="s">
        <v>119</v>
      </c>
      <c r="S12" s="782"/>
      <c r="T12" s="952" t="s">
        <v>2464</v>
      </c>
      <c r="U12" s="974" t="s">
        <v>240</v>
      </c>
      <c r="V12" s="543"/>
      <c r="W12" s="803" t="s">
        <v>2465</v>
      </c>
      <c r="X12" s="548"/>
      <c r="Y12" s="547"/>
      <c r="Z12" s="547"/>
      <c r="AA12" s="94"/>
      <c r="AB12" s="94"/>
      <c r="AC12" s="1163">
        <v>60</v>
      </c>
      <c r="AD12" s="1163">
        <v>70</v>
      </c>
      <c r="AE12" s="1163"/>
      <c r="AF12" s="1163"/>
      <c r="AG12" s="1163"/>
      <c r="AH12" s="1163"/>
      <c r="AI12" s="1164">
        <v>19.670570135746601</v>
      </c>
      <c r="AJ12" s="1164">
        <v>48.8155294117647</v>
      </c>
      <c r="AK12" s="1230">
        <v>1</v>
      </c>
      <c r="AL12" s="1230"/>
      <c r="AM12" s="1164">
        <v>50.751583710407203</v>
      </c>
      <c r="AN12" s="1164">
        <f t="shared" si="1"/>
        <v>119.2376832579185</v>
      </c>
      <c r="AO12" s="1162"/>
      <c r="AP12" s="1164">
        <v>62.917712523059201</v>
      </c>
      <c r="AQ12" s="1164">
        <v>15</v>
      </c>
      <c r="AR12" s="1164">
        <v>169</v>
      </c>
      <c r="AS12" s="1164">
        <v>40.633745306496898</v>
      </c>
      <c r="AT12" s="1164">
        <f t="shared" si="2"/>
        <v>406.7891410874746</v>
      </c>
      <c r="AU12" s="1164"/>
      <c r="AV12" s="1200">
        <v>100</v>
      </c>
    </row>
    <row r="13" spans="1:48" ht="20.25" customHeight="1" x14ac:dyDescent="0.55000000000000004">
      <c r="A13" s="537">
        <v>0</v>
      </c>
      <c r="B13" s="538">
        <v>8</v>
      </c>
      <c r="C13" s="537">
        <v>0</v>
      </c>
      <c r="D13" s="538">
        <v>7</v>
      </c>
      <c r="E13" s="537">
        <v>0</v>
      </c>
      <c r="F13" s="538">
        <v>1</v>
      </c>
      <c r="G13" s="537">
        <v>0</v>
      </c>
      <c r="H13" s="538">
        <v>4</v>
      </c>
      <c r="I13" s="540" t="str">
        <f t="shared" si="0"/>
        <v>08070104</v>
      </c>
      <c r="J13" s="781"/>
      <c r="K13" s="781">
        <v>71504</v>
      </c>
      <c r="L13" s="781"/>
      <c r="M13" s="781"/>
      <c r="N13" s="781"/>
      <c r="O13" s="781"/>
      <c r="P13" s="781"/>
      <c r="Q13" s="781"/>
      <c r="R13" s="542" t="s">
        <v>119</v>
      </c>
      <c r="S13" s="782"/>
      <c r="T13" s="952" t="s">
        <v>2466</v>
      </c>
      <c r="U13" s="974" t="s">
        <v>240</v>
      </c>
      <c r="V13" s="543"/>
      <c r="W13" s="803" t="s">
        <v>2467</v>
      </c>
      <c r="X13" s="548"/>
      <c r="Y13" s="547"/>
      <c r="Z13" s="547"/>
      <c r="AA13" s="94"/>
      <c r="AB13" s="94"/>
      <c r="AC13" s="1163">
        <v>80</v>
      </c>
      <c r="AD13" s="1163">
        <v>90</v>
      </c>
      <c r="AE13" s="1163"/>
      <c r="AF13" s="1163"/>
      <c r="AG13" s="1163"/>
      <c r="AH13" s="1163"/>
      <c r="AI13" s="1164">
        <v>26.227426847662102</v>
      </c>
      <c r="AJ13" s="1164">
        <v>65.087372549019605</v>
      </c>
      <c r="AK13" s="1230">
        <v>1</v>
      </c>
      <c r="AL13" s="1230"/>
      <c r="AM13" s="1164">
        <v>65.252036199095002</v>
      </c>
      <c r="AN13" s="1164">
        <f t="shared" si="1"/>
        <v>156.56683559577669</v>
      </c>
      <c r="AO13" s="1162"/>
      <c r="AP13" s="1164">
        <v>83.890283364078996</v>
      </c>
      <c r="AQ13" s="1164">
        <v>22.5</v>
      </c>
      <c r="AR13" s="1164">
        <v>161</v>
      </c>
      <c r="AS13" s="1164">
        <v>40.633745306496898</v>
      </c>
      <c r="AT13" s="1164">
        <f t="shared" si="2"/>
        <v>464.59086426635258</v>
      </c>
      <c r="AU13" s="1164"/>
      <c r="AV13" s="1200">
        <v>150</v>
      </c>
    </row>
    <row r="14" spans="1:48" ht="20.25" customHeight="1" x14ac:dyDescent="0.55000000000000004">
      <c r="A14" s="537">
        <v>0</v>
      </c>
      <c r="B14" s="538">
        <v>8</v>
      </c>
      <c r="C14" s="537">
        <v>0</v>
      </c>
      <c r="D14" s="538">
        <v>7</v>
      </c>
      <c r="E14" s="537">
        <v>0</v>
      </c>
      <c r="F14" s="538">
        <v>1</v>
      </c>
      <c r="G14" s="537">
        <v>0</v>
      </c>
      <c r="H14" s="538">
        <v>5</v>
      </c>
      <c r="I14" s="540" t="str">
        <f t="shared" si="0"/>
        <v>08070105</v>
      </c>
      <c r="J14" s="781"/>
      <c r="K14" s="781">
        <v>71505</v>
      </c>
      <c r="L14" s="781"/>
      <c r="M14" s="781"/>
      <c r="N14" s="781"/>
      <c r="O14" s="781"/>
      <c r="P14" s="781"/>
      <c r="Q14" s="781"/>
      <c r="R14" s="542" t="s">
        <v>119</v>
      </c>
      <c r="S14" s="782"/>
      <c r="T14" s="952" t="s">
        <v>2468</v>
      </c>
      <c r="U14" s="974" t="s">
        <v>240</v>
      </c>
      <c r="V14" s="543"/>
      <c r="W14" s="803" t="s">
        <v>2469</v>
      </c>
      <c r="X14" s="548"/>
      <c r="Y14" s="547"/>
      <c r="Z14" s="547"/>
      <c r="AA14" s="94"/>
      <c r="AB14" s="94"/>
      <c r="AC14" s="1163">
        <v>90</v>
      </c>
      <c r="AD14" s="1163">
        <v>100</v>
      </c>
      <c r="AE14" s="1163"/>
      <c r="AF14" s="1163"/>
      <c r="AG14" s="1163"/>
      <c r="AH14" s="1163"/>
      <c r="AI14" s="1164">
        <v>29.505855203619902</v>
      </c>
      <c r="AJ14" s="1164">
        <v>73.2232941176471</v>
      </c>
      <c r="AK14" s="1230">
        <v>1</v>
      </c>
      <c r="AL14" s="1230"/>
      <c r="AM14" s="1164">
        <v>72.502262443438894</v>
      </c>
      <c r="AN14" s="1164">
        <f t="shared" si="1"/>
        <v>175.23141176470591</v>
      </c>
      <c r="AO14" s="1162"/>
      <c r="AP14" s="1164">
        <v>94.376568784588898</v>
      </c>
      <c r="AQ14" s="1164">
        <v>30</v>
      </c>
      <c r="AR14" s="1164">
        <v>161</v>
      </c>
      <c r="AS14" s="1164">
        <v>40.633745306496898</v>
      </c>
      <c r="AT14" s="1164">
        <f t="shared" si="2"/>
        <v>501.24172585579169</v>
      </c>
      <c r="AU14" s="1164"/>
      <c r="AV14" s="1200">
        <v>200</v>
      </c>
    </row>
    <row r="15" spans="1:48" ht="20.25" customHeight="1" x14ac:dyDescent="0.55000000000000004">
      <c r="A15" s="537">
        <v>0</v>
      </c>
      <c r="B15" s="538">
        <v>8</v>
      </c>
      <c r="C15" s="537">
        <v>0</v>
      </c>
      <c r="D15" s="538">
        <v>7</v>
      </c>
      <c r="E15" s="537">
        <v>0</v>
      </c>
      <c r="F15" s="538">
        <v>1</v>
      </c>
      <c r="G15" s="537">
        <v>0</v>
      </c>
      <c r="H15" s="538">
        <v>6</v>
      </c>
      <c r="I15" s="540" t="str">
        <f t="shared" si="0"/>
        <v>08070106</v>
      </c>
      <c r="J15" s="781"/>
      <c r="K15" s="781">
        <v>715051</v>
      </c>
      <c r="L15" s="781"/>
      <c r="M15" s="781"/>
      <c r="N15" s="781"/>
      <c r="O15" s="781"/>
      <c r="P15" s="781"/>
      <c r="Q15" s="781"/>
      <c r="R15" s="542" t="s">
        <v>119</v>
      </c>
      <c r="S15" s="782"/>
      <c r="T15" s="952" t="s">
        <v>2470</v>
      </c>
      <c r="U15" s="974" t="s">
        <v>240</v>
      </c>
      <c r="V15" s="543"/>
      <c r="W15" s="803" t="s">
        <v>2471</v>
      </c>
      <c r="X15" s="548"/>
      <c r="Y15" s="547"/>
      <c r="Z15" s="547"/>
      <c r="AA15" s="94"/>
      <c r="AB15" s="94"/>
      <c r="AC15" s="1163">
        <v>120</v>
      </c>
      <c r="AD15" s="1163">
        <v>120</v>
      </c>
      <c r="AE15" s="1163"/>
      <c r="AF15" s="1163"/>
      <c r="AG15" s="1163"/>
      <c r="AH15" s="1163"/>
      <c r="AI15" s="1164">
        <v>39.341140271493202</v>
      </c>
      <c r="AJ15" s="1164">
        <v>97.631058823529401</v>
      </c>
      <c r="AK15" s="1230">
        <v>1</v>
      </c>
      <c r="AL15" s="1230"/>
      <c r="AM15" s="1164">
        <v>87.002714932126693</v>
      </c>
      <c r="AN15" s="1164">
        <f t="shared" si="1"/>
        <v>223.97491402714928</v>
      </c>
      <c r="AO15" s="1162"/>
      <c r="AP15" s="1164">
        <v>125.835425046118</v>
      </c>
      <c r="AQ15" s="1164">
        <v>30</v>
      </c>
      <c r="AR15" s="1164">
        <v>1202</v>
      </c>
      <c r="AS15" s="1164">
        <v>40.633745306496898</v>
      </c>
      <c r="AT15" s="1164">
        <f t="shared" si="2"/>
        <v>1622.444084379764</v>
      </c>
      <c r="AU15" s="1164"/>
      <c r="AV15" s="1200">
        <v>200</v>
      </c>
    </row>
    <row r="16" spans="1:48" ht="20.25" customHeight="1" x14ac:dyDescent="0.55000000000000004">
      <c r="A16" s="537">
        <v>0</v>
      </c>
      <c r="B16" s="538">
        <v>8</v>
      </c>
      <c r="C16" s="537">
        <v>0</v>
      </c>
      <c r="D16" s="538">
        <v>7</v>
      </c>
      <c r="E16" s="537">
        <v>0</v>
      </c>
      <c r="F16" s="538">
        <v>1</v>
      </c>
      <c r="G16" s="537">
        <v>0</v>
      </c>
      <c r="H16" s="538">
        <v>7</v>
      </c>
      <c r="I16" s="540" t="str">
        <f t="shared" si="0"/>
        <v>08070107</v>
      </c>
      <c r="J16" s="781"/>
      <c r="K16" s="781">
        <v>71510</v>
      </c>
      <c r="L16" s="781"/>
      <c r="M16" s="781"/>
      <c r="N16" s="781"/>
      <c r="O16" s="781"/>
      <c r="P16" s="781"/>
      <c r="Q16" s="781"/>
      <c r="R16" s="542" t="s">
        <v>119</v>
      </c>
      <c r="S16" s="782"/>
      <c r="T16" s="952" t="s">
        <v>2472</v>
      </c>
      <c r="U16" s="974" t="s">
        <v>240</v>
      </c>
      <c r="V16" s="543"/>
      <c r="W16" s="803" t="s">
        <v>2473</v>
      </c>
      <c r="X16" s="548"/>
      <c r="Y16" s="547"/>
      <c r="Z16" s="547"/>
      <c r="AA16" s="94"/>
      <c r="AB16" s="94"/>
      <c r="AC16" s="1163">
        <v>150</v>
      </c>
      <c r="AD16" s="1163">
        <v>150</v>
      </c>
      <c r="AE16" s="1163"/>
      <c r="AF16" s="1163"/>
      <c r="AG16" s="1163"/>
      <c r="AH16" s="1163"/>
      <c r="AI16" s="1164">
        <v>49.176425339366503</v>
      </c>
      <c r="AJ16" s="1164">
        <v>122.038823529412</v>
      </c>
      <c r="AK16" s="1230">
        <v>2</v>
      </c>
      <c r="AL16" s="1230"/>
      <c r="AM16" s="1164">
        <v>217.506787330317</v>
      </c>
      <c r="AN16" s="1164">
        <f t="shared" si="1"/>
        <v>388.7220361990955</v>
      </c>
      <c r="AO16" s="1162"/>
      <c r="AP16" s="1164">
        <v>157.29428130764799</v>
      </c>
      <c r="AQ16" s="1164">
        <v>45</v>
      </c>
      <c r="AR16" s="1164">
        <v>1005</v>
      </c>
      <c r="AS16" s="1164">
        <v>40.633745306496898</v>
      </c>
      <c r="AT16" s="1164">
        <f t="shared" si="2"/>
        <v>1636.6500628132403</v>
      </c>
      <c r="AU16" s="1164"/>
      <c r="AV16" s="1200">
        <v>300</v>
      </c>
    </row>
    <row r="17" spans="1:48" ht="20.25" customHeight="1" x14ac:dyDescent="0.55000000000000004">
      <c r="A17" s="537">
        <v>0</v>
      </c>
      <c r="B17" s="538">
        <v>8</v>
      </c>
      <c r="C17" s="537">
        <v>0</v>
      </c>
      <c r="D17" s="538">
        <v>7</v>
      </c>
      <c r="E17" s="537">
        <v>0</v>
      </c>
      <c r="F17" s="538">
        <v>1</v>
      </c>
      <c r="G17" s="537">
        <v>0</v>
      </c>
      <c r="H17" s="538">
        <v>8</v>
      </c>
      <c r="I17" s="540" t="str">
        <f t="shared" si="0"/>
        <v>08070108</v>
      </c>
      <c r="J17" s="781"/>
      <c r="K17" s="781">
        <v>71511</v>
      </c>
      <c r="L17" s="781"/>
      <c r="M17" s="781"/>
      <c r="N17" s="781"/>
      <c r="O17" s="781"/>
      <c r="P17" s="781"/>
      <c r="Q17" s="781"/>
      <c r="R17" s="542" t="s">
        <v>119</v>
      </c>
      <c r="S17" s="782"/>
      <c r="T17" s="952" t="s">
        <v>2474</v>
      </c>
      <c r="U17" s="974" t="s">
        <v>240</v>
      </c>
      <c r="V17" s="543"/>
      <c r="W17" s="803" t="s">
        <v>2475</v>
      </c>
      <c r="X17" s="548"/>
      <c r="Y17" s="547"/>
      <c r="Z17" s="547"/>
      <c r="AA17" s="94"/>
      <c r="AB17" s="94"/>
      <c r="AC17" s="1163">
        <v>140</v>
      </c>
      <c r="AD17" s="1163">
        <v>150</v>
      </c>
      <c r="AE17" s="1163"/>
      <c r="AF17" s="1163"/>
      <c r="AG17" s="1163"/>
      <c r="AH17" s="1163"/>
      <c r="AI17" s="1164">
        <v>45.897996983408703</v>
      </c>
      <c r="AJ17" s="1164">
        <v>113.90290196078401</v>
      </c>
      <c r="AK17" s="1230">
        <v>1</v>
      </c>
      <c r="AL17" s="1230"/>
      <c r="AM17" s="1164">
        <v>108.753393665158</v>
      </c>
      <c r="AN17" s="1164">
        <f t="shared" si="1"/>
        <v>268.55429260935068</v>
      </c>
      <c r="AO17" s="1162"/>
      <c r="AP17" s="1164">
        <v>146.80799588713799</v>
      </c>
      <c r="AQ17" s="1164">
        <v>60</v>
      </c>
      <c r="AR17" s="1164">
        <v>219</v>
      </c>
      <c r="AS17" s="1164">
        <v>40.633745306496898</v>
      </c>
      <c r="AT17" s="1164">
        <f t="shared" si="2"/>
        <v>734.99603380298549</v>
      </c>
      <c r="AU17" s="1164"/>
      <c r="AV17" s="1200">
        <v>400</v>
      </c>
    </row>
    <row r="18" spans="1:48" ht="20.25" customHeight="1" x14ac:dyDescent="0.55000000000000004">
      <c r="A18" s="537">
        <v>0</v>
      </c>
      <c r="B18" s="538">
        <v>8</v>
      </c>
      <c r="C18" s="537">
        <v>0</v>
      </c>
      <c r="D18" s="538">
        <v>7</v>
      </c>
      <c r="E18" s="537">
        <v>0</v>
      </c>
      <c r="F18" s="538">
        <v>1</v>
      </c>
      <c r="G18" s="537">
        <v>0</v>
      </c>
      <c r="H18" s="538">
        <v>9</v>
      </c>
      <c r="I18" s="540" t="str">
        <f t="shared" si="0"/>
        <v>08070109</v>
      </c>
      <c r="J18" s="781"/>
      <c r="K18" s="781">
        <v>71512</v>
      </c>
      <c r="L18" s="781"/>
      <c r="M18" s="781"/>
      <c r="N18" s="781"/>
      <c r="O18" s="781"/>
      <c r="P18" s="781"/>
      <c r="Q18" s="781"/>
      <c r="R18" s="542" t="s">
        <v>119</v>
      </c>
      <c r="S18" s="782"/>
      <c r="T18" s="952" t="s">
        <v>2476</v>
      </c>
      <c r="U18" s="974" t="s">
        <v>240</v>
      </c>
      <c r="V18" s="543"/>
      <c r="W18" s="803" t="s">
        <v>2477</v>
      </c>
      <c r="X18" s="548"/>
      <c r="Y18" s="547"/>
      <c r="Z18" s="547"/>
      <c r="AA18" s="94"/>
      <c r="AB18" s="94"/>
      <c r="AC18" s="1163">
        <v>140</v>
      </c>
      <c r="AD18" s="1163">
        <v>140</v>
      </c>
      <c r="AE18" s="1163"/>
      <c r="AF18" s="1163"/>
      <c r="AG18" s="1163"/>
      <c r="AH18" s="1163"/>
      <c r="AI18" s="1164">
        <v>45.897996983408703</v>
      </c>
      <c r="AJ18" s="1164">
        <v>113.90290196078401</v>
      </c>
      <c r="AK18" s="1230">
        <v>1</v>
      </c>
      <c r="AL18" s="1230"/>
      <c r="AM18" s="1164">
        <v>101.50316742081399</v>
      </c>
      <c r="AN18" s="1164">
        <f t="shared" si="1"/>
        <v>261.30406636500669</v>
      </c>
      <c r="AO18" s="1162"/>
      <c r="AP18" s="1164">
        <v>146.80799588713799</v>
      </c>
      <c r="AQ18" s="1164">
        <v>15</v>
      </c>
      <c r="AR18" s="1164">
        <v>249</v>
      </c>
      <c r="AS18" s="1164">
        <v>40.633745306496898</v>
      </c>
      <c r="AT18" s="1164">
        <f t="shared" si="2"/>
        <v>712.74580755864156</v>
      </c>
      <c r="AU18" s="1164"/>
      <c r="AV18" s="1200">
        <v>100</v>
      </c>
    </row>
    <row r="19" spans="1:48" ht="20.25" customHeight="1" x14ac:dyDescent="0.55000000000000004">
      <c r="A19" s="537">
        <v>0</v>
      </c>
      <c r="B19" s="538">
        <v>8</v>
      </c>
      <c r="C19" s="537">
        <v>0</v>
      </c>
      <c r="D19" s="538">
        <v>7</v>
      </c>
      <c r="E19" s="537">
        <v>0</v>
      </c>
      <c r="F19" s="538">
        <v>1</v>
      </c>
      <c r="G19" s="537">
        <v>1</v>
      </c>
      <c r="H19" s="538">
        <v>0</v>
      </c>
      <c r="I19" s="540" t="str">
        <f t="shared" si="0"/>
        <v>08070110</v>
      </c>
      <c r="J19" s="781"/>
      <c r="K19" s="781">
        <v>71513</v>
      </c>
      <c r="L19" s="781"/>
      <c r="M19" s="781"/>
      <c r="N19" s="781"/>
      <c r="O19" s="781"/>
      <c r="P19" s="781"/>
      <c r="Q19" s="781"/>
      <c r="R19" s="542" t="s">
        <v>119</v>
      </c>
      <c r="S19" s="782"/>
      <c r="T19" s="952" t="s">
        <v>2478</v>
      </c>
      <c r="U19" s="974" t="s">
        <v>240</v>
      </c>
      <c r="V19" s="543"/>
      <c r="W19" s="803" t="s">
        <v>2479</v>
      </c>
      <c r="X19" s="548"/>
      <c r="Y19" s="547"/>
      <c r="Z19" s="547"/>
      <c r="AA19" s="94"/>
      <c r="AB19" s="94"/>
      <c r="AC19" s="1163">
        <v>120</v>
      </c>
      <c r="AD19" s="1163">
        <v>120</v>
      </c>
      <c r="AE19" s="1163"/>
      <c r="AF19" s="1163"/>
      <c r="AG19" s="1163"/>
      <c r="AH19" s="1163"/>
      <c r="AI19" s="1164">
        <v>39.341140271493202</v>
      </c>
      <c r="AJ19" s="1164">
        <v>97.631058823529401</v>
      </c>
      <c r="AK19" s="1230">
        <v>1</v>
      </c>
      <c r="AL19" s="1230"/>
      <c r="AM19" s="1164">
        <v>87.002714932126693</v>
      </c>
      <c r="AN19" s="1164">
        <f t="shared" si="1"/>
        <v>223.97491402714928</v>
      </c>
      <c r="AO19" s="1162"/>
      <c r="AP19" s="1164">
        <v>125.835425046118</v>
      </c>
      <c r="AQ19" s="1164">
        <v>15</v>
      </c>
      <c r="AR19" s="1164">
        <v>169</v>
      </c>
      <c r="AS19" s="1164">
        <v>40.633745306496898</v>
      </c>
      <c r="AT19" s="1164">
        <f t="shared" si="2"/>
        <v>574.44408437976415</v>
      </c>
      <c r="AU19" s="1164"/>
      <c r="AV19" s="1200">
        <v>100</v>
      </c>
    </row>
    <row r="20" spans="1:48" ht="20.25" customHeight="1" x14ac:dyDescent="0.55000000000000004">
      <c r="A20" s="537">
        <v>0</v>
      </c>
      <c r="B20" s="538">
        <v>8</v>
      </c>
      <c r="C20" s="537">
        <v>0</v>
      </c>
      <c r="D20" s="538">
        <v>7</v>
      </c>
      <c r="E20" s="537">
        <v>0</v>
      </c>
      <c r="F20" s="538">
        <v>1</v>
      </c>
      <c r="G20" s="537">
        <v>1</v>
      </c>
      <c r="H20" s="538">
        <v>1</v>
      </c>
      <c r="I20" s="540" t="str">
        <f t="shared" si="0"/>
        <v>08070111</v>
      </c>
      <c r="J20" s="781"/>
      <c r="K20" s="781">
        <v>715131</v>
      </c>
      <c r="L20" s="781"/>
      <c r="M20" s="781"/>
      <c r="N20" s="781"/>
      <c r="O20" s="781"/>
      <c r="P20" s="781"/>
      <c r="Q20" s="781"/>
      <c r="R20" s="542" t="s">
        <v>119</v>
      </c>
      <c r="S20" s="782"/>
      <c r="T20" s="952" t="s">
        <v>2480</v>
      </c>
      <c r="U20" s="974" t="s">
        <v>240</v>
      </c>
      <c r="V20" s="543"/>
      <c r="W20" s="803" t="s">
        <v>2481</v>
      </c>
      <c r="X20" s="548"/>
      <c r="Y20" s="547"/>
      <c r="Z20" s="547"/>
      <c r="AA20" s="94"/>
      <c r="AB20" s="94"/>
      <c r="AC20" s="1163">
        <v>120</v>
      </c>
      <c r="AD20" s="1163">
        <v>120</v>
      </c>
      <c r="AE20" s="1163"/>
      <c r="AF20" s="1163"/>
      <c r="AG20" s="1163"/>
      <c r="AH20" s="1163"/>
      <c r="AI20" s="1164">
        <v>39.341140271493202</v>
      </c>
      <c r="AJ20" s="1164">
        <v>97.631058823529401</v>
      </c>
      <c r="AK20" s="1230">
        <v>1</v>
      </c>
      <c r="AL20" s="1230"/>
      <c r="AM20" s="1164">
        <v>87.002714932126693</v>
      </c>
      <c r="AN20" s="1164">
        <f t="shared" si="1"/>
        <v>223.97491402714928</v>
      </c>
      <c r="AO20" s="1162"/>
      <c r="AP20" s="1164">
        <v>125.835425046118</v>
      </c>
      <c r="AQ20" s="1164">
        <v>30</v>
      </c>
      <c r="AR20" s="1164">
        <v>169</v>
      </c>
      <c r="AS20" s="1164">
        <v>40.633745306496898</v>
      </c>
      <c r="AT20" s="1164">
        <f t="shared" si="2"/>
        <v>589.44408437976415</v>
      </c>
      <c r="AU20" s="1164"/>
      <c r="AV20" s="1200">
        <v>200</v>
      </c>
    </row>
    <row r="21" spans="1:48" ht="20.25" customHeight="1" x14ac:dyDescent="0.55000000000000004">
      <c r="A21" s="537"/>
      <c r="B21" s="538"/>
      <c r="C21" s="537"/>
      <c r="D21" s="538"/>
      <c r="E21" s="537"/>
      <c r="F21" s="538"/>
      <c r="G21" s="537"/>
      <c r="H21" s="538"/>
      <c r="I21" s="540"/>
      <c r="J21" s="781"/>
      <c r="K21" s="781"/>
      <c r="L21" s="781"/>
      <c r="M21" s="781"/>
      <c r="N21" s="781"/>
      <c r="O21" s="781"/>
      <c r="P21" s="781"/>
      <c r="Q21" s="781"/>
      <c r="R21" s="765" t="s">
        <v>94</v>
      </c>
      <c r="S21" s="808"/>
      <c r="T21" s="766" t="s">
        <v>2482</v>
      </c>
      <c r="U21" s="765" t="s">
        <v>291</v>
      </c>
      <c r="V21" s="766"/>
      <c r="W21" s="3034" t="s">
        <v>2482</v>
      </c>
      <c r="X21" s="548"/>
      <c r="Y21" s="547"/>
      <c r="Z21" s="547"/>
      <c r="AA21" s="94"/>
      <c r="AB21" s="94"/>
      <c r="AC21" s="1163"/>
      <c r="AD21" s="1163"/>
      <c r="AE21" s="1163"/>
      <c r="AF21" s="1163"/>
      <c r="AG21" s="1163"/>
      <c r="AH21" s="1163"/>
      <c r="AI21" s="1164"/>
      <c r="AJ21" s="1164"/>
      <c r="AK21" s="1142"/>
      <c r="AL21" s="1142"/>
      <c r="AM21" s="1164"/>
      <c r="AN21" s="1164"/>
      <c r="AO21" s="1162"/>
      <c r="AP21" s="1164"/>
      <c r="AQ21" s="1164"/>
      <c r="AR21" s="1164"/>
      <c r="AS21" s="1164"/>
      <c r="AT21" s="1164"/>
      <c r="AU21" s="1164"/>
      <c r="AV21" s="1200"/>
    </row>
    <row r="22" spans="1:48" ht="20.25" customHeight="1" x14ac:dyDescent="0.55000000000000004">
      <c r="A22" s="90"/>
      <c r="B22" s="89"/>
      <c r="C22" s="90"/>
      <c r="D22" s="89"/>
      <c r="E22" s="90"/>
      <c r="F22" s="89"/>
      <c r="G22" s="90"/>
      <c r="H22" s="89"/>
      <c r="I22" s="126"/>
      <c r="J22" s="127"/>
      <c r="K22" s="127"/>
      <c r="L22" s="120"/>
      <c r="M22" s="120"/>
      <c r="N22" s="120"/>
      <c r="O22" s="120"/>
      <c r="P22" s="120"/>
      <c r="Q22" s="120"/>
      <c r="R22" s="127"/>
      <c r="S22" s="434"/>
      <c r="T22" s="242"/>
      <c r="U22" s="240"/>
      <c r="V22" s="242"/>
      <c r="W22" s="94"/>
      <c r="X22" s="94"/>
      <c r="Y22" s="94"/>
      <c r="Z22" s="94"/>
      <c r="AA22" s="94"/>
      <c r="AB22" s="94"/>
      <c r="AC22" s="1163"/>
      <c r="AD22" s="1163"/>
      <c r="AE22" s="1163"/>
      <c r="AF22" s="1163"/>
      <c r="AG22" s="1163"/>
      <c r="AH22" s="1163"/>
      <c r="AI22" s="1164"/>
      <c r="AJ22" s="1164"/>
      <c r="AK22" s="1142"/>
      <c r="AL22" s="1142"/>
      <c r="AM22" s="1164"/>
      <c r="AN22" s="1164"/>
      <c r="AO22" s="1162"/>
      <c r="AP22" s="1164"/>
      <c r="AQ22" s="1164"/>
      <c r="AR22" s="1164"/>
      <c r="AS22" s="1164"/>
      <c r="AT22" s="1164"/>
      <c r="AU22" s="1164"/>
      <c r="AV22" s="1200"/>
    </row>
    <row r="23" spans="1:48" ht="20.25" customHeight="1" x14ac:dyDescent="0.55000000000000004">
      <c r="A23" s="809"/>
      <c r="B23" s="810"/>
      <c r="C23" s="809"/>
      <c r="D23" s="810"/>
      <c r="E23" s="809"/>
      <c r="F23" s="810"/>
      <c r="G23" s="809"/>
      <c r="H23" s="810"/>
      <c r="I23" s="838"/>
      <c r="J23" s="947"/>
      <c r="K23" s="947"/>
      <c r="L23" s="947"/>
      <c r="M23" s="947"/>
      <c r="N23" s="947"/>
      <c r="O23" s="947"/>
      <c r="P23" s="947"/>
      <c r="Q23" s="947"/>
      <c r="R23" s="948" t="s">
        <v>191</v>
      </c>
      <c r="S23" s="949" t="s">
        <v>2483</v>
      </c>
      <c r="T23" s="949"/>
      <c r="U23" s="948" t="s">
        <v>291</v>
      </c>
      <c r="V23" s="949"/>
      <c r="W23" s="951"/>
      <c r="X23" s="951"/>
      <c r="Y23" s="951"/>
      <c r="Z23" s="951"/>
      <c r="AA23" s="951"/>
      <c r="AB23" s="951"/>
      <c r="AC23" s="1222"/>
      <c r="AD23" s="1222"/>
      <c r="AE23" s="1222"/>
      <c r="AF23" s="1222"/>
      <c r="AG23" s="1222"/>
      <c r="AH23" s="1222"/>
      <c r="AI23" s="1223"/>
      <c r="AJ23" s="1223"/>
      <c r="AK23" s="1231"/>
      <c r="AL23" s="1231"/>
      <c r="AM23" s="1223"/>
      <c r="AN23" s="1223"/>
      <c r="AO23" s="1232"/>
      <c r="AP23" s="1223"/>
      <c r="AQ23" s="1223"/>
      <c r="AR23" s="1223"/>
      <c r="AS23" s="1223"/>
      <c r="AT23" s="1223"/>
      <c r="AU23" s="1223"/>
      <c r="AV23" s="1225"/>
    </row>
    <row r="24" spans="1:48" ht="20.25" customHeight="1" x14ac:dyDescent="0.55000000000000004">
      <c r="A24" s="537"/>
      <c r="B24" s="538"/>
      <c r="C24" s="537"/>
      <c r="D24" s="538"/>
      <c r="E24" s="537"/>
      <c r="F24" s="538"/>
      <c r="G24" s="537"/>
      <c r="H24" s="538"/>
      <c r="I24" s="540"/>
      <c r="J24" s="781"/>
      <c r="K24" s="781"/>
      <c r="L24" s="781"/>
      <c r="M24" s="781"/>
      <c r="N24" s="781"/>
      <c r="O24" s="781"/>
      <c r="P24" s="781"/>
      <c r="Q24" s="781"/>
      <c r="R24" s="765" t="s">
        <v>191</v>
      </c>
      <c r="S24" s="808"/>
      <c r="T24" s="766" t="s">
        <v>2484</v>
      </c>
      <c r="U24" s="765" t="s">
        <v>291</v>
      </c>
      <c r="V24" s="766"/>
      <c r="W24" s="545"/>
      <c r="X24" s="548"/>
      <c r="Y24" s="547"/>
      <c r="Z24" s="547"/>
      <c r="AA24" s="94"/>
      <c r="AB24" s="94"/>
      <c r="AC24" s="1163"/>
      <c r="AD24" s="1163"/>
      <c r="AE24" s="1163"/>
      <c r="AF24" s="1163"/>
      <c r="AG24" s="1163"/>
      <c r="AH24" s="1163"/>
      <c r="AI24" s="1164"/>
      <c r="AJ24" s="1164"/>
      <c r="AK24" s="1142"/>
      <c r="AL24" s="1142"/>
      <c r="AM24" s="1164"/>
      <c r="AN24" s="1164"/>
      <c r="AO24" s="1162"/>
      <c r="AP24" s="1164"/>
      <c r="AQ24" s="1164"/>
      <c r="AR24" s="1164"/>
      <c r="AS24" s="1164"/>
      <c r="AT24" s="1164"/>
      <c r="AU24" s="1164"/>
      <c r="AV24" s="1200"/>
    </row>
    <row r="25" spans="1:48" ht="20.25" customHeight="1" x14ac:dyDescent="0.55000000000000004">
      <c r="A25" s="537"/>
      <c r="B25" s="538"/>
      <c r="C25" s="537"/>
      <c r="D25" s="538"/>
      <c r="E25" s="537"/>
      <c r="F25" s="538"/>
      <c r="G25" s="537"/>
      <c r="H25" s="538"/>
      <c r="I25" s="540"/>
      <c r="J25" s="781"/>
      <c r="K25" s="781"/>
      <c r="L25" s="781"/>
      <c r="M25" s="781"/>
      <c r="N25" s="781"/>
      <c r="O25" s="781"/>
      <c r="P25" s="781"/>
      <c r="Q25" s="781"/>
      <c r="R25" s="765" t="s">
        <v>191</v>
      </c>
      <c r="S25" s="808"/>
      <c r="T25" s="766" t="s">
        <v>2485</v>
      </c>
      <c r="U25" s="765" t="s">
        <v>291</v>
      </c>
      <c r="V25" s="766"/>
      <c r="W25" s="545"/>
      <c r="X25" s="548"/>
      <c r="Y25" s="547"/>
      <c r="Z25" s="547"/>
      <c r="AA25" s="94"/>
      <c r="AB25" s="94"/>
      <c r="AC25" s="1163"/>
      <c r="AD25" s="1163"/>
      <c r="AE25" s="1163"/>
      <c r="AF25" s="1163"/>
      <c r="AG25" s="1163"/>
      <c r="AH25" s="1163"/>
      <c r="AI25" s="1164"/>
      <c r="AJ25" s="1164"/>
      <c r="AK25" s="1142"/>
      <c r="AL25" s="1142"/>
      <c r="AM25" s="1164"/>
      <c r="AN25" s="1164"/>
      <c r="AO25" s="1162"/>
      <c r="AP25" s="1164"/>
      <c r="AQ25" s="1164"/>
      <c r="AR25" s="1164"/>
      <c r="AS25" s="1164"/>
      <c r="AT25" s="1164"/>
      <c r="AU25" s="1164"/>
      <c r="AV25" s="1200"/>
    </row>
    <row r="26" spans="1:48" ht="20.25" customHeight="1" x14ac:dyDescent="0.55000000000000004">
      <c r="A26" s="537"/>
      <c r="B26" s="538"/>
      <c r="C26" s="537"/>
      <c r="D26" s="538"/>
      <c r="E26" s="537"/>
      <c r="F26" s="538"/>
      <c r="G26" s="537"/>
      <c r="H26" s="538"/>
      <c r="I26" s="540"/>
      <c r="J26" s="781"/>
      <c r="K26" s="781"/>
      <c r="L26" s="781"/>
      <c r="M26" s="781"/>
      <c r="N26" s="781"/>
      <c r="O26" s="781"/>
      <c r="P26" s="781"/>
      <c r="Q26" s="781"/>
      <c r="R26" s="765" t="s">
        <v>191</v>
      </c>
      <c r="S26" s="808"/>
      <c r="T26" s="766" t="s">
        <v>2486</v>
      </c>
      <c r="U26" s="765" t="s">
        <v>291</v>
      </c>
      <c r="V26" s="766"/>
      <c r="W26" s="545"/>
      <c r="X26" s="548"/>
      <c r="Y26" s="547"/>
      <c r="Z26" s="547"/>
      <c r="AA26" s="94"/>
      <c r="AB26" s="94"/>
      <c r="AC26" s="1163"/>
      <c r="AD26" s="1163"/>
      <c r="AE26" s="1163"/>
      <c r="AF26" s="1163"/>
      <c r="AG26" s="1163"/>
      <c r="AH26" s="1163"/>
      <c r="AI26" s="1164"/>
      <c r="AJ26" s="1164"/>
      <c r="AK26" s="1142"/>
      <c r="AL26" s="1142"/>
      <c r="AM26" s="1164"/>
      <c r="AN26" s="1164"/>
      <c r="AO26" s="1162"/>
      <c r="AP26" s="1164"/>
      <c r="AQ26" s="1164"/>
      <c r="AR26" s="1164"/>
      <c r="AS26" s="1164"/>
      <c r="AT26" s="1164"/>
      <c r="AU26" s="1164"/>
      <c r="AV26" s="1200"/>
    </row>
    <row r="27" spans="1:48" ht="20.25" customHeight="1" x14ac:dyDescent="0.55000000000000004">
      <c r="A27" s="537"/>
      <c r="B27" s="538"/>
      <c r="C27" s="537"/>
      <c r="D27" s="538"/>
      <c r="E27" s="537"/>
      <c r="F27" s="538"/>
      <c r="G27" s="537"/>
      <c r="H27" s="538"/>
      <c r="I27" s="540"/>
      <c r="J27" s="781"/>
      <c r="K27" s="781"/>
      <c r="L27" s="781"/>
      <c r="M27" s="781"/>
      <c r="N27" s="781"/>
      <c r="O27" s="781"/>
      <c r="P27" s="781"/>
      <c r="Q27" s="781"/>
      <c r="R27" s="765" t="s">
        <v>191</v>
      </c>
      <c r="S27" s="808"/>
      <c r="T27" s="766" t="s">
        <v>2487</v>
      </c>
      <c r="U27" s="765" t="s">
        <v>291</v>
      </c>
      <c r="V27" s="766"/>
      <c r="W27" s="545"/>
      <c r="X27" s="548"/>
      <c r="Y27" s="547"/>
      <c r="Z27" s="547"/>
      <c r="AA27" s="94"/>
      <c r="AB27" s="94"/>
      <c r="AC27" s="1163"/>
      <c r="AD27" s="1163"/>
      <c r="AE27" s="1163"/>
      <c r="AF27" s="1163"/>
      <c r="AG27" s="1163"/>
      <c r="AH27" s="1163"/>
      <c r="AI27" s="1164"/>
      <c r="AJ27" s="1164"/>
      <c r="AK27" s="1142"/>
      <c r="AL27" s="1142"/>
      <c r="AM27" s="1164"/>
      <c r="AN27" s="1164"/>
      <c r="AO27" s="1162"/>
      <c r="AP27" s="1164"/>
      <c r="AQ27" s="1164"/>
      <c r="AR27" s="1164"/>
      <c r="AS27" s="1164"/>
      <c r="AT27" s="1164"/>
      <c r="AU27" s="1164"/>
      <c r="AV27" s="1200"/>
    </row>
    <row r="28" spans="1:48" ht="20.25" customHeight="1" x14ac:dyDescent="0.55000000000000004">
      <c r="A28" s="537"/>
      <c r="B28" s="538"/>
      <c r="C28" s="537"/>
      <c r="D28" s="538"/>
      <c r="E28" s="537"/>
      <c r="F28" s="538"/>
      <c r="G28" s="537"/>
      <c r="H28" s="538"/>
      <c r="I28" s="540"/>
      <c r="J28" s="781"/>
      <c r="K28" s="781"/>
      <c r="L28" s="781"/>
      <c r="M28" s="781"/>
      <c r="N28" s="781"/>
      <c r="O28" s="781"/>
      <c r="P28" s="781"/>
      <c r="Q28" s="781"/>
      <c r="R28" s="765" t="s">
        <v>191</v>
      </c>
      <c r="S28" s="808"/>
      <c r="T28" s="766" t="s">
        <v>2488</v>
      </c>
      <c r="U28" s="765" t="s">
        <v>291</v>
      </c>
      <c r="V28" s="766"/>
      <c r="W28" s="545"/>
      <c r="X28" s="548"/>
      <c r="Y28" s="547"/>
      <c r="Z28" s="547"/>
      <c r="AA28" s="94"/>
      <c r="AB28" s="94"/>
      <c r="AC28" s="1163"/>
      <c r="AD28" s="1163"/>
      <c r="AE28" s="1163"/>
      <c r="AF28" s="1163"/>
      <c r="AG28" s="1163"/>
      <c r="AH28" s="1163"/>
      <c r="AI28" s="1164"/>
      <c r="AJ28" s="1164"/>
      <c r="AK28" s="1142"/>
      <c r="AL28" s="1142"/>
      <c r="AM28" s="1164"/>
      <c r="AN28" s="1164"/>
      <c r="AO28" s="1162"/>
      <c r="AP28" s="1164"/>
      <c r="AQ28" s="1164"/>
      <c r="AR28" s="1164"/>
      <c r="AS28" s="1164"/>
      <c r="AT28" s="1164"/>
      <c r="AU28" s="1164"/>
      <c r="AV28" s="1200"/>
    </row>
    <row r="29" spans="1:48" ht="20.25" customHeight="1" x14ac:dyDescent="0.55000000000000004">
      <c r="A29" s="537"/>
      <c r="B29" s="538"/>
      <c r="C29" s="537"/>
      <c r="D29" s="538"/>
      <c r="E29" s="537"/>
      <c r="F29" s="538"/>
      <c r="G29" s="537"/>
      <c r="H29" s="538"/>
      <c r="I29" s="540"/>
      <c r="J29" s="781"/>
      <c r="K29" s="781"/>
      <c r="L29" s="781"/>
      <c r="M29" s="781"/>
      <c r="N29" s="781"/>
      <c r="O29" s="781"/>
      <c r="P29" s="781"/>
      <c r="Q29" s="781"/>
      <c r="R29" s="765" t="s">
        <v>191</v>
      </c>
      <c r="S29" s="808"/>
      <c r="T29" s="766" t="s">
        <v>2489</v>
      </c>
      <c r="U29" s="765" t="s">
        <v>291</v>
      </c>
      <c r="V29" s="766"/>
      <c r="W29" s="545"/>
      <c r="X29" s="548"/>
      <c r="Y29" s="547"/>
      <c r="Z29" s="547"/>
      <c r="AA29" s="94"/>
      <c r="AB29" s="94"/>
      <c r="AC29" s="1163"/>
      <c r="AD29" s="1163"/>
      <c r="AE29" s="1163"/>
      <c r="AF29" s="1163"/>
      <c r="AG29" s="1163"/>
      <c r="AH29" s="1163"/>
      <c r="AI29" s="1164"/>
      <c r="AJ29" s="1164"/>
      <c r="AK29" s="1142"/>
      <c r="AL29" s="1142"/>
      <c r="AM29" s="1164"/>
      <c r="AN29" s="1164"/>
      <c r="AO29" s="1162"/>
      <c r="AP29" s="1164"/>
      <c r="AQ29" s="1164"/>
      <c r="AR29" s="1164"/>
      <c r="AS29" s="1164"/>
      <c r="AT29" s="1164"/>
      <c r="AU29" s="1164"/>
      <c r="AV29" s="1200"/>
    </row>
    <row r="30" spans="1:48" ht="20.25" customHeight="1" x14ac:dyDescent="0.55000000000000004">
      <c r="A30" s="90"/>
      <c r="B30" s="89"/>
      <c r="C30" s="90"/>
      <c r="D30" s="89"/>
      <c r="E30" s="90"/>
      <c r="F30" s="89"/>
      <c r="G30" s="90"/>
      <c r="H30" s="89"/>
      <c r="I30" s="126" t="str">
        <f>CONCATENATE(A30,B30,C30,D30,E30,F30,G30,H30)</f>
        <v/>
      </c>
      <c r="J30" s="127"/>
      <c r="K30" s="127"/>
      <c r="L30" s="120"/>
      <c r="M30" s="120"/>
      <c r="N30" s="120"/>
      <c r="O30" s="120"/>
      <c r="P30" s="120"/>
      <c r="Q30" s="120"/>
      <c r="R30" s="127"/>
      <c r="S30" s="60"/>
      <c r="T30" s="61"/>
      <c r="U30" s="971"/>
      <c r="V30" s="61"/>
      <c r="W30" s="61"/>
      <c r="X30" s="61"/>
      <c r="Y30" s="61"/>
      <c r="Z30" s="61"/>
      <c r="AA30" s="61"/>
      <c r="AB30" s="61"/>
      <c r="AC30" s="1163"/>
      <c r="AD30" s="1163"/>
      <c r="AE30" s="1163"/>
      <c r="AF30" s="1163"/>
      <c r="AG30" s="1163"/>
      <c r="AH30" s="1163"/>
      <c r="AI30" s="1164"/>
      <c r="AJ30" s="1194"/>
      <c r="AK30" s="1141"/>
      <c r="AL30" s="1141"/>
      <c r="AM30" s="1143"/>
      <c r="AN30" s="1164"/>
      <c r="AO30" s="1162"/>
      <c r="AP30" s="1164"/>
      <c r="AQ30" s="1164"/>
      <c r="AR30" s="1164"/>
      <c r="AS30" s="1164"/>
      <c r="AT30" s="1164"/>
      <c r="AU30" s="1164"/>
      <c r="AV30" s="1200"/>
    </row>
    <row r="31" spans="1:48" ht="20.25" customHeight="1" x14ac:dyDescent="0.6">
      <c r="A31" s="809"/>
      <c r="B31" s="810"/>
      <c r="C31" s="809"/>
      <c r="D31" s="810"/>
      <c r="E31" s="809"/>
      <c r="F31" s="810"/>
      <c r="G31" s="809"/>
      <c r="H31" s="810"/>
      <c r="I31" s="838" t="str">
        <f>CONCATENATE(A31,B31,C31,D31,E31,F31,G31,H31)</f>
        <v/>
      </c>
      <c r="J31" s="943">
        <v>152</v>
      </c>
      <c r="K31" s="943"/>
      <c r="L31" s="943"/>
      <c r="M31" s="943"/>
      <c r="N31" s="943"/>
      <c r="O31" s="943"/>
      <c r="P31" s="943"/>
      <c r="Q31" s="943"/>
      <c r="R31" s="944" t="s">
        <v>119</v>
      </c>
      <c r="S31" s="945" t="s">
        <v>2490</v>
      </c>
      <c r="T31" s="950"/>
      <c r="U31" s="975"/>
      <c r="V31" s="950"/>
      <c r="W31" s="945" t="s">
        <v>2490</v>
      </c>
      <c r="X31" s="945"/>
      <c r="Y31" s="945"/>
      <c r="Z31" s="945"/>
      <c r="AA31" s="945"/>
      <c r="AB31" s="945"/>
      <c r="AC31" s="1222"/>
      <c r="AD31" s="1222"/>
      <c r="AE31" s="1222"/>
      <c r="AF31" s="1222"/>
      <c r="AG31" s="1222"/>
      <c r="AH31" s="1222"/>
      <c r="AI31" s="1223"/>
      <c r="AJ31" s="1233"/>
      <c r="AK31" s="1234"/>
      <c r="AL31" s="1234"/>
      <c r="AM31" s="1235"/>
      <c r="AN31" s="1223"/>
      <c r="AO31" s="1232"/>
      <c r="AP31" s="1223"/>
      <c r="AQ31" s="1223"/>
      <c r="AR31" s="1223"/>
      <c r="AS31" s="1223"/>
      <c r="AT31" s="1223"/>
      <c r="AU31" s="1223"/>
      <c r="AV31" s="1225"/>
    </row>
    <row r="32" spans="1:48" ht="20.25" customHeight="1" x14ac:dyDescent="0.6">
      <c r="A32" s="537">
        <v>0</v>
      </c>
      <c r="B32" s="538">
        <v>8</v>
      </c>
      <c r="C32" s="537">
        <v>0</v>
      </c>
      <c r="D32" s="538">
        <v>7</v>
      </c>
      <c r="E32" s="537">
        <v>0</v>
      </c>
      <c r="F32" s="538">
        <v>2</v>
      </c>
      <c r="G32" s="537">
        <v>0</v>
      </c>
      <c r="H32" s="538">
        <v>0</v>
      </c>
      <c r="I32" s="540" t="str">
        <f>CONCATENATE(A32,B32,C32,D32,E32,F32,G32,H32)</f>
        <v>08070200</v>
      </c>
      <c r="J32" s="541"/>
      <c r="K32" s="541"/>
      <c r="L32" s="541"/>
      <c r="M32" s="541"/>
      <c r="N32" s="541"/>
      <c r="O32" s="541"/>
      <c r="P32" s="541"/>
      <c r="Q32" s="541"/>
      <c r="R32" s="542" t="s">
        <v>119</v>
      </c>
      <c r="S32" s="543" t="s">
        <v>2491</v>
      </c>
      <c r="T32" s="787"/>
      <c r="U32" s="976"/>
      <c r="V32" s="787"/>
      <c r="W32" s="787"/>
      <c r="X32" s="548"/>
      <c r="Y32" s="547"/>
      <c r="Z32" s="547"/>
      <c r="AA32" s="144"/>
      <c r="AB32" s="144"/>
      <c r="AC32" s="1163"/>
      <c r="AD32" s="1163"/>
      <c r="AE32" s="1163"/>
      <c r="AF32" s="1163"/>
      <c r="AG32" s="1163"/>
      <c r="AH32" s="1163"/>
      <c r="AI32" s="1164"/>
      <c r="AJ32" s="1194"/>
      <c r="AK32" s="1141"/>
      <c r="AL32" s="1141"/>
      <c r="AM32" s="1143"/>
      <c r="AN32" s="1164"/>
      <c r="AO32" s="1162"/>
      <c r="AP32" s="1164"/>
      <c r="AQ32" s="1164"/>
      <c r="AR32" s="1164"/>
      <c r="AS32" s="1164"/>
      <c r="AT32" s="1164"/>
      <c r="AU32" s="1164"/>
      <c r="AV32" s="1200"/>
    </row>
    <row r="33" spans="1:48" ht="20.25" customHeight="1" x14ac:dyDescent="0.55000000000000004">
      <c r="A33" s="537">
        <v>0</v>
      </c>
      <c r="B33" s="538">
        <v>8</v>
      </c>
      <c r="C33" s="537">
        <v>0</v>
      </c>
      <c r="D33" s="538">
        <v>7</v>
      </c>
      <c r="E33" s="537">
        <v>0</v>
      </c>
      <c r="F33" s="538">
        <v>2</v>
      </c>
      <c r="G33" s="537">
        <v>0</v>
      </c>
      <c r="H33" s="538">
        <v>1</v>
      </c>
      <c r="I33" s="540" t="str">
        <f>CONCATENATE(A33,B33,C33,D33,E33,F33,G33,H33)</f>
        <v>08070201</v>
      </c>
      <c r="J33" s="781"/>
      <c r="K33" s="781">
        <v>71521</v>
      </c>
      <c r="L33" s="781"/>
      <c r="M33" s="781"/>
      <c r="N33" s="781"/>
      <c r="O33" s="781"/>
      <c r="P33" s="781"/>
      <c r="Q33" s="781"/>
      <c r="R33" s="765" t="s">
        <v>191</v>
      </c>
      <c r="S33" s="782"/>
      <c r="T33" s="543" t="s">
        <v>2492</v>
      </c>
      <c r="U33" s="542" t="s">
        <v>653</v>
      </c>
      <c r="V33" s="543"/>
      <c r="W33" s="545" t="s">
        <v>2493</v>
      </c>
      <c r="X33" s="548"/>
      <c r="Y33" s="547"/>
      <c r="Z33" s="547"/>
      <c r="AA33" s="94"/>
      <c r="AB33" s="94"/>
      <c r="AC33" s="1163">
        <v>90</v>
      </c>
      <c r="AD33" s="1163">
        <v>100</v>
      </c>
      <c r="AE33" s="1163"/>
      <c r="AF33" s="1163"/>
      <c r="AG33" s="1163"/>
      <c r="AH33" s="1163"/>
      <c r="AI33" s="1164">
        <v>29.505855203619902</v>
      </c>
      <c r="AJ33" s="1164">
        <v>73.2232941176471</v>
      </c>
      <c r="AK33" s="1230">
        <v>2</v>
      </c>
      <c r="AL33" s="1230"/>
      <c r="AM33" s="1164">
        <v>145.00452488687799</v>
      </c>
      <c r="AN33" s="1164">
        <f>SUM(AI33,AJ33,AM33)</f>
        <v>247.73367420814498</v>
      </c>
      <c r="AO33" s="1162"/>
      <c r="AP33" s="1164">
        <v>94.376568784588898</v>
      </c>
      <c r="AQ33" s="1164">
        <v>30</v>
      </c>
      <c r="AR33" s="1164">
        <v>1411</v>
      </c>
      <c r="AS33" s="1164">
        <v>40.633745306496898</v>
      </c>
      <c r="AT33" s="1164">
        <f>SUM(AN33,AP33,AQ33,AR33,AS33)</f>
        <v>1823.7439882992308</v>
      </c>
      <c r="AU33" s="1164"/>
      <c r="AV33" s="1200">
        <v>200</v>
      </c>
    </row>
    <row r="34" spans="1:48" ht="20.25" customHeight="1" x14ac:dyDescent="0.55000000000000004">
      <c r="A34" s="537"/>
      <c r="B34" s="538"/>
      <c r="C34" s="537"/>
      <c r="D34" s="538"/>
      <c r="E34" s="537"/>
      <c r="F34" s="538"/>
      <c r="G34" s="537"/>
      <c r="H34" s="538"/>
      <c r="I34" s="540"/>
      <c r="J34" s="781"/>
      <c r="K34" s="781"/>
      <c r="L34" s="781"/>
      <c r="M34" s="781"/>
      <c r="N34" s="781"/>
      <c r="O34" s="781"/>
      <c r="P34" s="781"/>
      <c r="Q34" s="781"/>
      <c r="R34" s="765" t="s">
        <v>191</v>
      </c>
      <c r="S34" s="782"/>
      <c r="T34" s="766" t="s">
        <v>2494</v>
      </c>
      <c r="U34" s="765" t="s">
        <v>291</v>
      </c>
      <c r="V34" s="766"/>
      <c r="W34" s="545"/>
      <c r="X34" s="548"/>
      <c r="Y34" s="547"/>
      <c r="Z34" s="547"/>
      <c r="AA34" s="94"/>
      <c r="AB34" s="94"/>
      <c r="AC34" s="1163"/>
      <c r="AD34" s="1163"/>
      <c r="AE34" s="1163"/>
      <c r="AF34" s="1163"/>
      <c r="AG34" s="1163"/>
      <c r="AH34" s="1163"/>
      <c r="AI34" s="1164"/>
      <c r="AJ34" s="1164"/>
      <c r="AK34" s="1142"/>
      <c r="AL34" s="1142"/>
      <c r="AM34" s="1164"/>
      <c r="AN34" s="1164"/>
      <c r="AO34" s="1162"/>
      <c r="AP34" s="1164"/>
      <c r="AQ34" s="1164"/>
      <c r="AR34" s="1164"/>
      <c r="AS34" s="1164"/>
      <c r="AT34" s="1164"/>
      <c r="AU34" s="1164"/>
      <c r="AV34" s="1200"/>
    </row>
    <row r="35" spans="1:48" ht="20.25" customHeight="1" x14ac:dyDescent="0.55000000000000004">
      <c r="A35" s="537"/>
      <c r="B35" s="538"/>
      <c r="C35" s="537"/>
      <c r="D35" s="538"/>
      <c r="E35" s="537"/>
      <c r="F35" s="538"/>
      <c r="G35" s="537"/>
      <c r="H35" s="538"/>
      <c r="I35" s="540"/>
      <c r="J35" s="781"/>
      <c r="K35" s="781"/>
      <c r="L35" s="781"/>
      <c r="M35" s="781"/>
      <c r="N35" s="781"/>
      <c r="O35" s="781"/>
      <c r="P35" s="781"/>
      <c r="Q35" s="781"/>
      <c r="R35" s="765" t="s">
        <v>191</v>
      </c>
      <c r="S35" s="782"/>
      <c r="T35" s="766" t="s">
        <v>2495</v>
      </c>
      <c r="U35" s="765" t="s">
        <v>291</v>
      </c>
      <c r="V35" s="766"/>
      <c r="W35" s="545"/>
      <c r="X35" s="548"/>
      <c r="Y35" s="547"/>
      <c r="Z35" s="547"/>
      <c r="AA35" s="94"/>
      <c r="AB35" s="94"/>
      <c r="AC35" s="1163"/>
      <c r="AD35" s="1163"/>
      <c r="AE35" s="1163"/>
      <c r="AF35" s="1163"/>
      <c r="AG35" s="1163"/>
      <c r="AH35" s="1163"/>
      <c r="AI35" s="1164"/>
      <c r="AJ35" s="1164"/>
      <c r="AK35" s="1142"/>
      <c r="AL35" s="1142"/>
      <c r="AM35" s="1164"/>
      <c r="AN35" s="1164"/>
      <c r="AO35" s="1162"/>
      <c r="AP35" s="1164"/>
      <c r="AQ35" s="1164"/>
      <c r="AR35" s="1164"/>
      <c r="AS35" s="1164"/>
      <c r="AT35" s="1164"/>
      <c r="AU35" s="1164"/>
      <c r="AV35" s="1200"/>
    </row>
    <row r="36" spans="1:48" ht="20.25" customHeight="1" x14ac:dyDescent="0.55000000000000004">
      <c r="A36" s="537"/>
      <c r="B36" s="538"/>
      <c r="C36" s="537"/>
      <c r="D36" s="538"/>
      <c r="E36" s="537"/>
      <c r="F36" s="538"/>
      <c r="G36" s="537"/>
      <c r="H36" s="538"/>
      <c r="I36" s="540"/>
      <c r="J36" s="781"/>
      <c r="K36" s="781"/>
      <c r="L36" s="781"/>
      <c r="M36" s="781"/>
      <c r="N36" s="781"/>
      <c r="O36" s="781"/>
      <c r="P36" s="781"/>
      <c r="Q36" s="781"/>
      <c r="R36" s="799" t="s">
        <v>191</v>
      </c>
      <c r="S36" s="782"/>
      <c r="T36" s="800" t="s">
        <v>2496</v>
      </c>
      <c r="U36" s="799" t="s">
        <v>268</v>
      </c>
      <c r="V36" s="766"/>
      <c r="W36" s="545"/>
      <c r="X36" s="548"/>
      <c r="Y36" s="547"/>
      <c r="Z36" s="547"/>
      <c r="AA36" s="94"/>
      <c r="AB36" s="94"/>
      <c r="AC36" s="1163"/>
      <c r="AD36" s="1163"/>
      <c r="AE36" s="1163"/>
      <c r="AF36" s="1163"/>
      <c r="AG36" s="1163"/>
      <c r="AH36" s="1163"/>
      <c r="AI36" s="1164"/>
      <c r="AJ36" s="1164"/>
      <c r="AK36" s="1142"/>
      <c r="AL36" s="1142"/>
      <c r="AM36" s="1164"/>
      <c r="AN36" s="1164"/>
      <c r="AO36" s="1162"/>
      <c r="AP36" s="1164"/>
      <c r="AQ36" s="1164"/>
      <c r="AR36" s="1164"/>
      <c r="AS36" s="1164"/>
      <c r="AT36" s="1164"/>
      <c r="AU36" s="1164"/>
      <c r="AV36" s="1200"/>
    </row>
    <row r="37" spans="1:48" ht="20.25" customHeight="1" x14ac:dyDescent="0.55000000000000004">
      <c r="A37" s="537"/>
      <c r="B37" s="538"/>
      <c r="C37" s="537"/>
      <c r="D37" s="538"/>
      <c r="E37" s="537"/>
      <c r="F37" s="538"/>
      <c r="G37" s="537"/>
      <c r="H37" s="538"/>
      <c r="I37" s="540"/>
      <c r="J37" s="781"/>
      <c r="K37" s="781"/>
      <c r="L37" s="781"/>
      <c r="M37" s="781"/>
      <c r="N37" s="781"/>
      <c r="O37" s="781"/>
      <c r="P37" s="781"/>
      <c r="Q37" s="781"/>
      <c r="R37" s="799" t="s">
        <v>191</v>
      </c>
      <c r="S37" s="782"/>
      <c r="T37" s="800" t="s">
        <v>2497</v>
      </c>
      <c r="U37" s="799" t="s">
        <v>268</v>
      </c>
      <c r="V37" s="766"/>
      <c r="W37" s="545"/>
      <c r="X37" s="548"/>
      <c r="Y37" s="547"/>
      <c r="Z37" s="547"/>
      <c r="AA37" s="94"/>
      <c r="AB37" s="94"/>
      <c r="AC37" s="1163"/>
      <c r="AD37" s="1163"/>
      <c r="AE37" s="1163"/>
      <c r="AF37" s="1163"/>
      <c r="AG37" s="1163"/>
      <c r="AH37" s="1163"/>
      <c r="AI37" s="1164"/>
      <c r="AJ37" s="1164"/>
      <c r="AK37" s="1142"/>
      <c r="AL37" s="1142"/>
      <c r="AM37" s="1164"/>
      <c r="AN37" s="1164"/>
      <c r="AO37" s="1162"/>
      <c r="AP37" s="1164"/>
      <c r="AQ37" s="1164"/>
      <c r="AR37" s="1164"/>
      <c r="AS37" s="1164"/>
      <c r="AT37" s="1164"/>
      <c r="AU37" s="1164"/>
      <c r="AV37" s="1200"/>
    </row>
    <row r="38" spans="1:48" ht="20.25" customHeight="1" x14ac:dyDescent="0.55000000000000004">
      <c r="A38" s="537"/>
      <c r="B38" s="538"/>
      <c r="C38" s="537"/>
      <c r="D38" s="538"/>
      <c r="E38" s="537"/>
      <c r="F38" s="538"/>
      <c r="G38" s="537"/>
      <c r="H38" s="538"/>
      <c r="I38" s="540"/>
      <c r="J38" s="781"/>
      <c r="K38" s="781"/>
      <c r="L38" s="781"/>
      <c r="M38" s="781"/>
      <c r="N38" s="781"/>
      <c r="O38" s="781"/>
      <c r="P38" s="781"/>
      <c r="Q38" s="781"/>
      <c r="R38" s="765" t="s">
        <v>191</v>
      </c>
      <c r="S38" s="782"/>
      <c r="T38" s="766" t="s">
        <v>2498</v>
      </c>
      <c r="U38" s="765" t="s">
        <v>291</v>
      </c>
      <c r="V38" s="766"/>
      <c r="W38" s="545"/>
      <c r="X38" s="548"/>
      <c r="Y38" s="547"/>
      <c r="Z38" s="547"/>
      <c r="AA38" s="94"/>
      <c r="AB38" s="94"/>
      <c r="AC38" s="1163"/>
      <c r="AD38" s="1163"/>
      <c r="AE38" s="1163"/>
      <c r="AF38" s="1163"/>
      <c r="AG38" s="1163"/>
      <c r="AH38" s="1163"/>
      <c r="AI38" s="1164"/>
      <c r="AJ38" s="1164"/>
      <c r="AK38" s="1142"/>
      <c r="AL38" s="1142"/>
      <c r="AM38" s="1164"/>
      <c r="AN38" s="1164"/>
      <c r="AO38" s="1162"/>
      <c r="AP38" s="1164"/>
      <c r="AQ38" s="1164"/>
      <c r="AR38" s="1164"/>
      <c r="AS38" s="1164"/>
      <c r="AT38" s="1164"/>
      <c r="AU38" s="1164"/>
      <c r="AV38" s="1200"/>
    </row>
    <row r="39" spans="1:48" ht="20.25" customHeight="1" x14ac:dyDescent="0.55000000000000004">
      <c r="A39" s="537">
        <v>0</v>
      </c>
      <c r="B39" s="538">
        <v>8</v>
      </c>
      <c r="C39" s="537">
        <v>0</v>
      </c>
      <c r="D39" s="538">
        <v>7</v>
      </c>
      <c r="E39" s="537">
        <v>0</v>
      </c>
      <c r="F39" s="538">
        <v>2</v>
      </c>
      <c r="G39" s="537">
        <v>0</v>
      </c>
      <c r="H39" s="538">
        <v>2</v>
      </c>
      <c r="I39" s="540" t="str">
        <f>CONCATENATE(A39,B39,C39,D39,E39,F39,G39,H39)</f>
        <v>08070202</v>
      </c>
      <c r="J39" s="781"/>
      <c r="K39" s="781">
        <v>71522</v>
      </c>
      <c r="L39" s="781"/>
      <c r="M39" s="781"/>
      <c r="N39" s="781"/>
      <c r="O39" s="781"/>
      <c r="P39" s="781"/>
      <c r="Q39" s="781"/>
      <c r="R39" s="542" t="s">
        <v>119</v>
      </c>
      <c r="S39" s="782"/>
      <c r="T39" s="543" t="s">
        <v>2499</v>
      </c>
      <c r="U39" s="542" t="s">
        <v>240</v>
      </c>
      <c r="V39" s="543"/>
      <c r="W39" s="545" t="s">
        <v>2499</v>
      </c>
      <c r="X39" s="548"/>
      <c r="Y39" s="547"/>
      <c r="Z39" s="547"/>
      <c r="AA39" s="94"/>
      <c r="AB39" s="94"/>
      <c r="AC39" s="1163">
        <v>120</v>
      </c>
      <c r="AD39" s="1163">
        <v>130</v>
      </c>
      <c r="AE39" s="1163"/>
      <c r="AF39" s="1163"/>
      <c r="AG39" s="1163"/>
      <c r="AH39" s="1163"/>
      <c r="AI39" s="1164">
        <v>39.341140271493202</v>
      </c>
      <c r="AJ39" s="1164">
        <v>97.631058823529401</v>
      </c>
      <c r="AK39" s="1230">
        <v>2</v>
      </c>
      <c r="AL39" s="1230"/>
      <c r="AM39" s="1164">
        <v>188.505882352941</v>
      </c>
      <c r="AN39" s="1164">
        <f>SUM(AI39,AJ39,AM39)</f>
        <v>325.47808144796363</v>
      </c>
      <c r="AO39" s="1162"/>
      <c r="AP39" s="1164">
        <v>125.835425046118</v>
      </c>
      <c r="AQ39" s="1164">
        <v>30</v>
      </c>
      <c r="AR39" s="1164">
        <v>2929</v>
      </c>
      <c r="AS39" s="1164">
        <v>40.633745306496898</v>
      </c>
      <c r="AT39" s="1164">
        <f>SUM(AN39,AP39,AQ39,AR39,AS39)</f>
        <v>3450.9472518005787</v>
      </c>
      <c r="AU39" s="1164"/>
      <c r="AV39" s="1200">
        <v>200</v>
      </c>
    </row>
    <row r="40" spans="1:48" ht="20.25" customHeight="1" x14ac:dyDescent="0.55000000000000004">
      <c r="A40" s="537"/>
      <c r="B40" s="538"/>
      <c r="C40" s="537"/>
      <c r="D40" s="538"/>
      <c r="E40" s="537"/>
      <c r="F40" s="538"/>
      <c r="G40" s="537"/>
      <c r="H40" s="538"/>
      <c r="I40" s="540"/>
      <c r="J40" s="781"/>
      <c r="K40" s="781"/>
      <c r="L40" s="781"/>
      <c r="M40" s="781"/>
      <c r="N40" s="781"/>
      <c r="O40" s="781"/>
      <c r="P40" s="781"/>
      <c r="Q40" s="781"/>
      <c r="R40" s="542"/>
      <c r="S40" s="782"/>
      <c r="T40" s="543" t="s">
        <v>2500</v>
      </c>
      <c r="U40" s="542" t="s">
        <v>240</v>
      </c>
      <c r="V40" s="543"/>
      <c r="W40" s="545"/>
      <c r="X40" s="548"/>
      <c r="Y40" s="547"/>
      <c r="Z40" s="547"/>
      <c r="AA40" s="94"/>
      <c r="AB40" s="94"/>
      <c r="AC40" s="1163"/>
      <c r="AD40" s="1163"/>
      <c r="AE40" s="1163"/>
      <c r="AF40" s="1163"/>
      <c r="AG40" s="1163"/>
      <c r="AH40" s="1163"/>
      <c r="AI40" s="1164"/>
      <c r="AJ40" s="1164"/>
      <c r="AK40" s="1230"/>
      <c r="AL40" s="1230"/>
      <c r="AM40" s="1164"/>
      <c r="AN40" s="1164"/>
      <c r="AO40" s="1162"/>
      <c r="AP40" s="1164"/>
      <c r="AQ40" s="1164"/>
      <c r="AR40" s="1164"/>
      <c r="AS40" s="1164"/>
      <c r="AT40" s="1164"/>
      <c r="AU40" s="1164"/>
      <c r="AV40" s="1200"/>
    </row>
    <row r="41" spans="1:48" ht="20.25" customHeight="1" x14ac:dyDescent="0.55000000000000004">
      <c r="A41" s="537">
        <v>0</v>
      </c>
      <c r="B41" s="538">
        <v>8</v>
      </c>
      <c r="C41" s="537">
        <v>0</v>
      </c>
      <c r="D41" s="538">
        <v>7</v>
      </c>
      <c r="E41" s="537">
        <v>0</v>
      </c>
      <c r="F41" s="538">
        <v>2</v>
      </c>
      <c r="G41" s="537">
        <v>0</v>
      </c>
      <c r="H41" s="538">
        <v>3</v>
      </c>
      <c r="I41" s="540" t="str">
        <f>CONCATENATE(A41,B41,C41,D41,E41,F41,G41,H41)</f>
        <v>08070203</v>
      </c>
      <c r="J41" s="781"/>
      <c r="K41" s="781">
        <v>71523</v>
      </c>
      <c r="L41" s="781"/>
      <c r="M41" s="781"/>
      <c r="N41" s="781"/>
      <c r="O41" s="781"/>
      <c r="P41" s="781"/>
      <c r="Q41" s="781"/>
      <c r="R41" s="799" t="s">
        <v>191</v>
      </c>
      <c r="S41" s="782"/>
      <c r="T41" s="962" t="s">
        <v>2501</v>
      </c>
      <c r="U41" s="977" t="s">
        <v>268</v>
      </c>
      <c r="V41" s="963"/>
      <c r="W41" s="545" t="s">
        <v>2502</v>
      </c>
      <c r="X41" s="548"/>
      <c r="Y41" s="547"/>
      <c r="Z41" s="547"/>
      <c r="AA41" s="94"/>
      <c r="AB41" s="94"/>
      <c r="AC41" s="1163">
        <v>260</v>
      </c>
      <c r="AD41" s="1163">
        <v>280</v>
      </c>
      <c r="AE41" s="1163"/>
      <c r="AF41" s="1163"/>
      <c r="AG41" s="1163"/>
      <c r="AH41" s="1163"/>
      <c r="AI41" s="1164">
        <v>85.239137254902005</v>
      </c>
      <c r="AJ41" s="1164">
        <v>211.53396078431399</v>
      </c>
      <c r="AK41" s="1201">
        <v>2</v>
      </c>
      <c r="AL41" s="1201"/>
      <c r="AM41" s="1164">
        <v>406.01266968325803</v>
      </c>
      <c r="AN41" s="1164">
        <f>SUM(AI41,AJ41,AM41)</f>
        <v>702.78576772247402</v>
      </c>
      <c r="AO41" s="1162"/>
      <c r="AP41" s="1164">
        <v>272.643420933257</v>
      </c>
      <c r="AQ41" s="1164">
        <v>60</v>
      </c>
      <c r="AR41" s="1164">
        <v>7408</v>
      </c>
      <c r="AS41" s="1164">
        <v>40.633745306496898</v>
      </c>
      <c r="AT41" s="1164">
        <f>SUM(AN41,AP41,AQ41,AR41,AS41)</f>
        <v>8484.0629339622283</v>
      </c>
      <c r="AU41" s="1164"/>
      <c r="AV41" s="1200">
        <v>400</v>
      </c>
    </row>
    <row r="42" spans="1:48" ht="20.25" customHeight="1" x14ac:dyDescent="0.55000000000000004">
      <c r="A42" s="537"/>
      <c r="B42" s="538"/>
      <c r="C42" s="537"/>
      <c r="D42" s="538"/>
      <c r="E42" s="537"/>
      <c r="F42" s="538"/>
      <c r="G42" s="537"/>
      <c r="H42" s="538"/>
      <c r="I42" s="540"/>
      <c r="J42" s="781"/>
      <c r="K42" s="781"/>
      <c r="L42" s="781"/>
      <c r="M42" s="781"/>
      <c r="N42" s="781"/>
      <c r="O42" s="781"/>
      <c r="P42" s="781"/>
      <c r="Q42" s="781"/>
      <c r="R42" s="799" t="s">
        <v>191</v>
      </c>
      <c r="S42" s="808"/>
      <c r="T42" s="800" t="s">
        <v>2503</v>
      </c>
      <c r="U42" s="799" t="s">
        <v>268</v>
      </c>
      <c r="V42" s="964" t="s">
        <v>2504</v>
      </c>
      <c r="W42" s="964"/>
      <c r="X42" s="548"/>
      <c r="Y42" s="547"/>
      <c r="Z42" s="547"/>
      <c r="AA42" s="94"/>
      <c r="AB42" s="94"/>
      <c r="AC42" s="1163"/>
      <c r="AD42" s="1163"/>
      <c r="AE42" s="1163"/>
      <c r="AF42" s="1163"/>
      <c r="AG42" s="1163"/>
      <c r="AH42" s="1163"/>
      <c r="AI42" s="1164"/>
      <c r="AJ42" s="1164"/>
      <c r="AK42" s="1201"/>
      <c r="AL42" s="1201"/>
      <c r="AM42" s="1164"/>
      <c r="AN42" s="1164"/>
      <c r="AO42" s="1162"/>
      <c r="AP42" s="1164"/>
      <c r="AQ42" s="1164"/>
      <c r="AR42" s="1164"/>
      <c r="AS42" s="1164"/>
      <c r="AT42" s="1164"/>
      <c r="AU42" s="1164"/>
      <c r="AV42" s="1200"/>
    </row>
    <row r="43" spans="1:48" ht="20.25" customHeight="1" x14ac:dyDescent="0.55000000000000004">
      <c r="A43" s="537"/>
      <c r="B43" s="538"/>
      <c r="C43" s="537"/>
      <c r="D43" s="538"/>
      <c r="E43" s="537"/>
      <c r="F43" s="538"/>
      <c r="G43" s="537"/>
      <c r="H43" s="538"/>
      <c r="I43" s="540"/>
      <c r="J43" s="781"/>
      <c r="K43" s="781"/>
      <c r="L43" s="781"/>
      <c r="M43" s="781"/>
      <c r="N43" s="781"/>
      <c r="O43" s="781"/>
      <c r="P43" s="781"/>
      <c r="Q43" s="781"/>
      <c r="R43" s="799" t="s">
        <v>191</v>
      </c>
      <c r="S43" s="808"/>
      <c r="T43" s="800" t="s">
        <v>2505</v>
      </c>
      <c r="U43" s="799" t="s">
        <v>268</v>
      </c>
      <c r="V43" s="766"/>
      <c r="W43" s="545"/>
      <c r="X43" s="548"/>
      <c r="Y43" s="547"/>
      <c r="Z43" s="547"/>
      <c r="AA43" s="94"/>
      <c r="AB43" s="94"/>
      <c r="AC43" s="1163"/>
      <c r="AD43" s="1163"/>
      <c r="AE43" s="1163"/>
      <c r="AF43" s="1163"/>
      <c r="AG43" s="1163"/>
      <c r="AH43" s="1163"/>
      <c r="AI43" s="1164"/>
      <c r="AJ43" s="1164"/>
      <c r="AK43" s="1201"/>
      <c r="AL43" s="1201"/>
      <c r="AM43" s="1164"/>
      <c r="AN43" s="1164"/>
      <c r="AO43" s="1162"/>
      <c r="AP43" s="1164"/>
      <c r="AQ43" s="1164"/>
      <c r="AR43" s="1164"/>
      <c r="AS43" s="1164"/>
      <c r="AT43" s="1164"/>
      <c r="AU43" s="1164"/>
      <c r="AV43" s="1200"/>
    </row>
    <row r="44" spans="1:48" ht="20.25" customHeight="1" x14ac:dyDescent="0.55000000000000004">
      <c r="A44" s="537"/>
      <c r="B44" s="538"/>
      <c r="C44" s="537"/>
      <c r="D44" s="538"/>
      <c r="E44" s="537"/>
      <c r="F44" s="538"/>
      <c r="G44" s="537"/>
      <c r="H44" s="538"/>
      <c r="I44" s="540"/>
      <c r="J44" s="781"/>
      <c r="K44" s="781"/>
      <c r="L44" s="781"/>
      <c r="M44" s="781"/>
      <c r="N44" s="781"/>
      <c r="O44" s="781"/>
      <c r="P44" s="781"/>
      <c r="Q44" s="781"/>
      <c r="R44" s="799" t="s">
        <v>191</v>
      </c>
      <c r="S44" s="808"/>
      <c r="T44" s="800" t="s">
        <v>2506</v>
      </c>
      <c r="U44" s="799" t="s">
        <v>268</v>
      </c>
      <c r="V44" s="766"/>
      <c r="W44" s="545"/>
      <c r="X44" s="548"/>
      <c r="Y44" s="547"/>
      <c r="Z44" s="547"/>
      <c r="AA44" s="94"/>
      <c r="AB44" s="94"/>
      <c r="AC44" s="1163"/>
      <c r="AD44" s="1163"/>
      <c r="AE44" s="1163"/>
      <c r="AF44" s="1163"/>
      <c r="AG44" s="1163"/>
      <c r="AH44" s="1163"/>
      <c r="AI44" s="1164"/>
      <c r="AJ44" s="1164"/>
      <c r="AK44" s="1201"/>
      <c r="AL44" s="1201"/>
      <c r="AM44" s="1164"/>
      <c r="AN44" s="1164"/>
      <c r="AO44" s="1162"/>
      <c r="AP44" s="1164"/>
      <c r="AQ44" s="1164"/>
      <c r="AR44" s="1164"/>
      <c r="AS44" s="1164"/>
      <c r="AT44" s="1164"/>
      <c r="AU44" s="1164"/>
      <c r="AV44" s="1200"/>
    </row>
    <row r="45" spans="1:48" ht="20.25" customHeight="1" x14ac:dyDescent="0.55000000000000004">
      <c r="A45" s="537"/>
      <c r="B45" s="538"/>
      <c r="C45" s="537"/>
      <c r="D45" s="538"/>
      <c r="E45" s="537"/>
      <c r="F45" s="538"/>
      <c r="G45" s="537"/>
      <c r="H45" s="538"/>
      <c r="I45" s="540"/>
      <c r="J45" s="781"/>
      <c r="K45" s="781"/>
      <c r="L45" s="781"/>
      <c r="M45" s="781"/>
      <c r="N45" s="781"/>
      <c r="O45" s="781"/>
      <c r="P45" s="781"/>
      <c r="Q45" s="781"/>
      <c r="R45" s="799" t="s">
        <v>191</v>
      </c>
      <c r="S45" s="808"/>
      <c r="T45" s="800" t="s">
        <v>2507</v>
      </c>
      <c r="U45" s="799" t="s">
        <v>268</v>
      </c>
      <c r="V45" s="766"/>
      <c r="W45" s="545"/>
      <c r="X45" s="548"/>
      <c r="Y45" s="547"/>
      <c r="Z45" s="547"/>
      <c r="AA45" s="94"/>
      <c r="AB45" s="94"/>
      <c r="AC45" s="1163"/>
      <c r="AD45" s="1163"/>
      <c r="AE45" s="1163"/>
      <c r="AF45" s="1163"/>
      <c r="AG45" s="1163"/>
      <c r="AH45" s="1163"/>
      <c r="AI45" s="1164"/>
      <c r="AJ45" s="1164"/>
      <c r="AK45" s="1201"/>
      <c r="AL45" s="1201"/>
      <c r="AM45" s="1164"/>
      <c r="AN45" s="1164"/>
      <c r="AO45" s="1162"/>
      <c r="AP45" s="1164"/>
      <c r="AQ45" s="1164"/>
      <c r="AR45" s="1164"/>
      <c r="AS45" s="1164"/>
      <c r="AT45" s="1164"/>
      <c r="AU45" s="1164"/>
      <c r="AV45" s="1200"/>
    </row>
    <row r="46" spans="1:48" ht="20.25" customHeight="1" x14ac:dyDescent="0.55000000000000004">
      <c r="A46" s="537"/>
      <c r="B46" s="538"/>
      <c r="C46" s="537"/>
      <c r="D46" s="538"/>
      <c r="E46" s="537"/>
      <c r="F46" s="538"/>
      <c r="G46" s="537"/>
      <c r="H46" s="538"/>
      <c r="I46" s="540"/>
      <c r="J46" s="781"/>
      <c r="K46" s="781"/>
      <c r="L46" s="781"/>
      <c r="M46" s="781"/>
      <c r="N46" s="781"/>
      <c r="O46" s="781"/>
      <c r="P46" s="781"/>
      <c r="Q46" s="781"/>
      <c r="R46" s="799" t="s">
        <v>191</v>
      </c>
      <c r="S46" s="808"/>
      <c r="T46" s="800" t="s">
        <v>2508</v>
      </c>
      <c r="U46" s="799" t="s">
        <v>268</v>
      </c>
      <c r="V46" s="766"/>
      <c r="W46" s="545"/>
      <c r="X46" s="548"/>
      <c r="Y46" s="547"/>
      <c r="Z46" s="547"/>
      <c r="AA46" s="94"/>
      <c r="AB46" s="94"/>
      <c r="AC46" s="1163"/>
      <c r="AD46" s="1163"/>
      <c r="AE46" s="1163"/>
      <c r="AF46" s="1163"/>
      <c r="AG46" s="1163"/>
      <c r="AH46" s="1163"/>
      <c r="AI46" s="1164"/>
      <c r="AJ46" s="1164"/>
      <c r="AK46" s="1201"/>
      <c r="AL46" s="1201"/>
      <c r="AM46" s="1164"/>
      <c r="AN46" s="1164"/>
      <c r="AO46" s="1162"/>
      <c r="AP46" s="1164"/>
      <c r="AQ46" s="1164"/>
      <c r="AR46" s="1164"/>
      <c r="AS46" s="1164"/>
      <c r="AT46" s="1164"/>
      <c r="AU46" s="1164"/>
      <c r="AV46" s="1200"/>
    </row>
    <row r="47" spans="1:48" ht="20.25" customHeight="1" x14ac:dyDescent="0.55000000000000004">
      <c r="A47" s="537"/>
      <c r="B47" s="538"/>
      <c r="C47" s="537"/>
      <c r="D47" s="538"/>
      <c r="E47" s="537"/>
      <c r="F47" s="538"/>
      <c r="G47" s="537"/>
      <c r="H47" s="538"/>
      <c r="I47" s="540"/>
      <c r="J47" s="781"/>
      <c r="K47" s="781"/>
      <c r="L47" s="781"/>
      <c r="M47" s="781"/>
      <c r="N47" s="781"/>
      <c r="O47" s="781"/>
      <c r="P47" s="781"/>
      <c r="Q47" s="781"/>
      <c r="R47" s="799" t="s">
        <v>191</v>
      </c>
      <c r="S47" s="808"/>
      <c r="T47" s="800" t="s">
        <v>2509</v>
      </c>
      <c r="U47" s="799" t="s">
        <v>268</v>
      </c>
      <c r="V47" s="766"/>
      <c r="W47" s="545"/>
      <c r="X47" s="548"/>
      <c r="Y47" s="547"/>
      <c r="Z47" s="547"/>
      <c r="AA47" s="94"/>
      <c r="AB47" s="94"/>
      <c r="AC47" s="1163"/>
      <c r="AD47" s="1163"/>
      <c r="AE47" s="1163"/>
      <c r="AF47" s="1163"/>
      <c r="AG47" s="1163"/>
      <c r="AH47" s="1163"/>
      <c r="AI47" s="1164"/>
      <c r="AJ47" s="1164"/>
      <c r="AK47" s="1201"/>
      <c r="AL47" s="1201"/>
      <c r="AM47" s="1164"/>
      <c r="AN47" s="1164"/>
      <c r="AO47" s="1162"/>
      <c r="AP47" s="1164"/>
      <c r="AQ47" s="1164"/>
      <c r="AR47" s="1164"/>
      <c r="AS47" s="1164"/>
      <c r="AT47" s="1164"/>
      <c r="AU47" s="1164"/>
      <c r="AV47" s="1200"/>
    </row>
    <row r="48" spans="1:48" ht="20.25" customHeight="1" x14ac:dyDescent="0.55000000000000004">
      <c r="A48" s="537"/>
      <c r="B48" s="538"/>
      <c r="C48" s="537"/>
      <c r="D48" s="538"/>
      <c r="E48" s="537"/>
      <c r="F48" s="538"/>
      <c r="G48" s="537"/>
      <c r="H48" s="538"/>
      <c r="I48" s="540"/>
      <c r="J48" s="781"/>
      <c r="K48" s="781"/>
      <c r="L48" s="781"/>
      <c r="M48" s="781"/>
      <c r="N48" s="781"/>
      <c r="O48" s="781"/>
      <c r="P48" s="781"/>
      <c r="Q48" s="781"/>
      <c r="R48" s="765"/>
      <c r="S48" s="808"/>
      <c r="T48" s="543" t="s">
        <v>2510</v>
      </c>
      <c r="U48" s="542" t="s">
        <v>240</v>
      </c>
      <c r="V48" s="766"/>
      <c r="W48" s="545"/>
      <c r="X48" s="548"/>
      <c r="Y48" s="547"/>
      <c r="Z48" s="547"/>
      <c r="AA48" s="94"/>
      <c r="AB48" s="94"/>
      <c r="AC48" s="1163"/>
      <c r="AD48" s="1163"/>
      <c r="AE48" s="1163"/>
      <c r="AF48" s="1163"/>
      <c r="AG48" s="1163"/>
      <c r="AH48" s="1163"/>
      <c r="AI48" s="1164"/>
      <c r="AJ48" s="1164"/>
      <c r="AK48" s="1201"/>
      <c r="AL48" s="1201"/>
      <c r="AM48" s="1164"/>
      <c r="AN48" s="1164"/>
      <c r="AO48" s="1162"/>
      <c r="AP48" s="1164"/>
      <c r="AQ48" s="1164"/>
      <c r="AR48" s="1164"/>
      <c r="AS48" s="1164"/>
      <c r="AT48" s="1164"/>
      <c r="AU48" s="1164"/>
      <c r="AV48" s="1200"/>
    </row>
    <row r="49" spans="1:48" ht="20.25" customHeight="1" x14ac:dyDescent="0.55000000000000004">
      <c r="A49" s="537">
        <v>0</v>
      </c>
      <c r="B49" s="538">
        <v>8</v>
      </c>
      <c r="C49" s="537">
        <v>0</v>
      </c>
      <c r="D49" s="538">
        <v>7</v>
      </c>
      <c r="E49" s="537">
        <v>0</v>
      </c>
      <c r="F49" s="538">
        <v>2</v>
      </c>
      <c r="G49" s="537">
        <v>0</v>
      </c>
      <c r="H49" s="538">
        <v>4</v>
      </c>
      <c r="I49" s="540" t="str">
        <f>CONCATENATE(A49,B49,C49,D49,E49,F49,G49,H49)</f>
        <v>08070204</v>
      </c>
      <c r="J49" s="781"/>
      <c r="K49" s="781">
        <v>71524</v>
      </c>
      <c r="L49" s="781"/>
      <c r="M49" s="781"/>
      <c r="N49" s="781"/>
      <c r="O49" s="781"/>
      <c r="P49" s="781"/>
      <c r="Q49" s="781"/>
      <c r="R49" s="799" t="s">
        <v>191</v>
      </c>
      <c r="S49" s="782"/>
      <c r="T49" s="962" t="s">
        <v>2511</v>
      </c>
      <c r="U49" s="977" t="s">
        <v>268</v>
      </c>
      <c r="V49" s="963"/>
      <c r="W49" s="545" t="s">
        <v>2512</v>
      </c>
      <c r="X49" s="548"/>
      <c r="Y49" s="547"/>
      <c r="Z49" s="547"/>
      <c r="AA49" s="94"/>
      <c r="AB49" s="94"/>
      <c r="AC49" s="1163">
        <v>200</v>
      </c>
      <c r="AD49" s="1163">
        <v>280</v>
      </c>
      <c r="AE49" s="1163"/>
      <c r="AF49" s="1163"/>
      <c r="AG49" s="1163"/>
      <c r="AH49" s="1163"/>
      <c r="AI49" s="1164">
        <v>65.568567119155304</v>
      </c>
      <c r="AJ49" s="1164">
        <v>162.71843137254899</v>
      </c>
      <c r="AK49" s="1201">
        <v>2</v>
      </c>
      <c r="AL49" s="1201"/>
      <c r="AM49" s="1164">
        <v>406.01266968325803</v>
      </c>
      <c r="AN49" s="1164">
        <f>SUM(AI49,AJ49,AM49)</f>
        <v>634.29966817496233</v>
      </c>
      <c r="AO49" s="1162"/>
      <c r="AP49" s="1164">
        <v>209.725708410197</v>
      </c>
      <c r="AQ49" s="1164">
        <v>60</v>
      </c>
      <c r="AR49" s="1164">
        <v>2208</v>
      </c>
      <c r="AS49" s="1164">
        <v>40.633745306496898</v>
      </c>
      <c r="AT49" s="1164">
        <f>SUM(AN49,AP49,AQ49,AR49,AS49)</f>
        <v>3152.6591218916565</v>
      </c>
      <c r="AU49" s="1164"/>
      <c r="AV49" s="1200">
        <v>400</v>
      </c>
    </row>
    <row r="50" spans="1:48" ht="20.25" customHeight="1" x14ac:dyDescent="0.55000000000000004">
      <c r="A50" s="537"/>
      <c r="B50" s="538"/>
      <c r="C50" s="537"/>
      <c r="D50" s="538"/>
      <c r="E50" s="537"/>
      <c r="F50" s="538"/>
      <c r="G50" s="537"/>
      <c r="H50" s="538"/>
      <c r="I50" s="540"/>
      <c r="J50" s="781"/>
      <c r="K50" s="781"/>
      <c r="L50" s="781"/>
      <c r="M50" s="781"/>
      <c r="N50" s="781"/>
      <c r="O50" s="781"/>
      <c r="P50" s="781"/>
      <c r="Q50" s="781"/>
      <c r="R50" s="799" t="s">
        <v>191</v>
      </c>
      <c r="S50" s="808"/>
      <c r="T50" s="800" t="s">
        <v>2513</v>
      </c>
      <c r="U50" s="799" t="s">
        <v>268</v>
      </c>
      <c r="V50" s="766"/>
      <c r="W50" s="545"/>
      <c r="X50" s="548"/>
      <c r="Y50" s="547"/>
      <c r="Z50" s="547"/>
      <c r="AA50" s="94"/>
      <c r="AB50" s="94"/>
      <c r="AC50" s="1163"/>
      <c r="AD50" s="1163"/>
      <c r="AE50" s="1163"/>
      <c r="AF50" s="1163"/>
      <c r="AG50" s="1163"/>
      <c r="AH50" s="1163"/>
      <c r="AI50" s="1164"/>
      <c r="AJ50" s="1164"/>
      <c r="AK50" s="1201"/>
      <c r="AL50" s="1201"/>
      <c r="AM50" s="1164"/>
      <c r="AN50" s="1164"/>
      <c r="AO50" s="1162"/>
      <c r="AP50" s="1164"/>
      <c r="AQ50" s="1164"/>
      <c r="AR50" s="1164"/>
      <c r="AS50" s="1164"/>
      <c r="AT50" s="1164"/>
      <c r="AU50" s="1164"/>
      <c r="AV50" s="1200"/>
    </row>
    <row r="51" spans="1:48" ht="20.25" customHeight="1" x14ac:dyDescent="0.55000000000000004">
      <c r="A51" s="537"/>
      <c r="B51" s="538"/>
      <c r="C51" s="537"/>
      <c r="D51" s="538"/>
      <c r="E51" s="537"/>
      <c r="F51" s="538"/>
      <c r="G51" s="537"/>
      <c r="H51" s="538"/>
      <c r="I51" s="540"/>
      <c r="J51" s="781"/>
      <c r="K51" s="781"/>
      <c r="L51" s="781"/>
      <c r="M51" s="781"/>
      <c r="N51" s="781"/>
      <c r="O51" s="781"/>
      <c r="P51" s="781"/>
      <c r="Q51" s="781"/>
      <c r="R51" s="799" t="s">
        <v>191</v>
      </c>
      <c r="S51" s="808"/>
      <c r="T51" s="800" t="s">
        <v>2514</v>
      </c>
      <c r="U51" s="799" t="s">
        <v>268</v>
      </c>
      <c r="V51" s="766"/>
      <c r="W51" s="545"/>
      <c r="X51" s="548"/>
      <c r="Y51" s="547"/>
      <c r="Z51" s="547"/>
      <c r="AA51" s="94"/>
      <c r="AB51" s="94"/>
      <c r="AC51" s="1163"/>
      <c r="AD51" s="1163"/>
      <c r="AE51" s="1163"/>
      <c r="AF51" s="1163"/>
      <c r="AG51" s="1163"/>
      <c r="AH51" s="1163"/>
      <c r="AI51" s="1164"/>
      <c r="AJ51" s="1164"/>
      <c r="AK51" s="1201"/>
      <c r="AL51" s="1201"/>
      <c r="AM51" s="1164"/>
      <c r="AN51" s="1164"/>
      <c r="AO51" s="1162"/>
      <c r="AP51" s="1164"/>
      <c r="AQ51" s="1164"/>
      <c r="AR51" s="1164"/>
      <c r="AS51" s="1164"/>
      <c r="AT51" s="1164"/>
      <c r="AU51" s="1164"/>
      <c r="AV51" s="1200"/>
    </row>
    <row r="52" spans="1:48" ht="20.25" customHeight="1" x14ac:dyDescent="0.55000000000000004">
      <c r="A52" s="537"/>
      <c r="B52" s="538"/>
      <c r="C52" s="537"/>
      <c r="D52" s="538"/>
      <c r="E52" s="537"/>
      <c r="F52" s="538"/>
      <c r="G52" s="537"/>
      <c r="H52" s="538"/>
      <c r="I52" s="540"/>
      <c r="J52" s="781"/>
      <c r="K52" s="781"/>
      <c r="L52" s="781"/>
      <c r="M52" s="781"/>
      <c r="N52" s="781"/>
      <c r="O52" s="781"/>
      <c r="P52" s="781"/>
      <c r="Q52" s="781"/>
      <c r="R52" s="799" t="s">
        <v>191</v>
      </c>
      <c r="S52" s="808"/>
      <c r="T52" s="800" t="s">
        <v>2515</v>
      </c>
      <c r="U52" s="799" t="s">
        <v>268</v>
      </c>
      <c r="V52" s="766"/>
      <c r="W52" s="545"/>
      <c r="X52" s="548"/>
      <c r="Y52" s="547"/>
      <c r="Z52" s="547"/>
      <c r="AA52" s="94"/>
      <c r="AB52" s="94"/>
      <c r="AC52" s="1163"/>
      <c r="AD52" s="1163"/>
      <c r="AE52" s="1163"/>
      <c r="AF52" s="1163"/>
      <c r="AG52" s="1163"/>
      <c r="AH52" s="1163"/>
      <c r="AI52" s="1164"/>
      <c r="AJ52" s="1164"/>
      <c r="AK52" s="1201"/>
      <c r="AL52" s="1201"/>
      <c r="AM52" s="1164"/>
      <c r="AN52" s="1164"/>
      <c r="AO52" s="1162"/>
      <c r="AP52" s="1164"/>
      <c r="AQ52" s="1164"/>
      <c r="AR52" s="1164"/>
      <c r="AS52" s="1164"/>
      <c r="AT52" s="1164"/>
      <c r="AU52" s="1164"/>
      <c r="AV52" s="1200"/>
    </row>
    <row r="53" spans="1:48" ht="20.25" customHeight="1" x14ac:dyDescent="0.55000000000000004">
      <c r="A53" s="537"/>
      <c r="B53" s="538"/>
      <c r="C53" s="537"/>
      <c r="D53" s="538"/>
      <c r="E53" s="537"/>
      <c r="F53" s="538"/>
      <c r="G53" s="537"/>
      <c r="H53" s="538"/>
      <c r="I53" s="540"/>
      <c r="J53" s="781"/>
      <c r="K53" s="781"/>
      <c r="L53" s="781"/>
      <c r="M53" s="781"/>
      <c r="N53" s="781"/>
      <c r="O53" s="781"/>
      <c r="P53" s="781"/>
      <c r="Q53" s="781"/>
      <c r="R53" s="765" t="s">
        <v>191</v>
      </c>
      <c r="S53" s="808"/>
      <c r="T53" s="766" t="s">
        <v>2516</v>
      </c>
      <c r="U53" s="765" t="s">
        <v>291</v>
      </c>
      <c r="V53" s="766"/>
      <c r="W53" s="545"/>
      <c r="X53" s="548"/>
      <c r="Y53" s="547"/>
      <c r="Z53" s="547"/>
      <c r="AA53" s="94"/>
      <c r="AB53" s="94"/>
      <c r="AC53" s="1163"/>
      <c r="AD53" s="1163"/>
      <c r="AE53" s="1163"/>
      <c r="AF53" s="1163"/>
      <c r="AG53" s="1163"/>
      <c r="AH53" s="1163"/>
      <c r="AI53" s="1164"/>
      <c r="AJ53" s="1164"/>
      <c r="AK53" s="1201"/>
      <c r="AL53" s="1201"/>
      <c r="AM53" s="1164"/>
      <c r="AN53" s="1164"/>
      <c r="AO53" s="1162"/>
      <c r="AP53" s="1164"/>
      <c r="AQ53" s="1164"/>
      <c r="AR53" s="1164"/>
      <c r="AS53" s="1164"/>
      <c r="AT53" s="1164"/>
      <c r="AU53" s="1164"/>
      <c r="AV53" s="1200"/>
    </row>
    <row r="54" spans="1:48" ht="20.25" customHeight="1" x14ac:dyDescent="0.55000000000000004">
      <c r="A54" s="537"/>
      <c r="B54" s="538"/>
      <c r="C54" s="537"/>
      <c r="D54" s="538"/>
      <c r="E54" s="537"/>
      <c r="F54" s="538"/>
      <c r="G54" s="537"/>
      <c r="H54" s="538"/>
      <c r="I54" s="540"/>
      <c r="J54" s="781"/>
      <c r="K54" s="781"/>
      <c r="L54" s="781"/>
      <c r="M54" s="781"/>
      <c r="N54" s="781"/>
      <c r="O54" s="781"/>
      <c r="P54" s="781"/>
      <c r="Q54" s="781"/>
      <c r="R54" s="765" t="s">
        <v>191</v>
      </c>
      <c r="S54" s="808"/>
      <c r="T54" s="766" t="s">
        <v>2517</v>
      </c>
      <c r="U54" s="765" t="s">
        <v>291</v>
      </c>
      <c r="V54" s="766"/>
      <c r="W54" s="545"/>
      <c r="X54" s="548"/>
      <c r="Y54" s="547"/>
      <c r="Z54" s="547"/>
      <c r="AA54" s="94"/>
      <c r="AB54" s="94"/>
      <c r="AC54" s="1163"/>
      <c r="AD54" s="1163"/>
      <c r="AE54" s="1163"/>
      <c r="AF54" s="1163"/>
      <c r="AG54" s="1163"/>
      <c r="AH54" s="1163"/>
      <c r="AI54" s="1164"/>
      <c r="AJ54" s="1164"/>
      <c r="AK54" s="1201"/>
      <c r="AL54" s="1201"/>
      <c r="AM54" s="1164"/>
      <c r="AN54" s="1164"/>
      <c r="AO54" s="1162"/>
      <c r="AP54" s="1164"/>
      <c r="AQ54" s="1164"/>
      <c r="AR54" s="1164"/>
      <c r="AS54" s="1164"/>
      <c r="AT54" s="1164"/>
      <c r="AU54" s="1164"/>
      <c r="AV54" s="1200"/>
    </row>
    <row r="55" spans="1:48" ht="20.25" customHeight="1" x14ac:dyDescent="0.55000000000000004">
      <c r="A55" s="537"/>
      <c r="B55" s="538"/>
      <c r="C55" s="537"/>
      <c r="D55" s="538"/>
      <c r="E55" s="537"/>
      <c r="F55" s="538"/>
      <c r="G55" s="537"/>
      <c r="H55" s="538"/>
      <c r="I55" s="540"/>
      <c r="J55" s="781"/>
      <c r="K55" s="781"/>
      <c r="L55" s="781"/>
      <c r="M55" s="781"/>
      <c r="N55" s="781"/>
      <c r="O55" s="781"/>
      <c r="P55" s="781"/>
      <c r="Q55" s="781"/>
      <c r="R55" s="765" t="s">
        <v>191</v>
      </c>
      <c r="S55" s="808"/>
      <c r="T55" s="766" t="s">
        <v>2518</v>
      </c>
      <c r="U55" s="765" t="s">
        <v>291</v>
      </c>
      <c r="V55" s="766"/>
      <c r="W55" s="545"/>
      <c r="X55" s="548"/>
      <c r="Y55" s="547"/>
      <c r="Z55" s="547"/>
      <c r="AA55" s="94"/>
      <c r="AB55" s="94"/>
      <c r="AC55" s="1163"/>
      <c r="AD55" s="1163"/>
      <c r="AE55" s="1163"/>
      <c r="AF55" s="1163"/>
      <c r="AG55" s="1163"/>
      <c r="AH55" s="1163"/>
      <c r="AI55" s="1164"/>
      <c r="AJ55" s="1164"/>
      <c r="AK55" s="1201"/>
      <c r="AL55" s="1201"/>
      <c r="AM55" s="1164"/>
      <c r="AN55" s="1164"/>
      <c r="AO55" s="1162"/>
      <c r="AP55" s="1164"/>
      <c r="AQ55" s="1164"/>
      <c r="AR55" s="1164"/>
      <c r="AS55" s="1164"/>
      <c r="AT55" s="1164"/>
      <c r="AU55" s="1164"/>
      <c r="AV55" s="1200"/>
    </row>
    <row r="56" spans="1:48" ht="20.25" customHeight="1" x14ac:dyDescent="0.55000000000000004">
      <c r="A56" s="537"/>
      <c r="B56" s="538"/>
      <c r="C56" s="537"/>
      <c r="D56" s="538"/>
      <c r="E56" s="537"/>
      <c r="F56" s="538"/>
      <c r="G56" s="537"/>
      <c r="H56" s="538"/>
      <c r="I56" s="540"/>
      <c r="J56" s="781"/>
      <c r="K56" s="781"/>
      <c r="L56" s="781"/>
      <c r="M56" s="781"/>
      <c r="N56" s="781"/>
      <c r="O56" s="781"/>
      <c r="P56" s="781"/>
      <c r="Q56" s="781"/>
      <c r="R56" s="765" t="s">
        <v>191</v>
      </c>
      <c r="S56" s="808"/>
      <c r="T56" s="766" t="s">
        <v>2519</v>
      </c>
      <c r="U56" s="765" t="s">
        <v>291</v>
      </c>
      <c r="V56" s="545" t="s">
        <v>2520</v>
      </c>
      <c r="W56" s="545"/>
      <c r="X56" s="548"/>
      <c r="Y56" s="547"/>
      <c r="Z56" s="547"/>
      <c r="AA56" s="94"/>
      <c r="AB56" s="94"/>
      <c r="AC56" s="1163"/>
      <c r="AD56" s="1163"/>
      <c r="AE56" s="1163"/>
      <c r="AF56" s="1163"/>
      <c r="AG56" s="1163"/>
      <c r="AH56" s="1163"/>
      <c r="AI56" s="1164"/>
      <c r="AJ56" s="1164"/>
      <c r="AK56" s="1201"/>
      <c r="AL56" s="1201"/>
      <c r="AM56" s="1164"/>
      <c r="AN56" s="1164"/>
      <c r="AO56" s="1162"/>
      <c r="AP56" s="1164"/>
      <c r="AQ56" s="1164"/>
      <c r="AR56" s="1164"/>
      <c r="AS56" s="1164"/>
      <c r="AT56" s="1164"/>
      <c r="AU56" s="1164"/>
      <c r="AV56" s="1200"/>
    </row>
    <row r="57" spans="1:48" ht="20.25" customHeight="1" x14ac:dyDescent="0.55000000000000004">
      <c r="A57" s="537">
        <v>0</v>
      </c>
      <c r="B57" s="538">
        <v>8</v>
      </c>
      <c r="C57" s="537">
        <v>0</v>
      </c>
      <c r="D57" s="538">
        <v>7</v>
      </c>
      <c r="E57" s="537">
        <v>0</v>
      </c>
      <c r="F57" s="538">
        <v>2</v>
      </c>
      <c r="G57" s="537">
        <v>0</v>
      </c>
      <c r="H57" s="538">
        <v>5</v>
      </c>
      <c r="I57" s="540" t="str">
        <f>CONCATENATE(A57,B57,C57,D57,E57,F57,G57,H57)</f>
        <v>08070205</v>
      </c>
      <c r="J57" s="781"/>
      <c r="K57" s="781">
        <v>71525</v>
      </c>
      <c r="L57" s="781"/>
      <c r="M57" s="781"/>
      <c r="N57" s="781"/>
      <c r="O57" s="781"/>
      <c r="P57" s="781"/>
      <c r="Q57" s="781"/>
      <c r="R57" s="765" t="s">
        <v>191</v>
      </c>
      <c r="S57" s="782" t="s">
        <v>2521</v>
      </c>
      <c r="T57" s="543" t="s">
        <v>2522</v>
      </c>
      <c r="U57" s="542" t="s">
        <v>653</v>
      </c>
      <c r="V57" s="543"/>
      <c r="W57" s="545" t="s">
        <v>2523</v>
      </c>
      <c r="X57" s="548"/>
      <c r="Y57" s="547"/>
      <c r="Z57" s="547"/>
      <c r="AA57" s="94"/>
      <c r="AB57" s="94"/>
      <c r="AC57" s="1163">
        <v>180</v>
      </c>
      <c r="AD57" s="1163">
        <v>200</v>
      </c>
      <c r="AE57" s="1163"/>
      <c r="AF57" s="1163"/>
      <c r="AG57" s="1163"/>
      <c r="AH57" s="1163"/>
      <c r="AI57" s="1164">
        <v>59.011710407239804</v>
      </c>
      <c r="AJ57" s="1164">
        <v>146.446588235294</v>
      </c>
      <c r="AK57" s="1201">
        <v>2</v>
      </c>
      <c r="AL57" s="1201"/>
      <c r="AM57" s="1164">
        <v>290.00904977375598</v>
      </c>
      <c r="AN57" s="1164">
        <f>SUM(AI57,AJ57,AM57)</f>
        <v>495.46734841628978</v>
      </c>
      <c r="AO57" s="1162"/>
      <c r="AP57" s="1164">
        <v>188.75313756917799</v>
      </c>
      <c r="AQ57" s="1164">
        <v>45</v>
      </c>
      <c r="AR57" s="1164">
        <v>6475</v>
      </c>
      <c r="AS57" s="1164">
        <v>40.633745306496898</v>
      </c>
      <c r="AT57" s="1164">
        <f>SUM(AN57,AP57,AQ57,AR57,AS57)</f>
        <v>7244.8542312919653</v>
      </c>
      <c r="AU57" s="1164"/>
      <c r="AV57" s="1200">
        <v>300</v>
      </c>
    </row>
    <row r="58" spans="1:48" ht="20.25" customHeight="1" x14ac:dyDescent="0.55000000000000004">
      <c r="A58" s="537"/>
      <c r="B58" s="538"/>
      <c r="C58" s="537"/>
      <c r="D58" s="538"/>
      <c r="E58" s="537"/>
      <c r="F58" s="538"/>
      <c r="G58" s="537"/>
      <c r="H58" s="538"/>
      <c r="I58" s="540"/>
      <c r="J58" s="781"/>
      <c r="K58" s="781"/>
      <c r="L58" s="781"/>
      <c r="M58" s="781"/>
      <c r="N58" s="781"/>
      <c r="O58" s="781"/>
      <c r="P58" s="781"/>
      <c r="Q58" s="781"/>
      <c r="R58" s="799" t="s">
        <v>191</v>
      </c>
      <c r="S58" s="782"/>
      <c r="T58" s="800" t="s">
        <v>2524</v>
      </c>
      <c r="U58" s="799" t="s">
        <v>268</v>
      </c>
      <c r="V58" s="766"/>
      <c r="W58" s="545"/>
      <c r="X58" s="548"/>
      <c r="Y58" s="547"/>
      <c r="Z58" s="547"/>
      <c r="AA58" s="94"/>
      <c r="AB58" s="94"/>
      <c r="AC58" s="1163"/>
      <c r="AD58" s="1163"/>
      <c r="AE58" s="1163"/>
      <c r="AF58" s="1163"/>
      <c r="AG58" s="1163"/>
      <c r="AH58" s="1163"/>
      <c r="AI58" s="1164"/>
      <c r="AJ58" s="1164"/>
      <c r="AK58" s="1201"/>
      <c r="AL58" s="1201"/>
      <c r="AM58" s="1164"/>
      <c r="AN58" s="1164"/>
      <c r="AO58" s="1162"/>
      <c r="AP58" s="1164"/>
      <c r="AQ58" s="1164"/>
      <c r="AR58" s="1164"/>
      <c r="AS58" s="1164"/>
      <c r="AT58" s="1164"/>
      <c r="AU58" s="1164"/>
      <c r="AV58" s="1200"/>
    </row>
    <row r="59" spans="1:48" ht="20.25" customHeight="1" x14ac:dyDescent="0.55000000000000004">
      <c r="A59" s="537"/>
      <c r="B59" s="538"/>
      <c r="C59" s="537"/>
      <c r="D59" s="538"/>
      <c r="E59" s="537"/>
      <c r="F59" s="538"/>
      <c r="G59" s="537"/>
      <c r="H59" s="538"/>
      <c r="I59" s="540"/>
      <c r="J59" s="781"/>
      <c r="K59" s="781"/>
      <c r="L59" s="781"/>
      <c r="M59" s="781"/>
      <c r="N59" s="781"/>
      <c r="O59" s="781"/>
      <c r="P59" s="781"/>
      <c r="Q59" s="781"/>
      <c r="R59" s="799" t="s">
        <v>191</v>
      </c>
      <c r="S59" s="782"/>
      <c r="T59" s="800" t="s">
        <v>2525</v>
      </c>
      <c r="U59" s="799" t="s">
        <v>268</v>
      </c>
      <c r="V59" s="766"/>
      <c r="W59" s="545"/>
      <c r="X59" s="548"/>
      <c r="Y59" s="547"/>
      <c r="Z59" s="547"/>
      <c r="AA59" s="94"/>
      <c r="AB59" s="94"/>
      <c r="AC59" s="1163"/>
      <c r="AD59" s="1163"/>
      <c r="AE59" s="1163"/>
      <c r="AF59" s="1163"/>
      <c r="AG59" s="1163"/>
      <c r="AH59" s="1163"/>
      <c r="AI59" s="1164"/>
      <c r="AJ59" s="1164"/>
      <c r="AK59" s="1201"/>
      <c r="AL59" s="1201"/>
      <c r="AM59" s="1164"/>
      <c r="AN59" s="1164"/>
      <c r="AO59" s="1162"/>
      <c r="AP59" s="1164"/>
      <c r="AQ59" s="1164"/>
      <c r="AR59" s="1164"/>
      <c r="AS59" s="1164"/>
      <c r="AT59" s="1164"/>
      <c r="AU59" s="1164"/>
      <c r="AV59" s="1200"/>
    </row>
    <row r="60" spans="1:48" ht="20.25" customHeight="1" x14ac:dyDescent="0.55000000000000004">
      <c r="A60" s="537">
        <v>0</v>
      </c>
      <c r="B60" s="538">
        <v>8</v>
      </c>
      <c r="C60" s="537">
        <v>0</v>
      </c>
      <c r="D60" s="538">
        <v>7</v>
      </c>
      <c r="E60" s="537">
        <v>0</v>
      </c>
      <c r="F60" s="538">
        <v>2</v>
      </c>
      <c r="G60" s="537">
        <v>0</v>
      </c>
      <c r="H60" s="538">
        <v>6</v>
      </c>
      <c r="I60" s="540" t="str">
        <f>CONCATENATE(A60,B60,C60,D60,E60,F60,G60,H60)</f>
        <v>08070206</v>
      </c>
      <c r="J60" s="781"/>
      <c r="K60" s="781">
        <v>715461</v>
      </c>
      <c r="L60" s="781"/>
      <c r="M60" s="781"/>
      <c r="N60" s="781"/>
      <c r="O60" s="781"/>
      <c r="P60" s="781"/>
      <c r="Q60" s="781"/>
      <c r="R60" s="977" t="s">
        <v>191</v>
      </c>
      <c r="S60" s="821" t="s">
        <v>2526</v>
      </c>
      <c r="T60" s="962" t="s">
        <v>2527</v>
      </c>
      <c r="U60" s="977" t="s">
        <v>268</v>
      </c>
      <c r="V60" s="963"/>
      <c r="X60" s="548"/>
      <c r="Y60" s="547"/>
      <c r="Z60" s="547"/>
      <c r="AA60" s="94"/>
      <c r="AB60" s="94"/>
      <c r="AC60" s="1163">
        <v>260</v>
      </c>
      <c r="AD60" s="1163">
        <v>280</v>
      </c>
      <c r="AE60" s="1163"/>
      <c r="AF60" s="1163"/>
      <c r="AG60" s="1163"/>
      <c r="AH60" s="1163"/>
      <c r="AI60" s="1164">
        <v>85.239137254902005</v>
      </c>
      <c r="AJ60" s="1164">
        <v>211.53396078431399</v>
      </c>
      <c r="AK60" s="1201">
        <v>2</v>
      </c>
      <c r="AL60" s="1201"/>
      <c r="AM60" s="1164">
        <v>406.01266968325803</v>
      </c>
      <c r="AN60" s="1164">
        <f>SUM(AI60,AJ60,AM60)</f>
        <v>702.78576772247402</v>
      </c>
      <c r="AO60" s="1162"/>
      <c r="AP60" s="1164">
        <v>272.643420933257</v>
      </c>
      <c r="AQ60" s="1164">
        <v>60</v>
      </c>
      <c r="AR60" s="1164">
        <v>15144</v>
      </c>
      <c r="AS60" s="1164">
        <v>40.633745306496898</v>
      </c>
      <c r="AT60" s="1164">
        <f>SUM(AN60,AP60,AQ60,AR60,AS60)</f>
        <v>16220.062933962228</v>
      </c>
      <c r="AU60" s="1164"/>
      <c r="AV60" s="1200">
        <v>400</v>
      </c>
    </row>
    <row r="61" spans="1:48" ht="20.25" customHeight="1" x14ac:dyDescent="0.55000000000000004">
      <c r="A61" s="537"/>
      <c r="B61" s="538"/>
      <c r="C61" s="537"/>
      <c r="D61" s="538"/>
      <c r="E61" s="537"/>
      <c r="F61" s="538"/>
      <c r="G61" s="537"/>
      <c r="H61" s="538"/>
      <c r="I61" s="540"/>
      <c r="J61" s="781"/>
      <c r="K61" s="781"/>
      <c r="L61" s="781"/>
      <c r="M61" s="781"/>
      <c r="N61" s="781"/>
      <c r="O61" s="781"/>
      <c r="P61" s="781"/>
      <c r="Q61" s="781"/>
      <c r="R61" s="765" t="s">
        <v>191</v>
      </c>
      <c r="S61" s="545" t="s">
        <v>2527</v>
      </c>
      <c r="T61" s="766" t="s">
        <v>2528</v>
      </c>
      <c r="U61" s="765" t="s">
        <v>291</v>
      </c>
      <c r="V61" s="766"/>
      <c r="W61" s="545"/>
      <c r="X61" s="548"/>
      <c r="Y61" s="547"/>
      <c r="Z61" s="547"/>
      <c r="AA61" s="94"/>
      <c r="AB61" s="94"/>
      <c r="AC61" s="1163"/>
      <c r="AD61" s="1163"/>
      <c r="AE61" s="1163"/>
      <c r="AF61" s="1163"/>
      <c r="AG61" s="1163"/>
      <c r="AH61" s="1163"/>
      <c r="AI61" s="1164"/>
      <c r="AJ61" s="1164"/>
      <c r="AK61" s="1201"/>
      <c r="AL61" s="1201"/>
      <c r="AM61" s="1164"/>
      <c r="AN61" s="1164"/>
      <c r="AO61" s="1162"/>
      <c r="AP61" s="1164"/>
      <c r="AQ61" s="1164"/>
      <c r="AR61" s="1164"/>
      <c r="AS61" s="1164"/>
      <c r="AT61" s="1164"/>
      <c r="AU61" s="1164"/>
      <c r="AV61" s="1200"/>
    </row>
    <row r="62" spans="1:48" ht="15.75" customHeight="1" x14ac:dyDescent="0.55000000000000004">
      <c r="A62" s="965"/>
      <c r="B62" s="965"/>
      <c r="C62" s="965"/>
      <c r="D62" s="965"/>
      <c r="E62" s="965"/>
      <c r="F62" s="965"/>
      <c r="G62" s="965"/>
      <c r="H62" s="965"/>
      <c r="I62" s="966"/>
      <c r="J62" s="544"/>
      <c r="K62" s="544"/>
      <c r="L62" s="544"/>
      <c r="M62" s="544"/>
      <c r="N62" s="544"/>
      <c r="O62" s="544"/>
      <c r="P62" s="544"/>
      <c r="Q62" s="544"/>
      <c r="R62" s="765" t="s">
        <v>191</v>
      </c>
      <c r="S62" s="767"/>
      <c r="T62" s="766" t="s">
        <v>2529</v>
      </c>
      <c r="U62" s="1660" t="s">
        <v>291</v>
      </c>
      <c r="V62" s="967"/>
      <c r="W62" s="968"/>
      <c r="X62" s="548"/>
      <c r="Y62" s="547"/>
      <c r="Z62" s="547"/>
      <c r="AA62" s="904"/>
      <c r="AB62" s="904"/>
      <c r="AC62" s="1236"/>
      <c r="AD62" s="1237"/>
      <c r="AE62" s="1236"/>
      <c r="AF62" s="1236"/>
      <c r="AG62" s="1236"/>
      <c r="AH62" s="1236"/>
      <c r="AI62" s="1236"/>
      <c r="AJ62" s="1236"/>
      <c r="AK62" s="1202"/>
      <c r="AL62" s="1238"/>
      <c r="AM62" s="1239"/>
      <c r="AN62" s="1236"/>
      <c r="AO62" s="1236"/>
      <c r="AP62" s="1236"/>
      <c r="AQ62" s="1236"/>
      <c r="AR62" s="1236"/>
      <c r="AS62" s="1236"/>
      <c r="AT62" s="1236"/>
      <c r="AU62" s="1236"/>
      <c r="AV62" s="1236"/>
    </row>
    <row r="63" spans="1:48" ht="20.25" customHeight="1" x14ac:dyDescent="0.55000000000000004">
      <c r="A63" s="537"/>
      <c r="B63" s="538"/>
      <c r="C63" s="537"/>
      <c r="D63" s="538"/>
      <c r="E63" s="537"/>
      <c r="F63" s="538"/>
      <c r="G63" s="537"/>
      <c r="H63" s="538"/>
      <c r="I63" s="540"/>
      <c r="J63" s="781"/>
      <c r="K63" s="781"/>
      <c r="L63" s="781"/>
      <c r="M63" s="781"/>
      <c r="N63" s="781"/>
      <c r="O63" s="781"/>
      <c r="P63" s="781"/>
      <c r="Q63" s="781"/>
      <c r="R63" s="765" t="s">
        <v>191</v>
      </c>
      <c r="S63" s="808"/>
      <c r="T63" s="766" t="s">
        <v>2530</v>
      </c>
      <c r="U63" s="765" t="s">
        <v>291</v>
      </c>
      <c r="V63" s="766"/>
      <c r="W63" s="545"/>
      <c r="X63" s="548"/>
      <c r="Y63" s="547"/>
      <c r="Z63" s="547"/>
      <c r="AA63" s="94"/>
      <c r="AB63" s="94"/>
      <c r="AC63" s="1163"/>
      <c r="AD63" s="1163"/>
      <c r="AE63" s="1163"/>
      <c r="AF63" s="1163"/>
      <c r="AG63" s="1163"/>
      <c r="AH63" s="1163"/>
      <c r="AI63" s="1164"/>
      <c r="AJ63" s="1164"/>
      <c r="AK63" s="1201"/>
      <c r="AL63" s="1201"/>
      <c r="AM63" s="1164"/>
      <c r="AN63" s="1164"/>
      <c r="AO63" s="1162"/>
      <c r="AP63" s="1164"/>
      <c r="AQ63" s="1164"/>
      <c r="AR63" s="1164"/>
      <c r="AS63" s="1164"/>
      <c r="AT63" s="1164"/>
      <c r="AU63" s="1164"/>
      <c r="AV63" s="1200"/>
    </row>
    <row r="64" spans="1:48" ht="20.25" customHeight="1" x14ac:dyDescent="0.55000000000000004">
      <c r="A64" s="537"/>
      <c r="B64" s="538"/>
      <c r="C64" s="537"/>
      <c r="D64" s="538"/>
      <c r="E64" s="537"/>
      <c r="F64" s="538"/>
      <c r="G64" s="537"/>
      <c r="H64" s="538"/>
      <c r="I64" s="540"/>
      <c r="J64" s="781"/>
      <c r="K64" s="781"/>
      <c r="L64" s="781"/>
      <c r="M64" s="781"/>
      <c r="N64" s="781"/>
      <c r="O64" s="781"/>
      <c r="P64" s="781"/>
      <c r="Q64" s="781"/>
      <c r="R64" s="977" t="s">
        <v>191</v>
      </c>
      <c r="S64" s="808"/>
      <c r="T64" s="800" t="s">
        <v>2531</v>
      </c>
      <c r="U64" s="799" t="s">
        <v>268</v>
      </c>
      <c r="V64" s="766"/>
      <c r="W64" s="545"/>
      <c r="X64" s="548"/>
      <c r="Y64" s="547"/>
      <c r="Z64" s="547"/>
      <c r="AA64" s="94"/>
      <c r="AB64" s="94"/>
      <c r="AC64" s="1163"/>
      <c r="AD64" s="1163"/>
      <c r="AE64" s="1163"/>
      <c r="AF64" s="1163"/>
      <c r="AG64" s="1163"/>
      <c r="AH64" s="1163"/>
      <c r="AI64" s="1164"/>
      <c r="AJ64" s="1164"/>
      <c r="AK64" s="1201"/>
      <c r="AL64" s="1201"/>
      <c r="AM64" s="1164"/>
      <c r="AN64" s="1164"/>
      <c r="AO64" s="1162"/>
      <c r="AP64" s="1164"/>
      <c r="AQ64" s="1164"/>
      <c r="AR64" s="1164"/>
      <c r="AS64" s="1164"/>
      <c r="AT64" s="1164"/>
      <c r="AU64" s="1164"/>
      <c r="AV64" s="1200"/>
    </row>
    <row r="65" spans="1:48" ht="20.25" customHeight="1" x14ac:dyDescent="0.55000000000000004">
      <c r="A65" s="537"/>
      <c r="B65" s="538"/>
      <c r="C65" s="537"/>
      <c r="D65" s="538"/>
      <c r="E65" s="537"/>
      <c r="F65" s="538"/>
      <c r="G65" s="537"/>
      <c r="H65" s="538"/>
      <c r="I65" s="540"/>
      <c r="J65" s="781"/>
      <c r="K65" s="781"/>
      <c r="L65" s="781"/>
      <c r="M65" s="781"/>
      <c r="N65" s="781"/>
      <c r="O65" s="781"/>
      <c r="P65" s="781"/>
      <c r="Q65" s="781"/>
      <c r="R65" s="765" t="s">
        <v>191</v>
      </c>
      <c r="S65" s="808"/>
      <c r="T65" s="766" t="s">
        <v>2532</v>
      </c>
      <c r="U65" s="765" t="s">
        <v>291</v>
      </c>
      <c r="V65" s="766"/>
      <c r="W65" s="545"/>
      <c r="X65" s="548"/>
      <c r="Y65" s="547"/>
      <c r="Z65" s="547"/>
      <c r="AA65" s="94"/>
      <c r="AB65" s="94"/>
      <c r="AC65" s="1163"/>
      <c r="AD65" s="1163"/>
      <c r="AE65" s="1163"/>
      <c r="AF65" s="1163"/>
      <c r="AG65" s="1163"/>
      <c r="AH65" s="1163"/>
      <c r="AI65" s="1164"/>
      <c r="AJ65" s="1164"/>
      <c r="AK65" s="1201"/>
      <c r="AL65" s="1201"/>
      <c r="AM65" s="1164"/>
      <c r="AN65" s="1164"/>
      <c r="AO65" s="1162"/>
      <c r="AP65" s="1164"/>
      <c r="AQ65" s="1164"/>
      <c r="AR65" s="1164"/>
      <c r="AS65" s="1164"/>
      <c r="AT65" s="1164"/>
      <c r="AU65" s="1164"/>
      <c r="AV65" s="1200"/>
    </row>
    <row r="66" spans="1:48" ht="20.25" customHeight="1" x14ac:dyDescent="0.55000000000000004">
      <c r="A66" s="537">
        <v>0</v>
      </c>
      <c r="B66" s="538">
        <v>8</v>
      </c>
      <c r="C66" s="537">
        <v>0</v>
      </c>
      <c r="D66" s="538">
        <v>7</v>
      </c>
      <c r="E66" s="537">
        <v>0</v>
      </c>
      <c r="F66" s="538">
        <v>2</v>
      </c>
      <c r="G66" s="537">
        <v>0</v>
      </c>
      <c r="H66" s="538">
        <v>7</v>
      </c>
      <c r="I66" s="540" t="str">
        <f>CONCATENATE(A66,B66,C66,D66,E66,F66,G66,H66)</f>
        <v>08070207</v>
      </c>
      <c r="J66" s="781"/>
      <c r="K66" s="781">
        <v>71533</v>
      </c>
      <c r="L66" s="781"/>
      <c r="M66" s="781"/>
      <c r="N66" s="781"/>
      <c r="O66" s="781"/>
      <c r="P66" s="781"/>
      <c r="Q66" s="781"/>
      <c r="R66" s="765" t="s">
        <v>191</v>
      </c>
      <c r="S66" s="782"/>
      <c r="T66" s="543" t="s">
        <v>2533</v>
      </c>
      <c r="U66" s="542" t="s">
        <v>653</v>
      </c>
      <c r="V66" s="543"/>
      <c r="W66" s="545" t="s">
        <v>2534</v>
      </c>
      <c r="X66" s="548"/>
      <c r="Y66" s="547"/>
      <c r="Z66" s="547"/>
      <c r="AA66" s="94"/>
      <c r="AB66" s="94"/>
      <c r="AC66" s="1163">
        <v>120</v>
      </c>
      <c r="AD66" s="1163">
        <v>140</v>
      </c>
      <c r="AE66" s="1163"/>
      <c r="AF66" s="1163"/>
      <c r="AG66" s="1163"/>
      <c r="AH66" s="1163"/>
      <c r="AI66" s="1164">
        <v>39.341140271493202</v>
      </c>
      <c r="AJ66" s="1164">
        <v>97.631058823529401</v>
      </c>
      <c r="AK66" s="1201">
        <v>2</v>
      </c>
      <c r="AL66" s="1201"/>
      <c r="AM66" s="1164">
        <v>203.00633484162901</v>
      </c>
      <c r="AN66" s="1164">
        <f>SUM(AI66,AJ66,AM66)</f>
        <v>339.97853393665162</v>
      </c>
      <c r="AO66" s="1162"/>
      <c r="AP66" s="1164">
        <v>125.835425046118</v>
      </c>
      <c r="AQ66" s="1164">
        <v>30</v>
      </c>
      <c r="AR66" s="1164">
        <v>3304</v>
      </c>
      <c r="AS66" s="1164">
        <v>40.633745306496898</v>
      </c>
      <c r="AT66" s="1164">
        <f>SUM(AN66,AP66,AQ66,AR66,AS66)</f>
        <v>3840.4477042892668</v>
      </c>
      <c r="AU66" s="1164"/>
      <c r="AV66" s="1200">
        <v>200</v>
      </c>
    </row>
    <row r="67" spans="1:48" ht="20.25" customHeight="1" x14ac:dyDescent="0.55000000000000004">
      <c r="A67" s="537"/>
      <c r="B67" s="538"/>
      <c r="C67" s="537"/>
      <c r="D67" s="538"/>
      <c r="E67" s="537"/>
      <c r="F67" s="538"/>
      <c r="G67" s="537"/>
      <c r="H67" s="538"/>
      <c r="I67" s="540"/>
      <c r="J67" s="781"/>
      <c r="K67" s="781"/>
      <c r="L67" s="781"/>
      <c r="M67" s="781"/>
      <c r="N67" s="781"/>
      <c r="O67" s="781"/>
      <c r="P67" s="781"/>
      <c r="Q67" s="781"/>
      <c r="R67" s="765" t="s">
        <v>191</v>
      </c>
      <c r="S67" s="782"/>
      <c r="T67" s="766" t="s">
        <v>2535</v>
      </c>
      <c r="U67" s="765" t="s">
        <v>291</v>
      </c>
      <c r="V67" s="766"/>
      <c r="W67" s="545"/>
      <c r="X67" s="548"/>
      <c r="Y67" s="547"/>
      <c r="Z67" s="547"/>
      <c r="AA67" s="94"/>
      <c r="AB67" s="94"/>
      <c r="AC67" s="1163"/>
      <c r="AD67" s="1163"/>
      <c r="AE67" s="1163"/>
      <c r="AF67" s="1163"/>
      <c r="AG67" s="1163"/>
      <c r="AH67" s="1163"/>
      <c r="AI67" s="1164"/>
      <c r="AJ67" s="1164"/>
      <c r="AK67" s="1201"/>
      <c r="AL67" s="1201"/>
      <c r="AM67" s="1164"/>
      <c r="AN67" s="1164"/>
      <c r="AO67" s="1162"/>
      <c r="AP67" s="1164"/>
      <c r="AQ67" s="1164"/>
      <c r="AR67" s="1164"/>
      <c r="AS67" s="1164"/>
      <c r="AT67" s="1164"/>
      <c r="AU67" s="1164"/>
      <c r="AV67" s="1200"/>
    </row>
    <row r="68" spans="1:48" ht="20.25" customHeight="1" x14ac:dyDescent="0.55000000000000004">
      <c r="A68" s="537">
        <v>0</v>
      </c>
      <c r="B68" s="538">
        <v>8</v>
      </c>
      <c r="C68" s="537">
        <v>0</v>
      </c>
      <c r="D68" s="538">
        <v>7</v>
      </c>
      <c r="E68" s="537">
        <v>0</v>
      </c>
      <c r="F68" s="538">
        <v>2</v>
      </c>
      <c r="G68" s="537">
        <v>0</v>
      </c>
      <c r="H68" s="538">
        <v>8</v>
      </c>
      <c r="I68" s="540" t="str">
        <f>CONCATENATE(A68,B68,C68,D68,E68,F68,G68,H68)</f>
        <v>08070208</v>
      </c>
      <c r="J68" s="781"/>
      <c r="K68" s="781">
        <v>71526</v>
      </c>
      <c r="L68" s="781"/>
      <c r="M68" s="781"/>
      <c r="N68" s="781"/>
      <c r="O68" s="781"/>
      <c r="P68" s="781"/>
      <c r="Q68" s="781"/>
      <c r="R68" s="977" t="s">
        <v>191</v>
      </c>
      <c r="S68" s="782"/>
      <c r="T68" s="962" t="s">
        <v>2536</v>
      </c>
      <c r="U68" s="977" t="s">
        <v>268</v>
      </c>
      <c r="V68" s="963"/>
      <c r="W68" s="545" t="s">
        <v>2536</v>
      </c>
      <c r="X68" s="548"/>
      <c r="Y68" s="547"/>
      <c r="Z68" s="547"/>
      <c r="AA68" s="94"/>
      <c r="AB68" s="94"/>
      <c r="AC68" s="1163">
        <v>260</v>
      </c>
      <c r="AD68" s="1163">
        <v>280</v>
      </c>
      <c r="AE68" s="1163"/>
      <c r="AF68" s="1163"/>
      <c r="AG68" s="1163"/>
      <c r="AH68" s="1163"/>
      <c r="AI68" s="1164">
        <v>85.239137254902005</v>
      </c>
      <c r="AJ68" s="1164">
        <v>211.53396078431399</v>
      </c>
      <c r="AK68" s="1201">
        <v>2</v>
      </c>
      <c r="AL68" s="1201"/>
      <c r="AM68" s="1164">
        <v>406.01266968325803</v>
      </c>
      <c r="AN68" s="1164">
        <f>SUM(AI68,AJ68,AM68)</f>
        <v>702.78576772247402</v>
      </c>
      <c r="AO68" s="1162"/>
      <c r="AP68" s="1164">
        <v>272.643420933257</v>
      </c>
      <c r="AQ68" s="1164">
        <v>60</v>
      </c>
      <c r="AR68" s="1164">
        <v>14449</v>
      </c>
      <c r="AS68" s="1164">
        <v>40.633745306496898</v>
      </c>
      <c r="AT68" s="1164">
        <f>SUM(AN68,AP68,AQ68,AR68,AS68)</f>
        <v>15525.062933962228</v>
      </c>
      <c r="AU68" s="1164"/>
      <c r="AV68" s="1200">
        <v>400</v>
      </c>
    </row>
    <row r="69" spans="1:48" ht="20.25" customHeight="1" x14ac:dyDescent="0.55000000000000004">
      <c r="A69" s="537"/>
      <c r="B69" s="538"/>
      <c r="C69" s="537"/>
      <c r="D69" s="538"/>
      <c r="E69" s="537"/>
      <c r="F69" s="538"/>
      <c r="G69" s="537"/>
      <c r="H69" s="538"/>
      <c r="I69" s="540"/>
      <c r="J69" s="781"/>
      <c r="K69" s="781"/>
      <c r="L69" s="781"/>
      <c r="M69" s="781"/>
      <c r="N69" s="781"/>
      <c r="O69" s="781"/>
      <c r="P69" s="781"/>
      <c r="Q69" s="781"/>
      <c r="R69" s="977"/>
      <c r="S69" s="782"/>
      <c r="T69" s="962"/>
      <c r="U69" s="977"/>
      <c r="V69" s="963"/>
      <c r="W69" s="545"/>
      <c r="X69" s="548"/>
      <c r="Y69" s="547"/>
      <c r="Z69" s="547"/>
      <c r="AA69" s="94"/>
      <c r="AB69" s="94"/>
      <c r="AC69" s="1163"/>
      <c r="AD69" s="1163"/>
      <c r="AE69" s="1163"/>
      <c r="AF69" s="1163"/>
      <c r="AG69" s="1163"/>
      <c r="AH69" s="1163"/>
      <c r="AI69" s="1164"/>
      <c r="AJ69" s="1164"/>
      <c r="AK69" s="1201"/>
      <c r="AL69" s="1201"/>
      <c r="AM69" s="1164"/>
      <c r="AN69" s="1164"/>
      <c r="AO69" s="1162"/>
      <c r="AP69" s="1164"/>
      <c r="AQ69" s="1164"/>
      <c r="AR69" s="1164"/>
      <c r="AS69" s="1164"/>
      <c r="AT69" s="1164"/>
      <c r="AU69" s="1164"/>
      <c r="AV69" s="1200"/>
    </row>
    <row r="70" spans="1:48" ht="20.25" customHeight="1" x14ac:dyDescent="0.55000000000000004">
      <c r="A70" s="537"/>
      <c r="B70" s="538"/>
      <c r="C70" s="537"/>
      <c r="D70" s="538"/>
      <c r="E70" s="537"/>
      <c r="F70" s="538"/>
      <c r="G70" s="537"/>
      <c r="H70" s="538"/>
      <c r="I70" s="540"/>
      <c r="J70" s="781"/>
      <c r="K70" s="781"/>
      <c r="L70" s="781"/>
      <c r="M70" s="781"/>
      <c r="N70" s="781"/>
      <c r="O70" s="781"/>
      <c r="P70" s="781"/>
      <c r="Q70" s="781"/>
      <c r="R70" s="765" t="s">
        <v>191</v>
      </c>
      <c r="S70" s="808" t="s">
        <v>2537</v>
      </c>
      <c r="T70" s="962"/>
      <c r="U70" s="977"/>
      <c r="V70" s="963"/>
      <c r="W70" s="545"/>
      <c r="X70" s="548"/>
      <c r="Y70" s="547"/>
      <c r="Z70" s="547"/>
      <c r="AA70" s="94"/>
      <c r="AB70" s="94"/>
      <c r="AC70" s="1163"/>
      <c r="AD70" s="1163"/>
      <c r="AE70" s="1163"/>
      <c r="AF70" s="1163"/>
      <c r="AG70" s="1163"/>
      <c r="AH70" s="1163"/>
      <c r="AI70" s="1164"/>
      <c r="AJ70" s="1164"/>
      <c r="AK70" s="1201"/>
      <c r="AL70" s="1201"/>
      <c r="AM70" s="1164"/>
      <c r="AN70" s="1164"/>
      <c r="AO70" s="1162"/>
      <c r="AP70" s="1164"/>
      <c r="AQ70" s="1164"/>
      <c r="AR70" s="1164"/>
      <c r="AS70" s="1164"/>
      <c r="AT70" s="1164"/>
      <c r="AU70" s="1164"/>
      <c r="AV70" s="1200"/>
    </row>
    <row r="71" spans="1:48" ht="20.25" customHeight="1" x14ac:dyDescent="0.55000000000000004">
      <c r="A71" s="537"/>
      <c r="B71" s="538"/>
      <c r="C71" s="537"/>
      <c r="D71" s="538"/>
      <c r="E71" s="537"/>
      <c r="F71" s="538"/>
      <c r="G71" s="537"/>
      <c r="H71" s="538"/>
      <c r="I71" s="540"/>
      <c r="J71" s="781"/>
      <c r="K71" s="781"/>
      <c r="L71" s="781"/>
      <c r="M71" s="781"/>
      <c r="N71" s="781"/>
      <c r="O71" s="781"/>
      <c r="P71" s="781"/>
      <c r="Q71" s="781"/>
      <c r="R71" s="765"/>
      <c r="S71" s="808"/>
      <c r="T71" s="962"/>
      <c r="U71" s="977"/>
      <c r="V71" s="963"/>
      <c r="W71" s="545"/>
      <c r="X71" s="548"/>
      <c r="Y71" s="547"/>
      <c r="Z71" s="547"/>
      <c r="AA71" s="94"/>
      <c r="AB71" s="94"/>
      <c r="AC71" s="1163"/>
      <c r="AD71" s="1163"/>
      <c r="AE71" s="1163"/>
      <c r="AF71" s="1163"/>
      <c r="AG71" s="1163"/>
      <c r="AH71" s="1163"/>
      <c r="AI71" s="1164"/>
      <c r="AJ71" s="1164"/>
      <c r="AK71" s="1201"/>
      <c r="AL71" s="1201"/>
      <c r="AM71" s="1164"/>
      <c r="AN71" s="1164"/>
      <c r="AO71" s="1162"/>
      <c r="AP71" s="1164"/>
      <c r="AQ71" s="1164"/>
      <c r="AR71" s="1164"/>
      <c r="AS71" s="1164"/>
      <c r="AT71" s="1164"/>
      <c r="AU71" s="1164"/>
      <c r="AV71" s="1200"/>
    </row>
    <row r="72" spans="1:48" ht="20.25" customHeight="1" x14ac:dyDescent="0.55000000000000004">
      <c r="A72" s="537"/>
      <c r="B72" s="538"/>
      <c r="C72" s="537"/>
      <c r="D72" s="538"/>
      <c r="E72" s="537"/>
      <c r="F72" s="538"/>
      <c r="G72" s="537"/>
      <c r="H72" s="538"/>
      <c r="I72" s="540"/>
      <c r="J72" s="781"/>
      <c r="K72" s="781"/>
      <c r="L72" s="781"/>
      <c r="M72" s="781"/>
      <c r="N72" s="781"/>
      <c r="O72" s="781"/>
      <c r="P72" s="781"/>
      <c r="Q72" s="781"/>
      <c r="R72" s="765" t="s">
        <v>191</v>
      </c>
      <c r="S72" s="766" t="s">
        <v>2538</v>
      </c>
      <c r="T72" s="766"/>
      <c r="U72" s="977"/>
      <c r="V72" s="963"/>
      <c r="W72" s="545"/>
      <c r="X72" s="548"/>
      <c r="Y72" s="547"/>
      <c r="Z72" s="547"/>
      <c r="AA72" s="94"/>
      <c r="AB72" s="94"/>
      <c r="AC72" s="1163"/>
      <c r="AD72" s="1163"/>
      <c r="AE72" s="1163"/>
      <c r="AF72" s="1163"/>
      <c r="AG72" s="1163"/>
      <c r="AH72" s="1163"/>
      <c r="AI72" s="1164"/>
      <c r="AJ72" s="1164"/>
      <c r="AK72" s="1201"/>
      <c r="AL72" s="1201"/>
      <c r="AM72" s="1164"/>
      <c r="AN72" s="1164"/>
      <c r="AO72" s="1162"/>
      <c r="AP72" s="1164"/>
      <c r="AQ72" s="1164"/>
      <c r="AR72" s="1164"/>
      <c r="AS72" s="1164"/>
      <c r="AT72" s="1164"/>
      <c r="AU72" s="1164"/>
      <c r="AV72" s="1200"/>
    </row>
    <row r="73" spans="1:48" ht="20.25" customHeight="1" x14ac:dyDescent="0.55000000000000004">
      <c r="A73" s="537"/>
      <c r="B73" s="538"/>
      <c r="C73" s="537"/>
      <c r="D73" s="538"/>
      <c r="E73" s="537"/>
      <c r="F73" s="538"/>
      <c r="G73" s="537"/>
      <c r="H73" s="538"/>
      <c r="I73" s="540"/>
      <c r="J73" s="781"/>
      <c r="K73" s="781"/>
      <c r="L73" s="781"/>
      <c r="M73" s="781"/>
      <c r="N73" s="781"/>
      <c r="O73" s="781"/>
      <c r="P73" s="781"/>
      <c r="Q73" s="781"/>
      <c r="R73" s="765" t="s">
        <v>191</v>
      </c>
      <c r="S73" s="766"/>
      <c r="T73" s="766" t="s">
        <v>2539</v>
      </c>
      <c r="U73" s="977"/>
      <c r="V73" s="963"/>
      <c r="W73" s="545"/>
      <c r="X73" s="548"/>
      <c r="Y73" s="547"/>
      <c r="Z73" s="547"/>
      <c r="AA73" s="94"/>
      <c r="AB73" s="94"/>
      <c r="AC73" s="1163"/>
      <c r="AD73" s="1163"/>
      <c r="AE73" s="1163"/>
      <c r="AF73" s="1163"/>
      <c r="AG73" s="1163"/>
      <c r="AH73" s="1163"/>
      <c r="AI73" s="1164"/>
      <c r="AJ73" s="1164"/>
      <c r="AK73" s="1201"/>
      <c r="AL73" s="1201"/>
      <c r="AM73" s="1164"/>
      <c r="AN73" s="1164"/>
      <c r="AO73" s="1162"/>
      <c r="AP73" s="1164"/>
      <c r="AQ73" s="1164"/>
      <c r="AR73" s="1164"/>
      <c r="AS73" s="1164"/>
      <c r="AT73" s="1164"/>
      <c r="AU73" s="1164"/>
      <c r="AV73" s="1200"/>
    </row>
    <row r="74" spans="1:48" ht="20.25" customHeight="1" x14ac:dyDescent="0.55000000000000004">
      <c r="A74" s="537"/>
      <c r="B74" s="538"/>
      <c r="C74" s="537"/>
      <c r="D74" s="538"/>
      <c r="E74" s="537"/>
      <c r="F74" s="538"/>
      <c r="G74" s="537"/>
      <c r="H74" s="538"/>
      <c r="I74" s="540"/>
      <c r="J74" s="781"/>
      <c r="K74" s="781"/>
      <c r="L74" s="781"/>
      <c r="M74" s="781"/>
      <c r="N74" s="781"/>
      <c r="O74" s="781"/>
      <c r="P74" s="781"/>
      <c r="Q74" s="781"/>
      <c r="R74" s="765" t="s">
        <v>191</v>
      </c>
      <c r="S74" s="766"/>
      <c r="T74" s="766" t="s">
        <v>2540</v>
      </c>
      <c r="U74" s="977"/>
      <c r="V74" s="963"/>
      <c r="W74" s="545"/>
      <c r="X74" s="548"/>
      <c r="Y74" s="547"/>
      <c r="Z74" s="547"/>
      <c r="AA74" s="94"/>
      <c r="AB74" s="94"/>
      <c r="AC74" s="1163"/>
      <c r="AD74" s="1163"/>
      <c r="AE74" s="1163"/>
      <c r="AF74" s="1163"/>
      <c r="AG74" s="1163"/>
      <c r="AH74" s="1163"/>
      <c r="AI74" s="1164"/>
      <c r="AJ74" s="1164"/>
      <c r="AK74" s="1201"/>
      <c r="AL74" s="1201"/>
      <c r="AM74" s="1164"/>
      <c r="AN74" s="1164"/>
      <c r="AO74" s="1162"/>
      <c r="AP74" s="1164"/>
      <c r="AQ74" s="1164"/>
      <c r="AR74" s="1164"/>
      <c r="AS74" s="1164"/>
      <c r="AT74" s="1164"/>
      <c r="AU74" s="1164"/>
      <c r="AV74" s="1200"/>
    </row>
    <row r="75" spans="1:48" ht="20.25" customHeight="1" x14ac:dyDescent="0.55000000000000004">
      <c r="A75" s="537"/>
      <c r="B75" s="538"/>
      <c r="C75" s="537"/>
      <c r="D75" s="538"/>
      <c r="E75" s="537"/>
      <c r="F75" s="538"/>
      <c r="G75" s="537"/>
      <c r="H75" s="538"/>
      <c r="I75" s="540"/>
      <c r="J75" s="781"/>
      <c r="K75" s="781"/>
      <c r="L75" s="781"/>
      <c r="M75" s="781"/>
      <c r="N75" s="781"/>
      <c r="O75" s="781"/>
      <c r="P75" s="781"/>
      <c r="Q75" s="781"/>
      <c r="R75" s="765" t="s">
        <v>191</v>
      </c>
      <c r="S75" s="766"/>
      <c r="T75" s="766" t="s">
        <v>2541</v>
      </c>
      <c r="U75" s="977"/>
      <c r="V75" s="543" t="s">
        <v>2542</v>
      </c>
      <c r="W75" s="545"/>
      <c r="X75" s="548"/>
      <c r="Y75" s="547"/>
      <c r="Z75" s="547"/>
      <c r="AA75" s="94"/>
      <c r="AB75" s="94"/>
      <c r="AC75" s="1163"/>
      <c r="AD75" s="1163"/>
      <c r="AE75" s="1163"/>
      <c r="AF75" s="1163"/>
      <c r="AG75" s="1163"/>
      <c r="AH75" s="1163"/>
      <c r="AI75" s="1164"/>
      <c r="AJ75" s="1164"/>
      <c r="AK75" s="1201"/>
      <c r="AL75" s="1201"/>
      <c r="AM75" s="1164"/>
      <c r="AN75" s="1164"/>
      <c r="AO75" s="1162"/>
      <c r="AP75" s="1164"/>
      <c r="AQ75" s="1164"/>
      <c r="AR75" s="1164"/>
      <c r="AS75" s="1164"/>
      <c r="AT75" s="1164"/>
      <c r="AU75" s="1164"/>
      <c r="AV75" s="1200"/>
    </row>
    <row r="76" spans="1:48" ht="20.25" customHeight="1" x14ac:dyDescent="0.55000000000000004">
      <c r="A76" s="537">
        <v>0</v>
      </c>
      <c r="B76" s="538">
        <v>8</v>
      </c>
      <c r="C76" s="537">
        <v>0</v>
      </c>
      <c r="D76" s="538">
        <v>7</v>
      </c>
      <c r="E76" s="537">
        <v>0</v>
      </c>
      <c r="F76" s="538">
        <v>3</v>
      </c>
      <c r="G76" s="537">
        <v>0</v>
      </c>
      <c r="H76" s="538">
        <v>1</v>
      </c>
      <c r="I76" s="540" t="str">
        <f>CONCATENATE(A76,B76,C76,D76,E76,F76,G76,H76)</f>
        <v>08070301</v>
      </c>
      <c r="J76" s="781"/>
      <c r="K76" s="781">
        <v>715462</v>
      </c>
      <c r="L76" s="781"/>
      <c r="M76" s="781"/>
      <c r="N76" s="781"/>
      <c r="O76" s="781"/>
      <c r="P76" s="781"/>
      <c r="Q76" s="781"/>
      <c r="R76" s="765" t="s">
        <v>191</v>
      </c>
      <c r="S76" s="543" t="s">
        <v>2543</v>
      </c>
      <c r="T76" s="963"/>
      <c r="U76" s="765" t="s">
        <v>291</v>
      </c>
      <c r="V76" s="963"/>
      <c r="W76" s="543" t="s">
        <v>2543</v>
      </c>
      <c r="X76" s="548"/>
      <c r="Y76" s="547"/>
      <c r="Z76" s="547"/>
      <c r="AA76" s="149"/>
      <c r="AB76" s="149"/>
      <c r="AC76" s="1163">
        <v>200</v>
      </c>
      <c r="AD76" s="1163">
        <v>220</v>
      </c>
      <c r="AE76" s="1163"/>
      <c r="AF76" s="1163"/>
      <c r="AG76" s="1163"/>
      <c r="AH76" s="1163"/>
      <c r="AI76" s="1164">
        <v>65.568567119155304</v>
      </c>
      <c r="AJ76" s="1164">
        <v>162.71843137254899</v>
      </c>
      <c r="AK76" s="1201">
        <v>2</v>
      </c>
      <c r="AL76" s="1201"/>
      <c r="AM76" s="1164">
        <v>319.00995475113098</v>
      </c>
      <c r="AN76" s="1164">
        <f>SUM(AI76,AJ76,AM76)</f>
        <v>547.29695324283534</v>
      </c>
      <c r="AO76" s="1162"/>
      <c r="AP76" s="1164">
        <v>209.725708410197</v>
      </c>
      <c r="AQ76" s="1164">
        <v>45</v>
      </c>
      <c r="AR76" s="1164">
        <v>8270</v>
      </c>
      <c r="AS76" s="1164">
        <v>40.633745306496898</v>
      </c>
      <c r="AT76" s="1164">
        <f>SUM(AN76,AP76,AQ76,AR76,AS76)</f>
        <v>9112.6564069595297</v>
      </c>
      <c r="AU76" s="1164"/>
      <c r="AV76" s="1200">
        <v>300</v>
      </c>
    </row>
    <row r="77" spans="1:48" ht="20.25" customHeight="1" x14ac:dyDescent="0.55000000000000004">
      <c r="A77" s="537"/>
      <c r="B77" s="538"/>
      <c r="C77" s="537"/>
      <c r="D77" s="538"/>
      <c r="E77" s="537"/>
      <c r="F77" s="538"/>
      <c r="G77" s="537"/>
      <c r="H77" s="538"/>
      <c r="I77" s="540"/>
      <c r="J77" s="781"/>
      <c r="K77" s="781"/>
      <c r="L77" s="781"/>
      <c r="M77" s="781"/>
      <c r="N77" s="781"/>
      <c r="O77" s="781"/>
      <c r="P77" s="781"/>
      <c r="Q77" s="781"/>
      <c r="R77" s="765" t="s">
        <v>191</v>
      </c>
      <c r="S77" s="766"/>
      <c r="T77" s="766" t="s">
        <v>2544</v>
      </c>
      <c r="U77" s="765" t="s">
        <v>291</v>
      </c>
      <c r="V77" s="766"/>
      <c r="W77" s="543"/>
      <c r="X77" s="548"/>
      <c r="Y77" s="547"/>
      <c r="Z77" s="547"/>
      <c r="AA77" s="149"/>
      <c r="AB77" s="149"/>
      <c r="AC77" s="1163"/>
      <c r="AD77" s="1163"/>
      <c r="AE77" s="1163"/>
      <c r="AF77" s="1163"/>
      <c r="AG77" s="1163"/>
      <c r="AH77" s="1163"/>
      <c r="AI77" s="1164"/>
      <c r="AJ77" s="1164"/>
      <c r="AK77" s="1201"/>
      <c r="AL77" s="1201"/>
      <c r="AM77" s="1164"/>
      <c r="AN77" s="1164"/>
      <c r="AO77" s="1162"/>
      <c r="AP77" s="1164"/>
      <c r="AQ77" s="1164"/>
      <c r="AR77" s="1164"/>
      <c r="AS77" s="1164"/>
      <c r="AT77" s="1164"/>
      <c r="AU77" s="1164"/>
      <c r="AV77" s="1200"/>
    </row>
    <row r="78" spans="1:48" ht="20.25" customHeight="1" x14ac:dyDescent="0.55000000000000004">
      <c r="A78" s="537"/>
      <c r="B78" s="538"/>
      <c r="C78" s="537"/>
      <c r="D78" s="538"/>
      <c r="E78" s="537"/>
      <c r="F78" s="538"/>
      <c r="G78" s="537"/>
      <c r="H78" s="538"/>
      <c r="I78" s="540"/>
      <c r="J78" s="781"/>
      <c r="K78" s="781"/>
      <c r="L78" s="781"/>
      <c r="M78" s="781"/>
      <c r="N78" s="781"/>
      <c r="O78" s="781"/>
      <c r="P78" s="781"/>
      <c r="Q78" s="781"/>
      <c r="R78" s="765" t="s">
        <v>191</v>
      </c>
      <c r="S78" s="766"/>
      <c r="T78" s="766" t="s">
        <v>2545</v>
      </c>
      <c r="U78" s="765" t="s">
        <v>291</v>
      </c>
      <c r="V78" s="766"/>
      <c r="W78" s="543"/>
      <c r="X78" s="548"/>
      <c r="Y78" s="547"/>
      <c r="Z78" s="547"/>
      <c r="AA78" s="149"/>
      <c r="AB78" s="149"/>
      <c r="AC78" s="1163"/>
      <c r="AD78" s="1163"/>
      <c r="AE78" s="1163"/>
      <c r="AF78" s="1163"/>
      <c r="AG78" s="1163"/>
      <c r="AH78" s="1163"/>
      <c r="AI78" s="1164"/>
      <c r="AJ78" s="1164"/>
      <c r="AK78" s="1201"/>
      <c r="AL78" s="1201"/>
      <c r="AM78" s="1164"/>
      <c r="AN78" s="1164"/>
      <c r="AO78" s="1162"/>
      <c r="AP78" s="1164"/>
      <c r="AQ78" s="1164"/>
      <c r="AR78" s="1164"/>
      <c r="AS78" s="1164"/>
      <c r="AT78" s="1164"/>
      <c r="AU78" s="1164"/>
      <c r="AV78" s="1200"/>
    </row>
    <row r="79" spans="1:48" ht="20.25" customHeight="1" x14ac:dyDescent="0.55000000000000004">
      <c r="A79" s="537"/>
      <c r="B79" s="538"/>
      <c r="C79" s="537"/>
      <c r="D79" s="538"/>
      <c r="E79" s="537"/>
      <c r="F79" s="538"/>
      <c r="G79" s="537"/>
      <c r="H79" s="538"/>
      <c r="I79" s="540"/>
      <c r="J79" s="781"/>
      <c r="K79" s="781"/>
      <c r="L79" s="781"/>
      <c r="M79" s="781"/>
      <c r="N79" s="781"/>
      <c r="O79" s="781"/>
      <c r="P79" s="781"/>
      <c r="Q79" s="781"/>
      <c r="R79" s="765" t="s">
        <v>191</v>
      </c>
      <c r="S79" s="766"/>
      <c r="T79" s="766" t="s">
        <v>2546</v>
      </c>
      <c r="U79" s="765" t="s">
        <v>291</v>
      </c>
      <c r="V79" s="766"/>
      <c r="W79" s="543"/>
      <c r="X79" s="548"/>
      <c r="Y79" s="547"/>
      <c r="Z79" s="547"/>
      <c r="AA79" s="149"/>
      <c r="AB79" s="149"/>
      <c r="AC79" s="1163"/>
      <c r="AD79" s="1163"/>
      <c r="AE79" s="1163"/>
      <c r="AF79" s="1163"/>
      <c r="AG79" s="1163"/>
      <c r="AH79" s="1163"/>
      <c r="AI79" s="1164"/>
      <c r="AJ79" s="1164"/>
      <c r="AK79" s="1201"/>
      <c r="AL79" s="1201"/>
      <c r="AM79" s="1164"/>
      <c r="AN79" s="1164"/>
      <c r="AO79" s="1162"/>
      <c r="AP79" s="1164"/>
      <c r="AQ79" s="1164"/>
      <c r="AR79" s="1164"/>
      <c r="AS79" s="1164"/>
      <c r="AT79" s="1164"/>
      <c r="AU79" s="1164"/>
      <c r="AV79" s="1200"/>
    </row>
    <row r="80" spans="1:48" ht="20.25" customHeight="1" x14ac:dyDescent="0.55000000000000004">
      <c r="A80" s="537"/>
      <c r="B80" s="538"/>
      <c r="C80" s="537"/>
      <c r="D80" s="538"/>
      <c r="E80" s="537"/>
      <c r="F80" s="538"/>
      <c r="G80" s="537"/>
      <c r="H80" s="538"/>
      <c r="I80" s="540"/>
      <c r="J80" s="781"/>
      <c r="K80" s="781"/>
      <c r="L80" s="781"/>
      <c r="M80" s="781"/>
      <c r="N80" s="781"/>
      <c r="O80" s="781"/>
      <c r="P80" s="781"/>
      <c r="Q80" s="781"/>
      <c r="R80" s="765" t="s">
        <v>191</v>
      </c>
      <c r="S80" s="766"/>
      <c r="T80" s="766" t="s">
        <v>2547</v>
      </c>
      <c r="U80" s="765" t="s">
        <v>291</v>
      </c>
      <c r="V80" s="766"/>
      <c r="W80" s="543"/>
      <c r="X80" s="548"/>
      <c r="Y80" s="547"/>
      <c r="Z80" s="547"/>
      <c r="AA80" s="149"/>
      <c r="AB80" s="149"/>
      <c r="AC80" s="1163"/>
      <c r="AD80" s="1163"/>
      <c r="AE80" s="1163"/>
      <c r="AF80" s="1163"/>
      <c r="AG80" s="1163"/>
      <c r="AH80" s="1163"/>
      <c r="AI80" s="1164"/>
      <c r="AJ80" s="1164"/>
      <c r="AK80" s="1201"/>
      <c r="AL80" s="1201"/>
      <c r="AM80" s="1164"/>
      <c r="AN80" s="1164"/>
      <c r="AO80" s="1162"/>
      <c r="AP80" s="1164"/>
      <c r="AQ80" s="1164"/>
      <c r="AR80" s="1164"/>
      <c r="AS80" s="1164"/>
      <c r="AT80" s="1164"/>
      <c r="AU80" s="1164"/>
      <c r="AV80" s="1200"/>
    </row>
    <row r="81" spans="1:48" ht="20.25" customHeight="1" x14ac:dyDescent="0.55000000000000004">
      <c r="A81" s="537"/>
      <c r="B81" s="538"/>
      <c r="C81" s="537"/>
      <c r="D81" s="538"/>
      <c r="E81" s="537"/>
      <c r="F81" s="538"/>
      <c r="G81" s="537"/>
      <c r="H81" s="538"/>
      <c r="I81" s="540"/>
      <c r="J81" s="781"/>
      <c r="K81" s="781"/>
      <c r="L81" s="781"/>
      <c r="M81" s="781"/>
      <c r="N81" s="781"/>
      <c r="O81" s="781"/>
      <c r="P81" s="781"/>
      <c r="Q81" s="781"/>
      <c r="R81" s="765" t="s">
        <v>191</v>
      </c>
      <c r="S81" s="766"/>
      <c r="T81" s="766" t="s">
        <v>2548</v>
      </c>
      <c r="U81" s="765" t="s">
        <v>291</v>
      </c>
      <c r="V81" s="766"/>
      <c r="W81" s="543"/>
      <c r="X81" s="548"/>
      <c r="Y81" s="547"/>
      <c r="Z81" s="547"/>
      <c r="AA81" s="149"/>
      <c r="AB81" s="149"/>
      <c r="AC81" s="1163"/>
      <c r="AD81" s="1163"/>
      <c r="AE81" s="1163"/>
      <c r="AF81" s="1163"/>
      <c r="AG81" s="1163"/>
      <c r="AH81" s="1163"/>
      <c r="AI81" s="1164"/>
      <c r="AJ81" s="1164"/>
      <c r="AK81" s="1201"/>
      <c r="AL81" s="1201"/>
      <c r="AM81" s="1164"/>
      <c r="AN81" s="1164"/>
      <c r="AO81" s="1162"/>
      <c r="AP81" s="1164"/>
      <c r="AQ81" s="1164"/>
      <c r="AR81" s="1164"/>
      <c r="AS81" s="1164"/>
      <c r="AT81" s="1164"/>
      <c r="AU81" s="1164"/>
      <c r="AV81" s="1200"/>
    </row>
    <row r="82" spans="1:48" ht="20.25" customHeight="1" x14ac:dyDescent="0.55000000000000004">
      <c r="A82" s="537"/>
      <c r="B82" s="538"/>
      <c r="C82" s="537"/>
      <c r="D82" s="538"/>
      <c r="E82" s="537"/>
      <c r="F82" s="538"/>
      <c r="G82" s="537"/>
      <c r="H82" s="538"/>
      <c r="I82" s="540"/>
      <c r="J82" s="781"/>
      <c r="K82" s="781"/>
      <c r="L82" s="781"/>
      <c r="M82" s="781"/>
      <c r="N82" s="781"/>
      <c r="O82" s="781"/>
      <c r="P82" s="781"/>
      <c r="Q82" s="781"/>
      <c r="R82" s="765" t="s">
        <v>191</v>
      </c>
      <c r="S82" s="766"/>
      <c r="T82" s="766" t="s">
        <v>2549</v>
      </c>
      <c r="U82" s="765" t="s">
        <v>291</v>
      </c>
      <c r="V82" s="766"/>
      <c r="W82" s="543"/>
      <c r="X82" s="548"/>
      <c r="Y82" s="547"/>
      <c r="Z82" s="547"/>
      <c r="AA82" s="149"/>
      <c r="AB82" s="149"/>
      <c r="AC82" s="1163"/>
      <c r="AD82" s="1163"/>
      <c r="AE82" s="1163"/>
      <c r="AF82" s="1163"/>
      <c r="AG82" s="1163"/>
      <c r="AH82" s="1163"/>
      <c r="AI82" s="1164"/>
      <c r="AJ82" s="1164"/>
      <c r="AK82" s="1201"/>
      <c r="AL82" s="1201"/>
      <c r="AM82" s="1164"/>
      <c r="AN82" s="1164"/>
      <c r="AO82" s="1162"/>
      <c r="AP82" s="1164"/>
      <c r="AQ82" s="1164"/>
      <c r="AR82" s="1164"/>
      <c r="AS82" s="1164"/>
      <c r="AT82" s="1164"/>
      <c r="AU82" s="1164"/>
      <c r="AV82" s="1200"/>
    </row>
    <row r="83" spans="1:48" ht="20.25" customHeight="1" x14ac:dyDescent="0.55000000000000004">
      <c r="A83" s="537"/>
      <c r="B83" s="538"/>
      <c r="C83" s="537"/>
      <c r="D83" s="538"/>
      <c r="E83" s="537"/>
      <c r="F83" s="538"/>
      <c r="G83" s="537"/>
      <c r="H83" s="538"/>
      <c r="I83" s="540"/>
      <c r="J83" s="781"/>
      <c r="K83" s="781"/>
      <c r="L83" s="781"/>
      <c r="M83" s="781"/>
      <c r="N83" s="781"/>
      <c r="O83" s="781"/>
      <c r="P83" s="781"/>
      <c r="Q83" s="781"/>
      <c r="R83" s="765"/>
      <c r="S83" s="766"/>
      <c r="T83" s="766"/>
      <c r="U83" s="765"/>
      <c r="V83" s="766"/>
      <c r="W83" s="543"/>
      <c r="X83" s="548"/>
      <c r="Y83" s="547"/>
      <c r="Z83" s="547"/>
      <c r="AA83" s="149"/>
      <c r="AB83" s="149"/>
      <c r="AC83" s="1163"/>
      <c r="AD83" s="1163"/>
      <c r="AE83" s="1163"/>
      <c r="AF83" s="1163"/>
      <c r="AG83" s="1163"/>
      <c r="AH83" s="1163"/>
      <c r="AI83" s="1164"/>
      <c r="AJ83" s="1164"/>
      <c r="AK83" s="1201"/>
      <c r="AL83" s="1201"/>
      <c r="AM83" s="1164"/>
      <c r="AN83" s="1164"/>
      <c r="AO83" s="1162"/>
      <c r="AP83" s="1164"/>
      <c r="AQ83" s="1164"/>
      <c r="AR83" s="1164"/>
      <c r="AS83" s="1164"/>
      <c r="AT83" s="1164"/>
      <c r="AU83" s="1164"/>
      <c r="AV83" s="1200"/>
    </row>
    <row r="84" spans="1:48" ht="20.25" customHeight="1" x14ac:dyDescent="0.55000000000000004">
      <c r="A84" s="537"/>
      <c r="B84" s="538"/>
      <c r="C84" s="537"/>
      <c r="D84" s="538"/>
      <c r="E84" s="537"/>
      <c r="F84" s="538"/>
      <c r="G84" s="537"/>
      <c r="H84" s="538"/>
      <c r="I84" s="540"/>
      <c r="J84" s="781"/>
      <c r="K84" s="781"/>
      <c r="L84" s="781"/>
      <c r="M84" s="781"/>
      <c r="N84" s="781"/>
      <c r="O84" s="781"/>
      <c r="P84" s="781"/>
      <c r="Q84" s="781"/>
      <c r="R84" s="765" t="s">
        <v>94</v>
      </c>
      <c r="S84" s="766"/>
      <c r="T84" s="766" t="s">
        <v>2550</v>
      </c>
      <c r="U84" s="765" t="s">
        <v>291</v>
      </c>
      <c r="V84" s="766"/>
      <c r="W84" s="543"/>
      <c r="X84" s="548"/>
      <c r="Y84" s="547"/>
      <c r="Z84" s="547"/>
      <c r="AA84" s="149"/>
      <c r="AB84" s="149"/>
      <c r="AC84" s="1163"/>
      <c r="AD84" s="1163"/>
      <c r="AE84" s="1163"/>
      <c r="AF84" s="1163"/>
      <c r="AG84" s="1163"/>
      <c r="AH84" s="1163"/>
      <c r="AI84" s="1164"/>
      <c r="AJ84" s="1164"/>
      <c r="AK84" s="1201"/>
      <c r="AL84" s="1201"/>
      <c r="AM84" s="1164"/>
      <c r="AN84" s="1164"/>
      <c r="AO84" s="1162"/>
      <c r="AP84" s="1164"/>
      <c r="AQ84" s="1164"/>
      <c r="AR84" s="1164"/>
      <c r="AS84" s="1164"/>
      <c r="AT84" s="1164"/>
      <c r="AU84" s="1164"/>
      <c r="AV84" s="1200"/>
    </row>
    <row r="85" spans="1:48" ht="20.25" customHeight="1" x14ac:dyDescent="0.55000000000000004">
      <c r="A85" s="537"/>
      <c r="B85" s="538"/>
      <c r="C85" s="537"/>
      <c r="D85" s="538"/>
      <c r="E85" s="537"/>
      <c r="F85" s="538"/>
      <c r="G85" s="537"/>
      <c r="H85" s="538"/>
      <c r="I85" s="540"/>
      <c r="J85" s="781"/>
      <c r="K85" s="781"/>
      <c r="L85" s="781"/>
      <c r="M85" s="781"/>
      <c r="N85" s="781"/>
      <c r="O85" s="781"/>
      <c r="P85" s="781"/>
      <c r="Q85" s="781"/>
      <c r="R85" s="765" t="s">
        <v>94</v>
      </c>
      <c r="S85" s="766"/>
      <c r="T85" s="766" t="s">
        <v>2551</v>
      </c>
      <c r="U85" s="765" t="s">
        <v>291</v>
      </c>
      <c r="V85" s="766"/>
      <c r="W85" s="543"/>
      <c r="X85" s="548"/>
      <c r="Y85" s="547"/>
      <c r="Z85" s="547"/>
      <c r="AA85" s="149"/>
      <c r="AB85" s="149"/>
      <c r="AC85" s="1163"/>
      <c r="AD85" s="1163"/>
      <c r="AE85" s="1163"/>
      <c r="AF85" s="1163"/>
      <c r="AG85" s="1163"/>
      <c r="AH85" s="1163"/>
      <c r="AI85" s="1164"/>
      <c r="AJ85" s="1164"/>
      <c r="AK85" s="1201"/>
      <c r="AL85" s="1201"/>
      <c r="AM85" s="1164"/>
      <c r="AN85" s="1164"/>
      <c r="AO85" s="1162"/>
      <c r="AP85" s="1164"/>
      <c r="AQ85" s="1164"/>
      <c r="AR85" s="1164"/>
      <c r="AS85" s="1164"/>
      <c r="AT85" s="1164"/>
      <c r="AU85" s="1164"/>
      <c r="AV85" s="1200"/>
    </row>
    <row r="86" spans="1:48" ht="20.25" customHeight="1" x14ac:dyDescent="0.55000000000000004">
      <c r="A86" s="537"/>
      <c r="B86" s="538"/>
      <c r="C86" s="537"/>
      <c r="D86" s="538"/>
      <c r="E86" s="537"/>
      <c r="F86" s="538"/>
      <c r="G86" s="537"/>
      <c r="H86" s="538"/>
      <c r="I86" s="540"/>
      <c r="J86" s="781"/>
      <c r="K86" s="781"/>
      <c r="L86" s="781"/>
      <c r="M86" s="781"/>
      <c r="N86" s="781"/>
      <c r="O86" s="781"/>
      <c r="P86" s="781"/>
      <c r="Q86" s="781"/>
      <c r="R86" s="765" t="s">
        <v>94</v>
      </c>
      <c r="S86" s="766"/>
      <c r="T86" s="766" t="s">
        <v>2552</v>
      </c>
      <c r="U86" s="765" t="s">
        <v>291</v>
      </c>
      <c r="V86" s="766"/>
      <c r="W86" s="543"/>
      <c r="X86" s="548"/>
      <c r="Y86" s="547"/>
      <c r="Z86" s="547"/>
      <c r="AA86" s="149"/>
      <c r="AB86" s="149"/>
      <c r="AC86" s="1163"/>
      <c r="AD86" s="1163"/>
      <c r="AE86" s="1163"/>
      <c r="AF86" s="1163"/>
      <c r="AG86" s="1163"/>
      <c r="AH86" s="1163"/>
      <c r="AI86" s="1164"/>
      <c r="AJ86" s="1164"/>
      <c r="AK86" s="1201"/>
      <c r="AL86" s="1201"/>
      <c r="AM86" s="1164"/>
      <c r="AN86" s="1164"/>
      <c r="AO86" s="1162"/>
      <c r="AP86" s="1164"/>
      <c r="AQ86" s="1164"/>
      <c r="AR86" s="1164"/>
      <c r="AS86" s="1164"/>
      <c r="AT86" s="1164"/>
      <c r="AU86" s="1164"/>
      <c r="AV86" s="1200"/>
    </row>
    <row r="87" spans="1:48" ht="20.25" customHeight="1" x14ac:dyDescent="0.55000000000000004">
      <c r="A87" s="537"/>
      <c r="B87" s="538"/>
      <c r="C87" s="537"/>
      <c r="D87" s="538"/>
      <c r="E87" s="537"/>
      <c r="F87" s="538"/>
      <c r="G87" s="537"/>
      <c r="H87" s="538"/>
      <c r="I87" s="540"/>
      <c r="J87" s="781"/>
      <c r="K87" s="781"/>
      <c r="L87" s="781"/>
      <c r="M87" s="781"/>
      <c r="N87" s="781"/>
      <c r="O87" s="781"/>
      <c r="P87" s="781"/>
      <c r="Q87" s="781"/>
      <c r="R87" s="765"/>
      <c r="S87" s="766"/>
      <c r="T87" s="766"/>
      <c r="U87" s="765"/>
      <c r="V87" s="766"/>
      <c r="W87" s="543"/>
      <c r="X87" s="548"/>
      <c r="Y87" s="547"/>
      <c r="Z87" s="547"/>
      <c r="AA87" s="149"/>
      <c r="AB87" s="149"/>
      <c r="AC87" s="1163"/>
      <c r="AD87" s="1163"/>
      <c r="AE87" s="1163"/>
      <c r="AF87" s="1163"/>
      <c r="AG87" s="1163"/>
      <c r="AH87" s="1163"/>
      <c r="AI87" s="1164"/>
      <c r="AJ87" s="1164"/>
      <c r="AK87" s="1201"/>
      <c r="AL87" s="1201"/>
      <c r="AM87" s="1164"/>
      <c r="AN87" s="1164"/>
      <c r="AO87" s="1162"/>
      <c r="AP87" s="1164"/>
      <c r="AQ87" s="1164"/>
      <c r="AR87" s="1164"/>
      <c r="AS87" s="1164"/>
      <c r="AT87" s="1164"/>
      <c r="AU87" s="1164"/>
      <c r="AV87" s="1200"/>
    </row>
    <row r="88" spans="1:48" ht="20.25" customHeight="1" x14ac:dyDescent="0.55000000000000004">
      <c r="A88" s="537"/>
      <c r="B88" s="538"/>
      <c r="C88" s="537"/>
      <c r="D88" s="538"/>
      <c r="E88" s="537"/>
      <c r="F88" s="538"/>
      <c r="G88" s="537"/>
      <c r="H88" s="538"/>
      <c r="I88" s="540"/>
      <c r="J88" s="781"/>
      <c r="K88" s="781"/>
      <c r="L88" s="781"/>
      <c r="M88" s="781"/>
      <c r="N88" s="781"/>
      <c r="O88" s="781"/>
      <c r="P88" s="781"/>
      <c r="Q88" s="781"/>
      <c r="R88" s="765" t="s">
        <v>191</v>
      </c>
      <c r="S88" s="766" t="s">
        <v>2553</v>
      </c>
      <c r="T88" s="766"/>
      <c r="U88" s="765"/>
      <c r="V88" s="766"/>
      <c r="W88" s="543"/>
      <c r="X88" s="548"/>
      <c r="Y88" s="547"/>
      <c r="Z88" s="547"/>
      <c r="AA88" s="149"/>
      <c r="AB88" s="149"/>
      <c r="AC88" s="1163"/>
      <c r="AD88" s="1163"/>
      <c r="AE88" s="1163"/>
      <c r="AF88" s="1163"/>
      <c r="AG88" s="1163"/>
      <c r="AH88" s="1163"/>
      <c r="AI88" s="1164"/>
      <c r="AJ88" s="1164"/>
      <c r="AK88" s="1201"/>
      <c r="AL88" s="1201"/>
      <c r="AM88" s="1164"/>
      <c r="AN88" s="1164"/>
      <c r="AO88" s="1162"/>
      <c r="AP88" s="1164"/>
      <c r="AQ88" s="1164"/>
      <c r="AR88" s="1164"/>
      <c r="AS88" s="1164"/>
      <c r="AT88" s="1164"/>
      <c r="AU88" s="1164"/>
      <c r="AV88" s="1200"/>
    </row>
    <row r="89" spans="1:48" ht="20.25" customHeight="1" x14ac:dyDescent="0.55000000000000004">
      <c r="A89" s="537"/>
      <c r="B89" s="538"/>
      <c r="C89" s="537"/>
      <c r="D89" s="538"/>
      <c r="E89" s="537"/>
      <c r="F89" s="538"/>
      <c r="G89" s="537"/>
      <c r="H89" s="538"/>
      <c r="I89" s="540"/>
      <c r="J89" s="781"/>
      <c r="K89" s="781"/>
      <c r="L89" s="781"/>
      <c r="M89" s="781"/>
      <c r="N89" s="781"/>
      <c r="O89" s="781"/>
      <c r="P89" s="781"/>
      <c r="Q89" s="781"/>
      <c r="R89" s="765" t="s">
        <v>191</v>
      </c>
      <c r="S89" s="766"/>
      <c r="T89" s="766" t="s">
        <v>2554</v>
      </c>
      <c r="U89" s="765"/>
      <c r="V89" s="766"/>
      <c r="W89" s="543"/>
      <c r="X89" s="548"/>
      <c r="Y89" s="547"/>
      <c r="Z89" s="547"/>
      <c r="AA89" s="149"/>
      <c r="AB89" s="149"/>
      <c r="AC89" s="1163"/>
      <c r="AD89" s="1163"/>
      <c r="AE89" s="1163"/>
      <c r="AF89" s="1163"/>
      <c r="AG89" s="1163"/>
      <c r="AH89" s="1163"/>
      <c r="AI89" s="1164"/>
      <c r="AJ89" s="1164"/>
      <c r="AK89" s="1201"/>
      <c r="AL89" s="1201"/>
      <c r="AM89" s="1164"/>
      <c r="AN89" s="1164"/>
      <c r="AO89" s="1162"/>
      <c r="AP89" s="1164"/>
      <c r="AQ89" s="1164"/>
      <c r="AR89" s="1164"/>
      <c r="AS89" s="1164"/>
      <c r="AT89" s="1164"/>
      <c r="AU89" s="1164"/>
      <c r="AV89" s="1200"/>
    </row>
    <row r="90" spans="1:48" ht="20.25" customHeight="1" x14ac:dyDescent="0.55000000000000004">
      <c r="A90" s="537"/>
      <c r="B90" s="538"/>
      <c r="C90" s="537"/>
      <c r="D90" s="538"/>
      <c r="E90" s="537"/>
      <c r="F90" s="538"/>
      <c r="G90" s="537"/>
      <c r="H90" s="538"/>
      <c r="I90" s="540"/>
      <c r="J90" s="781"/>
      <c r="K90" s="781"/>
      <c r="L90" s="781"/>
      <c r="M90" s="781"/>
      <c r="N90" s="781"/>
      <c r="O90" s="781"/>
      <c r="P90" s="781"/>
      <c r="Q90" s="781"/>
      <c r="R90" s="765" t="s">
        <v>191</v>
      </c>
      <c r="S90" s="766"/>
      <c r="T90" s="766" t="s">
        <v>2555</v>
      </c>
      <c r="U90" s="765"/>
      <c r="V90" s="766"/>
      <c r="W90" s="543"/>
      <c r="X90" s="548"/>
      <c r="Y90" s="547"/>
      <c r="Z90" s="547"/>
      <c r="AA90" s="149"/>
      <c r="AB90" s="149"/>
      <c r="AC90" s="1163"/>
      <c r="AD90" s="1163"/>
      <c r="AE90" s="1163"/>
      <c r="AF90" s="1163"/>
      <c r="AG90" s="1163"/>
      <c r="AH90" s="1163"/>
      <c r="AI90" s="1164"/>
      <c r="AJ90" s="1164"/>
      <c r="AK90" s="1201"/>
      <c r="AL90" s="1201"/>
      <c r="AM90" s="1164"/>
      <c r="AN90" s="1164"/>
      <c r="AO90" s="1162"/>
      <c r="AP90" s="1164"/>
      <c r="AQ90" s="1164"/>
      <c r="AR90" s="1164"/>
      <c r="AS90" s="1164"/>
      <c r="AT90" s="1164"/>
      <c r="AU90" s="1164"/>
      <c r="AV90" s="1200"/>
    </row>
    <row r="91" spans="1:48" ht="20.25" customHeight="1" x14ac:dyDescent="0.55000000000000004">
      <c r="A91" s="537"/>
      <c r="B91" s="538"/>
      <c r="C91" s="537"/>
      <c r="D91" s="538"/>
      <c r="E91" s="537"/>
      <c r="F91" s="538"/>
      <c r="G91" s="537"/>
      <c r="H91" s="538"/>
      <c r="I91" s="540"/>
      <c r="J91" s="781"/>
      <c r="K91" s="781"/>
      <c r="L91" s="781"/>
      <c r="M91" s="781"/>
      <c r="N91" s="781"/>
      <c r="O91" s="781"/>
      <c r="P91" s="781"/>
      <c r="Q91" s="781"/>
      <c r="R91" s="847"/>
      <c r="S91" s="543"/>
      <c r="T91" s="963"/>
      <c r="U91" s="961"/>
      <c r="V91" s="963"/>
      <c r="W91" s="543"/>
      <c r="X91" s="548"/>
      <c r="Y91" s="547"/>
      <c r="Z91" s="547"/>
      <c r="AA91" s="149"/>
      <c r="AB91" s="149"/>
      <c r="AC91" s="1163"/>
      <c r="AD91" s="1163"/>
      <c r="AE91" s="1163"/>
      <c r="AF91" s="1163"/>
      <c r="AG91" s="1163"/>
      <c r="AH91" s="1163"/>
      <c r="AI91" s="1164"/>
      <c r="AJ91" s="1164"/>
      <c r="AK91" s="1201"/>
      <c r="AL91" s="1201"/>
      <c r="AM91" s="1164"/>
      <c r="AN91" s="1164"/>
      <c r="AO91" s="1162"/>
      <c r="AP91" s="1164"/>
      <c r="AQ91" s="1164"/>
      <c r="AR91" s="1164"/>
      <c r="AS91" s="1164"/>
      <c r="AT91" s="1164"/>
      <c r="AU91" s="1164"/>
      <c r="AV91" s="1200"/>
    </row>
    <row r="92" spans="1:48" ht="20.25" customHeight="1" x14ac:dyDescent="0.55000000000000004">
      <c r="A92" s="537">
        <v>0</v>
      </c>
      <c r="B92" s="538">
        <v>8</v>
      </c>
      <c r="C92" s="537">
        <v>0</v>
      </c>
      <c r="D92" s="538">
        <v>7</v>
      </c>
      <c r="E92" s="537">
        <v>0</v>
      </c>
      <c r="F92" s="538">
        <v>4</v>
      </c>
      <c r="G92" s="537">
        <v>0</v>
      </c>
      <c r="H92" s="538">
        <v>0</v>
      </c>
      <c r="I92" s="540" t="str">
        <f>CONCATENATE(A92,B92,C92,D92,E92,F92,G92,H92)</f>
        <v>08070400</v>
      </c>
      <c r="J92" s="781"/>
      <c r="K92" s="781"/>
      <c r="L92" s="781"/>
      <c r="M92" s="781"/>
      <c r="N92" s="781"/>
      <c r="O92" s="781"/>
      <c r="P92" s="781"/>
      <c r="Q92" s="781"/>
      <c r="R92" s="986" t="s">
        <v>119</v>
      </c>
      <c r="S92" s="987" t="s">
        <v>2556</v>
      </c>
      <c r="T92" s="879"/>
      <c r="U92" s="830" t="s">
        <v>240</v>
      </c>
      <c r="V92" s="879"/>
      <c r="W92" s="544"/>
      <c r="X92" s="548"/>
      <c r="Y92" s="547"/>
      <c r="Z92" s="547"/>
      <c r="AA92" s="149"/>
      <c r="AB92" s="149"/>
      <c r="AC92" s="1163"/>
      <c r="AD92" s="1163"/>
      <c r="AE92" s="1163"/>
      <c r="AF92" s="1163"/>
      <c r="AG92" s="1163"/>
      <c r="AH92" s="1163"/>
      <c r="AI92" s="1164"/>
      <c r="AJ92" s="1164"/>
      <c r="AK92" s="1201"/>
      <c r="AL92" s="1201"/>
      <c r="AM92" s="1164"/>
      <c r="AN92" s="1164"/>
      <c r="AO92" s="1162"/>
      <c r="AP92" s="1164"/>
      <c r="AQ92" s="1164"/>
      <c r="AR92" s="1164"/>
      <c r="AS92" s="1164"/>
      <c r="AT92" s="1164"/>
      <c r="AU92" s="1164"/>
      <c r="AV92" s="1200"/>
    </row>
    <row r="93" spans="1:48" ht="20.25" customHeight="1" x14ac:dyDescent="0.55000000000000004">
      <c r="A93" s="537">
        <v>0</v>
      </c>
      <c r="B93" s="538">
        <v>8</v>
      </c>
      <c r="C93" s="537">
        <v>0</v>
      </c>
      <c r="D93" s="538">
        <v>7</v>
      </c>
      <c r="E93" s="537">
        <v>0</v>
      </c>
      <c r="F93" s="538">
        <v>4</v>
      </c>
      <c r="G93" s="537">
        <v>0</v>
      </c>
      <c r="H93" s="538">
        <v>1</v>
      </c>
      <c r="I93" s="540" t="str">
        <f>CONCATENATE(A93,B93,C93,D93,E93,F93,G93,H93)</f>
        <v>08070401</v>
      </c>
      <c r="J93" s="781"/>
      <c r="K93" s="781">
        <v>71527</v>
      </c>
      <c r="L93" s="781"/>
      <c r="M93" s="781"/>
      <c r="N93" s="781"/>
      <c r="O93" s="781"/>
      <c r="P93" s="781"/>
      <c r="Q93" s="781"/>
      <c r="R93" s="986" t="s">
        <v>119</v>
      </c>
      <c r="S93" s="879"/>
      <c r="T93" s="987" t="s">
        <v>2557</v>
      </c>
      <c r="U93" s="986" t="s">
        <v>240</v>
      </c>
      <c r="V93" s="987"/>
      <c r="W93" s="545" t="s">
        <v>2557</v>
      </c>
      <c r="X93" s="548"/>
      <c r="Y93" s="547"/>
      <c r="Z93" s="547"/>
      <c r="AA93" s="149"/>
      <c r="AB93" s="149"/>
      <c r="AC93" s="1163">
        <v>150</v>
      </c>
      <c r="AD93" s="1163">
        <v>170</v>
      </c>
      <c r="AE93" s="1163"/>
      <c r="AF93" s="1163"/>
      <c r="AG93" s="1163"/>
      <c r="AH93" s="1163"/>
      <c r="AI93" s="1164">
        <v>49.176425339366503</v>
      </c>
      <c r="AJ93" s="1164">
        <v>122.038823529412</v>
      </c>
      <c r="AK93" s="1230">
        <v>2</v>
      </c>
      <c r="AL93" s="1230"/>
      <c r="AM93" s="1164">
        <v>246.507692307692</v>
      </c>
      <c r="AN93" s="1164">
        <f>SUM(AI93,AJ93,AM93)</f>
        <v>417.7229411764705</v>
      </c>
      <c r="AO93" s="1162"/>
      <c r="AP93" s="1164">
        <v>157.29428130764799</v>
      </c>
      <c r="AQ93" s="1164">
        <v>60</v>
      </c>
      <c r="AR93" s="1164">
        <v>1347</v>
      </c>
      <c r="AS93" s="1164">
        <v>40.633745306496898</v>
      </c>
      <c r="AT93" s="1164">
        <f>SUM(AN93,AP93,AQ93,AR93,AS93)</f>
        <v>2022.6509677906154</v>
      </c>
      <c r="AU93" s="1164"/>
      <c r="AV93" s="1200">
        <v>400</v>
      </c>
    </row>
    <row r="94" spans="1:48" ht="20.25" customHeight="1" x14ac:dyDescent="0.55000000000000004">
      <c r="A94" s="537">
        <v>0</v>
      </c>
      <c r="B94" s="538">
        <v>8</v>
      </c>
      <c r="C94" s="537">
        <v>0</v>
      </c>
      <c r="D94" s="538">
        <v>7</v>
      </c>
      <c r="E94" s="537">
        <v>0</v>
      </c>
      <c r="F94" s="538">
        <v>4</v>
      </c>
      <c r="G94" s="537">
        <v>0</v>
      </c>
      <c r="H94" s="538">
        <v>2</v>
      </c>
      <c r="I94" s="540" t="str">
        <f>CONCATENATE(A94,B94,C94,D94,E94,F94,G94,H94)</f>
        <v>08070402</v>
      </c>
      <c r="J94" s="781"/>
      <c r="K94" s="781">
        <v>71528</v>
      </c>
      <c r="L94" s="781"/>
      <c r="M94" s="781"/>
      <c r="N94" s="781"/>
      <c r="O94" s="781"/>
      <c r="P94" s="781"/>
      <c r="Q94" s="781"/>
      <c r="R94" s="986" t="s">
        <v>119</v>
      </c>
      <c r="S94" s="879"/>
      <c r="T94" s="987" t="s">
        <v>2558</v>
      </c>
      <c r="U94" s="986" t="s">
        <v>240</v>
      </c>
      <c r="V94" s="987"/>
      <c r="W94" s="545" t="s">
        <v>2558</v>
      </c>
      <c r="X94" s="548"/>
      <c r="Y94" s="547"/>
      <c r="Z94" s="547"/>
      <c r="AA94" s="149"/>
      <c r="AB94" s="149"/>
      <c r="AC94" s="1163">
        <v>120</v>
      </c>
      <c r="AD94" s="1163">
        <v>140</v>
      </c>
      <c r="AE94" s="1163"/>
      <c r="AF94" s="1163"/>
      <c r="AG94" s="1163"/>
      <c r="AH94" s="1163"/>
      <c r="AI94" s="1164">
        <v>39.341140271493202</v>
      </c>
      <c r="AJ94" s="1164">
        <v>97.631058823529401</v>
      </c>
      <c r="AK94" s="1201">
        <v>1</v>
      </c>
      <c r="AL94" s="1201"/>
      <c r="AM94" s="1164">
        <v>101.50316742081399</v>
      </c>
      <c r="AN94" s="1164">
        <f>SUM(AI94,AJ94,AM94)</f>
        <v>238.47536651583658</v>
      </c>
      <c r="AO94" s="1162"/>
      <c r="AP94" s="1164">
        <v>125.835425046118</v>
      </c>
      <c r="AQ94" s="1164">
        <v>45</v>
      </c>
      <c r="AR94" s="1164">
        <v>2181</v>
      </c>
      <c r="AS94" s="1164">
        <v>40.633745306496898</v>
      </c>
      <c r="AT94" s="1164">
        <f>SUM(AN94,AP94,AQ94,AR94,AS94)</f>
        <v>2630.9445368684519</v>
      </c>
      <c r="AU94" s="1164"/>
      <c r="AV94" s="1200">
        <v>300</v>
      </c>
    </row>
    <row r="95" spans="1:48" ht="20.25" customHeight="1" x14ac:dyDescent="0.55000000000000004">
      <c r="A95" s="537">
        <v>0</v>
      </c>
      <c r="B95" s="538">
        <v>8</v>
      </c>
      <c r="C95" s="537">
        <v>0</v>
      </c>
      <c r="D95" s="538">
        <v>7</v>
      </c>
      <c r="E95" s="537">
        <v>0</v>
      </c>
      <c r="F95" s="538">
        <v>4</v>
      </c>
      <c r="G95" s="537">
        <v>0</v>
      </c>
      <c r="H95" s="538">
        <v>3</v>
      </c>
      <c r="I95" s="540" t="str">
        <f>CONCATENATE(A95,B95,C95,D95,E95,F95,G95,H95)</f>
        <v>08070403</v>
      </c>
      <c r="J95" s="781"/>
      <c r="K95" s="781">
        <v>71529</v>
      </c>
      <c r="L95" s="781"/>
      <c r="M95" s="781"/>
      <c r="N95" s="781"/>
      <c r="O95" s="781"/>
      <c r="P95" s="781"/>
      <c r="Q95" s="781"/>
      <c r="R95" s="986" t="s">
        <v>119</v>
      </c>
      <c r="S95" s="879"/>
      <c r="T95" s="3056" t="s">
        <v>2559</v>
      </c>
      <c r="U95" s="986" t="s">
        <v>240</v>
      </c>
      <c r="V95" s="987"/>
      <c r="W95" s="545" t="s">
        <v>2560</v>
      </c>
      <c r="X95" s="548"/>
      <c r="Y95" s="547"/>
      <c r="Z95" s="547"/>
      <c r="AA95" s="149"/>
      <c r="AB95" s="149"/>
      <c r="AC95" s="1163">
        <v>120</v>
      </c>
      <c r="AD95" s="1163">
        <v>140</v>
      </c>
      <c r="AE95" s="1163"/>
      <c r="AF95" s="1163"/>
      <c r="AG95" s="1163"/>
      <c r="AH95" s="1163"/>
      <c r="AI95" s="1164">
        <v>39.341140271493202</v>
      </c>
      <c r="AJ95" s="1164">
        <v>97.631058823529401</v>
      </c>
      <c r="AK95" s="1201">
        <v>1</v>
      </c>
      <c r="AL95" s="1201"/>
      <c r="AM95" s="1164">
        <v>101.50316742081399</v>
      </c>
      <c r="AN95" s="1164">
        <f>SUM(AI95,AJ95,AM95)</f>
        <v>238.47536651583658</v>
      </c>
      <c r="AO95" s="1162"/>
      <c r="AP95" s="1164">
        <v>125.835425046118</v>
      </c>
      <c r="AQ95" s="1164">
        <v>60</v>
      </c>
      <c r="AR95" s="1164">
        <v>2013</v>
      </c>
      <c r="AS95" s="1164">
        <v>40.633745306496898</v>
      </c>
      <c r="AT95" s="1164">
        <f>SUM(AN95,AP95,AQ95,AR95,AS95)</f>
        <v>2477.9445368684519</v>
      </c>
      <c r="AU95" s="1164"/>
      <c r="AV95" s="1200">
        <v>400</v>
      </c>
    </row>
    <row r="96" spans="1:48" ht="20.25" customHeight="1" x14ac:dyDescent="0.55000000000000004">
      <c r="A96" s="537"/>
      <c r="B96" s="538"/>
      <c r="C96" s="537"/>
      <c r="D96" s="538"/>
      <c r="E96" s="537"/>
      <c r="F96" s="538"/>
      <c r="G96" s="537"/>
      <c r="I96" s="540"/>
      <c r="J96" s="781"/>
      <c r="K96" s="781"/>
      <c r="L96" s="781"/>
      <c r="M96" s="781"/>
      <c r="N96" s="781"/>
      <c r="O96" s="781"/>
      <c r="P96" s="781"/>
      <c r="Q96" s="781"/>
      <c r="R96" s="986"/>
      <c r="S96" s="879"/>
      <c r="T96" s="987"/>
      <c r="U96" s="986"/>
      <c r="V96" s="987"/>
      <c r="W96" s="545"/>
      <c r="X96" s="548"/>
      <c r="Y96" s="547"/>
      <c r="Z96" s="547"/>
      <c r="AA96" s="149"/>
      <c r="AB96" s="149"/>
      <c r="AC96" s="1163"/>
      <c r="AD96" s="1163"/>
      <c r="AE96" s="1163"/>
      <c r="AF96" s="1163"/>
      <c r="AG96" s="1163"/>
      <c r="AH96" s="1163"/>
      <c r="AI96" s="1164"/>
      <c r="AJ96" s="1164"/>
      <c r="AK96" s="1201"/>
      <c r="AL96" s="1201"/>
      <c r="AM96" s="1164"/>
      <c r="AN96" s="1164"/>
      <c r="AO96" s="1162"/>
      <c r="AP96" s="1164"/>
      <c r="AQ96" s="1164"/>
      <c r="AR96" s="1164"/>
      <c r="AS96" s="1164"/>
      <c r="AT96" s="1164"/>
      <c r="AU96" s="1164"/>
      <c r="AV96" s="1200"/>
    </row>
    <row r="97" spans="1:48" ht="20.25" customHeight="1" x14ac:dyDescent="0.55000000000000004">
      <c r="A97" s="537">
        <v>0</v>
      </c>
      <c r="B97" s="538">
        <v>8</v>
      </c>
      <c r="C97" s="537">
        <v>0</v>
      </c>
      <c r="D97" s="538">
        <v>7</v>
      </c>
      <c r="E97" s="537">
        <v>0</v>
      </c>
      <c r="F97" s="538">
        <v>4</v>
      </c>
      <c r="G97" s="537">
        <v>0</v>
      </c>
      <c r="H97" s="538">
        <v>5</v>
      </c>
      <c r="I97" s="540" t="e">
        <f>CONCATENATE(A97,B97,C97,D97,E97,F97,G97,#REF!)</f>
        <v>#REF!</v>
      </c>
      <c r="J97" s="781"/>
      <c r="K97" s="781">
        <v>715291</v>
      </c>
      <c r="L97" s="781"/>
      <c r="M97" s="781"/>
      <c r="N97" s="781"/>
      <c r="O97" s="781"/>
      <c r="P97" s="781"/>
      <c r="Q97" s="781"/>
      <c r="R97" s="986" t="s">
        <v>119</v>
      </c>
      <c r="S97" s="987" t="s">
        <v>2561</v>
      </c>
      <c r="T97" s="3057" t="s">
        <v>2562</v>
      </c>
      <c r="U97" s="986" t="s">
        <v>240</v>
      </c>
      <c r="V97" s="987" t="s">
        <v>2563</v>
      </c>
      <c r="W97" s="1296" t="s">
        <v>2564</v>
      </c>
      <c r="X97" s="548"/>
      <c r="Y97" s="547"/>
      <c r="Z97" s="547"/>
      <c r="AA97" s="94"/>
      <c r="AB97" s="94"/>
      <c r="AC97" s="1163">
        <v>120</v>
      </c>
      <c r="AD97" s="1163">
        <v>140</v>
      </c>
      <c r="AE97" s="1163"/>
      <c r="AF97" s="1163"/>
      <c r="AG97" s="1163"/>
      <c r="AH97" s="1163"/>
      <c r="AI97" s="1164">
        <v>39.341140271493202</v>
      </c>
      <c r="AJ97" s="1164">
        <v>97.631058823529401</v>
      </c>
      <c r="AK97" s="1230">
        <v>2</v>
      </c>
      <c r="AL97" s="1230"/>
      <c r="AM97" s="1164">
        <v>203.00633484162901</v>
      </c>
      <c r="AN97" s="1164">
        <f>SUM(AI97,AJ97,AM97)</f>
        <v>339.97853393665162</v>
      </c>
      <c r="AO97" s="1162"/>
      <c r="AP97" s="1164">
        <v>125.835425046118</v>
      </c>
      <c r="AQ97" s="1164">
        <v>60</v>
      </c>
      <c r="AR97" s="1164">
        <v>6137</v>
      </c>
      <c r="AS97" s="1164">
        <v>40.633745306496898</v>
      </c>
      <c r="AT97" s="1164">
        <f>SUM(AN97,AP97,AQ97,AR97,AS97)</f>
        <v>6703.4477042892668</v>
      </c>
      <c r="AU97" s="1164"/>
      <c r="AV97" s="1200">
        <v>400</v>
      </c>
    </row>
    <row r="98" spans="1:48" ht="20.25" customHeight="1" x14ac:dyDescent="0.55000000000000004">
      <c r="A98" s="537"/>
      <c r="B98" s="538"/>
      <c r="C98" s="537"/>
      <c r="D98" s="538"/>
      <c r="E98" s="537"/>
      <c r="F98" s="538"/>
      <c r="G98" s="537"/>
      <c r="H98" s="538">
        <v>6</v>
      </c>
      <c r="I98" s="540"/>
      <c r="J98" s="781"/>
      <c r="K98" s="781"/>
      <c r="L98" s="781"/>
      <c r="M98" s="781"/>
      <c r="N98" s="781"/>
      <c r="O98" s="781"/>
      <c r="P98" s="781"/>
      <c r="Q98" s="781"/>
      <c r="R98" s="831" t="s">
        <v>191</v>
      </c>
      <c r="S98" s="988"/>
      <c r="T98" s="832" t="s">
        <v>2565</v>
      </c>
      <c r="U98" s="831" t="s">
        <v>291</v>
      </c>
      <c r="V98" s="832"/>
      <c r="W98" s="545"/>
      <c r="X98" s="548"/>
      <c r="Y98" s="547"/>
      <c r="Z98" s="547"/>
      <c r="AA98" s="94"/>
      <c r="AB98" s="94"/>
      <c r="AC98" s="1163"/>
      <c r="AD98" s="1163"/>
      <c r="AE98" s="1163"/>
      <c r="AF98" s="1163"/>
      <c r="AG98" s="1163"/>
      <c r="AH98" s="1163"/>
      <c r="AI98" s="1164"/>
      <c r="AJ98" s="1164"/>
      <c r="AK98" s="1142"/>
      <c r="AL98" s="1142"/>
      <c r="AM98" s="1164"/>
      <c r="AN98" s="1164"/>
      <c r="AO98" s="1162"/>
      <c r="AP98" s="1164"/>
      <c r="AQ98" s="1164"/>
      <c r="AR98" s="1164"/>
      <c r="AS98" s="1164"/>
      <c r="AT98" s="1164"/>
      <c r="AU98" s="1164"/>
      <c r="AV98" s="1200"/>
    </row>
    <row r="99" spans="1:48" ht="20.25" customHeight="1" x14ac:dyDescent="0.55000000000000004">
      <c r="A99" s="537"/>
      <c r="B99" s="538"/>
      <c r="C99" s="537"/>
      <c r="D99" s="538"/>
      <c r="E99" s="537"/>
      <c r="F99" s="538"/>
      <c r="G99" s="537"/>
      <c r="H99" s="538">
        <v>7</v>
      </c>
      <c r="I99" s="540"/>
      <c r="J99" s="781"/>
      <c r="K99" s="781"/>
      <c r="L99" s="781"/>
      <c r="M99" s="781"/>
      <c r="N99" s="781"/>
      <c r="O99" s="781"/>
      <c r="P99" s="781"/>
      <c r="Q99" s="781"/>
      <c r="R99" s="831" t="s">
        <v>191</v>
      </c>
      <c r="S99" s="988"/>
      <c r="T99" s="3058" t="s">
        <v>2566</v>
      </c>
      <c r="U99" s="831" t="s">
        <v>291</v>
      </c>
      <c r="V99" s="832"/>
      <c r="W99" s="545"/>
      <c r="X99" s="548"/>
      <c r="Y99" s="547"/>
      <c r="Z99" s="547"/>
      <c r="AA99" s="94"/>
      <c r="AB99" s="94"/>
      <c r="AC99" s="1163"/>
      <c r="AD99" s="1163"/>
      <c r="AE99" s="1163"/>
      <c r="AF99" s="1163"/>
      <c r="AG99" s="1163"/>
      <c r="AH99" s="1163"/>
      <c r="AI99" s="1164"/>
      <c r="AJ99" s="1164"/>
      <c r="AK99" s="1142"/>
      <c r="AL99" s="1142"/>
      <c r="AM99" s="1164"/>
      <c r="AN99" s="1164"/>
      <c r="AO99" s="1162"/>
      <c r="AP99" s="1164"/>
      <c r="AQ99" s="1164"/>
      <c r="AR99" s="1164"/>
      <c r="AS99" s="1164"/>
      <c r="AT99" s="1164"/>
      <c r="AU99" s="1164"/>
      <c r="AV99" s="1200"/>
    </row>
    <row r="100" spans="1:48" ht="20.25" customHeight="1" x14ac:dyDescent="0.55000000000000004">
      <c r="A100" s="537"/>
      <c r="B100" s="538"/>
      <c r="C100" s="537"/>
      <c r="D100" s="538"/>
      <c r="E100" s="537"/>
      <c r="F100" s="538"/>
      <c r="G100" s="537"/>
      <c r="H100" s="538"/>
      <c r="I100" s="540"/>
      <c r="J100" s="781"/>
      <c r="K100" s="781"/>
      <c r="L100" s="781"/>
      <c r="M100" s="781"/>
      <c r="N100" s="781"/>
      <c r="O100" s="781"/>
      <c r="P100" s="781"/>
      <c r="Q100" s="781"/>
      <c r="R100" s="831" t="s">
        <v>191</v>
      </c>
      <c r="S100" s="988"/>
      <c r="T100" s="3059" t="s">
        <v>2567</v>
      </c>
      <c r="U100" s="831" t="s">
        <v>291</v>
      </c>
      <c r="V100" s="832"/>
      <c r="W100" s="545"/>
      <c r="X100" s="548"/>
      <c r="Y100" s="547"/>
      <c r="Z100" s="547"/>
      <c r="AA100" s="94"/>
      <c r="AB100" s="94"/>
      <c r="AC100" s="1163"/>
      <c r="AD100" s="1163"/>
      <c r="AE100" s="1163"/>
      <c r="AF100" s="1163"/>
      <c r="AG100" s="1163"/>
      <c r="AH100" s="1163"/>
      <c r="AI100" s="1164"/>
      <c r="AJ100" s="1164"/>
      <c r="AK100" s="1142"/>
      <c r="AL100" s="1142"/>
      <c r="AM100" s="1164"/>
      <c r="AN100" s="1164"/>
      <c r="AO100" s="1162"/>
      <c r="AP100" s="1164"/>
      <c r="AQ100" s="1164"/>
      <c r="AR100" s="1164"/>
      <c r="AS100" s="1164"/>
      <c r="AT100" s="1164"/>
      <c r="AU100" s="1164"/>
      <c r="AV100" s="1200"/>
    </row>
    <row r="101" spans="1:48" ht="20.25" customHeight="1" x14ac:dyDescent="0.55000000000000004">
      <c r="A101" s="537"/>
      <c r="B101" s="538"/>
      <c r="C101" s="537"/>
      <c r="D101" s="538"/>
      <c r="E101" s="537"/>
      <c r="F101" s="538"/>
      <c r="G101" s="537"/>
      <c r="H101" s="538"/>
      <c r="I101" s="540"/>
      <c r="J101" s="781"/>
      <c r="K101" s="781"/>
      <c r="L101" s="781"/>
      <c r="M101" s="781"/>
      <c r="N101" s="781"/>
      <c r="O101" s="781"/>
      <c r="P101" s="781"/>
      <c r="Q101" s="781"/>
      <c r="R101" s="831"/>
      <c r="S101" s="832" t="s">
        <v>2568</v>
      </c>
      <c r="T101" s="832"/>
      <c r="U101" s="831"/>
      <c r="V101" s="1136" t="s">
        <v>2569</v>
      </c>
      <c r="W101" s="545"/>
      <c r="X101" s="548"/>
      <c r="Y101" s="547"/>
      <c r="Z101" s="547"/>
      <c r="AA101" s="94"/>
      <c r="AB101" s="94"/>
      <c r="AC101" s="1163"/>
      <c r="AD101" s="1163"/>
      <c r="AE101" s="1163"/>
      <c r="AF101" s="1163"/>
      <c r="AG101" s="1163"/>
      <c r="AH101" s="1163"/>
      <c r="AI101" s="1164"/>
      <c r="AJ101" s="1164"/>
      <c r="AK101" s="1142"/>
      <c r="AL101" s="1142"/>
      <c r="AM101" s="1164"/>
      <c r="AN101" s="1164"/>
      <c r="AO101" s="1162"/>
      <c r="AP101" s="1164"/>
      <c r="AQ101" s="1164"/>
      <c r="AR101" s="1164"/>
      <c r="AS101" s="1164"/>
      <c r="AT101" s="1164"/>
      <c r="AU101" s="1164"/>
      <c r="AV101" s="1200"/>
    </row>
    <row r="102" spans="1:48" ht="20.25" customHeight="1" x14ac:dyDescent="0.55000000000000004">
      <c r="A102" s="537"/>
      <c r="B102" s="538"/>
      <c r="C102" s="537"/>
      <c r="D102" s="538"/>
      <c r="E102" s="537"/>
      <c r="F102" s="538"/>
      <c r="G102" s="537"/>
      <c r="H102" s="538"/>
      <c r="I102" s="540"/>
      <c r="J102" s="781"/>
      <c r="K102" s="781"/>
      <c r="L102" s="781"/>
      <c r="M102" s="781"/>
      <c r="N102" s="781"/>
      <c r="O102" s="781"/>
      <c r="P102" s="781"/>
      <c r="Q102" s="781"/>
      <c r="R102" s="765" t="s">
        <v>191</v>
      </c>
      <c r="S102" s="766" t="s">
        <v>2570</v>
      </c>
      <c r="T102" s="766"/>
      <c r="U102" s="765" t="s">
        <v>291</v>
      </c>
      <c r="V102" s="766"/>
      <c r="W102" s="545"/>
      <c r="X102" s="548"/>
      <c r="Y102" s="547"/>
      <c r="Z102" s="547"/>
      <c r="AA102" s="94"/>
      <c r="AB102" s="94"/>
      <c r="AC102" s="1163"/>
      <c r="AD102" s="1163"/>
      <c r="AE102" s="1163"/>
      <c r="AF102" s="1163"/>
      <c r="AG102" s="1163"/>
      <c r="AH102" s="1163"/>
      <c r="AI102" s="1164"/>
      <c r="AJ102" s="1164"/>
      <c r="AK102" s="1142"/>
      <c r="AL102" s="1142"/>
      <c r="AM102" s="1164"/>
      <c r="AN102" s="1164"/>
      <c r="AO102" s="1162"/>
      <c r="AP102" s="1164"/>
      <c r="AQ102" s="1164"/>
      <c r="AR102" s="1164"/>
      <c r="AS102" s="1164"/>
      <c r="AT102" s="1164"/>
      <c r="AU102" s="1164"/>
      <c r="AV102" s="1200"/>
    </row>
    <row r="103" spans="1:48" ht="20.25" customHeight="1" x14ac:dyDescent="0.55000000000000004">
      <c r="A103" s="537"/>
      <c r="B103" s="538"/>
      <c r="C103" s="537"/>
      <c r="D103" s="538"/>
      <c r="E103" s="537"/>
      <c r="F103" s="538"/>
      <c r="G103" s="537"/>
      <c r="H103" s="538"/>
      <c r="I103" s="540"/>
      <c r="J103" s="781"/>
      <c r="K103" s="781"/>
      <c r="L103" s="781"/>
      <c r="M103" s="781"/>
      <c r="N103" s="781"/>
      <c r="O103" s="781"/>
      <c r="P103" s="781"/>
      <c r="Q103" s="781"/>
      <c r="R103" s="765" t="s">
        <v>191</v>
      </c>
      <c r="S103" s="808"/>
      <c r="T103" s="766" t="s">
        <v>2571</v>
      </c>
      <c r="U103" s="765" t="s">
        <v>291</v>
      </c>
      <c r="V103" s="766"/>
      <c r="W103" s="545"/>
      <c r="X103" s="548"/>
      <c r="Y103" s="547"/>
      <c r="Z103" s="547"/>
      <c r="AA103" s="94"/>
      <c r="AB103" s="94"/>
      <c r="AC103" s="1163"/>
      <c r="AD103" s="1163"/>
      <c r="AE103" s="1163"/>
      <c r="AF103" s="1163"/>
      <c r="AG103" s="1163"/>
      <c r="AH103" s="1163"/>
      <c r="AI103" s="1164"/>
      <c r="AJ103" s="1164"/>
      <c r="AK103" s="1142"/>
      <c r="AL103" s="1142"/>
      <c r="AM103" s="1164"/>
      <c r="AN103" s="1164"/>
      <c r="AO103" s="1162"/>
      <c r="AP103" s="1164"/>
      <c r="AQ103" s="1164"/>
      <c r="AR103" s="1164"/>
      <c r="AS103" s="1164"/>
      <c r="AT103" s="1164"/>
      <c r="AU103" s="1164"/>
      <c r="AV103" s="1200"/>
    </row>
    <row r="104" spans="1:48" ht="20.25" customHeight="1" x14ac:dyDescent="0.55000000000000004">
      <c r="A104" s="537"/>
      <c r="B104" s="538"/>
      <c r="C104" s="537"/>
      <c r="D104" s="538"/>
      <c r="E104" s="537"/>
      <c r="F104" s="538"/>
      <c r="G104" s="537"/>
      <c r="H104" s="538"/>
      <c r="I104" s="540"/>
      <c r="J104" s="781"/>
      <c r="K104" s="781"/>
      <c r="L104" s="781"/>
      <c r="M104" s="781"/>
      <c r="N104" s="781"/>
      <c r="O104" s="781"/>
      <c r="P104" s="781"/>
      <c r="Q104" s="781"/>
      <c r="R104" s="781"/>
      <c r="S104" s="782"/>
      <c r="T104" s="543"/>
      <c r="U104" s="542"/>
      <c r="V104" s="543"/>
      <c r="W104" s="545"/>
      <c r="X104" s="548"/>
      <c r="Y104" s="547"/>
      <c r="Z104" s="547"/>
      <c r="AA104" s="94"/>
      <c r="AB104" s="94"/>
      <c r="AC104" s="1163"/>
      <c r="AD104" s="1163"/>
      <c r="AE104" s="1163"/>
      <c r="AF104" s="1163"/>
      <c r="AG104" s="1163"/>
      <c r="AH104" s="1163"/>
      <c r="AI104" s="1164"/>
      <c r="AJ104" s="1164"/>
      <c r="AK104" s="1142"/>
      <c r="AL104" s="1142"/>
      <c r="AM104" s="1164"/>
      <c r="AN104" s="1164"/>
      <c r="AO104" s="1162"/>
      <c r="AP104" s="1164"/>
      <c r="AQ104" s="1164"/>
      <c r="AR104" s="1164"/>
      <c r="AS104" s="1164"/>
      <c r="AT104" s="1164"/>
      <c r="AU104" s="1164"/>
      <c r="AV104" s="1200"/>
    </row>
    <row r="105" spans="1:48" ht="20.25" customHeight="1" x14ac:dyDescent="0.55000000000000004">
      <c r="A105" s="537">
        <v>0</v>
      </c>
      <c r="B105" s="538">
        <v>8</v>
      </c>
      <c r="C105" s="537">
        <v>0</v>
      </c>
      <c r="D105" s="538">
        <v>7</v>
      </c>
      <c r="E105" s="537">
        <v>0</v>
      </c>
      <c r="F105" s="538">
        <v>5</v>
      </c>
      <c r="G105" s="537">
        <v>0</v>
      </c>
      <c r="H105" s="538">
        <v>0</v>
      </c>
      <c r="I105" s="540" t="str">
        <f>CONCATENATE(A105,B105,C105,D105,E105,F105,G105,H105)</f>
        <v>08070500</v>
      </c>
      <c r="J105" s="781"/>
      <c r="K105" s="781"/>
      <c r="L105" s="781"/>
      <c r="M105" s="781"/>
      <c r="N105" s="781"/>
      <c r="O105" s="781"/>
      <c r="P105" s="781"/>
      <c r="Q105" s="781"/>
      <c r="R105" s="542" t="s">
        <v>119</v>
      </c>
      <c r="S105" s="543" t="s">
        <v>2572</v>
      </c>
      <c r="T105" s="782"/>
      <c r="U105" s="781"/>
      <c r="V105" s="782"/>
      <c r="W105" s="780"/>
      <c r="X105" s="548"/>
      <c r="Y105" s="547"/>
      <c r="Z105" s="547"/>
      <c r="AA105" s="61"/>
      <c r="AB105" s="61"/>
      <c r="AC105" s="1163"/>
      <c r="AD105" s="1163"/>
      <c r="AE105" s="1163"/>
      <c r="AF105" s="1163"/>
      <c r="AG105" s="1163"/>
      <c r="AH105" s="1163"/>
      <c r="AI105" s="1164"/>
      <c r="AJ105" s="1164"/>
      <c r="AK105" s="1201"/>
      <c r="AL105" s="1201"/>
      <c r="AM105" s="1164"/>
      <c r="AN105" s="1164"/>
      <c r="AO105" s="1162"/>
      <c r="AP105" s="1164"/>
      <c r="AQ105" s="1164"/>
      <c r="AR105" s="1164"/>
      <c r="AS105" s="1164"/>
      <c r="AT105" s="1164"/>
      <c r="AU105" s="1164"/>
      <c r="AV105" s="1200"/>
    </row>
    <row r="106" spans="1:48" ht="20.25" customHeight="1" x14ac:dyDescent="0.55000000000000004">
      <c r="A106" s="537">
        <v>0</v>
      </c>
      <c r="B106" s="538">
        <v>8</v>
      </c>
      <c r="C106" s="537">
        <v>0</v>
      </c>
      <c r="D106" s="538">
        <v>7</v>
      </c>
      <c r="E106" s="537">
        <v>0</v>
      </c>
      <c r="F106" s="538">
        <v>5</v>
      </c>
      <c r="G106" s="537">
        <v>0</v>
      </c>
      <c r="H106" s="538">
        <v>1</v>
      </c>
      <c r="I106" s="540" t="str">
        <f>CONCATENATE(A106,B106,C106,D106,E106,F106,G106,H106)</f>
        <v>08070501</v>
      </c>
      <c r="J106" s="781"/>
      <c r="K106" s="781">
        <v>71530</v>
      </c>
      <c r="L106" s="781"/>
      <c r="M106" s="781"/>
      <c r="N106" s="781"/>
      <c r="O106" s="781"/>
      <c r="P106" s="781"/>
      <c r="Q106" s="781"/>
      <c r="R106" s="831" t="s">
        <v>191</v>
      </c>
      <c r="S106" s="832"/>
      <c r="T106" s="987" t="s">
        <v>2447</v>
      </c>
      <c r="U106" s="986" t="s">
        <v>653</v>
      </c>
      <c r="V106" s="987"/>
      <c r="W106" s="545" t="s">
        <v>2573</v>
      </c>
      <c r="X106" s="548"/>
      <c r="Y106" s="547"/>
      <c r="Z106" s="547"/>
      <c r="AA106" s="94"/>
      <c r="AB106" s="94"/>
      <c r="AC106" s="1163">
        <v>120</v>
      </c>
      <c r="AD106" s="1163">
        <v>140</v>
      </c>
      <c r="AE106" s="1163"/>
      <c r="AF106" s="1163"/>
      <c r="AG106" s="1163"/>
      <c r="AH106" s="1163"/>
      <c r="AI106" s="1164">
        <v>39.341140271493202</v>
      </c>
      <c r="AJ106" s="1164">
        <v>97.631058823529401</v>
      </c>
      <c r="AK106" s="1230">
        <v>2</v>
      </c>
      <c r="AL106" s="1230"/>
      <c r="AM106" s="1164">
        <v>203.00633484162901</v>
      </c>
      <c r="AN106" s="1164">
        <f>SUM(AI106,AJ106,AM106)</f>
        <v>339.97853393665162</v>
      </c>
      <c r="AO106" s="1162"/>
      <c r="AP106" s="1164">
        <v>125.835425046118</v>
      </c>
      <c r="AQ106" s="1164">
        <v>60</v>
      </c>
      <c r="AR106" s="1164">
        <v>3605</v>
      </c>
      <c r="AS106" s="1164">
        <v>40.633745306496898</v>
      </c>
      <c r="AT106" s="1164">
        <f>SUM(AN106,AP106,AQ106,AR106,AS106)</f>
        <v>4171.4477042892668</v>
      </c>
      <c r="AU106" s="1164"/>
      <c r="AV106" s="1200">
        <v>400</v>
      </c>
    </row>
    <row r="107" spans="1:48" ht="20.25" customHeight="1" x14ac:dyDescent="0.55000000000000004">
      <c r="A107" s="537">
        <v>0</v>
      </c>
      <c r="B107" s="538">
        <v>8</v>
      </c>
      <c r="C107" s="537">
        <v>0</v>
      </c>
      <c r="D107" s="538">
        <v>7</v>
      </c>
      <c r="E107" s="537">
        <v>0</v>
      </c>
      <c r="F107" s="538">
        <v>5</v>
      </c>
      <c r="G107" s="537">
        <v>0</v>
      </c>
      <c r="H107" s="538">
        <v>2</v>
      </c>
      <c r="I107" s="540" t="str">
        <f>CONCATENATE(A107,B107,C107,D107,E107,F107,G107,H107)</f>
        <v>08070502</v>
      </c>
      <c r="J107" s="781"/>
      <c r="K107" s="781">
        <v>715301</v>
      </c>
      <c r="L107" s="781"/>
      <c r="M107" s="781"/>
      <c r="N107" s="781"/>
      <c r="O107" s="781"/>
      <c r="P107" s="781"/>
      <c r="Q107" s="781"/>
      <c r="R107" s="986" t="s">
        <v>119</v>
      </c>
      <c r="S107" s="832"/>
      <c r="T107" s="987" t="s">
        <v>2452</v>
      </c>
      <c r="U107" s="986" t="s">
        <v>240</v>
      </c>
      <c r="V107" s="987"/>
      <c r="W107" s="545" t="s">
        <v>2452</v>
      </c>
      <c r="X107" s="548"/>
      <c r="Y107" s="547"/>
      <c r="Z107" s="547"/>
      <c r="AA107" s="94"/>
      <c r="AB107" s="94"/>
      <c r="AC107" s="1163">
        <v>150</v>
      </c>
      <c r="AD107" s="1163">
        <v>160</v>
      </c>
      <c r="AE107" s="1163"/>
      <c r="AF107" s="1163"/>
      <c r="AG107" s="1163"/>
      <c r="AH107" s="1163"/>
      <c r="AI107" s="1164">
        <v>49.176425339366503</v>
      </c>
      <c r="AJ107" s="1164">
        <v>122.038823529412</v>
      </c>
      <c r="AK107" s="1230">
        <v>2</v>
      </c>
      <c r="AL107" s="1230"/>
      <c r="AM107" s="1164">
        <v>232.00723981900501</v>
      </c>
      <c r="AN107" s="1164">
        <f>SUM(AI107,AJ107,AM107)</f>
        <v>403.22248868778354</v>
      </c>
      <c r="AO107" s="1162"/>
      <c r="AP107" s="1164">
        <v>157.29428130764799</v>
      </c>
      <c r="AQ107" s="1164">
        <v>60</v>
      </c>
      <c r="AR107" s="1164">
        <v>8105</v>
      </c>
      <c r="AS107" s="1164">
        <v>40.633745306496898</v>
      </c>
      <c r="AT107" s="1164">
        <f>SUM(AN107,AP107,AQ107,AR107,AS107)</f>
        <v>8766.150515301928</v>
      </c>
      <c r="AU107" s="1164"/>
      <c r="AV107" s="1200">
        <v>400</v>
      </c>
    </row>
    <row r="108" spans="1:48" ht="20.25" customHeight="1" x14ac:dyDescent="0.55000000000000004">
      <c r="A108" s="537">
        <v>0</v>
      </c>
      <c r="B108" s="538">
        <v>8</v>
      </c>
      <c r="C108" s="537">
        <v>0</v>
      </c>
      <c r="D108" s="538">
        <v>7</v>
      </c>
      <c r="E108" s="537">
        <v>0</v>
      </c>
      <c r="F108" s="538">
        <v>5</v>
      </c>
      <c r="G108" s="537">
        <v>0</v>
      </c>
      <c r="H108" s="538">
        <v>3</v>
      </c>
      <c r="I108" s="540" t="str">
        <f>CONCATENATE(A108,B108,C108,D108,E108,F108,G108,H108)</f>
        <v>08070503</v>
      </c>
      <c r="J108" s="781"/>
      <c r="K108" s="781">
        <v>71531</v>
      </c>
      <c r="L108" s="781"/>
      <c r="M108" s="781"/>
      <c r="N108" s="781"/>
      <c r="O108" s="781"/>
      <c r="P108" s="781"/>
      <c r="Q108" s="781"/>
      <c r="R108" s="989" t="s">
        <v>191</v>
      </c>
      <c r="S108" s="879"/>
      <c r="T108" s="990" t="s">
        <v>2453</v>
      </c>
      <c r="U108" s="989" t="s">
        <v>268</v>
      </c>
      <c r="V108" s="990"/>
      <c r="W108" s="545" t="s">
        <v>2453</v>
      </c>
      <c r="X108" s="548"/>
      <c r="Y108" s="547"/>
      <c r="Z108" s="547"/>
      <c r="AA108" s="94"/>
      <c r="AB108" s="94"/>
      <c r="AC108" s="1163">
        <v>120</v>
      </c>
      <c r="AD108" s="1163">
        <v>140</v>
      </c>
      <c r="AE108" s="1163"/>
      <c r="AF108" s="1163"/>
      <c r="AG108" s="1163"/>
      <c r="AH108" s="1163"/>
      <c r="AI108" s="1164">
        <v>39.341140271493202</v>
      </c>
      <c r="AJ108" s="1164">
        <v>97.631058823529401</v>
      </c>
      <c r="AK108" s="1230">
        <v>2</v>
      </c>
      <c r="AL108" s="1230"/>
      <c r="AM108" s="1164">
        <v>203.00633484162901</v>
      </c>
      <c r="AN108" s="1164">
        <f>SUM(AI108,AJ108,AM108)</f>
        <v>339.97853393665162</v>
      </c>
      <c r="AO108" s="1162"/>
      <c r="AP108" s="1164">
        <v>125.835425046118</v>
      </c>
      <c r="AQ108" s="1164">
        <v>30</v>
      </c>
      <c r="AR108" s="1164">
        <v>4660</v>
      </c>
      <c r="AS108" s="1164">
        <v>40.633745306496898</v>
      </c>
      <c r="AT108" s="1164">
        <f>SUM(AN108,AP108,AQ108,AR108,AS108)</f>
        <v>5196.4477042892668</v>
      </c>
      <c r="AU108" s="1164"/>
      <c r="AV108" s="1200">
        <v>200</v>
      </c>
    </row>
    <row r="109" spans="1:48" ht="20.25" customHeight="1" x14ac:dyDescent="0.55000000000000004">
      <c r="A109" s="537">
        <v>0</v>
      </c>
      <c r="B109" s="538">
        <v>8</v>
      </c>
      <c r="C109" s="537">
        <v>0</v>
      </c>
      <c r="D109" s="538">
        <v>7</v>
      </c>
      <c r="E109" s="537">
        <v>0</v>
      </c>
      <c r="F109" s="538">
        <v>5</v>
      </c>
      <c r="G109" s="537">
        <v>0</v>
      </c>
      <c r="H109" s="538">
        <v>4</v>
      </c>
      <c r="I109" s="540" t="str">
        <f>CONCATENATE(A109,B109,C109,D109,E109,F109,G109,H109)</f>
        <v>08070504</v>
      </c>
      <c r="J109" s="781"/>
      <c r="K109" s="781">
        <v>71532</v>
      </c>
      <c r="L109" s="781"/>
      <c r="M109" s="781"/>
      <c r="N109" s="781"/>
      <c r="O109" s="781"/>
      <c r="P109" s="781"/>
      <c r="Q109" s="781"/>
      <c r="R109" s="989" t="s">
        <v>191</v>
      </c>
      <c r="S109" s="879"/>
      <c r="T109" s="990" t="s">
        <v>2448</v>
      </c>
      <c r="U109" s="989" t="s">
        <v>268</v>
      </c>
      <c r="V109" s="990"/>
      <c r="W109" s="545" t="s">
        <v>2448</v>
      </c>
      <c r="X109" s="548"/>
      <c r="Y109" s="547"/>
      <c r="Z109" s="547"/>
      <c r="AA109" s="94"/>
      <c r="AB109" s="94"/>
      <c r="AC109" s="1163">
        <v>100</v>
      </c>
      <c r="AD109" s="1163">
        <v>120</v>
      </c>
      <c r="AE109" s="1163"/>
      <c r="AF109" s="1163"/>
      <c r="AG109" s="1163"/>
      <c r="AH109" s="1163"/>
      <c r="AI109" s="1164">
        <v>32.784283559577702</v>
      </c>
      <c r="AJ109" s="1164">
        <v>81.359215686274496</v>
      </c>
      <c r="AK109" s="1230">
        <v>2</v>
      </c>
      <c r="AL109" s="1230"/>
      <c r="AM109" s="1164">
        <v>174.00542986425299</v>
      </c>
      <c r="AN109" s="1164">
        <f>SUM(AI109,AJ109,AM109)</f>
        <v>288.1489291101052</v>
      </c>
      <c r="AO109" s="1162"/>
      <c r="AP109" s="1164">
        <v>104.862854205099</v>
      </c>
      <c r="AQ109" s="1164">
        <v>30</v>
      </c>
      <c r="AR109" s="1164">
        <v>2464</v>
      </c>
      <c r="AS109" s="1164">
        <v>40.633745306496898</v>
      </c>
      <c r="AT109" s="1164">
        <f>SUM(AN109,AP109,AQ109,AR109,AS109)</f>
        <v>2927.6455286217015</v>
      </c>
      <c r="AU109" s="1164"/>
      <c r="AV109" s="1200">
        <v>200</v>
      </c>
    </row>
    <row r="110" spans="1:48" ht="20.25" customHeight="1" x14ac:dyDescent="0.55000000000000004">
      <c r="A110" s="537"/>
      <c r="B110" s="538"/>
      <c r="C110" s="537"/>
      <c r="D110" s="538"/>
      <c r="E110" s="537"/>
      <c r="F110" s="538"/>
      <c r="G110" s="537"/>
      <c r="H110" s="538"/>
      <c r="I110" s="540"/>
      <c r="J110" s="781"/>
      <c r="K110" s="781"/>
      <c r="L110" s="781"/>
      <c r="M110" s="781"/>
      <c r="N110" s="781"/>
      <c r="O110" s="781"/>
      <c r="P110" s="781"/>
      <c r="Q110" s="781"/>
      <c r="R110" s="831" t="s">
        <v>191</v>
      </c>
      <c r="S110" s="988"/>
      <c r="T110" s="832" t="s">
        <v>2449</v>
      </c>
      <c r="U110" s="831" t="s">
        <v>291</v>
      </c>
      <c r="V110" s="832"/>
      <c r="W110" s="545"/>
      <c r="X110" s="548"/>
      <c r="Y110" s="547"/>
      <c r="Z110" s="547"/>
      <c r="AA110" s="94"/>
      <c r="AB110" s="94"/>
      <c r="AC110" s="1163"/>
      <c r="AD110" s="1163"/>
      <c r="AE110" s="1163"/>
      <c r="AF110" s="1163"/>
      <c r="AG110" s="1163"/>
      <c r="AH110" s="1163"/>
      <c r="AI110" s="1164"/>
      <c r="AJ110" s="1164"/>
      <c r="AK110" s="1142"/>
      <c r="AL110" s="1142"/>
      <c r="AM110" s="1164"/>
      <c r="AN110" s="1164"/>
      <c r="AO110" s="1162"/>
      <c r="AP110" s="1164"/>
      <c r="AQ110" s="1164"/>
      <c r="AR110" s="1164"/>
      <c r="AS110" s="1164"/>
      <c r="AT110" s="1164"/>
      <c r="AU110" s="1164"/>
      <c r="AV110" s="1200"/>
    </row>
    <row r="111" spans="1:48" ht="20.25" customHeight="1" x14ac:dyDescent="0.55000000000000004">
      <c r="A111" s="537"/>
      <c r="B111" s="538"/>
      <c r="C111" s="537"/>
      <c r="D111" s="538"/>
      <c r="E111" s="537"/>
      <c r="F111" s="538"/>
      <c r="G111" s="537"/>
      <c r="H111" s="538"/>
      <c r="I111" s="540"/>
      <c r="J111" s="781"/>
      <c r="K111" s="781"/>
      <c r="L111" s="781"/>
      <c r="M111" s="781"/>
      <c r="N111" s="781"/>
      <c r="O111" s="781"/>
      <c r="P111" s="781"/>
      <c r="Q111" s="781"/>
      <c r="R111" s="831" t="s">
        <v>191</v>
      </c>
      <c r="S111" s="988"/>
      <c r="T111" s="832" t="s">
        <v>2454</v>
      </c>
      <c r="U111" s="831" t="s">
        <v>291</v>
      </c>
      <c r="V111" s="832"/>
      <c r="W111" s="545"/>
      <c r="X111" s="548"/>
      <c r="Y111" s="547"/>
      <c r="Z111" s="547"/>
      <c r="AA111" s="94"/>
      <c r="AB111" s="94"/>
      <c r="AC111" s="1163"/>
      <c r="AD111" s="1163"/>
      <c r="AE111" s="1163"/>
      <c r="AF111" s="1163"/>
      <c r="AG111" s="1163"/>
      <c r="AH111" s="1163"/>
      <c r="AI111" s="1164"/>
      <c r="AJ111" s="1164"/>
      <c r="AK111" s="1142"/>
      <c r="AL111" s="1142"/>
      <c r="AM111" s="1164"/>
      <c r="AN111" s="1164"/>
      <c r="AO111" s="1162"/>
      <c r="AP111" s="1164"/>
      <c r="AQ111" s="1164"/>
      <c r="AR111" s="1164"/>
      <c r="AS111" s="1164"/>
      <c r="AT111" s="1164"/>
      <c r="AU111" s="1164"/>
      <c r="AV111" s="1200"/>
    </row>
    <row r="112" spans="1:48" ht="20.25" customHeight="1" x14ac:dyDescent="0.55000000000000004">
      <c r="A112" s="537"/>
      <c r="B112" s="538"/>
      <c r="C112" s="537"/>
      <c r="D112" s="538"/>
      <c r="E112" s="537"/>
      <c r="F112" s="538"/>
      <c r="G112" s="537"/>
      <c r="H112" s="538"/>
      <c r="I112" s="540"/>
      <c r="J112" s="781"/>
      <c r="K112" s="781"/>
      <c r="L112" s="781"/>
      <c r="M112" s="781"/>
      <c r="N112" s="781"/>
      <c r="O112" s="781"/>
      <c r="P112" s="781"/>
      <c r="Q112" s="781"/>
      <c r="R112" s="831" t="s">
        <v>191</v>
      </c>
      <c r="S112" s="988"/>
      <c r="T112" s="832" t="s">
        <v>2455</v>
      </c>
      <c r="U112" s="831" t="s">
        <v>291</v>
      </c>
      <c r="V112" s="832"/>
      <c r="W112" s="545"/>
      <c r="X112" s="548"/>
      <c r="Y112" s="547"/>
      <c r="Z112" s="547"/>
      <c r="AA112" s="94"/>
      <c r="AB112" s="94"/>
      <c r="AC112" s="1163"/>
      <c r="AD112" s="1163"/>
      <c r="AE112" s="1163"/>
      <c r="AF112" s="1163"/>
      <c r="AG112" s="1163"/>
      <c r="AH112" s="1163"/>
      <c r="AI112" s="1164"/>
      <c r="AJ112" s="1164"/>
      <c r="AK112" s="1142"/>
      <c r="AL112" s="1142"/>
      <c r="AM112" s="1164"/>
      <c r="AN112" s="1164"/>
      <c r="AO112" s="1162"/>
      <c r="AP112" s="1164"/>
      <c r="AQ112" s="1164"/>
      <c r="AR112" s="1164"/>
      <c r="AS112" s="1164"/>
      <c r="AT112" s="1164"/>
      <c r="AU112" s="1164"/>
      <c r="AV112" s="1200"/>
    </row>
    <row r="113" spans="1:48" ht="20.25" customHeight="1" x14ac:dyDescent="0.55000000000000004">
      <c r="A113" s="537"/>
      <c r="B113" s="538"/>
      <c r="C113" s="537"/>
      <c r="D113" s="538"/>
      <c r="E113" s="537"/>
      <c r="F113" s="538"/>
      <c r="G113" s="537"/>
      <c r="H113" s="538"/>
      <c r="I113" s="540"/>
      <c r="J113" s="781"/>
      <c r="K113" s="781"/>
      <c r="L113" s="781"/>
      <c r="M113" s="781"/>
      <c r="N113" s="781"/>
      <c r="O113" s="781"/>
      <c r="P113" s="781"/>
      <c r="Q113" s="781"/>
      <c r="R113" s="831" t="s">
        <v>191</v>
      </c>
      <c r="S113" s="988"/>
      <c r="T113" s="832" t="s">
        <v>2450</v>
      </c>
      <c r="U113" s="831" t="s">
        <v>291</v>
      </c>
      <c r="V113" s="832"/>
      <c r="W113" s="545"/>
      <c r="X113" s="548"/>
      <c r="Y113" s="547"/>
      <c r="Z113" s="547"/>
      <c r="AA113" s="94"/>
      <c r="AB113" s="94"/>
      <c r="AC113" s="1163"/>
      <c r="AD113" s="1163"/>
      <c r="AE113" s="1163"/>
      <c r="AF113" s="1163"/>
      <c r="AG113" s="1163"/>
      <c r="AH113" s="1163"/>
      <c r="AI113" s="1164"/>
      <c r="AJ113" s="1164"/>
      <c r="AK113" s="1142"/>
      <c r="AL113" s="1142"/>
      <c r="AM113" s="1164"/>
      <c r="AN113" s="1164"/>
      <c r="AO113" s="1162"/>
      <c r="AP113" s="1164"/>
      <c r="AQ113" s="1164"/>
      <c r="AR113" s="1164"/>
      <c r="AS113" s="1164"/>
      <c r="AT113" s="1164"/>
      <c r="AU113" s="1164"/>
      <c r="AV113" s="1200"/>
    </row>
    <row r="114" spans="1:48" ht="20.25" customHeight="1" x14ac:dyDescent="0.55000000000000004">
      <c r="A114" s="537"/>
      <c r="B114" s="538"/>
      <c r="C114" s="537"/>
      <c r="D114" s="538"/>
      <c r="E114" s="537"/>
      <c r="F114" s="538"/>
      <c r="G114" s="537"/>
      <c r="H114" s="538"/>
      <c r="I114" s="540"/>
      <c r="J114" s="781"/>
      <c r="K114" s="781"/>
      <c r="L114" s="781"/>
      <c r="M114" s="781"/>
      <c r="N114" s="781"/>
      <c r="O114" s="781"/>
      <c r="P114" s="781"/>
      <c r="Q114" s="781"/>
      <c r="R114" s="831" t="s">
        <v>191</v>
      </c>
      <c r="S114" s="988"/>
      <c r="T114" s="832" t="s">
        <v>2451</v>
      </c>
      <c r="U114" s="831" t="s">
        <v>291</v>
      </c>
      <c r="V114" s="832"/>
      <c r="W114" s="545"/>
      <c r="X114" s="548"/>
      <c r="Y114" s="547"/>
      <c r="Z114" s="547"/>
      <c r="AA114" s="94"/>
      <c r="AB114" s="94"/>
      <c r="AC114" s="1163"/>
      <c r="AD114" s="1163"/>
      <c r="AE114" s="1163"/>
      <c r="AF114" s="1163"/>
      <c r="AG114" s="1163"/>
      <c r="AH114" s="1163"/>
      <c r="AI114" s="1164"/>
      <c r="AJ114" s="1164"/>
      <c r="AK114" s="1142"/>
      <c r="AL114" s="1142"/>
      <c r="AM114" s="1164"/>
      <c r="AN114" s="1164"/>
      <c r="AO114" s="1162"/>
      <c r="AP114" s="1164"/>
      <c r="AQ114" s="1164"/>
      <c r="AR114" s="1164"/>
      <c r="AS114" s="1164"/>
      <c r="AT114" s="1164"/>
      <c r="AU114" s="1164"/>
      <c r="AV114" s="1200"/>
    </row>
    <row r="115" spans="1:48" ht="20.25" customHeight="1" x14ac:dyDescent="0.55000000000000004">
      <c r="A115" s="537"/>
      <c r="B115" s="538"/>
      <c r="C115" s="537"/>
      <c r="D115" s="538"/>
      <c r="E115" s="537"/>
      <c r="F115" s="538"/>
      <c r="G115" s="537"/>
      <c r="H115" s="538"/>
      <c r="I115" s="540"/>
      <c r="J115" s="781"/>
      <c r="K115" s="781"/>
      <c r="L115" s="781"/>
      <c r="M115" s="781"/>
      <c r="N115" s="781"/>
      <c r="O115" s="781"/>
      <c r="P115" s="781"/>
      <c r="Q115" s="781"/>
      <c r="R115" s="831" t="s">
        <v>191</v>
      </c>
      <c r="S115" s="988"/>
      <c r="T115" s="832" t="s">
        <v>2456</v>
      </c>
      <c r="U115" s="831" t="s">
        <v>291</v>
      </c>
      <c r="V115" s="832"/>
      <c r="W115" s="545"/>
      <c r="X115" s="548"/>
      <c r="Y115" s="547"/>
      <c r="Z115" s="547"/>
      <c r="AA115" s="94"/>
      <c r="AB115" s="94"/>
      <c r="AC115" s="1163"/>
      <c r="AD115" s="1163"/>
      <c r="AE115" s="1163"/>
      <c r="AF115" s="1163"/>
      <c r="AG115" s="1163"/>
      <c r="AH115" s="1163"/>
      <c r="AI115" s="1164"/>
      <c r="AJ115" s="1164"/>
      <c r="AK115" s="1142"/>
      <c r="AL115" s="1142"/>
      <c r="AM115" s="1164"/>
      <c r="AN115" s="1164"/>
      <c r="AO115" s="1162"/>
      <c r="AP115" s="1164"/>
      <c r="AQ115" s="1164"/>
      <c r="AR115" s="1164"/>
      <c r="AS115" s="1164"/>
      <c r="AT115" s="1164"/>
      <c r="AU115" s="1164"/>
      <c r="AV115" s="1200"/>
    </row>
    <row r="116" spans="1:48" ht="20.25" customHeight="1" x14ac:dyDescent="0.55000000000000004">
      <c r="A116" s="537"/>
      <c r="B116" s="538"/>
      <c r="C116" s="537"/>
      <c r="D116" s="538"/>
      <c r="E116" s="537"/>
      <c r="F116" s="538"/>
      <c r="G116" s="537"/>
      <c r="H116" s="538"/>
      <c r="I116" s="540"/>
      <c r="J116" s="781"/>
      <c r="K116" s="781"/>
      <c r="L116" s="781"/>
      <c r="M116" s="781"/>
      <c r="N116" s="781"/>
      <c r="O116" s="781"/>
      <c r="P116" s="781"/>
      <c r="Q116" s="781"/>
      <c r="R116" s="831"/>
      <c r="S116" s="832" t="s">
        <v>2574</v>
      </c>
      <c r="T116" s="832"/>
      <c r="U116" s="831"/>
      <c r="V116" s="1136" t="s">
        <v>2575</v>
      </c>
      <c r="W116" s="545"/>
      <c r="X116" s="548"/>
      <c r="Y116" s="547"/>
      <c r="Z116" s="547"/>
      <c r="AA116" s="94"/>
      <c r="AB116" s="94"/>
      <c r="AC116" s="1163"/>
      <c r="AD116" s="1163"/>
      <c r="AE116" s="1163"/>
      <c r="AF116" s="1163"/>
      <c r="AG116" s="1163"/>
      <c r="AH116" s="1163"/>
      <c r="AI116" s="1164"/>
      <c r="AJ116" s="1164"/>
      <c r="AK116" s="1142"/>
      <c r="AL116" s="1142"/>
      <c r="AM116" s="1164"/>
      <c r="AN116" s="1164"/>
      <c r="AO116" s="1162"/>
      <c r="AP116" s="1164"/>
      <c r="AQ116" s="1164"/>
      <c r="AR116" s="1164"/>
      <c r="AS116" s="1164"/>
      <c r="AT116" s="1164"/>
      <c r="AU116" s="1164"/>
      <c r="AV116" s="1200"/>
    </row>
    <row r="117" spans="1:48" s="564" customFormat="1" ht="20.25" customHeight="1" x14ac:dyDescent="0.55000000000000004">
      <c r="A117" s="824"/>
      <c r="B117" s="825"/>
      <c r="C117" s="824"/>
      <c r="D117" s="825"/>
      <c r="E117" s="824"/>
      <c r="F117" s="825"/>
      <c r="G117" s="824"/>
      <c r="H117" s="825"/>
      <c r="I117" s="826"/>
      <c r="J117" s="830"/>
      <c r="K117" s="830"/>
      <c r="L117" s="830"/>
      <c r="M117" s="830"/>
      <c r="N117" s="830"/>
      <c r="O117" s="830"/>
      <c r="P117" s="830"/>
      <c r="Q117" s="830"/>
      <c r="R117" s="830"/>
      <c r="S117" s="879"/>
      <c r="T117" s="987"/>
      <c r="U117" s="986"/>
      <c r="V117" s="987"/>
      <c r="W117" s="536"/>
      <c r="X117" s="536"/>
      <c r="Y117" s="536"/>
      <c r="Z117" s="536"/>
      <c r="AA117" s="536"/>
      <c r="AB117" s="536"/>
      <c r="AC117" s="1147"/>
      <c r="AD117" s="1147"/>
      <c r="AE117" s="1147"/>
      <c r="AF117" s="1147"/>
      <c r="AG117" s="1147"/>
      <c r="AH117" s="1147"/>
      <c r="AI117" s="1149"/>
      <c r="AJ117" s="1149"/>
      <c r="AK117" s="1240"/>
      <c r="AL117" s="1240"/>
      <c r="AM117" s="1149"/>
      <c r="AN117" s="1149"/>
      <c r="AO117" s="1151"/>
      <c r="AP117" s="1149"/>
      <c r="AQ117" s="1149"/>
      <c r="AR117" s="1149"/>
      <c r="AS117" s="1149"/>
      <c r="AT117" s="1149"/>
      <c r="AU117" s="1149"/>
      <c r="AV117" s="1221"/>
    </row>
    <row r="118" spans="1:48" ht="20.25" customHeight="1" x14ac:dyDescent="0.55000000000000004">
      <c r="A118" s="537">
        <v>0</v>
      </c>
      <c r="B118" s="538">
        <v>8</v>
      </c>
      <c r="C118" s="537">
        <v>0</v>
      </c>
      <c r="D118" s="538">
        <v>5</v>
      </c>
      <c r="E118" s="537">
        <v>0</v>
      </c>
      <c r="F118" s="538">
        <v>1</v>
      </c>
      <c r="G118" s="537">
        <v>0</v>
      </c>
      <c r="H118" s="538">
        <v>0</v>
      </c>
      <c r="I118" s="540" t="str">
        <f>CONCATENATE(A118,B118,C118,D118,E118,F118,G118,H118)</f>
        <v>08050100</v>
      </c>
      <c r="J118" s="781"/>
      <c r="K118" s="781"/>
      <c r="L118" s="781"/>
      <c r="M118" s="781"/>
      <c r="N118" s="781"/>
      <c r="O118" s="781"/>
      <c r="P118" s="781"/>
      <c r="Q118" s="781"/>
      <c r="R118" s="1445" t="s">
        <v>119</v>
      </c>
      <c r="S118" s="3060" t="s">
        <v>2210</v>
      </c>
      <c r="T118" s="3061"/>
      <c r="U118" s="3062" t="s">
        <v>653</v>
      </c>
      <c r="V118" s="3061" t="s">
        <v>2576</v>
      </c>
      <c r="W118" s="981"/>
      <c r="X118" s="548"/>
      <c r="Y118" s="547"/>
      <c r="Z118" s="547"/>
      <c r="AA118" s="176"/>
      <c r="AB118" s="176"/>
      <c r="AC118" s="1163"/>
      <c r="AD118" s="1163"/>
      <c r="AE118" s="1163"/>
      <c r="AF118" s="1163"/>
      <c r="AG118" s="1163"/>
      <c r="AH118" s="1163"/>
      <c r="AI118" s="1164"/>
      <c r="AJ118" s="1164"/>
      <c r="AK118" s="1201"/>
      <c r="AL118" s="1201"/>
      <c r="AM118" s="1164"/>
      <c r="AN118" s="1164"/>
      <c r="AO118" s="1162"/>
      <c r="AP118" s="1164"/>
      <c r="AQ118" s="1164"/>
      <c r="AR118" s="1164"/>
      <c r="AS118" s="1164"/>
      <c r="AT118" s="1164"/>
      <c r="AU118" s="1164"/>
      <c r="AV118" s="1200"/>
    </row>
    <row r="119" spans="1:48" ht="20.25" customHeight="1" x14ac:dyDescent="0.55000000000000004">
      <c r="A119" s="537">
        <v>0</v>
      </c>
      <c r="B119" s="538">
        <v>8</v>
      </c>
      <c r="C119" s="537">
        <v>0</v>
      </c>
      <c r="D119" s="538">
        <v>5</v>
      </c>
      <c r="E119" s="537">
        <v>0</v>
      </c>
      <c r="F119" s="538">
        <v>1</v>
      </c>
      <c r="G119" s="537">
        <v>0</v>
      </c>
      <c r="H119" s="538">
        <v>1</v>
      </c>
      <c r="I119" s="540" t="str">
        <f>CONCATENATE(A119,B119,C119,D119,E119,F119,G119,H119)</f>
        <v>08050101</v>
      </c>
      <c r="J119" s="781"/>
      <c r="K119" s="781">
        <v>71534</v>
      </c>
      <c r="L119" s="781"/>
      <c r="M119" s="781"/>
      <c r="N119" s="781"/>
      <c r="O119" s="781"/>
      <c r="P119" s="781"/>
      <c r="Q119" s="781"/>
      <c r="R119" s="1445" t="s">
        <v>119</v>
      </c>
      <c r="S119" s="3061"/>
      <c r="T119" s="3060" t="s">
        <v>2212</v>
      </c>
      <c r="U119" s="3062" t="s">
        <v>653</v>
      </c>
      <c r="V119" s="3061" t="s">
        <v>2576</v>
      </c>
      <c r="W119" s="982" t="s">
        <v>2212</v>
      </c>
      <c r="X119" s="548"/>
      <c r="Y119" s="547"/>
      <c r="Z119" s="547"/>
      <c r="AA119" s="94"/>
      <c r="AB119" s="94"/>
      <c r="AC119" s="1163">
        <v>60</v>
      </c>
      <c r="AD119" s="1163">
        <v>80</v>
      </c>
      <c r="AE119" s="1163"/>
      <c r="AF119" s="1163"/>
      <c r="AG119" s="1163"/>
      <c r="AH119" s="1163"/>
      <c r="AI119" s="1164">
        <v>19.670570135746601</v>
      </c>
      <c r="AJ119" s="1164">
        <v>48.8155294117647</v>
      </c>
      <c r="AK119" s="1201">
        <v>1</v>
      </c>
      <c r="AL119" s="1201"/>
      <c r="AM119" s="1164">
        <v>58.001809954751103</v>
      </c>
      <c r="AN119" s="1164">
        <f>SUM(AI119,AJ119,AM119)</f>
        <v>126.4879095022624</v>
      </c>
      <c r="AO119" s="1162"/>
      <c r="AP119" s="1164">
        <v>62.917712523059201</v>
      </c>
      <c r="AQ119" s="1164">
        <v>7.5</v>
      </c>
      <c r="AR119" s="1164">
        <v>637</v>
      </c>
      <c r="AS119" s="1164">
        <v>40.633745306496898</v>
      </c>
      <c r="AT119" s="1164">
        <f>SUM(AN119,AP119,AQ119,AR119,AS119)</f>
        <v>874.53936733181843</v>
      </c>
      <c r="AU119" s="1164"/>
      <c r="AV119" s="1200">
        <v>50</v>
      </c>
    </row>
    <row r="120" spans="1:48" ht="20.25" customHeight="1" x14ac:dyDescent="0.55000000000000004">
      <c r="A120" s="537">
        <v>0</v>
      </c>
      <c r="B120" s="538">
        <v>8</v>
      </c>
      <c r="C120" s="537">
        <v>0</v>
      </c>
      <c r="D120" s="538">
        <v>5</v>
      </c>
      <c r="E120" s="537">
        <v>0</v>
      </c>
      <c r="F120" s="538">
        <v>1</v>
      </c>
      <c r="G120" s="537">
        <v>0</v>
      </c>
      <c r="H120" s="538">
        <v>2</v>
      </c>
      <c r="I120" s="540" t="str">
        <f>CONCATENATE(A120,B120,C120,D120,E120,F120,G120,H120)</f>
        <v>08050102</v>
      </c>
      <c r="J120" s="781"/>
      <c r="K120" s="781">
        <v>71543</v>
      </c>
      <c r="L120" s="781"/>
      <c r="M120" s="781"/>
      <c r="N120" s="781"/>
      <c r="O120" s="781"/>
      <c r="P120" s="781"/>
      <c r="Q120" s="781"/>
      <c r="R120" s="1445" t="s">
        <v>119</v>
      </c>
      <c r="S120" s="3061"/>
      <c r="T120" s="3060" t="s">
        <v>2215</v>
      </c>
      <c r="U120" s="3062" t="s">
        <v>653</v>
      </c>
      <c r="V120" s="3061" t="s">
        <v>2576</v>
      </c>
      <c r="W120" s="982" t="s">
        <v>2215</v>
      </c>
      <c r="X120" s="548"/>
      <c r="Y120" s="547"/>
      <c r="Z120" s="547"/>
      <c r="AA120" s="94"/>
      <c r="AB120" s="94"/>
      <c r="AC120" s="1163">
        <v>90</v>
      </c>
      <c r="AD120" s="1163">
        <v>100</v>
      </c>
      <c r="AE120" s="1163"/>
      <c r="AF120" s="1163"/>
      <c r="AG120" s="1163"/>
      <c r="AH120" s="1163"/>
      <c r="AI120" s="1164">
        <v>29.505855203619902</v>
      </c>
      <c r="AJ120" s="1164">
        <v>73.2232941176471</v>
      </c>
      <c r="AK120" s="1230">
        <v>2</v>
      </c>
      <c r="AL120" s="1230"/>
      <c r="AM120" s="1164">
        <v>145.00452488687799</v>
      </c>
      <c r="AN120" s="1164">
        <f>SUM(AI120,AJ120,AM120)</f>
        <v>247.73367420814498</v>
      </c>
      <c r="AO120" s="1162"/>
      <c r="AP120" s="1164">
        <v>94.376568784588898</v>
      </c>
      <c r="AQ120" s="1164">
        <v>7.5</v>
      </c>
      <c r="AR120" s="1164">
        <v>1187</v>
      </c>
      <c r="AS120" s="1164">
        <v>40.633745306496898</v>
      </c>
      <c r="AT120" s="1164">
        <f>SUM(AN120,AP120,AQ120,AR120,AS120)</f>
        <v>1577.2439882992308</v>
      </c>
      <c r="AU120" s="1164"/>
      <c r="AV120" s="1200">
        <v>50</v>
      </c>
    </row>
    <row r="121" spans="1:48" ht="20.25" customHeight="1" x14ac:dyDescent="0.55000000000000004">
      <c r="A121" s="537">
        <v>0</v>
      </c>
      <c r="B121" s="538">
        <v>8</v>
      </c>
      <c r="C121" s="537">
        <v>0</v>
      </c>
      <c r="D121" s="538">
        <v>5</v>
      </c>
      <c r="E121" s="537">
        <v>0</v>
      </c>
      <c r="F121" s="538">
        <v>1</v>
      </c>
      <c r="G121" s="537">
        <v>0</v>
      </c>
      <c r="H121" s="538">
        <v>3</v>
      </c>
      <c r="I121" s="540" t="str">
        <f>CONCATENATE(A121,B121,C121,D121,E121,F121,G121,H121)</f>
        <v>08050103</v>
      </c>
      <c r="J121" s="781"/>
      <c r="K121" s="781">
        <v>71544</v>
      </c>
      <c r="L121" s="781"/>
      <c r="M121" s="781"/>
      <c r="N121" s="781"/>
      <c r="O121" s="781"/>
      <c r="P121" s="781"/>
      <c r="Q121" s="781"/>
      <c r="R121" s="1445" t="s">
        <v>119</v>
      </c>
      <c r="S121" s="3061"/>
      <c r="T121" s="3060" t="s">
        <v>2220</v>
      </c>
      <c r="U121" s="3062" t="s">
        <v>653</v>
      </c>
      <c r="V121" s="3061" t="s">
        <v>2576</v>
      </c>
      <c r="W121" s="982" t="s">
        <v>2220</v>
      </c>
      <c r="X121" s="548"/>
      <c r="Y121" s="547"/>
      <c r="Z121" s="547"/>
      <c r="AA121" s="94"/>
      <c r="AB121" s="94"/>
      <c r="AC121" s="1163">
        <v>90</v>
      </c>
      <c r="AD121" s="1163">
        <v>100</v>
      </c>
      <c r="AE121" s="1163"/>
      <c r="AF121" s="1163"/>
      <c r="AG121" s="1163"/>
      <c r="AH121" s="1163"/>
      <c r="AI121" s="1164">
        <v>29.505855203619902</v>
      </c>
      <c r="AJ121" s="1164">
        <v>73.2232941176471</v>
      </c>
      <c r="AK121" s="1201">
        <v>1</v>
      </c>
      <c r="AL121" s="1201"/>
      <c r="AM121" s="1164">
        <v>72.502262443438894</v>
      </c>
      <c r="AN121" s="1164">
        <f>SUM(AI121,AJ121,AM121)</f>
        <v>175.23141176470591</v>
      </c>
      <c r="AO121" s="1162"/>
      <c r="AP121" s="1164">
        <v>94.376568784588898</v>
      </c>
      <c r="AQ121" s="1164">
        <v>7.5</v>
      </c>
      <c r="AR121" s="1164">
        <v>2737</v>
      </c>
      <c r="AS121" s="1164">
        <v>40.633745306496898</v>
      </c>
      <c r="AT121" s="1164">
        <f>SUM(AN121,AP121,AQ121,AR121,AS121)</f>
        <v>3054.7417258557916</v>
      </c>
      <c r="AU121" s="1164"/>
      <c r="AV121" s="1200">
        <v>50</v>
      </c>
    </row>
    <row r="122" spans="1:48" ht="20.25" customHeight="1" x14ac:dyDescent="0.55000000000000004">
      <c r="A122" s="537">
        <v>0</v>
      </c>
      <c r="B122" s="538">
        <v>8</v>
      </c>
      <c r="C122" s="537">
        <v>0</v>
      </c>
      <c r="D122" s="538">
        <v>5</v>
      </c>
      <c r="E122" s="537">
        <v>0</v>
      </c>
      <c r="F122" s="538">
        <v>1</v>
      </c>
      <c r="G122" s="537">
        <v>0</v>
      </c>
      <c r="H122" s="538">
        <v>4</v>
      </c>
      <c r="I122" s="540" t="str">
        <f>CONCATENATE(A122,B122,C122,D122,E122,F122,G122,H122)</f>
        <v>08050104</v>
      </c>
      <c r="J122" s="781"/>
      <c r="K122" s="781">
        <v>71545</v>
      </c>
      <c r="L122" s="781"/>
      <c r="M122" s="781"/>
      <c r="N122" s="781"/>
      <c r="O122" s="781"/>
      <c r="P122" s="781"/>
      <c r="Q122" s="781"/>
      <c r="R122" s="1445" t="s">
        <v>119</v>
      </c>
      <c r="S122" s="3061"/>
      <c r="T122" s="3060" t="s">
        <v>2224</v>
      </c>
      <c r="U122" s="3062" t="s">
        <v>653</v>
      </c>
      <c r="V122" s="3061" t="s">
        <v>2576</v>
      </c>
      <c r="W122" s="982" t="s">
        <v>2224</v>
      </c>
      <c r="X122" s="548"/>
      <c r="Y122" s="547"/>
      <c r="Z122" s="547"/>
      <c r="AA122" s="94"/>
      <c r="AB122" s="94"/>
      <c r="AC122" s="1163">
        <v>120</v>
      </c>
      <c r="AD122" s="1163">
        <v>130</v>
      </c>
      <c r="AE122" s="1163"/>
      <c r="AF122" s="1163"/>
      <c r="AG122" s="1163"/>
      <c r="AH122" s="1163"/>
      <c r="AI122" s="1164">
        <v>39.341140271493202</v>
      </c>
      <c r="AJ122" s="1164">
        <v>97.631058823529401</v>
      </c>
      <c r="AK122" s="1230">
        <v>2</v>
      </c>
      <c r="AL122" s="1230"/>
      <c r="AM122" s="1164">
        <v>188.505882352941</v>
      </c>
      <c r="AN122" s="1164">
        <f>SUM(AI122,AJ122,AM122)</f>
        <v>325.47808144796363</v>
      </c>
      <c r="AO122" s="1162"/>
      <c r="AP122" s="1164">
        <v>125.835425046118</v>
      </c>
      <c r="AQ122" s="1164">
        <v>7.5</v>
      </c>
      <c r="AR122" s="1164">
        <v>5387</v>
      </c>
      <c r="AS122" s="1164">
        <v>40.633745306496898</v>
      </c>
      <c r="AT122" s="1164">
        <f>SUM(AN122,AP122,AQ122,AR122,AS122)</f>
        <v>5886.4472518005787</v>
      </c>
      <c r="AU122" s="1164"/>
      <c r="AV122" s="1200">
        <v>50</v>
      </c>
    </row>
    <row r="123" spans="1:48" ht="20.25" customHeight="1" x14ac:dyDescent="0.55000000000000004">
      <c r="A123" s="537"/>
      <c r="B123" s="538"/>
      <c r="C123" s="537"/>
      <c r="D123" s="538"/>
      <c r="E123" s="537"/>
      <c r="F123" s="538"/>
      <c r="G123" s="537"/>
      <c r="H123" s="538"/>
      <c r="I123" s="540"/>
      <c r="J123" s="781"/>
      <c r="K123" s="781"/>
      <c r="L123" s="781"/>
      <c r="M123" s="781"/>
      <c r="N123" s="781"/>
      <c r="O123" s="781"/>
      <c r="P123" s="781"/>
      <c r="Q123" s="781"/>
      <c r="R123" s="3063" t="s">
        <v>191</v>
      </c>
      <c r="S123" s="3064"/>
      <c r="T123" s="1105" t="s">
        <v>2577</v>
      </c>
      <c r="U123" s="3062" t="s">
        <v>653</v>
      </c>
      <c r="V123" s="3061" t="s">
        <v>2576</v>
      </c>
      <c r="W123" s="982"/>
      <c r="X123" s="548"/>
      <c r="Y123" s="547"/>
      <c r="Z123" s="547"/>
      <c r="AA123" s="94"/>
      <c r="AB123" s="94"/>
      <c r="AC123" s="1163"/>
      <c r="AD123" s="1163"/>
      <c r="AE123" s="1163"/>
      <c r="AF123" s="1163"/>
      <c r="AG123" s="1163"/>
      <c r="AH123" s="1163"/>
      <c r="AI123" s="1164"/>
      <c r="AJ123" s="1164"/>
      <c r="AK123" s="1142"/>
      <c r="AL123" s="1142"/>
      <c r="AM123" s="1164"/>
      <c r="AN123" s="1164"/>
      <c r="AO123" s="1162"/>
      <c r="AP123" s="1164"/>
      <c r="AQ123" s="1164"/>
      <c r="AR123" s="1164"/>
      <c r="AS123" s="1164"/>
      <c r="AT123" s="1164"/>
      <c r="AU123" s="1164"/>
      <c r="AV123" s="1200"/>
    </row>
    <row r="124" spans="1:48" ht="20.25" customHeight="1" x14ac:dyDescent="0.55000000000000004">
      <c r="A124" s="537"/>
      <c r="B124" s="538"/>
      <c r="C124" s="537"/>
      <c r="D124" s="538"/>
      <c r="E124" s="537"/>
      <c r="F124" s="538"/>
      <c r="G124" s="537"/>
      <c r="H124" s="538"/>
      <c r="I124" s="540"/>
      <c r="J124" s="781"/>
      <c r="K124" s="781"/>
      <c r="L124" s="781"/>
      <c r="M124" s="781"/>
      <c r="N124" s="781"/>
      <c r="O124" s="781"/>
      <c r="P124" s="781"/>
      <c r="Q124" s="781"/>
      <c r="R124" s="3063" t="s">
        <v>191</v>
      </c>
      <c r="S124" s="3064"/>
      <c r="T124" s="1105" t="s">
        <v>2578</v>
      </c>
      <c r="U124" s="3062" t="s">
        <v>653</v>
      </c>
      <c r="V124" s="3061" t="s">
        <v>2576</v>
      </c>
      <c r="W124" s="982"/>
      <c r="X124" s="548"/>
      <c r="Y124" s="547"/>
      <c r="Z124" s="547"/>
      <c r="AA124" s="94"/>
      <c r="AB124" s="94"/>
      <c r="AC124" s="1163"/>
      <c r="AD124" s="1163"/>
      <c r="AE124" s="1163"/>
      <c r="AF124" s="1163"/>
      <c r="AG124" s="1163"/>
      <c r="AH124" s="1163"/>
      <c r="AI124" s="1164"/>
      <c r="AJ124" s="1164"/>
      <c r="AK124" s="1142"/>
      <c r="AL124" s="1142"/>
      <c r="AM124" s="1164"/>
      <c r="AN124" s="1164"/>
      <c r="AO124" s="1162"/>
      <c r="AP124" s="1164"/>
      <c r="AQ124" s="1164"/>
      <c r="AR124" s="1164"/>
      <c r="AS124" s="1164"/>
      <c r="AT124" s="1164"/>
      <c r="AU124" s="1164"/>
      <c r="AV124" s="1200"/>
    </row>
    <row r="125" spans="1:48" ht="20.25" customHeight="1" x14ac:dyDescent="0.55000000000000004">
      <c r="A125" s="537">
        <v>0</v>
      </c>
      <c r="B125" s="538">
        <v>8</v>
      </c>
      <c r="C125" s="537">
        <v>0</v>
      </c>
      <c r="D125" s="538">
        <v>5</v>
      </c>
      <c r="E125" s="537">
        <v>0</v>
      </c>
      <c r="F125" s="538">
        <v>1</v>
      </c>
      <c r="G125" s="537">
        <v>0</v>
      </c>
      <c r="H125" s="538">
        <v>5</v>
      </c>
      <c r="I125" s="540" t="str">
        <f>CONCATENATE(A125,B125,C125,D125,E125,F125,G125,H125)</f>
        <v>08050105</v>
      </c>
      <c r="J125" s="781"/>
      <c r="K125" s="781">
        <v>71548</v>
      </c>
      <c r="L125" s="781"/>
      <c r="M125" s="781"/>
      <c r="N125" s="781"/>
      <c r="O125" s="781"/>
      <c r="P125" s="781"/>
      <c r="Q125" s="781"/>
      <c r="R125" s="1445" t="s">
        <v>119</v>
      </c>
      <c r="S125" s="3061"/>
      <c r="T125" s="3060" t="s">
        <v>2229</v>
      </c>
      <c r="U125" s="3062" t="s">
        <v>653</v>
      </c>
      <c r="V125" s="3061" t="s">
        <v>2576</v>
      </c>
      <c r="W125" s="982" t="s">
        <v>2229</v>
      </c>
      <c r="X125" s="548"/>
      <c r="Y125" s="547"/>
      <c r="Z125" s="547"/>
      <c r="AA125" s="94"/>
      <c r="AB125" s="94"/>
      <c r="AC125" s="1163">
        <v>90</v>
      </c>
      <c r="AD125" s="1163">
        <v>100</v>
      </c>
      <c r="AE125" s="1163"/>
      <c r="AF125" s="1163"/>
      <c r="AG125" s="1163"/>
      <c r="AH125" s="1163"/>
      <c r="AI125" s="1164">
        <v>29.505855203619902</v>
      </c>
      <c r="AJ125" s="1164">
        <v>73.2232941176471</v>
      </c>
      <c r="AK125" s="1230">
        <v>1</v>
      </c>
      <c r="AL125" s="1230"/>
      <c r="AM125" s="1164">
        <v>72.502262443438894</v>
      </c>
      <c r="AN125" s="1164">
        <f>SUM(AI125,AJ125,AM125)</f>
        <v>175.23141176470591</v>
      </c>
      <c r="AO125" s="1162"/>
      <c r="AP125" s="1164">
        <v>65.640628721124102</v>
      </c>
      <c r="AQ125" s="1164">
        <v>7.5</v>
      </c>
      <c r="AR125" s="1164">
        <v>480</v>
      </c>
      <c r="AS125" s="1164">
        <v>40.633745306496898</v>
      </c>
      <c r="AT125" s="1164">
        <f>SUM(AN125,AP125,AQ125,AR125,AS125)</f>
        <v>769.00578579232683</v>
      </c>
      <c r="AU125" s="1164"/>
      <c r="AV125" s="1200">
        <v>50</v>
      </c>
    </row>
    <row r="126" spans="1:48" ht="20.25" customHeight="1" x14ac:dyDescent="0.55000000000000004">
      <c r="A126" s="537">
        <v>0</v>
      </c>
      <c r="B126" s="538">
        <v>8</v>
      </c>
      <c r="C126" s="537">
        <v>0</v>
      </c>
      <c r="D126" s="538">
        <v>5</v>
      </c>
      <c r="E126" s="537">
        <v>0</v>
      </c>
      <c r="F126" s="538">
        <v>1</v>
      </c>
      <c r="G126" s="537">
        <v>0</v>
      </c>
      <c r="H126" s="538">
        <v>6</v>
      </c>
      <c r="I126" s="540" t="str">
        <f>CONCATENATE(A126,B126,C126,D126,E126,F126,G126,H126)</f>
        <v>08050106</v>
      </c>
      <c r="J126" s="781"/>
      <c r="K126" s="781">
        <v>71549</v>
      </c>
      <c r="L126" s="781"/>
      <c r="M126" s="781"/>
      <c r="N126" s="781"/>
      <c r="O126" s="781"/>
      <c r="P126" s="781"/>
      <c r="Q126" s="781"/>
      <c r="R126" s="1445" t="s">
        <v>119</v>
      </c>
      <c r="S126" s="3061"/>
      <c r="T126" s="3060" t="s">
        <v>2231</v>
      </c>
      <c r="U126" s="3062" t="s">
        <v>653</v>
      </c>
      <c r="V126" s="3061" t="s">
        <v>2576</v>
      </c>
      <c r="W126" s="982" t="s">
        <v>2231</v>
      </c>
      <c r="X126" s="548"/>
      <c r="Y126" s="547"/>
      <c r="Z126" s="547"/>
      <c r="AA126" s="94"/>
      <c r="AB126" s="94"/>
      <c r="AC126" s="1163">
        <v>90</v>
      </c>
      <c r="AD126" s="1163">
        <v>100</v>
      </c>
      <c r="AE126" s="1163"/>
      <c r="AF126" s="1163"/>
      <c r="AG126" s="1163"/>
      <c r="AH126" s="1163"/>
      <c r="AI126" s="1164">
        <v>29.505855203619902</v>
      </c>
      <c r="AJ126" s="1164">
        <v>73.2232941176471</v>
      </c>
      <c r="AK126" s="1230">
        <v>1</v>
      </c>
      <c r="AL126" s="1230"/>
      <c r="AM126" s="1164">
        <v>72.502262443438894</v>
      </c>
      <c r="AN126" s="1164">
        <f>SUM(AI126,AJ126,AM126)</f>
        <v>175.23141176470591</v>
      </c>
      <c r="AO126" s="1162"/>
      <c r="AP126" s="1164">
        <v>94.376568784588898</v>
      </c>
      <c r="AQ126" s="1164">
        <v>7.5</v>
      </c>
      <c r="AR126" s="1164">
        <v>480</v>
      </c>
      <c r="AS126" s="1164">
        <v>40.633745306496898</v>
      </c>
      <c r="AT126" s="1164">
        <f>SUM(AN126,AP126,AQ126,AR126,AS126)</f>
        <v>797.74172585579163</v>
      </c>
      <c r="AU126" s="1164"/>
      <c r="AV126" s="1200">
        <v>50</v>
      </c>
    </row>
    <row r="127" spans="1:48" ht="20.25" customHeight="1" x14ac:dyDescent="0.55000000000000004">
      <c r="A127" s="537">
        <v>0</v>
      </c>
      <c r="B127" s="538">
        <v>8</v>
      </c>
      <c r="C127" s="537">
        <v>0</v>
      </c>
      <c r="D127" s="538">
        <v>5</v>
      </c>
      <c r="E127" s="537">
        <v>0</v>
      </c>
      <c r="F127" s="538">
        <v>1</v>
      </c>
      <c r="G127" s="537">
        <v>0</v>
      </c>
      <c r="H127" s="538">
        <v>7</v>
      </c>
      <c r="I127" s="540" t="str">
        <f>CONCATENATE(A127,B127,C127,D127,E127,F127,G127,H127)</f>
        <v>08050107</v>
      </c>
      <c r="J127" s="781"/>
      <c r="K127" s="781">
        <v>71535</v>
      </c>
      <c r="L127" s="781"/>
      <c r="M127" s="781"/>
      <c r="N127" s="781"/>
      <c r="O127" s="781"/>
      <c r="P127" s="781"/>
      <c r="Q127" s="781"/>
      <c r="R127" s="1445" t="s">
        <v>119</v>
      </c>
      <c r="S127" s="3061"/>
      <c r="T127" s="3060" t="s">
        <v>2233</v>
      </c>
      <c r="U127" s="3062" t="s">
        <v>653</v>
      </c>
      <c r="V127" s="3061" t="s">
        <v>2576</v>
      </c>
      <c r="W127" s="982" t="s">
        <v>2233</v>
      </c>
      <c r="X127" s="548"/>
      <c r="Y127" s="547"/>
      <c r="Z127" s="547"/>
      <c r="AA127" s="94"/>
      <c r="AB127" s="94"/>
      <c r="AC127" s="1163">
        <v>60</v>
      </c>
      <c r="AD127" s="1163">
        <v>80</v>
      </c>
      <c r="AE127" s="1163"/>
      <c r="AF127" s="1163"/>
      <c r="AG127" s="1163"/>
      <c r="AH127" s="1163"/>
      <c r="AI127" s="1164">
        <v>19.670570135746601</v>
      </c>
      <c r="AJ127" s="1164">
        <v>48.8155294117647</v>
      </c>
      <c r="AK127" s="1201">
        <v>1</v>
      </c>
      <c r="AL127" s="1201"/>
      <c r="AM127" s="1164">
        <v>58.001809954751103</v>
      </c>
      <c r="AN127" s="1164">
        <f>SUM(AI127,AJ127,AM127)</f>
        <v>126.4879095022624</v>
      </c>
      <c r="AO127" s="1162"/>
      <c r="AP127" s="1164">
        <v>62.917712523059201</v>
      </c>
      <c r="AQ127" s="1164">
        <v>7.5</v>
      </c>
      <c r="AR127" s="1164">
        <v>3887</v>
      </c>
      <c r="AS127" s="1164">
        <v>40.633745306496898</v>
      </c>
      <c r="AT127" s="1164">
        <f>SUM(AN127,AP127,AQ127,AR127,AS127)</f>
        <v>4124.5393673318185</v>
      </c>
      <c r="AU127" s="1164"/>
      <c r="AV127" s="1200">
        <v>50</v>
      </c>
    </row>
    <row r="128" spans="1:48" ht="20.25" customHeight="1" x14ac:dyDescent="0.55000000000000004">
      <c r="A128" s="537"/>
      <c r="B128" s="538"/>
      <c r="C128" s="537"/>
      <c r="D128" s="538"/>
      <c r="E128" s="537"/>
      <c r="F128" s="538"/>
      <c r="G128" s="537"/>
      <c r="H128" s="538"/>
      <c r="I128" s="540"/>
      <c r="J128" s="781"/>
      <c r="K128" s="781"/>
      <c r="L128" s="781"/>
      <c r="M128" s="781"/>
      <c r="N128" s="781"/>
      <c r="O128" s="781"/>
      <c r="P128" s="781"/>
      <c r="Q128" s="781"/>
      <c r="R128" s="3063" t="s">
        <v>94</v>
      </c>
      <c r="S128" s="3064"/>
      <c r="T128" s="1105" t="s">
        <v>2235</v>
      </c>
      <c r="U128" s="3062" t="s">
        <v>653</v>
      </c>
      <c r="V128" s="3061" t="s">
        <v>2576</v>
      </c>
      <c r="W128" s="982" t="s">
        <v>2237</v>
      </c>
      <c r="X128" s="548"/>
      <c r="Y128" s="547"/>
      <c r="Z128" s="547"/>
      <c r="AA128" s="94"/>
      <c r="AB128" s="94"/>
      <c r="AC128" s="1163"/>
      <c r="AD128" s="1163"/>
      <c r="AE128" s="1163"/>
      <c r="AF128" s="1163"/>
      <c r="AG128" s="1163"/>
      <c r="AH128" s="1163"/>
      <c r="AI128" s="1164"/>
      <c r="AJ128" s="1164"/>
      <c r="AK128" s="1201"/>
      <c r="AL128" s="1201"/>
      <c r="AM128" s="1164"/>
      <c r="AN128" s="1164"/>
      <c r="AO128" s="1162"/>
      <c r="AP128" s="1164"/>
      <c r="AQ128" s="1164"/>
      <c r="AR128" s="1164"/>
      <c r="AS128" s="1164"/>
      <c r="AT128" s="1164"/>
      <c r="AU128" s="1164"/>
      <c r="AV128" s="1200"/>
    </row>
    <row r="129" spans="1:48" ht="20.25" customHeight="1" x14ac:dyDescent="0.55000000000000004">
      <c r="A129" s="537"/>
      <c r="B129" s="538"/>
      <c r="C129" s="537"/>
      <c r="D129" s="538"/>
      <c r="E129" s="537"/>
      <c r="F129" s="538"/>
      <c r="G129" s="537"/>
      <c r="H129" s="538"/>
      <c r="I129" s="540"/>
      <c r="J129" s="781"/>
      <c r="K129" s="781"/>
      <c r="L129" s="781"/>
      <c r="M129" s="781"/>
      <c r="N129" s="781"/>
      <c r="O129" s="781"/>
      <c r="P129" s="781"/>
      <c r="Q129" s="781"/>
      <c r="R129" s="3063" t="s">
        <v>94</v>
      </c>
      <c r="S129" s="3064"/>
      <c r="T129" s="1105" t="s">
        <v>2579</v>
      </c>
      <c r="U129" s="3062" t="s">
        <v>653</v>
      </c>
      <c r="V129" s="3061" t="s">
        <v>2576</v>
      </c>
      <c r="W129" s="982"/>
      <c r="X129" s="548"/>
      <c r="Y129" s="547"/>
      <c r="Z129" s="547"/>
      <c r="AA129" s="94"/>
      <c r="AB129" s="94"/>
      <c r="AC129" s="1163"/>
      <c r="AD129" s="1163"/>
      <c r="AE129" s="1163"/>
      <c r="AF129" s="1163"/>
      <c r="AG129" s="1163"/>
      <c r="AH129" s="1163"/>
      <c r="AI129" s="1164"/>
      <c r="AJ129" s="1164"/>
      <c r="AK129" s="1201"/>
      <c r="AL129" s="1201"/>
      <c r="AM129" s="1164"/>
      <c r="AN129" s="1164"/>
      <c r="AO129" s="1162"/>
      <c r="AP129" s="1164"/>
      <c r="AQ129" s="1164"/>
      <c r="AR129" s="1164"/>
      <c r="AS129" s="1164"/>
      <c r="AT129" s="1164"/>
      <c r="AU129" s="1164"/>
      <c r="AV129" s="1200"/>
    </row>
    <row r="130" spans="1:48" ht="20.25" customHeight="1" x14ac:dyDescent="0.55000000000000004">
      <c r="A130" s="537"/>
      <c r="B130" s="538"/>
      <c r="C130" s="537"/>
      <c r="D130" s="538"/>
      <c r="E130" s="537"/>
      <c r="F130" s="538"/>
      <c r="G130" s="537"/>
      <c r="H130" s="538"/>
      <c r="I130" s="540"/>
      <c r="J130" s="781"/>
      <c r="K130" s="781"/>
      <c r="L130" s="781"/>
      <c r="M130" s="781"/>
      <c r="N130" s="781"/>
      <c r="O130" s="781"/>
      <c r="P130" s="781"/>
      <c r="Q130" s="781"/>
      <c r="R130" s="3063" t="s">
        <v>191</v>
      </c>
      <c r="S130" s="3064"/>
      <c r="T130" s="1105" t="s">
        <v>2240</v>
      </c>
      <c r="U130" s="3062" t="s">
        <v>653</v>
      </c>
      <c r="V130" s="3061" t="s">
        <v>2576</v>
      </c>
      <c r="W130" s="982"/>
      <c r="X130" s="548"/>
      <c r="Y130" s="547"/>
      <c r="Z130" s="547"/>
      <c r="AA130" s="94"/>
      <c r="AB130" s="94"/>
      <c r="AC130" s="1163"/>
      <c r="AD130" s="1163"/>
      <c r="AE130" s="1163"/>
      <c r="AF130" s="1163"/>
      <c r="AG130" s="1163"/>
      <c r="AH130" s="1163"/>
      <c r="AI130" s="1164"/>
      <c r="AJ130" s="1164"/>
      <c r="AK130" s="1201"/>
      <c r="AL130" s="1201"/>
      <c r="AM130" s="1164"/>
      <c r="AN130" s="1164"/>
      <c r="AO130" s="1162"/>
      <c r="AP130" s="1164"/>
      <c r="AQ130" s="1164"/>
      <c r="AR130" s="1164"/>
      <c r="AS130" s="1164"/>
      <c r="AT130" s="1164"/>
      <c r="AU130" s="1164"/>
      <c r="AV130" s="1200"/>
    </row>
    <row r="131" spans="1:48" ht="20.25" customHeight="1" x14ac:dyDescent="0.55000000000000004">
      <c r="A131" s="537"/>
      <c r="B131" s="538"/>
      <c r="C131" s="537"/>
      <c r="D131" s="538"/>
      <c r="E131" s="537"/>
      <c r="F131" s="538"/>
      <c r="G131" s="537"/>
      <c r="H131" s="538"/>
      <c r="I131" s="540"/>
      <c r="J131" s="781"/>
      <c r="K131" s="781"/>
      <c r="L131" s="781"/>
      <c r="M131" s="781"/>
      <c r="N131" s="781"/>
      <c r="O131" s="781"/>
      <c r="P131" s="781"/>
      <c r="Q131" s="781"/>
      <c r="R131" s="3063" t="s">
        <v>191</v>
      </c>
      <c r="S131" s="983"/>
      <c r="T131" s="1105" t="s">
        <v>2242</v>
      </c>
      <c r="U131" s="3062" t="s">
        <v>653</v>
      </c>
      <c r="V131" s="3061" t="s">
        <v>2576</v>
      </c>
      <c r="W131" s="982"/>
      <c r="X131" s="548"/>
      <c r="Y131" s="547"/>
      <c r="Z131" s="547"/>
      <c r="AA131" s="94"/>
      <c r="AB131" s="94"/>
      <c r="AC131" s="1163"/>
      <c r="AD131" s="1163"/>
      <c r="AE131" s="1163"/>
      <c r="AF131" s="1163"/>
      <c r="AG131" s="1163"/>
      <c r="AH131" s="1163"/>
      <c r="AI131" s="1164"/>
      <c r="AJ131" s="1164"/>
      <c r="AK131" s="1201"/>
      <c r="AL131" s="1201"/>
      <c r="AM131" s="1164"/>
      <c r="AN131" s="1164"/>
      <c r="AO131" s="1162"/>
      <c r="AP131" s="1164"/>
      <c r="AQ131" s="1164"/>
      <c r="AR131" s="1164"/>
      <c r="AS131" s="1164"/>
      <c r="AT131" s="1164"/>
      <c r="AU131" s="1164"/>
      <c r="AV131" s="1200"/>
    </row>
    <row r="132" spans="1:48" ht="20.25" customHeight="1" x14ac:dyDescent="0.55000000000000004">
      <c r="A132" s="537"/>
      <c r="B132" s="538"/>
      <c r="C132" s="537"/>
      <c r="D132" s="538"/>
      <c r="E132" s="537"/>
      <c r="F132" s="538"/>
      <c r="G132" s="537"/>
      <c r="H132" s="538"/>
      <c r="I132" s="540"/>
      <c r="J132" s="781"/>
      <c r="K132" s="781"/>
      <c r="L132" s="781"/>
      <c r="M132" s="781"/>
      <c r="N132" s="781"/>
      <c r="O132" s="781"/>
      <c r="P132" s="781"/>
      <c r="Q132" s="781"/>
      <c r="R132" s="3063" t="s">
        <v>191</v>
      </c>
      <c r="S132" s="1105" t="s">
        <v>2244</v>
      </c>
      <c r="T132" s="1105"/>
      <c r="U132" s="3062" t="s">
        <v>653</v>
      </c>
      <c r="V132" s="3061" t="s">
        <v>2576</v>
      </c>
      <c r="W132" s="982"/>
      <c r="X132" s="548"/>
      <c r="Y132" s="547"/>
      <c r="Z132" s="547"/>
      <c r="AA132" s="94"/>
      <c r="AB132" s="94"/>
      <c r="AC132" s="1163"/>
      <c r="AD132" s="1163"/>
      <c r="AE132" s="1163"/>
      <c r="AF132" s="1163"/>
      <c r="AG132" s="1163"/>
      <c r="AH132" s="1163"/>
      <c r="AI132" s="1164"/>
      <c r="AJ132" s="1164"/>
      <c r="AK132" s="1201"/>
      <c r="AL132" s="1201"/>
      <c r="AM132" s="1164"/>
      <c r="AN132" s="1164"/>
      <c r="AO132" s="1162"/>
      <c r="AP132" s="1164"/>
      <c r="AQ132" s="1164"/>
      <c r="AR132" s="1164"/>
      <c r="AS132" s="1164"/>
      <c r="AT132" s="1164"/>
      <c r="AU132" s="1164"/>
      <c r="AV132" s="1200"/>
    </row>
    <row r="133" spans="1:48" ht="20.25" customHeight="1" x14ac:dyDescent="0.55000000000000004">
      <c r="A133" s="537"/>
      <c r="B133" s="538"/>
      <c r="C133" s="537"/>
      <c r="D133" s="538"/>
      <c r="E133" s="537"/>
      <c r="F133" s="538"/>
      <c r="G133" s="537"/>
      <c r="H133" s="538"/>
      <c r="I133" s="540"/>
      <c r="J133" s="781"/>
      <c r="K133" s="781"/>
      <c r="L133" s="781"/>
      <c r="M133" s="781"/>
      <c r="N133" s="781"/>
      <c r="O133" s="781"/>
      <c r="P133" s="781"/>
      <c r="Q133" s="781"/>
      <c r="R133" s="3063" t="s">
        <v>191</v>
      </c>
      <c r="S133" s="3064"/>
      <c r="T133" s="1105" t="s">
        <v>2166</v>
      </c>
      <c r="U133" s="3062" t="s">
        <v>653</v>
      </c>
      <c r="V133" s="3061" t="s">
        <v>2576</v>
      </c>
      <c r="W133" s="984" t="s">
        <v>2168</v>
      </c>
      <c r="X133" s="548"/>
      <c r="Y133" s="547"/>
      <c r="Z133" s="547"/>
      <c r="AA133" s="94"/>
      <c r="AB133" s="94"/>
      <c r="AC133" s="1163"/>
      <c r="AD133" s="1163"/>
      <c r="AE133" s="1163"/>
      <c r="AF133" s="1163"/>
      <c r="AG133" s="1163"/>
      <c r="AH133" s="1163"/>
      <c r="AI133" s="1164"/>
      <c r="AJ133" s="1164"/>
      <c r="AK133" s="1201"/>
      <c r="AL133" s="1201"/>
      <c r="AM133" s="1164"/>
      <c r="AN133" s="1164"/>
      <c r="AO133" s="1162"/>
      <c r="AP133" s="1164"/>
      <c r="AQ133" s="1164"/>
      <c r="AR133" s="1164"/>
      <c r="AS133" s="1164"/>
      <c r="AT133" s="1164"/>
      <c r="AU133" s="1164"/>
      <c r="AV133" s="1200"/>
    </row>
    <row r="134" spans="1:48" ht="20.25" customHeight="1" x14ac:dyDescent="0.55000000000000004">
      <c r="A134" s="537"/>
      <c r="B134" s="538"/>
      <c r="C134" s="537"/>
      <c r="D134" s="538"/>
      <c r="E134" s="537"/>
      <c r="F134" s="538"/>
      <c r="G134" s="537"/>
      <c r="H134" s="538"/>
      <c r="I134" s="540"/>
      <c r="J134" s="781"/>
      <c r="K134" s="781"/>
      <c r="L134" s="781"/>
      <c r="M134" s="781"/>
      <c r="N134" s="781"/>
      <c r="O134" s="781"/>
      <c r="P134" s="781"/>
      <c r="Q134" s="781"/>
      <c r="R134" s="3063" t="s">
        <v>191</v>
      </c>
      <c r="S134" s="3064"/>
      <c r="T134" s="1105" t="s">
        <v>2169</v>
      </c>
      <c r="U134" s="3062" t="s">
        <v>653</v>
      </c>
      <c r="V134" s="3061" t="s">
        <v>2576</v>
      </c>
      <c r="W134" s="984" t="s">
        <v>1629</v>
      </c>
      <c r="X134" s="548"/>
      <c r="Y134" s="547"/>
      <c r="Z134" s="547"/>
      <c r="AA134" s="94"/>
      <c r="AB134" s="94"/>
      <c r="AC134" s="1163"/>
      <c r="AD134" s="1163"/>
      <c r="AE134" s="1163"/>
      <c r="AF134" s="1163"/>
      <c r="AG134" s="1163"/>
      <c r="AH134" s="1163"/>
      <c r="AI134" s="1164"/>
      <c r="AJ134" s="1164"/>
      <c r="AK134" s="1201"/>
      <c r="AL134" s="1201"/>
      <c r="AM134" s="1164"/>
      <c r="AN134" s="1164"/>
      <c r="AO134" s="1162"/>
      <c r="AP134" s="1164"/>
      <c r="AQ134" s="1164"/>
      <c r="AR134" s="1164"/>
      <c r="AS134" s="1164"/>
      <c r="AT134" s="1164"/>
      <c r="AU134" s="1164"/>
      <c r="AV134" s="1200"/>
    </row>
    <row r="135" spans="1:48" ht="20.25" customHeight="1" x14ac:dyDescent="0.55000000000000004">
      <c r="A135" s="537"/>
      <c r="B135" s="538"/>
      <c r="C135" s="537"/>
      <c r="D135" s="538"/>
      <c r="E135" s="537"/>
      <c r="F135" s="538"/>
      <c r="G135" s="537"/>
      <c r="H135" s="538"/>
      <c r="I135" s="540"/>
      <c r="J135" s="781"/>
      <c r="K135" s="781"/>
      <c r="L135" s="781"/>
      <c r="M135" s="781"/>
      <c r="N135" s="781"/>
      <c r="O135" s="781"/>
      <c r="P135" s="781"/>
      <c r="Q135" s="781"/>
      <c r="R135" s="3063" t="s">
        <v>191</v>
      </c>
      <c r="S135" s="3064"/>
      <c r="T135" s="1105" t="s">
        <v>2171</v>
      </c>
      <c r="U135" s="3062" t="s">
        <v>653</v>
      </c>
      <c r="V135" s="3061" t="s">
        <v>2576</v>
      </c>
      <c r="W135" s="982"/>
      <c r="X135" s="548"/>
      <c r="Y135" s="547"/>
      <c r="Z135" s="547"/>
      <c r="AA135" s="94"/>
      <c r="AB135" s="94"/>
      <c r="AC135" s="1163"/>
      <c r="AD135" s="1163"/>
      <c r="AE135" s="1163"/>
      <c r="AF135" s="1163"/>
      <c r="AG135" s="1163"/>
      <c r="AH135" s="1163"/>
      <c r="AI135" s="1164"/>
      <c r="AJ135" s="1164"/>
      <c r="AK135" s="1201"/>
      <c r="AL135" s="1201"/>
      <c r="AM135" s="1164"/>
      <c r="AN135" s="1164"/>
      <c r="AO135" s="1162"/>
      <c r="AP135" s="1164"/>
      <c r="AQ135" s="1164"/>
      <c r="AR135" s="1164"/>
      <c r="AS135" s="1164"/>
      <c r="AT135" s="1164"/>
      <c r="AU135" s="1164"/>
      <c r="AV135" s="1200"/>
    </row>
    <row r="136" spans="1:48" ht="20.25" customHeight="1" x14ac:dyDescent="0.55000000000000004">
      <c r="A136" s="537"/>
      <c r="B136" s="538"/>
      <c r="C136" s="537"/>
      <c r="D136" s="538"/>
      <c r="E136" s="537"/>
      <c r="F136" s="538"/>
      <c r="G136" s="537"/>
      <c r="H136" s="538"/>
      <c r="I136" s="540"/>
      <c r="J136" s="781"/>
      <c r="K136" s="781"/>
      <c r="L136" s="781"/>
      <c r="M136" s="781"/>
      <c r="N136" s="781"/>
      <c r="O136" s="781"/>
      <c r="P136" s="781"/>
      <c r="Q136" s="781"/>
      <c r="R136" s="3063" t="s">
        <v>191</v>
      </c>
      <c r="S136" s="3064"/>
      <c r="T136" s="1105" t="s">
        <v>2173</v>
      </c>
      <c r="U136" s="3062" t="s">
        <v>653</v>
      </c>
      <c r="V136" s="3061" t="s">
        <v>2576</v>
      </c>
      <c r="W136" s="982"/>
      <c r="X136" s="548"/>
      <c r="Y136" s="547"/>
      <c r="Z136" s="547"/>
      <c r="AA136" s="94"/>
      <c r="AB136" s="94"/>
      <c r="AC136" s="1163"/>
      <c r="AD136" s="1163"/>
      <c r="AE136" s="1163"/>
      <c r="AF136" s="1163"/>
      <c r="AG136" s="1163"/>
      <c r="AH136" s="1163"/>
      <c r="AI136" s="1164"/>
      <c r="AJ136" s="1164"/>
      <c r="AK136" s="1201"/>
      <c r="AL136" s="1201"/>
      <c r="AM136" s="1164"/>
      <c r="AN136" s="1164"/>
      <c r="AO136" s="1162"/>
      <c r="AP136" s="1164"/>
      <c r="AQ136" s="1164"/>
      <c r="AR136" s="1164"/>
      <c r="AS136" s="1164"/>
      <c r="AT136" s="1164"/>
      <c r="AU136" s="1164"/>
      <c r="AV136" s="1200"/>
    </row>
    <row r="137" spans="1:48" ht="20.25" customHeight="1" x14ac:dyDescent="0.55000000000000004">
      <c r="A137" s="537">
        <v>0</v>
      </c>
      <c r="B137" s="538">
        <v>8</v>
      </c>
      <c r="C137" s="537">
        <v>0</v>
      </c>
      <c r="D137" s="538">
        <v>7</v>
      </c>
      <c r="E137" s="537">
        <v>0</v>
      </c>
      <c r="F137" s="538">
        <v>6</v>
      </c>
      <c r="G137" s="537">
        <v>0</v>
      </c>
      <c r="H137" s="538">
        <v>0</v>
      </c>
      <c r="I137" s="540" t="str">
        <f t="shared" ref="I137:I147" si="3">CONCATENATE(A137,B137,C137,D137,E137,F137,G137,H137)</f>
        <v>08070600</v>
      </c>
      <c r="J137" s="781"/>
      <c r="K137" s="781"/>
      <c r="L137" s="781"/>
      <c r="M137" s="781"/>
      <c r="N137" s="781"/>
      <c r="O137" s="781"/>
      <c r="P137" s="781"/>
      <c r="Q137" s="781"/>
      <c r="R137" s="1445" t="s">
        <v>119</v>
      </c>
      <c r="S137" s="3060" t="s">
        <v>2246</v>
      </c>
      <c r="T137" s="3061"/>
      <c r="U137" s="3062" t="s">
        <v>653</v>
      </c>
      <c r="V137" s="3061" t="s">
        <v>2576</v>
      </c>
      <c r="W137" s="985"/>
      <c r="X137" s="548"/>
      <c r="Y137" s="547"/>
      <c r="Z137" s="547"/>
      <c r="AA137" s="94"/>
      <c r="AB137" s="94"/>
      <c r="AC137" s="1163"/>
      <c r="AD137" s="1163"/>
      <c r="AE137" s="1163"/>
      <c r="AF137" s="1163"/>
      <c r="AG137" s="1163"/>
      <c r="AH137" s="1163"/>
      <c r="AI137" s="1164">
        <v>0</v>
      </c>
      <c r="AJ137" s="1164"/>
      <c r="AK137" s="1201"/>
      <c r="AL137" s="1201"/>
      <c r="AM137" s="1164"/>
      <c r="AN137" s="1164"/>
      <c r="AO137" s="1162"/>
      <c r="AP137" s="1164"/>
      <c r="AQ137" s="1164"/>
      <c r="AR137" s="1164"/>
      <c r="AS137" s="1164"/>
      <c r="AT137" s="1164"/>
      <c r="AU137" s="1164"/>
      <c r="AV137" s="1200"/>
    </row>
    <row r="138" spans="1:48" ht="20.25" customHeight="1" x14ac:dyDescent="0.55000000000000004">
      <c r="A138" s="537">
        <v>0</v>
      </c>
      <c r="B138" s="538">
        <v>8</v>
      </c>
      <c r="C138" s="537">
        <v>0</v>
      </c>
      <c r="D138" s="538">
        <v>7</v>
      </c>
      <c r="E138" s="537">
        <v>0</v>
      </c>
      <c r="F138" s="538">
        <v>6</v>
      </c>
      <c r="G138" s="537">
        <v>0</v>
      </c>
      <c r="H138" s="538">
        <v>1</v>
      </c>
      <c r="I138" s="540" t="str">
        <f t="shared" si="3"/>
        <v>08070601</v>
      </c>
      <c r="J138" s="781"/>
      <c r="K138" s="781">
        <v>71536</v>
      </c>
      <c r="L138" s="781"/>
      <c r="M138" s="781"/>
      <c r="N138" s="781"/>
      <c r="O138" s="781"/>
      <c r="P138" s="781"/>
      <c r="Q138" s="781"/>
      <c r="R138" s="1445" t="s">
        <v>119</v>
      </c>
      <c r="S138" s="3061"/>
      <c r="T138" s="3060" t="s">
        <v>2248</v>
      </c>
      <c r="U138" s="3062" t="s">
        <v>653</v>
      </c>
      <c r="V138" s="3061" t="s">
        <v>2576</v>
      </c>
      <c r="W138" s="982" t="s">
        <v>2248</v>
      </c>
      <c r="X138" s="548"/>
      <c r="Y138" s="547"/>
      <c r="Z138" s="547"/>
      <c r="AA138" s="94"/>
      <c r="AB138" s="94"/>
      <c r="AC138" s="1163">
        <v>60</v>
      </c>
      <c r="AD138" s="1163">
        <v>70</v>
      </c>
      <c r="AE138" s="1163"/>
      <c r="AF138" s="1163"/>
      <c r="AG138" s="1163"/>
      <c r="AH138" s="1163"/>
      <c r="AI138" s="1164">
        <v>19.670570135746601</v>
      </c>
      <c r="AJ138" s="1164">
        <v>48.8155294117647</v>
      </c>
      <c r="AK138" s="1230">
        <v>1</v>
      </c>
      <c r="AL138" s="1230"/>
      <c r="AM138" s="1164">
        <v>50.751583710407203</v>
      </c>
      <c r="AN138" s="1164">
        <f>SUM(AI138,AJ138,AM138)</f>
        <v>119.2376832579185</v>
      </c>
      <c r="AO138" s="1162"/>
      <c r="AP138" s="1164">
        <v>62.917712523059201</v>
      </c>
      <c r="AQ138" s="1164">
        <v>7.5</v>
      </c>
      <c r="AR138" s="1164">
        <v>451</v>
      </c>
      <c r="AS138" s="1164">
        <v>40.633745306496898</v>
      </c>
      <c r="AT138" s="1164">
        <f>SUM(AN138,AP138,AQ138,AR138,AS138)</f>
        <v>681.28914108747449</v>
      </c>
      <c r="AU138" s="1164"/>
      <c r="AV138" s="1200">
        <v>50</v>
      </c>
    </row>
    <row r="139" spans="1:48" ht="20.25" customHeight="1" x14ac:dyDescent="0.55000000000000004">
      <c r="A139" s="537">
        <v>0</v>
      </c>
      <c r="B139" s="538">
        <v>8</v>
      </c>
      <c r="C139" s="537">
        <v>0</v>
      </c>
      <c r="D139" s="538">
        <v>7</v>
      </c>
      <c r="E139" s="537">
        <v>0</v>
      </c>
      <c r="F139" s="538">
        <v>6</v>
      </c>
      <c r="G139" s="537">
        <v>0</v>
      </c>
      <c r="H139" s="538">
        <v>2</v>
      </c>
      <c r="I139" s="540" t="str">
        <f t="shared" si="3"/>
        <v>08070602</v>
      </c>
      <c r="J139" s="781"/>
      <c r="K139" s="781">
        <v>715361</v>
      </c>
      <c r="L139" s="781"/>
      <c r="M139" s="781"/>
      <c r="N139" s="781"/>
      <c r="O139" s="781"/>
      <c r="P139" s="781"/>
      <c r="Q139" s="781"/>
      <c r="R139" s="1445" t="s">
        <v>119</v>
      </c>
      <c r="S139" s="3061"/>
      <c r="T139" s="3060" t="s">
        <v>2251</v>
      </c>
      <c r="U139" s="3062" t="s">
        <v>653</v>
      </c>
      <c r="V139" s="3061" t="s">
        <v>2576</v>
      </c>
      <c r="W139" s="982" t="s">
        <v>2251</v>
      </c>
      <c r="X139" s="548"/>
      <c r="Y139" s="547"/>
      <c r="Z139" s="547"/>
      <c r="AA139" s="94"/>
      <c r="AB139" s="94"/>
      <c r="AC139" s="1163">
        <v>60</v>
      </c>
      <c r="AD139" s="1163">
        <v>70</v>
      </c>
      <c r="AE139" s="1163"/>
      <c r="AF139" s="1163"/>
      <c r="AG139" s="1163"/>
      <c r="AH139" s="1163"/>
      <c r="AI139" s="1164">
        <v>19.670570135746601</v>
      </c>
      <c r="AJ139" s="1164">
        <v>48.8155294117647</v>
      </c>
      <c r="AK139" s="1230">
        <v>1</v>
      </c>
      <c r="AL139" s="1230"/>
      <c r="AM139" s="1164">
        <v>50.751583710407203</v>
      </c>
      <c r="AN139" s="1164">
        <f>SUM(AI139,AJ139,AM139)</f>
        <v>119.2376832579185</v>
      </c>
      <c r="AO139" s="1162"/>
      <c r="AP139" s="1164">
        <v>62.917712523059201</v>
      </c>
      <c r="AQ139" s="1164">
        <v>7.5</v>
      </c>
      <c r="AR139" s="1164">
        <v>450</v>
      </c>
      <c r="AS139" s="1164">
        <v>40.633745306496898</v>
      </c>
      <c r="AT139" s="1164">
        <f>SUM(AN139,AP139,AQ139,AR139,AS139)</f>
        <v>680.28914108747449</v>
      </c>
      <c r="AU139" s="1164"/>
      <c r="AV139" s="1200">
        <v>50</v>
      </c>
    </row>
    <row r="140" spans="1:48" ht="20.25" customHeight="1" x14ac:dyDescent="0.55000000000000004">
      <c r="A140" s="537">
        <v>0</v>
      </c>
      <c r="B140" s="538">
        <v>8</v>
      </c>
      <c r="C140" s="537">
        <v>0</v>
      </c>
      <c r="D140" s="538">
        <v>7</v>
      </c>
      <c r="E140" s="537">
        <v>0</v>
      </c>
      <c r="F140" s="538">
        <v>6</v>
      </c>
      <c r="G140" s="537">
        <v>0</v>
      </c>
      <c r="H140" s="538">
        <v>3</v>
      </c>
      <c r="I140" s="540" t="str">
        <f t="shared" si="3"/>
        <v>08070603</v>
      </c>
      <c r="J140" s="781"/>
      <c r="K140" s="781">
        <v>71537</v>
      </c>
      <c r="L140" s="781"/>
      <c r="M140" s="781"/>
      <c r="N140" s="781"/>
      <c r="O140" s="781"/>
      <c r="P140" s="781"/>
      <c r="Q140" s="781"/>
      <c r="R140" s="1445" t="s">
        <v>119</v>
      </c>
      <c r="S140" s="3061"/>
      <c r="T140" s="3060" t="s">
        <v>2254</v>
      </c>
      <c r="U140" s="3062" t="s">
        <v>653</v>
      </c>
      <c r="V140" s="3061" t="s">
        <v>2576</v>
      </c>
      <c r="W140" s="982" t="s">
        <v>2254</v>
      </c>
      <c r="X140" s="548"/>
      <c r="Y140" s="547"/>
      <c r="Z140" s="547"/>
      <c r="AA140" s="94"/>
      <c r="AB140" s="94"/>
      <c r="AC140" s="1163">
        <v>90</v>
      </c>
      <c r="AD140" s="1163">
        <v>100</v>
      </c>
      <c r="AE140" s="1163"/>
      <c r="AF140" s="1163"/>
      <c r="AG140" s="1163"/>
      <c r="AH140" s="1163"/>
      <c r="AI140" s="1164">
        <v>29.505855203619902</v>
      </c>
      <c r="AJ140" s="1164">
        <v>73.2232941176471</v>
      </c>
      <c r="AK140" s="1230">
        <v>1</v>
      </c>
      <c r="AL140" s="1230"/>
      <c r="AM140" s="1164">
        <v>72.502262443438894</v>
      </c>
      <c r="AN140" s="1164">
        <f>SUM(AI140,AJ140,AM140)</f>
        <v>175.23141176470591</v>
      </c>
      <c r="AO140" s="1162"/>
      <c r="AP140" s="1164">
        <v>94.376568784588898</v>
      </c>
      <c r="AQ140" s="1164">
        <v>7.5</v>
      </c>
      <c r="AR140" s="1164">
        <v>849</v>
      </c>
      <c r="AS140" s="1164">
        <v>40.633745306496898</v>
      </c>
      <c r="AT140" s="1164">
        <f>SUM(AN140,AP140,AQ140,AR140,AS140)</f>
        <v>1166.7417258557916</v>
      </c>
      <c r="AU140" s="1164"/>
      <c r="AV140" s="1200">
        <v>50</v>
      </c>
    </row>
    <row r="141" spans="1:48" ht="20.25" customHeight="1" x14ac:dyDescent="0.55000000000000004">
      <c r="A141" s="537">
        <v>0</v>
      </c>
      <c r="B141" s="538">
        <v>8</v>
      </c>
      <c r="C141" s="537">
        <v>0</v>
      </c>
      <c r="D141" s="538">
        <v>7</v>
      </c>
      <c r="E141" s="537">
        <v>0</v>
      </c>
      <c r="F141" s="538">
        <v>6</v>
      </c>
      <c r="G141" s="537">
        <v>0</v>
      </c>
      <c r="H141" s="538">
        <v>4</v>
      </c>
      <c r="I141" s="540" t="str">
        <f t="shared" si="3"/>
        <v>08070604</v>
      </c>
      <c r="J141" s="781"/>
      <c r="K141" s="781">
        <v>715371</v>
      </c>
      <c r="L141" s="781"/>
      <c r="M141" s="781"/>
      <c r="N141" s="781"/>
      <c r="O141" s="781"/>
      <c r="P141" s="781"/>
      <c r="Q141" s="781"/>
      <c r="R141" s="1445" t="s">
        <v>119</v>
      </c>
      <c r="S141" s="3061"/>
      <c r="T141" s="3060" t="s">
        <v>2257</v>
      </c>
      <c r="U141" s="3062" t="s">
        <v>653</v>
      </c>
      <c r="V141" s="3061" t="s">
        <v>2576</v>
      </c>
      <c r="W141" s="982" t="s">
        <v>2257</v>
      </c>
      <c r="X141" s="548"/>
      <c r="Y141" s="547"/>
      <c r="Z141" s="547"/>
      <c r="AA141" s="94"/>
      <c r="AB141" s="94"/>
      <c r="AC141" s="1163">
        <v>90</v>
      </c>
      <c r="AD141" s="1163">
        <v>100</v>
      </c>
      <c r="AE141" s="1163"/>
      <c r="AF141" s="1163"/>
      <c r="AG141" s="1163"/>
      <c r="AH141" s="1163"/>
      <c r="AI141" s="1164">
        <v>29.505855203619902</v>
      </c>
      <c r="AJ141" s="1164">
        <v>73.2232941176471</v>
      </c>
      <c r="AK141" s="1230">
        <v>1</v>
      </c>
      <c r="AL141" s="1230"/>
      <c r="AM141" s="1164">
        <v>72.502262443438894</v>
      </c>
      <c r="AN141" s="1164">
        <f>SUM(AI141,AJ141,AM141)</f>
        <v>175.23141176470591</v>
      </c>
      <c r="AO141" s="1162"/>
      <c r="AP141" s="1164">
        <v>94.376568784588898</v>
      </c>
      <c r="AQ141" s="1164">
        <v>7.5</v>
      </c>
      <c r="AR141" s="1164">
        <v>450</v>
      </c>
      <c r="AS141" s="1164">
        <v>40.633745306496898</v>
      </c>
      <c r="AT141" s="1164">
        <f>SUM(AN141,AP141,AQ141,AR141,AS141)</f>
        <v>767.74172585579163</v>
      </c>
      <c r="AU141" s="1164"/>
      <c r="AV141" s="1200">
        <v>50</v>
      </c>
    </row>
    <row r="142" spans="1:48" ht="20.25" customHeight="1" x14ac:dyDescent="0.55000000000000004">
      <c r="A142" s="537">
        <v>0</v>
      </c>
      <c r="B142" s="538">
        <v>8</v>
      </c>
      <c r="C142" s="537">
        <v>0</v>
      </c>
      <c r="D142" s="538">
        <v>7</v>
      </c>
      <c r="E142" s="537">
        <v>0</v>
      </c>
      <c r="F142" s="538">
        <v>7</v>
      </c>
      <c r="G142" s="537">
        <v>0</v>
      </c>
      <c r="H142" s="538">
        <v>0</v>
      </c>
      <c r="I142" s="540" t="str">
        <f t="shared" si="3"/>
        <v>08070700</v>
      </c>
      <c r="J142" s="781"/>
      <c r="K142" s="781"/>
      <c r="L142" s="781"/>
      <c r="M142" s="781"/>
      <c r="N142" s="781"/>
      <c r="O142" s="781"/>
      <c r="P142" s="781"/>
      <c r="Q142" s="781"/>
      <c r="R142" s="1445" t="s">
        <v>119</v>
      </c>
      <c r="S142" s="3060" t="s">
        <v>2259</v>
      </c>
      <c r="T142" s="3061"/>
      <c r="U142" s="3062" t="s">
        <v>653</v>
      </c>
      <c r="V142" s="3061" t="s">
        <v>2576</v>
      </c>
      <c r="W142" s="985"/>
      <c r="X142" s="548"/>
      <c r="Y142" s="547"/>
      <c r="Z142" s="547"/>
      <c r="AA142" s="61"/>
      <c r="AB142" s="61"/>
      <c r="AC142" s="1163"/>
      <c r="AD142" s="1163"/>
      <c r="AE142" s="1163"/>
      <c r="AF142" s="1163"/>
      <c r="AG142" s="1163"/>
      <c r="AH142" s="1163"/>
      <c r="AI142" s="1164"/>
      <c r="AJ142" s="1164"/>
      <c r="AK142" s="1142"/>
      <c r="AL142" s="1142"/>
      <c r="AM142" s="1164"/>
      <c r="AN142" s="1164"/>
      <c r="AO142" s="1162"/>
      <c r="AP142" s="1164"/>
      <c r="AQ142" s="1164"/>
      <c r="AR142" s="1164"/>
      <c r="AS142" s="1164"/>
      <c r="AT142" s="1164"/>
      <c r="AU142" s="1164"/>
      <c r="AV142" s="1200"/>
    </row>
    <row r="143" spans="1:48" ht="20.25" customHeight="1" x14ac:dyDescent="0.55000000000000004">
      <c r="A143" s="537">
        <v>0</v>
      </c>
      <c r="B143" s="538">
        <v>8</v>
      </c>
      <c r="C143" s="537">
        <v>0</v>
      </c>
      <c r="D143" s="538">
        <v>7</v>
      </c>
      <c r="E143" s="537">
        <v>0</v>
      </c>
      <c r="F143" s="538">
        <v>7</v>
      </c>
      <c r="G143" s="537">
        <v>0</v>
      </c>
      <c r="H143" s="538">
        <v>1</v>
      </c>
      <c r="I143" s="540" t="str">
        <f t="shared" si="3"/>
        <v>08070701</v>
      </c>
      <c r="J143" s="781"/>
      <c r="K143" s="781">
        <v>71538</v>
      </c>
      <c r="L143" s="781"/>
      <c r="M143" s="781"/>
      <c r="N143" s="781"/>
      <c r="O143" s="781"/>
      <c r="P143" s="781"/>
      <c r="Q143" s="781"/>
      <c r="R143" s="1445" t="s">
        <v>119</v>
      </c>
      <c r="S143" s="3061"/>
      <c r="T143" s="3060" t="s">
        <v>2261</v>
      </c>
      <c r="U143" s="3062" t="s">
        <v>653</v>
      </c>
      <c r="V143" s="3061" t="s">
        <v>2576</v>
      </c>
      <c r="W143" s="982" t="s">
        <v>2261</v>
      </c>
      <c r="X143" s="548"/>
      <c r="Y143" s="547"/>
      <c r="Z143" s="547"/>
      <c r="AA143" s="94"/>
      <c r="AB143" s="94"/>
      <c r="AC143" s="1163">
        <v>60</v>
      </c>
      <c r="AD143" s="1163">
        <v>70</v>
      </c>
      <c r="AE143" s="1163"/>
      <c r="AF143" s="1163"/>
      <c r="AG143" s="1163"/>
      <c r="AH143" s="1163"/>
      <c r="AI143" s="1164">
        <v>19.670570135746601</v>
      </c>
      <c r="AJ143" s="1164">
        <v>48.8155294117647</v>
      </c>
      <c r="AK143" s="1230">
        <v>1</v>
      </c>
      <c r="AL143" s="1230"/>
      <c r="AM143" s="1164">
        <v>50.751583710407203</v>
      </c>
      <c r="AN143" s="1164">
        <f>SUM(AI143,AJ143,AM143)</f>
        <v>119.2376832579185</v>
      </c>
      <c r="AO143" s="1162"/>
      <c r="AP143" s="1164">
        <v>43.760419147416101</v>
      </c>
      <c r="AQ143" s="1164">
        <v>7.5</v>
      </c>
      <c r="AR143" s="1164">
        <v>76</v>
      </c>
      <c r="AS143" s="1164">
        <v>40.633745306496898</v>
      </c>
      <c r="AT143" s="1164">
        <f>SUM(AN143,AP143,AQ143,AR143,AS143)</f>
        <v>287.13184771183148</v>
      </c>
      <c r="AU143" s="1164"/>
      <c r="AV143" s="1200">
        <v>50</v>
      </c>
    </row>
    <row r="144" spans="1:48" ht="20.25" customHeight="1" x14ac:dyDescent="0.55000000000000004">
      <c r="A144" s="537">
        <v>0</v>
      </c>
      <c r="B144" s="538">
        <v>8</v>
      </c>
      <c r="C144" s="537">
        <v>0</v>
      </c>
      <c r="D144" s="538">
        <v>7</v>
      </c>
      <c r="E144" s="537">
        <v>0</v>
      </c>
      <c r="F144" s="538">
        <v>7</v>
      </c>
      <c r="G144" s="537">
        <v>0</v>
      </c>
      <c r="H144" s="538">
        <v>2</v>
      </c>
      <c r="I144" s="540" t="str">
        <f t="shared" si="3"/>
        <v>08070702</v>
      </c>
      <c r="J144" s="781"/>
      <c r="K144" s="781">
        <v>715381</v>
      </c>
      <c r="L144" s="781"/>
      <c r="M144" s="781"/>
      <c r="N144" s="781"/>
      <c r="O144" s="781"/>
      <c r="P144" s="781"/>
      <c r="Q144" s="781"/>
      <c r="R144" s="1445" t="s">
        <v>119</v>
      </c>
      <c r="S144" s="3061"/>
      <c r="T144" s="3060" t="s">
        <v>2264</v>
      </c>
      <c r="U144" s="3062" t="s">
        <v>653</v>
      </c>
      <c r="V144" s="3061" t="s">
        <v>2576</v>
      </c>
      <c r="W144" s="982" t="s">
        <v>2264</v>
      </c>
      <c r="X144" s="548"/>
      <c r="Y144" s="547"/>
      <c r="Z144" s="547"/>
      <c r="AA144" s="94"/>
      <c r="AB144" s="94"/>
      <c r="AC144" s="1163">
        <v>60</v>
      </c>
      <c r="AD144" s="1163">
        <v>70</v>
      </c>
      <c r="AE144" s="1163"/>
      <c r="AF144" s="1163"/>
      <c r="AG144" s="1163"/>
      <c r="AH144" s="1163"/>
      <c r="AI144" s="1164">
        <v>19.670570135746601</v>
      </c>
      <c r="AJ144" s="1164">
        <v>48.8155294117647</v>
      </c>
      <c r="AK144" s="1230">
        <v>1</v>
      </c>
      <c r="AL144" s="1230"/>
      <c r="AM144" s="1164">
        <v>50.751583710407203</v>
      </c>
      <c r="AN144" s="1164">
        <f>SUM(AI144,AJ144,AM144)</f>
        <v>119.2376832579185</v>
      </c>
      <c r="AO144" s="1162"/>
      <c r="AP144" s="1164">
        <v>43.760419147416101</v>
      </c>
      <c r="AQ144" s="1164">
        <v>7.5</v>
      </c>
      <c r="AR144" s="1164">
        <v>480</v>
      </c>
      <c r="AS144" s="1164">
        <v>40.633745306496898</v>
      </c>
      <c r="AT144" s="1164">
        <f>SUM(AN144,AP144,AQ144,AR144,AS144)</f>
        <v>691.13184771183148</v>
      </c>
      <c r="AU144" s="1164"/>
      <c r="AV144" s="1200">
        <v>50</v>
      </c>
    </row>
    <row r="145" spans="1:48" ht="20.25" customHeight="1" x14ac:dyDescent="0.55000000000000004">
      <c r="A145" s="537">
        <v>0</v>
      </c>
      <c r="B145" s="538">
        <v>8</v>
      </c>
      <c r="C145" s="537">
        <v>0</v>
      </c>
      <c r="D145" s="538">
        <v>7</v>
      </c>
      <c r="E145" s="537">
        <v>0</v>
      </c>
      <c r="F145" s="538">
        <v>7</v>
      </c>
      <c r="G145" s="537">
        <v>0</v>
      </c>
      <c r="H145" s="538">
        <v>3</v>
      </c>
      <c r="I145" s="540" t="str">
        <f t="shared" si="3"/>
        <v>08070703</v>
      </c>
      <c r="J145" s="781"/>
      <c r="K145" s="781">
        <v>715382</v>
      </c>
      <c r="L145" s="781"/>
      <c r="M145" s="781"/>
      <c r="N145" s="781"/>
      <c r="O145" s="781"/>
      <c r="P145" s="781"/>
      <c r="Q145" s="781"/>
      <c r="R145" s="1445" t="s">
        <v>119</v>
      </c>
      <c r="S145" s="3061"/>
      <c r="T145" s="3060" t="s">
        <v>2267</v>
      </c>
      <c r="U145" s="3062" t="s">
        <v>653</v>
      </c>
      <c r="V145" s="3061" t="s">
        <v>2576</v>
      </c>
      <c r="W145" s="982" t="s">
        <v>2267</v>
      </c>
      <c r="X145" s="548"/>
      <c r="Y145" s="547"/>
      <c r="Z145" s="547"/>
      <c r="AA145" s="94"/>
      <c r="AB145" s="94"/>
      <c r="AC145" s="1163">
        <v>60</v>
      </c>
      <c r="AD145" s="1163">
        <v>70</v>
      </c>
      <c r="AE145" s="1163"/>
      <c r="AF145" s="1163"/>
      <c r="AG145" s="1163"/>
      <c r="AH145" s="1163"/>
      <c r="AI145" s="1164">
        <v>19.670570135746601</v>
      </c>
      <c r="AJ145" s="1164">
        <v>48.8155294117647</v>
      </c>
      <c r="AK145" s="1230">
        <v>1</v>
      </c>
      <c r="AL145" s="1230"/>
      <c r="AM145" s="1164">
        <v>50.751583710407203</v>
      </c>
      <c r="AN145" s="1164">
        <f>SUM(AI145,AJ145,AM145)</f>
        <v>119.2376832579185</v>
      </c>
      <c r="AO145" s="1162"/>
      <c r="AP145" s="1164">
        <v>62.917712523059201</v>
      </c>
      <c r="AQ145" s="1164">
        <v>7.5</v>
      </c>
      <c r="AR145" s="1164">
        <v>480</v>
      </c>
      <c r="AS145" s="1164">
        <v>40.633745306496898</v>
      </c>
      <c r="AT145" s="1164">
        <f>SUM(AN145,AP145,AQ145,AR145,AS145)</f>
        <v>710.28914108747449</v>
      </c>
      <c r="AU145" s="1164"/>
      <c r="AV145" s="1200">
        <v>50</v>
      </c>
    </row>
    <row r="146" spans="1:48" ht="20.25" customHeight="1" x14ac:dyDescent="0.55000000000000004">
      <c r="A146" s="537">
        <v>0</v>
      </c>
      <c r="B146" s="538">
        <v>8</v>
      </c>
      <c r="C146" s="537">
        <v>0</v>
      </c>
      <c r="D146" s="538">
        <v>7</v>
      </c>
      <c r="E146" s="537">
        <v>0</v>
      </c>
      <c r="F146" s="538">
        <v>7</v>
      </c>
      <c r="G146" s="537">
        <v>0</v>
      </c>
      <c r="H146" s="538">
        <v>4</v>
      </c>
      <c r="I146" s="540" t="str">
        <f t="shared" si="3"/>
        <v>08070704</v>
      </c>
      <c r="J146" s="781"/>
      <c r="K146" s="781">
        <v>71539</v>
      </c>
      <c r="L146" s="781"/>
      <c r="M146" s="781"/>
      <c r="N146" s="781"/>
      <c r="O146" s="781"/>
      <c r="P146" s="781"/>
      <c r="Q146" s="781"/>
      <c r="R146" s="1445" t="s">
        <v>119</v>
      </c>
      <c r="S146" s="3061"/>
      <c r="T146" s="3060" t="s">
        <v>2270</v>
      </c>
      <c r="U146" s="3062" t="s">
        <v>653</v>
      </c>
      <c r="V146" s="3061" t="s">
        <v>2576</v>
      </c>
      <c r="W146" s="982" t="s">
        <v>2270</v>
      </c>
      <c r="X146" s="548"/>
      <c r="Y146" s="547"/>
      <c r="Z146" s="547"/>
      <c r="AA146" s="94"/>
      <c r="AB146" s="94"/>
      <c r="AC146" s="1163">
        <v>60</v>
      </c>
      <c r="AD146" s="1163">
        <v>70</v>
      </c>
      <c r="AE146" s="1163"/>
      <c r="AF146" s="1163"/>
      <c r="AG146" s="1163"/>
      <c r="AH146" s="1163"/>
      <c r="AI146" s="1164">
        <v>19.670570135746601</v>
      </c>
      <c r="AJ146" s="1164">
        <v>48.8155294117647</v>
      </c>
      <c r="AK146" s="1230">
        <v>1</v>
      </c>
      <c r="AL146" s="1230"/>
      <c r="AM146" s="1164">
        <v>50.751583710407203</v>
      </c>
      <c r="AN146" s="1164">
        <f>SUM(AI146,AJ146,AM146)</f>
        <v>119.2376832579185</v>
      </c>
      <c r="AO146" s="1162"/>
      <c r="AP146" s="1164">
        <v>43.760419147416101</v>
      </c>
      <c r="AQ146" s="1164">
        <v>7.5</v>
      </c>
      <c r="AR146" s="1164">
        <v>76</v>
      </c>
      <c r="AS146" s="1164">
        <v>40.633745306496898</v>
      </c>
      <c r="AT146" s="1164">
        <f>SUM(AN146,AP146,AQ146,AR146,AS146)</f>
        <v>287.13184771183148</v>
      </c>
      <c r="AU146" s="1164"/>
      <c r="AV146" s="1200">
        <v>50</v>
      </c>
    </row>
    <row r="147" spans="1:48" ht="20.25" customHeight="1" x14ac:dyDescent="0.55000000000000004">
      <c r="A147" s="537">
        <v>0</v>
      </c>
      <c r="B147" s="538">
        <v>8</v>
      </c>
      <c r="C147" s="537">
        <v>0</v>
      </c>
      <c r="D147" s="538">
        <v>7</v>
      </c>
      <c r="E147" s="537">
        <v>0</v>
      </c>
      <c r="F147" s="538">
        <v>7</v>
      </c>
      <c r="G147" s="537">
        <v>0</v>
      </c>
      <c r="H147" s="538">
        <v>5</v>
      </c>
      <c r="I147" s="540" t="str">
        <f t="shared" si="3"/>
        <v>08070705</v>
      </c>
      <c r="J147" s="781"/>
      <c r="K147" s="781">
        <v>71540</v>
      </c>
      <c r="L147" s="781"/>
      <c r="M147" s="781"/>
      <c r="N147" s="781"/>
      <c r="O147" s="781"/>
      <c r="P147" s="781"/>
      <c r="Q147" s="781"/>
      <c r="R147" s="1445" t="s">
        <v>119</v>
      </c>
      <c r="S147" s="3061"/>
      <c r="T147" s="3060" t="s">
        <v>2273</v>
      </c>
      <c r="U147" s="3062" t="s">
        <v>653</v>
      </c>
      <c r="V147" s="3061" t="s">
        <v>2576</v>
      </c>
      <c r="W147" s="3065" t="s">
        <v>2273</v>
      </c>
      <c r="X147" s="548"/>
      <c r="Y147" s="547"/>
      <c r="Z147" s="547"/>
      <c r="AA147" s="249"/>
      <c r="AB147" s="249"/>
      <c r="AC147" s="1163">
        <v>60</v>
      </c>
      <c r="AD147" s="1163">
        <v>70</v>
      </c>
      <c r="AE147" s="1163"/>
      <c r="AF147" s="1163"/>
      <c r="AG147" s="1163"/>
      <c r="AH147" s="1163"/>
      <c r="AI147" s="1164">
        <v>19.670570135746601</v>
      </c>
      <c r="AJ147" s="1164">
        <v>48.8155294117647</v>
      </c>
      <c r="AK147" s="1230">
        <v>1</v>
      </c>
      <c r="AL147" s="1230"/>
      <c r="AM147" s="1164">
        <v>50.751583710407203</v>
      </c>
      <c r="AN147" s="1164">
        <f>SUM(AI147,AJ147,AM147)</f>
        <v>119.2376832579185</v>
      </c>
      <c r="AO147" s="1162"/>
      <c r="AP147" s="1164">
        <v>43.760419147416101</v>
      </c>
      <c r="AQ147" s="1164">
        <v>7.5</v>
      </c>
      <c r="AR147" s="1164">
        <v>76</v>
      </c>
      <c r="AS147" s="1164">
        <v>40.633745306496898</v>
      </c>
      <c r="AT147" s="1164">
        <f>SUM(AN147,AP147,AQ147,AR147,AS147)</f>
        <v>287.13184771183148</v>
      </c>
      <c r="AU147" s="1164"/>
      <c r="AV147" s="1200">
        <v>50</v>
      </c>
    </row>
    <row r="148" spans="1:48" ht="20.25" customHeight="1" x14ac:dyDescent="0.55000000000000004">
      <c r="A148" s="537"/>
      <c r="B148" s="538"/>
      <c r="C148" s="537"/>
      <c r="D148" s="538"/>
      <c r="E148" s="537"/>
      <c r="F148" s="538"/>
      <c r="G148" s="537"/>
      <c r="H148" s="538"/>
      <c r="I148" s="540"/>
      <c r="J148" s="781"/>
      <c r="K148" s="781"/>
      <c r="L148" s="781"/>
      <c r="M148" s="781"/>
      <c r="N148" s="781"/>
      <c r="O148" s="781"/>
      <c r="P148" s="781"/>
      <c r="Q148" s="781"/>
      <c r="R148" s="3063" t="s">
        <v>191</v>
      </c>
      <c r="S148" s="1105" t="s">
        <v>2275</v>
      </c>
      <c r="T148" s="1105"/>
      <c r="U148" s="3062" t="s">
        <v>653</v>
      </c>
      <c r="V148" s="3061" t="s">
        <v>2576</v>
      </c>
      <c r="W148" s="3065"/>
      <c r="X148" s="548"/>
      <c r="Y148" s="547"/>
      <c r="Z148" s="547"/>
      <c r="AA148" s="249"/>
      <c r="AB148" s="249"/>
      <c r="AC148" s="1163"/>
      <c r="AD148" s="1163"/>
      <c r="AE148" s="1163"/>
      <c r="AF148" s="1163"/>
      <c r="AG148" s="1163"/>
      <c r="AH148" s="1163"/>
      <c r="AI148" s="1164"/>
      <c r="AJ148" s="1164"/>
      <c r="AK148" s="1142"/>
      <c r="AL148" s="1142"/>
      <c r="AM148" s="1164"/>
      <c r="AN148" s="1164"/>
      <c r="AO148" s="1162"/>
      <c r="AP148" s="1164"/>
      <c r="AQ148" s="1164"/>
      <c r="AR148" s="1164"/>
      <c r="AS148" s="1164"/>
      <c r="AT148" s="1164"/>
      <c r="AU148" s="1164"/>
      <c r="AV148" s="1200"/>
    </row>
    <row r="149" spans="1:48" ht="20.25" customHeight="1" x14ac:dyDescent="0.55000000000000004">
      <c r="A149" s="537"/>
      <c r="B149" s="538"/>
      <c r="C149" s="537"/>
      <c r="D149" s="538"/>
      <c r="E149" s="537"/>
      <c r="F149" s="538"/>
      <c r="G149" s="537"/>
      <c r="H149" s="538"/>
      <c r="I149" s="540"/>
      <c r="J149" s="781"/>
      <c r="K149" s="781"/>
      <c r="L149" s="781"/>
      <c r="M149" s="781"/>
      <c r="N149" s="781"/>
      <c r="O149" s="781"/>
      <c r="P149" s="781"/>
      <c r="Q149" s="781"/>
      <c r="R149" s="3063" t="s">
        <v>191</v>
      </c>
      <c r="S149" s="3064"/>
      <c r="T149" s="1105" t="s">
        <v>2275</v>
      </c>
      <c r="U149" s="3062" t="s">
        <v>653</v>
      </c>
      <c r="V149" s="3061" t="s">
        <v>2576</v>
      </c>
      <c r="W149" s="3065"/>
      <c r="X149" s="548"/>
      <c r="Y149" s="547"/>
      <c r="Z149" s="547"/>
      <c r="AA149" s="249"/>
      <c r="AB149" s="249"/>
      <c r="AC149" s="1163"/>
      <c r="AD149" s="1163"/>
      <c r="AE149" s="1163"/>
      <c r="AF149" s="1163"/>
      <c r="AG149" s="1163"/>
      <c r="AH149" s="1163"/>
      <c r="AI149" s="1164"/>
      <c r="AJ149" s="1164"/>
      <c r="AK149" s="1142"/>
      <c r="AL149" s="1142"/>
      <c r="AM149" s="1164"/>
      <c r="AN149" s="1164"/>
      <c r="AO149" s="1162"/>
      <c r="AP149" s="1164"/>
      <c r="AQ149" s="1164"/>
      <c r="AR149" s="1164"/>
      <c r="AS149" s="1164"/>
      <c r="AT149" s="1164"/>
      <c r="AU149" s="1164"/>
      <c r="AV149" s="1200"/>
    </row>
    <row r="150" spans="1:48" ht="20.25" customHeight="1" x14ac:dyDescent="0.55000000000000004">
      <c r="A150" s="537"/>
      <c r="B150" s="538"/>
      <c r="C150" s="537"/>
      <c r="D150" s="538"/>
      <c r="E150" s="537"/>
      <c r="F150" s="538"/>
      <c r="G150" s="537"/>
      <c r="H150" s="538"/>
      <c r="I150" s="540"/>
      <c r="J150" s="781"/>
      <c r="K150" s="781"/>
      <c r="L150" s="781"/>
      <c r="M150" s="781"/>
      <c r="N150" s="781"/>
      <c r="O150" s="781"/>
      <c r="P150" s="781"/>
      <c r="Q150" s="781"/>
      <c r="R150" s="3063" t="s">
        <v>191</v>
      </c>
      <c r="S150" s="3064"/>
      <c r="T150" s="1105"/>
      <c r="U150" s="3062" t="s">
        <v>653</v>
      </c>
      <c r="V150" s="3061" t="s">
        <v>2576</v>
      </c>
      <c r="W150" s="3065"/>
      <c r="X150" s="548"/>
      <c r="Y150" s="547"/>
      <c r="Z150" s="547"/>
      <c r="AA150" s="249"/>
      <c r="AB150" s="249"/>
      <c r="AC150" s="1163"/>
      <c r="AD150" s="1163"/>
      <c r="AE150" s="1163"/>
      <c r="AF150" s="1163"/>
      <c r="AG150" s="1163"/>
      <c r="AH150" s="1163"/>
      <c r="AI150" s="1164"/>
      <c r="AJ150" s="1164"/>
      <c r="AK150" s="1142"/>
      <c r="AL150" s="1142"/>
      <c r="AM150" s="1164"/>
      <c r="AN150" s="1164"/>
      <c r="AO150" s="1162"/>
      <c r="AP150" s="1164"/>
      <c r="AQ150" s="1164"/>
      <c r="AR150" s="1164"/>
      <c r="AS150" s="1164"/>
      <c r="AT150" s="1164"/>
      <c r="AU150" s="1164"/>
      <c r="AV150" s="1200"/>
    </row>
    <row r="151" spans="1:48" ht="20.25" customHeight="1" x14ac:dyDescent="0.55000000000000004">
      <c r="A151" s="537"/>
      <c r="B151" s="538"/>
      <c r="C151" s="537"/>
      <c r="D151" s="538"/>
      <c r="E151" s="537"/>
      <c r="F151" s="538"/>
      <c r="G151" s="537"/>
      <c r="H151" s="538"/>
      <c r="I151" s="540"/>
      <c r="J151" s="781"/>
      <c r="K151" s="781"/>
      <c r="L151" s="781"/>
      <c r="M151" s="781"/>
      <c r="N151" s="781"/>
      <c r="O151" s="781"/>
      <c r="P151" s="781"/>
      <c r="Q151" s="781"/>
      <c r="R151" s="3063" t="s">
        <v>191</v>
      </c>
      <c r="S151" s="1105" t="s">
        <v>2278</v>
      </c>
      <c r="T151" s="1105"/>
      <c r="U151" s="3062" t="s">
        <v>653</v>
      </c>
      <c r="V151" s="3061" t="s">
        <v>2576</v>
      </c>
      <c r="W151" s="3065"/>
      <c r="X151" s="548"/>
      <c r="Y151" s="547"/>
      <c r="Z151" s="547"/>
      <c r="AA151" s="249"/>
      <c r="AB151" s="249"/>
      <c r="AC151" s="1163"/>
      <c r="AD151" s="1163"/>
      <c r="AE151" s="1163"/>
      <c r="AF151" s="1163"/>
      <c r="AG151" s="1163"/>
      <c r="AH151" s="1163"/>
      <c r="AI151" s="1164"/>
      <c r="AJ151" s="1164"/>
      <c r="AK151" s="1142"/>
      <c r="AL151" s="1142"/>
      <c r="AM151" s="1164"/>
      <c r="AN151" s="1164"/>
      <c r="AO151" s="1162"/>
      <c r="AP151" s="1164"/>
      <c r="AQ151" s="1164"/>
      <c r="AR151" s="1164"/>
      <c r="AS151" s="1164"/>
      <c r="AT151" s="1164"/>
      <c r="AU151" s="1164"/>
      <c r="AV151" s="1200"/>
    </row>
    <row r="152" spans="1:48" ht="20.25" customHeight="1" x14ac:dyDescent="0.55000000000000004">
      <c r="A152" s="537"/>
      <c r="B152" s="538"/>
      <c r="C152" s="537"/>
      <c r="D152" s="538"/>
      <c r="E152" s="537"/>
      <c r="F152" s="538"/>
      <c r="G152" s="537"/>
      <c r="H152" s="538"/>
      <c r="I152" s="540"/>
      <c r="J152" s="781"/>
      <c r="K152" s="781"/>
      <c r="L152" s="781"/>
      <c r="M152" s="781"/>
      <c r="N152" s="781"/>
      <c r="O152" s="781"/>
      <c r="P152" s="781"/>
      <c r="Q152" s="781"/>
      <c r="R152" s="3063" t="s">
        <v>191</v>
      </c>
      <c r="S152" s="3064"/>
      <c r="T152" s="1105" t="s">
        <v>2279</v>
      </c>
      <c r="U152" s="3062" t="s">
        <v>653</v>
      </c>
      <c r="V152" s="3061" t="s">
        <v>2576</v>
      </c>
      <c r="W152" s="984" t="s">
        <v>2168</v>
      </c>
      <c r="X152" s="548"/>
      <c r="Y152" s="547"/>
      <c r="Z152" s="547"/>
      <c r="AA152" s="249"/>
      <c r="AB152" s="249"/>
      <c r="AC152" s="1163"/>
      <c r="AD152" s="1163"/>
      <c r="AE152" s="1163"/>
      <c r="AF152" s="1163"/>
      <c r="AG152" s="1163"/>
      <c r="AH152" s="1163"/>
      <c r="AI152" s="1164"/>
      <c r="AJ152" s="1164"/>
      <c r="AK152" s="1142"/>
      <c r="AL152" s="1142"/>
      <c r="AM152" s="1164"/>
      <c r="AN152" s="1164"/>
      <c r="AO152" s="1162"/>
      <c r="AP152" s="1164"/>
      <c r="AQ152" s="1164"/>
      <c r="AR152" s="1164"/>
      <c r="AS152" s="1164"/>
      <c r="AT152" s="1164"/>
      <c r="AU152" s="1164"/>
      <c r="AV152" s="1200"/>
    </row>
    <row r="153" spans="1:48" ht="20.25" customHeight="1" x14ac:dyDescent="0.55000000000000004">
      <c r="A153" s="537"/>
      <c r="B153" s="538"/>
      <c r="C153" s="537"/>
      <c r="D153" s="538"/>
      <c r="E153" s="537"/>
      <c r="F153" s="538"/>
      <c r="G153" s="537"/>
      <c r="H153" s="538"/>
      <c r="I153" s="540"/>
      <c r="J153" s="781"/>
      <c r="K153" s="781"/>
      <c r="L153" s="781"/>
      <c r="M153" s="781"/>
      <c r="N153" s="781"/>
      <c r="O153" s="781"/>
      <c r="P153" s="781"/>
      <c r="Q153" s="781"/>
      <c r="R153" s="3063" t="s">
        <v>191</v>
      </c>
      <c r="S153" s="3064"/>
      <c r="T153" s="1105" t="s">
        <v>2281</v>
      </c>
      <c r="U153" s="3062" t="s">
        <v>653</v>
      </c>
      <c r="V153" s="3061" t="s">
        <v>2576</v>
      </c>
      <c r="W153" s="3065"/>
      <c r="X153" s="548"/>
      <c r="Y153" s="547"/>
      <c r="Z153" s="547"/>
      <c r="AA153" s="249"/>
      <c r="AB153" s="249"/>
      <c r="AC153" s="63"/>
      <c r="AD153" s="63"/>
      <c r="AE153" s="63"/>
      <c r="AF153" s="63"/>
      <c r="AG153" s="63"/>
      <c r="AH153" s="63"/>
      <c r="AI153" s="65"/>
      <c r="AJ153" s="65"/>
      <c r="AK153" s="118"/>
      <c r="AL153" s="118"/>
      <c r="AM153" s="65"/>
      <c r="AN153" s="65"/>
      <c r="AO153" s="67"/>
      <c r="AP153" s="65"/>
      <c r="AQ153" s="65"/>
      <c r="AR153" s="65"/>
      <c r="AS153" s="65"/>
      <c r="AT153" s="65"/>
      <c r="AU153" s="65"/>
      <c r="AV153" s="62"/>
    </row>
    <row r="154" spans="1:48" ht="20.25" customHeight="1" x14ac:dyDescent="0.55000000000000004">
      <c r="A154" s="537"/>
      <c r="B154" s="538"/>
      <c r="C154" s="537"/>
      <c r="D154" s="538"/>
      <c r="E154" s="537"/>
      <c r="F154" s="538"/>
      <c r="G154" s="537"/>
      <c r="H154" s="538"/>
      <c r="I154" s="540"/>
      <c r="J154" s="781"/>
      <c r="K154" s="781"/>
      <c r="L154" s="781"/>
      <c r="M154" s="781"/>
      <c r="N154" s="781"/>
      <c r="O154" s="781"/>
      <c r="P154" s="781"/>
      <c r="Q154" s="781"/>
      <c r="R154" s="3063" t="s">
        <v>191</v>
      </c>
      <c r="S154" s="3064"/>
      <c r="T154" s="1105"/>
      <c r="U154" s="3062" t="s">
        <v>653</v>
      </c>
      <c r="V154" s="3061" t="s">
        <v>2576</v>
      </c>
      <c r="W154" s="3065"/>
      <c r="X154" s="548"/>
      <c r="Y154" s="547"/>
      <c r="Z154" s="547"/>
      <c r="AA154" s="249"/>
      <c r="AB154" s="249"/>
      <c r="AC154" s="63"/>
      <c r="AD154" s="63"/>
      <c r="AE154" s="63"/>
      <c r="AF154" s="63"/>
      <c r="AG154" s="63"/>
      <c r="AH154" s="63"/>
      <c r="AI154" s="65"/>
      <c r="AJ154" s="65"/>
      <c r="AK154" s="118"/>
      <c r="AL154" s="118"/>
      <c r="AM154" s="65"/>
      <c r="AN154" s="65"/>
      <c r="AO154" s="67"/>
      <c r="AP154" s="65"/>
      <c r="AQ154" s="65"/>
      <c r="AR154" s="65"/>
      <c r="AS154" s="65"/>
      <c r="AT154" s="65"/>
      <c r="AU154" s="65"/>
      <c r="AV154" s="62"/>
    </row>
    <row r="155" spans="1:48" ht="20.25" customHeight="1" x14ac:dyDescent="0.55000000000000004">
      <c r="A155" s="537"/>
      <c r="B155" s="538"/>
      <c r="C155" s="537"/>
      <c r="D155" s="538"/>
      <c r="E155" s="537"/>
      <c r="F155" s="538"/>
      <c r="G155" s="537"/>
      <c r="H155" s="538"/>
      <c r="I155" s="540"/>
      <c r="J155" s="781"/>
      <c r="K155" s="781"/>
      <c r="L155" s="781"/>
      <c r="M155" s="781"/>
      <c r="N155" s="781"/>
      <c r="O155" s="781"/>
      <c r="P155" s="781"/>
      <c r="Q155" s="781"/>
      <c r="R155" s="799" t="s">
        <v>191</v>
      </c>
      <c r="S155" s="800" t="s">
        <v>2580</v>
      </c>
      <c r="T155" s="800"/>
      <c r="U155" s="859" t="s">
        <v>268</v>
      </c>
      <c r="V155" s="821" t="s">
        <v>2581</v>
      </c>
      <c r="W155" s="3065"/>
      <c r="X155" s="548"/>
      <c r="Y155" s="547"/>
      <c r="Z155" s="547"/>
      <c r="AA155" s="249"/>
      <c r="AB155" s="249"/>
      <c r="AC155" s="63"/>
      <c r="AD155" s="63"/>
      <c r="AE155" s="63"/>
      <c r="AF155" s="63"/>
      <c r="AG155" s="63"/>
      <c r="AH155" s="63"/>
      <c r="AI155" s="65"/>
      <c r="AJ155" s="65"/>
      <c r="AK155" s="118"/>
      <c r="AL155" s="118"/>
      <c r="AM155" s="65"/>
      <c r="AN155" s="65"/>
      <c r="AO155" s="67"/>
      <c r="AP155" s="65"/>
      <c r="AQ155" s="65"/>
      <c r="AR155" s="65"/>
      <c r="AS155" s="65"/>
      <c r="AT155" s="65"/>
      <c r="AU155" s="65"/>
      <c r="AV155" s="62"/>
    </row>
    <row r="156" spans="1:48" ht="20.25" customHeight="1" thickBot="1" x14ac:dyDescent="0.6">
      <c r="A156" s="90"/>
      <c r="B156" s="89"/>
      <c r="C156" s="90"/>
      <c r="D156" s="89"/>
      <c r="E156" s="90"/>
      <c r="F156" s="89"/>
      <c r="G156" s="90"/>
      <c r="H156" s="89"/>
      <c r="I156" s="126" t="str">
        <f>CONCATENATE(A156,B156,C156,D156,E156,F156,G156,H156)</f>
        <v/>
      </c>
      <c r="J156" s="127"/>
      <c r="K156" s="127"/>
      <c r="L156" s="120"/>
      <c r="M156" s="120"/>
      <c r="N156" s="120"/>
      <c r="O156" s="120"/>
      <c r="P156" s="120"/>
      <c r="Q156" s="120"/>
      <c r="R156" s="93" t="s">
        <v>119</v>
      </c>
      <c r="S156" s="60"/>
      <c r="T156" s="94" t="s">
        <v>2582</v>
      </c>
      <c r="U156" s="978"/>
      <c r="V156" s="463"/>
      <c r="W156" s="94" t="s">
        <v>2583</v>
      </c>
      <c r="X156" s="94"/>
      <c r="Y156" s="94"/>
      <c r="Z156" s="94"/>
      <c r="AA156" s="94"/>
      <c r="AB156" s="94"/>
      <c r="AC156" s="63"/>
      <c r="AD156" s="63"/>
      <c r="AE156" s="63"/>
      <c r="AF156" s="63"/>
      <c r="AG156" s="63"/>
      <c r="AH156" s="63"/>
      <c r="AI156" s="65"/>
      <c r="AJ156" s="65"/>
      <c r="AK156" s="64"/>
      <c r="AL156" s="64"/>
      <c r="AM156" s="66"/>
      <c r="AN156" s="65"/>
      <c r="AO156" s="67"/>
      <c r="AP156" s="65"/>
      <c r="AQ156" s="65"/>
      <c r="AR156" s="65"/>
      <c r="AS156" s="65"/>
      <c r="AT156" s="65"/>
      <c r="AU156" s="65"/>
      <c r="AV156" s="62"/>
    </row>
    <row r="157" spans="1:48" ht="20.25" customHeight="1" thickBot="1" x14ac:dyDescent="0.6">
      <c r="A157" s="90"/>
      <c r="B157" s="89"/>
      <c r="C157" s="90"/>
      <c r="D157" s="89"/>
      <c r="E157" s="90"/>
      <c r="F157" s="89"/>
      <c r="G157" s="90"/>
      <c r="H157" s="89"/>
      <c r="I157" s="126" t="str">
        <f>CONCATENATE(A157,B157,C157,D157,E157,F157,G157,H157)</f>
        <v/>
      </c>
      <c r="J157" s="127"/>
      <c r="K157" s="127"/>
      <c r="L157" s="120"/>
      <c r="M157" s="120"/>
      <c r="N157" s="120"/>
      <c r="O157" s="120"/>
      <c r="P157" s="120"/>
      <c r="Q157" s="120"/>
      <c r="R157" s="93" t="s">
        <v>119</v>
      </c>
      <c r="S157" s="60"/>
      <c r="T157" s="94" t="s">
        <v>2584</v>
      </c>
      <c r="U157" s="978"/>
      <c r="V157" s="463"/>
      <c r="W157" s="61">
        <v>3</v>
      </c>
      <c r="X157" s="61"/>
      <c r="Y157" s="61"/>
      <c r="Z157" s="61"/>
      <c r="AA157" s="61"/>
      <c r="AB157" s="61"/>
      <c r="AC157" s="63"/>
      <c r="AD157" s="63"/>
      <c r="AE157" s="63"/>
      <c r="AF157" s="63"/>
      <c r="AG157" s="63"/>
      <c r="AH157" s="63"/>
      <c r="AI157" s="65"/>
      <c r="AJ157" s="65"/>
      <c r="AK157" s="64"/>
      <c r="AL157" s="64"/>
      <c r="AM157" s="66"/>
      <c r="AN157" s="65"/>
      <c r="AO157" s="67"/>
      <c r="AP157" s="65"/>
      <c r="AQ157" s="65"/>
      <c r="AR157" s="65"/>
      <c r="AS157" s="65"/>
      <c r="AT157" s="65"/>
      <c r="AU157" s="65"/>
      <c r="AV157" s="62"/>
    </row>
    <row r="158" spans="1:48" ht="21" customHeight="1" thickBot="1" x14ac:dyDescent="0.6">
      <c r="A158" s="90"/>
      <c r="B158" s="89"/>
      <c r="C158" s="90"/>
      <c r="D158" s="89"/>
      <c r="E158" s="90"/>
      <c r="F158" s="89"/>
      <c r="G158" s="90"/>
      <c r="H158" s="89"/>
      <c r="I158" s="126" t="str">
        <f>CONCATENATE(A158,B158,C158,D158,E158,F158,G158,H158)</f>
        <v/>
      </c>
      <c r="J158" s="163"/>
      <c r="K158" s="163"/>
      <c r="L158" s="169"/>
      <c r="M158" s="169"/>
      <c r="N158" s="169"/>
      <c r="O158" s="169"/>
      <c r="P158" s="169"/>
      <c r="Q158" s="169"/>
      <c r="R158" s="93" t="s">
        <v>119</v>
      </c>
      <c r="S158" s="74"/>
      <c r="T158" s="463" t="s">
        <v>2585</v>
      </c>
      <c r="U158" s="979"/>
      <c r="V158" s="463"/>
      <c r="W158" s="166"/>
      <c r="X158" s="272"/>
      <c r="Y158" s="272"/>
      <c r="Z158" s="272"/>
      <c r="AA158" s="272"/>
      <c r="AB158" s="272"/>
      <c r="AC158" s="63"/>
      <c r="AD158" s="63"/>
      <c r="AE158" s="63"/>
      <c r="AF158" s="63"/>
      <c r="AG158" s="63"/>
      <c r="AH158" s="63"/>
      <c r="AI158" s="65"/>
      <c r="AJ158" s="65"/>
      <c r="AK158" s="64"/>
      <c r="AL158" s="64"/>
      <c r="AM158" s="66"/>
      <c r="AN158" s="65"/>
      <c r="AO158" s="67"/>
      <c r="AP158" s="99"/>
      <c r="AQ158" s="99"/>
      <c r="AR158" s="99"/>
      <c r="AS158" s="99"/>
      <c r="AT158" s="99"/>
      <c r="AU158" s="99"/>
      <c r="AV158" s="62"/>
    </row>
  </sheetData>
  <mergeCells count="5">
    <mergeCell ref="A4:B4"/>
    <mergeCell ref="C4:D4"/>
    <mergeCell ref="E4:F4"/>
    <mergeCell ref="G4:H4"/>
    <mergeCell ref="A1:H1"/>
  </mergeCells>
  <pageMargins left="0.7" right="0.7" top="0.75" bottom="0.75" header="0.3" footer="0.3"/>
  <pageSetup scale="26" orientation="portrait" r:id="rId1"/>
  <headerFooter>
    <oddFooter>&amp;C&amp;"Helvetica Neue,Regular"&amp;12&amp;K000000&amp;P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000-000000000000}">
          <x14:formula1>
            <xm:f>'datos lista validación'!$B$1:$B$4</xm:f>
          </x14:formula1>
          <xm:sqref>X9:X21 X24:X29 X32:X116 X118:X155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BX388"/>
  <sheetViews>
    <sheetView showGridLines="0" topLeftCell="J1" zoomScale="50" zoomScaleNormal="50" workbookViewId="0">
      <pane ySplit="4" topLeftCell="A233" activePane="bottomLeft" state="frozen"/>
      <selection activeCell="A4" sqref="A4"/>
      <selection pane="bottomLeft" activeCell="U238" sqref="U238"/>
    </sheetView>
  </sheetViews>
  <sheetFormatPr baseColWidth="10" defaultColWidth="10.875" defaultRowHeight="15.75" customHeight="1" x14ac:dyDescent="0.35"/>
  <cols>
    <col min="1" max="1" width="3.375" style="5" hidden="1" customWidth="1"/>
    <col min="2" max="2" width="3.875" style="5" hidden="1" customWidth="1"/>
    <col min="3" max="8" width="3.375" style="5" hidden="1" customWidth="1"/>
    <col min="9" max="10" width="14.875" style="1323" customWidth="1"/>
    <col min="11" max="18" width="10.875" style="5" hidden="1" customWidth="1"/>
    <col min="19" max="19" width="18" style="5" hidden="1" customWidth="1"/>
    <col min="20" max="20" width="58.625" style="5" customWidth="1"/>
    <col min="21" max="21" width="75.75" style="5" customWidth="1"/>
    <col min="22" max="22" width="8.625" style="980" hidden="1" customWidth="1"/>
    <col min="23" max="23" width="78.625" style="5" hidden="1" customWidth="1"/>
    <col min="24" max="26" width="8.625" style="5" hidden="1" customWidth="1"/>
    <col min="27" max="27" width="0.5" style="5" customWidth="1"/>
    <col min="28" max="29" width="10.625" style="5" customWidth="1"/>
    <col min="30" max="31" width="13.125" style="5" hidden="1" customWidth="1"/>
    <col min="32" max="33" width="10.625" style="5" customWidth="1"/>
    <col min="34" max="39" width="9.625" style="5" hidden="1" customWidth="1"/>
    <col min="40" max="40" width="2.875" style="5" hidden="1" customWidth="1"/>
    <col min="41" max="42" width="10.625" style="5" customWidth="1"/>
    <col min="43" max="47" width="14" style="5" hidden="1" customWidth="1"/>
    <col min="48" max="48" width="3" style="5" hidden="1" customWidth="1"/>
    <col min="49" max="50" width="14" style="5" hidden="1" customWidth="1"/>
    <col min="51" max="51" width="17.75" style="5" hidden="1" customWidth="1"/>
    <col min="52" max="55" width="9.5" style="980" hidden="1" customWidth="1"/>
    <col min="56" max="56" width="16.875" style="5" hidden="1" customWidth="1"/>
    <col min="57" max="57" width="17" style="5" hidden="1" customWidth="1"/>
    <col min="58" max="58" width="14" style="5" hidden="1" customWidth="1"/>
    <col min="59" max="59" width="12.625" style="5" hidden="1" customWidth="1"/>
    <col min="60" max="60" width="18.5" style="5" hidden="1" customWidth="1"/>
    <col min="61" max="61" width="5.375" style="5" hidden="1" customWidth="1"/>
    <col min="62" max="66" width="10.875" style="5" hidden="1" customWidth="1"/>
    <col min="67" max="67" width="6.5" style="5" hidden="1" customWidth="1"/>
    <col min="68" max="69" width="10.875" style="5" hidden="1" customWidth="1"/>
    <col min="70" max="71" width="10.875" style="5" customWidth="1"/>
    <col min="72" max="16384" width="10.875" style="5"/>
  </cols>
  <sheetData>
    <row r="1" spans="1:70" s="611" customFormat="1" ht="105" customHeight="1" x14ac:dyDescent="0.55000000000000004">
      <c r="A1" s="4406" t="s">
        <v>203</v>
      </c>
      <c r="B1" s="4406"/>
      <c r="C1" s="4406"/>
      <c r="D1" s="4406"/>
      <c r="E1" s="4406"/>
      <c r="F1" s="4406"/>
      <c r="G1" s="4406"/>
      <c r="H1" s="4406"/>
      <c r="I1" s="3707"/>
      <c r="J1" s="929"/>
      <c r="K1" s="931"/>
      <c r="L1" s="931"/>
      <c r="M1" s="4363"/>
      <c r="N1" s="4363"/>
      <c r="O1" s="4363"/>
      <c r="P1" s="4363"/>
      <c r="Q1" s="4363"/>
      <c r="R1" s="4363"/>
      <c r="S1" s="931"/>
      <c r="T1" s="4364"/>
      <c r="U1" s="4365"/>
      <c r="V1" s="4366"/>
      <c r="W1" s="4365"/>
      <c r="X1" s="935"/>
      <c r="Y1" s="935"/>
      <c r="Z1" s="935"/>
      <c r="AA1" s="935"/>
      <c r="AB1" s="935"/>
      <c r="AC1" s="935"/>
      <c r="AD1" s="935"/>
      <c r="AE1" s="935"/>
      <c r="AF1" s="4367"/>
      <c r="AG1" s="4367"/>
      <c r="AH1" s="4367"/>
      <c r="AI1" s="4367"/>
      <c r="AJ1" s="4367"/>
      <c r="AK1" s="4367"/>
      <c r="AL1" s="4367"/>
      <c r="AM1" s="4367"/>
      <c r="AN1" s="4367"/>
      <c r="AO1" s="4368"/>
      <c r="AP1" s="4368"/>
      <c r="AQ1" s="616"/>
      <c r="AR1" s="616"/>
      <c r="AS1" s="616"/>
      <c r="AT1" s="616"/>
      <c r="AU1" s="616"/>
      <c r="AV1" s="616"/>
      <c r="AW1" s="616"/>
      <c r="AX1" s="616"/>
      <c r="AY1" s="616"/>
      <c r="AZ1" s="617"/>
      <c r="BA1" s="609"/>
      <c r="BB1" s="609"/>
      <c r="BC1" s="609"/>
      <c r="BD1" s="615"/>
      <c r="BE1" s="615"/>
      <c r="BF1" s="616"/>
      <c r="BG1" s="618"/>
      <c r="BH1" s="615"/>
      <c r="BI1" s="619"/>
      <c r="BJ1" s="615"/>
      <c r="BK1" s="615"/>
      <c r="BL1" s="615"/>
      <c r="BM1" s="615"/>
      <c r="BN1" s="615"/>
      <c r="BO1" s="620"/>
      <c r="BP1" s="609"/>
      <c r="BQ1" s="48"/>
      <c r="BR1" s="48"/>
    </row>
    <row r="2" spans="1:70" s="993" customFormat="1" ht="41.25" customHeight="1" x14ac:dyDescent="0.35">
      <c r="A2" s="999"/>
      <c r="B2" s="999"/>
      <c r="C2" s="999"/>
      <c r="D2" s="999"/>
      <c r="E2" s="999"/>
      <c r="F2" s="999"/>
      <c r="G2" s="999"/>
      <c r="H2" s="999"/>
      <c r="I2" s="999"/>
      <c r="J2" s="4361"/>
      <c r="K2" s="916"/>
      <c r="L2" s="916"/>
      <c r="M2" s="916"/>
      <c r="N2" s="916"/>
      <c r="O2" s="916"/>
      <c r="P2" s="916"/>
      <c r="Q2" s="916"/>
      <c r="R2" s="916"/>
      <c r="S2" s="916"/>
      <c r="T2" s="4434" t="s">
        <v>2586</v>
      </c>
      <c r="U2" s="4434"/>
      <c r="V2" s="970"/>
      <c r="W2" s="4362"/>
      <c r="X2" s="921" t="s">
        <v>2586</v>
      </c>
      <c r="Y2" s="921"/>
      <c r="Z2" s="921"/>
      <c r="AA2" s="3625"/>
      <c r="AB2" s="3625"/>
      <c r="AC2" s="3625"/>
      <c r="AD2" s="3625"/>
      <c r="AE2" s="3625"/>
      <c r="AF2" s="3625"/>
      <c r="AG2" s="3625"/>
      <c r="AH2" s="3625"/>
      <c r="AI2" s="3625"/>
      <c r="AJ2" s="3625"/>
      <c r="AK2" s="3625"/>
      <c r="AL2" s="3625"/>
      <c r="AM2" s="3625"/>
      <c r="AN2" s="3625"/>
      <c r="AO2" s="3625"/>
      <c r="AP2" s="3625"/>
      <c r="AQ2" s="3625"/>
      <c r="AR2" s="3625"/>
      <c r="AS2" s="3625"/>
      <c r="AT2" s="3625"/>
      <c r="AU2" s="3625"/>
      <c r="AV2" s="3625"/>
      <c r="AW2" s="3625"/>
      <c r="AX2" s="3625"/>
      <c r="AY2" s="3625"/>
      <c r="AZ2" s="3625"/>
      <c r="BA2" s="3625"/>
      <c r="BB2" s="3625"/>
      <c r="BC2" s="3625"/>
      <c r="BD2" s="3625"/>
      <c r="BE2" s="3625"/>
      <c r="BF2" s="3625"/>
      <c r="BG2" s="3625"/>
      <c r="BH2" s="3625"/>
      <c r="BI2" s="3625"/>
      <c r="BJ2" s="3625"/>
      <c r="BK2" s="3625"/>
      <c r="BL2" s="3625"/>
      <c r="BM2" s="3625"/>
      <c r="BN2" s="3625"/>
      <c r="BO2" s="3625"/>
      <c r="BP2" s="3625"/>
      <c r="BQ2" s="3626"/>
      <c r="BR2" s="3626"/>
    </row>
    <row r="3" spans="1:70" s="611" customFormat="1" ht="42" customHeight="1" thickBot="1" x14ac:dyDescent="0.6">
      <c r="A3" s="655"/>
      <c r="B3" s="655"/>
      <c r="C3" s="655"/>
      <c r="D3" s="655"/>
      <c r="E3" s="655"/>
      <c r="F3" s="655"/>
      <c r="G3" s="655"/>
      <c r="H3" s="655"/>
      <c r="I3" s="655"/>
      <c r="J3" s="655"/>
      <c r="K3" s="657"/>
      <c r="L3" s="657"/>
      <c r="M3" s="1002"/>
      <c r="N3" s="1002"/>
      <c r="O3" s="1003" t="s">
        <v>204</v>
      </c>
      <c r="P3" s="1002"/>
      <c r="Q3" s="1002"/>
      <c r="R3" s="1002"/>
      <c r="S3" s="1004"/>
      <c r="T3" s="4433" t="s">
        <v>205</v>
      </c>
      <c r="U3" s="4433"/>
      <c r="V3" s="1016"/>
      <c r="W3" s="660"/>
      <c r="X3" s="661"/>
      <c r="Y3" s="661"/>
      <c r="Z3" s="661"/>
      <c r="AA3" s="998"/>
      <c r="AB3" s="660"/>
      <c r="AC3" s="660"/>
      <c r="AD3" s="660"/>
      <c r="AE3" s="660"/>
      <c r="AF3" s="660"/>
      <c r="AG3" s="660"/>
      <c r="AH3" s="660"/>
      <c r="AI3" s="660"/>
      <c r="AJ3" s="660"/>
      <c r="AK3" s="660"/>
      <c r="AL3" s="660"/>
      <c r="AM3" s="660"/>
      <c r="AN3" s="660"/>
      <c r="AO3" s="660"/>
      <c r="AP3" s="660"/>
      <c r="AQ3" s="660"/>
      <c r="AR3" s="660"/>
      <c r="AS3" s="660"/>
      <c r="AT3" s="660"/>
      <c r="AU3" s="660"/>
      <c r="AV3" s="660"/>
      <c r="AW3" s="660"/>
      <c r="AX3" s="660"/>
      <c r="AY3" s="660"/>
      <c r="AZ3" s="660"/>
      <c r="BA3" s="660"/>
      <c r="BB3" s="660"/>
      <c r="BC3" s="660"/>
      <c r="BD3" s="683"/>
      <c r="BE3" s="683"/>
      <c r="BF3" s="682"/>
      <c r="BG3" s="1277"/>
      <c r="BH3" s="683"/>
      <c r="BI3" s="1278"/>
      <c r="BJ3" s="683"/>
      <c r="BK3" s="683"/>
      <c r="BL3" s="683"/>
      <c r="BM3" s="683"/>
      <c r="BN3" s="683"/>
      <c r="BO3" s="1279"/>
      <c r="BP3" s="681"/>
      <c r="BQ3" s="177"/>
      <c r="BR3" s="46"/>
    </row>
    <row r="4" spans="1:70" ht="50.25" customHeight="1" thickBot="1" x14ac:dyDescent="0.4">
      <c r="A4" s="4431" t="s">
        <v>0</v>
      </c>
      <c r="B4" s="4432"/>
      <c r="C4" s="4435" t="s">
        <v>1</v>
      </c>
      <c r="D4" s="4436"/>
      <c r="E4" s="4435" t="s">
        <v>2</v>
      </c>
      <c r="F4" s="4436"/>
      <c r="G4" s="4435" t="s">
        <v>3</v>
      </c>
      <c r="H4" s="4436"/>
      <c r="I4" s="905" t="s">
        <v>207</v>
      </c>
      <c r="J4" s="905" t="s">
        <v>630</v>
      </c>
      <c r="K4" s="905" t="s">
        <v>208</v>
      </c>
      <c r="L4" s="905" t="s">
        <v>208</v>
      </c>
      <c r="M4" s="996" t="s">
        <v>209</v>
      </c>
      <c r="N4" s="996" t="s">
        <v>210</v>
      </c>
      <c r="O4" s="996" t="s">
        <v>211</v>
      </c>
      <c r="P4" s="996" t="s">
        <v>212</v>
      </c>
      <c r="Q4" s="996" t="s">
        <v>213</v>
      </c>
      <c r="R4" s="996" t="s">
        <v>214</v>
      </c>
      <c r="S4" s="646" t="s">
        <v>215</v>
      </c>
      <c r="T4" s="4323" t="s">
        <v>48</v>
      </c>
      <c r="U4" s="1000" t="s">
        <v>50</v>
      </c>
      <c r="V4" s="732" t="s">
        <v>632</v>
      </c>
      <c r="W4" s="1000" t="s">
        <v>1532</v>
      </c>
      <c r="X4" s="1000" t="s">
        <v>494</v>
      </c>
      <c r="Y4" s="1001" t="s">
        <v>634</v>
      </c>
      <c r="Z4" s="1001" t="s">
        <v>635</v>
      </c>
      <c r="AA4" s="676" t="s">
        <v>636</v>
      </c>
      <c r="AB4" s="730" t="s">
        <v>495</v>
      </c>
      <c r="AC4" s="730" t="s">
        <v>496</v>
      </c>
      <c r="AD4" s="730" t="s">
        <v>497</v>
      </c>
      <c r="AE4" s="730" t="s">
        <v>498</v>
      </c>
      <c r="AF4" s="730" t="s">
        <v>637</v>
      </c>
      <c r="AG4" s="730" t="s">
        <v>638</v>
      </c>
      <c r="AH4" s="730" t="s">
        <v>501</v>
      </c>
      <c r="AI4" s="730" t="s">
        <v>502</v>
      </c>
      <c r="AJ4" s="730" t="s">
        <v>503</v>
      </c>
      <c r="AK4" s="730" t="s">
        <v>504</v>
      </c>
      <c r="AL4" s="730" t="s">
        <v>505</v>
      </c>
      <c r="AM4" s="730" t="s">
        <v>506</v>
      </c>
      <c r="AN4" s="730"/>
      <c r="AO4" s="730" t="s">
        <v>639</v>
      </c>
      <c r="AP4" s="730" t="s">
        <v>640</v>
      </c>
      <c r="AQ4" s="730" t="s">
        <v>501</v>
      </c>
      <c r="AR4" s="730" t="s">
        <v>504</v>
      </c>
      <c r="AS4" s="730" t="s">
        <v>505</v>
      </c>
      <c r="AT4" s="730" t="s">
        <v>506</v>
      </c>
      <c r="AU4" s="730" t="s">
        <v>641</v>
      </c>
      <c r="AV4" s="730"/>
      <c r="AW4" s="730" t="s">
        <v>515</v>
      </c>
      <c r="AX4" s="730" t="s">
        <v>496</v>
      </c>
      <c r="AY4" s="730" t="s">
        <v>2587</v>
      </c>
      <c r="AZ4" s="730" t="s">
        <v>642</v>
      </c>
      <c r="BA4" s="730" t="s">
        <v>68</v>
      </c>
      <c r="BB4" s="730" t="s">
        <v>70</v>
      </c>
      <c r="BC4" s="730" t="s">
        <v>72</v>
      </c>
      <c r="BD4" s="1281" t="s">
        <v>223</v>
      </c>
      <c r="BE4" s="1281" t="s">
        <v>224</v>
      </c>
      <c r="BF4" s="1281" t="s">
        <v>226</v>
      </c>
      <c r="BG4" s="1281" t="s">
        <v>225</v>
      </c>
      <c r="BH4" s="1281" t="s">
        <v>227</v>
      </c>
      <c r="BI4" s="754" t="s">
        <v>219</v>
      </c>
      <c r="BJ4" s="754" t="s">
        <v>228</v>
      </c>
      <c r="BK4" s="754" t="s">
        <v>229</v>
      </c>
      <c r="BL4" s="754" t="s">
        <v>230</v>
      </c>
      <c r="BM4" s="754" t="s">
        <v>231</v>
      </c>
      <c r="BN4" s="754" t="s">
        <v>232</v>
      </c>
      <c r="BO4" s="754" t="s">
        <v>220</v>
      </c>
      <c r="BP4" s="754" t="s">
        <v>643</v>
      </c>
      <c r="BQ4" s="177"/>
      <c r="BR4" s="46"/>
    </row>
    <row r="5" spans="1:70" ht="20.25" customHeight="1" x14ac:dyDescent="0.55000000000000004">
      <c r="A5" s="668"/>
      <c r="B5" s="994"/>
      <c r="C5" s="995"/>
      <c r="D5" s="994"/>
      <c r="E5" s="995"/>
      <c r="F5" s="994"/>
      <c r="G5" s="995"/>
      <c r="H5" s="994"/>
      <c r="I5" s="3926" t="str">
        <f t="shared" ref="I5:I36" si="0">CONCATENATE(A5,B5,C5,D5,E5,F5,G5,H5)</f>
        <v/>
      </c>
      <c r="J5" s="2741"/>
      <c r="K5" s="464"/>
      <c r="L5" s="171"/>
      <c r="M5" s="172"/>
      <c r="N5" s="172"/>
      <c r="O5" s="172"/>
      <c r="P5" s="172"/>
      <c r="Q5" s="172"/>
      <c r="R5" s="172"/>
      <c r="S5" s="171"/>
      <c r="T5" s="173"/>
      <c r="U5" s="174"/>
      <c r="V5" s="171"/>
      <c r="W5" s="174"/>
      <c r="X5" s="174"/>
      <c r="Y5" s="511"/>
      <c r="Z5" s="511"/>
      <c r="AA5" s="511"/>
      <c r="AB5" s="511"/>
      <c r="AC5" s="3632"/>
      <c r="AD5" s="3632"/>
      <c r="AE5" s="3633"/>
      <c r="AF5" s="3634"/>
      <c r="AG5" s="616"/>
      <c r="AH5" s="3635"/>
      <c r="AI5" s="3635"/>
      <c r="AJ5" s="3635"/>
      <c r="AK5" s="3635"/>
      <c r="AL5" s="3635"/>
      <c r="AM5" s="3636"/>
      <c r="AN5" s="616"/>
      <c r="AO5" s="3637"/>
      <c r="AP5" s="3638"/>
      <c r="AQ5" s="2045"/>
      <c r="AR5" s="2045"/>
      <c r="AS5" s="2045"/>
      <c r="AT5" s="2045"/>
      <c r="AU5" s="2046"/>
      <c r="AV5" s="2027"/>
      <c r="AW5" s="2066"/>
      <c r="AX5" s="1618"/>
      <c r="AY5" s="2067"/>
      <c r="AZ5" s="1575"/>
      <c r="BA5" s="625"/>
      <c r="BB5" s="625"/>
      <c r="BC5" s="625"/>
      <c r="BD5" s="624"/>
      <c r="BE5" s="624"/>
      <c r="BF5" s="1280"/>
      <c r="BG5" s="627"/>
      <c r="BH5" s="624"/>
      <c r="BI5" s="628"/>
      <c r="BJ5" s="624"/>
      <c r="BK5" s="624"/>
      <c r="BL5" s="624"/>
      <c r="BM5" s="624"/>
      <c r="BN5" s="624"/>
      <c r="BO5" s="629"/>
      <c r="BP5" s="621"/>
      <c r="BQ5" s="177"/>
      <c r="BR5" s="46"/>
    </row>
    <row r="6" spans="1:70" ht="20.25" customHeight="1" x14ac:dyDescent="0.6">
      <c r="A6" s="90"/>
      <c r="B6" s="89"/>
      <c r="C6" s="90"/>
      <c r="D6" s="89"/>
      <c r="E6" s="90"/>
      <c r="F6" s="89"/>
      <c r="G6" s="90"/>
      <c r="H6" s="89"/>
      <c r="I6" s="1339" t="str">
        <f t="shared" si="0"/>
        <v/>
      </c>
      <c r="J6" s="1339"/>
      <c r="K6" s="95"/>
      <c r="L6" s="460"/>
      <c r="M6" s="461"/>
      <c r="N6" s="461"/>
      <c r="O6" s="461"/>
      <c r="P6" s="461"/>
      <c r="Q6" s="461"/>
      <c r="R6" s="461"/>
      <c r="S6" s="93" t="s">
        <v>119</v>
      </c>
      <c r="T6" s="103" t="s">
        <v>1980</v>
      </c>
      <c r="U6" s="458"/>
      <c r="V6" s="475"/>
      <c r="W6" s="458"/>
      <c r="X6" s="103" t="s">
        <v>1981</v>
      </c>
      <c r="Y6" s="103"/>
      <c r="Z6" s="103"/>
      <c r="AA6" s="103"/>
      <c r="AB6" s="1882"/>
      <c r="AC6" s="3645"/>
      <c r="AD6" s="3645"/>
      <c r="AE6" s="3645"/>
      <c r="AF6" s="3378"/>
      <c r="AG6" s="3378"/>
      <c r="AH6" s="3378"/>
      <c r="AI6" s="3378"/>
      <c r="AJ6" s="3378"/>
      <c r="AK6" s="3378"/>
      <c r="AL6" s="3378"/>
      <c r="AM6" s="3378"/>
      <c r="AN6" s="3378"/>
      <c r="AO6" s="3646"/>
      <c r="AP6" s="3646"/>
      <c r="AQ6" s="2156"/>
      <c r="AR6" s="2047"/>
      <c r="AS6" s="2047"/>
      <c r="AT6" s="2047"/>
      <c r="AU6" s="2048"/>
      <c r="AV6" s="2028"/>
      <c r="AW6" s="2068"/>
      <c r="AX6" s="1619"/>
      <c r="AY6" s="2069"/>
      <c r="AZ6" s="1576"/>
      <c r="BA6" s="63"/>
      <c r="BB6" s="63"/>
      <c r="BC6" s="63"/>
      <c r="BD6" s="65"/>
      <c r="BE6" s="458"/>
      <c r="BF6" s="459"/>
      <c r="BG6" s="66"/>
      <c r="BH6" s="65"/>
      <c r="BI6" s="67"/>
      <c r="BJ6" s="65"/>
      <c r="BK6" s="65"/>
      <c r="BL6" s="65"/>
      <c r="BM6" s="65"/>
      <c r="BN6" s="65"/>
      <c r="BO6" s="68"/>
      <c r="BP6" s="62"/>
      <c r="BQ6" s="177"/>
      <c r="BR6" s="46"/>
    </row>
    <row r="7" spans="1:70" s="602" customFormat="1" ht="32.25" customHeight="1" x14ac:dyDescent="0.35">
      <c r="A7" s="770"/>
      <c r="B7" s="771"/>
      <c r="C7" s="770"/>
      <c r="D7" s="771"/>
      <c r="E7" s="770"/>
      <c r="F7" s="771"/>
      <c r="G7" s="770"/>
      <c r="H7" s="771"/>
      <c r="I7" s="2800" t="str">
        <f t="shared" si="0"/>
        <v/>
      </c>
      <c r="J7" s="2800"/>
      <c r="K7" s="1012"/>
      <c r="L7" s="1013"/>
      <c r="M7" s="1013"/>
      <c r="N7" s="1013"/>
      <c r="O7" s="1013"/>
      <c r="P7" s="1013"/>
      <c r="Q7" s="1013"/>
      <c r="R7" s="1013"/>
      <c r="S7" s="783" t="s">
        <v>119</v>
      </c>
      <c r="T7" s="779" t="s">
        <v>2588</v>
      </c>
      <c r="U7" s="1007"/>
      <c r="V7" s="892"/>
      <c r="W7" s="1007"/>
      <c r="X7" s="779" t="s">
        <v>2589</v>
      </c>
      <c r="Y7" s="779"/>
      <c r="Z7" s="779"/>
      <c r="AA7" s="779"/>
      <c r="AB7" s="2034"/>
      <c r="AC7" s="3647"/>
      <c r="AD7" s="3647"/>
      <c r="AE7" s="3647"/>
      <c r="AF7" s="3380"/>
      <c r="AG7" s="3380"/>
      <c r="AH7" s="3380"/>
      <c r="AI7" s="3380"/>
      <c r="AJ7" s="3380"/>
      <c r="AK7" s="3380"/>
      <c r="AL7" s="3380"/>
      <c r="AM7" s="3380"/>
      <c r="AN7" s="3380"/>
      <c r="AO7" s="3648"/>
      <c r="AP7" s="3648"/>
      <c r="AQ7" s="2157"/>
      <c r="AR7" s="2049"/>
      <c r="AS7" s="2049"/>
      <c r="AT7" s="2049"/>
      <c r="AU7" s="2050"/>
      <c r="AV7" s="2029"/>
      <c r="AW7" s="2070"/>
      <c r="AX7" s="1620"/>
      <c r="AY7" s="2071"/>
      <c r="AZ7" s="1625"/>
      <c r="BA7" s="1625"/>
      <c r="BB7" s="1625"/>
      <c r="BC7" s="1625"/>
      <c r="BD7" s="1625"/>
      <c r="BE7" s="1625"/>
      <c r="BF7" s="1625"/>
      <c r="BG7" s="1625"/>
      <c r="BH7" s="1625"/>
      <c r="BI7" s="1625"/>
      <c r="BJ7" s="1625"/>
      <c r="BK7" s="1625"/>
      <c r="BL7" s="1625"/>
      <c r="BM7" s="1625"/>
      <c r="BN7" s="1625"/>
      <c r="BO7" s="1625"/>
      <c r="BP7" s="1625"/>
      <c r="BQ7" s="600"/>
      <c r="BR7" s="601"/>
    </row>
    <row r="8" spans="1:70" ht="20.25" customHeight="1" x14ac:dyDescent="0.6">
      <c r="A8" s="90"/>
      <c r="B8" s="89"/>
      <c r="C8" s="90"/>
      <c r="D8" s="89"/>
      <c r="E8" s="90"/>
      <c r="F8" s="89"/>
      <c r="G8" s="90"/>
      <c r="H8" s="89"/>
      <c r="I8" s="1339" t="str">
        <f t="shared" si="0"/>
        <v/>
      </c>
      <c r="J8" s="1339"/>
      <c r="K8" s="465"/>
      <c r="L8" s="465"/>
      <c r="M8" s="466"/>
      <c r="N8" s="466"/>
      <c r="O8" s="466"/>
      <c r="P8" s="466"/>
      <c r="Q8" s="466"/>
      <c r="R8" s="466"/>
      <c r="S8" s="465"/>
      <c r="T8" s="141"/>
      <c r="U8" s="144"/>
      <c r="V8" s="91"/>
      <c r="W8" s="144"/>
      <c r="X8" s="144"/>
      <c r="Y8" s="144"/>
      <c r="Z8" s="144"/>
      <c r="AA8" s="144"/>
      <c r="AB8" s="1822"/>
      <c r="AC8" s="3649"/>
      <c r="AD8" s="3649"/>
      <c r="AE8" s="3649"/>
      <c r="AF8" s="3378"/>
      <c r="AG8" s="3378"/>
      <c r="AH8" s="3378"/>
      <c r="AI8" s="3378"/>
      <c r="AJ8" s="3378"/>
      <c r="AK8" s="3378"/>
      <c r="AL8" s="3378"/>
      <c r="AM8" s="3378"/>
      <c r="AN8" s="3378"/>
      <c r="AO8" s="3650"/>
      <c r="AP8" s="3650"/>
      <c r="AQ8" s="2158"/>
      <c r="AR8" s="2051"/>
      <c r="AS8" s="2051"/>
      <c r="AT8" s="2051"/>
      <c r="AU8" s="2052"/>
      <c r="AV8" s="2030"/>
      <c r="AW8" s="2072"/>
      <c r="AX8" s="1621"/>
      <c r="AY8" s="2073"/>
      <c r="AZ8" s="1576"/>
      <c r="BA8" s="63"/>
      <c r="BB8" s="63"/>
      <c r="BC8" s="63"/>
      <c r="BD8" s="65"/>
      <c r="BE8" s="144"/>
      <c r="BF8" s="467"/>
      <c r="BG8" s="66"/>
      <c r="BH8" s="65"/>
      <c r="BI8" s="67"/>
      <c r="BJ8" s="65"/>
      <c r="BK8" s="65"/>
      <c r="BL8" s="65"/>
      <c r="BM8" s="65"/>
      <c r="BN8" s="65"/>
      <c r="BO8" s="68"/>
      <c r="BP8" s="62"/>
      <c r="BQ8" s="177"/>
      <c r="BR8" s="46"/>
    </row>
    <row r="9" spans="1:70" s="602" customFormat="1" ht="29.25" customHeight="1" x14ac:dyDescent="0.35">
      <c r="A9" s="809"/>
      <c r="B9" s="810"/>
      <c r="C9" s="809"/>
      <c r="D9" s="810"/>
      <c r="E9" s="809"/>
      <c r="F9" s="810"/>
      <c r="G9" s="809"/>
      <c r="H9" s="810"/>
      <c r="I9" s="811" t="str">
        <f t="shared" si="0"/>
        <v/>
      </c>
      <c r="J9" s="811"/>
      <c r="K9" s="812">
        <v>170</v>
      </c>
      <c r="L9" s="843"/>
      <c r="M9" s="843"/>
      <c r="N9" s="843"/>
      <c r="O9" s="843"/>
      <c r="P9" s="843"/>
      <c r="Q9" s="843"/>
      <c r="R9" s="843"/>
      <c r="S9" s="813" t="s">
        <v>119</v>
      </c>
      <c r="T9" s="846" t="s">
        <v>2590</v>
      </c>
      <c r="U9" s="1014"/>
      <c r="V9" s="814"/>
      <c r="W9" s="1014"/>
      <c r="X9" s="846" t="s">
        <v>2590</v>
      </c>
      <c r="Y9" s="846"/>
      <c r="Z9" s="846"/>
      <c r="AA9" s="846"/>
      <c r="AB9" s="1124"/>
      <c r="AC9" s="3651"/>
      <c r="AD9" s="3651"/>
      <c r="AE9" s="3651"/>
      <c r="AF9" s="3452"/>
      <c r="AG9" s="3452"/>
      <c r="AH9" s="3452"/>
      <c r="AI9" s="3452"/>
      <c r="AJ9" s="3452"/>
      <c r="AK9" s="3452"/>
      <c r="AL9" s="3452"/>
      <c r="AM9" s="3452"/>
      <c r="AN9" s="3452"/>
      <c r="AO9" s="3652"/>
      <c r="AP9" s="3652"/>
      <c r="AQ9" s="2159"/>
      <c r="AR9" s="2053"/>
      <c r="AS9" s="2053"/>
      <c r="AT9" s="2053"/>
      <c r="AU9" s="2054"/>
      <c r="AV9" s="2031"/>
      <c r="AW9" s="2074"/>
      <c r="AX9" s="1622"/>
      <c r="AY9" s="2075"/>
      <c r="AZ9" s="1626"/>
      <c r="BA9" s="839"/>
      <c r="BB9" s="839"/>
      <c r="BC9" s="839"/>
      <c r="BD9" s="840"/>
      <c r="BE9" s="845"/>
      <c r="BF9" s="1085"/>
      <c r="BG9" s="954"/>
      <c r="BH9" s="840"/>
      <c r="BI9" s="842"/>
      <c r="BJ9" s="840"/>
      <c r="BK9" s="840"/>
      <c r="BL9" s="840"/>
      <c r="BM9" s="840"/>
      <c r="BN9" s="840"/>
      <c r="BO9" s="842"/>
      <c r="BP9" s="843"/>
      <c r="BQ9" s="600"/>
      <c r="BR9" s="601"/>
    </row>
    <row r="10" spans="1:70" ht="57" customHeight="1" x14ac:dyDescent="0.6">
      <c r="A10" s="537">
        <v>0</v>
      </c>
      <c r="B10" s="538">
        <v>9</v>
      </c>
      <c r="C10" s="537">
        <v>0</v>
      </c>
      <c r="D10" s="538">
        <v>7</v>
      </c>
      <c r="E10" s="537">
        <v>0</v>
      </c>
      <c r="F10" s="538">
        <v>1</v>
      </c>
      <c r="G10" s="537">
        <v>0</v>
      </c>
      <c r="H10" s="538">
        <v>0</v>
      </c>
      <c r="I10" s="1375" t="str">
        <f t="shared" si="0"/>
        <v>09070100</v>
      </c>
      <c r="J10" s="1375" t="str">
        <f>CONCATENATE(A10,B10,C10,D10,E10,F10,G10,H10)</f>
        <v>09070100</v>
      </c>
      <c r="K10" s="1009"/>
      <c r="L10" s="781"/>
      <c r="M10" s="781"/>
      <c r="N10" s="781"/>
      <c r="O10" s="781"/>
      <c r="P10" s="781"/>
      <c r="Q10" s="781"/>
      <c r="R10" s="781"/>
      <c r="S10" s="542" t="s">
        <v>119</v>
      </c>
      <c r="T10" s="2663" t="s">
        <v>2591</v>
      </c>
      <c r="U10" s="3190"/>
      <c r="V10" s="986"/>
      <c r="W10" s="1417"/>
      <c r="X10" s="787"/>
      <c r="Y10" s="3041" t="s">
        <v>649</v>
      </c>
      <c r="Z10" s="546"/>
      <c r="AA10" s="546"/>
      <c r="AB10" s="1822"/>
      <c r="AC10" s="3649"/>
      <c r="AD10" s="3649"/>
      <c r="AE10" s="3649"/>
      <c r="AF10" s="3384"/>
      <c r="AG10" s="3384"/>
      <c r="AH10" s="3384"/>
      <c r="AI10" s="3384"/>
      <c r="AJ10" s="3384"/>
      <c r="AK10" s="3384"/>
      <c r="AL10" s="3384"/>
      <c r="AM10" s="3384"/>
      <c r="AN10" s="3384"/>
      <c r="AO10" s="3653"/>
      <c r="AP10" s="3653"/>
      <c r="AQ10" s="2160"/>
      <c r="AR10" s="2055"/>
      <c r="AS10" s="2055"/>
      <c r="AT10" s="2055"/>
      <c r="AU10" s="2056"/>
      <c r="AV10" s="2032"/>
      <c r="AW10" s="2076"/>
      <c r="AX10" s="1623"/>
      <c r="AY10" s="2077"/>
      <c r="AZ10" s="1555"/>
      <c r="BA10" s="1163"/>
      <c r="BB10" s="1163"/>
      <c r="BC10" s="1163"/>
      <c r="BD10" s="1164"/>
      <c r="BE10" s="1203"/>
      <c r="BF10" s="1244"/>
      <c r="BG10" s="1143"/>
      <c r="BH10" s="1164"/>
      <c r="BI10" s="1162"/>
      <c r="BJ10" s="1164"/>
      <c r="BK10" s="1164"/>
      <c r="BL10" s="1164"/>
      <c r="BM10" s="1164"/>
      <c r="BN10" s="1164"/>
      <c r="BO10" s="1165"/>
      <c r="BP10" s="1200"/>
      <c r="BQ10" s="177"/>
      <c r="BR10" s="46"/>
    </row>
    <row r="11" spans="1:70" ht="60.75" customHeight="1" x14ac:dyDescent="0.55000000000000004">
      <c r="A11" s="537">
        <v>0</v>
      </c>
      <c r="B11" s="538">
        <v>9</v>
      </c>
      <c r="C11" s="537">
        <v>0</v>
      </c>
      <c r="D11" s="538">
        <v>7</v>
      </c>
      <c r="E11" s="537">
        <v>0</v>
      </c>
      <c r="F11" s="538">
        <v>1</v>
      </c>
      <c r="G11" s="537">
        <v>0</v>
      </c>
      <c r="H11" s="538">
        <v>1</v>
      </c>
      <c r="I11" s="1375" t="str">
        <f t="shared" si="0"/>
        <v>09070101</v>
      </c>
      <c r="J11" s="1375" t="str">
        <f t="shared" ref="J11:J17" si="1">CONCATENATE(A11,B11,C11,D11,E11,F11,G11,H11)</f>
        <v>09070101</v>
      </c>
      <c r="K11" s="781"/>
      <c r="L11" s="781">
        <v>71701</v>
      </c>
      <c r="M11" s="781"/>
      <c r="N11" s="781"/>
      <c r="O11" s="781"/>
      <c r="P11" s="781"/>
      <c r="Q11" s="781"/>
      <c r="R11" s="781"/>
      <c r="S11" s="542" t="s">
        <v>119</v>
      </c>
      <c r="T11" s="3185"/>
      <c r="U11" s="2663" t="s">
        <v>2592</v>
      </c>
      <c r="V11" s="986" t="s">
        <v>240</v>
      </c>
      <c r="W11" s="2699" t="s">
        <v>2593</v>
      </c>
      <c r="X11" s="545" t="s">
        <v>2592</v>
      </c>
      <c r="Y11" s="3041"/>
      <c r="Z11" s="547"/>
      <c r="AA11" s="547"/>
      <c r="AB11" s="2550" t="s">
        <v>1477</v>
      </c>
      <c r="AC11" s="3507">
        <f t="shared" ref="AC11:AC17" si="2">AX11</f>
        <v>27.5</v>
      </c>
      <c r="AD11" s="3654" t="s">
        <v>2594</v>
      </c>
      <c r="AE11" s="3654"/>
      <c r="AF11" s="3398">
        <v>60</v>
      </c>
      <c r="AG11" s="3398">
        <v>60</v>
      </c>
      <c r="AH11" s="3384"/>
      <c r="AI11" s="3384"/>
      <c r="AJ11" s="3384"/>
      <c r="AK11" s="3384"/>
      <c r="AL11" s="3384"/>
      <c r="AM11" s="3384"/>
      <c r="AN11" s="3384"/>
      <c r="AO11" s="3407">
        <v>60</v>
      </c>
      <c r="AP11" s="3398">
        <v>45</v>
      </c>
      <c r="AQ11" s="2013"/>
      <c r="AR11" s="1784"/>
      <c r="AS11" s="1784"/>
      <c r="AT11" s="1784"/>
      <c r="AU11" s="1907"/>
      <c r="AV11" s="1410"/>
      <c r="AW11" s="2916">
        <f t="shared" ref="AW11:AW17" si="3">(AZ11*AP11)+(BA11*AG11)+(BB11*AG11)+(BC11*AG11)</f>
        <v>330</v>
      </c>
      <c r="AX11" s="3042">
        <f>AW11/'Radiología simple.'!$AO$8</f>
        <v>27.5</v>
      </c>
      <c r="AY11" s="1807" t="str" cm="1">
        <f t="array" ref="AY11">_xlfn.IFS(AX11&lt;4,"estandar",AX11&gt;9,"compleja",AX11&gt;4,"avanzada")</f>
        <v>compleja</v>
      </c>
      <c r="AZ11" s="3289">
        <v>2</v>
      </c>
      <c r="BA11" s="3289">
        <v>2</v>
      </c>
      <c r="BB11" s="3289">
        <v>1</v>
      </c>
      <c r="BC11" s="3289">
        <v>1</v>
      </c>
      <c r="BD11" s="1164">
        <v>19.670570135746601</v>
      </c>
      <c r="BE11" s="1164">
        <v>48.8155294117647</v>
      </c>
      <c r="BF11" s="1163"/>
      <c r="BG11" s="1164">
        <v>43.501357466063297</v>
      </c>
      <c r="BH11" s="1164">
        <f t="shared" ref="BH11:BH17" si="4">SUM(BD11,BE11,BG11)</f>
        <v>111.9874570135746</v>
      </c>
      <c r="BI11" s="1162"/>
      <c r="BJ11" s="1164">
        <v>62.917712523059201</v>
      </c>
      <c r="BK11" s="1164">
        <v>15</v>
      </c>
      <c r="BL11" s="1200">
        <v>128.893055906146</v>
      </c>
      <c r="BM11" s="1164">
        <v>40.633745306496898</v>
      </c>
      <c r="BN11" s="1164">
        <f t="shared" ref="BN11:BN17" si="5">SUM(BH11,BJ11,BK11,BL11,BM11)</f>
        <v>359.43197074927667</v>
      </c>
      <c r="BO11" s="1165"/>
      <c r="BP11" s="1200">
        <v>100</v>
      </c>
      <c r="BQ11" s="177"/>
      <c r="BR11" s="46"/>
    </row>
    <row r="12" spans="1:70" ht="60.75" customHeight="1" x14ac:dyDescent="0.55000000000000004">
      <c r="A12" s="537">
        <v>0</v>
      </c>
      <c r="B12" s="538">
        <v>9</v>
      </c>
      <c r="C12" s="537">
        <v>0</v>
      </c>
      <c r="D12" s="538">
        <v>7</v>
      </c>
      <c r="E12" s="537">
        <v>0</v>
      </c>
      <c r="F12" s="538">
        <v>1</v>
      </c>
      <c r="G12" s="537">
        <v>0</v>
      </c>
      <c r="H12" s="538">
        <v>2</v>
      </c>
      <c r="I12" s="1375" t="str">
        <f t="shared" si="0"/>
        <v>09070102</v>
      </c>
      <c r="J12" s="1375" t="str">
        <f t="shared" si="1"/>
        <v>09070102</v>
      </c>
      <c r="K12" s="781"/>
      <c r="L12" s="781">
        <v>71702</v>
      </c>
      <c r="M12" s="781"/>
      <c r="N12" s="781"/>
      <c r="O12" s="781"/>
      <c r="P12" s="781"/>
      <c r="Q12" s="781"/>
      <c r="R12" s="781"/>
      <c r="S12" s="542" t="s">
        <v>119</v>
      </c>
      <c r="T12" s="3185"/>
      <c r="U12" s="2663" t="s">
        <v>2595</v>
      </c>
      <c r="V12" s="986" t="s">
        <v>240</v>
      </c>
      <c r="W12" s="2699" t="s">
        <v>2593</v>
      </c>
      <c r="X12" s="545" t="s">
        <v>2595</v>
      </c>
      <c r="Y12" s="3041"/>
      <c r="Z12" s="547"/>
      <c r="AA12" s="547"/>
      <c r="AB12" s="2550" t="s">
        <v>2596</v>
      </c>
      <c r="AC12" s="3507">
        <f t="shared" si="2"/>
        <v>22.5</v>
      </c>
      <c r="AD12" s="3654" t="s">
        <v>2597</v>
      </c>
      <c r="AE12" s="3654"/>
      <c r="AF12" s="3398">
        <v>50</v>
      </c>
      <c r="AG12" s="3398">
        <v>50</v>
      </c>
      <c r="AH12" s="3384"/>
      <c r="AI12" s="3384"/>
      <c r="AJ12" s="3384"/>
      <c r="AK12" s="3384"/>
      <c r="AL12" s="3384"/>
      <c r="AM12" s="3384"/>
      <c r="AN12" s="3384"/>
      <c r="AO12" s="3407">
        <v>50</v>
      </c>
      <c r="AP12" s="3398">
        <v>35</v>
      </c>
      <c r="AQ12" s="2013"/>
      <c r="AR12" s="1784"/>
      <c r="AS12" s="1784"/>
      <c r="AT12" s="1784"/>
      <c r="AU12" s="1907"/>
      <c r="AV12" s="1410"/>
      <c r="AW12" s="2916">
        <f t="shared" si="3"/>
        <v>270</v>
      </c>
      <c r="AX12" s="3042">
        <f>AW12/'Radiología simple.'!$AO$8</f>
        <v>22.5</v>
      </c>
      <c r="AY12" s="1807" t="str" cm="1">
        <f t="array" ref="AY12">_xlfn.IFS(AX12&lt;4,"estandar",AX12&gt;9,"compleja",AX12&gt;4,"avanzada")</f>
        <v>compleja</v>
      </c>
      <c r="AZ12" s="3289">
        <v>2</v>
      </c>
      <c r="BA12" s="3289">
        <v>2</v>
      </c>
      <c r="BB12" s="3289">
        <v>1</v>
      </c>
      <c r="BC12" s="3289">
        <v>1</v>
      </c>
      <c r="BD12" s="1164">
        <v>16.392141779788801</v>
      </c>
      <c r="BE12" s="1164">
        <v>40.679607843137298</v>
      </c>
      <c r="BF12" s="1163"/>
      <c r="BG12" s="1164">
        <v>36.251131221719497</v>
      </c>
      <c r="BH12" s="1164">
        <f t="shared" si="4"/>
        <v>93.322880844645596</v>
      </c>
      <c r="BI12" s="1162"/>
      <c r="BJ12" s="1164">
        <v>52.431427102549399</v>
      </c>
      <c r="BK12" s="1164">
        <v>15</v>
      </c>
      <c r="BL12" s="1200">
        <v>128.893055906146</v>
      </c>
      <c r="BM12" s="1164">
        <v>40.633745306496898</v>
      </c>
      <c r="BN12" s="1164">
        <f t="shared" si="5"/>
        <v>330.28110915983791</v>
      </c>
      <c r="BO12" s="1165"/>
      <c r="BP12" s="1200">
        <v>100</v>
      </c>
      <c r="BQ12" s="177"/>
      <c r="BR12" s="46"/>
    </row>
    <row r="13" spans="1:70" ht="60.75" customHeight="1" x14ac:dyDescent="0.55000000000000004">
      <c r="A13" s="537">
        <v>0</v>
      </c>
      <c r="B13" s="538">
        <v>9</v>
      </c>
      <c r="C13" s="537">
        <v>0</v>
      </c>
      <c r="D13" s="538">
        <v>7</v>
      </c>
      <c r="E13" s="537">
        <v>0</v>
      </c>
      <c r="F13" s="538">
        <v>1</v>
      </c>
      <c r="G13" s="537">
        <v>0</v>
      </c>
      <c r="H13" s="538">
        <v>3</v>
      </c>
      <c r="I13" s="1375" t="str">
        <f t="shared" si="0"/>
        <v>09070103</v>
      </c>
      <c r="J13" s="1375" t="str">
        <f t="shared" si="1"/>
        <v>09070103</v>
      </c>
      <c r="K13" s="781"/>
      <c r="L13" s="781">
        <v>71703</v>
      </c>
      <c r="M13" s="781"/>
      <c r="N13" s="781"/>
      <c r="O13" s="781"/>
      <c r="P13" s="781"/>
      <c r="Q13" s="781"/>
      <c r="R13" s="781"/>
      <c r="S13" s="542" t="s">
        <v>119</v>
      </c>
      <c r="T13" s="3185"/>
      <c r="U13" s="2663" t="s">
        <v>2598</v>
      </c>
      <c r="V13" s="986" t="s">
        <v>240</v>
      </c>
      <c r="W13" s="2699" t="s">
        <v>2593</v>
      </c>
      <c r="X13" s="545" t="s">
        <v>2598</v>
      </c>
      <c r="Y13" s="3041"/>
      <c r="Z13" s="547"/>
      <c r="AA13" s="547"/>
      <c r="AB13" s="2550" t="s">
        <v>2599</v>
      </c>
      <c r="AC13" s="3507">
        <f t="shared" si="2"/>
        <v>37.5</v>
      </c>
      <c r="AD13" s="3654" t="s">
        <v>2600</v>
      </c>
      <c r="AE13" s="3654"/>
      <c r="AF13" s="3398">
        <v>80</v>
      </c>
      <c r="AG13" s="3398">
        <v>80</v>
      </c>
      <c r="AH13" s="3384"/>
      <c r="AI13" s="3384"/>
      <c r="AJ13" s="3384"/>
      <c r="AK13" s="3384"/>
      <c r="AL13" s="3384"/>
      <c r="AM13" s="3384"/>
      <c r="AN13" s="3384"/>
      <c r="AO13" s="3407">
        <v>80</v>
      </c>
      <c r="AP13" s="3398">
        <v>65</v>
      </c>
      <c r="AQ13" s="2013"/>
      <c r="AR13" s="1784"/>
      <c r="AS13" s="1784"/>
      <c r="AT13" s="1784"/>
      <c r="AU13" s="1907"/>
      <c r="AV13" s="1410"/>
      <c r="AW13" s="2916">
        <f t="shared" si="3"/>
        <v>450</v>
      </c>
      <c r="AX13" s="3042">
        <f>AW13/'Radiología simple.'!$AO$8</f>
        <v>37.5</v>
      </c>
      <c r="AY13" s="1807" t="str" cm="1">
        <f t="array" ref="AY13">_xlfn.IFS(AX13&lt;4,"estandar",AX13&gt;9,"compleja",AX13&gt;4,"avanzada")</f>
        <v>compleja</v>
      </c>
      <c r="AZ13" s="3289">
        <v>2</v>
      </c>
      <c r="BA13" s="3289">
        <v>2</v>
      </c>
      <c r="BB13" s="3289">
        <v>1</v>
      </c>
      <c r="BC13" s="3289">
        <v>1</v>
      </c>
      <c r="BD13" s="1164">
        <v>26.227426847662102</v>
      </c>
      <c r="BE13" s="1164">
        <v>65.087372549019605</v>
      </c>
      <c r="BF13" s="1163"/>
      <c r="BG13" s="1164">
        <v>58.001809954751103</v>
      </c>
      <c r="BH13" s="1164">
        <f t="shared" si="4"/>
        <v>149.31660935143282</v>
      </c>
      <c r="BI13" s="1162"/>
      <c r="BJ13" s="1164">
        <v>83.890283364078996</v>
      </c>
      <c r="BK13" s="1164">
        <v>15</v>
      </c>
      <c r="BL13" s="1200">
        <v>153.97329102208101</v>
      </c>
      <c r="BM13" s="1164">
        <v>40.633745306496898</v>
      </c>
      <c r="BN13" s="1164">
        <f t="shared" si="5"/>
        <v>442.81392904408972</v>
      </c>
      <c r="BO13" s="1165"/>
      <c r="BP13" s="1200">
        <v>100</v>
      </c>
      <c r="BQ13" s="177"/>
      <c r="BR13" s="46"/>
    </row>
    <row r="14" spans="1:70" ht="60.75" customHeight="1" x14ac:dyDescent="0.55000000000000004">
      <c r="A14" s="537">
        <v>0</v>
      </c>
      <c r="B14" s="538">
        <v>9</v>
      </c>
      <c r="C14" s="537">
        <v>0</v>
      </c>
      <c r="D14" s="538">
        <v>7</v>
      </c>
      <c r="E14" s="537">
        <v>0</v>
      </c>
      <c r="F14" s="538">
        <v>1</v>
      </c>
      <c r="G14" s="537">
        <v>0</v>
      </c>
      <c r="H14" s="538">
        <v>4</v>
      </c>
      <c r="I14" s="1375" t="str">
        <f t="shared" si="0"/>
        <v>09070104</v>
      </c>
      <c r="J14" s="1375" t="str">
        <f t="shared" si="1"/>
        <v>09070104</v>
      </c>
      <c r="K14" s="781"/>
      <c r="L14" s="781">
        <v>71704</v>
      </c>
      <c r="M14" s="781"/>
      <c r="N14" s="781"/>
      <c r="O14" s="781"/>
      <c r="P14" s="781"/>
      <c r="Q14" s="781"/>
      <c r="R14" s="781"/>
      <c r="S14" s="542" t="s">
        <v>119</v>
      </c>
      <c r="T14" s="3185"/>
      <c r="U14" s="2663" t="s">
        <v>2601</v>
      </c>
      <c r="V14" s="986" t="s">
        <v>240</v>
      </c>
      <c r="W14" s="2699" t="s">
        <v>2593</v>
      </c>
      <c r="X14" s="545" t="s">
        <v>2601</v>
      </c>
      <c r="Y14" s="3041"/>
      <c r="Z14" s="547"/>
      <c r="AA14" s="547"/>
      <c r="AB14" s="2550" t="s">
        <v>1477</v>
      </c>
      <c r="AC14" s="3507">
        <f t="shared" si="2"/>
        <v>27.5</v>
      </c>
      <c r="AD14" s="3654" t="s">
        <v>2602</v>
      </c>
      <c r="AE14" s="3654"/>
      <c r="AF14" s="3398">
        <v>60</v>
      </c>
      <c r="AG14" s="3398">
        <v>60</v>
      </c>
      <c r="AH14" s="3384"/>
      <c r="AI14" s="3384"/>
      <c r="AJ14" s="3384"/>
      <c r="AK14" s="3384"/>
      <c r="AL14" s="3384"/>
      <c r="AM14" s="3384"/>
      <c r="AN14" s="3384"/>
      <c r="AO14" s="3407">
        <v>60</v>
      </c>
      <c r="AP14" s="3398">
        <v>45</v>
      </c>
      <c r="AQ14" s="2013"/>
      <c r="AR14" s="1784"/>
      <c r="AS14" s="1784"/>
      <c r="AT14" s="1784"/>
      <c r="AU14" s="1907"/>
      <c r="AV14" s="1410"/>
      <c r="AW14" s="2916">
        <f t="shared" si="3"/>
        <v>330</v>
      </c>
      <c r="AX14" s="3042">
        <f>AW14/'Radiología simple.'!$AO$8</f>
        <v>27.5</v>
      </c>
      <c r="AY14" s="1807" t="str" cm="1">
        <f t="array" ref="AY14">_xlfn.IFS(AX14&lt;4,"estandar",AX14&gt;9,"compleja",AX14&gt;4,"avanzada")</f>
        <v>compleja</v>
      </c>
      <c r="AZ14" s="3289">
        <v>2</v>
      </c>
      <c r="BA14" s="3289">
        <v>2</v>
      </c>
      <c r="BB14" s="3289">
        <v>1</v>
      </c>
      <c r="BC14" s="3289">
        <v>1</v>
      </c>
      <c r="BD14" s="1164">
        <v>19.670570135746601</v>
      </c>
      <c r="BE14" s="1164">
        <v>48.8155294117647</v>
      </c>
      <c r="BF14" s="1163"/>
      <c r="BG14" s="1164">
        <v>43.501357466063297</v>
      </c>
      <c r="BH14" s="1164">
        <f t="shared" si="4"/>
        <v>111.9874570135746</v>
      </c>
      <c r="BI14" s="1162"/>
      <c r="BJ14" s="1164">
        <v>62.917712523059201</v>
      </c>
      <c r="BK14" s="1164">
        <v>15</v>
      </c>
      <c r="BL14" s="1200">
        <v>153.97329102208101</v>
      </c>
      <c r="BM14" s="1164">
        <v>40.633745306496898</v>
      </c>
      <c r="BN14" s="1164">
        <f t="shared" si="5"/>
        <v>384.51220586521168</v>
      </c>
      <c r="BO14" s="1165"/>
      <c r="BP14" s="1200">
        <v>100</v>
      </c>
      <c r="BQ14" s="177"/>
      <c r="BR14" s="46"/>
    </row>
    <row r="15" spans="1:70" ht="60.75" customHeight="1" x14ac:dyDescent="0.55000000000000004">
      <c r="A15" s="537">
        <v>0</v>
      </c>
      <c r="B15" s="538">
        <v>9</v>
      </c>
      <c r="C15" s="537">
        <v>0</v>
      </c>
      <c r="D15" s="538">
        <v>7</v>
      </c>
      <c r="E15" s="537">
        <v>0</v>
      </c>
      <c r="F15" s="538">
        <v>1</v>
      </c>
      <c r="G15" s="537">
        <v>0</v>
      </c>
      <c r="H15" s="538">
        <v>5</v>
      </c>
      <c r="I15" s="1375" t="str">
        <f t="shared" si="0"/>
        <v>09070105</v>
      </c>
      <c r="J15" s="1375" t="str">
        <f t="shared" si="1"/>
        <v>09070105</v>
      </c>
      <c r="K15" s="781"/>
      <c r="L15" s="781">
        <v>71705</v>
      </c>
      <c r="M15" s="781"/>
      <c r="N15" s="781"/>
      <c r="O15" s="781"/>
      <c r="P15" s="781"/>
      <c r="Q15" s="781"/>
      <c r="R15" s="781"/>
      <c r="S15" s="542" t="s">
        <v>119</v>
      </c>
      <c r="T15" s="3185"/>
      <c r="U15" s="2663" t="s">
        <v>2603</v>
      </c>
      <c r="V15" s="986" t="s">
        <v>240</v>
      </c>
      <c r="W15" s="2699" t="s">
        <v>2593</v>
      </c>
      <c r="X15" s="545" t="s">
        <v>2603</v>
      </c>
      <c r="Y15" s="3041"/>
      <c r="Z15" s="547"/>
      <c r="AA15" s="547"/>
      <c r="AB15" s="2550" t="s">
        <v>2596</v>
      </c>
      <c r="AC15" s="3507">
        <f t="shared" si="2"/>
        <v>22.5</v>
      </c>
      <c r="AD15" s="3654" t="s">
        <v>2604</v>
      </c>
      <c r="AE15" s="3654"/>
      <c r="AF15" s="3398">
        <v>50</v>
      </c>
      <c r="AG15" s="3398">
        <v>50</v>
      </c>
      <c r="AH15" s="3384"/>
      <c r="AI15" s="3384"/>
      <c r="AJ15" s="3384"/>
      <c r="AK15" s="3384"/>
      <c r="AL15" s="3384"/>
      <c r="AM15" s="3384"/>
      <c r="AN15" s="3384"/>
      <c r="AO15" s="3407">
        <v>50</v>
      </c>
      <c r="AP15" s="3398">
        <v>35</v>
      </c>
      <c r="AQ15" s="2013"/>
      <c r="AR15" s="1784"/>
      <c r="AS15" s="1784"/>
      <c r="AT15" s="1784"/>
      <c r="AU15" s="1907"/>
      <c r="AV15" s="1410"/>
      <c r="AW15" s="2916">
        <f t="shared" si="3"/>
        <v>270</v>
      </c>
      <c r="AX15" s="3042">
        <f>AW15/'Radiología simple.'!$AO$8</f>
        <v>22.5</v>
      </c>
      <c r="AY15" s="1807" t="str" cm="1">
        <f t="array" ref="AY15">_xlfn.IFS(AX15&lt;4,"estandar",AX15&gt;9,"compleja",AX15&gt;4,"avanzada")</f>
        <v>compleja</v>
      </c>
      <c r="AZ15" s="3289">
        <v>2</v>
      </c>
      <c r="BA15" s="3289">
        <v>2</v>
      </c>
      <c r="BB15" s="3289">
        <v>1</v>
      </c>
      <c r="BC15" s="3289">
        <v>1</v>
      </c>
      <c r="BD15" s="1164">
        <v>16.392141779788801</v>
      </c>
      <c r="BE15" s="1164">
        <v>40.679607843137298</v>
      </c>
      <c r="BF15" s="1163"/>
      <c r="BG15" s="1164">
        <v>36.251131221719497</v>
      </c>
      <c r="BH15" s="1164">
        <f t="shared" si="4"/>
        <v>93.322880844645596</v>
      </c>
      <c r="BI15" s="1162"/>
      <c r="BJ15" s="1164">
        <v>52.431427102549399</v>
      </c>
      <c r="BK15" s="1164">
        <v>30</v>
      </c>
      <c r="BL15" s="1200">
        <v>128.893055906146</v>
      </c>
      <c r="BM15" s="1164">
        <v>40.633745306496898</v>
      </c>
      <c r="BN15" s="1164">
        <f t="shared" si="5"/>
        <v>345.28110915983791</v>
      </c>
      <c r="BO15" s="1165"/>
      <c r="BP15" s="1200">
        <v>200</v>
      </c>
      <c r="BQ15" s="177"/>
      <c r="BR15" s="46"/>
    </row>
    <row r="16" spans="1:70" ht="60.75" customHeight="1" x14ac:dyDescent="0.55000000000000004">
      <c r="A16" s="537">
        <v>0</v>
      </c>
      <c r="B16" s="538">
        <v>9</v>
      </c>
      <c r="C16" s="537">
        <v>0</v>
      </c>
      <c r="D16" s="538">
        <v>7</v>
      </c>
      <c r="E16" s="537">
        <v>0</v>
      </c>
      <c r="F16" s="538">
        <v>1</v>
      </c>
      <c r="G16" s="537">
        <v>0</v>
      </c>
      <c r="H16" s="538">
        <v>6</v>
      </c>
      <c r="I16" s="1375" t="str">
        <f t="shared" si="0"/>
        <v>09070106</v>
      </c>
      <c r="J16" s="1375" t="str">
        <f t="shared" si="1"/>
        <v>09070106</v>
      </c>
      <c r="K16" s="781"/>
      <c r="L16" s="781">
        <v>71706</v>
      </c>
      <c r="M16" s="781"/>
      <c r="N16" s="781"/>
      <c r="O16" s="781"/>
      <c r="P16" s="781"/>
      <c r="Q16" s="781"/>
      <c r="R16" s="781"/>
      <c r="S16" s="542" t="s">
        <v>119</v>
      </c>
      <c r="T16" s="3185"/>
      <c r="U16" s="2663" t="s">
        <v>2605</v>
      </c>
      <c r="V16" s="830" t="s">
        <v>240</v>
      </c>
      <c r="W16" s="2699" t="s">
        <v>2593</v>
      </c>
      <c r="X16" s="545" t="s">
        <v>2605</v>
      </c>
      <c r="Y16" s="3041"/>
      <c r="Z16" s="547"/>
      <c r="AA16" s="547"/>
      <c r="AB16" s="2550" t="s">
        <v>2596</v>
      </c>
      <c r="AC16" s="3507">
        <f t="shared" si="2"/>
        <v>22.5</v>
      </c>
      <c r="AD16" s="3654" t="s">
        <v>2604</v>
      </c>
      <c r="AE16" s="3654"/>
      <c r="AF16" s="3398">
        <v>50</v>
      </c>
      <c r="AG16" s="3398">
        <v>50</v>
      </c>
      <c r="AH16" s="3384"/>
      <c r="AI16" s="3384"/>
      <c r="AJ16" s="3384"/>
      <c r="AK16" s="3384"/>
      <c r="AL16" s="3384"/>
      <c r="AM16" s="3384"/>
      <c r="AN16" s="3384"/>
      <c r="AO16" s="3407">
        <v>50</v>
      </c>
      <c r="AP16" s="3398">
        <v>35</v>
      </c>
      <c r="AQ16" s="2013"/>
      <c r="AR16" s="1784"/>
      <c r="AS16" s="1784"/>
      <c r="AT16" s="1784"/>
      <c r="AU16" s="1907"/>
      <c r="AV16" s="1410"/>
      <c r="AW16" s="2916">
        <f t="shared" si="3"/>
        <v>270</v>
      </c>
      <c r="AX16" s="3042">
        <f>AW16/'Radiología simple.'!$AO$8</f>
        <v>22.5</v>
      </c>
      <c r="AY16" s="1807" t="str" cm="1">
        <f t="array" ref="AY16">_xlfn.IFS(AX16&lt;4,"estandar",AX16&gt;9,"compleja",AX16&gt;4,"avanzada")</f>
        <v>compleja</v>
      </c>
      <c r="AZ16" s="3289">
        <v>2</v>
      </c>
      <c r="BA16" s="3289">
        <v>2</v>
      </c>
      <c r="BB16" s="3289">
        <v>1</v>
      </c>
      <c r="BC16" s="3289">
        <v>1</v>
      </c>
      <c r="BD16" s="1164">
        <v>16.392141779788801</v>
      </c>
      <c r="BE16" s="1164">
        <v>40.679607843137298</v>
      </c>
      <c r="BF16" s="1163"/>
      <c r="BG16" s="1164">
        <v>36.251131221719497</v>
      </c>
      <c r="BH16" s="1164">
        <f t="shared" si="4"/>
        <v>93.322880844645596</v>
      </c>
      <c r="BI16" s="1162"/>
      <c r="BJ16" s="1164">
        <v>52.431427102549399</v>
      </c>
      <c r="BK16" s="1164">
        <v>30</v>
      </c>
      <c r="BL16" s="1200">
        <v>128.893055906146</v>
      </c>
      <c r="BM16" s="1164">
        <v>40.633745306496898</v>
      </c>
      <c r="BN16" s="1164">
        <f t="shared" si="5"/>
        <v>345.28110915983791</v>
      </c>
      <c r="BO16" s="1165"/>
      <c r="BP16" s="1200">
        <v>200</v>
      </c>
      <c r="BQ16" s="177"/>
      <c r="BR16" s="46"/>
    </row>
    <row r="17" spans="1:70" ht="60.75" customHeight="1" x14ac:dyDescent="0.6">
      <c r="A17" s="537">
        <v>0</v>
      </c>
      <c r="B17" s="538">
        <v>9</v>
      </c>
      <c r="C17" s="537">
        <v>0</v>
      </c>
      <c r="D17" s="538">
        <v>7</v>
      </c>
      <c r="E17" s="537">
        <v>0</v>
      </c>
      <c r="F17" s="538">
        <v>1</v>
      </c>
      <c r="G17" s="537">
        <v>0</v>
      </c>
      <c r="H17" s="538">
        <v>7</v>
      </c>
      <c r="I17" s="1375" t="str">
        <f t="shared" si="0"/>
        <v>09070107</v>
      </c>
      <c r="J17" s="1375" t="str">
        <f t="shared" si="1"/>
        <v>09070107</v>
      </c>
      <c r="K17" s="541"/>
      <c r="L17" s="781">
        <v>71707</v>
      </c>
      <c r="M17" s="781"/>
      <c r="N17" s="781"/>
      <c r="O17" s="781"/>
      <c r="P17" s="781"/>
      <c r="Q17" s="781"/>
      <c r="R17" s="781"/>
      <c r="S17" s="542" t="s">
        <v>119</v>
      </c>
      <c r="T17" s="3185"/>
      <c r="U17" s="2663" t="s">
        <v>2606</v>
      </c>
      <c r="V17" s="830" t="s">
        <v>240</v>
      </c>
      <c r="W17" s="2699" t="s">
        <v>2593</v>
      </c>
      <c r="X17" s="545" t="s">
        <v>2606</v>
      </c>
      <c r="Y17" s="3041"/>
      <c r="Z17" s="547"/>
      <c r="AA17" s="547"/>
      <c r="AB17" s="2550" t="s">
        <v>1477</v>
      </c>
      <c r="AC17" s="3507">
        <f t="shared" si="2"/>
        <v>27.5</v>
      </c>
      <c r="AD17" s="3654" t="s">
        <v>2607</v>
      </c>
      <c r="AE17" s="3654"/>
      <c r="AF17" s="3398">
        <v>60</v>
      </c>
      <c r="AG17" s="3398">
        <v>60</v>
      </c>
      <c r="AH17" s="3384"/>
      <c r="AI17" s="3384"/>
      <c r="AJ17" s="3384"/>
      <c r="AK17" s="3384"/>
      <c r="AL17" s="3384"/>
      <c r="AM17" s="3384"/>
      <c r="AN17" s="3384"/>
      <c r="AO17" s="3407">
        <v>60</v>
      </c>
      <c r="AP17" s="3398">
        <v>45</v>
      </c>
      <c r="AQ17" s="2013"/>
      <c r="AR17" s="1784"/>
      <c r="AS17" s="1784"/>
      <c r="AT17" s="1784"/>
      <c r="AU17" s="1907"/>
      <c r="AV17" s="1410"/>
      <c r="AW17" s="2916">
        <f t="shared" si="3"/>
        <v>330</v>
      </c>
      <c r="AX17" s="3042">
        <f>AW17/'Radiología simple.'!$AO$8</f>
        <v>27.5</v>
      </c>
      <c r="AY17" s="1807" t="str" cm="1">
        <f t="array" ref="AY17">_xlfn.IFS(AX17&lt;4,"estandar",AX17&gt;9,"compleja",AX17&gt;4,"avanzada")</f>
        <v>compleja</v>
      </c>
      <c r="AZ17" s="3289">
        <v>2</v>
      </c>
      <c r="BA17" s="3289">
        <v>2</v>
      </c>
      <c r="BB17" s="3289">
        <v>1</v>
      </c>
      <c r="BC17" s="3289">
        <v>1</v>
      </c>
      <c r="BD17" s="1164">
        <v>19.670570135746601</v>
      </c>
      <c r="BE17" s="1164">
        <v>48.8155294117647</v>
      </c>
      <c r="BF17" s="1163"/>
      <c r="BG17" s="1164">
        <v>43.501357466063297</v>
      </c>
      <c r="BH17" s="1164">
        <f t="shared" si="4"/>
        <v>111.9874570135746</v>
      </c>
      <c r="BI17" s="1162"/>
      <c r="BJ17" s="1164">
        <v>62.917712523059201</v>
      </c>
      <c r="BK17" s="1164">
        <v>30</v>
      </c>
      <c r="BL17" s="1200">
        <v>128.893055906146</v>
      </c>
      <c r="BM17" s="1164">
        <v>40.633745306496898</v>
      </c>
      <c r="BN17" s="1164">
        <f t="shared" si="5"/>
        <v>374.43197074927667</v>
      </c>
      <c r="BO17" s="1165"/>
      <c r="BP17" s="1200">
        <v>200</v>
      </c>
      <c r="BQ17" s="177"/>
      <c r="BR17" s="46"/>
    </row>
    <row r="18" spans="1:70" s="564" customFormat="1" ht="20.25" customHeight="1" x14ac:dyDescent="0.6">
      <c r="A18" s="824"/>
      <c r="B18" s="825"/>
      <c r="C18" s="824"/>
      <c r="D18" s="825"/>
      <c r="E18" s="824"/>
      <c r="F18" s="825"/>
      <c r="G18" s="824"/>
      <c r="H18" s="825"/>
      <c r="I18" s="1375" t="str">
        <f t="shared" si="0"/>
        <v/>
      </c>
      <c r="J18" s="1375"/>
      <c r="K18" s="1018"/>
      <c r="L18" s="830"/>
      <c r="M18" s="830"/>
      <c r="N18" s="830"/>
      <c r="O18" s="830"/>
      <c r="P18" s="830"/>
      <c r="Q18" s="830"/>
      <c r="R18" s="830"/>
      <c r="S18" s="830"/>
      <c r="T18" s="879"/>
      <c r="U18" s="555"/>
      <c r="V18" s="830"/>
      <c r="W18" s="555"/>
      <c r="X18" s="555"/>
      <c r="Y18" s="555"/>
      <c r="Z18" s="555"/>
      <c r="AA18" s="555"/>
      <c r="AB18" s="1886"/>
      <c r="AC18" s="3655"/>
      <c r="AD18" s="3655"/>
      <c r="AE18" s="3655"/>
      <c r="AF18" s="3379"/>
      <c r="AG18" s="3379"/>
      <c r="AH18" s="3379"/>
      <c r="AI18" s="3379"/>
      <c r="AJ18" s="3379"/>
      <c r="AK18" s="3379"/>
      <c r="AL18" s="3379"/>
      <c r="AM18" s="3379"/>
      <c r="AN18" s="3379"/>
      <c r="AO18" s="3379"/>
      <c r="AP18" s="3379"/>
      <c r="AQ18" s="2141"/>
      <c r="AR18" s="1782"/>
      <c r="AS18" s="1782"/>
      <c r="AT18" s="1782"/>
      <c r="AU18" s="1833"/>
      <c r="AV18" s="1726"/>
      <c r="AW18" s="1919"/>
      <c r="AX18" s="1550"/>
      <c r="AY18" s="1920"/>
      <c r="AZ18" s="1560"/>
      <c r="BA18" s="1147"/>
      <c r="BB18" s="1147"/>
      <c r="BC18" s="1147"/>
      <c r="BD18" s="1149"/>
      <c r="BE18" s="1149"/>
      <c r="BF18" s="1147"/>
      <c r="BG18" s="1149"/>
      <c r="BH18" s="1149"/>
      <c r="BI18" s="1151"/>
      <c r="BJ18" s="1149"/>
      <c r="BK18" s="1149"/>
      <c r="BL18" s="1245"/>
      <c r="BM18" s="1149"/>
      <c r="BN18" s="1149"/>
      <c r="BO18" s="1152"/>
      <c r="BP18" s="1221"/>
      <c r="BQ18" s="836"/>
      <c r="BR18" s="837"/>
    </row>
    <row r="19" spans="1:70" s="602" customFormat="1" ht="26.25" customHeight="1" x14ac:dyDescent="0.35">
      <c r="A19" s="809"/>
      <c r="B19" s="810"/>
      <c r="C19" s="809"/>
      <c r="D19" s="810"/>
      <c r="E19" s="809"/>
      <c r="F19" s="810"/>
      <c r="G19" s="809"/>
      <c r="H19" s="810"/>
      <c r="I19" s="811" t="str">
        <f t="shared" si="0"/>
        <v/>
      </c>
      <c r="J19" s="811"/>
      <c r="K19" s="812">
        <v>172</v>
      </c>
      <c r="L19" s="812"/>
      <c r="M19" s="812"/>
      <c r="N19" s="812"/>
      <c r="O19" s="812"/>
      <c r="P19" s="812"/>
      <c r="Q19" s="812"/>
      <c r="R19" s="812"/>
      <c r="S19" s="813" t="s">
        <v>119</v>
      </c>
      <c r="T19" s="846" t="s">
        <v>2608</v>
      </c>
      <c r="U19" s="1014"/>
      <c r="V19" s="814"/>
      <c r="W19" s="1014"/>
      <c r="X19" s="846" t="s">
        <v>2609</v>
      </c>
      <c r="Y19" s="846"/>
      <c r="Z19" s="846"/>
      <c r="AA19" s="846"/>
      <c r="AB19" s="1124"/>
      <c r="AC19" s="3651"/>
      <c r="AD19" s="3651"/>
      <c r="AE19" s="3651"/>
      <c r="AF19" s="3620"/>
      <c r="AG19" s="3620"/>
      <c r="AH19" s="3620"/>
      <c r="AI19" s="3620"/>
      <c r="AJ19" s="3620"/>
      <c r="AK19" s="3620"/>
      <c r="AL19" s="3620"/>
      <c r="AM19" s="3620"/>
      <c r="AN19" s="3620"/>
      <c r="AO19" s="3620"/>
      <c r="AP19" s="3620"/>
      <c r="AQ19" s="2148"/>
      <c r="AR19" s="1957"/>
      <c r="AS19" s="1957"/>
      <c r="AT19" s="1957"/>
      <c r="AU19" s="1973"/>
      <c r="AV19" s="1945"/>
      <c r="AW19" s="1935"/>
      <c r="AX19" s="1599"/>
      <c r="AY19" s="1936"/>
      <c r="AZ19" s="1627"/>
      <c r="BA19" s="1222"/>
      <c r="BB19" s="1222"/>
      <c r="BC19" s="1222"/>
      <c r="BD19" s="1223"/>
      <c r="BE19" s="1223"/>
      <c r="BF19" s="1222"/>
      <c r="BG19" s="1223"/>
      <c r="BH19" s="1223"/>
      <c r="BI19" s="1224"/>
      <c r="BJ19" s="1223"/>
      <c r="BK19" s="1223"/>
      <c r="BL19" s="1223"/>
      <c r="BM19" s="1223"/>
      <c r="BN19" s="1223"/>
      <c r="BO19" s="1224"/>
      <c r="BP19" s="1225"/>
      <c r="BQ19" s="600"/>
      <c r="BR19" s="601"/>
    </row>
    <row r="20" spans="1:70" ht="42.75" customHeight="1" x14ac:dyDescent="0.6">
      <c r="A20" s="537">
        <v>0</v>
      </c>
      <c r="B20" s="538">
        <v>9</v>
      </c>
      <c r="C20" s="537">
        <v>0</v>
      </c>
      <c r="D20" s="538">
        <v>7</v>
      </c>
      <c r="E20" s="537">
        <v>0</v>
      </c>
      <c r="F20" s="538">
        <v>2</v>
      </c>
      <c r="G20" s="537">
        <v>0</v>
      </c>
      <c r="H20" s="538">
        <v>0</v>
      </c>
      <c r="I20" s="1375" t="str">
        <f t="shared" si="0"/>
        <v>09070200</v>
      </c>
      <c r="J20" s="1375" t="str">
        <f>CONCATENATE(A20,B20,C20,D20,E20,F20,G20,H20)</f>
        <v>09070200</v>
      </c>
      <c r="K20" s="1018"/>
      <c r="L20" s="1018"/>
      <c r="M20" s="1018"/>
      <c r="N20" s="1018"/>
      <c r="O20" s="1018"/>
      <c r="P20" s="1018"/>
      <c r="Q20" s="1018"/>
      <c r="R20" s="1018"/>
      <c r="S20" s="986" t="s">
        <v>119</v>
      </c>
      <c r="T20" s="2663" t="s">
        <v>2610</v>
      </c>
      <c r="U20" s="3190"/>
      <c r="V20" s="2703"/>
      <c r="W20" s="2793"/>
      <c r="X20" s="787"/>
      <c r="Y20" s="3041" t="s">
        <v>649</v>
      </c>
      <c r="Z20" s="546"/>
      <c r="AA20" s="546"/>
      <c r="AB20" s="1822"/>
      <c r="AC20" s="3649"/>
      <c r="AD20" s="3649"/>
      <c r="AE20" s="3649"/>
      <c r="AF20" s="3384"/>
      <c r="AG20" s="3384"/>
      <c r="AH20" s="3384"/>
      <c r="AI20" s="3384"/>
      <c r="AJ20" s="3384"/>
      <c r="AK20" s="3384"/>
      <c r="AL20" s="3384"/>
      <c r="AM20" s="3384"/>
      <c r="AN20" s="3384"/>
      <c r="AO20" s="3384"/>
      <c r="AP20" s="3384"/>
      <c r="AQ20" s="2013"/>
      <c r="AR20" s="1784"/>
      <c r="AS20" s="1784"/>
      <c r="AT20" s="1784"/>
      <c r="AU20" s="1907"/>
      <c r="AV20" s="1410"/>
      <c r="AW20" s="1850"/>
      <c r="AX20" s="1552"/>
      <c r="AY20" s="1851"/>
      <c r="AZ20" s="1555"/>
      <c r="BA20" s="1163"/>
      <c r="BB20" s="1163"/>
      <c r="BC20" s="1163"/>
      <c r="BD20" s="1164"/>
      <c r="BE20" s="1164"/>
      <c r="BF20" s="1163"/>
      <c r="BG20" s="1164"/>
      <c r="BH20" s="1164"/>
      <c r="BI20" s="1162"/>
      <c r="BJ20" s="1164"/>
      <c r="BK20" s="1164"/>
      <c r="BL20" s="1164"/>
      <c r="BM20" s="1164"/>
      <c r="BN20" s="1164"/>
      <c r="BO20" s="1165"/>
      <c r="BP20" s="1200"/>
      <c r="BQ20" s="177"/>
      <c r="BR20" s="46"/>
    </row>
    <row r="21" spans="1:70" ht="42.75" customHeight="1" x14ac:dyDescent="0.55000000000000004">
      <c r="A21" s="537">
        <v>0</v>
      </c>
      <c r="B21" s="538">
        <v>9</v>
      </c>
      <c r="C21" s="537">
        <v>0</v>
      </c>
      <c r="D21" s="538">
        <v>7</v>
      </c>
      <c r="E21" s="537">
        <v>0</v>
      </c>
      <c r="F21" s="538">
        <v>2</v>
      </c>
      <c r="G21" s="537">
        <v>0</v>
      </c>
      <c r="H21" s="538">
        <v>1</v>
      </c>
      <c r="I21" s="1375" t="str">
        <f t="shared" si="0"/>
        <v>09070201</v>
      </c>
      <c r="J21" s="1375" t="str">
        <f t="shared" ref="J21:J27" si="6">CONCATENATE(A21,B21,C21,D21,E21,F21,G21,H21)</f>
        <v>09070201</v>
      </c>
      <c r="K21" s="830"/>
      <c r="L21" s="830">
        <v>71722</v>
      </c>
      <c r="M21" s="830"/>
      <c r="N21" s="830"/>
      <c r="O21" s="830"/>
      <c r="P21" s="830"/>
      <c r="Q21" s="830"/>
      <c r="R21" s="830"/>
      <c r="S21" s="986" t="s">
        <v>119</v>
      </c>
      <c r="T21" s="3185"/>
      <c r="U21" s="2663" t="s">
        <v>2611</v>
      </c>
      <c r="V21" s="835" t="s">
        <v>240</v>
      </c>
      <c r="W21" s="2699" t="s">
        <v>2593</v>
      </c>
      <c r="X21" s="545" t="s">
        <v>2611</v>
      </c>
      <c r="Y21" s="3041"/>
      <c r="Z21" s="547"/>
      <c r="AA21" s="547"/>
      <c r="AB21" s="2550" t="s">
        <v>2612</v>
      </c>
      <c r="AC21" s="3507">
        <f t="shared" ref="AC21:AC28" si="7">AX21</f>
        <v>27.5</v>
      </c>
      <c r="AD21" s="3654" t="s">
        <v>2613</v>
      </c>
      <c r="AE21" s="3654"/>
      <c r="AF21" s="3407">
        <v>70</v>
      </c>
      <c r="AG21" s="3398">
        <v>60</v>
      </c>
      <c r="AH21" s="3384"/>
      <c r="AI21" s="3384"/>
      <c r="AJ21" s="3384"/>
      <c r="AK21" s="3384"/>
      <c r="AL21" s="3384"/>
      <c r="AM21" s="3384"/>
      <c r="AN21" s="3384"/>
      <c r="AO21" s="3407">
        <v>70</v>
      </c>
      <c r="AP21" s="3398">
        <v>45</v>
      </c>
      <c r="AQ21" s="2013"/>
      <c r="AR21" s="1784"/>
      <c r="AS21" s="1784"/>
      <c r="AT21" s="1784"/>
      <c r="AU21" s="1907"/>
      <c r="AV21" s="1410"/>
      <c r="AW21" s="2916">
        <f t="shared" ref="AW21:AW28" si="8">(AZ21*AP21)+(BA21*AG21)+(BB21*AG21)+(BC21*AG21)</f>
        <v>330</v>
      </c>
      <c r="AX21" s="3042">
        <f>AW21/'Radiología simple.'!$AO$8</f>
        <v>27.5</v>
      </c>
      <c r="AY21" s="1807" t="str" cm="1">
        <f t="array" ref="AY21">_xlfn.IFS(AX21&lt;4,"estandar",AX21&gt;9,"compleja",AX21&gt;4,"avanzada")</f>
        <v>compleja</v>
      </c>
      <c r="AZ21" s="3289">
        <v>2</v>
      </c>
      <c r="BA21" s="3289">
        <v>2</v>
      </c>
      <c r="BB21" s="3289">
        <v>1</v>
      </c>
      <c r="BC21" s="3289">
        <v>1</v>
      </c>
      <c r="BD21" s="1164">
        <v>22.948998491704401</v>
      </c>
      <c r="BE21" s="1164">
        <v>56.951450980392202</v>
      </c>
      <c r="BF21" s="1163"/>
      <c r="BG21" s="1164">
        <v>50.751583710407203</v>
      </c>
      <c r="BH21" s="1164">
        <f t="shared" ref="BH21:BH28" si="9">SUM(BD21,BE21,BG21)</f>
        <v>130.6520331825038</v>
      </c>
      <c r="BI21" s="1162"/>
      <c r="BJ21" s="1164">
        <v>73.403997943569095</v>
      </c>
      <c r="BK21" s="1164">
        <v>15</v>
      </c>
      <c r="BL21" s="1200">
        <v>154</v>
      </c>
      <c r="BM21" s="1164">
        <v>40.633745306496898</v>
      </c>
      <c r="BN21" s="1164">
        <f t="shared" ref="BN21:BN28" si="10">SUM(BH21,BJ21,BK21,BL21,BM21)</f>
        <v>413.68977643256977</v>
      </c>
      <c r="BO21" s="1165"/>
      <c r="BP21" s="1200">
        <v>100</v>
      </c>
      <c r="BQ21" s="177"/>
      <c r="BR21" s="46"/>
    </row>
    <row r="22" spans="1:70" ht="42.75" customHeight="1" x14ac:dyDescent="0.55000000000000004">
      <c r="A22" s="537">
        <v>0</v>
      </c>
      <c r="B22" s="538">
        <v>9</v>
      </c>
      <c r="C22" s="537">
        <v>0</v>
      </c>
      <c r="D22" s="538">
        <v>7</v>
      </c>
      <c r="E22" s="537">
        <v>0</v>
      </c>
      <c r="F22" s="538">
        <v>2</v>
      </c>
      <c r="G22" s="537">
        <v>0</v>
      </c>
      <c r="H22" s="538">
        <v>2</v>
      </c>
      <c r="I22" s="1375" t="str">
        <f t="shared" si="0"/>
        <v>09070202</v>
      </c>
      <c r="J22" s="1375" t="str">
        <f t="shared" si="6"/>
        <v>09070202</v>
      </c>
      <c r="K22" s="830"/>
      <c r="L22" s="830">
        <v>71724</v>
      </c>
      <c r="M22" s="830"/>
      <c r="N22" s="830"/>
      <c r="O22" s="830"/>
      <c r="P22" s="830"/>
      <c r="Q22" s="830"/>
      <c r="R22" s="830"/>
      <c r="S22" s="986" t="s">
        <v>119</v>
      </c>
      <c r="T22" s="3185"/>
      <c r="U22" s="2663" t="s">
        <v>2614</v>
      </c>
      <c r="V22" s="835" t="s">
        <v>240</v>
      </c>
      <c r="W22" s="2699" t="s">
        <v>2593</v>
      </c>
      <c r="X22" s="545" t="s">
        <v>2614</v>
      </c>
      <c r="Y22" s="3041"/>
      <c r="Z22" s="547"/>
      <c r="AA22" s="547"/>
      <c r="AB22" s="2550" t="s">
        <v>2612</v>
      </c>
      <c r="AC22" s="3507">
        <f t="shared" si="7"/>
        <v>37.5</v>
      </c>
      <c r="AD22" s="3654" t="s">
        <v>2613</v>
      </c>
      <c r="AE22" s="3654"/>
      <c r="AF22" s="3407">
        <v>70</v>
      </c>
      <c r="AG22" s="3398">
        <v>80</v>
      </c>
      <c r="AH22" s="3384"/>
      <c r="AI22" s="3384"/>
      <c r="AJ22" s="3384"/>
      <c r="AK22" s="3384"/>
      <c r="AL22" s="3384"/>
      <c r="AM22" s="3384"/>
      <c r="AN22" s="3384"/>
      <c r="AO22" s="3407">
        <v>70</v>
      </c>
      <c r="AP22" s="3398">
        <v>65</v>
      </c>
      <c r="AQ22" s="2013"/>
      <c r="AR22" s="1784"/>
      <c r="AS22" s="1784"/>
      <c r="AT22" s="1784"/>
      <c r="AU22" s="1907"/>
      <c r="AV22" s="1410"/>
      <c r="AW22" s="2916">
        <f t="shared" si="8"/>
        <v>450</v>
      </c>
      <c r="AX22" s="3042">
        <f>AW22/'Radiología simple.'!$AO$8</f>
        <v>37.5</v>
      </c>
      <c r="AY22" s="1807" t="str" cm="1">
        <f t="array" ref="AY22">_xlfn.IFS(AX22&lt;4,"estandar",AX22&gt;9,"compleja",AX22&gt;4,"avanzada")</f>
        <v>compleja</v>
      </c>
      <c r="AZ22" s="3289">
        <v>2</v>
      </c>
      <c r="BA22" s="3289">
        <v>2</v>
      </c>
      <c r="BB22" s="3289">
        <v>1</v>
      </c>
      <c r="BC22" s="3289">
        <v>1</v>
      </c>
      <c r="BD22" s="1164">
        <v>22.948998491704401</v>
      </c>
      <c r="BE22" s="1164">
        <v>56.951450980392202</v>
      </c>
      <c r="BF22" s="1163"/>
      <c r="BG22" s="1164">
        <v>50.751583710407203</v>
      </c>
      <c r="BH22" s="1164">
        <f t="shared" si="9"/>
        <v>130.6520331825038</v>
      </c>
      <c r="BI22" s="1162"/>
      <c r="BJ22" s="1164">
        <v>73.403997943569095</v>
      </c>
      <c r="BK22" s="1164">
        <v>15</v>
      </c>
      <c r="BL22" s="1200">
        <v>154</v>
      </c>
      <c r="BM22" s="1164">
        <v>40.633745306496898</v>
      </c>
      <c r="BN22" s="1164">
        <f t="shared" si="10"/>
        <v>413.68977643256977</v>
      </c>
      <c r="BO22" s="1165"/>
      <c r="BP22" s="1200">
        <v>100</v>
      </c>
      <c r="BQ22" s="177"/>
      <c r="BR22" s="46"/>
    </row>
    <row r="23" spans="1:70" ht="42.75" customHeight="1" x14ac:dyDescent="0.55000000000000004">
      <c r="A23" s="537">
        <v>0</v>
      </c>
      <c r="B23" s="538">
        <v>9</v>
      </c>
      <c r="C23" s="537">
        <v>0</v>
      </c>
      <c r="D23" s="538">
        <v>7</v>
      </c>
      <c r="E23" s="537">
        <v>0</v>
      </c>
      <c r="F23" s="538">
        <v>2</v>
      </c>
      <c r="G23" s="537">
        <v>0</v>
      </c>
      <c r="H23" s="538">
        <v>3</v>
      </c>
      <c r="I23" s="1375" t="str">
        <f t="shared" si="0"/>
        <v>09070203</v>
      </c>
      <c r="J23" s="1375" t="str">
        <f t="shared" si="6"/>
        <v>09070203</v>
      </c>
      <c r="K23" s="830"/>
      <c r="L23" s="830">
        <v>71725</v>
      </c>
      <c r="M23" s="830"/>
      <c r="N23" s="830"/>
      <c r="O23" s="830"/>
      <c r="P23" s="830"/>
      <c r="Q23" s="830"/>
      <c r="R23" s="830"/>
      <c r="S23" s="986" t="s">
        <v>119</v>
      </c>
      <c r="T23" s="3185"/>
      <c r="U23" s="2663" t="s">
        <v>2615</v>
      </c>
      <c r="V23" s="835" t="s">
        <v>240</v>
      </c>
      <c r="W23" s="2699" t="s">
        <v>2593</v>
      </c>
      <c r="X23" s="545" t="s">
        <v>2615</v>
      </c>
      <c r="Y23" s="3041"/>
      <c r="Z23" s="547"/>
      <c r="AA23" s="547"/>
      <c r="AB23" s="2550" t="s">
        <v>2599</v>
      </c>
      <c r="AC23" s="3507">
        <f t="shared" si="7"/>
        <v>42.5</v>
      </c>
      <c r="AD23" s="3654" t="s">
        <v>2600</v>
      </c>
      <c r="AE23" s="3654"/>
      <c r="AF23" s="3407">
        <v>80</v>
      </c>
      <c r="AG23" s="3398">
        <v>90</v>
      </c>
      <c r="AH23" s="3384"/>
      <c r="AI23" s="3384"/>
      <c r="AJ23" s="3384"/>
      <c r="AK23" s="3384"/>
      <c r="AL23" s="3384"/>
      <c r="AM23" s="3384"/>
      <c r="AN23" s="3384"/>
      <c r="AO23" s="3407">
        <v>80</v>
      </c>
      <c r="AP23" s="3398">
        <v>75</v>
      </c>
      <c r="AQ23" s="2013"/>
      <c r="AR23" s="1784"/>
      <c r="AS23" s="1784"/>
      <c r="AT23" s="1784"/>
      <c r="AU23" s="1907"/>
      <c r="AV23" s="1410"/>
      <c r="AW23" s="2916">
        <f t="shared" si="8"/>
        <v>510</v>
      </c>
      <c r="AX23" s="3042">
        <f>AW23/'Radiología simple.'!$AO$8</f>
        <v>42.5</v>
      </c>
      <c r="AY23" s="1807" t="str" cm="1">
        <f t="array" ref="AY23">_xlfn.IFS(AX23&lt;4,"estandar",AX23&gt;9,"compleja",AX23&gt;4,"avanzada")</f>
        <v>compleja</v>
      </c>
      <c r="AZ23" s="3289">
        <v>2</v>
      </c>
      <c r="BA23" s="3289">
        <v>2</v>
      </c>
      <c r="BB23" s="3289">
        <v>1</v>
      </c>
      <c r="BC23" s="3289">
        <v>1</v>
      </c>
      <c r="BD23" s="1164">
        <v>26.227426847662102</v>
      </c>
      <c r="BE23" s="1164">
        <v>65.087372549019605</v>
      </c>
      <c r="BF23" s="1163"/>
      <c r="BG23" s="1164">
        <v>58.001809954751103</v>
      </c>
      <c r="BH23" s="1164">
        <f t="shared" si="9"/>
        <v>149.31660935143282</v>
      </c>
      <c r="BI23" s="1162"/>
      <c r="BJ23" s="1164">
        <v>83.890283364078996</v>
      </c>
      <c r="BK23" s="1164">
        <v>15</v>
      </c>
      <c r="BL23" s="1200">
        <v>154</v>
      </c>
      <c r="BM23" s="1164">
        <v>40.633745306496898</v>
      </c>
      <c r="BN23" s="1164">
        <f t="shared" si="10"/>
        <v>442.8406380220087</v>
      </c>
      <c r="BO23" s="1165"/>
      <c r="BP23" s="1200">
        <v>100</v>
      </c>
      <c r="BQ23" s="177"/>
      <c r="BR23" s="46"/>
    </row>
    <row r="24" spans="1:70" ht="42.75" customHeight="1" x14ac:dyDescent="0.55000000000000004">
      <c r="A24" s="537">
        <v>0</v>
      </c>
      <c r="B24" s="538">
        <v>9</v>
      </c>
      <c r="C24" s="537">
        <v>0</v>
      </c>
      <c r="D24" s="538">
        <v>7</v>
      </c>
      <c r="E24" s="537">
        <v>0</v>
      </c>
      <c r="F24" s="538">
        <v>2</v>
      </c>
      <c r="G24" s="537">
        <v>0</v>
      </c>
      <c r="H24" s="538">
        <v>4</v>
      </c>
      <c r="I24" s="1375" t="str">
        <f t="shared" si="0"/>
        <v>09070204</v>
      </c>
      <c r="J24" s="1375" t="str">
        <f t="shared" si="6"/>
        <v>09070204</v>
      </c>
      <c r="K24" s="830"/>
      <c r="L24" s="830">
        <v>71726</v>
      </c>
      <c r="M24" s="830"/>
      <c r="N24" s="830"/>
      <c r="O24" s="830"/>
      <c r="P24" s="830"/>
      <c r="Q24" s="830"/>
      <c r="R24" s="830"/>
      <c r="S24" s="986" t="s">
        <v>119</v>
      </c>
      <c r="T24" s="3185"/>
      <c r="U24" s="2663" t="s">
        <v>2616</v>
      </c>
      <c r="V24" s="835" t="s">
        <v>240</v>
      </c>
      <c r="W24" s="2699" t="s">
        <v>2593</v>
      </c>
      <c r="X24" s="545" t="s">
        <v>2616</v>
      </c>
      <c r="Y24" s="3041"/>
      <c r="Z24" s="547"/>
      <c r="AA24" s="547"/>
      <c r="AB24" s="2550" t="s">
        <v>2599</v>
      </c>
      <c r="AC24" s="3507">
        <f t="shared" si="7"/>
        <v>42.5</v>
      </c>
      <c r="AD24" s="3654" t="s">
        <v>2617</v>
      </c>
      <c r="AE24" s="3654"/>
      <c r="AF24" s="3407">
        <v>80</v>
      </c>
      <c r="AG24" s="3398">
        <v>90</v>
      </c>
      <c r="AH24" s="3384"/>
      <c r="AI24" s="3384"/>
      <c r="AJ24" s="3384"/>
      <c r="AK24" s="3384"/>
      <c r="AL24" s="3384"/>
      <c r="AM24" s="3384"/>
      <c r="AN24" s="3384"/>
      <c r="AO24" s="3407">
        <v>80</v>
      </c>
      <c r="AP24" s="3398">
        <v>75</v>
      </c>
      <c r="AQ24" s="2013"/>
      <c r="AR24" s="1784"/>
      <c r="AS24" s="1784"/>
      <c r="AT24" s="1784"/>
      <c r="AU24" s="1907"/>
      <c r="AV24" s="1410"/>
      <c r="AW24" s="2916">
        <f t="shared" si="8"/>
        <v>510</v>
      </c>
      <c r="AX24" s="3042">
        <f>AW24/'Radiología simple.'!$AO$8</f>
        <v>42.5</v>
      </c>
      <c r="AY24" s="1807" t="str" cm="1">
        <f t="array" ref="AY24">_xlfn.IFS(AX24&lt;4,"estandar",AX24&gt;9,"compleja",AX24&gt;4,"avanzada")</f>
        <v>compleja</v>
      </c>
      <c r="AZ24" s="3289">
        <v>2</v>
      </c>
      <c r="BA24" s="3289">
        <v>2</v>
      </c>
      <c r="BB24" s="3289">
        <v>1</v>
      </c>
      <c r="BC24" s="3289">
        <v>1</v>
      </c>
      <c r="BD24" s="1164">
        <v>26.227426847662102</v>
      </c>
      <c r="BE24" s="1164">
        <v>65.087372549019605</v>
      </c>
      <c r="BF24" s="1163"/>
      <c r="BG24" s="1164">
        <v>58.001809954751103</v>
      </c>
      <c r="BH24" s="1164">
        <f t="shared" si="9"/>
        <v>149.31660935143282</v>
      </c>
      <c r="BI24" s="1162"/>
      <c r="BJ24" s="1164">
        <v>83.890283364078996</v>
      </c>
      <c r="BK24" s="1164">
        <v>15</v>
      </c>
      <c r="BL24" s="1200">
        <v>179</v>
      </c>
      <c r="BM24" s="1164">
        <v>40.633745306496898</v>
      </c>
      <c r="BN24" s="1164">
        <f t="shared" si="10"/>
        <v>467.8406380220087</v>
      </c>
      <c r="BO24" s="1165"/>
      <c r="BP24" s="1200">
        <v>100</v>
      </c>
      <c r="BQ24" s="177"/>
      <c r="BR24" s="46"/>
    </row>
    <row r="25" spans="1:70" ht="42.75" customHeight="1" x14ac:dyDescent="0.55000000000000004">
      <c r="A25" s="537">
        <v>0</v>
      </c>
      <c r="B25" s="538">
        <v>9</v>
      </c>
      <c r="C25" s="537">
        <v>0</v>
      </c>
      <c r="D25" s="538">
        <v>7</v>
      </c>
      <c r="E25" s="537">
        <v>0</v>
      </c>
      <c r="F25" s="538">
        <v>2</v>
      </c>
      <c r="G25" s="537">
        <v>0</v>
      </c>
      <c r="H25" s="538">
        <v>5</v>
      </c>
      <c r="I25" s="1375" t="str">
        <f t="shared" si="0"/>
        <v>09070205</v>
      </c>
      <c r="J25" s="1375" t="str">
        <f t="shared" si="6"/>
        <v>09070205</v>
      </c>
      <c r="K25" s="2710"/>
      <c r="L25" s="830">
        <v>71727</v>
      </c>
      <c r="M25" s="830"/>
      <c r="N25" s="830"/>
      <c r="O25" s="830"/>
      <c r="P25" s="830"/>
      <c r="Q25" s="830"/>
      <c r="R25" s="830"/>
      <c r="S25" s="986" t="s">
        <v>119</v>
      </c>
      <c r="T25" s="3185"/>
      <c r="U25" s="2663" t="s">
        <v>2618</v>
      </c>
      <c r="V25" s="835" t="s">
        <v>240</v>
      </c>
      <c r="W25" s="2699" t="s">
        <v>2593</v>
      </c>
      <c r="X25" s="801" t="s">
        <v>2618</v>
      </c>
      <c r="Y25" s="3041"/>
      <c r="Z25" s="1045"/>
      <c r="AA25" s="1045"/>
      <c r="AB25" s="2550" t="s">
        <v>2599</v>
      </c>
      <c r="AC25" s="3507">
        <f t="shared" si="7"/>
        <v>42.5</v>
      </c>
      <c r="AD25" s="3654" t="s">
        <v>2619</v>
      </c>
      <c r="AE25" s="3654"/>
      <c r="AF25" s="3407">
        <v>80</v>
      </c>
      <c r="AG25" s="3398">
        <v>90</v>
      </c>
      <c r="AH25" s="3384"/>
      <c r="AI25" s="3384"/>
      <c r="AJ25" s="3384"/>
      <c r="AK25" s="3384"/>
      <c r="AL25" s="3384"/>
      <c r="AM25" s="3384"/>
      <c r="AN25" s="3384"/>
      <c r="AO25" s="3407">
        <v>80</v>
      </c>
      <c r="AP25" s="3398">
        <v>75</v>
      </c>
      <c r="AQ25" s="2013"/>
      <c r="AR25" s="1784"/>
      <c r="AS25" s="1784"/>
      <c r="AT25" s="1784"/>
      <c r="AU25" s="1907"/>
      <c r="AV25" s="1410"/>
      <c r="AW25" s="2916">
        <f t="shared" si="8"/>
        <v>510</v>
      </c>
      <c r="AX25" s="3042">
        <f>AW25/'Radiología simple.'!$AO$8</f>
        <v>42.5</v>
      </c>
      <c r="AY25" s="1807" t="str" cm="1">
        <f t="array" ref="AY25">_xlfn.IFS(AX25&lt;4,"estandar",AX25&gt;9,"compleja",AX25&gt;4,"avanzada")</f>
        <v>compleja</v>
      </c>
      <c r="AZ25" s="3289">
        <v>2</v>
      </c>
      <c r="BA25" s="3289">
        <v>2</v>
      </c>
      <c r="BB25" s="3289">
        <v>1</v>
      </c>
      <c r="BC25" s="3289">
        <v>1</v>
      </c>
      <c r="BD25" s="1164">
        <v>26.227426847662102</v>
      </c>
      <c r="BE25" s="1164">
        <v>65.087372549019605</v>
      </c>
      <c r="BF25" s="1163"/>
      <c r="BG25" s="1164">
        <v>58.001809954751103</v>
      </c>
      <c r="BH25" s="1164">
        <f t="shared" si="9"/>
        <v>149.31660935143282</v>
      </c>
      <c r="BI25" s="1162"/>
      <c r="BJ25" s="1164">
        <v>83.890283364078996</v>
      </c>
      <c r="BK25" s="1164">
        <v>15</v>
      </c>
      <c r="BL25" s="1200">
        <v>159</v>
      </c>
      <c r="BM25" s="1164">
        <v>40.633745306496898</v>
      </c>
      <c r="BN25" s="1164">
        <f t="shared" si="10"/>
        <v>447.8406380220087</v>
      </c>
      <c r="BO25" s="1165"/>
      <c r="BP25" s="1200">
        <v>100</v>
      </c>
      <c r="BQ25" s="177"/>
      <c r="BR25" s="46"/>
    </row>
    <row r="26" spans="1:70" ht="42.75" customHeight="1" x14ac:dyDescent="0.55000000000000004">
      <c r="A26" s="537">
        <v>0</v>
      </c>
      <c r="B26" s="538">
        <v>9</v>
      </c>
      <c r="C26" s="537">
        <v>0</v>
      </c>
      <c r="D26" s="538">
        <v>7</v>
      </c>
      <c r="E26" s="537">
        <v>0</v>
      </c>
      <c r="F26" s="538">
        <v>2</v>
      </c>
      <c r="G26" s="537">
        <v>0</v>
      </c>
      <c r="H26" s="538">
        <v>6</v>
      </c>
      <c r="I26" s="1375" t="str">
        <f t="shared" si="0"/>
        <v>09070206</v>
      </c>
      <c r="J26" s="1375" t="str">
        <f t="shared" si="6"/>
        <v>09070206</v>
      </c>
      <c r="K26" s="830"/>
      <c r="L26" s="830">
        <v>71728</v>
      </c>
      <c r="M26" s="830"/>
      <c r="N26" s="830"/>
      <c r="O26" s="830"/>
      <c r="P26" s="830"/>
      <c r="Q26" s="830"/>
      <c r="R26" s="830"/>
      <c r="S26" s="986" t="s">
        <v>119</v>
      </c>
      <c r="T26" s="3185"/>
      <c r="U26" s="2663" t="s">
        <v>2620</v>
      </c>
      <c r="V26" s="835" t="s">
        <v>240</v>
      </c>
      <c r="W26" s="2699" t="s">
        <v>2593</v>
      </c>
      <c r="X26" s="545" t="s">
        <v>2620</v>
      </c>
      <c r="Y26" s="3041"/>
      <c r="Z26" s="547"/>
      <c r="AA26" s="547"/>
      <c r="AB26" s="2550" t="s">
        <v>2612</v>
      </c>
      <c r="AC26" s="3507">
        <f t="shared" si="7"/>
        <v>27.5</v>
      </c>
      <c r="AD26" s="3654" t="s">
        <v>2621</v>
      </c>
      <c r="AE26" s="3654"/>
      <c r="AF26" s="3407">
        <v>70</v>
      </c>
      <c r="AG26" s="3398">
        <v>60</v>
      </c>
      <c r="AH26" s="3384"/>
      <c r="AI26" s="3384"/>
      <c r="AJ26" s="3384"/>
      <c r="AK26" s="3384"/>
      <c r="AL26" s="3384"/>
      <c r="AM26" s="3384"/>
      <c r="AN26" s="3384"/>
      <c r="AO26" s="3407">
        <v>70</v>
      </c>
      <c r="AP26" s="3398">
        <v>45</v>
      </c>
      <c r="AQ26" s="2013"/>
      <c r="AR26" s="1784"/>
      <c r="AS26" s="1784"/>
      <c r="AT26" s="1784"/>
      <c r="AU26" s="1907"/>
      <c r="AV26" s="1410"/>
      <c r="AW26" s="2916">
        <f t="shared" si="8"/>
        <v>330</v>
      </c>
      <c r="AX26" s="3042">
        <f>AW26/'Radiología simple.'!$AO$8</f>
        <v>27.5</v>
      </c>
      <c r="AY26" s="1807" t="str" cm="1">
        <f t="array" ref="AY26">_xlfn.IFS(AX26&lt;4,"estandar",AX26&gt;9,"compleja",AX26&gt;4,"avanzada")</f>
        <v>compleja</v>
      </c>
      <c r="AZ26" s="3289">
        <v>2</v>
      </c>
      <c r="BA26" s="3289">
        <v>2</v>
      </c>
      <c r="BB26" s="3289">
        <v>1</v>
      </c>
      <c r="BC26" s="3289">
        <v>1</v>
      </c>
      <c r="BD26" s="1164">
        <v>22.948998491704401</v>
      </c>
      <c r="BE26" s="1164">
        <v>56.951450980392202</v>
      </c>
      <c r="BF26" s="1163"/>
      <c r="BG26" s="1164">
        <v>50.751583710407203</v>
      </c>
      <c r="BH26" s="1164">
        <f t="shared" si="9"/>
        <v>130.6520331825038</v>
      </c>
      <c r="BI26" s="1162"/>
      <c r="BJ26" s="1164">
        <v>73.403997943569095</v>
      </c>
      <c r="BK26" s="1164">
        <v>15</v>
      </c>
      <c r="BL26" s="1200">
        <v>179</v>
      </c>
      <c r="BM26" s="1164">
        <v>40.633745306496898</v>
      </c>
      <c r="BN26" s="1164">
        <f t="shared" si="10"/>
        <v>438.68977643256977</v>
      </c>
      <c r="BO26" s="1165"/>
      <c r="BP26" s="1200">
        <v>100</v>
      </c>
      <c r="BQ26" s="177"/>
      <c r="BR26" s="46"/>
    </row>
    <row r="27" spans="1:70" ht="42.75" customHeight="1" x14ac:dyDescent="0.55000000000000004">
      <c r="A27" s="537">
        <v>0</v>
      </c>
      <c r="B27" s="538">
        <v>9</v>
      </c>
      <c r="C27" s="537">
        <v>0</v>
      </c>
      <c r="D27" s="538">
        <v>7</v>
      </c>
      <c r="E27" s="537">
        <v>0</v>
      </c>
      <c r="F27" s="538">
        <v>2</v>
      </c>
      <c r="G27" s="537">
        <v>0</v>
      </c>
      <c r="H27" s="538">
        <v>7</v>
      </c>
      <c r="I27" s="1375" t="str">
        <f t="shared" si="0"/>
        <v>09070207</v>
      </c>
      <c r="J27" s="1375" t="str">
        <f t="shared" si="6"/>
        <v>09070207</v>
      </c>
      <c r="K27" s="830"/>
      <c r="L27" s="830">
        <v>71729</v>
      </c>
      <c r="M27" s="830"/>
      <c r="N27" s="830"/>
      <c r="O27" s="830"/>
      <c r="P27" s="830"/>
      <c r="Q27" s="830"/>
      <c r="R27" s="830"/>
      <c r="S27" s="986" t="s">
        <v>119</v>
      </c>
      <c r="T27" s="3185"/>
      <c r="U27" s="2663" t="s">
        <v>2622</v>
      </c>
      <c r="V27" s="835" t="s">
        <v>240</v>
      </c>
      <c r="W27" s="2699" t="s">
        <v>2593</v>
      </c>
      <c r="X27" s="545" t="s">
        <v>2622</v>
      </c>
      <c r="Y27" s="3041"/>
      <c r="Z27" s="547"/>
      <c r="AA27" s="547"/>
      <c r="AB27" s="2550" t="s">
        <v>2623</v>
      </c>
      <c r="AC27" s="3507">
        <f t="shared" si="7"/>
        <v>37.5</v>
      </c>
      <c r="AD27" s="3654" t="s">
        <v>2624</v>
      </c>
      <c r="AE27" s="3654"/>
      <c r="AF27" s="3407">
        <v>60</v>
      </c>
      <c r="AG27" s="3398">
        <v>80</v>
      </c>
      <c r="AH27" s="3384"/>
      <c r="AI27" s="3384"/>
      <c r="AJ27" s="3384"/>
      <c r="AK27" s="3384"/>
      <c r="AL27" s="3384"/>
      <c r="AM27" s="3384"/>
      <c r="AN27" s="3384"/>
      <c r="AO27" s="3407">
        <v>60</v>
      </c>
      <c r="AP27" s="3398">
        <v>65</v>
      </c>
      <c r="AQ27" s="2013"/>
      <c r="AR27" s="1784"/>
      <c r="AS27" s="1784"/>
      <c r="AT27" s="1784"/>
      <c r="AU27" s="1907"/>
      <c r="AV27" s="1410"/>
      <c r="AW27" s="2916">
        <f t="shared" si="8"/>
        <v>450</v>
      </c>
      <c r="AX27" s="3042">
        <f>AW27/'Radiología simple.'!$AO$8</f>
        <v>37.5</v>
      </c>
      <c r="AY27" s="1807" t="str" cm="1">
        <f t="array" ref="AY27">_xlfn.IFS(AX27&lt;4,"estandar",AX27&gt;9,"compleja",AX27&gt;4,"avanzada")</f>
        <v>compleja</v>
      </c>
      <c r="AZ27" s="3289">
        <v>2</v>
      </c>
      <c r="BA27" s="3289">
        <v>2</v>
      </c>
      <c r="BB27" s="3289">
        <v>1</v>
      </c>
      <c r="BC27" s="3289">
        <v>1</v>
      </c>
      <c r="BD27" s="1164">
        <v>19.670570135746601</v>
      </c>
      <c r="BE27" s="1164">
        <v>48.8155294117647</v>
      </c>
      <c r="BF27" s="1163"/>
      <c r="BG27" s="1164">
        <v>43.501357466063297</v>
      </c>
      <c r="BH27" s="1164">
        <f t="shared" si="9"/>
        <v>111.9874570135746</v>
      </c>
      <c r="BI27" s="1162"/>
      <c r="BJ27" s="1164">
        <v>62.917712523059201</v>
      </c>
      <c r="BK27" s="1164">
        <v>15</v>
      </c>
      <c r="BL27" s="1200">
        <v>179</v>
      </c>
      <c r="BM27" s="1164">
        <v>40.633745306496898</v>
      </c>
      <c r="BN27" s="1164">
        <f t="shared" si="10"/>
        <v>409.53891484313073</v>
      </c>
      <c r="BO27" s="1165"/>
      <c r="BP27" s="1200">
        <v>100</v>
      </c>
      <c r="BQ27" s="177"/>
      <c r="BR27" s="46"/>
    </row>
    <row r="28" spans="1:70" ht="42.75" customHeight="1" x14ac:dyDescent="0.55000000000000004">
      <c r="A28" s="537">
        <v>0</v>
      </c>
      <c r="B28" s="538">
        <v>9</v>
      </c>
      <c r="C28" s="537">
        <v>0</v>
      </c>
      <c r="D28" s="538">
        <v>7</v>
      </c>
      <c r="E28" s="537">
        <v>0</v>
      </c>
      <c r="F28" s="538">
        <v>2</v>
      </c>
      <c r="G28" s="537">
        <v>0</v>
      </c>
      <c r="H28" s="538">
        <v>8</v>
      </c>
      <c r="I28" s="1375" t="str">
        <f t="shared" si="0"/>
        <v>09070208</v>
      </c>
      <c r="J28" s="1375"/>
      <c r="K28" s="830"/>
      <c r="L28" s="830">
        <v>71730</v>
      </c>
      <c r="M28" s="830"/>
      <c r="N28" s="830"/>
      <c r="O28" s="830"/>
      <c r="P28" s="830"/>
      <c r="Q28" s="830"/>
      <c r="R28" s="830"/>
      <c r="S28" s="986" t="s">
        <v>119</v>
      </c>
      <c r="T28" s="3185"/>
      <c r="U28" s="2663" t="s">
        <v>2625</v>
      </c>
      <c r="V28" s="835" t="s">
        <v>240</v>
      </c>
      <c r="W28" s="2699" t="s">
        <v>2593</v>
      </c>
      <c r="X28" s="545" t="s">
        <v>2626</v>
      </c>
      <c r="Y28" s="3041"/>
      <c r="Z28" s="547"/>
      <c r="AA28" s="547"/>
      <c r="AB28" s="2550" t="s">
        <v>2612</v>
      </c>
      <c r="AC28" s="3507">
        <f t="shared" si="7"/>
        <v>42.5</v>
      </c>
      <c r="AD28" s="3654" t="s">
        <v>2621</v>
      </c>
      <c r="AE28" s="3654"/>
      <c r="AF28" s="3407">
        <v>70</v>
      </c>
      <c r="AG28" s="3398">
        <v>90</v>
      </c>
      <c r="AH28" s="3384"/>
      <c r="AI28" s="3384"/>
      <c r="AJ28" s="3384"/>
      <c r="AK28" s="3384"/>
      <c r="AL28" s="3384"/>
      <c r="AM28" s="3384"/>
      <c r="AN28" s="3384"/>
      <c r="AO28" s="3407">
        <v>70</v>
      </c>
      <c r="AP28" s="3398">
        <v>75</v>
      </c>
      <c r="AQ28" s="2013"/>
      <c r="AR28" s="1784"/>
      <c r="AS28" s="1784"/>
      <c r="AT28" s="1784"/>
      <c r="AU28" s="1907"/>
      <c r="AV28" s="1410"/>
      <c r="AW28" s="2916">
        <f t="shared" si="8"/>
        <v>510</v>
      </c>
      <c r="AX28" s="3042">
        <f>AW28/'Radiología simple.'!$AO$8</f>
        <v>42.5</v>
      </c>
      <c r="AY28" s="1807" t="str" cm="1">
        <f t="array" ref="AY28">_xlfn.IFS(AX28&lt;4,"estandar",AX28&gt;9,"compleja",AX28&gt;4,"avanzada")</f>
        <v>compleja</v>
      </c>
      <c r="AZ28" s="3289">
        <v>2</v>
      </c>
      <c r="BA28" s="3289">
        <v>2</v>
      </c>
      <c r="BB28" s="3289">
        <v>1</v>
      </c>
      <c r="BC28" s="3289">
        <v>1</v>
      </c>
      <c r="BD28" s="1164">
        <v>22.948998491704401</v>
      </c>
      <c r="BE28" s="1164">
        <v>56.951450980392202</v>
      </c>
      <c r="BF28" s="1163"/>
      <c r="BG28" s="1164">
        <v>50.751583710407203</v>
      </c>
      <c r="BH28" s="1164">
        <f t="shared" si="9"/>
        <v>130.6520331825038</v>
      </c>
      <c r="BI28" s="1162"/>
      <c r="BJ28" s="1164">
        <v>73.403997943569095</v>
      </c>
      <c r="BK28" s="1164">
        <v>15</v>
      </c>
      <c r="BL28" s="1200">
        <v>179</v>
      </c>
      <c r="BM28" s="1164">
        <v>40.633745306496898</v>
      </c>
      <c r="BN28" s="1164">
        <f t="shared" si="10"/>
        <v>438.68977643256977</v>
      </c>
      <c r="BO28" s="1165"/>
      <c r="BP28" s="1200">
        <v>100</v>
      </c>
      <c r="BQ28" s="177"/>
      <c r="BR28" s="46"/>
    </row>
    <row r="29" spans="1:70" s="564" customFormat="1" ht="20.25" customHeight="1" x14ac:dyDescent="0.55000000000000004">
      <c r="A29" s="824"/>
      <c r="B29" s="825"/>
      <c r="C29" s="824"/>
      <c r="D29" s="825"/>
      <c r="E29" s="824"/>
      <c r="F29" s="825"/>
      <c r="G29" s="824"/>
      <c r="H29" s="825"/>
      <c r="I29" s="1375" t="str">
        <f t="shared" si="0"/>
        <v/>
      </c>
      <c r="J29" s="1375"/>
      <c r="K29" s="830"/>
      <c r="L29" s="830"/>
      <c r="M29" s="830"/>
      <c r="N29" s="830"/>
      <c r="O29" s="830"/>
      <c r="P29" s="830"/>
      <c r="Q29" s="830"/>
      <c r="R29" s="830"/>
      <c r="S29" s="830"/>
      <c r="T29" s="2435"/>
      <c r="U29" s="2765"/>
      <c r="V29" s="835"/>
      <c r="W29" s="2765"/>
      <c r="X29" s="555"/>
      <c r="Y29" s="555"/>
      <c r="Z29" s="555"/>
      <c r="AA29" s="555"/>
      <c r="AB29" s="1886"/>
      <c r="AC29" s="3655"/>
      <c r="AD29" s="3655"/>
      <c r="AE29" s="3655"/>
      <c r="AF29" s="3379"/>
      <c r="AG29" s="3379"/>
      <c r="AH29" s="3379"/>
      <c r="AI29" s="3379"/>
      <c r="AJ29" s="3379"/>
      <c r="AK29" s="3379"/>
      <c r="AL29" s="3379"/>
      <c r="AM29" s="3379"/>
      <c r="AN29" s="3379"/>
      <c r="AO29" s="3379"/>
      <c r="AP29" s="3379"/>
      <c r="AQ29" s="2141"/>
      <c r="AR29" s="1782"/>
      <c r="AS29" s="1782"/>
      <c r="AT29" s="1782"/>
      <c r="AU29" s="1833"/>
      <c r="AV29" s="1726"/>
      <c r="AW29" s="1919"/>
      <c r="AX29" s="1550"/>
      <c r="AY29" s="1920"/>
      <c r="AZ29" s="1560"/>
      <c r="BA29" s="1147"/>
      <c r="BB29" s="1147"/>
      <c r="BC29" s="1147"/>
      <c r="BD29" s="1149"/>
      <c r="BE29" s="1149"/>
      <c r="BF29" s="1147"/>
      <c r="BG29" s="1149"/>
      <c r="BH29" s="1149"/>
      <c r="BI29" s="1151"/>
      <c r="BJ29" s="1149"/>
      <c r="BK29" s="1149"/>
      <c r="BL29" s="1149"/>
      <c r="BM29" s="1149"/>
      <c r="BN29" s="1149"/>
      <c r="BO29" s="1152"/>
      <c r="BP29" s="1221"/>
      <c r="BQ29" s="836"/>
      <c r="BR29" s="837"/>
    </row>
    <row r="30" spans="1:70" s="602" customFormat="1" ht="25.5" customHeight="1" x14ac:dyDescent="0.35">
      <c r="A30" s="809"/>
      <c r="B30" s="810"/>
      <c r="C30" s="809"/>
      <c r="D30" s="810"/>
      <c r="E30" s="809"/>
      <c r="F30" s="810"/>
      <c r="G30" s="809"/>
      <c r="H30" s="810"/>
      <c r="I30" s="811" t="str">
        <f t="shared" si="0"/>
        <v/>
      </c>
      <c r="J30" s="811"/>
      <c r="K30" s="812">
        <v>174</v>
      </c>
      <c r="L30" s="812"/>
      <c r="M30" s="812"/>
      <c r="N30" s="812"/>
      <c r="O30" s="812"/>
      <c r="P30" s="812"/>
      <c r="Q30" s="812"/>
      <c r="R30" s="812"/>
      <c r="S30" s="813" t="s">
        <v>119</v>
      </c>
      <c r="T30" s="846" t="s">
        <v>2627</v>
      </c>
      <c r="U30" s="1014"/>
      <c r="V30" s="814"/>
      <c r="W30" s="1014"/>
      <c r="X30" s="846" t="s">
        <v>2627</v>
      </c>
      <c r="Y30" s="846"/>
      <c r="Z30" s="846"/>
      <c r="AA30" s="846"/>
      <c r="AB30" s="1124"/>
      <c r="AC30" s="3651"/>
      <c r="AD30" s="3651"/>
      <c r="AE30" s="3651"/>
      <c r="AF30" s="3620"/>
      <c r="AG30" s="3620"/>
      <c r="AH30" s="3620"/>
      <c r="AI30" s="3620"/>
      <c r="AJ30" s="3620"/>
      <c r="AK30" s="3620"/>
      <c r="AL30" s="3620"/>
      <c r="AM30" s="3620"/>
      <c r="AN30" s="3620"/>
      <c r="AO30" s="3620"/>
      <c r="AP30" s="3620"/>
      <c r="AQ30" s="2148"/>
      <c r="AR30" s="1957"/>
      <c r="AS30" s="1957"/>
      <c r="AT30" s="1957"/>
      <c r="AU30" s="1973"/>
      <c r="AV30" s="1945"/>
      <c r="AW30" s="1935"/>
      <c r="AX30" s="1599"/>
      <c r="AY30" s="1936"/>
      <c r="AZ30" s="1627"/>
      <c r="BA30" s="1222"/>
      <c r="BB30" s="1222"/>
      <c r="BC30" s="1222"/>
      <c r="BD30" s="1223"/>
      <c r="BE30" s="1223"/>
      <c r="BF30" s="1222"/>
      <c r="BG30" s="1223"/>
      <c r="BH30" s="1223"/>
      <c r="BI30" s="1224"/>
      <c r="BJ30" s="1223"/>
      <c r="BK30" s="1223"/>
      <c r="BL30" s="1223"/>
      <c r="BM30" s="1223"/>
      <c r="BN30" s="1223"/>
      <c r="BO30" s="1224"/>
      <c r="BP30" s="1225"/>
      <c r="BQ30" s="600"/>
      <c r="BR30" s="601"/>
    </row>
    <row r="31" spans="1:70" ht="42.75" customHeight="1" x14ac:dyDescent="0.6">
      <c r="A31" s="537">
        <v>0</v>
      </c>
      <c r="B31" s="538">
        <v>9</v>
      </c>
      <c r="C31" s="537">
        <v>0</v>
      </c>
      <c r="D31" s="538">
        <v>7</v>
      </c>
      <c r="E31" s="537">
        <v>0</v>
      </c>
      <c r="F31" s="538">
        <v>3</v>
      </c>
      <c r="G31" s="537">
        <v>0</v>
      </c>
      <c r="H31" s="538">
        <v>0</v>
      </c>
      <c r="I31" s="1375" t="str">
        <f t="shared" si="0"/>
        <v>09070300</v>
      </c>
      <c r="J31" s="1375" t="str">
        <f>CONCATENATE(A31,B31,C31,D31,E31,F31,G31,H31)</f>
        <v>09070300</v>
      </c>
      <c r="K31" s="1018"/>
      <c r="L31" s="1018"/>
      <c r="M31" s="1018"/>
      <c r="N31" s="1018"/>
      <c r="O31" s="1018"/>
      <c r="P31" s="1018"/>
      <c r="Q31" s="1018"/>
      <c r="R31" s="1018"/>
      <c r="S31" s="986" t="s">
        <v>119</v>
      </c>
      <c r="T31" s="2663" t="s">
        <v>2628</v>
      </c>
      <c r="U31" s="3190"/>
      <c r="V31" s="2703"/>
      <c r="W31" s="2793"/>
      <c r="X31" s="787"/>
      <c r="Y31" s="3041" t="s">
        <v>649</v>
      </c>
      <c r="Z31" s="546"/>
      <c r="AA31" s="546"/>
      <c r="AB31" s="2550"/>
      <c r="AC31" s="3654"/>
      <c r="AD31" s="3654"/>
      <c r="AE31" s="3654"/>
      <c r="AF31" s="3384"/>
      <c r="AG31" s="3384"/>
      <c r="AH31" s="3384"/>
      <c r="AI31" s="3384"/>
      <c r="AJ31" s="3384"/>
      <c r="AK31" s="3384"/>
      <c r="AL31" s="3384"/>
      <c r="AM31" s="3384"/>
      <c r="AN31" s="3384"/>
      <c r="AO31" s="3384"/>
      <c r="AP31" s="3384"/>
      <c r="AQ31" s="2013"/>
      <c r="AR31" s="1784"/>
      <c r="AS31" s="1784"/>
      <c r="AT31" s="1784"/>
      <c r="AU31" s="1907"/>
      <c r="AV31" s="1410"/>
      <c r="AW31" s="1850"/>
      <c r="AX31" s="1552"/>
      <c r="AY31" s="1851"/>
      <c r="AZ31" s="1555"/>
      <c r="BA31" s="1163"/>
      <c r="BB31" s="1163"/>
      <c r="BC31" s="1163"/>
      <c r="BD31" s="1164"/>
      <c r="BE31" s="1164"/>
      <c r="BF31" s="1163"/>
      <c r="BG31" s="1164"/>
      <c r="BH31" s="1164"/>
      <c r="BI31" s="1162"/>
      <c r="BJ31" s="1164"/>
      <c r="BK31" s="1164"/>
      <c r="BL31" s="1164"/>
      <c r="BM31" s="1164"/>
      <c r="BN31" s="1164"/>
      <c r="BO31" s="1165"/>
      <c r="BP31" s="1200"/>
      <c r="BQ31" s="177"/>
      <c r="BR31" s="46"/>
    </row>
    <row r="32" spans="1:70" ht="42.75" customHeight="1" x14ac:dyDescent="0.55000000000000004">
      <c r="A32" s="537">
        <v>0</v>
      </c>
      <c r="B32" s="538">
        <v>9</v>
      </c>
      <c r="C32" s="537">
        <v>0</v>
      </c>
      <c r="D32" s="538">
        <v>7</v>
      </c>
      <c r="E32" s="537">
        <v>0</v>
      </c>
      <c r="F32" s="538">
        <v>3</v>
      </c>
      <c r="G32" s="537">
        <v>0</v>
      </c>
      <c r="H32" s="538">
        <v>1</v>
      </c>
      <c r="I32" s="1375" t="str">
        <f t="shared" si="0"/>
        <v>09070301</v>
      </c>
      <c r="J32" s="1375" t="str">
        <f t="shared" ref="J32:J38" si="11">CONCATENATE(A32,B32,C32,D32,E32,F32,G32,H32)</f>
        <v>09070301</v>
      </c>
      <c r="K32" s="830"/>
      <c r="L32" s="830">
        <v>71741</v>
      </c>
      <c r="M32" s="830"/>
      <c r="N32" s="830"/>
      <c r="O32" s="830"/>
      <c r="P32" s="830"/>
      <c r="Q32" s="830"/>
      <c r="R32" s="830"/>
      <c r="S32" s="986" t="s">
        <v>119</v>
      </c>
      <c r="T32" s="3185"/>
      <c r="U32" s="2663" t="s">
        <v>2629</v>
      </c>
      <c r="V32" s="835" t="s">
        <v>240</v>
      </c>
      <c r="W32" s="2699" t="s">
        <v>2630</v>
      </c>
      <c r="X32" s="545" t="s">
        <v>2629</v>
      </c>
      <c r="Y32" s="3041"/>
      <c r="Z32" s="547"/>
      <c r="AA32" s="547"/>
      <c r="AB32" s="2550" t="s">
        <v>1307</v>
      </c>
      <c r="AC32" s="3507">
        <f t="shared" ref="AC32:AC37" si="12">AX32</f>
        <v>27.5</v>
      </c>
      <c r="AD32" s="3654" t="s">
        <v>2631</v>
      </c>
      <c r="AE32" s="3654"/>
      <c r="AF32" s="3407">
        <v>40</v>
      </c>
      <c r="AG32" s="3398">
        <v>60</v>
      </c>
      <c r="AH32" s="3384"/>
      <c r="AI32" s="3384"/>
      <c r="AJ32" s="3384"/>
      <c r="AK32" s="3384"/>
      <c r="AL32" s="3384"/>
      <c r="AM32" s="3384"/>
      <c r="AN32" s="3384"/>
      <c r="AO32" s="3407">
        <v>10</v>
      </c>
      <c r="AP32" s="3398">
        <v>45</v>
      </c>
      <c r="AQ32" s="2013"/>
      <c r="AR32" s="1784"/>
      <c r="AS32" s="1784"/>
      <c r="AT32" s="1784"/>
      <c r="AU32" s="1907"/>
      <c r="AV32" s="1410"/>
      <c r="AW32" s="2916">
        <f t="shared" ref="AW32:AW37" si="13">(AZ32*AP32)+(BA32*AG32)+(BB32*AG32)+(BC32*AG32)</f>
        <v>330</v>
      </c>
      <c r="AX32" s="3042">
        <f>AW32/'Radiología simple.'!$AO$8</f>
        <v>27.5</v>
      </c>
      <c r="AY32" s="1807" t="str" cm="1">
        <f t="array" ref="AY32">_xlfn.IFS(AX32&lt;4,"estandar",AX32&gt;9,"compleja",AX32&gt;4,"avanzada")</f>
        <v>compleja</v>
      </c>
      <c r="AZ32" s="3289">
        <v>2</v>
      </c>
      <c r="BA32" s="3289">
        <v>2</v>
      </c>
      <c r="BB32" s="3289">
        <v>1</v>
      </c>
      <c r="BC32" s="3289">
        <v>1</v>
      </c>
      <c r="BD32" s="1164">
        <v>13.113713423831101</v>
      </c>
      <c r="BE32" s="1164">
        <v>32.543686274509803</v>
      </c>
      <c r="BF32" s="1163"/>
      <c r="BG32" s="1164">
        <v>7.2502262443438896</v>
      </c>
      <c r="BH32" s="1164">
        <f t="shared" ref="BH32:BH37" si="14">SUM(BD32,BE32,BG32)</f>
        <v>52.907625942684795</v>
      </c>
      <c r="BI32" s="1162"/>
      <c r="BJ32" s="1164">
        <v>41.945141682039498</v>
      </c>
      <c r="BK32" s="1164">
        <v>15</v>
      </c>
      <c r="BL32" s="1200">
        <v>2</v>
      </c>
      <c r="BM32" s="1164">
        <v>40.633745306496898</v>
      </c>
      <c r="BN32" s="1164">
        <f t="shared" ref="BN32:BN37" si="15">SUM(BH32,BJ32,BK32,BL32,BM32)</f>
        <v>152.4865129312212</v>
      </c>
      <c r="BO32" s="1165"/>
      <c r="BP32" s="1200">
        <v>100</v>
      </c>
      <c r="BQ32" s="177"/>
      <c r="BR32" s="46"/>
    </row>
    <row r="33" spans="1:70" ht="42.75" customHeight="1" x14ac:dyDescent="0.55000000000000004">
      <c r="A33" s="537">
        <v>0</v>
      </c>
      <c r="B33" s="538">
        <v>9</v>
      </c>
      <c r="C33" s="537">
        <v>0</v>
      </c>
      <c r="D33" s="538">
        <v>7</v>
      </c>
      <c r="E33" s="537">
        <v>0</v>
      </c>
      <c r="F33" s="538">
        <v>3</v>
      </c>
      <c r="G33" s="537">
        <v>0</v>
      </c>
      <c r="H33" s="538">
        <v>2</v>
      </c>
      <c r="I33" s="1375" t="str">
        <f t="shared" si="0"/>
        <v>09070302</v>
      </c>
      <c r="J33" s="1375" t="str">
        <f t="shared" si="11"/>
        <v>09070302</v>
      </c>
      <c r="K33" s="830"/>
      <c r="L33" s="830">
        <v>71742</v>
      </c>
      <c r="M33" s="830"/>
      <c r="N33" s="830"/>
      <c r="O33" s="830"/>
      <c r="P33" s="830"/>
      <c r="Q33" s="830"/>
      <c r="R33" s="830"/>
      <c r="S33" s="986" t="s">
        <v>119</v>
      </c>
      <c r="T33" s="3185"/>
      <c r="U33" s="2663" t="s">
        <v>2632</v>
      </c>
      <c r="V33" s="835" t="s">
        <v>240</v>
      </c>
      <c r="W33" s="2699" t="s">
        <v>2630</v>
      </c>
      <c r="X33" s="545" t="s">
        <v>2632</v>
      </c>
      <c r="Y33" s="3041"/>
      <c r="Z33" s="547"/>
      <c r="AA33" s="547"/>
      <c r="AB33" s="2550" t="s">
        <v>2633</v>
      </c>
      <c r="AC33" s="3507">
        <f t="shared" si="12"/>
        <v>20</v>
      </c>
      <c r="AD33" s="3654" t="s">
        <v>2634</v>
      </c>
      <c r="AE33" s="3654"/>
      <c r="AF33" s="3407">
        <v>30</v>
      </c>
      <c r="AG33" s="3398">
        <v>45</v>
      </c>
      <c r="AH33" s="3384"/>
      <c r="AI33" s="3384"/>
      <c r="AJ33" s="3384"/>
      <c r="AK33" s="3384"/>
      <c r="AL33" s="3384"/>
      <c r="AM33" s="3384"/>
      <c r="AN33" s="3384"/>
      <c r="AO33" s="3407">
        <v>10</v>
      </c>
      <c r="AP33" s="3398">
        <v>30</v>
      </c>
      <c r="AQ33" s="2013"/>
      <c r="AR33" s="1784"/>
      <c r="AS33" s="1784"/>
      <c r="AT33" s="1784"/>
      <c r="AU33" s="1907"/>
      <c r="AV33" s="1410"/>
      <c r="AW33" s="2916">
        <f t="shared" si="13"/>
        <v>240</v>
      </c>
      <c r="AX33" s="3042">
        <f>AW33/'Radiología simple.'!$AO$8</f>
        <v>20</v>
      </c>
      <c r="AY33" s="1807" t="str" cm="1">
        <f t="array" ref="AY33">_xlfn.IFS(AX33&lt;4,"estandar",AX33&gt;9,"compleja",AX33&gt;4,"avanzada")</f>
        <v>compleja</v>
      </c>
      <c r="AZ33" s="3289">
        <v>2</v>
      </c>
      <c r="BA33" s="3289">
        <v>2</v>
      </c>
      <c r="BB33" s="3289">
        <v>1</v>
      </c>
      <c r="BC33" s="3289">
        <v>1</v>
      </c>
      <c r="BD33" s="1164">
        <v>9.8352850678733006</v>
      </c>
      <c r="BE33" s="1164">
        <v>24.4077647058824</v>
      </c>
      <c r="BF33" s="1163"/>
      <c r="BG33" s="1164">
        <v>7.2502262443438896</v>
      </c>
      <c r="BH33" s="1164">
        <f t="shared" si="14"/>
        <v>41.493276018099593</v>
      </c>
      <c r="BI33" s="1162"/>
      <c r="BJ33" s="1164">
        <v>31.458856261529601</v>
      </c>
      <c r="BK33" s="1164">
        <v>15</v>
      </c>
      <c r="BL33" s="1200">
        <v>2</v>
      </c>
      <c r="BM33" s="1164">
        <v>40.633745306496898</v>
      </c>
      <c r="BN33" s="1164">
        <f t="shared" si="15"/>
        <v>130.58587758612609</v>
      </c>
      <c r="BO33" s="1165"/>
      <c r="BP33" s="1200">
        <v>100</v>
      </c>
      <c r="BQ33" s="177"/>
      <c r="BR33" s="46"/>
    </row>
    <row r="34" spans="1:70" ht="42.75" customHeight="1" x14ac:dyDescent="0.55000000000000004">
      <c r="A34" s="537">
        <v>0</v>
      </c>
      <c r="B34" s="538">
        <v>9</v>
      </c>
      <c r="C34" s="537">
        <v>0</v>
      </c>
      <c r="D34" s="538">
        <v>7</v>
      </c>
      <c r="E34" s="537">
        <v>0</v>
      </c>
      <c r="F34" s="538">
        <v>3</v>
      </c>
      <c r="G34" s="537">
        <v>0</v>
      </c>
      <c r="H34" s="538">
        <v>3</v>
      </c>
      <c r="I34" s="1375" t="str">
        <f t="shared" si="0"/>
        <v>09070303</v>
      </c>
      <c r="J34" s="1375" t="str">
        <f t="shared" si="11"/>
        <v>09070303</v>
      </c>
      <c r="K34" s="830"/>
      <c r="L34" s="830">
        <v>71743</v>
      </c>
      <c r="M34" s="830"/>
      <c r="N34" s="830"/>
      <c r="O34" s="830"/>
      <c r="P34" s="830"/>
      <c r="Q34" s="830"/>
      <c r="R34" s="830"/>
      <c r="S34" s="986" t="s">
        <v>119</v>
      </c>
      <c r="T34" s="3185"/>
      <c r="U34" s="2663" t="s">
        <v>2635</v>
      </c>
      <c r="V34" s="835" t="s">
        <v>240</v>
      </c>
      <c r="W34" s="2699" t="s">
        <v>2630</v>
      </c>
      <c r="X34" s="545" t="s">
        <v>2635</v>
      </c>
      <c r="Y34" s="3041"/>
      <c r="Z34" s="547"/>
      <c r="AA34" s="547"/>
      <c r="AB34" s="2550" t="s">
        <v>1307</v>
      </c>
      <c r="AC34" s="3507">
        <f t="shared" si="12"/>
        <v>27.5</v>
      </c>
      <c r="AD34" s="3654" t="s">
        <v>2631</v>
      </c>
      <c r="AE34" s="3654"/>
      <c r="AF34" s="3407">
        <v>40</v>
      </c>
      <c r="AG34" s="3398">
        <v>60</v>
      </c>
      <c r="AH34" s="3384"/>
      <c r="AI34" s="3384"/>
      <c r="AJ34" s="3384"/>
      <c r="AK34" s="3384"/>
      <c r="AL34" s="3384"/>
      <c r="AM34" s="3384"/>
      <c r="AN34" s="3384"/>
      <c r="AO34" s="3407">
        <v>10</v>
      </c>
      <c r="AP34" s="3398">
        <v>45</v>
      </c>
      <c r="AQ34" s="2013"/>
      <c r="AR34" s="1784"/>
      <c r="AS34" s="1784"/>
      <c r="AT34" s="1784"/>
      <c r="AU34" s="1907"/>
      <c r="AV34" s="1410"/>
      <c r="AW34" s="2916">
        <f t="shared" si="13"/>
        <v>330</v>
      </c>
      <c r="AX34" s="3042">
        <f>AW34/'Radiología simple.'!$AO$8</f>
        <v>27.5</v>
      </c>
      <c r="AY34" s="1807" t="str" cm="1">
        <f t="array" ref="AY34">_xlfn.IFS(AX34&lt;4,"estandar",AX34&gt;9,"compleja",AX34&gt;4,"avanzada")</f>
        <v>compleja</v>
      </c>
      <c r="AZ34" s="3289">
        <v>2</v>
      </c>
      <c r="BA34" s="3289">
        <v>2</v>
      </c>
      <c r="BB34" s="3289">
        <v>1</v>
      </c>
      <c r="BC34" s="3289">
        <v>1</v>
      </c>
      <c r="BD34" s="1164">
        <v>13.113713423831101</v>
      </c>
      <c r="BE34" s="1164">
        <v>32.543686274509803</v>
      </c>
      <c r="BF34" s="1163"/>
      <c r="BG34" s="1164">
        <v>7.2502262443438896</v>
      </c>
      <c r="BH34" s="1164">
        <f t="shared" si="14"/>
        <v>52.907625942684795</v>
      </c>
      <c r="BI34" s="1162"/>
      <c r="BJ34" s="1164">
        <v>41.945141682039498</v>
      </c>
      <c r="BK34" s="1164">
        <v>15</v>
      </c>
      <c r="BL34" s="1200">
        <v>2</v>
      </c>
      <c r="BM34" s="1164">
        <v>40.633745306496898</v>
      </c>
      <c r="BN34" s="1164">
        <f t="shared" si="15"/>
        <v>152.4865129312212</v>
      </c>
      <c r="BO34" s="1165"/>
      <c r="BP34" s="1200">
        <v>100</v>
      </c>
      <c r="BQ34" s="177"/>
      <c r="BR34" s="46"/>
    </row>
    <row r="35" spans="1:70" ht="42.75" customHeight="1" x14ac:dyDescent="0.55000000000000004">
      <c r="A35" s="537">
        <v>0</v>
      </c>
      <c r="B35" s="538">
        <v>9</v>
      </c>
      <c r="C35" s="537">
        <v>0</v>
      </c>
      <c r="D35" s="538">
        <v>7</v>
      </c>
      <c r="E35" s="537">
        <v>0</v>
      </c>
      <c r="F35" s="538">
        <v>3</v>
      </c>
      <c r="G35" s="537">
        <v>0</v>
      </c>
      <c r="H35" s="538">
        <v>4</v>
      </c>
      <c r="I35" s="1375" t="str">
        <f t="shared" si="0"/>
        <v>09070304</v>
      </c>
      <c r="J35" s="1375" t="str">
        <f t="shared" si="11"/>
        <v>09070304</v>
      </c>
      <c r="K35" s="830"/>
      <c r="L35" s="830">
        <v>71744</v>
      </c>
      <c r="M35" s="830"/>
      <c r="N35" s="830"/>
      <c r="O35" s="830"/>
      <c r="P35" s="830"/>
      <c r="Q35" s="830"/>
      <c r="R35" s="830"/>
      <c r="S35" s="986" t="s">
        <v>119</v>
      </c>
      <c r="T35" s="3185"/>
      <c r="U35" s="2663" t="s">
        <v>2636</v>
      </c>
      <c r="V35" s="835" t="s">
        <v>240</v>
      </c>
      <c r="W35" s="2699" t="s">
        <v>2630</v>
      </c>
      <c r="X35" s="545" t="s">
        <v>2636</v>
      </c>
      <c r="Y35" s="3041"/>
      <c r="Z35" s="547"/>
      <c r="AA35" s="547"/>
      <c r="AB35" s="2550" t="s">
        <v>2633</v>
      </c>
      <c r="AC35" s="3507">
        <f t="shared" si="12"/>
        <v>20</v>
      </c>
      <c r="AD35" s="3654" t="s">
        <v>2634</v>
      </c>
      <c r="AE35" s="3654"/>
      <c r="AF35" s="3407">
        <v>30</v>
      </c>
      <c r="AG35" s="3398">
        <v>45</v>
      </c>
      <c r="AH35" s="3384"/>
      <c r="AI35" s="3384"/>
      <c r="AJ35" s="3384"/>
      <c r="AK35" s="3384"/>
      <c r="AL35" s="3384"/>
      <c r="AM35" s="3384"/>
      <c r="AN35" s="3384"/>
      <c r="AO35" s="3407">
        <v>10</v>
      </c>
      <c r="AP35" s="3398">
        <v>30</v>
      </c>
      <c r="AQ35" s="2013"/>
      <c r="AR35" s="1784"/>
      <c r="AS35" s="1784"/>
      <c r="AT35" s="1784"/>
      <c r="AU35" s="1907"/>
      <c r="AV35" s="1410"/>
      <c r="AW35" s="2916">
        <f t="shared" si="13"/>
        <v>240</v>
      </c>
      <c r="AX35" s="3042">
        <f>AW35/'Radiología simple.'!$AO$8</f>
        <v>20</v>
      </c>
      <c r="AY35" s="1807" t="str" cm="1">
        <f t="array" ref="AY35">_xlfn.IFS(AX35&lt;4,"estandar",AX35&gt;9,"compleja",AX35&gt;4,"avanzada")</f>
        <v>compleja</v>
      </c>
      <c r="AZ35" s="3289">
        <v>2</v>
      </c>
      <c r="BA35" s="3289">
        <v>2</v>
      </c>
      <c r="BB35" s="3289">
        <v>1</v>
      </c>
      <c r="BC35" s="3289">
        <v>1</v>
      </c>
      <c r="BD35" s="1164">
        <v>9.8352850678733006</v>
      </c>
      <c r="BE35" s="1164">
        <v>24.4077647058824</v>
      </c>
      <c r="BF35" s="1163"/>
      <c r="BG35" s="1164">
        <v>7.2502262443438896</v>
      </c>
      <c r="BH35" s="1164">
        <f t="shared" si="14"/>
        <v>41.493276018099593</v>
      </c>
      <c r="BI35" s="1162"/>
      <c r="BJ35" s="1164">
        <v>31.458856261529601</v>
      </c>
      <c r="BK35" s="1164">
        <v>15</v>
      </c>
      <c r="BL35" s="1200">
        <v>2</v>
      </c>
      <c r="BM35" s="1164">
        <v>40.633745306496898</v>
      </c>
      <c r="BN35" s="1164">
        <f t="shared" si="15"/>
        <v>130.58587758612609</v>
      </c>
      <c r="BO35" s="1165"/>
      <c r="BP35" s="1200">
        <v>100</v>
      </c>
      <c r="BQ35" s="177"/>
      <c r="BR35" s="46"/>
    </row>
    <row r="36" spans="1:70" ht="42.75" customHeight="1" x14ac:dyDescent="0.55000000000000004">
      <c r="A36" s="537">
        <v>0</v>
      </c>
      <c r="B36" s="538">
        <v>9</v>
      </c>
      <c r="C36" s="537">
        <v>0</v>
      </c>
      <c r="D36" s="538">
        <v>7</v>
      </c>
      <c r="E36" s="537">
        <v>0</v>
      </c>
      <c r="F36" s="538">
        <v>3</v>
      </c>
      <c r="G36" s="537">
        <v>0</v>
      </c>
      <c r="H36" s="538">
        <v>5</v>
      </c>
      <c r="I36" s="1375" t="str">
        <f t="shared" si="0"/>
        <v>09070305</v>
      </c>
      <c r="J36" s="1375" t="str">
        <f t="shared" si="11"/>
        <v>09070305</v>
      </c>
      <c r="K36" s="830"/>
      <c r="L36" s="830">
        <v>71745</v>
      </c>
      <c r="M36" s="830"/>
      <c r="N36" s="830"/>
      <c r="O36" s="830"/>
      <c r="P36" s="830"/>
      <c r="Q36" s="830"/>
      <c r="R36" s="830"/>
      <c r="S36" s="986" t="s">
        <v>119</v>
      </c>
      <c r="T36" s="3185"/>
      <c r="U36" s="2663" t="s">
        <v>2637</v>
      </c>
      <c r="V36" s="835" t="s">
        <v>240</v>
      </c>
      <c r="W36" s="2699" t="s">
        <v>2630</v>
      </c>
      <c r="X36" s="545" t="s">
        <v>2638</v>
      </c>
      <c r="Y36" s="3041"/>
      <c r="Z36" s="547"/>
      <c r="AA36" s="547"/>
      <c r="AB36" s="2550" t="s">
        <v>1456</v>
      </c>
      <c r="AC36" s="3507">
        <f t="shared" si="12"/>
        <v>20</v>
      </c>
      <c r="AD36" s="3654" t="s">
        <v>2639</v>
      </c>
      <c r="AE36" s="3654"/>
      <c r="AF36" s="3407">
        <v>40</v>
      </c>
      <c r="AG36" s="3398">
        <v>45</v>
      </c>
      <c r="AH36" s="3384"/>
      <c r="AI36" s="3384"/>
      <c r="AJ36" s="3384"/>
      <c r="AK36" s="3384"/>
      <c r="AL36" s="3384"/>
      <c r="AM36" s="3384"/>
      <c r="AN36" s="3384"/>
      <c r="AO36" s="3407">
        <v>40</v>
      </c>
      <c r="AP36" s="3398">
        <v>30</v>
      </c>
      <c r="AQ36" s="2013"/>
      <c r="AR36" s="1784"/>
      <c r="AS36" s="1784"/>
      <c r="AT36" s="1784"/>
      <c r="AU36" s="1907"/>
      <c r="AV36" s="1410"/>
      <c r="AW36" s="2916">
        <f t="shared" si="13"/>
        <v>240</v>
      </c>
      <c r="AX36" s="3042">
        <f>AW36/'Radiología simple.'!$AO$8</f>
        <v>20</v>
      </c>
      <c r="AY36" s="1807" t="str" cm="1">
        <f t="array" ref="AY36">_xlfn.IFS(AX36&lt;4,"estandar",AX36&gt;9,"compleja",AX36&gt;4,"avanzada")</f>
        <v>compleja</v>
      </c>
      <c r="AZ36" s="3289">
        <v>2</v>
      </c>
      <c r="BA36" s="3289">
        <v>2</v>
      </c>
      <c r="BB36" s="3289">
        <v>1</v>
      </c>
      <c r="BC36" s="3289">
        <v>1</v>
      </c>
      <c r="BD36" s="1164">
        <v>13.113713423831101</v>
      </c>
      <c r="BE36" s="1164">
        <v>32.543686274509803</v>
      </c>
      <c r="BF36" s="1163"/>
      <c r="BG36" s="1164">
        <v>29.000904977375601</v>
      </c>
      <c r="BH36" s="1164">
        <f t="shared" si="14"/>
        <v>74.658304675716508</v>
      </c>
      <c r="BI36" s="1162"/>
      <c r="BJ36" s="1164">
        <v>41.945141682039498</v>
      </c>
      <c r="BK36" s="1164">
        <v>15</v>
      </c>
      <c r="BL36" s="1200">
        <v>129</v>
      </c>
      <c r="BM36" s="1164">
        <v>40.633745306496898</v>
      </c>
      <c r="BN36" s="1164">
        <f t="shared" si="15"/>
        <v>301.23719166425292</v>
      </c>
      <c r="BO36" s="1165"/>
      <c r="BP36" s="1200">
        <v>100</v>
      </c>
      <c r="BQ36" s="177"/>
      <c r="BR36" s="46"/>
    </row>
    <row r="37" spans="1:70" ht="42.75" customHeight="1" x14ac:dyDescent="0.55000000000000004">
      <c r="A37" s="537">
        <v>0</v>
      </c>
      <c r="B37" s="538">
        <v>9</v>
      </c>
      <c r="C37" s="537">
        <v>0</v>
      </c>
      <c r="D37" s="538">
        <v>7</v>
      </c>
      <c r="E37" s="537">
        <v>0</v>
      </c>
      <c r="F37" s="538">
        <v>3</v>
      </c>
      <c r="G37" s="537">
        <v>0</v>
      </c>
      <c r="H37" s="538">
        <v>6</v>
      </c>
      <c r="I37" s="1375" t="str">
        <f t="shared" ref="I37:I52" si="16">CONCATENATE(A37,B37,C37,D37,E37,F37,G37,H37)</f>
        <v>09070306</v>
      </c>
      <c r="J37" s="1375" t="str">
        <f t="shared" si="11"/>
        <v>09070306</v>
      </c>
      <c r="K37" s="830"/>
      <c r="L37" s="830">
        <v>71746</v>
      </c>
      <c r="M37" s="830"/>
      <c r="N37" s="830"/>
      <c r="O37" s="830"/>
      <c r="P37" s="830"/>
      <c r="Q37" s="830"/>
      <c r="R37" s="830"/>
      <c r="S37" s="986" t="s">
        <v>119</v>
      </c>
      <c r="T37" s="3185"/>
      <c r="U37" s="2663" t="s">
        <v>2640</v>
      </c>
      <c r="V37" s="835" t="s">
        <v>240</v>
      </c>
      <c r="W37" s="2699" t="s">
        <v>2630</v>
      </c>
      <c r="X37" s="545" t="s">
        <v>2641</v>
      </c>
      <c r="Y37" s="3041"/>
      <c r="Z37" s="547"/>
      <c r="AA37" s="547"/>
      <c r="AB37" s="2550" t="s">
        <v>1456</v>
      </c>
      <c r="AC37" s="3507">
        <f t="shared" si="12"/>
        <v>20</v>
      </c>
      <c r="AD37" s="3654" t="s">
        <v>2639</v>
      </c>
      <c r="AE37" s="3654"/>
      <c r="AF37" s="3407">
        <v>40</v>
      </c>
      <c r="AG37" s="3398">
        <v>45</v>
      </c>
      <c r="AH37" s="3384"/>
      <c r="AI37" s="3384"/>
      <c r="AJ37" s="3384"/>
      <c r="AK37" s="3384"/>
      <c r="AL37" s="3384"/>
      <c r="AM37" s="3384"/>
      <c r="AN37" s="3384"/>
      <c r="AO37" s="3407">
        <v>40</v>
      </c>
      <c r="AP37" s="3398">
        <v>30</v>
      </c>
      <c r="AQ37" s="2013"/>
      <c r="AR37" s="1784"/>
      <c r="AS37" s="1784"/>
      <c r="AT37" s="1784"/>
      <c r="AU37" s="1907"/>
      <c r="AV37" s="1410"/>
      <c r="AW37" s="2916">
        <f t="shared" si="13"/>
        <v>240</v>
      </c>
      <c r="AX37" s="3042">
        <f>AW37/'Radiología simple.'!$AO$8</f>
        <v>20</v>
      </c>
      <c r="AY37" s="1807" t="str" cm="1">
        <f t="array" ref="AY37">_xlfn.IFS(AX37&lt;4,"estandar",AX37&gt;9,"compleja",AX37&gt;4,"avanzada")</f>
        <v>compleja</v>
      </c>
      <c r="AZ37" s="3289">
        <v>2</v>
      </c>
      <c r="BA37" s="3289">
        <v>2</v>
      </c>
      <c r="BB37" s="3289">
        <v>1</v>
      </c>
      <c r="BC37" s="3289">
        <v>1</v>
      </c>
      <c r="BD37" s="1164">
        <v>13.113713423831101</v>
      </c>
      <c r="BE37" s="1164">
        <v>32.543686274509803</v>
      </c>
      <c r="BF37" s="1163"/>
      <c r="BG37" s="1164">
        <v>29.000904977375601</v>
      </c>
      <c r="BH37" s="1164">
        <f t="shared" si="14"/>
        <v>74.658304675716508</v>
      </c>
      <c r="BI37" s="1162"/>
      <c r="BJ37" s="1164">
        <v>41.945141682039498</v>
      </c>
      <c r="BK37" s="1164">
        <v>15</v>
      </c>
      <c r="BL37" s="1200">
        <v>129</v>
      </c>
      <c r="BM37" s="1164">
        <v>40.633745306496898</v>
      </c>
      <c r="BN37" s="1164">
        <f t="shared" si="15"/>
        <v>301.23719166425292</v>
      </c>
      <c r="BO37" s="1165"/>
      <c r="BP37" s="1200">
        <v>100</v>
      </c>
      <c r="BQ37" s="177"/>
      <c r="BR37" s="46"/>
    </row>
    <row r="38" spans="1:70" s="564" customFormat="1" ht="20.25" customHeight="1" x14ac:dyDescent="0.55000000000000004">
      <c r="A38" s="824"/>
      <c r="B38" s="825"/>
      <c r="C38" s="824"/>
      <c r="D38" s="825"/>
      <c r="E38" s="824"/>
      <c r="F38" s="825"/>
      <c r="G38" s="824"/>
      <c r="H38" s="825"/>
      <c r="I38" s="1375" t="str">
        <f t="shared" si="16"/>
        <v/>
      </c>
      <c r="J38" s="1375" t="str">
        <f t="shared" si="11"/>
        <v/>
      </c>
      <c r="K38" s="830"/>
      <c r="L38" s="830"/>
      <c r="M38" s="830"/>
      <c r="N38" s="830"/>
      <c r="O38" s="830"/>
      <c r="P38" s="830"/>
      <c r="Q38" s="830"/>
      <c r="R38" s="830"/>
      <c r="S38" s="830"/>
      <c r="T38" s="879"/>
      <c r="U38" s="555"/>
      <c r="V38" s="830"/>
      <c r="W38" s="3353"/>
      <c r="X38" s="555"/>
      <c r="Y38" s="555"/>
      <c r="Z38" s="555"/>
      <c r="AA38" s="555"/>
      <c r="AB38" s="1886"/>
      <c r="AC38" s="3655"/>
      <c r="AD38" s="3655"/>
      <c r="AE38" s="3655"/>
      <c r="AF38" s="3379"/>
      <c r="AG38" s="3379"/>
      <c r="AH38" s="3379"/>
      <c r="AI38" s="3379"/>
      <c r="AJ38" s="3379"/>
      <c r="AK38" s="3379"/>
      <c r="AL38" s="3379"/>
      <c r="AM38" s="3379"/>
      <c r="AN38" s="3379"/>
      <c r="AO38" s="3379"/>
      <c r="AP38" s="3379"/>
      <c r="AQ38" s="2141"/>
      <c r="AR38" s="1782"/>
      <c r="AS38" s="1782"/>
      <c r="AT38" s="1782"/>
      <c r="AU38" s="1833"/>
      <c r="AV38" s="1726"/>
      <c r="AW38" s="1919"/>
      <c r="AX38" s="1550"/>
      <c r="AY38" s="1920"/>
      <c r="AZ38" s="1560"/>
      <c r="BA38" s="1147"/>
      <c r="BB38" s="1147"/>
      <c r="BC38" s="1147"/>
      <c r="BD38" s="1149"/>
      <c r="BE38" s="1149"/>
      <c r="BF38" s="1147"/>
      <c r="BG38" s="1149"/>
      <c r="BH38" s="1149"/>
      <c r="BI38" s="1151"/>
      <c r="BJ38" s="1149"/>
      <c r="BK38" s="1149"/>
      <c r="BL38" s="1149"/>
      <c r="BM38" s="1149"/>
      <c r="BN38" s="1149"/>
      <c r="BO38" s="1152"/>
      <c r="BP38" s="1221"/>
      <c r="BQ38" s="836"/>
      <c r="BR38" s="837"/>
    </row>
    <row r="39" spans="1:70" ht="31.5" customHeight="1" x14ac:dyDescent="0.35">
      <c r="A39" s="809"/>
      <c r="B39" s="810"/>
      <c r="C39" s="809"/>
      <c r="D39" s="810"/>
      <c r="E39" s="809"/>
      <c r="F39" s="810"/>
      <c r="G39" s="809"/>
      <c r="H39" s="810"/>
      <c r="I39" s="811" t="str">
        <f t="shared" si="16"/>
        <v/>
      </c>
      <c r="J39" s="811"/>
      <c r="K39" s="812">
        <v>175</v>
      </c>
      <c r="L39" s="812"/>
      <c r="M39" s="812"/>
      <c r="N39" s="812"/>
      <c r="O39" s="812"/>
      <c r="P39" s="812"/>
      <c r="Q39" s="812"/>
      <c r="R39" s="812"/>
      <c r="S39" s="813" t="s">
        <v>119</v>
      </c>
      <c r="T39" s="846" t="s">
        <v>2642</v>
      </c>
      <c r="U39" s="1014"/>
      <c r="V39" s="814"/>
      <c r="W39" s="3354"/>
      <c r="X39" s="846" t="s">
        <v>2642</v>
      </c>
      <c r="Y39" s="846"/>
      <c r="Z39" s="846"/>
      <c r="AA39" s="846"/>
      <c r="AB39" s="1124"/>
      <c r="AC39" s="3651"/>
      <c r="AD39" s="3651"/>
      <c r="AE39" s="3651"/>
      <c r="AF39" s="3651"/>
      <c r="AG39" s="3651"/>
      <c r="AH39" s="3651"/>
      <c r="AI39" s="3651"/>
      <c r="AJ39" s="3651"/>
      <c r="AK39" s="3651"/>
      <c r="AL39" s="3651"/>
      <c r="AM39" s="3651"/>
      <c r="AN39" s="3651"/>
      <c r="AO39" s="3651"/>
      <c r="AP39" s="3651"/>
      <c r="AQ39" s="2161"/>
      <c r="AR39" s="2057"/>
      <c r="AS39" s="2057"/>
      <c r="AT39" s="2057"/>
      <c r="AU39" s="2058"/>
      <c r="AV39" s="2043"/>
      <c r="AW39" s="2078"/>
      <c r="AX39" s="846"/>
      <c r="AY39" s="2079"/>
      <c r="AZ39" s="3290"/>
      <c r="BA39" s="814"/>
      <c r="BB39" s="814"/>
      <c r="BC39" s="814"/>
      <c r="BD39" s="846"/>
      <c r="BE39" s="846"/>
      <c r="BF39" s="846"/>
      <c r="BG39" s="846"/>
      <c r="BH39" s="846"/>
      <c r="BI39" s="846"/>
      <c r="BJ39" s="846"/>
      <c r="BK39" s="846"/>
      <c r="BL39" s="846"/>
      <c r="BM39" s="846"/>
      <c r="BN39" s="846"/>
      <c r="BO39" s="846"/>
      <c r="BP39" s="846"/>
      <c r="BQ39" s="177"/>
      <c r="BR39" s="46"/>
    </row>
    <row r="40" spans="1:70" s="602" customFormat="1" ht="53.25" customHeight="1" x14ac:dyDescent="0.35">
      <c r="A40" s="537">
        <v>0</v>
      </c>
      <c r="B40" s="538">
        <v>9</v>
      </c>
      <c r="C40" s="537">
        <v>0</v>
      </c>
      <c r="D40" s="538">
        <v>7</v>
      </c>
      <c r="E40" s="537">
        <v>0</v>
      </c>
      <c r="F40" s="538">
        <v>4</v>
      </c>
      <c r="G40" s="537">
        <v>0</v>
      </c>
      <c r="H40" s="538">
        <v>0</v>
      </c>
      <c r="I40" s="1375" t="str">
        <f t="shared" si="16"/>
        <v>09070400</v>
      </c>
      <c r="J40" s="1375" t="str">
        <f>CONCATENATE(A40,B40,C40,D40,E40,F40,G40,H40)</f>
        <v>09070400</v>
      </c>
      <c r="K40" s="3052"/>
      <c r="L40" s="3052"/>
      <c r="M40" s="3052"/>
      <c r="N40" s="3052"/>
      <c r="O40" s="3052"/>
      <c r="P40" s="3052"/>
      <c r="Q40" s="3052"/>
      <c r="R40" s="3052"/>
      <c r="S40" s="2703" t="s">
        <v>119</v>
      </c>
      <c r="T40" s="2663" t="s">
        <v>2643</v>
      </c>
      <c r="U40" s="3190"/>
      <c r="V40" s="2703"/>
      <c r="W40" s="2699"/>
      <c r="X40" s="2487"/>
      <c r="Y40" s="3053" t="s">
        <v>649</v>
      </c>
      <c r="Z40" s="3296"/>
      <c r="AA40" s="3296"/>
      <c r="AB40" s="2550"/>
      <c r="AC40" s="3654"/>
      <c r="AD40" s="3654"/>
      <c r="AE40" s="3654"/>
      <c r="AF40" s="3384"/>
      <c r="AG40" s="3384"/>
      <c r="AH40" s="3384"/>
      <c r="AI40" s="3384"/>
      <c r="AJ40" s="3384"/>
      <c r="AK40" s="3384"/>
      <c r="AL40" s="3384"/>
      <c r="AM40" s="3384"/>
      <c r="AN40" s="3384"/>
      <c r="AO40" s="3384"/>
      <c r="AP40" s="3384"/>
      <c r="AQ40" s="2013"/>
      <c r="AR40" s="1784"/>
      <c r="AS40" s="1784"/>
      <c r="AT40" s="1784"/>
      <c r="AU40" s="1907"/>
      <c r="AV40" s="1410"/>
      <c r="AW40" s="2916">
        <f t="shared" ref="AW40:AW46" si="17">(AZ40*AP40)+(BA40*AG40)+(BB40*AG40)+(BC40*AG40)</f>
        <v>0</v>
      </c>
      <c r="AX40" s="3042">
        <f>AW40/'Radiología simple.'!$AO$8</f>
        <v>0</v>
      </c>
      <c r="AY40" s="2921"/>
      <c r="AZ40" s="1555"/>
      <c r="BA40" s="1163"/>
      <c r="BB40" s="1163"/>
      <c r="BC40" s="1163"/>
      <c r="BD40" s="1164"/>
      <c r="BE40" s="1164"/>
      <c r="BF40" s="1163"/>
      <c r="BG40" s="1164"/>
      <c r="BH40" s="1164"/>
      <c r="BI40" s="1165"/>
      <c r="BJ40" s="1164"/>
      <c r="BK40" s="1164"/>
      <c r="BL40" s="1164"/>
      <c r="BM40" s="1164"/>
      <c r="BN40" s="1164"/>
      <c r="BO40" s="1165"/>
      <c r="BP40" s="1200"/>
      <c r="BQ40" s="600"/>
      <c r="BR40" s="601"/>
    </row>
    <row r="41" spans="1:70" s="602" customFormat="1" ht="53.25" customHeight="1" x14ac:dyDescent="0.35">
      <c r="A41" s="537">
        <v>0</v>
      </c>
      <c r="B41" s="538">
        <v>9</v>
      </c>
      <c r="C41" s="537">
        <v>0</v>
      </c>
      <c r="D41" s="538">
        <v>7</v>
      </c>
      <c r="E41" s="537">
        <v>0</v>
      </c>
      <c r="F41" s="538">
        <v>4</v>
      </c>
      <c r="G41" s="537">
        <v>0</v>
      </c>
      <c r="H41" s="538">
        <v>1</v>
      </c>
      <c r="I41" s="1375" t="str">
        <f t="shared" si="16"/>
        <v>09070401</v>
      </c>
      <c r="J41" s="1375" t="str">
        <f t="shared" ref="J41:J47" si="18">CONCATENATE(A41,B41,C41,D41,E41,F41,G41,H41)</f>
        <v>09070401</v>
      </c>
      <c r="K41" s="835"/>
      <c r="L41" s="835">
        <v>71751</v>
      </c>
      <c r="M41" s="835"/>
      <c r="N41" s="835"/>
      <c r="O41" s="835"/>
      <c r="P41" s="835"/>
      <c r="Q41" s="835"/>
      <c r="R41" s="835"/>
      <c r="S41" s="2703" t="s">
        <v>119</v>
      </c>
      <c r="T41" s="3196"/>
      <c r="U41" s="2663" t="s">
        <v>2644</v>
      </c>
      <c r="V41" s="835" t="s">
        <v>240</v>
      </c>
      <c r="W41" s="2699" t="s">
        <v>2645</v>
      </c>
      <c r="X41" s="2503" t="s">
        <v>2644</v>
      </c>
      <c r="Y41" s="3053"/>
      <c r="Z41" s="2543"/>
      <c r="AA41" s="2543"/>
      <c r="AB41" s="2550" t="s">
        <v>1477</v>
      </c>
      <c r="AC41" s="3507">
        <f t="shared" ref="AC41:AC46" si="19">AX41</f>
        <v>50</v>
      </c>
      <c r="AD41" s="3654" t="s">
        <v>2602</v>
      </c>
      <c r="AE41" s="3654"/>
      <c r="AF41" s="3407">
        <v>60</v>
      </c>
      <c r="AG41" s="3398">
        <v>90</v>
      </c>
      <c r="AH41" s="3384"/>
      <c r="AI41" s="3384"/>
      <c r="AJ41" s="3384"/>
      <c r="AK41" s="3384"/>
      <c r="AL41" s="3384"/>
      <c r="AM41" s="3384"/>
      <c r="AN41" s="3384"/>
      <c r="AO41" s="3407">
        <v>60</v>
      </c>
      <c r="AP41" s="3398">
        <v>75</v>
      </c>
      <c r="AQ41" s="2013"/>
      <c r="AR41" s="1784"/>
      <c r="AS41" s="1784"/>
      <c r="AT41" s="1784"/>
      <c r="AU41" s="1907"/>
      <c r="AV41" s="1410"/>
      <c r="AW41" s="2916">
        <f t="shared" si="17"/>
        <v>600</v>
      </c>
      <c r="AX41" s="3042">
        <f>AW41/'Radiología simple.'!$AO$8</f>
        <v>50</v>
      </c>
      <c r="AY41" s="1807" t="str" cm="1">
        <f t="array" ref="AY41">_xlfn.IFS(AX41&lt;4,"estandar",AX41&gt;9,"compleja",AX41&gt;4,"avanzada")</f>
        <v>compleja</v>
      </c>
      <c r="AZ41" s="3297">
        <v>2</v>
      </c>
      <c r="BA41" s="3297">
        <v>2</v>
      </c>
      <c r="BB41" s="3297">
        <v>2</v>
      </c>
      <c r="BC41" s="3297">
        <v>1</v>
      </c>
      <c r="BD41" s="1164">
        <v>19.670570135746601</v>
      </c>
      <c r="BE41" s="1164">
        <v>48.8155294117647</v>
      </c>
      <c r="BF41" s="1163"/>
      <c r="BG41" s="1164">
        <v>43.501357466063297</v>
      </c>
      <c r="BH41" s="1164">
        <f t="shared" ref="BH41:BH46" si="20">SUM(BD41,BE41,BG41)</f>
        <v>111.9874570135746</v>
      </c>
      <c r="BI41" s="1165"/>
      <c r="BJ41" s="1164">
        <v>62.917712523059201</v>
      </c>
      <c r="BK41" s="1164">
        <v>15</v>
      </c>
      <c r="BL41" s="1246">
        <v>154</v>
      </c>
      <c r="BM41" s="1164">
        <v>40.633745306496898</v>
      </c>
      <c r="BN41" s="1164">
        <f t="shared" ref="BN41:BN46" si="21">SUM(BH41,BJ41,BK41,BL41,BM41)</f>
        <v>384.53891484313073</v>
      </c>
      <c r="BO41" s="1165"/>
      <c r="BP41" s="1200">
        <v>100</v>
      </c>
      <c r="BQ41" s="600"/>
      <c r="BR41" s="601"/>
    </row>
    <row r="42" spans="1:70" s="602" customFormat="1" ht="53.25" customHeight="1" x14ac:dyDescent="0.35">
      <c r="A42" s="537">
        <v>0</v>
      </c>
      <c r="B42" s="538">
        <v>9</v>
      </c>
      <c r="C42" s="537">
        <v>0</v>
      </c>
      <c r="D42" s="538">
        <v>7</v>
      </c>
      <c r="E42" s="537">
        <v>0</v>
      </c>
      <c r="F42" s="538">
        <v>4</v>
      </c>
      <c r="G42" s="537">
        <v>0</v>
      </c>
      <c r="H42" s="538">
        <v>2</v>
      </c>
      <c r="I42" s="1375" t="str">
        <f t="shared" si="16"/>
        <v>09070402</v>
      </c>
      <c r="J42" s="1375" t="str">
        <f t="shared" si="18"/>
        <v>09070402</v>
      </c>
      <c r="K42" s="835"/>
      <c r="L42" s="835">
        <v>71752</v>
      </c>
      <c r="M42" s="835"/>
      <c r="N42" s="835"/>
      <c r="O42" s="835"/>
      <c r="P42" s="835"/>
      <c r="Q42" s="835"/>
      <c r="R42" s="835"/>
      <c r="S42" s="2703" t="s">
        <v>119</v>
      </c>
      <c r="T42" s="3185"/>
      <c r="U42" s="2663" t="s">
        <v>2646</v>
      </c>
      <c r="V42" s="835" t="s">
        <v>240</v>
      </c>
      <c r="W42" s="2699" t="s">
        <v>2630</v>
      </c>
      <c r="X42" s="2503" t="s">
        <v>2646</v>
      </c>
      <c r="Y42" s="3053"/>
      <c r="Z42" s="2543"/>
      <c r="AA42" s="2543"/>
      <c r="AB42" s="2550" t="s">
        <v>1477</v>
      </c>
      <c r="AC42" s="3507">
        <f t="shared" si="19"/>
        <v>28.75</v>
      </c>
      <c r="AD42" s="3654" t="s">
        <v>2602</v>
      </c>
      <c r="AE42" s="3654"/>
      <c r="AF42" s="3407">
        <v>60</v>
      </c>
      <c r="AG42" s="3398">
        <v>60</v>
      </c>
      <c r="AH42" s="3384"/>
      <c r="AI42" s="3384"/>
      <c r="AJ42" s="3384"/>
      <c r="AK42" s="3384"/>
      <c r="AL42" s="3384"/>
      <c r="AM42" s="3384"/>
      <c r="AN42" s="3384"/>
      <c r="AO42" s="3407">
        <v>60</v>
      </c>
      <c r="AP42" s="3398">
        <v>45</v>
      </c>
      <c r="AQ42" s="2013"/>
      <c r="AR42" s="1784"/>
      <c r="AS42" s="1784"/>
      <c r="AT42" s="1784"/>
      <c r="AU42" s="1907"/>
      <c r="AV42" s="1410"/>
      <c r="AW42" s="2916">
        <f t="shared" si="17"/>
        <v>345</v>
      </c>
      <c r="AX42" s="3042">
        <f>AW42/'Radiología simple.'!$AO$8</f>
        <v>28.75</v>
      </c>
      <c r="AY42" s="1807" t="str" cm="1">
        <f t="array" ref="AY42">_xlfn.IFS(AX42&lt;4,"estandar",AX42&gt;9,"compleja",AX42&gt;4,"avanzada")</f>
        <v>compleja</v>
      </c>
      <c r="AZ42" s="3297">
        <v>1</v>
      </c>
      <c r="BA42" s="3297">
        <v>2</v>
      </c>
      <c r="BB42" s="3297">
        <v>2</v>
      </c>
      <c r="BC42" s="3297">
        <v>1</v>
      </c>
      <c r="BD42" s="1164">
        <v>19.670570135746601</v>
      </c>
      <c r="BE42" s="1164">
        <v>48.8155294117647</v>
      </c>
      <c r="BF42" s="1163"/>
      <c r="BG42" s="1164">
        <v>43.501357466063297</v>
      </c>
      <c r="BH42" s="1164">
        <f t="shared" si="20"/>
        <v>111.9874570135746</v>
      </c>
      <c r="BI42" s="1165"/>
      <c r="BJ42" s="1164">
        <v>62.917712523059201</v>
      </c>
      <c r="BK42" s="1164">
        <v>15</v>
      </c>
      <c r="BL42" s="1246">
        <v>154</v>
      </c>
      <c r="BM42" s="1164">
        <v>40.633745306496898</v>
      </c>
      <c r="BN42" s="1164">
        <f t="shared" si="21"/>
        <v>384.53891484313073</v>
      </c>
      <c r="BO42" s="1165"/>
      <c r="BP42" s="1200">
        <v>100</v>
      </c>
      <c r="BQ42" s="600"/>
      <c r="BR42" s="601"/>
    </row>
    <row r="43" spans="1:70" s="602" customFormat="1" ht="53.25" customHeight="1" x14ac:dyDescent="0.35">
      <c r="A43" s="537">
        <v>0</v>
      </c>
      <c r="B43" s="538">
        <v>9</v>
      </c>
      <c r="C43" s="537">
        <v>0</v>
      </c>
      <c r="D43" s="538">
        <v>7</v>
      </c>
      <c r="E43" s="537">
        <v>0</v>
      </c>
      <c r="F43" s="538">
        <v>4</v>
      </c>
      <c r="G43" s="537">
        <v>0</v>
      </c>
      <c r="H43" s="538">
        <v>3</v>
      </c>
      <c r="I43" s="1375" t="str">
        <f t="shared" si="16"/>
        <v>09070403</v>
      </c>
      <c r="J43" s="1375" t="str">
        <f t="shared" si="18"/>
        <v>09070403</v>
      </c>
      <c r="K43" s="835"/>
      <c r="L43" s="835">
        <v>71753</v>
      </c>
      <c r="M43" s="835"/>
      <c r="N43" s="835"/>
      <c r="O43" s="835"/>
      <c r="P43" s="835"/>
      <c r="Q43" s="835"/>
      <c r="R43" s="835"/>
      <c r="S43" s="2703" t="s">
        <v>119</v>
      </c>
      <c r="T43" s="3185"/>
      <c r="U43" s="2663" t="s">
        <v>2647</v>
      </c>
      <c r="V43" s="835" t="s">
        <v>240</v>
      </c>
      <c r="W43" s="2699" t="s">
        <v>2648</v>
      </c>
      <c r="X43" s="2503" t="s">
        <v>2647</v>
      </c>
      <c r="Y43" s="3053"/>
      <c r="Z43" s="2543"/>
      <c r="AA43" s="2543"/>
      <c r="AB43" s="2550" t="s">
        <v>2599</v>
      </c>
      <c r="AC43" s="3507">
        <f t="shared" si="19"/>
        <v>43.75</v>
      </c>
      <c r="AD43" s="3654" t="s">
        <v>2649</v>
      </c>
      <c r="AE43" s="3654"/>
      <c r="AF43" s="3407">
        <v>80</v>
      </c>
      <c r="AG43" s="3398">
        <v>90</v>
      </c>
      <c r="AH43" s="3384"/>
      <c r="AI43" s="3384"/>
      <c r="AJ43" s="3384"/>
      <c r="AK43" s="3384"/>
      <c r="AL43" s="3384"/>
      <c r="AM43" s="3384"/>
      <c r="AN43" s="3384"/>
      <c r="AO43" s="3407">
        <v>80</v>
      </c>
      <c r="AP43" s="3398">
        <v>75</v>
      </c>
      <c r="AQ43" s="2013"/>
      <c r="AR43" s="1784"/>
      <c r="AS43" s="1784"/>
      <c r="AT43" s="1784"/>
      <c r="AU43" s="1907"/>
      <c r="AV43" s="1410"/>
      <c r="AW43" s="2916">
        <f t="shared" si="17"/>
        <v>525</v>
      </c>
      <c r="AX43" s="3042">
        <f>AW43/'Radiología simple.'!$AO$8</f>
        <v>43.75</v>
      </c>
      <c r="AY43" s="1807" t="str" cm="1">
        <f t="array" ref="AY43">_xlfn.IFS(AX43&lt;4,"estandar",AX43&gt;9,"compleja",AX43&gt;4,"avanzada")</f>
        <v>compleja</v>
      </c>
      <c r="AZ43" s="3297">
        <v>1</v>
      </c>
      <c r="BA43" s="3297">
        <v>2</v>
      </c>
      <c r="BB43" s="3297">
        <v>2</v>
      </c>
      <c r="BC43" s="3297">
        <v>1</v>
      </c>
      <c r="BD43" s="1164">
        <v>26.227426847662102</v>
      </c>
      <c r="BE43" s="1164">
        <v>65.087372549019605</v>
      </c>
      <c r="BF43" s="1163"/>
      <c r="BG43" s="1164">
        <v>58.001809954751103</v>
      </c>
      <c r="BH43" s="1164">
        <f t="shared" si="20"/>
        <v>149.31660935143282</v>
      </c>
      <c r="BI43" s="1165"/>
      <c r="BJ43" s="1164">
        <v>83.890283364078996</v>
      </c>
      <c r="BK43" s="1164">
        <v>7.5</v>
      </c>
      <c r="BL43" s="1246">
        <v>154</v>
      </c>
      <c r="BM43" s="1164">
        <v>40.633745306496898</v>
      </c>
      <c r="BN43" s="1164">
        <f t="shared" si="21"/>
        <v>435.3406380220087</v>
      </c>
      <c r="BO43" s="1165"/>
      <c r="BP43" s="1200">
        <v>50</v>
      </c>
      <c r="BQ43" s="600"/>
      <c r="BR43" s="601"/>
    </row>
    <row r="44" spans="1:70" s="602" customFormat="1" ht="53.25" customHeight="1" x14ac:dyDescent="0.35">
      <c r="A44" s="537">
        <v>0</v>
      </c>
      <c r="B44" s="538">
        <v>9</v>
      </c>
      <c r="C44" s="537">
        <v>0</v>
      </c>
      <c r="D44" s="538">
        <v>7</v>
      </c>
      <c r="E44" s="537">
        <v>0</v>
      </c>
      <c r="F44" s="538">
        <v>4</v>
      </c>
      <c r="G44" s="537">
        <v>0</v>
      </c>
      <c r="H44" s="538">
        <v>4</v>
      </c>
      <c r="I44" s="1375" t="str">
        <f t="shared" si="16"/>
        <v>09070404</v>
      </c>
      <c r="J44" s="1375" t="str">
        <f t="shared" si="18"/>
        <v>09070404</v>
      </c>
      <c r="K44" s="835"/>
      <c r="L44" s="835">
        <v>71754</v>
      </c>
      <c r="M44" s="835"/>
      <c r="N44" s="835"/>
      <c r="O44" s="835"/>
      <c r="P44" s="835"/>
      <c r="Q44" s="835"/>
      <c r="R44" s="835"/>
      <c r="S44" s="2703" t="s">
        <v>119</v>
      </c>
      <c r="T44" s="3185"/>
      <c r="U44" s="2663" t="s">
        <v>2650</v>
      </c>
      <c r="V44" s="835" t="s">
        <v>240</v>
      </c>
      <c r="W44" s="2699" t="s">
        <v>2648</v>
      </c>
      <c r="X44" s="2503" t="s">
        <v>2650</v>
      </c>
      <c r="Y44" s="3053"/>
      <c r="Z44" s="2543"/>
      <c r="AA44" s="2543"/>
      <c r="AB44" s="2550" t="s">
        <v>1477</v>
      </c>
      <c r="AC44" s="3507">
        <f t="shared" si="19"/>
        <v>28.75</v>
      </c>
      <c r="AD44" s="3654" t="s">
        <v>2651</v>
      </c>
      <c r="AE44" s="3654"/>
      <c r="AF44" s="3407">
        <v>60</v>
      </c>
      <c r="AG44" s="3398">
        <v>60</v>
      </c>
      <c r="AH44" s="3384"/>
      <c r="AI44" s="3384"/>
      <c r="AJ44" s="3384"/>
      <c r="AK44" s="3384"/>
      <c r="AL44" s="3384"/>
      <c r="AM44" s="3384"/>
      <c r="AN44" s="3384"/>
      <c r="AO44" s="3407">
        <v>60</v>
      </c>
      <c r="AP44" s="3398">
        <v>45</v>
      </c>
      <c r="AQ44" s="2013"/>
      <c r="AR44" s="1784"/>
      <c r="AS44" s="1784"/>
      <c r="AT44" s="1784"/>
      <c r="AU44" s="1907"/>
      <c r="AV44" s="1410"/>
      <c r="AW44" s="2916">
        <f t="shared" si="17"/>
        <v>345</v>
      </c>
      <c r="AX44" s="3042">
        <f>AW44/'Radiología simple.'!$AO$8</f>
        <v>28.75</v>
      </c>
      <c r="AY44" s="1807" t="str" cm="1">
        <f t="array" ref="AY44">_xlfn.IFS(AX44&lt;4,"estandar",AX44&gt;9,"compleja",AX44&gt;4,"avanzada")</f>
        <v>compleja</v>
      </c>
      <c r="AZ44" s="3297">
        <v>1</v>
      </c>
      <c r="BA44" s="3297">
        <v>2</v>
      </c>
      <c r="BB44" s="3297">
        <v>2</v>
      </c>
      <c r="BC44" s="3297">
        <v>1</v>
      </c>
      <c r="BD44" s="1164">
        <v>19.670570135746601</v>
      </c>
      <c r="BE44" s="1164">
        <v>48.8155294117647</v>
      </c>
      <c r="BF44" s="1163"/>
      <c r="BG44" s="1164">
        <v>43.501357466063297</v>
      </c>
      <c r="BH44" s="1164">
        <f t="shared" si="20"/>
        <v>111.9874570135746</v>
      </c>
      <c r="BI44" s="1165"/>
      <c r="BJ44" s="1164">
        <v>62.917712523059201</v>
      </c>
      <c r="BK44" s="1164">
        <v>7.5</v>
      </c>
      <c r="BL44" s="1246">
        <v>154</v>
      </c>
      <c r="BM44" s="1164">
        <v>40.633745306496898</v>
      </c>
      <c r="BN44" s="1164">
        <f t="shared" si="21"/>
        <v>377.03891484313073</v>
      </c>
      <c r="BO44" s="1165"/>
      <c r="BP44" s="1200">
        <v>50</v>
      </c>
      <c r="BQ44" s="600"/>
      <c r="BR44" s="601"/>
    </row>
    <row r="45" spans="1:70" s="602" customFormat="1" ht="53.25" customHeight="1" x14ac:dyDescent="0.35">
      <c r="A45" s="537">
        <v>0</v>
      </c>
      <c r="B45" s="538">
        <v>9</v>
      </c>
      <c r="C45" s="537">
        <v>0</v>
      </c>
      <c r="D45" s="538">
        <v>7</v>
      </c>
      <c r="E45" s="537">
        <v>0</v>
      </c>
      <c r="F45" s="538">
        <v>4</v>
      </c>
      <c r="G45" s="537">
        <v>0</v>
      </c>
      <c r="H45" s="538">
        <v>5</v>
      </c>
      <c r="I45" s="1375" t="str">
        <f t="shared" si="16"/>
        <v>09070405</v>
      </c>
      <c r="J45" s="1375" t="str">
        <f t="shared" si="18"/>
        <v>09070405</v>
      </c>
      <c r="K45" s="835"/>
      <c r="L45" s="835">
        <v>71755</v>
      </c>
      <c r="M45" s="835"/>
      <c r="N45" s="835"/>
      <c r="O45" s="835"/>
      <c r="P45" s="835"/>
      <c r="Q45" s="835"/>
      <c r="R45" s="835"/>
      <c r="S45" s="2703" t="s">
        <v>119</v>
      </c>
      <c r="T45" s="3185"/>
      <c r="U45" s="2663" t="s">
        <v>2652</v>
      </c>
      <c r="V45" s="835" t="s">
        <v>240</v>
      </c>
      <c r="W45" s="2699" t="s">
        <v>2630</v>
      </c>
      <c r="X45" s="2503" t="s">
        <v>2652</v>
      </c>
      <c r="Y45" s="3053"/>
      <c r="Z45" s="2543"/>
      <c r="AA45" s="2543"/>
      <c r="AB45" s="2550" t="s">
        <v>1477</v>
      </c>
      <c r="AC45" s="3507">
        <f t="shared" si="19"/>
        <v>50</v>
      </c>
      <c r="AD45" s="3654" t="s">
        <v>2651</v>
      </c>
      <c r="AE45" s="3654"/>
      <c r="AF45" s="3407">
        <v>60</v>
      </c>
      <c r="AG45" s="3398">
        <v>90</v>
      </c>
      <c r="AH45" s="3384"/>
      <c r="AI45" s="3384"/>
      <c r="AJ45" s="3384"/>
      <c r="AK45" s="3384"/>
      <c r="AL45" s="3384"/>
      <c r="AM45" s="3384"/>
      <c r="AN45" s="3384"/>
      <c r="AO45" s="3407">
        <v>60</v>
      </c>
      <c r="AP45" s="3398">
        <v>75</v>
      </c>
      <c r="AQ45" s="2013"/>
      <c r="AR45" s="1784"/>
      <c r="AS45" s="1784"/>
      <c r="AT45" s="1784"/>
      <c r="AU45" s="1907"/>
      <c r="AV45" s="1410"/>
      <c r="AW45" s="2916">
        <f t="shared" si="17"/>
        <v>600</v>
      </c>
      <c r="AX45" s="3042">
        <f>AW45/'Radiología simple.'!$AO$8</f>
        <v>50</v>
      </c>
      <c r="AY45" s="1807" t="str" cm="1">
        <f t="array" ref="AY45">_xlfn.IFS(AX45&lt;4,"estandar",AX45&gt;9,"compleja",AX45&gt;4,"avanzada")</f>
        <v>compleja</v>
      </c>
      <c r="AZ45" s="3297">
        <v>2</v>
      </c>
      <c r="BA45" s="3297">
        <v>2</v>
      </c>
      <c r="BB45" s="3297">
        <v>2</v>
      </c>
      <c r="BC45" s="3297">
        <v>1</v>
      </c>
      <c r="BD45" s="1164">
        <v>19.670570135746601</v>
      </c>
      <c r="BE45" s="1164">
        <v>48.8155294117647</v>
      </c>
      <c r="BF45" s="1163"/>
      <c r="BG45" s="1164">
        <v>43.501357466063297</v>
      </c>
      <c r="BH45" s="1164">
        <f t="shared" si="20"/>
        <v>111.9874570135746</v>
      </c>
      <c r="BI45" s="1165"/>
      <c r="BJ45" s="1164">
        <v>62.917712523059201</v>
      </c>
      <c r="BK45" s="1164">
        <v>7.5</v>
      </c>
      <c r="BL45" s="1246">
        <v>154</v>
      </c>
      <c r="BM45" s="1164">
        <v>40.633745306496898</v>
      </c>
      <c r="BN45" s="1164">
        <f t="shared" si="21"/>
        <v>377.03891484313073</v>
      </c>
      <c r="BO45" s="1165"/>
      <c r="BP45" s="1200">
        <v>50</v>
      </c>
      <c r="BQ45" s="600"/>
      <c r="BR45" s="601"/>
    </row>
    <row r="46" spans="1:70" s="602" customFormat="1" ht="53.25" customHeight="1" x14ac:dyDescent="0.35">
      <c r="A46" s="537">
        <v>0</v>
      </c>
      <c r="B46" s="538">
        <v>9</v>
      </c>
      <c r="C46" s="537">
        <v>0</v>
      </c>
      <c r="D46" s="538">
        <v>7</v>
      </c>
      <c r="E46" s="537">
        <v>0</v>
      </c>
      <c r="F46" s="538">
        <v>4</v>
      </c>
      <c r="G46" s="537">
        <v>0</v>
      </c>
      <c r="H46" s="538">
        <v>6</v>
      </c>
      <c r="I46" s="1375" t="str">
        <f t="shared" si="16"/>
        <v>09070406</v>
      </c>
      <c r="J46" s="1375" t="str">
        <f t="shared" si="18"/>
        <v>09070406</v>
      </c>
      <c r="K46" s="835"/>
      <c r="L46" s="835">
        <v>71756</v>
      </c>
      <c r="M46" s="835"/>
      <c r="N46" s="835"/>
      <c r="O46" s="835"/>
      <c r="P46" s="835"/>
      <c r="Q46" s="835"/>
      <c r="R46" s="835"/>
      <c r="S46" s="2703" t="s">
        <v>119</v>
      </c>
      <c r="T46" s="3185"/>
      <c r="U46" s="2663" t="s">
        <v>2653</v>
      </c>
      <c r="V46" s="835" t="s">
        <v>240</v>
      </c>
      <c r="W46" s="2699" t="s">
        <v>2654</v>
      </c>
      <c r="X46" s="2503" t="s">
        <v>2653</v>
      </c>
      <c r="Y46" s="3053"/>
      <c r="Z46" s="2543"/>
      <c r="AA46" s="2543"/>
      <c r="AB46" s="2550" t="s">
        <v>1456</v>
      </c>
      <c r="AC46" s="3507">
        <f t="shared" si="19"/>
        <v>21.25</v>
      </c>
      <c r="AD46" s="3654" t="s">
        <v>2655</v>
      </c>
      <c r="AE46" s="3654"/>
      <c r="AF46" s="3407">
        <v>40</v>
      </c>
      <c r="AG46" s="3398">
        <v>45</v>
      </c>
      <c r="AH46" s="3384"/>
      <c r="AI46" s="3384"/>
      <c r="AJ46" s="3384"/>
      <c r="AK46" s="3384"/>
      <c r="AL46" s="3384"/>
      <c r="AM46" s="3384"/>
      <c r="AN46" s="3384"/>
      <c r="AO46" s="3407">
        <v>40</v>
      </c>
      <c r="AP46" s="3398">
        <v>30</v>
      </c>
      <c r="AQ46" s="2013"/>
      <c r="AR46" s="1784"/>
      <c r="AS46" s="1784"/>
      <c r="AT46" s="1784"/>
      <c r="AU46" s="1907"/>
      <c r="AV46" s="1410"/>
      <c r="AW46" s="2916">
        <f t="shared" si="17"/>
        <v>255</v>
      </c>
      <c r="AX46" s="3042">
        <f>AW46/'Radiología simple.'!$AO$8</f>
        <v>21.25</v>
      </c>
      <c r="AY46" s="1807" t="str" cm="1">
        <f t="array" ref="AY46">_xlfn.IFS(AX46&lt;4,"estandar",AX46&gt;9,"compleja",AX46&gt;4,"avanzada")</f>
        <v>compleja</v>
      </c>
      <c r="AZ46" s="3297">
        <v>1</v>
      </c>
      <c r="BA46" s="3297">
        <v>2</v>
      </c>
      <c r="BB46" s="3297">
        <v>2</v>
      </c>
      <c r="BC46" s="3297">
        <v>1</v>
      </c>
      <c r="BD46" s="1164">
        <v>13.113713423831101</v>
      </c>
      <c r="BE46" s="1164">
        <v>32.543686274509803</v>
      </c>
      <c r="BF46" s="1163"/>
      <c r="BG46" s="1164">
        <v>29.000904977375601</v>
      </c>
      <c r="BH46" s="1164">
        <f t="shared" si="20"/>
        <v>74.658304675716508</v>
      </c>
      <c r="BI46" s="1165"/>
      <c r="BJ46" s="1164">
        <v>41.945141682039498</v>
      </c>
      <c r="BK46" s="1164">
        <v>7.5</v>
      </c>
      <c r="BL46" s="1246">
        <v>129</v>
      </c>
      <c r="BM46" s="1164">
        <v>40.633745306496898</v>
      </c>
      <c r="BN46" s="1164">
        <f t="shared" si="21"/>
        <v>293.73719166425292</v>
      </c>
      <c r="BO46" s="1165"/>
      <c r="BP46" s="1200">
        <v>50</v>
      </c>
      <c r="BQ46" s="600"/>
      <c r="BR46" s="601"/>
    </row>
    <row r="47" spans="1:70" s="564" customFormat="1" ht="20.25" customHeight="1" x14ac:dyDescent="0.55000000000000004">
      <c r="A47" s="824"/>
      <c r="B47" s="825"/>
      <c r="C47" s="824"/>
      <c r="D47" s="825"/>
      <c r="E47" s="824"/>
      <c r="F47" s="825"/>
      <c r="G47" s="824"/>
      <c r="H47" s="825"/>
      <c r="I47" s="1375" t="str">
        <f t="shared" si="16"/>
        <v/>
      </c>
      <c r="J47" s="1375" t="str">
        <f t="shared" si="18"/>
        <v/>
      </c>
      <c r="K47" s="830"/>
      <c r="L47" s="830"/>
      <c r="M47" s="830"/>
      <c r="N47" s="830"/>
      <c r="O47" s="830"/>
      <c r="P47" s="830"/>
      <c r="Q47" s="830"/>
      <c r="R47" s="830"/>
      <c r="S47" s="830"/>
      <c r="T47" s="879"/>
      <c r="U47" s="555"/>
      <c r="V47" s="830"/>
      <c r="W47" s="3353"/>
      <c r="X47" s="555"/>
      <c r="Y47" s="555"/>
      <c r="Z47" s="555"/>
      <c r="AA47" s="555"/>
      <c r="AB47" s="1886"/>
      <c r="AC47" s="3655"/>
      <c r="AD47" s="3655"/>
      <c r="AE47" s="3655"/>
      <c r="AF47" s="3379"/>
      <c r="AG47" s="3379"/>
      <c r="AH47" s="3379"/>
      <c r="AI47" s="3379"/>
      <c r="AJ47" s="3379"/>
      <c r="AK47" s="3379"/>
      <c r="AL47" s="3379"/>
      <c r="AM47" s="3379"/>
      <c r="AN47" s="3379"/>
      <c r="AO47" s="3379"/>
      <c r="AP47" s="3379"/>
      <c r="AQ47" s="2141"/>
      <c r="AR47" s="1782"/>
      <c r="AS47" s="1782"/>
      <c r="AT47" s="1782"/>
      <c r="AU47" s="1833"/>
      <c r="AV47" s="1726"/>
      <c r="AW47" s="1919"/>
      <c r="AX47" s="1550"/>
      <c r="AY47" s="1920"/>
      <c r="AZ47" s="1560"/>
      <c r="BA47" s="1147"/>
      <c r="BB47" s="1147"/>
      <c r="BC47" s="1147"/>
      <c r="BD47" s="1149"/>
      <c r="BE47" s="1149"/>
      <c r="BF47" s="1147"/>
      <c r="BG47" s="1149"/>
      <c r="BH47" s="1149"/>
      <c r="BI47" s="1151"/>
      <c r="BJ47" s="1149"/>
      <c r="BK47" s="1149"/>
      <c r="BL47" s="1149"/>
      <c r="BM47" s="1149"/>
      <c r="BN47" s="1149"/>
      <c r="BO47" s="1152"/>
      <c r="BP47" s="1221"/>
      <c r="BQ47" s="836"/>
      <c r="BR47" s="837"/>
    </row>
    <row r="48" spans="1:70" ht="29.25" customHeight="1" x14ac:dyDescent="0.35">
      <c r="A48" s="809"/>
      <c r="B48" s="810"/>
      <c r="C48" s="809"/>
      <c r="D48" s="810"/>
      <c r="E48" s="809"/>
      <c r="F48" s="810"/>
      <c r="G48" s="809"/>
      <c r="H48" s="810"/>
      <c r="I48" s="811" t="str">
        <f t="shared" si="16"/>
        <v/>
      </c>
      <c r="J48" s="811"/>
      <c r="K48" s="812">
        <v>176</v>
      </c>
      <c r="L48" s="812"/>
      <c r="M48" s="812"/>
      <c r="N48" s="812"/>
      <c r="O48" s="812"/>
      <c r="P48" s="812"/>
      <c r="Q48" s="812"/>
      <c r="R48" s="812"/>
      <c r="S48" s="813" t="s">
        <v>119</v>
      </c>
      <c r="T48" s="844" t="s">
        <v>2656</v>
      </c>
      <c r="U48" s="845"/>
      <c r="V48" s="814"/>
      <c r="W48" s="3101"/>
      <c r="X48" s="846" t="s">
        <v>2656</v>
      </c>
      <c r="Y48" s="846"/>
      <c r="Z48" s="846"/>
      <c r="AA48" s="846"/>
      <c r="AB48" s="1124"/>
      <c r="AC48" s="3651"/>
      <c r="AD48" s="3651"/>
      <c r="AE48" s="3651"/>
      <c r="AF48" s="3651"/>
      <c r="AG48" s="3651"/>
      <c r="AH48" s="3651"/>
      <c r="AI48" s="3651"/>
      <c r="AJ48" s="3651"/>
      <c r="AK48" s="3651"/>
      <c r="AL48" s="3651"/>
      <c r="AM48" s="3651"/>
      <c r="AN48" s="3651"/>
      <c r="AO48" s="3651"/>
      <c r="AP48" s="3651"/>
      <c r="AQ48" s="2161"/>
      <c r="AR48" s="2057"/>
      <c r="AS48" s="2057"/>
      <c r="AT48" s="2057"/>
      <c r="AU48" s="2058"/>
      <c r="AV48" s="2043"/>
      <c r="AW48" s="2078"/>
      <c r="AX48" s="846"/>
      <c r="AY48" s="2079"/>
      <c r="AZ48" s="3290"/>
      <c r="BA48" s="814"/>
      <c r="BB48" s="814"/>
      <c r="BC48" s="814"/>
      <c r="BD48" s="846"/>
      <c r="BE48" s="846"/>
      <c r="BF48" s="846"/>
      <c r="BG48" s="846"/>
      <c r="BH48" s="846"/>
      <c r="BI48" s="846"/>
      <c r="BJ48" s="846"/>
      <c r="BK48" s="846"/>
      <c r="BL48" s="846"/>
      <c r="BM48" s="846"/>
      <c r="BN48" s="846"/>
      <c r="BO48" s="846"/>
      <c r="BP48" s="846"/>
      <c r="BQ48" s="177"/>
      <c r="BR48" s="46"/>
    </row>
    <row r="49" spans="1:70" s="602" customFormat="1" ht="53.25" customHeight="1" x14ac:dyDescent="0.35">
      <c r="A49" s="537">
        <v>0</v>
      </c>
      <c r="B49" s="538">
        <v>9</v>
      </c>
      <c r="C49" s="537">
        <v>0</v>
      </c>
      <c r="D49" s="538">
        <v>7</v>
      </c>
      <c r="E49" s="537">
        <v>0</v>
      </c>
      <c r="F49" s="538">
        <v>5</v>
      </c>
      <c r="G49" s="537">
        <v>0</v>
      </c>
      <c r="H49" s="538">
        <v>0</v>
      </c>
      <c r="I49" s="1375" t="str">
        <f t="shared" si="16"/>
        <v>09070500</v>
      </c>
      <c r="J49" s="1375" t="str">
        <f>CONCATENATE(A49,B49,C49,D49,E49,F49,G49,H49)</f>
        <v>09070500</v>
      </c>
      <c r="K49" s="3052"/>
      <c r="L49" s="3052"/>
      <c r="M49" s="3052"/>
      <c r="N49" s="3052"/>
      <c r="O49" s="3052"/>
      <c r="P49" s="3052"/>
      <c r="Q49" s="3052"/>
      <c r="R49" s="3052"/>
      <c r="S49" s="2703" t="s">
        <v>119</v>
      </c>
      <c r="T49" s="2663" t="s">
        <v>2657</v>
      </c>
      <c r="U49" s="3190"/>
      <c r="V49" s="2703"/>
      <c r="W49" s="3298"/>
      <c r="X49" s="2487"/>
      <c r="Y49" s="3053" t="s">
        <v>649</v>
      </c>
      <c r="Z49" s="3296"/>
      <c r="AA49" s="3296"/>
      <c r="AB49" s="2550"/>
      <c r="AC49" s="3654"/>
      <c r="AD49" s="3654"/>
      <c r="AE49" s="3654"/>
      <c r="AF49" s="3384"/>
      <c r="AG49" s="3384"/>
      <c r="AH49" s="3384"/>
      <c r="AI49" s="3384"/>
      <c r="AJ49" s="3384"/>
      <c r="AK49" s="3384"/>
      <c r="AL49" s="3384"/>
      <c r="AM49" s="3384"/>
      <c r="AN49" s="3384"/>
      <c r="AO49" s="3384"/>
      <c r="AP49" s="3384"/>
      <c r="AQ49" s="2013"/>
      <c r="AR49" s="1784"/>
      <c r="AS49" s="1784"/>
      <c r="AT49" s="1784"/>
      <c r="AU49" s="1907"/>
      <c r="AV49" s="1410"/>
      <c r="AW49" s="2916">
        <f>(AZ49*AP49)+(BA49*AG49)+(BB49*AG49)+(BC49*AG49)</f>
        <v>0</v>
      </c>
      <c r="AX49" s="3042">
        <f>AW49/'Radiología simple.'!$AO$8</f>
        <v>0</v>
      </c>
      <c r="AY49" s="2921"/>
      <c r="AZ49" s="1555"/>
      <c r="BA49" s="1163"/>
      <c r="BB49" s="1163"/>
      <c r="BC49" s="1163"/>
      <c r="BD49" s="1164"/>
      <c r="BE49" s="1164"/>
      <c r="BF49" s="1163"/>
      <c r="BG49" s="1164"/>
      <c r="BH49" s="1164"/>
      <c r="BI49" s="1165"/>
      <c r="BJ49" s="1164"/>
      <c r="BK49" s="1164"/>
      <c r="BL49" s="1164"/>
      <c r="BM49" s="1164"/>
      <c r="BN49" s="1164"/>
      <c r="BO49" s="1165"/>
      <c r="BP49" s="1200"/>
      <c r="BQ49" s="600"/>
      <c r="BR49" s="601"/>
    </row>
    <row r="50" spans="1:70" s="602" customFormat="1" ht="53.25" customHeight="1" x14ac:dyDescent="0.35">
      <c r="A50" s="537">
        <v>0</v>
      </c>
      <c r="B50" s="538">
        <v>9</v>
      </c>
      <c r="C50" s="537">
        <v>0</v>
      </c>
      <c r="D50" s="538">
        <v>7</v>
      </c>
      <c r="E50" s="537">
        <v>0</v>
      </c>
      <c r="F50" s="538">
        <v>5</v>
      </c>
      <c r="G50" s="537">
        <v>0</v>
      </c>
      <c r="H50" s="538">
        <v>1</v>
      </c>
      <c r="I50" s="1375" t="str">
        <f t="shared" si="16"/>
        <v>09070501</v>
      </c>
      <c r="J50" s="1375" t="str">
        <f t="shared" ref="J50:J57" si="22">CONCATENATE(A50,B50,C50,D50,E50,F50,G50,H50)</f>
        <v>09070501</v>
      </c>
      <c r="K50" s="3052"/>
      <c r="L50" s="835">
        <v>71761</v>
      </c>
      <c r="M50" s="835"/>
      <c r="N50" s="835"/>
      <c r="O50" s="835"/>
      <c r="P50" s="835"/>
      <c r="Q50" s="835"/>
      <c r="R50" s="835"/>
      <c r="S50" s="2703" t="s">
        <v>119</v>
      </c>
      <c r="T50" s="3185"/>
      <c r="U50" s="2663" t="s">
        <v>2658</v>
      </c>
      <c r="V50" s="835" t="s">
        <v>240</v>
      </c>
      <c r="W50" s="2699" t="s">
        <v>2659</v>
      </c>
      <c r="X50" s="2503" t="s">
        <v>2658</v>
      </c>
      <c r="Y50" s="2546"/>
      <c r="Z50" s="2543"/>
      <c r="AA50" s="2543"/>
      <c r="AB50" s="2550" t="s">
        <v>2612</v>
      </c>
      <c r="AC50" s="3507">
        <f t="shared" ref="AC50:AC53" si="23">AX50</f>
        <v>67.5</v>
      </c>
      <c r="AD50" s="3654" t="s">
        <v>2660</v>
      </c>
      <c r="AE50" s="3654"/>
      <c r="AF50" s="3407">
        <v>70</v>
      </c>
      <c r="AG50" s="3398">
        <v>120</v>
      </c>
      <c r="AH50" s="3384"/>
      <c r="AI50" s="3384"/>
      <c r="AJ50" s="3384"/>
      <c r="AK50" s="3384"/>
      <c r="AL50" s="3384"/>
      <c r="AM50" s="3384"/>
      <c r="AN50" s="3384"/>
      <c r="AO50" s="3407">
        <v>70</v>
      </c>
      <c r="AP50" s="3398">
        <v>105</v>
      </c>
      <c r="AQ50" s="2013"/>
      <c r="AR50" s="1784"/>
      <c r="AS50" s="1784"/>
      <c r="AT50" s="1784"/>
      <c r="AU50" s="1907"/>
      <c r="AV50" s="1410"/>
      <c r="AW50" s="2916">
        <f>(AZ50*AP50)+(BA50*AG50)+(BB50*AG50)+(BC50*AG50)</f>
        <v>810</v>
      </c>
      <c r="AX50" s="3042">
        <f>AW50/'Radiología simple.'!$AO$8</f>
        <v>67.5</v>
      </c>
      <c r="AY50" s="1807" t="str" cm="1">
        <f t="array" ref="AY50">_xlfn.IFS(AX50&lt;4,"estandar",AX50&gt;9,"compleja",AX50&gt;4,"avanzada")</f>
        <v>compleja</v>
      </c>
      <c r="AZ50" s="3297">
        <v>2</v>
      </c>
      <c r="BA50" s="3297">
        <v>2</v>
      </c>
      <c r="BB50" s="3297">
        <v>2</v>
      </c>
      <c r="BC50" s="3297">
        <v>1</v>
      </c>
      <c r="BD50" s="1164">
        <v>22.948998491704401</v>
      </c>
      <c r="BE50" s="1164">
        <v>56.951450980392202</v>
      </c>
      <c r="BF50" s="1163"/>
      <c r="BG50" s="1164">
        <v>50.751583710407203</v>
      </c>
      <c r="BH50" s="1164">
        <f>SUM(BD50,BE50,BG50)</f>
        <v>130.6520331825038</v>
      </c>
      <c r="BI50" s="1165"/>
      <c r="BJ50" s="1164">
        <v>73.403997943569095</v>
      </c>
      <c r="BK50" s="1164">
        <v>7.5</v>
      </c>
      <c r="BL50" s="1246">
        <v>154</v>
      </c>
      <c r="BM50" s="1164">
        <v>40.633745306496898</v>
      </c>
      <c r="BN50" s="1164">
        <f>SUM(BH50,BJ50,BK50,BL50,BM50)</f>
        <v>406.18977643256977</v>
      </c>
      <c r="BO50" s="1165"/>
      <c r="BP50" s="1200">
        <v>50</v>
      </c>
      <c r="BQ50" s="600"/>
      <c r="BR50" s="601"/>
    </row>
    <row r="51" spans="1:70" s="602" customFormat="1" ht="53.25" customHeight="1" x14ac:dyDescent="0.35">
      <c r="A51" s="537">
        <v>0</v>
      </c>
      <c r="B51" s="538">
        <v>9</v>
      </c>
      <c r="C51" s="537">
        <v>0</v>
      </c>
      <c r="D51" s="538">
        <v>7</v>
      </c>
      <c r="E51" s="537">
        <v>0</v>
      </c>
      <c r="F51" s="538">
        <v>5</v>
      </c>
      <c r="G51" s="537">
        <v>0</v>
      </c>
      <c r="H51" s="538">
        <v>2</v>
      </c>
      <c r="I51" s="1375" t="str">
        <f t="shared" si="16"/>
        <v>09070502</v>
      </c>
      <c r="J51" s="1375" t="str">
        <f t="shared" si="22"/>
        <v>09070502</v>
      </c>
      <c r="K51" s="3052"/>
      <c r="L51" s="835">
        <v>71762</v>
      </c>
      <c r="M51" s="835"/>
      <c r="N51" s="835"/>
      <c r="O51" s="835"/>
      <c r="P51" s="835"/>
      <c r="Q51" s="835"/>
      <c r="R51" s="835"/>
      <c r="S51" s="2703" t="s">
        <v>119</v>
      </c>
      <c r="T51" s="3185"/>
      <c r="U51" s="2663" t="s">
        <v>2661</v>
      </c>
      <c r="V51" s="835" t="s">
        <v>240</v>
      </c>
      <c r="W51" s="2699" t="s">
        <v>2662</v>
      </c>
      <c r="X51" s="2503" t="s">
        <v>2661</v>
      </c>
      <c r="Y51" s="2546"/>
      <c r="Z51" s="2543"/>
      <c r="AA51" s="2543"/>
      <c r="AB51" s="2550" t="s">
        <v>2663</v>
      </c>
      <c r="AC51" s="3507">
        <f t="shared" si="23"/>
        <v>67.5</v>
      </c>
      <c r="AD51" s="3654" t="s">
        <v>2664</v>
      </c>
      <c r="AE51" s="3654"/>
      <c r="AF51" s="3407">
        <v>90</v>
      </c>
      <c r="AG51" s="3398">
        <v>120</v>
      </c>
      <c r="AH51" s="3384"/>
      <c r="AI51" s="3384"/>
      <c r="AJ51" s="3384"/>
      <c r="AK51" s="3384"/>
      <c r="AL51" s="3384"/>
      <c r="AM51" s="3384"/>
      <c r="AN51" s="3384"/>
      <c r="AO51" s="3407">
        <v>90</v>
      </c>
      <c r="AP51" s="3398">
        <v>105</v>
      </c>
      <c r="AQ51" s="2013"/>
      <c r="AR51" s="1784"/>
      <c r="AS51" s="1784"/>
      <c r="AT51" s="1784"/>
      <c r="AU51" s="1907"/>
      <c r="AV51" s="1410"/>
      <c r="AW51" s="2916">
        <f>(AZ51*AP51)+(BA51*AG51)+(BB51*AG51)+(BC51*AG51)</f>
        <v>810</v>
      </c>
      <c r="AX51" s="3042">
        <f>AW51/'Radiología simple.'!$AO$8</f>
        <v>67.5</v>
      </c>
      <c r="AY51" s="1807" t="str" cm="1">
        <f t="array" ref="AY51">_xlfn.IFS(AX51&lt;4,"estandar",AX51&gt;9,"compleja",AX51&gt;4,"avanzada")</f>
        <v>compleja</v>
      </c>
      <c r="AZ51" s="3297">
        <v>2</v>
      </c>
      <c r="BA51" s="3297">
        <v>2</v>
      </c>
      <c r="BB51" s="3297">
        <v>2</v>
      </c>
      <c r="BC51" s="3297">
        <v>1</v>
      </c>
      <c r="BD51" s="1164">
        <v>29.505855203619902</v>
      </c>
      <c r="BE51" s="1164">
        <v>73.2232941176471</v>
      </c>
      <c r="BF51" s="1163"/>
      <c r="BG51" s="1164">
        <v>65.252036199095002</v>
      </c>
      <c r="BH51" s="1164">
        <f>SUM(BD51,BE51,BG51)</f>
        <v>167.981185520362</v>
      </c>
      <c r="BI51" s="1165"/>
      <c r="BJ51" s="1164">
        <v>94.376568784588898</v>
      </c>
      <c r="BK51" s="1164">
        <v>7.5</v>
      </c>
      <c r="BL51" s="1246">
        <v>154</v>
      </c>
      <c r="BM51" s="1164">
        <v>40.633745306496898</v>
      </c>
      <c r="BN51" s="1164">
        <f>SUM(BH51,BJ51,BK51,BL51,BM51)</f>
        <v>464.49149961144781</v>
      </c>
      <c r="BO51" s="1165"/>
      <c r="BP51" s="1200">
        <v>50</v>
      </c>
      <c r="BQ51" s="600"/>
      <c r="BR51" s="601"/>
    </row>
    <row r="52" spans="1:70" s="602" customFormat="1" ht="53.25" customHeight="1" x14ac:dyDescent="0.35">
      <c r="A52" s="537">
        <v>0</v>
      </c>
      <c r="B52" s="538">
        <v>9</v>
      </c>
      <c r="C52" s="537">
        <v>0</v>
      </c>
      <c r="D52" s="538">
        <v>7</v>
      </c>
      <c r="E52" s="537">
        <v>0</v>
      </c>
      <c r="F52" s="538">
        <v>5</v>
      </c>
      <c r="G52" s="537">
        <v>0</v>
      </c>
      <c r="H52" s="538">
        <v>3</v>
      </c>
      <c r="I52" s="1375" t="str">
        <f t="shared" si="16"/>
        <v>09070503</v>
      </c>
      <c r="J52" s="1375" t="str">
        <f t="shared" si="22"/>
        <v>09070503</v>
      </c>
      <c r="K52" s="3052"/>
      <c r="L52" s="835">
        <v>71763</v>
      </c>
      <c r="M52" s="835"/>
      <c r="N52" s="835"/>
      <c r="O52" s="835"/>
      <c r="P52" s="835"/>
      <c r="Q52" s="835"/>
      <c r="R52" s="835"/>
      <c r="S52" s="2703" t="s">
        <v>119</v>
      </c>
      <c r="T52" s="3185"/>
      <c r="U52" s="2663" t="s">
        <v>2665</v>
      </c>
      <c r="V52" s="835" t="s">
        <v>240</v>
      </c>
      <c r="W52" s="2699" t="s">
        <v>2666</v>
      </c>
      <c r="X52" s="2503" t="s">
        <v>2665</v>
      </c>
      <c r="Y52" s="2546"/>
      <c r="Z52" s="2543"/>
      <c r="AA52" s="2543"/>
      <c r="AB52" s="2550" t="s">
        <v>2597</v>
      </c>
      <c r="AC52" s="3507">
        <f t="shared" si="23"/>
        <v>85</v>
      </c>
      <c r="AD52" s="3654" t="s">
        <v>2667</v>
      </c>
      <c r="AE52" s="3654"/>
      <c r="AF52" s="3407">
        <v>180</v>
      </c>
      <c r="AG52" s="3398">
        <v>150</v>
      </c>
      <c r="AH52" s="3384"/>
      <c r="AI52" s="3384"/>
      <c r="AJ52" s="3384"/>
      <c r="AK52" s="3384"/>
      <c r="AL52" s="3384"/>
      <c r="AM52" s="3384"/>
      <c r="AN52" s="3384"/>
      <c r="AO52" s="3407">
        <v>180</v>
      </c>
      <c r="AP52" s="3398">
        <v>135</v>
      </c>
      <c r="AQ52" s="2013"/>
      <c r="AR52" s="1784"/>
      <c r="AS52" s="1784"/>
      <c r="AT52" s="1784"/>
      <c r="AU52" s="1907"/>
      <c r="AV52" s="1410"/>
      <c r="AW52" s="2916">
        <f>(AZ52*AP52)+(BA52*AG52)+(BB52*AG52)+(BC52*AG52)</f>
        <v>1020</v>
      </c>
      <c r="AX52" s="3042">
        <f>AW52/'Radiología simple.'!$AO$8</f>
        <v>85</v>
      </c>
      <c r="AY52" s="1807" t="str" cm="1">
        <f t="array" ref="AY52">_xlfn.IFS(AX52&lt;4,"estandar",AX52&gt;9,"compleja",AX52&gt;4,"avanzada")</f>
        <v>compleja</v>
      </c>
      <c r="AZ52" s="3297">
        <v>2</v>
      </c>
      <c r="BA52" s="3297">
        <v>2</v>
      </c>
      <c r="BB52" s="3297">
        <v>2</v>
      </c>
      <c r="BC52" s="3297">
        <v>1</v>
      </c>
      <c r="BD52" s="1164">
        <v>59.011710407239804</v>
      </c>
      <c r="BE52" s="1164">
        <v>146.446588235294</v>
      </c>
      <c r="BF52" s="1163"/>
      <c r="BG52" s="1164">
        <v>130.50407239819</v>
      </c>
      <c r="BH52" s="1164">
        <f>SUM(BD52,BE52,BG52)</f>
        <v>335.96237104072384</v>
      </c>
      <c r="BI52" s="1165"/>
      <c r="BJ52" s="1164">
        <v>188.75313756917799</v>
      </c>
      <c r="BK52" s="1164">
        <v>7.5</v>
      </c>
      <c r="BL52" s="1246">
        <v>154</v>
      </c>
      <c r="BM52" s="1164">
        <v>40.633745306496898</v>
      </c>
      <c r="BN52" s="1164">
        <f>SUM(BH52,BJ52,BK52,BL52,BM52)</f>
        <v>726.84925391639865</v>
      </c>
      <c r="BO52" s="1165"/>
      <c r="BP52" s="1200">
        <v>50</v>
      </c>
      <c r="BQ52" s="600"/>
      <c r="BR52" s="601"/>
    </row>
    <row r="53" spans="1:70" s="602" customFormat="1" ht="53.25" customHeight="1" x14ac:dyDescent="0.35">
      <c r="A53" s="1387">
        <v>0</v>
      </c>
      <c r="B53" s="1388">
        <v>9</v>
      </c>
      <c r="C53" s="1387">
        <v>0</v>
      </c>
      <c r="D53" s="1388">
        <v>7</v>
      </c>
      <c r="E53" s="1387">
        <v>0</v>
      </c>
      <c r="F53" s="1388">
        <v>5</v>
      </c>
      <c r="G53" s="1387">
        <v>0</v>
      </c>
      <c r="H53" s="1388">
        <v>4</v>
      </c>
      <c r="I53" s="1375"/>
      <c r="J53" s="2841" t="str">
        <f t="shared" si="22"/>
        <v>09070504</v>
      </c>
      <c r="K53" s="3052"/>
      <c r="L53" s="835"/>
      <c r="M53" s="835"/>
      <c r="N53" s="835"/>
      <c r="O53" s="835"/>
      <c r="P53" s="835"/>
      <c r="Q53" s="835"/>
      <c r="R53" s="835"/>
      <c r="S53" s="2669" t="s">
        <v>94</v>
      </c>
      <c r="T53" s="3191"/>
      <c r="U53" s="2685" t="s">
        <v>2668</v>
      </c>
      <c r="V53" s="2870" t="s">
        <v>291</v>
      </c>
      <c r="W53" s="2699" t="s">
        <v>2669</v>
      </c>
      <c r="X53" s="3299" t="s">
        <v>2668</v>
      </c>
      <c r="Y53" s="2546"/>
      <c r="Z53" s="3300"/>
      <c r="AA53" s="3300"/>
      <c r="AB53" s="3301"/>
      <c r="AC53" s="3507">
        <f t="shared" si="23"/>
        <v>85</v>
      </c>
      <c r="AD53" s="3656"/>
      <c r="AE53" s="3656"/>
      <c r="AF53" s="3384"/>
      <c r="AG53" s="3398">
        <v>150</v>
      </c>
      <c r="AH53" s="3384"/>
      <c r="AI53" s="3384"/>
      <c r="AJ53" s="3384"/>
      <c r="AK53" s="3384"/>
      <c r="AL53" s="3384"/>
      <c r="AM53" s="3384"/>
      <c r="AN53" s="3384"/>
      <c r="AO53" s="3384"/>
      <c r="AP53" s="3398">
        <v>135</v>
      </c>
      <c r="AQ53" s="2013"/>
      <c r="AR53" s="1784"/>
      <c r="AS53" s="1784"/>
      <c r="AT53" s="1784"/>
      <c r="AU53" s="1907"/>
      <c r="AV53" s="1410"/>
      <c r="AW53" s="2916">
        <f>(AZ53*AP53)+(BA53*AG53)+(BB53*AG53)+(BC53*AG53)</f>
        <v>1020</v>
      </c>
      <c r="AX53" s="3042">
        <f>AW53/'Radiología simple.'!$AO$8</f>
        <v>85</v>
      </c>
      <c r="AY53" s="1807" t="str" cm="1">
        <f t="array" ref="AY53">_xlfn.IFS(AX53&lt;4,"estandar",AX53&gt;9,"compleja",AX53&gt;4,"avanzada")</f>
        <v>compleja</v>
      </c>
      <c r="AZ53" s="3297">
        <v>2</v>
      </c>
      <c r="BA53" s="3297">
        <v>2</v>
      </c>
      <c r="BB53" s="3297">
        <v>2</v>
      </c>
      <c r="BC53" s="3297">
        <v>1</v>
      </c>
      <c r="BD53" s="1164"/>
      <c r="BE53" s="1164"/>
      <c r="BF53" s="1163"/>
      <c r="BG53" s="1164"/>
      <c r="BH53" s="1164"/>
      <c r="BI53" s="1165"/>
      <c r="BJ53" s="1164"/>
      <c r="BK53" s="1164"/>
      <c r="BL53" s="1164"/>
      <c r="BM53" s="1164"/>
      <c r="BN53" s="1164"/>
      <c r="BO53" s="1165"/>
      <c r="BP53" s="1200"/>
      <c r="BQ53" s="600"/>
      <c r="BR53" s="601"/>
    </row>
    <row r="54" spans="1:70" s="564" customFormat="1" ht="20.25" customHeight="1" x14ac:dyDescent="0.6">
      <c r="A54" s="824"/>
      <c r="B54" s="825"/>
      <c r="C54" s="824"/>
      <c r="D54" s="825"/>
      <c r="E54" s="824"/>
      <c r="F54" s="825"/>
      <c r="G54" s="824"/>
      <c r="H54" s="825"/>
      <c r="I54" s="1375"/>
      <c r="J54" s="1375" t="str">
        <f t="shared" si="22"/>
        <v/>
      </c>
      <c r="K54" s="1018"/>
      <c r="L54" s="830"/>
      <c r="M54" s="830"/>
      <c r="N54" s="830"/>
      <c r="O54" s="830"/>
      <c r="P54" s="830"/>
      <c r="Q54" s="830"/>
      <c r="R54" s="830"/>
      <c r="S54" s="830"/>
      <c r="T54" s="879"/>
      <c r="U54" s="555"/>
      <c r="V54" s="830"/>
      <c r="W54" s="3353"/>
      <c r="X54" s="555"/>
      <c r="Y54" s="555"/>
      <c r="Z54" s="555"/>
      <c r="AA54" s="555"/>
      <c r="AB54" s="1886"/>
      <c r="AC54" s="3655"/>
      <c r="AD54" s="3655"/>
      <c r="AE54" s="3655"/>
      <c r="AF54" s="3379"/>
      <c r="AG54" s="3398"/>
      <c r="AH54" s="3379"/>
      <c r="AI54" s="3379"/>
      <c r="AJ54" s="3379"/>
      <c r="AK54" s="3379"/>
      <c r="AL54" s="3379"/>
      <c r="AM54" s="3379"/>
      <c r="AN54" s="3379"/>
      <c r="AO54" s="3379"/>
      <c r="AP54" s="3379"/>
      <c r="AQ54" s="2141"/>
      <c r="AR54" s="1782"/>
      <c r="AS54" s="1782"/>
      <c r="AT54" s="1782"/>
      <c r="AU54" s="1833"/>
      <c r="AV54" s="1726"/>
      <c r="AW54" s="1919"/>
      <c r="AX54" s="1550"/>
      <c r="AY54" s="1920"/>
      <c r="AZ54" s="1560"/>
      <c r="BA54" s="1147"/>
      <c r="BB54" s="1147"/>
      <c r="BC54" s="1147"/>
      <c r="BD54" s="1149"/>
      <c r="BE54" s="1149"/>
      <c r="BF54" s="1147"/>
      <c r="BG54" s="1149"/>
      <c r="BH54" s="1149"/>
      <c r="BI54" s="1151"/>
      <c r="BJ54" s="1149"/>
      <c r="BK54" s="1149"/>
      <c r="BL54" s="1149"/>
      <c r="BM54" s="1149"/>
      <c r="BN54" s="1149"/>
      <c r="BO54" s="1152"/>
      <c r="BP54" s="1221"/>
      <c r="BQ54" s="836"/>
      <c r="BR54" s="837"/>
    </row>
    <row r="55" spans="1:70" ht="25.5" customHeight="1" x14ac:dyDescent="0.35">
      <c r="A55" s="809"/>
      <c r="B55" s="810"/>
      <c r="C55" s="809"/>
      <c r="D55" s="810"/>
      <c r="E55" s="809"/>
      <c r="F55" s="810"/>
      <c r="G55" s="809"/>
      <c r="H55" s="810"/>
      <c r="I55" s="811" t="str">
        <f>CONCATENATE(A55,B55,C55,D55,E55,F55,G55,H55)</f>
        <v/>
      </c>
      <c r="J55" s="811" t="str">
        <f t="shared" si="22"/>
        <v/>
      </c>
      <c r="K55" s="812">
        <v>177</v>
      </c>
      <c r="L55" s="812"/>
      <c r="M55" s="812"/>
      <c r="N55" s="812"/>
      <c r="O55" s="812"/>
      <c r="P55" s="812"/>
      <c r="Q55" s="812"/>
      <c r="R55" s="812"/>
      <c r="S55" s="813" t="s">
        <v>119</v>
      </c>
      <c r="T55" s="844" t="s">
        <v>2670</v>
      </c>
      <c r="U55" s="3066" t="s">
        <v>2671</v>
      </c>
      <c r="V55" s="3067" t="s">
        <v>653</v>
      </c>
      <c r="W55" s="3101"/>
      <c r="X55" s="846" t="s">
        <v>2670</v>
      </c>
      <c r="Y55" s="846"/>
      <c r="Z55" s="846"/>
      <c r="AA55" s="846"/>
      <c r="AB55" s="1124"/>
      <c r="AC55" s="3651"/>
      <c r="AD55" s="3651"/>
      <c r="AE55" s="3651"/>
      <c r="AF55" s="3651"/>
      <c r="AG55" s="3651"/>
      <c r="AH55" s="3651"/>
      <c r="AI55" s="3651"/>
      <c r="AJ55" s="3651"/>
      <c r="AK55" s="3651"/>
      <c r="AL55" s="3651"/>
      <c r="AM55" s="3651"/>
      <c r="AN55" s="3651"/>
      <c r="AO55" s="3651"/>
      <c r="AP55" s="3651"/>
      <c r="AQ55" s="2161"/>
      <c r="AR55" s="2057"/>
      <c r="AS55" s="2057"/>
      <c r="AT55" s="2057"/>
      <c r="AU55" s="2058"/>
      <c r="AV55" s="2043"/>
      <c r="AW55" s="2078"/>
      <c r="AX55" s="846"/>
      <c r="AY55" s="2079"/>
      <c r="AZ55" s="3290"/>
      <c r="BA55" s="814"/>
      <c r="BB55" s="814"/>
      <c r="BC55" s="814"/>
      <c r="BD55" s="846"/>
      <c r="BE55" s="846"/>
      <c r="BF55" s="846"/>
      <c r="BG55" s="846"/>
      <c r="BH55" s="846"/>
      <c r="BI55" s="846"/>
      <c r="BJ55" s="846"/>
      <c r="BK55" s="846"/>
      <c r="BL55" s="846"/>
      <c r="BM55" s="846"/>
      <c r="BN55" s="846"/>
      <c r="BO55" s="846"/>
      <c r="BP55" s="846"/>
      <c r="BQ55" s="177"/>
      <c r="BR55" s="46"/>
    </row>
    <row r="56" spans="1:70" s="602" customFormat="1" ht="71.25" customHeight="1" x14ac:dyDescent="0.35">
      <c r="A56" s="537">
        <v>0</v>
      </c>
      <c r="B56" s="538">
        <v>9</v>
      </c>
      <c r="C56" s="537">
        <v>0</v>
      </c>
      <c r="D56" s="538">
        <v>7</v>
      </c>
      <c r="E56" s="537">
        <v>0</v>
      </c>
      <c r="F56" s="538">
        <v>6</v>
      </c>
      <c r="G56" s="537">
        <v>0</v>
      </c>
      <c r="H56" s="538">
        <v>1</v>
      </c>
      <c r="I56" s="1375" t="str">
        <f>CONCATENATE(A56,B56,C56,D56,E56,F56,G56,H56)</f>
        <v>09070601</v>
      </c>
      <c r="J56" s="1375" t="str">
        <f t="shared" si="22"/>
        <v>09070601</v>
      </c>
      <c r="K56" s="835"/>
      <c r="L56" s="835">
        <v>71771</v>
      </c>
      <c r="M56" s="835"/>
      <c r="N56" s="835"/>
      <c r="O56" s="835"/>
      <c r="P56" s="835"/>
      <c r="Q56" s="835"/>
      <c r="R56" s="835"/>
      <c r="S56" s="2703" t="s">
        <v>119</v>
      </c>
      <c r="T56" s="2663" t="s">
        <v>2672</v>
      </c>
      <c r="U56" s="2765"/>
      <c r="V56" s="2703" t="s">
        <v>240</v>
      </c>
      <c r="W56" s="2699" t="s">
        <v>2673</v>
      </c>
      <c r="X56" s="2503" t="s">
        <v>2672</v>
      </c>
      <c r="Y56" s="3053" t="s">
        <v>649</v>
      </c>
      <c r="Z56" s="2543"/>
      <c r="AA56" s="2543"/>
      <c r="AB56" s="2550" t="s">
        <v>1477</v>
      </c>
      <c r="AC56" s="3507">
        <f t="shared" ref="AC56:AC57" si="24">AX56</f>
        <v>50</v>
      </c>
      <c r="AD56" s="3654" t="s">
        <v>2594</v>
      </c>
      <c r="AE56" s="3654"/>
      <c r="AF56" s="3407">
        <v>60</v>
      </c>
      <c r="AG56" s="3398">
        <v>90</v>
      </c>
      <c r="AH56" s="3384"/>
      <c r="AI56" s="3384"/>
      <c r="AJ56" s="3384"/>
      <c r="AK56" s="3384"/>
      <c r="AL56" s="3384"/>
      <c r="AM56" s="3384"/>
      <c r="AN56" s="3384"/>
      <c r="AO56" s="3407">
        <v>60</v>
      </c>
      <c r="AP56" s="3398">
        <v>75</v>
      </c>
      <c r="AQ56" s="2013"/>
      <c r="AR56" s="1784"/>
      <c r="AS56" s="1784"/>
      <c r="AT56" s="1784"/>
      <c r="AU56" s="1907"/>
      <c r="AV56" s="1410"/>
      <c r="AW56" s="2916">
        <f>(AZ56*AP56)+(BA56*AG56)+(BB56*AG56)+(BC56*AG56)</f>
        <v>600</v>
      </c>
      <c r="AX56" s="3042">
        <f>AW56/'Radiología simple.'!$AO$8</f>
        <v>50</v>
      </c>
      <c r="AY56" s="1807" t="str" cm="1">
        <f t="array" ref="AY56">_xlfn.IFS(AX56&lt;4,"estandar",AX56&gt;9,"compleja",AX56&gt;4,"avanzada")</f>
        <v>compleja</v>
      </c>
      <c r="AZ56" s="3297">
        <v>2</v>
      </c>
      <c r="BA56" s="3297">
        <v>2</v>
      </c>
      <c r="BB56" s="3297">
        <v>2</v>
      </c>
      <c r="BC56" s="3297">
        <v>1</v>
      </c>
      <c r="BD56" s="1164">
        <v>19.670570135746601</v>
      </c>
      <c r="BE56" s="1164">
        <v>48.8155294117647</v>
      </c>
      <c r="BF56" s="1163"/>
      <c r="BG56" s="1164">
        <v>43.501357466063297</v>
      </c>
      <c r="BH56" s="1164">
        <f>SUM(BD56,BE56,BG56)</f>
        <v>111.9874570135746</v>
      </c>
      <c r="BI56" s="1165"/>
      <c r="BJ56" s="1164">
        <v>62.917712523059201</v>
      </c>
      <c r="BK56" s="1164">
        <v>7.5</v>
      </c>
      <c r="BL56" s="1246">
        <v>136</v>
      </c>
      <c r="BM56" s="1164">
        <v>40.633745306496898</v>
      </c>
      <c r="BN56" s="1164">
        <f>SUM(BH56,BJ56,BK56,BL56,BM56)</f>
        <v>359.03891484313073</v>
      </c>
      <c r="BO56" s="1165"/>
      <c r="BP56" s="1200">
        <v>50</v>
      </c>
      <c r="BQ56" s="600"/>
      <c r="BR56" s="601"/>
    </row>
    <row r="57" spans="1:70" s="602" customFormat="1" ht="78.75" customHeight="1" x14ac:dyDescent="0.35">
      <c r="A57" s="1387">
        <v>0</v>
      </c>
      <c r="B57" s="1388">
        <v>9</v>
      </c>
      <c r="C57" s="1387">
        <v>0</v>
      </c>
      <c r="D57" s="1388">
        <v>7</v>
      </c>
      <c r="E57" s="1387">
        <v>0</v>
      </c>
      <c r="F57" s="1388">
        <v>6</v>
      </c>
      <c r="G57" s="1387">
        <v>0</v>
      </c>
      <c r="H57" s="1388">
        <v>2</v>
      </c>
      <c r="I57" s="1375"/>
      <c r="J57" s="2841" t="str">
        <f t="shared" si="22"/>
        <v>09070602</v>
      </c>
      <c r="K57" s="835"/>
      <c r="L57" s="835"/>
      <c r="M57" s="835"/>
      <c r="N57" s="835"/>
      <c r="O57" s="835"/>
      <c r="P57" s="835"/>
      <c r="Q57" s="835"/>
      <c r="R57" s="835"/>
      <c r="S57" s="2669" t="s">
        <v>94</v>
      </c>
      <c r="T57" s="3675" t="s">
        <v>2674</v>
      </c>
      <c r="U57" s="2671"/>
      <c r="V57" s="3302" t="s">
        <v>291</v>
      </c>
      <c r="W57" s="2699" t="s">
        <v>2675</v>
      </c>
      <c r="X57" s="2676"/>
      <c r="Y57" s="3029" t="s">
        <v>649</v>
      </c>
      <c r="Z57" s="2676"/>
      <c r="AA57" s="2676"/>
      <c r="AB57" s="3303"/>
      <c r="AC57" s="3507">
        <f t="shared" si="24"/>
        <v>67.5</v>
      </c>
      <c r="AD57" s="3657"/>
      <c r="AE57" s="3657"/>
      <c r="AF57" s="3379"/>
      <c r="AG57" s="3545">
        <v>120</v>
      </c>
      <c r="AH57" s="3379"/>
      <c r="AI57" s="3379"/>
      <c r="AJ57" s="3379"/>
      <c r="AK57" s="3384"/>
      <c r="AL57" s="3384"/>
      <c r="AM57" s="3384"/>
      <c r="AN57" s="3384"/>
      <c r="AO57" s="3384"/>
      <c r="AP57" s="3398">
        <v>105</v>
      </c>
      <c r="AQ57" s="2013"/>
      <c r="AR57" s="1784"/>
      <c r="AS57" s="1784"/>
      <c r="AT57" s="1784"/>
      <c r="AU57" s="1907"/>
      <c r="AV57" s="1410"/>
      <c r="AW57" s="2916">
        <f>(AZ57*AP57)+(BA57*AG57)+(BB57*AG57)+(BC57*AG57)</f>
        <v>810</v>
      </c>
      <c r="AX57" s="3042">
        <f>AW57/'Radiología simple.'!$AO$8</f>
        <v>67.5</v>
      </c>
      <c r="AY57" s="1807" t="str" cm="1">
        <f t="array" ref="AY57">_xlfn.IFS(AX57&lt;4,"estandar",AX57&gt;9,"compleja",AX57&gt;4,"avanzada")</f>
        <v>compleja</v>
      </c>
      <c r="AZ57" s="3297">
        <v>2</v>
      </c>
      <c r="BA57" s="3297">
        <v>2</v>
      </c>
      <c r="BB57" s="3297">
        <v>2</v>
      </c>
      <c r="BC57" s="3297">
        <v>1</v>
      </c>
      <c r="BD57" s="1164"/>
      <c r="BE57" s="1164"/>
      <c r="BF57" s="1163"/>
      <c r="BG57" s="1164"/>
      <c r="BH57" s="1164"/>
      <c r="BI57" s="1165"/>
      <c r="BJ57" s="1164"/>
      <c r="BK57" s="1164"/>
      <c r="BL57" s="1246"/>
      <c r="BM57" s="1164"/>
      <c r="BN57" s="1164"/>
      <c r="BO57" s="1165"/>
      <c r="BP57" s="1200"/>
      <c r="BQ57" s="600"/>
      <c r="BR57" s="601"/>
    </row>
    <row r="58" spans="1:70" ht="20.25" customHeight="1" x14ac:dyDescent="0.55000000000000004">
      <c r="A58" s="537"/>
      <c r="B58" s="538"/>
      <c r="C58" s="537"/>
      <c r="D58" s="538"/>
      <c r="E58" s="537"/>
      <c r="F58" s="538"/>
      <c r="G58" s="537"/>
      <c r="H58" s="538"/>
      <c r="I58" s="1375" t="str">
        <f t="shared" ref="I58:I69" si="25">CONCATENATE(A58,B58,C58,D58,E58,F58,G58,H58)</f>
        <v/>
      </c>
      <c r="J58" s="1375"/>
      <c r="K58" s="830"/>
      <c r="L58" s="830"/>
      <c r="M58" s="830"/>
      <c r="N58" s="830"/>
      <c r="O58" s="830"/>
      <c r="P58" s="830"/>
      <c r="Q58" s="830"/>
      <c r="R58" s="830"/>
      <c r="S58" s="830"/>
      <c r="T58" s="879"/>
      <c r="U58" s="1146"/>
      <c r="V58" s="781"/>
      <c r="W58" s="2996"/>
      <c r="X58" s="555"/>
      <c r="Y58" s="849"/>
      <c r="Z58" s="555"/>
      <c r="AA58" s="555"/>
      <c r="AB58" s="1886"/>
      <c r="AC58" s="3655"/>
      <c r="AD58" s="3655"/>
      <c r="AE58" s="3655"/>
      <c r="AF58" s="3379"/>
      <c r="AG58" s="3379"/>
      <c r="AH58" s="3379"/>
      <c r="AI58" s="3379"/>
      <c r="AJ58" s="3379"/>
      <c r="AK58" s="3384"/>
      <c r="AL58" s="3384"/>
      <c r="AM58" s="3384"/>
      <c r="AN58" s="3384"/>
      <c r="AO58" s="3384"/>
      <c r="AP58" s="3384"/>
      <c r="AQ58" s="2013"/>
      <c r="AR58" s="1784"/>
      <c r="AS58" s="1784"/>
      <c r="AT58" s="1784"/>
      <c r="AU58" s="1907"/>
      <c r="AV58" s="1410"/>
      <c r="AW58" s="2916">
        <f>(AZ58*AP58)+(BA58*AG58)+(BB58*AG58)+(BC58*AG58)</f>
        <v>0</v>
      </c>
      <c r="AX58" s="3042">
        <f>AW58/'Radiología simple.'!$AO$8</f>
        <v>0</v>
      </c>
      <c r="AY58" s="2921"/>
      <c r="AZ58" s="1555"/>
      <c r="BA58" s="1163"/>
      <c r="BB58" s="1163"/>
      <c r="BC58" s="1163"/>
      <c r="BD58" s="1164"/>
      <c r="BE58" s="1164"/>
      <c r="BF58" s="1163"/>
      <c r="BG58" s="1164"/>
      <c r="BH58" s="1164"/>
      <c r="BI58" s="1162"/>
      <c r="BJ58" s="1164"/>
      <c r="BK58" s="1164"/>
      <c r="BL58" s="1164"/>
      <c r="BM58" s="1164"/>
      <c r="BN58" s="1164"/>
      <c r="BO58" s="1165"/>
      <c r="BP58" s="1200"/>
      <c r="BQ58" s="177"/>
      <c r="BR58" s="46"/>
    </row>
    <row r="59" spans="1:70" ht="20.25" customHeight="1" x14ac:dyDescent="0.6">
      <c r="A59" s="809"/>
      <c r="B59" s="810"/>
      <c r="C59" s="809"/>
      <c r="D59" s="810"/>
      <c r="E59" s="809"/>
      <c r="F59" s="810"/>
      <c r="G59" s="809"/>
      <c r="H59" s="810"/>
      <c r="I59" s="811" t="str">
        <f t="shared" si="25"/>
        <v/>
      </c>
      <c r="J59" s="811"/>
      <c r="K59" s="943">
        <v>178</v>
      </c>
      <c r="L59" s="943"/>
      <c r="M59" s="943"/>
      <c r="N59" s="943"/>
      <c r="O59" s="943"/>
      <c r="P59" s="943"/>
      <c r="Q59" s="943"/>
      <c r="R59" s="943"/>
      <c r="S59" s="944" t="s">
        <v>119</v>
      </c>
      <c r="T59" s="1006" t="s">
        <v>2676</v>
      </c>
      <c r="U59" s="1015"/>
      <c r="V59" s="1019"/>
      <c r="W59" s="3103"/>
      <c r="X59" s="945" t="s">
        <v>2677</v>
      </c>
      <c r="Y59" s="945"/>
      <c r="Z59" s="945"/>
      <c r="AA59" s="945"/>
      <c r="AB59" s="1607"/>
      <c r="AC59" s="3658"/>
      <c r="AD59" s="3658"/>
      <c r="AE59" s="3658"/>
      <c r="AF59" s="3658"/>
      <c r="AG59" s="3658"/>
      <c r="AH59" s="3658"/>
      <c r="AI59" s="3658"/>
      <c r="AJ59" s="3658"/>
      <c r="AK59" s="3658"/>
      <c r="AL59" s="3658"/>
      <c r="AM59" s="3658"/>
      <c r="AN59" s="3658"/>
      <c r="AO59" s="3658"/>
      <c r="AP59" s="3658"/>
      <c r="AQ59" s="2153"/>
      <c r="AR59" s="2004"/>
      <c r="AS59" s="2004"/>
      <c r="AT59" s="2004"/>
      <c r="AU59" s="2005"/>
      <c r="AV59" s="1993"/>
      <c r="AW59" s="2021"/>
      <c r="AX59" s="945"/>
      <c r="AY59" s="2022"/>
      <c r="AZ59" s="3291"/>
      <c r="BA59" s="1019"/>
      <c r="BB59" s="1019"/>
      <c r="BC59" s="1019"/>
      <c r="BD59" s="945"/>
      <c r="BE59" s="945"/>
      <c r="BF59" s="945"/>
      <c r="BG59" s="945"/>
      <c r="BH59" s="945"/>
      <c r="BI59" s="945"/>
      <c r="BJ59" s="945"/>
      <c r="BK59" s="945"/>
      <c r="BL59" s="945"/>
      <c r="BM59" s="945"/>
      <c r="BN59" s="945"/>
      <c r="BO59" s="945"/>
      <c r="BP59" s="945"/>
      <c r="BQ59" s="177"/>
      <c r="BR59" s="46"/>
    </row>
    <row r="60" spans="1:70" s="602" customFormat="1" ht="53.25" customHeight="1" x14ac:dyDescent="0.35">
      <c r="A60" s="537">
        <v>0</v>
      </c>
      <c r="B60" s="538">
        <v>9</v>
      </c>
      <c r="C60" s="537">
        <v>0</v>
      </c>
      <c r="D60" s="538">
        <v>7</v>
      </c>
      <c r="E60" s="537">
        <v>0</v>
      </c>
      <c r="F60" s="538">
        <v>7</v>
      </c>
      <c r="G60" s="537">
        <v>0</v>
      </c>
      <c r="H60" s="538">
        <v>1</v>
      </c>
      <c r="I60" s="1375" t="str">
        <f t="shared" si="25"/>
        <v>09070701</v>
      </c>
      <c r="J60" s="1375" t="str">
        <f t="shared" ref="J60:J64" si="26">CONCATENATE(A60,B60,C60,D60,E60,F60,G60,H60)</f>
        <v>09070701</v>
      </c>
      <c r="K60" s="835"/>
      <c r="L60" s="835">
        <v>71782</v>
      </c>
      <c r="M60" s="835"/>
      <c r="N60" s="835"/>
      <c r="O60" s="835"/>
      <c r="P60" s="835"/>
      <c r="Q60" s="835"/>
      <c r="R60" s="835"/>
      <c r="S60" s="2703" t="s">
        <v>119</v>
      </c>
      <c r="T60" s="2663" t="s">
        <v>2678</v>
      </c>
      <c r="U60" s="2435"/>
      <c r="V60" s="2703" t="s">
        <v>240</v>
      </c>
      <c r="W60" s="2415" t="s">
        <v>2679</v>
      </c>
      <c r="X60" s="2503" t="s">
        <v>2678</v>
      </c>
      <c r="Y60" s="3053" t="s">
        <v>649</v>
      </c>
      <c r="Z60" s="2543"/>
      <c r="AA60" s="2543"/>
      <c r="AB60" s="2550" t="s">
        <v>1477</v>
      </c>
      <c r="AC60" s="3507">
        <f t="shared" ref="AC60:AC64" si="27">AX60</f>
        <v>52.5</v>
      </c>
      <c r="AD60" s="3654" t="s">
        <v>2594</v>
      </c>
      <c r="AE60" s="3654"/>
      <c r="AF60" s="3407">
        <v>60</v>
      </c>
      <c r="AG60" s="3398">
        <v>90</v>
      </c>
      <c r="AH60" s="3384"/>
      <c r="AI60" s="3384"/>
      <c r="AJ60" s="3384"/>
      <c r="AK60" s="3384"/>
      <c r="AL60" s="3384"/>
      <c r="AM60" s="3384"/>
      <c r="AN60" s="3384"/>
      <c r="AO60" s="3407">
        <v>60</v>
      </c>
      <c r="AP60" s="3398">
        <v>90</v>
      </c>
      <c r="AQ60" s="2013"/>
      <c r="AR60" s="1784"/>
      <c r="AS60" s="1784"/>
      <c r="AT60" s="1784"/>
      <c r="AU60" s="1907"/>
      <c r="AV60" s="1410"/>
      <c r="AW60" s="2916">
        <f>(AZ60*AP60)+(BA60*AG60)+(BB60*AG60)+(BC60*AG60)</f>
        <v>630</v>
      </c>
      <c r="AX60" s="3042">
        <f>AW60/'Radiología simple.'!$AO$8</f>
        <v>52.5</v>
      </c>
      <c r="AY60" s="2921"/>
      <c r="AZ60" s="3297">
        <v>2</v>
      </c>
      <c r="BA60" s="3297">
        <v>2</v>
      </c>
      <c r="BB60" s="3297">
        <v>2</v>
      </c>
      <c r="BC60" s="3297">
        <v>1</v>
      </c>
      <c r="BD60" s="1164">
        <v>19.670570135746601</v>
      </c>
      <c r="BE60" s="1164">
        <v>48.8155294117647</v>
      </c>
      <c r="BF60" s="1163"/>
      <c r="BG60" s="1164">
        <v>43.501357466063297</v>
      </c>
      <c r="BH60" s="1164">
        <f>SUM(BD60,BE60,BG60)</f>
        <v>111.9874570135746</v>
      </c>
      <c r="BI60" s="1165"/>
      <c r="BJ60" s="1164">
        <v>62.917712523059201</v>
      </c>
      <c r="BK60" s="1164">
        <v>15</v>
      </c>
      <c r="BL60" s="1246">
        <v>129</v>
      </c>
      <c r="BM60" s="1164">
        <v>40.633745306496898</v>
      </c>
      <c r="BN60" s="1164">
        <f>SUM(BH60,BJ60,BK60,BL60,BM60)</f>
        <v>359.53891484313073</v>
      </c>
      <c r="BO60" s="1165"/>
      <c r="BP60" s="1200">
        <v>100</v>
      </c>
      <c r="BQ60" s="600"/>
      <c r="BR60" s="601"/>
    </row>
    <row r="61" spans="1:70" s="602" customFormat="1" ht="53.25" customHeight="1" x14ac:dyDescent="0.35">
      <c r="A61" s="537">
        <v>0</v>
      </c>
      <c r="B61" s="538">
        <v>9</v>
      </c>
      <c r="C61" s="537">
        <v>0</v>
      </c>
      <c r="D61" s="538">
        <v>7</v>
      </c>
      <c r="E61" s="537">
        <v>0</v>
      </c>
      <c r="F61" s="538">
        <v>8</v>
      </c>
      <c r="G61" s="537">
        <v>0</v>
      </c>
      <c r="H61" s="538">
        <v>1</v>
      </c>
      <c r="I61" s="1375" t="str">
        <f t="shared" si="25"/>
        <v>09070801</v>
      </c>
      <c r="J61" s="1375" t="str">
        <f t="shared" si="26"/>
        <v>09070801</v>
      </c>
      <c r="K61" s="835"/>
      <c r="L61" s="835">
        <v>71783</v>
      </c>
      <c r="M61" s="835"/>
      <c r="N61" s="835"/>
      <c r="O61" s="835"/>
      <c r="P61" s="835"/>
      <c r="Q61" s="835"/>
      <c r="R61" s="835"/>
      <c r="S61" s="2703" t="s">
        <v>119</v>
      </c>
      <c r="T61" s="2663" t="s">
        <v>2680</v>
      </c>
      <c r="U61" s="2435"/>
      <c r="V61" s="2703" t="s">
        <v>240</v>
      </c>
      <c r="W61" s="2415" t="s">
        <v>2681</v>
      </c>
      <c r="X61" s="2503" t="s">
        <v>2680</v>
      </c>
      <c r="Y61" s="3053" t="s">
        <v>649</v>
      </c>
      <c r="Z61" s="2543"/>
      <c r="AA61" s="2543"/>
      <c r="AB61" s="2550" t="s">
        <v>1477</v>
      </c>
      <c r="AC61" s="3507">
        <f t="shared" si="27"/>
        <v>52.5</v>
      </c>
      <c r="AD61" s="3654" t="s">
        <v>2682</v>
      </c>
      <c r="AE61" s="3654"/>
      <c r="AF61" s="3407">
        <v>60</v>
      </c>
      <c r="AG61" s="3398">
        <v>90</v>
      </c>
      <c r="AH61" s="3384"/>
      <c r="AI61" s="3384"/>
      <c r="AJ61" s="3384"/>
      <c r="AK61" s="3384"/>
      <c r="AL61" s="3384"/>
      <c r="AM61" s="3384"/>
      <c r="AN61" s="3384"/>
      <c r="AO61" s="3407">
        <v>60</v>
      </c>
      <c r="AP61" s="3398">
        <v>90</v>
      </c>
      <c r="AQ61" s="2013"/>
      <c r="AR61" s="1784"/>
      <c r="AS61" s="1784"/>
      <c r="AT61" s="1784"/>
      <c r="AU61" s="1907"/>
      <c r="AV61" s="1410"/>
      <c r="AW61" s="2916">
        <f>(AZ61*AP61)+(BA61*AG61)+(BB61*AG61)+(BC61*AG61)</f>
        <v>630</v>
      </c>
      <c r="AX61" s="3042">
        <f>AW61/'Radiología simple.'!$AO$8</f>
        <v>52.5</v>
      </c>
      <c r="AY61" s="1807" t="str" cm="1">
        <f t="array" ref="AY61">_xlfn.IFS(AX61&lt;4,"estandar",AX61&gt;9,"compleja",AX61&gt;4,"avanzada")</f>
        <v>compleja</v>
      </c>
      <c r="AZ61" s="3297">
        <v>2</v>
      </c>
      <c r="BA61" s="3297">
        <v>2</v>
      </c>
      <c r="BB61" s="3297">
        <v>2</v>
      </c>
      <c r="BC61" s="3297">
        <v>1</v>
      </c>
      <c r="BD61" s="1164">
        <v>19.670570135746601</v>
      </c>
      <c r="BE61" s="1164">
        <v>48.8155294117647</v>
      </c>
      <c r="BF61" s="1163"/>
      <c r="BG61" s="1164">
        <v>43.501357466063297</v>
      </c>
      <c r="BH61" s="1164">
        <f>SUM(BD61,BE61,BG61)</f>
        <v>111.9874570135746</v>
      </c>
      <c r="BI61" s="1165"/>
      <c r="BJ61" s="1164">
        <v>62.917712523059201</v>
      </c>
      <c r="BK61" s="1164">
        <v>22.5</v>
      </c>
      <c r="BL61" s="1246">
        <v>129</v>
      </c>
      <c r="BM61" s="1164">
        <v>40.633745306496898</v>
      </c>
      <c r="BN61" s="1164">
        <f>SUM(BH61,BJ61,BK61,BL61,BM61)</f>
        <v>367.03891484313073</v>
      </c>
      <c r="BO61" s="1165"/>
      <c r="BP61" s="1200">
        <v>150</v>
      </c>
      <c r="BQ61" s="600"/>
      <c r="BR61" s="601"/>
    </row>
    <row r="62" spans="1:70" s="602" customFormat="1" ht="53.25" customHeight="1" x14ac:dyDescent="0.35">
      <c r="A62" s="537">
        <v>0</v>
      </c>
      <c r="B62" s="538">
        <v>9</v>
      </c>
      <c r="C62" s="537">
        <v>0</v>
      </c>
      <c r="D62" s="538">
        <v>7</v>
      </c>
      <c r="E62" s="537">
        <v>0</v>
      </c>
      <c r="F62" s="538">
        <v>9</v>
      </c>
      <c r="G62" s="537">
        <v>0</v>
      </c>
      <c r="H62" s="538">
        <v>1</v>
      </c>
      <c r="I62" s="1375" t="str">
        <f t="shared" si="25"/>
        <v>09070901</v>
      </c>
      <c r="J62" s="1375" t="str">
        <f t="shared" si="26"/>
        <v>09070901</v>
      </c>
      <c r="K62" s="835"/>
      <c r="L62" s="835">
        <v>71784</v>
      </c>
      <c r="M62" s="835"/>
      <c r="N62" s="835"/>
      <c r="O62" s="835"/>
      <c r="P62" s="835"/>
      <c r="Q62" s="835"/>
      <c r="R62" s="835"/>
      <c r="S62" s="2703" t="s">
        <v>119</v>
      </c>
      <c r="T62" s="2670" t="s">
        <v>2683</v>
      </c>
      <c r="U62" s="2435"/>
      <c r="V62" s="2703" t="s">
        <v>240</v>
      </c>
      <c r="W62" s="2415" t="s">
        <v>2684</v>
      </c>
      <c r="X62" s="2503" t="s">
        <v>2683</v>
      </c>
      <c r="Y62" s="3053" t="s">
        <v>649</v>
      </c>
      <c r="Z62" s="2543"/>
      <c r="AA62" s="2543"/>
      <c r="AB62" s="2550" t="s">
        <v>1477</v>
      </c>
      <c r="AC62" s="3507">
        <f t="shared" si="27"/>
        <v>35</v>
      </c>
      <c r="AD62" s="3654" t="s">
        <v>2682</v>
      </c>
      <c r="AE62" s="3654"/>
      <c r="AF62" s="3407">
        <v>60</v>
      </c>
      <c r="AG62" s="3398">
        <v>60</v>
      </c>
      <c r="AH62" s="3384"/>
      <c r="AI62" s="3384"/>
      <c r="AJ62" s="3384"/>
      <c r="AK62" s="3384"/>
      <c r="AL62" s="3384"/>
      <c r="AM62" s="3384"/>
      <c r="AN62" s="3384"/>
      <c r="AO62" s="3407">
        <v>60</v>
      </c>
      <c r="AP62" s="3398">
        <v>60</v>
      </c>
      <c r="AQ62" s="2013"/>
      <c r="AR62" s="1784"/>
      <c r="AS62" s="1784"/>
      <c r="AT62" s="1784"/>
      <c r="AU62" s="1907"/>
      <c r="AV62" s="1410"/>
      <c r="AW62" s="2916">
        <f>(AZ62*AP62)+(BA62*AG62)+(BB62*AG62)+(BC62*AG62)</f>
        <v>420</v>
      </c>
      <c r="AX62" s="3042">
        <f>AW62/'Radiología simple.'!$AO$8</f>
        <v>35</v>
      </c>
      <c r="AY62" s="1807" t="str" cm="1">
        <f t="array" ref="AY62">_xlfn.IFS(AX62&lt;4,"estandar",AX62&gt;9,"compleja",AX62&gt;4,"avanzada")</f>
        <v>compleja</v>
      </c>
      <c r="AZ62" s="3297">
        <v>2</v>
      </c>
      <c r="BA62" s="3297">
        <v>2</v>
      </c>
      <c r="BB62" s="3297">
        <v>2</v>
      </c>
      <c r="BC62" s="3297">
        <v>1</v>
      </c>
      <c r="BD62" s="1164">
        <v>19.670570135746601</v>
      </c>
      <c r="BE62" s="1164">
        <v>48.8155294117647</v>
      </c>
      <c r="BF62" s="1163"/>
      <c r="BG62" s="1164">
        <v>43.501357466063297</v>
      </c>
      <c r="BH62" s="1164">
        <f>SUM(BD62,BE62,BG62)</f>
        <v>111.9874570135746</v>
      </c>
      <c r="BI62" s="1165"/>
      <c r="BJ62" s="1164">
        <v>62.917712523059201</v>
      </c>
      <c r="BK62" s="1164">
        <v>22.5</v>
      </c>
      <c r="BL62" s="1246">
        <v>129</v>
      </c>
      <c r="BM62" s="1164">
        <v>40.633745306496898</v>
      </c>
      <c r="BN62" s="1164">
        <f>SUM(BH62,BJ62,BK62,BL62,BM62)</f>
        <v>367.03891484313073</v>
      </c>
      <c r="BO62" s="1165"/>
      <c r="BP62" s="1200">
        <v>150</v>
      </c>
      <c r="BQ62" s="600"/>
      <c r="BR62" s="601"/>
    </row>
    <row r="63" spans="1:70" s="602" customFormat="1" ht="53.25" customHeight="1" x14ac:dyDescent="0.35">
      <c r="A63" s="537">
        <v>0</v>
      </c>
      <c r="B63" s="538">
        <v>9</v>
      </c>
      <c r="C63" s="537">
        <v>0</v>
      </c>
      <c r="D63" s="538">
        <v>7</v>
      </c>
      <c r="E63" s="537">
        <v>1</v>
      </c>
      <c r="F63" s="538">
        <v>0</v>
      </c>
      <c r="G63" s="537">
        <v>0</v>
      </c>
      <c r="H63" s="538">
        <v>1</v>
      </c>
      <c r="I63" s="1375" t="str">
        <f t="shared" si="25"/>
        <v>09071001</v>
      </c>
      <c r="J63" s="1375" t="str">
        <f t="shared" si="26"/>
        <v>09071001</v>
      </c>
      <c r="K63" s="3052"/>
      <c r="L63" s="835">
        <v>71785</v>
      </c>
      <c r="M63" s="835"/>
      <c r="N63" s="835"/>
      <c r="O63" s="835"/>
      <c r="P63" s="835"/>
      <c r="Q63" s="835"/>
      <c r="R63" s="835"/>
      <c r="S63" s="2703" t="s">
        <v>119</v>
      </c>
      <c r="T63" s="2663" t="s">
        <v>2685</v>
      </c>
      <c r="U63" s="2435"/>
      <c r="V63" s="2703" t="s">
        <v>240</v>
      </c>
      <c r="W63" s="2415" t="s">
        <v>2686</v>
      </c>
      <c r="X63" s="2503" t="s">
        <v>2685</v>
      </c>
      <c r="Y63" s="3053" t="s">
        <v>649</v>
      </c>
      <c r="Z63" s="2543"/>
      <c r="AA63" s="2543"/>
      <c r="AB63" s="2550" t="s">
        <v>1477</v>
      </c>
      <c r="AC63" s="3507">
        <f t="shared" si="27"/>
        <v>35</v>
      </c>
      <c r="AD63" s="3654" t="s">
        <v>2687</v>
      </c>
      <c r="AE63" s="3654"/>
      <c r="AF63" s="3407">
        <v>60</v>
      </c>
      <c r="AG63" s="3398">
        <v>60</v>
      </c>
      <c r="AH63" s="3384"/>
      <c r="AI63" s="3384"/>
      <c r="AJ63" s="3384"/>
      <c r="AK63" s="3384"/>
      <c r="AL63" s="3384"/>
      <c r="AM63" s="3384"/>
      <c r="AN63" s="3384"/>
      <c r="AO63" s="3407">
        <v>60</v>
      </c>
      <c r="AP63" s="3398">
        <v>60</v>
      </c>
      <c r="AQ63" s="2013"/>
      <c r="AR63" s="1784"/>
      <c r="AS63" s="1784"/>
      <c r="AT63" s="1784"/>
      <c r="AU63" s="1907"/>
      <c r="AV63" s="1410"/>
      <c r="AW63" s="2916">
        <f>(AZ63*AP63)+(BA63*AG63)+(BB63*AG63)+(BC63*AG63)</f>
        <v>420</v>
      </c>
      <c r="AX63" s="3042">
        <f>AW63/'Radiología simple.'!$AO$8</f>
        <v>35</v>
      </c>
      <c r="AY63" s="1807" t="str" cm="1">
        <f t="array" ref="AY63">_xlfn.IFS(AX63&lt;4,"estandar",AX63&gt;9,"compleja",AX63&gt;4,"avanzada")</f>
        <v>compleja</v>
      </c>
      <c r="AZ63" s="3297">
        <v>2</v>
      </c>
      <c r="BA63" s="3297">
        <v>2</v>
      </c>
      <c r="BB63" s="3297">
        <v>2</v>
      </c>
      <c r="BC63" s="3297">
        <v>1</v>
      </c>
      <c r="BD63" s="1164">
        <v>19.670570135746601</v>
      </c>
      <c r="BE63" s="1164">
        <v>48.8155294117647</v>
      </c>
      <c r="BF63" s="1163"/>
      <c r="BG63" s="1164">
        <v>43.501357466063297</v>
      </c>
      <c r="BH63" s="1164">
        <f>SUM(BD63,BE63,BG63)</f>
        <v>111.9874570135746</v>
      </c>
      <c r="BI63" s="1165"/>
      <c r="BJ63" s="1164">
        <v>62.917712523059201</v>
      </c>
      <c r="BK63" s="1164">
        <v>0</v>
      </c>
      <c r="BL63" s="1246">
        <v>283</v>
      </c>
      <c r="BM63" s="1164">
        <v>40.633745306496898</v>
      </c>
      <c r="BN63" s="1164">
        <f>SUM(BH63,BJ63,BK63,BL63,BM63)</f>
        <v>498.53891484313073</v>
      </c>
      <c r="BO63" s="1165"/>
      <c r="BP63" s="1200"/>
      <c r="BQ63" s="600"/>
      <c r="BR63" s="601"/>
    </row>
    <row r="64" spans="1:70" s="602" customFormat="1" ht="53.25" customHeight="1" x14ac:dyDescent="0.35">
      <c r="A64" s="537">
        <v>0</v>
      </c>
      <c r="B64" s="538">
        <v>9</v>
      </c>
      <c r="C64" s="537">
        <v>0</v>
      </c>
      <c r="D64" s="538">
        <v>7</v>
      </c>
      <c r="E64" s="537">
        <v>1</v>
      </c>
      <c r="F64" s="538">
        <v>1</v>
      </c>
      <c r="G64" s="537">
        <v>0</v>
      </c>
      <c r="H64" s="538">
        <v>1</v>
      </c>
      <c r="I64" s="1375" t="str">
        <f t="shared" si="25"/>
        <v>09071101</v>
      </c>
      <c r="J64" s="1375" t="str">
        <f t="shared" si="26"/>
        <v>09071101</v>
      </c>
      <c r="K64" s="3052"/>
      <c r="L64" s="835">
        <v>71786</v>
      </c>
      <c r="M64" s="835"/>
      <c r="N64" s="835"/>
      <c r="O64" s="835"/>
      <c r="P64" s="835"/>
      <c r="Q64" s="835"/>
      <c r="R64" s="835"/>
      <c r="S64" s="2703" t="s">
        <v>119</v>
      </c>
      <c r="T64" s="2663" t="s">
        <v>2688</v>
      </c>
      <c r="U64" s="2435"/>
      <c r="V64" s="2703" t="s">
        <v>240</v>
      </c>
      <c r="W64" s="2415" t="s">
        <v>2689</v>
      </c>
      <c r="X64" s="2503" t="s">
        <v>2688</v>
      </c>
      <c r="Y64" s="3053" t="s">
        <v>649</v>
      </c>
      <c r="Z64" s="2543"/>
      <c r="AA64" s="2543"/>
      <c r="AB64" s="2550" t="s">
        <v>1477</v>
      </c>
      <c r="AC64" s="3507">
        <f t="shared" si="27"/>
        <v>35</v>
      </c>
      <c r="AD64" s="3654" t="s">
        <v>2687</v>
      </c>
      <c r="AE64" s="3654"/>
      <c r="AF64" s="3407">
        <v>60</v>
      </c>
      <c r="AG64" s="3398">
        <v>60</v>
      </c>
      <c r="AH64" s="3384"/>
      <c r="AI64" s="3384"/>
      <c r="AJ64" s="3384"/>
      <c r="AK64" s="3384"/>
      <c r="AL64" s="3384"/>
      <c r="AM64" s="3384"/>
      <c r="AN64" s="3384"/>
      <c r="AO64" s="3407">
        <v>60</v>
      </c>
      <c r="AP64" s="3398">
        <v>60</v>
      </c>
      <c r="AQ64" s="2013"/>
      <c r="AR64" s="1784"/>
      <c r="AS64" s="1784"/>
      <c r="AT64" s="1784"/>
      <c r="AU64" s="1907"/>
      <c r="AV64" s="1410"/>
      <c r="AW64" s="2916">
        <f>(AZ64*AP64)+(BA64*AG64)+(BB64*AG64)+(BC64*AG64)</f>
        <v>420</v>
      </c>
      <c r="AX64" s="3042">
        <f>AW64/'Radiología simple.'!$AO$8</f>
        <v>35</v>
      </c>
      <c r="AY64" s="1807" t="str" cm="1">
        <f t="array" ref="AY64">_xlfn.IFS(AX64&lt;4,"estandar",AX64&gt;9,"compleja",AX64&gt;4,"avanzada")</f>
        <v>compleja</v>
      </c>
      <c r="AZ64" s="3297">
        <v>2</v>
      </c>
      <c r="BA64" s="3297">
        <v>2</v>
      </c>
      <c r="BB64" s="3297">
        <v>2</v>
      </c>
      <c r="BC64" s="3297">
        <v>1</v>
      </c>
      <c r="BD64" s="1164">
        <v>19.670570135746601</v>
      </c>
      <c r="BE64" s="1164">
        <v>48.8155294117647</v>
      </c>
      <c r="BF64" s="1163"/>
      <c r="BG64" s="1164">
        <v>43.501357466063297</v>
      </c>
      <c r="BH64" s="1164">
        <f>SUM(BD64,BE64,BG64)</f>
        <v>111.9874570135746</v>
      </c>
      <c r="BI64" s="1165"/>
      <c r="BJ64" s="1164">
        <v>62.917712523059201</v>
      </c>
      <c r="BK64" s="1164">
        <v>0</v>
      </c>
      <c r="BL64" s="1246">
        <v>283</v>
      </c>
      <c r="BM64" s="1164">
        <v>40.633745306496898</v>
      </c>
      <c r="BN64" s="1164">
        <f>SUM(BH64,BJ64,BK64,BL64,BM64)</f>
        <v>498.53891484313073</v>
      </c>
      <c r="BO64" s="1165"/>
      <c r="BP64" s="1200"/>
      <c r="BQ64" s="600"/>
      <c r="BR64" s="601"/>
    </row>
    <row r="65" spans="1:70" s="602" customFormat="1" ht="35.25" customHeight="1" x14ac:dyDescent="0.35">
      <c r="A65" s="90"/>
      <c r="B65" s="89"/>
      <c r="C65" s="90"/>
      <c r="D65" s="89"/>
      <c r="E65" s="90"/>
      <c r="F65" s="89"/>
      <c r="G65" s="90"/>
      <c r="H65" s="89"/>
      <c r="I65" s="1339" t="str">
        <f t="shared" si="25"/>
        <v/>
      </c>
      <c r="J65" s="1339"/>
      <c r="K65" s="62"/>
      <c r="L65" s="62"/>
      <c r="M65" s="3304"/>
      <c r="N65" s="3304"/>
      <c r="O65" s="3304"/>
      <c r="P65" s="3304"/>
      <c r="Q65" s="3304"/>
      <c r="R65" s="3304"/>
      <c r="S65" s="62"/>
      <c r="T65" s="319"/>
      <c r="U65" s="188"/>
      <c r="V65" s="62"/>
      <c r="W65" s="3355"/>
      <c r="X65" s="188"/>
      <c r="Y65" s="188"/>
      <c r="Z65" s="188"/>
      <c r="AA65" s="188"/>
      <c r="AB65" s="2250"/>
      <c r="AC65" s="3659"/>
      <c r="AD65" s="3659"/>
      <c r="AE65" s="3659"/>
      <c r="AF65" s="3384"/>
      <c r="AG65" s="3384"/>
      <c r="AH65" s="3384"/>
      <c r="AI65" s="3384"/>
      <c r="AJ65" s="3384"/>
      <c r="AK65" s="3384"/>
      <c r="AL65" s="3384"/>
      <c r="AM65" s="3384"/>
      <c r="AN65" s="3384"/>
      <c r="AO65" s="3384"/>
      <c r="AP65" s="3384"/>
      <c r="AQ65" s="2013"/>
      <c r="AR65" s="1784"/>
      <c r="AS65" s="1784"/>
      <c r="AT65" s="1784"/>
      <c r="AU65" s="1907"/>
      <c r="AV65" s="1410"/>
      <c r="AW65" s="1850"/>
      <c r="AX65" s="1552"/>
      <c r="AY65" s="1851"/>
      <c r="AZ65" s="1555"/>
      <c r="BA65" s="1163"/>
      <c r="BB65" s="1163"/>
      <c r="BC65" s="1163"/>
      <c r="BD65" s="1164"/>
      <c r="BE65" s="1164"/>
      <c r="BF65" s="1163"/>
      <c r="BG65" s="1164"/>
      <c r="BH65" s="1164"/>
      <c r="BI65" s="1165"/>
      <c r="BJ65" s="1164"/>
      <c r="BK65" s="1164"/>
      <c r="BL65" s="1247"/>
      <c r="BM65" s="1164"/>
      <c r="BN65" s="1164"/>
      <c r="BO65" s="1165"/>
      <c r="BP65" s="1200"/>
      <c r="BQ65" s="600"/>
      <c r="BR65" s="601"/>
    </row>
    <row r="66" spans="1:70" ht="27.75" customHeight="1" x14ac:dyDescent="0.35">
      <c r="A66" s="809"/>
      <c r="B66" s="810"/>
      <c r="C66" s="809"/>
      <c r="D66" s="810"/>
      <c r="E66" s="809"/>
      <c r="F66" s="810"/>
      <c r="G66" s="809"/>
      <c r="H66" s="810"/>
      <c r="I66" s="811" t="str">
        <f t="shared" si="25"/>
        <v/>
      </c>
      <c r="J66" s="811"/>
      <c r="K66" s="812">
        <v>179</v>
      </c>
      <c r="L66" s="843"/>
      <c r="M66" s="843"/>
      <c r="N66" s="843"/>
      <c r="O66" s="843"/>
      <c r="P66" s="843"/>
      <c r="Q66" s="843"/>
      <c r="R66" s="843"/>
      <c r="S66" s="813" t="s">
        <v>119</v>
      </c>
      <c r="T66" s="844" t="s">
        <v>2690</v>
      </c>
      <c r="U66" s="846"/>
      <c r="V66" s="814"/>
      <c r="W66" s="3105" t="s">
        <v>2691</v>
      </c>
      <c r="X66" s="846" t="s">
        <v>2690</v>
      </c>
      <c r="Y66" s="846"/>
      <c r="Z66" s="846"/>
      <c r="AA66" s="846"/>
      <c r="AB66" s="1124"/>
      <c r="AC66" s="3651"/>
      <c r="AD66" s="3651"/>
      <c r="AE66" s="3651"/>
      <c r="AF66" s="3651"/>
      <c r="AG66" s="3651"/>
      <c r="AH66" s="3651"/>
      <c r="AI66" s="3651"/>
      <c r="AJ66" s="3651"/>
      <c r="AK66" s="3651"/>
      <c r="AL66" s="3651"/>
      <c r="AM66" s="3651"/>
      <c r="AN66" s="3651"/>
      <c r="AO66" s="3651"/>
      <c r="AP66" s="3651"/>
      <c r="AQ66" s="2161"/>
      <c r="AR66" s="2057"/>
      <c r="AS66" s="2057"/>
      <c r="AT66" s="2057"/>
      <c r="AU66" s="2058"/>
      <c r="AV66" s="2043"/>
      <c r="AW66" s="2078"/>
      <c r="AX66" s="846"/>
      <c r="AY66" s="2079"/>
      <c r="AZ66" s="3290"/>
      <c r="BA66" s="814"/>
      <c r="BB66" s="814"/>
      <c r="BC66" s="814"/>
      <c r="BD66" s="846"/>
      <c r="BE66" s="846"/>
      <c r="BF66" s="846"/>
      <c r="BG66" s="846"/>
      <c r="BH66" s="846"/>
      <c r="BI66" s="846"/>
      <c r="BJ66" s="846"/>
      <c r="BK66" s="846"/>
      <c r="BL66" s="846"/>
      <c r="BM66" s="846"/>
      <c r="BN66" s="846"/>
      <c r="BO66" s="846"/>
      <c r="BP66" s="846"/>
      <c r="BQ66" s="177"/>
      <c r="BR66" s="46"/>
    </row>
    <row r="67" spans="1:70" ht="20.25" hidden="1" customHeight="1" x14ac:dyDescent="0.6">
      <c r="A67" s="816">
        <v>0</v>
      </c>
      <c r="B67" s="817">
        <v>9</v>
      </c>
      <c r="C67" s="816">
        <v>0</v>
      </c>
      <c r="D67" s="817">
        <v>7</v>
      </c>
      <c r="E67" s="816">
        <v>1</v>
      </c>
      <c r="F67" s="817">
        <v>2</v>
      </c>
      <c r="G67" s="816">
        <v>0</v>
      </c>
      <c r="H67" s="817">
        <v>1</v>
      </c>
      <c r="I67" s="2801" t="str">
        <f t="shared" si="25"/>
        <v>09071201</v>
      </c>
      <c r="J67" s="2438"/>
      <c r="K67" s="781"/>
      <c r="L67" s="781">
        <v>71791</v>
      </c>
      <c r="M67" s="781"/>
      <c r="N67" s="781"/>
      <c r="O67" s="781"/>
      <c r="P67" s="781"/>
      <c r="Q67" s="781"/>
      <c r="R67" s="781"/>
      <c r="S67" s="850" t="s">
        <v>119</v>
      </c>
      <c r="T67" s="800" t="s">
        <v>2692</v>
      </c>
      <c r="U67" s="1010"/>
      <c r="V67" s="799" t="s">
        <v>268</v>
      </c>
      <c r="W67" s="3088" t="s">
        <v>2693</v>
      </c>
      <c r="X67" s="852" t="s">
        <v>2692</v>
      </c>
      <c r="Y67" s="548"/>
      <c r="Z67" s="547"/>
      <c r="AA67" s="547"/>
      <c r="AB67" s="1884"/>
      <c r="AC67" s="3506"/>
      <c r="AD67" s="3506"/>
      <c r="AE67" s="3506"/>
      <c r="AF67" s="3384">
        <v>40</v>
      </c>
      <c r="AG67" s="3384"/>
      <c r="AH67" s="3384"/>
      <c r="AI67" s="3384"/>
      <c r="AJ67" s="3384"/>
      <c r="AK67" s="3384"/>
      <c r="AL67" s="3384"/>
      <c r="AM67" s="3384"/>
      <c r="AN67" s="3384"/>
      <c r="AO67" s="3384">
        <v>40</v>
      </c>
      <c r="AP67" s="3384"/>
      <c r="AQ67" s="2013"/>
      <c r="AR67" s="1784"/>
      <c r="AS67" s="1784"/>
      <c r="AT67" s="1784"/>
      <c r="AU67" s="1907"/>
      <c r="AV67" s="1410"/>
      <c r="AW67" s="1850"/>
      <c r="AX67" s="1552"/>
      <c r="AY67" s="1851"/>
      <c r="AZ67" s="1616">
        <v>2</v>
      </c>
      <c r="BA67" s="1163"/>
      <c r="BB67" s="1163"/>
      <c r="BC67" s="1163"/>
      <c r="BD67" s="1164">
        <v>13.113713423831101</v>
      </c>
      <c r="BE67" s="1164">
        <v>32.543686274509803</v>
      </c>
      <c r="BF67" s="1163"/>
      <c r="BG67" s="1164">
        <v>58.001809954751103</v>
      </c>
      <c r="BH67" s="1164">
        <f>SUM(BD67,BE67,BG67)</f>
        <v>103.65920965309201</v>
      </c>
      <c r="BI67" s="1162"/>
      <c r="BJ67" s="1164">
        <v>41.945141682039498</v>
      </c>
      <c r="BK67" s="1164">
        <v>0</v>
      </c>
      <c r="BL67" s="1248">
        <v>154</v>
      </c>
      <c r="BM67" s="1164">
        <v>40.633745306496898</v>
      </c>
      <c r="BN67" s="1164">
        <f>SUM(BH67,BJ67,BK67,BL67,BM67)</f>
        <v>340.23809664162837</v>
      </c>
      <c r="BO67" s="1165"/>
      <c r="BP67" s="1200"/>
      <c r="BQ67" s="177"/>
      <c r="BR67" s="46"/>
    </row>
    <row r="68" spans="1:70" ht="63.75" customHeight="1" x14ac:dyDescent="0.6">
      <c r="A68" s="537">
        <v>0</v>
      </c>
      <c r="B68" s="538">
        <v>9</v>
      </c>
      <c r="C68" s="537">
        <v>0</v>
      </c>
      <c r="D68" s="538">
        <v>7</v>
      </c>
      <c r="E68" s="537">
        <v>1</v>
      </c>
      <c r="F68" s="538">
        <v>3</v>
      </c>
      <c r="G68" s="537">
        <v>0</v>
      </c>
      <c r="H68" s="538">
        <v>1</v>
      </c>
      <c r="I68" s="1375" t="str">
        <f t="shared" si="25"/>
        <v>09071301</v>
      </c>
      <c r="J68" s="1375" t="str">
        <f t="shared" ref="J68" si="28">CONCATENATE(A68,B68,C68,D68,E68,F68,G68,H68)</f>
        <v>09071301</v>
      </c>
      <c r="K68" s="1018"/>
      <c r="L68" s="830">
        <v>71795</v>
      </c>
      <c r="M68" s="830"/>
      <c r="N68" s="830"/>
      <c r="O68" s="830"/>
      <c r="P68" s="830"/>
      <c r="Q68" s="830"/>
      <c r="R68" s="830"/>
      <c r="S68" s="986" t="s">
        <v>119</v>
      </c>
      <c r="T68" s="2670" t="s">
        <v>2694</v>
      </c>
      <c r="U68" s="1417"/>
      <c r="V68" s="986" t="s">
        <v>240</v>
      </c>
      <c r="W68" s="2415" t="s">
        <v>2695</v>
      </c>
      <c r="X68" s="545" t="s">
        <v>2696</v>
      </c>
      <c r="Y68" s="3041" t="s">
        <v>649</v>
      </c>
      <c r="Z68" s="547"/>
      <c r="AA68" s="547"/>
      <c r="AB68" s="2550" t="s">
        <v>2697</v>
      </c>
      <c r="AC68" s="3507">
        <f t="shared" ref="AC68" si="29">AX68</f>
        <v>23.75</v>
      </c>
      <c r="AD68" s="3654" t="s">
        <v>2698</v>
      </c>
      <c r="AE68" s="3654"/>
      <c r="AF68" s="3407">
        <v>30</v>
      </c>
      <c r="AG68" s="3398">
        <v>45</v>
      </c>
      <c r="AH68" s="3384"/>
      <c r="AI68" s="3384"/>
      <c r="AJ68" s="3384"/>
      <c r="AK68" s="3384"/>
      <c r="AL68" s="3384"/>
      <c r="AM68" s="3384"/>
      <c r="AN68" s="3384"/>
      <c r="AO68" s="3407">
        <v>30</v>
      </c>
      <c r="AP68" s="3398">
        <v>30</v>
      </c>
      <c r="AQ68" s="2013"/>
      <c r="AR68" s="1784"/>
      <c r="AS68" s="1784"/>
      <c r="AT68" s="1784"/>
      <c r="AU68" s="1907"/>
      <c r="AV68" s="1410"/>
      <c r="AW68" s="2916">
        <f>(AZ68*AP68)+(BA68*AG68)+(BB68*AG68)+(BC68*AG68)</f>
        <v>285</v>
      </c>
      <c r="AX68" s="3042">
        <f>AW68/'Radiología simple.'!$AO$8</f>
        <v>23.75</v>
      </c>
      <c r="AY68" s="1807" t="str" cm="1">
        <f t="array" ref="AY68">_xlfn.IFS(AX68&lt;4,"estandar",AX68&gt;9,"compleja",AX68&gt;4,"avanzada")</f>
        <v>compleja</v>
      </c>
      <c r="AZ68" s="3289">
        <v>2</v>
      </c>
      <c r="BA68" s="3289">
        <v>2</v>
      </c>
      <c r="BB68" s="3289">
        <v>2</v>
      </c>
      <c r="BC68" s="3289">
        <v>1</v>
      </c>
      <c r="BD68" s="1149">
        <v>9.8352850678733006</v>
      </c>
      <c r="BE68" s="1149">
        <v>24.4077647058824</v>
      </c>
      <c r="BF68" s="1147"/>
      <c r="BG68" s="1149">
        <v>43.501357466063297</v>
      </c>
      <c r="BH68" s="1149">
        <f>SUM(BD68,BE68,BG68)</f>
        <v>77.744407239818997</v>
      </c>
      <c r="BI68" s="1151"/>
      <c r="BJ68" s="1149">
        <v>31.458856261529601</v>
      </c>
      <c r="BK68" s="1149">
        <v>0</v>
      </c>
      <c r="BL68" s="1251">
        <v>1321</v>
      </c>
      <c r="BM68" s="1149">
        <v>40.633745306496898</v>
      </c>
      <c r="BN68" s="1149">
        <f>SUM(BH68,BJ68,BK68,BL68,BM68)</f>
        <v>1470.8370088078455</v>
      </c>
      <c r="BO68" s="1152"/>
      <c r="BP68" s="1221"/>
      <c r="BQ68" s="836"/>
      <c r="BR68" s="837"/>
    </row>
    <row r="69" spans="1:70" ht="20.25" customHeight="1" x14ac:dyDescent="0.55000000000000004">
      <c r="A69" s="90"/>
      <c r="B69" s="89"/>
      <c r="C69" s="90"/>
      <c r="D69" s="89"/>
      <c r="E69" s="90"/>
      <c r="F69" s="89"/>
      <c r="G69" s="90"/>
      <c r="H69" s="89"/>
      <c r="I69" s="1339" t="str">
        <f t="shared" si="25"/>
        <v/>
      </c>
      <c r="J69" s="1339"/>
      <c r="K69" s="127"/>
      <c r="L69" s="127"/>
      <c r="M69" s="120"/>
      <c r="N69" s="120"/>
      <c r="O69" s="120"/>
      <c r="P69" s="120"/>
      <c r="Q69" s="120"/>
      <c r="R69" s="120"/>
      <c r="S69" s="127"/>
      <c r="T69" s="60"/>
      <c r="U69" s="61"/>
      <c r="V69" s="127"/>
      <c r="W69" s="3112"/>
      <c r="X69" s="61"/>
      <c r="Y69" s="61"/>
      <c r="Z69" s="61"/>
      <c r="AA69" s="61"/>
      <c r="AB69" s="1884"/>
      <c r="AC69" s="3506"/>
      <c r="AD69" s="3506"/>
      <c r="AE69" s="3506"/>
      <c r="AF69" s="3384"/>
      <c r="AG69" s="3384"/>
      <c r="AH69" s="3384"/>
      <c r="AI69" s="3384"/>
      <c r="AJ69" s="3384"/>
      <c r="AK69" s="3384"/>
      <c r="AL69" s="3384"/>
      <c r="AM69" s="3384"/>
      <c r="AN69" s="3384"/>
      <c r="AO69" s="3384"/>
      <c r="AP69" s="3384"/>
      <c r="AQ69" s="2013"/>
      <c r="AR69" s="1784"/>
      <c r="AS69" s="1784"/>
      <c r="AT69" s="1784"/>
      <c r="AU69" s="1907"/>
      <c r="AV69" s="1410"/>
      <c r="AW69" s="1850"/>
      <c r="AX69" s="1552"/>
      <c r="AY69" s="1851"/>
      <c r="AZ69" s="1555"/>
      <c r="BA69" s="1163"/>
      <c r="BB69" s="1163"/>
      <c r="BC69" s="1163"/>
      <c r="BD69" s="1164"/>
      <c r="BE69" s="1164"/>
      <c r="BF69" s="1163"/>
      <c r="BG69" s="1164"/>
      <c r="BH69" s="1164"/>
      <c r="BI69" s="1162"/>
      <c r="BJ69" s="1164"/>
      <c r="BK69" s="1164"/>
      <c r="BL69" s="1164"/>
      <c r="BM69" s="1164"/>
      <c r="BN69" s="1164"/>
      <c r="BO69" s="1165"/>
      <c r="BP69" s="1200"/>
      <c r="BQ69" s="177"/>
      <c r="BR69" s="46"/>
    </row>
    <row r="70" spans="1:70" ht="24.75" customHeight="1" x14ac:dyDescent="0.6">
      <c r="A70" s="1020"/>
      <c r="B70" s="1021"/>
      <c r="C70" s="1020"/>
      <c r="D70" s="1021"/>
      <c r="E70" s="1020"/>
      <c r="F70" s="1021"/>
      <c r="G70" s="1020"/>
      <c r="H70" s="1021"/>
      <c r="I70" s="2856"/>
      <c r="J70" s="2856"/>
      <c r="K70" s="1023"/>
      <c r="L70" s="1023"/>
      <c r="M70" s="1023"/>
      <c r="N70" s="1023"/>
      <c r="O70" s="1023"/>
      <c r="P70" s="1023"/>
      <c r="Q70" s="1023"/>
      <c r="R70" s="1023"/>
      <c r="S70" s="813" t="s">
        <v>119</v>
      </c>
      <c r="T70" s="846" t="s">
        <v>2699</v>
      </c>
      <c r="U70" s="1025"/>
      <c r="V70" s="846"/>
      <c r="W70" s="3356"/>
      <c r="X70" s="846" t="s">
        <v>2699</v>
      </c>
      <c r="Y70" s="846"/>
      <c r="Z70" s="846"/>
      <c r="AA70" s="846"/>
      <c r="AB70" s="1607"/>
      <c r="AC70" s="3658"/>
      <c r="AD70" s="3658"/>
      <c r="AE70" s="3658"/>
      <c r="AF70" s="3620"/>
      <c r="AG70" s="3620"/>
      <c r="AH70" s="3620"/>
      <c r="AI70" s="3620"/>
      <c r="AJ70" s="3620"/>
      <c r="AK70" s="3620"/>
      <c r="AL70" s="3620"/>
      <c r="AM70" s="3620"/>
      <c r="AN70" s="3620"/>
      <c r="AO70" s="3620"/>
      <c r="AP70" s="3620"/>
      <c r="AQ70" s="2148"/>
      <c r="AR70" s="1957"/>
      <c r="AS70" s="1957"/>
      <c r="AT70" s="1957"/>
      <c r="AU70" s="1973"/>
      <c r="AV70" s="1945"/>
      <c r="AW70" s="1935"/>
      <c r="AX70" s="1599"/>
      <c r="AY70" s="1936"/>
      <c r="AZ70" s="1627"/>
      <c r="BA70" s="1222"/>
      <c r="BB70" s="1222"/>
      <c r="BC70" s="1222"/>
      <c r="BD70" s="1223"/>
      <c r="BE70" s="1223"/>
      <c r="BF70" s="1222"/>
      <c r="BG70" s="1223"/>
      <c r="BH70" s="1223"/>
      <c r="BI70" s="1232"/>
      <c r="BJ70" s="1223"/>
      <c r="BK70" s="1223"/>
      <c r="BL70" s="1223"/>
      <c r="BM70" s="1223"/>
      <c r="BN70" s="1223"/>
      <c r="BO70" s="1224"/>
      <c r="BP70" s="1225"/>
      <c r="BQ70" s="177"/>
      <c r="BR70" s="46"/>
    </row>
    <row r="71" spans="1:70" ht="38.25" customHeight="1" x14ac:dyDescent="0.55000000000000004">
      <c r="A71" s="537">
        <v>0</v>
      </c>
      <c r="B71" s="538">
        <v>9</v>
      </c>
      <c r="C71" s="537">
        <v>0</v>
      </c>
      <c r="D71" s="538">
        <v>7</v>
      </c>
      <c r="E71" s="537">
        <v>1</v>
      </c>
      <c r="F71" s="538">
        <v>4</v>
      </c>
      <c r="G71" s="537">
        <v>0</v>
      </c>
      <c r="H71" s="538">
        <v>1</v>
      </c>
      <c r="I71" s="1375" t="str">
        <f>CONCATENATE(A71,B71,C71,D71,E71,F71,G71,H71)</f>
        <v>09071401</v>
      </c>
      <c r="J71" s="1375" t="str">
        <f t="shared" ref="J71" si="30">CONCATENATE(A71,B71,C71,D71,E71,F71,G71,H71)</f>
        <v>09071401</v>
      </c>
      <c r="K71" s="830"/>
      <c r="L71" s="830">
        <v>71801</v>
      </c>
      <c r="M71" s="830"/>
      <c r="N71" s="830"/>
      <c r="O71" s="830"/>
      <c r="P71" s="830"/>
      <c r="Q71" s="830"/>
      <c r="R71" s="830"/>
      <c r="S71" s="986" t="s">
        <v>119</v>
      </c>
      <c r="T71" s="2663" t="s">
        <v>2699</v>
      </c>
      <c r="U71" s="555"/>
      <c r="V71" s="986" t="s">
        <v>240</v>
      </c>
      <c r="W71" s="2415" t="s">
        <v>2700</v>
      </c>
      <c r="X71" s="543" t="s">
        <v>2699</v>
      </c>
      <c r="Y71" s="3041" t="s">
        <v>649</v>
      </c>
      <c r="Z71" s="1242"/>
      <c r="AA71" s="1242"/>
      <c r="AB71" s="1884"/>
      <c r="AC71" s="3507">
        <f t="shared" ref="AC71" si="31">AX71</f>
        <v>85</v>
      </c>
      <c r="AD71" s="3506"/>
      <c r="AE71" s="3506"/>
      <c r="AF71" s="3407">
        <v>40</v>
      </c>
      <c r="AG71" s="3398">
        <v>150</v>
      </c>
      <c r="AH71" s="3384"/>
      <c r="AI71" s="3384"/>
      <c r="AJ71" s="3384"/>
      <c r="AK71" s="3384"/>
      <c r="AL71" s="3384"/>
      <c r="AM71" s="3384"/>
      <c r="AN71" s="3384"/>
      <c r="AO71" s="3407">
        <v>40</v>
      </c>
      <c r="AP71" s="3398">
        <v>135</v>
      </c>
      <c r="AQ71" s="2013"/>
      <c r="AR71" s="1784"/>
      <c r="AS71" s="1784"/>
      <c r="AT71" s="1784"/>
      <c r="AU71" s="1907"/>
      <c r="AV71" s="1410"/>
      <c r="AW71" s="2916">
        <f>(AZ71*AP71)+(BA71*AG71)+(BB71*AG71)+(BC71*AG71)</f>
        <v>1020</v>
      </c>
      <c r="AX71" s="3042">
        <f>AW71/'Radiología simple.'!$AO$8</f>
        <v>85</v>
      </c>
      <c r="AY71" s="1807" t="str" cm="1">
        <f t="array" ref="AY71">_xlfn.IFS(AX71&lt;4,"estandar",AX71&gt;9,"compleja",AX71&gt;4,"avanzada")</f>
        <v>compleja</v>
      </c>
      <c r="AZ71" s="3289">
        <v>2</v>
      </c>
      <c r="BA71" s="3289">
        <v>2</v>
      </c>
      <c r="BB71" s="3289">
        <v>2</v>
      </c>
      <c r="BC71" s="3289">
        <v>1</v>
      </c>
      <c r="BD71" s="1164">
        <v>13.113713423831101</v>
      </c>
      <c r="BE71" s="1164">
        <v>32.543686274509803</v>
      </c>
      <c r="BF71" s="1163"/>
      <c r="BG71" s="1164">
        <v>29.000904977375601</v>
      </c>
      <c r="BH71" s="1164">
        <f>SUM(BD71,BE71,BG71)</f>
        <v>74.658304675716508</v>
      </c>
      <c r="BI71" s="1162"/>
      <c r="BJ71" s="1164">
        <v>41.945141682039498</v>
      </c>
      <c r="BK71" s="1164">
        <v>0</v>
      </c>
      <c r="BL71" s="1164">
        <v>0</v>
      </c>
      <c r="BM71" s="1164">
        <v>40.633745306496898</v>
      </c>
      <c r="BN71" s="1164">
        <f>SUM(BH71,BJ71,BK71,BL71,BM71)</f>
        <v>157.23719166425292</v>
      </c>
      <c r="BO71" s="1165"/>
      <c r="BP71" s="1200"/>
      <c r="BQ71" s="177"/>
      <c r="BR71" s="46"/>
    </row>
    <row r="72" spans="1:70" ht="21.75" customHeight="1" x14ac:dyDescent="0.55000000000000004">
      <c r="A72" s="90"/>
      <c r="B72" s="89"/>
      <c r="C72" s="90"/>
      <c r="D72" s="89"/>
      <c r="E72" s="90"/>
      <c r="F72" s="89"/>
      <c r="G72" s="90"/>
      <c r="H72" s="89"/>
      <c r="I72" s="1374"/>
      <c r="J72" s="1374"/>
      <c r="K72" s="127"/>
      <c r="L72" s="127"/>
      <c r="M72" s="120"/>
      <c r="N72" s="120"/>
      <c r="O72" s="120"/>
      <c r="P72" s="120"/>
      <c r="Q72" s="120"/>
      <c r="R72" s="120"/>
      <c r="S72" s="127"/>
      <c r="T72" s="60"/>
      <c r="U72" s="61"/>
      <c r="V72" s="127"/>
      <c r="W72" s="3112"/>
      <c r="X72" s="61"/>
      <c r="Y72" s="61"/>
      <c r="Z72" s="61"/>
      <c r="AA72" s="61"/>
      <c r="AB72" s="1885"/>
      <c r="AC72" s="3528"/>
      <c r="AD72" s="3528"/>
      <c r="AE72" s="3528"/>
      <c r="AF72" s="3384"/>
      <c r="AG72" s="3384"/>
      <c r="AH72" s="3384"/>
      <c r="AI72" s="3384"/>
      <c r="AJ72" s="3384"/>
      <c r="AK72" s="3384"/>
      <c r="AL72" s="3384"/>
      <c r="AM72" s="3384"/>
      <c r="AN72" s="3384"/>
      <c r="AO72" s="3384"/>
      <c r="AP72" s="3384"/>
      <c r="AQ72" s="2013"/>
      <c r="AR72" s="1784"/>
      <c r="AS72" s="1784"/>
      <c r="AT72" s="1784"/>
      <c r="AU72" s="1907"/>
      <c r="AV72" s="1410"/>
      <c r="AW72" s="1850"/>
      <c r="AX72" s="1552"/>
      <c r="AY72" s="1807"/>
      <c r="AZ72" s="1555"/>
      <c r="BA72" s="1163"/>
      <c r="BB72" s="1163"/>
      <c r="BC72" s="1163"/>
      <c r="BD72" s="1164"/>
      <c r="BE72" s="1164"/>
      <c r="BF72" s="1163"/>
      <c r="BG72" s="1164"/>
      <c r="BH72" s="1164"/>
      <c r="BI72" s="1162"/>
      <c r="BJ72" s="1164"/>
      <c r="BK72" s="1164"/>
      <c r="BL72" s="1164"/>
      <c r="BM72" s="1164"/>
      <c r="BN72" s="1164"/>
      <c r="BO72" s="1165"/>
      <c r="BP72" s="1200"/>
      <c r="BQ72" s="177"/>
      <c r="BR72" s="46"/>
    </row>
    <row r="73" spans="1:70" ht="20.25" hidden="1" customHeight="1" x14ac:dyDescent="0.6">
      <c r="A73" s="1036"/>
      <c r="B73" s="1037"/>
      <c r="C73" s="1036"/>
      <c r="D73" s="1037"/>
      <c r="E73" s="1036"/>
      <c r="F73" s="1037"/>
      <c r="G73" s="1036"/>
      <c r="H73" s="1037"/>
      <c r="I73" s="2860" t="str">
        <f t="shared" ref="I73:I119" si="32">CONCATENATE(A73,B73,C73,D73,E73,F73,G73,H73)</f>
        <v/>
      </c>
      <c r="J73" s="2860"/>
      <c r="K73" s="3048"/>
      <c r="L73" s="3048"/>
      <c r="M73" s="3048"/>
      <c r="N73" s="3048"/>
      <c r="O73" s="3048"/>
      <c r="P73" s="3048"/>
      <c r="Q73" s="3048"/>
      <c r="R73" s="3048"/>
      <c r="S73" s="3068" t="s">
        <v>119</v>
      </c>
      <c r="T73" s="1038" t="s">
        <v>2293</v>
      </c>
      <c r="U73" s="1039"/>
      <c r="V73" s="1040"/>
      <c r="W73" s="3106" t="s">
        <v>2576</v>
      </c>
      <c r="X73" s="1041" t="s">
        <v>2293</v>
      </c>
      <c r="Y73" s="945"/>
      <c r="Z73" s="945"/>
      <c r="AA73" s="945"/>
      <c r="AB73" s="1607"/>
      <c r="AC73" s="3658"/>
      <c r="AD73" s="3658"/>
      <c r="AE73" s="3658"/>
      <c r="AF73" s="3620"/>
      <c r="AG73" s="3620"/>
      <c r="AH73" s="3620"/>
      <c r="AI73" s="3620"/>
      <c r="AJ73" s="3620"/>
      <c r="AK73" s="3620"/>
      <c r="AL73" s="3620"/>
      <c r="AM73" s="3620"/>
      <c r="AN73" s="3620"/>
      <c r="AO73" s="3620"/>
      <c r="AP73" s="3620"/>
      <c r="AQ73" s="2148"/>
      <c r="AR73" s="1957"/>
      <c r="AS73" s="1957"/>
      <c r="AT73" s="1957"/>
      <c r="AU73" s="1973"/>
      <c r="AV73" s="1945"/>
      <c r="AW73" s="1935"/>
      <c r="AX73" s="1599"/>
      <c r="AY73" s="1936"/>
      <c r="AZ73" s="1627"/>
      <c r="BA73" s="1222"/>
      <c r="BB73" s="1222"/>
      <c r="BC73" s="1222"/>
      <c r="BD73" s="1223"/>
      <c r="BE73" s="1223"/>
      <c r="BF73" s="1222"/>
      <c r="BG73" s="1223"/>
      <c r="BH73" s="1223"/>
      <c r="BI73" s="1232"/>
      <c r="BJ73" s="1223"/>
      <c r="BK73" s="1223"/>
      <c r="BL73" s="1223"/>
      <c r="BM73" s="1223"/>
      <c r="BN73" s="1223"/>
      <c r="BO73" s="1224"/>
      <c r="BP73" s="1225"/>
      <c r="BQ73" s="177"/>
      <c r="BR73" s="46"/>
    </row>
    <row r="74" spans="1:70" ht="20.25" hidden="1" customHeight="1" x14ac:dyDescent="0.6">
      <c r="A74" s="1026"/>
      <c r="B74" s="1027"/>
      <c r="C74" s="1026"/>
      <c r="D74" s="1027"/>
      <c r="E74" s="1026"/>
      <c r="F74" s="1027"/>
      <c r="G74" s="1026"/>
      <c r="H74" s="1027"/>
      <c r="I74" s="2861" t="str">
        <f t="shared" si="32"/>
        <v/>
      </c>
      <c r="J74" s="2861"/>
      <c r="K74" s="3049"/>
      <c r="L74" s="3049"/>
      <c r="M74" s="3050"/>
      <c r="N74" s="3050"/>
      <c r="O74" s="3050"/>
      <c r="P74" s="3050"/>
      <c r="Q74" s="3050"/>
      <c r="R74" s="3050"/>
      <c r="S74" s="3049"/>
      <c r="T74" s="1029"/>
      <c r="U74" s="1028"/>
      <c r="V74" s="1030"/>
      <c r="W74" s="3107"/>
      <c r="X74" s="1028"/>
      <c r="Y74" s="144"/>
      <c r="Z74" s="144"/>
      <c r="AA74" s="144"/>
      <c r="AB74" s="1822"/>
      <c r="AC74" s="3649"/>
      <c r="AD74" s="3649"/>
      <c r="AE74" s="3649"/>
      <c r="AF74" s="3384"/>
      <c r="AG74" s="3384"/>
      <c r="AH74" s="3384"/>
      <c r="AI74" s="3384"/>
      <c r="AJ74" s="3384"/>
      <c r="AK74" s="3384"/>
      <c r="AL74" s="3384"/>
      <c r="AM74" s="3384"/>
      <c r="AN74" s="3384"/>
      <c r="AO74" s="3660"/>
      <c r="AP74" s="3660"/>
      <c r="AQ74" s="2154"/>
      <c r="AR74" s="2006"/>
      <c r="AS74" s="2006"/>
      <c r="AT74" s="2006"/>
      <c r="AU74" s="2007"/>
      <c r="AV74" s="1992"/>
      <c r="AW74" s="2023"/>
      <c r="AX74" s="1603"/>
      <c r="AY74" s="2024"/>
      <c r="AZ74" s="1555"/>
      <c r="BA74" s="1163"/>
      <c r="BB74" s="1163"/>
      <c r="BC74" s="1163"/>
      <c r="BD74" s="1164"/>
      <c r="BE74" s="1164"/>
      <c r="BF74" s="1249"/>
      <c r="BG74" s="1164"/>
      <c r="BH74" s="1164"/>
      <c r="BI74" s="1162"/>
      <c r="BJ74" s="1164"/>
      <c r="BK74" s="1164"/>
      <c r="BL74" s="1164"/>
      <c r="BM74" s="1164"/>
      <c r="BN74" s="1164"/>
      <c r="BO74" s="1165"/>
      <c r="BP74" s="1200"/>
      <c r="BQ74" s="177"/>
      <c r="BR74" s="46"/>
    </row>
    <row r="75" spans="1:70" ht="20.25" hidden="1" customHeight="1" x14ac:dyDescent="0.6">
      <c r="A75" s="1036"/>
      <c r="B75" s="1037"/>
      <c r="C75" s="1036"/>
      <c r="D75" s="1037"/>
      <c r="E75" s="1036"/>
      <c r="F75" s="1037"/>
      <c r="G75" s="1036"/>
      <c r="H75" s="1037"/>
      <c r="I75" s="2860" t="str">
        <f t="shared" si="32"/>
        <v/>
      </c>
      <c r="J75" s="2860"/>
      <c r="K75" s="1042">
        <v>181</v>
      </c>
      <c r="L75" s="3048"/>
      <c r="M75" s="3048"/>
      <c r="N75" s="3048"/>
      <c r="O75" s="3048"/>
      <c r="P75" s="3048"/>
      <c r="Q75" s="3048"/>
      <c r="R75" s="3048"/>
      <c r="S75" s="3068" t="s">
        <v>119</v>
      </c>
      <c r="T75" s="1038" t="s">
        <v>2294</v>
      </c>
      <c r="U75" s="1039"/>
      <c r="V75" s="1040"/>
      <c r="W75" s="3108"/>
      <c r="X75" s="1041" t="s">
        <v>2294</v>
      </c>
      <c r="Y75" s="945"/>
      <c r="Z75" s="945"/>
      <c r="AA75" s="945"/>
      <c r="AB75" s="1607"/>
      <c r="AC75" s="3658"/>
      <c r="AD75" s="3658"/>
      <c r="AE75" s="3658"/>
      <c r="AF75" s="3620"/>
      <c r="AG75" s="3620"/>
      <c r="AH75" s="3620"/>
      <c r="AI75" s="3620"/>
      <c r="AJ75" s="3620"/>
      <c r="AK75" s="3620"/>
      <c r="AL75" s="3620"/>
      <c r="AM75" s="3620"/>
      <c r="AN75" s="3620"/>
      <c r="AO75" s="3620"/>
      <c r="AP75" s="3620"/>
      <c r="AQ75" s="2148"/>
      <c r="AR75" s="1957"/>
      <c r="AS75" s="1957"/>
      <c r="AT75" s="1957"/>
      <c r="AU75" s="1973"/>
      <c r="AV75" s="1945"/>
      <c r="AW75" s="1935"/>
      <c r="AX75" s="1599"/>
      <c r="AY75" s="1936"/>
      <c r="AZ75" s="1627"/>
      <c r="BA75" s="1222"/>
      <c r="BB75" s="1222"/>
      <c r="BC75" s="1222"/>
      <c r="BD75" s="1223"/>
      <c r="BE75" s="1223"/>
      <c r="BF75" s="1222"/>
      <c r="BG75" s="1223"/>
      <c r="BH75" s="1223"/>
      <c r="BI75" s="1232"/>
      <c r="BJ75" s="1223"/>
      <c r="BK75" s="1223"/>
      <c r="BL75" s="1223"/>
      <c r="BM75" s="1223"/>
      <c r="BN75" s="1223"/>
      <c r="BO75" s="1224"/>
      <c r="BP75" s="1225"/>
      <c r="BQ75" s="177"/>
      <c r="BR75" s="46"/>
    </row>
    <row r="76" spans="1:70" ht="20.25" hidden="1" customHeight="1" x14ac:dyDescent="0.6">
      <c r="A76" s="1033">
        <v>0</v>
      </c>
      <c r="B76" s="1034">
        <v>9</v>
      </c>
      <c r="C76" s="1033">
        <v>0</v>
      </c>
      <c r="D76" s="1034">
        <v>7</v>
      </c>
      <c r="E76" s="1033">
        <v>1</v>
      </c>
      <c r="F76" s="1034">
        <v>5</v>
      </c>
      <c r="G76" s="1033">
        <v>0</v>
      </c>
      <c r="H76" s="1034">
        <v>1</v>
      </c>
      <c r="I76" s="2877" t="str">
        <f t="shared" si="32"/>
        <v>09071501</v>
      </c>
      <c r="J76" s="2877"/>
      <c r="K76" s="1043"/>
      <c r="L76" s="3062">
        <v>71811</v>
      </c>
      <c r="M76" s="3062"/>
      <c r="N76" s="3062"/>
      <c r="O76" s="3062"/>
      <c r="P76" s="3062"/>
      <c r="Q76" s="3062"/>
      <c r="R76" s="3062"/>
      <c r="S76" s="1445" t="s">
        <v>119</v>
      </c>
      <c r="T76" s="3060" t="s">
        <v>2298</v>
      </c>
      <c r="U76" s="985"/>
      <c r="V76" s="1445" t="s">
        <v>653</v>
      </c>
      <c r="W76" s="3109" t="s">
        <v>2576</v>
      </c>
      <c r="X76" s="982" t="s">
        <v>2298</v>
      </c>
      <c r="Y76" s="548"/>
      <c r="Z76" s="547"/>
      <c r="AA76" s="547"/>
      <c r="AB76" s="1884"/>
      <c r="AC76" s="3506"/>
      <c r="AD76" s="3506"/>
      <c r="AE76" s="3506"/>
      <c r="AF76" s="3384">
        <v>40</v>
      </c>
      <c r="AG76" s="3384"/>
      <c r="AH76" s="3384"/>
      <c r="AI76" s="3384"/>
      <c r="AJ76" s="3384"/>
      <c r="AK76" s="3384"/>
      <c r="AL76" s="3384"/>
      <c r="AM76" s="3384"/>
      <c r="AN76" s="3384"/>
      <c r="AO76" s="3384">
        <v>40</v>
      </c>
      <c r="AP76" s="3384"/>
      <c r="AQ76" s="2013"/>
      <c r="AR76" s="1784"/>
      <c r="AS76" s="1784"/>
      <c r="AT76" s="1784"/>
      <c r="AU76" s="1907"/>
      <c r="AV76" s="1410"/>
      <c r="AW76" s="1850"/>
      <c r="AX76" s="1552"/>
      <c r="AY76" s="1851"/>
      <c r="AZ76" s="1615">
        <v>1</v>
      </c>
      <c r="BA76" s="1163"/>
      <c r="BB76" s="1163"/>
      <c r="BC76" s="1163"/>
      <c r="BD76" s="1164">
        <v>13.113713423831101</v>
      </c>
      <c r="BE76" s="1164">
        <v>32.543686274509803</v>
      </c>
      <c r="BF76" s="1163"/>
      <c r="BG76" s="1164">
        <v>29.000904977375601</v>
      </c>
      <c r="BH76" s="1164">
        <f>SUM(BD76,BE76,BG76)</f>
        <v>74.658304675716508</v>
      </c>
      <c r="BI76" s="1162"/>
      <c r="BJ76" s="1164">
        <v>41.945141682039498</v>
      </c>
      <c r="BK76" s="1164">
        <v>7.5</v>
      </c>
      <c r="BL76" s="1248">
        <v>88.16</v>
      </c>
      <c r="BM76" s="1164">
        <v>40.633745306496898</v>
      </c>
      <c r="BN76" s="1164">
        <f>SUM(BH76,BJ76,BK76,BL76,BM76)</f>
        <v>252.89719166425292</v>
      </c>
      <c r="BO76" s="1165"/>
      <c r="BP76" s="1200">
        <v>50</v>
      </c>
      <c r="BQ76" s="177"/>
      <c r="BR76" s="46"/>
    </row>
    <row r="77" spans="1:70" ht="20.25" hidden="1" customHeight="1" x14ac:dyDescent="0.6">
      <c r="A77" s="1033">
        <v>0</v>
      </c>
      <c r="B77" s="1034">
        <v>9</v>
      </c>
      <c r="C77" s="1033">
        <v>0</v>
      </c>
      <c r="D77" s="1034">
        <v>7</v>
      </c>
      <c r="E77" s="1033">
        <v>1</v>
      </c>
      <c r="F77" s="1034">
        <v>6</v>
      </c>
      <c r="G77" s="1033">
        <v>0</v>
      </c>
      <c r="H77" s="1034">
        <v>1</v>
      </c>
      <c r="I77" s="2877" t="str">
        <f t="shared" si="32"/>
        <v>09071601</v>
      </c>
      <c r="J77" s="2877"/>
      <c r="K77" s="1043"/>
      <c r="L77" s="3062">
        <v>71814</v>
      </c>
      <c r="M77" s="3062"/>
      <c r="N77" s="3062"/>
      <c r="O77" s="3062"/>
      <c r="P77" s="3062"/>
      <c r="Q77" s="3062"/>
      <c r="R77" s="3062"/>
      <c r="S77" s="1445" t="s">
        <v>119</v>
      </c>
      <c r="T77" s="3060" t="s">
        <v>2300</v>
      </c>
      <c r="U77" s="985"/>
      <c r="V77" s="1445" t="s">
        <v>653</v>
      </c>
      <c r="W77" s="3109" t="s">
        <v>2576</v>
      </c>
      <c r="X77" s="982" t="s">
        <v>2303</v>
      </c>
      <c r="Y77" s="548"/>
      <c r="Z77" s="547"/>
      <c r="AA77" s="547"/>
      <c r="AB77" s="1884"/>
      <c r="AC77" s="3506"/>
      <c r="AD77" s="3506"/>
      <c r="AE77" s="3506"/>
      <c r="AF77" s="3384">
        <v>40</v>
      </c>
      <c r="AG77" s="3384"/>
      <c r="AH77" s="3384"/>
      <c r="AI77" s="3384"/>
      <c r="AJ77" s="3384"/>
      <c r="AK77" s="3384"/>
      <c r="AL77" s="3384"/>
      <c r="AM77" s="3384"/>
      <c r="AN77" s="3384"/>
      <c r="AO77" s="3384">
        <v>40</v>
      </c>
      <c r="AP77" s="3384"/>
      <c r="AQ77" s="2013"/>
      <c r="AR77" s="1784"/>
      <c r="AS77" s="1784"/>
      <c r="AT77" s="1784"/>
      <c r="AU77" s="1907"/>
      <c r="AV77" s="1410"/>
      <c r="AW77" s="1850"/>
      <c r="AX77" s="1552"/>
      <c r="AY77" s="1851"/>
      <c r="AZ77" s="1615">
        <v>1</v>
      </c>
      <c r="BA77" s="1163"/>
      <c r="BB77" s="1163"/>
      <c r="BC77" s="1163"/>
      <c r="BD77" s="1164">
        <v>13.113713423831101</v>
      </c>
      <c r="BE77" s="1164">
        <v>32.543686274509803</v>
      </c>
      <c r="BF77" s="1163"/>
      <c r="BG77" s="1164">
        <v>29.000904977375601</v>
      </c>
      <c r="BH77" s="1164">
        <f>SUM(BD77,BE77,BG77)</f>
        <v>74.658304675716508</v>
      </c>
      <c r="BI77" s="1162"/>
      <c r="BJ77" s="1164">
        <v>41.945141682039498</v>
      </c>
      <c r="BK77" s="1164">
        <v>0</v>
      </c>
      <c r="BL77" s="1248">
        <v>164.16</v>
      </c>
      <c r="BM77" s="1164">
        <v>40.633745306496898</v>
      </c>
      <c r="BN77" s="1164">
        <f>SUM(BH77,BJ77,BK77,BL77,BM77)</f>
        <v>321.39719166425294</v>
      </c>
      <c r="BO77" s="1165"/>
      <c r="BP77" s="1200"/>
      <c r="BQ77" s="177"/>
      <c r="BR77" s="46"/>
    </row>
    <row r="78" spans="1:70" ht="20.25" hidden="1" customHeight="1" x14ac:dyDescent="0.55000000000000004">
      <c r="A78" s="1026"/>
      <c r="B78" s="1027"/>
      <c r="C78" s="1026"/>
      <c r="D78" s="1027"/>
      <c r="E78" s="1026"/>
      <c r="F78" s="1027"/>
      <c r="G78" s="1026"/>
      <c r="H78" s="1027"/>
      <c r="I78" s="2861" t="str">
        <f t="shared" si="32"/>
        <v/>
      </c>
      <c r="J78" s="2861"/>
      <c r="K78" s="3049"/>
      <c r="L78" s="3049"/>
      <c r="M78" s="3050"/>
      <c r="N78" s="3050"/>
      <c r="O78" s="3050"/>
      <c r="P78" s="3050"/>
      <c r="Q78" s="3050"/>
      <c r="R78" s="3050"/>
      <c r="S78" s="3049"/>
      <c r="T78" s="3069"/>
      <c r="U78" s="1031"/>
      <c r="V78" s="3049"/>
      <c r="W78" s="3110"/>
      <c r="X78" s="3049"/>
      <c r="Y78" s="61"/>
      <c r="Z78" s="61"/>
      <c r="AA78" s="61"/>
      <c r="AB78" s="1885"/>
      <c r="AC78" s="3528"/>
      <c r="AD78" s="3528"/>
      <c r="AE78" s="3528"/>
      <c r="AF78" s="3384"/>
      <c r="AG78" s="3384"/>
      <c r="AH78" s="3384"/>
      <c r="AI78" s="3384"/>
      <c r="AJ78" s="3384"/>
      <c r="AK78" s="3384"/>
      <c r="AL78" s="3384"/>
      <c r="AM78" s="3384"/>
      <c r="AN78" s="3384"/>
      <c r="AO78" s="3384"/>
      <c r="AP78" s="3384"/>
      <c r="AQ78" s="2013"/>
      <c r="AR78" s="1784"/>
      <c r="AS78" s="1784"/>
      <c r="AT78" s="1784"/>
      <c r="AU78" s="1907"/>
      <c r="AV78" s="1410"/>
      <c r="AW78" s="1850"/>
      <c r="AX78" s="1552"/>
      <c r="AY78" s="1851"/>
      <c r="AZ78" s="1555"/>
      <c r="BA78" s="1163"/>
      <c r="BB78" s="1163"/>
      <c r="BC78" s="1163"/>
      <c r="BD78" s="1164"/>
      <c r="BE78" s="1164"/>
      <c r="BF78" s="1163"/>
      <c r="BG78" s="1164"/>
      <c r="BH78" s="1164"/>
      <c r="BI78" s="1162"/>
      <c r="BJ78" s="1164"/>
      <c r="BK78" s="1164"/>
      <c r="BL78" s="1248"/>
      <c r="BM78" s="1164"/>
      <c r="BN78" s="1164"/>
      <c r="BO78" s="1165"/>
      <c r="BP78" s="1200"/>
      <c r="BQ78" s="177"/>
      <c r="BR78" s="46"/>
    </row>
    <row r="79" spans="1:70" ht="20.25" hidden="1" customHeight="1" x14ac:dyDescent="0.6">
      <c r="A79" s="1036"/>
      <c r="B79" s="1037"/>
      <c r="C79" s="1036"/>
      <c r="D79" s="1037"/>
      <c r="E79" s="1036"/>
      <c r="F79" s="1037"/>
      <c r="G79" s="1036"/>
      <c r="H79" s="1037"/>
      <c r="I79" s="2860" t="str">
        <f t="shared" si="32"/>
        <v/>
      </c>
      <c r="J79" s="2860"/>
      <c r="K79" s="1042">
        <v>182</v>
      </c>
      <c r="L79" s="3048"/>
      <c r="M79" s="3048"/>
      <c r="N79" s="3048"/>
      <c r="O79" s="3048"/>
      <c r="P79" s="3048"/>
      <c r="Q79" s="3048"/>
      <c r="R79" s="3048"/>
      <c r="S79" s="3068" t="s">
        <v>119</v>
      </c>
      <c r="T79" s="1038" t="s">
        <v>2304</v>
      </c>
      <c r="U79" s="1039"/>
      <c r="V79" s="1040"/>
      <c r="W79" s="3108"/>
      <c r="X79" s="1041" t="s">
        <v>2304</v>
      </c>
      <c r="Y79" s="945"/>
      <c r="Z79" s="945"/>
      <c r="AA79" s="945"/>
      <c r="AB79" s="1607"/>
      <c r="AC79" s="3658"/>
      <c r="AD79" s="3658"/>
      <c r="AE79" s="3658"/>
      <c r="AF79" s="3620"/>
      <c r="AG79" s="3620"/>
      <c r="AH79" s="3620"/>
      <c r="AI79" s="3620"/>
      <c r="AJ79" s="3620"/>
      <c r="AK79" s="3620"/>
      <c r="AL79" s="3620"/>
      <c r="AM79" s="3620"/>
      <c r="AN79" s="3620"/>
      <c r="AO79" s="3620"/>
      <c r="AP79" s="3620"/>
      <c r="AQ79" s="2148"/>
      <c r="AR79" s="1957"/>
      <c r="AS79" s="1957"/>
      <c r="AT79" s="1957"/>
      <c r="AU79" s="1973"/>
      <c r="AV79" s="1945"/>
      <c r="AW79" s="1935"/>
      <c r="AX79" s="1599"/>
      <c r="AY79" s="1936"/>
      <c r="AZ79" s="1627"/>
      <c r="BA79" s="1222"/>
      <c r="BB79" s="1222"/>
      <c r="BC79" s="1222"/>
      <c r="BD79" s="1223"/>
      <c r="BE79" s="1223"/>
      <c r="BF79" s="1222"/>
      <c r="BG79" s="1223"/>
      <c r="BH79" s="1223"/>
      <c r="BI79" s="1232"/>
      <c r="BJ79" s="1223"/>
      <c r="BK79" s="1223"/>
      <c r="BL79" s="1223"/>
      <c r="BM79" s="1223"/>
      <c r="BN79" s="1223"/>
      <c r="BO79" s="1224"/>
      <c r="BP79" s="1225"/>
      <c r="BQ79" s="177"/>
      <c r="BR79" s="46"/>
    </row>
    <row r="80" spans="1:70" ht="20.25" hidden="1" customHeight="1" x14ac:dyDescent="0.6">
      <c r="A80" s="1033">
        <v>0</v>
      </c>
      <c r="B80" s="1034">
        <v>9</v>
      </c>
      <c r="C80" s="1033">
        <v>0</v>
      </c>
      <c r="D80" s="1034">
        <v>7</v>
      </c>
      <c r="E80" s="1033">
        <v>1</v>
      </c>
      <c r="F80" s="1034">
        <v>7</v>
      </c>
      <c r="G80" s="1033">
        <v>0</v>
      </c>
      <c r="H80" s="1034">
        <v>0</v>
      </c>
      <c r="I80" s="2877" t="str">
        <f t="shared" si="32"/>
        <v>09071700</v>
      </c>
      <c r="J80" s="2877"/>
      <c r="K80" s="1043"/>
      <c r="L80" s="3062"/>
      <c r="M80" s="3062"/>
      <c r="N80" s="3062"/>
      <c r="O80" s="3062"/>
      <c r="P80" s="3062"/>
      <c r="Q80" s="3062"/>
      <c r="R80" s="3062"/>
      <c r="S80" s="1445" t="s">
        <v>119</v>
      </c>
      <c r="T80" s="3060" t="s">
        <v>2304</v>
      </c>
      <c r="U80" s="1035"/>
      <c r="V80" s="1445" t="s">
        <v>653</v>
      </c>
      <c r="W80" s="3109" t="s">
        <v>2576</v>
      </c>
      <c r="X80" s="1035"/>
      <c r="Y80" s="548"/>
      <c r="Z80" s="546"/>
      <c r="AA80" s="546"/>
      <c r="AB80" s="1822"/>
      <c r="AC80" s="3649"/>
      <c r="AD80" s="3649"/>
      <c r="AE80" s="3649"/>
      <c r="AF80" s="3384"/>
      <c r="AG80" s="3384"/>
      <c r="AH80" s="3384"/>
      <c r="AI80" s="3384"/>
      <c r="AJ80" s="3384"/>
      <c r="AK80" s="3384"/>
      <c r="AL80" s="3384"/>
      <c r="AM80" s="3384"/>
      <c r="AN80" s="3384"/>
      <c r="AO80" s="3384"/>
      <c r="AP80" s="3384"/>
      <c r="AQ80" s="2013"/>
      <c r="AR80" s="1784"/>
      <c r="AS80" s="1784"/>
      <c r="AT80" s="1784"/>
      <c r="AU80" s="1907"/>
      <c r="AV80" s="1410"/>
      <c r="AW80" s="1850"/>
      <c r="AX80" s="1552"/>
      <c r="AY80" s="1851"/>
      <c r="AZ80" s="1555"/>
      <c r="BA80" s="1163"/>
      <c r="BB80" s="1163"/>
      <c r="BC80" s="1163"/>
      <c r="BD80" s="1164"/>
      <c r="BE80" s="1164"/>
      <c r="BF80" s="1163"/>
      <c r="BG80" s="1164"/>
      <c r="BH80" s="1164"/>
      <c r="BI80" s="1162"/>
      <c r="BJ80" s="1164"/>
      <c r="BK80" s="1164"/>
      <c r="BL80" s="1248"/>
      <c r="BM80" s="1164"/>
      <c r="BN80" s="1164"/>
      <c r="BO80" s="1165"/>
      <c r="BP80" s="1200"/>
      <c r="BQ80" s="177"/>
      <c r="BR80" s="46"/>
    </row>
    <row r="81" spans="1:70" ht="20.25" hidden="1" customHeight="1" x14ac:dyDescent="0.6">
      <c r="A81" s="1033">
        <v>0</v>
      </c>
      <c r="B81" s="1034">
        <v>9</v>
      </c>
      <c r="C81" s="1033">
        <v>0</v>
      </c>
      <c r="D81" s="1034">
        <v>7</v>
      </c>
      <c r="E81" s="1033">
        <v>1</v>
      </c>
      <c r="F81" s="1034">
        <v>7</v>
      </c>
      <c r="G81" s="1033">
        <v>0</v>
      </c>
      <c r="H81" s="1034">
        <v>1</v>
      </c>
      <c r="I81" s="2877" t="str">
        <f t="shared" si="32"/>
        <v>09071701</v>
      </c>
      <c r="J81" s="2877"/>
      <c r="K81" s="1043"/>
      <c r="L81" s="3062">
        <v>71822</v>
      </c>
      <c r="M81" s="3062"/>
      <c r="N81" s="3062"/>
      <c r="O81" s="3062"/>
      <c r="P81" s="3062"/>
      <c r="Q81" s="3062"/>
      <c r="R81" s="3062"/>
      <c r="S81" s="1445" t="s">
        <v>119</v>
      </c>
      <c r="T81" s="3061"/>
      <c r="U81" s="3060" t="s">
        <v>2307</v>
      </c>
      <c r="V81" s="3062" t="s">
        <v>653</v>
      </c>
      <c r="W81" s="3109" t="s">
        <v>2576</v>
      </c>
      <c r="X81" s="982" t="s">
        <v>2307</v>
      </c>
      <c r="Y81" s="548"/>
      <c r="Z81" s="547"/>
      <c r="AA81" s="547"/>
      <c r="AB81" s="1884"/>
      <c r="AC81" s="3506"/>
      <c r="AD81" s="3506"/>
      <c r="AE81" s="3506"/>
      <c r="AF81" s="3384">
        <v>60</v>
      </c>
      <c r="AG81" s="3384"/>
      <c r="AH81" s="3384"/>
      <c r="AI81" s="3384"/>
      <c r="AJ81" s="3384"/>
      <c r="AK81" s="3384"/>
      <c r="AL81" s="3384"/>
      <c r="AM81" s="3384"/>
      <c r="AN81" s="3384"/>
      <c r="AO81" s="3384">
        <v>60</v>
      </c>
      <c r="AP81" s="3384"/>
      <c r="AQ81" s="2013"/>
      <c r="AR81" s="1784"/>
      <c r="AS81" s="1784"/>
      <c r="AT81" s="1784"/>
      <c r="AU81" s="1907"/>
      <c r="AV81" s="1410"/>
      <c r="AW81" s="1850"/>
      <c r="AX81" s="1552"/>
      <c r="AY81" s="1851"/>
      <c r="AZ81" s="1615">
        <v>1</v>
      </c>
      <c r="BA81" s="1163"/>
      <c r="BB81" s="1163"/>
      <c r="BC81" s="1163"/>
      <c r="BD81" s="1164">
        <v>19.670570135746601</v>
      </c>
      <c r="BE81" s="1164">
        <v>48.8155294117647</v>
      </c>
      <c r="BF81" s="1163"/>
      <c r="BG81" s="1164">
        <v>43.501357466063297</v>
      </c>
      <c r="BH81" s="1164">
        <f>SUM(BD81,BE81,BG81)</f>
        <v>111.9874570135746</v>
      </c>
      <c r="BI81" s="1162"/>
      <c r="BJ81" s="1164">
        <v>62.917712523059201</v>
      </c>
      <c r="BK81" s="1164">
        <v>0</v>
      </c>
      <c r="BL81" s="1248">
        <v>788.16</v>
      </c>
      <c r="BM81" s="1164">
        <v>40.633745306496898</v>
      </c>
      <c r="BN81" s="1164">
        <f>SUM(BH81,BJ81,BK81,BL81,BM81)</f>
        <v>1003.6989148431306</v>
      </c>
      <c r="BO81" s="1165"/>
      <c r="BP81" s="1200"/>
      <c r="BQ81" s="177"/>
      <c r="BR81" s="46"/>
    </row>
    <row r="82" spans="1:70" ht="20.25" hidden="1" customHeight="1" x14ac:dyDescent="0.6">
      <c r="A82" s="1033">
        <v>0</v>
      </c>
      <c r="B82" s="1034">
        <v>9</v>
      </c>
      <c r="C82" s="1033">
        <v>0</v>
      </c>
      <c r="D82" s="1034">
        <v>7</v>
      </c>
      <c r="E82" s="1033">
        <v>1</v>
      </c>
      <c r="F82" s="1034">
        <v>7</v>
      </c>
      <c r="G82" s="1033">
        <v>0</v>
      </c>
      <c r="H82" s="1034">
        <v>2</v>
      </c>
      <c r="I82" s="2877" t="str">
        <f t="shared" si="32"/>
        <v>09071702</v>
      </c>
      <c r="J82" s="2877"/>
      <c r="K82" s="1043"/>
      <c r="L82" s="3062">
        <v>71823</v>
      </c>
      <c r="M82" s="3062"/>
      <c r="N82" s="3062"/>
      <c r="O82" s="3062"/>
      <c r="P82" s="3062"/>
      <c r="Q82" s="3062"/>
      <c r="R82" s="3062"/>
      <c r="S82" s="1445" t="s">
        <v>119</v>
      </c>
      <c r="T82" s="3061"/>
      <c r="U82" s="3060" t="s">
        <v>2309</v>
      </c>
      <c r="V82" s="3062" t="s">
        <v>653</v>
      </c>
      <c r="W82" s="3109" t="s">
        <v>2576</v>
      </c>
      <c r="X82" s="982" t="s">
        <v>2309</v>
      </c>
      <c r="Y82" s="548"/>
      <c r="Z82" s="547"/>
      <c r="AA82" s="547"/>
      <c r="AB82" s="1884"/>
      <c r="AC82" s="3506"/>
      <c r="AD82" s="3506"/>
      <c r="AE82" s="3506"/>
      <c r="AF82" s="3384">
        <v>60</v>
      </c>
      <c r="AG82" s="3384"/>
      <c r="AH82" s="3384"/>
      <c r="AI82" s="3384"/>
      <c r="AJ82" s="3384"/>
      <c r="AK82" s="3384"/>
      <c r="AL82" s="3384"/>
      <c r="AM82" s="3384"/>
      <c r="AN82" s="3384"/>
      <c r="AO82" s="3384">
        <v>60</v>
      </c>
      <c r="AP82" s="3384"/>
      <c r="AQ82" s="2013"/>
      <c r="AR82" s="1784"/>
      <c r="AS82" s="1784"/>
      <c r="AT82" s="1784"/>
      <c r="AU82" s="1907"/>
      <c r="AV82" s="1410"/>
      <c r="AW82" s="1850"/>
      <c r="AX82" s="1552"/>
      <c r="AY82" s="1851"/>
      <c r="AZ82" s="1615">
        <v>1</v>
      </c>
      <c r="BA82" s="1163"/>
      <c r="BB82" s="1163"/>
      <c r="BC82" s="1163"/>
      <c r="BD82" s="1164">
        <v>19.670570135746601</v>
      </c>
      <c r="BE82" s="1164">
        <v>48.8155294117647</v>
      </c>
      <c r="BF82" s="1163"/>
      <c r="BG82" s="1164">
        <v>43.501357466063297</v>
      </c>
      <c r="BH82" s="1164">
        <f>SUM(BD82,BE82,BG82)</f>
        <v>111.9874570135746</v>
      </c>
      <c r="BI82" s="1162"/>
      <c r="BJ82" s="1164">
        <v>62.917712523059201</v>
      </c>
      <c r="BK82" s="1164">
        <v>0</v>
      </c>
      <c r="BL82" s="1248">
        <v>683.16</v>
      </c>
      <c r="BM82" s="1164">
        <v>40.633745306496898</v>
      </c>
      <c r="BN82" s="1164">
        <f>SUM(BH82,BJ82,BK82,BL82,BM82)</f>
        <v>898.69891484313064</v>
      </c>
      <c r="BO82" s="1165"/>
      <c r="BP82" s="1200"/>
      <c r="BQ82" s="177"/>
      <c r="BR82" s="46"/>
    </row>
    <row r="83" spans="1:70" ht="20.25" hidden="1" customHeight="1" x14ac:dyDescent="0.6">
      <c r="A83" s="1033">
        <v>0</v>
      </c>
      <c r="B83" s="1034">
        <v>9</v>
      </c>
      <c r="C83" s="1033">
        <v>0</v>
      </c>
      <c r="D83" s="1034">
        <v>7</v>
      </c>
      <c r="E83" s="1033">
        <v>1</v>
      </c>
      <c r="F83" s="1034">
        <v>7</v>
      </c>
      <c r="G83" s="1033">
        <v>0</v>
      </c>
      <c r="H83" s="1034">
        <v>3</v>
      </c>
      <c r="I83" s="2877" t="str">
        <f t="shared" si="32"/>
        <v>09071703</v>
      </c>
      <c r="J83" s="2877"/>
      <c r="K83" s="1043"/>
      <c r="L83" s="3062">
        <v>71824</v>
      </c>
      <c r="M83" s="3062"/>
      <c r="N83" s="3062"/>
      <c r="O83" s="3062"/>
      <c r="P83" s="3062"/>
      <c r="Q83" s="3062"/>
      <c r="R83" s="3062"/>
      <c r="S83" s="1445" t="s">
        <v>119</v>
      </c>
      <c r="T83" s="3061"/>
      <c r="U83" s="3060" t="s">
        <v>2312</v>
      </c>
      <c r="V83" s="3062" t="s">
        <v>653</v>
      </c>
      <c r="W83" s="3109" t="s">
        <v>2576</v>
      </c>
      <c r="X83" s="982" t="s">
        <v>2312</v>
      </c>
      <c r="Y83" s="548"/>
      <c r="Z83" s="547"/>
      <c r="AA83" s="547"/>
      <c r="AB83" s="1884"/>
      <c r="AC83" s="3506"/>
      <c r="AD83" s="3506"/>
      <c r="AE83" s="3506"/>
      <c r="AF83" s="3384">
        <v>60</v>
      </c>
      <c r="AG83" s="3384"/>
      <c r="AH83" s="3384"/>
      <c r="AI83" s="3384"/>
      <c r="AJ83" s="3384"/>
      <c r="AK83" s="3384"/>
      <c r="AL83" s="3384"/>
      <c r="AM83" s="3384"/>
      <c r="AN83" s="3384"/>
      <c r="AO83" s="3384">
        <v>60</v>
      </c>
      <c r="AP83" s="3384"/>
      <c r="AQ83" s="2013"/>
      <c r="AR83" s="1784"/>
      <c r="AS83" s="1784"/>
      <c r="AT83" s="1784"/>
      <c r="AU83" s="1907"/>
      <c r="AV83" s="1410"/>
      <c r="AW83" s="1850"/>
      <c r="AX83" s="1552"/>
      <c r="AY83" s="1851"/>
      <c r="AZ83" s="1615">
        <v>1</v>
      </c>
      <c r="BA83" s="1163"/>
      <c r="BB83" s="1163"/>
      <c r="BC83" s="1163"/>
      <c r="BD83" s="1164">
        <v>19.670570135746601</v>
      </c>
      <c r="BE83" s="1164">
        <v>48.8155294117647</v>
      </c>
      <c r="BF83" s="1163"/>
      <c r="BG83" s="1164">
        <v>43.501357466063297</v>
      </c>
      <c r="BH83" s="1164">
        <f>SUM(BD83,BE83,BG83)</f>
        <v>111.9874570135746</v>
      </c>
      <c r="BI83" s="1162"/>
      <c r="BJ83" s="1164">
        <v>62.917712523059201</v>
      </c>
      <c r="BK83" s="1164">
        <v>0</v>
      </c>
      <c r="BL83" s="1248">
        <v>683.16</v>
      </c>
      <c r="BM83" s="1164">
        <v>40.633745306496898</v>
      </c>
      <c r="BN83" s="1164">
        <f>SUM(BH83,BJ83,BK83,BL83,BM83)</f>
        <v>898.69891484313064</v>
      </c>
      <c r="BO83" s="1165"/>
      <c r="BP83" s="1200"/>
      <c r="BQ83" s="177"/>
      <c r="BR83" s="46"/>
    </row>
    <row r="84" spans="1:70" ht="20.25" hidden="1" customHeight="1" x14ac:dyDescent="0.6">
      <c r="A84" s="1033">
        <v>0</v>
      </c>
      <c r="B84" s="1034">
        <v>9</v>
      </c>
      <c r="C84" s="1033">
        <v>0</v>
      </c>
      <c r="D84" s="1034">
        <v>7</v>
      </c>
      <c r="E84" s="1033">
        <v>1</v>
      </c>
      <c r="F84" s="1034">
        <v>7</v>
      </c>
      <c r="G84" s="1033">
        <v>0</v>
      </c>
      <c r="H84" s="1034">
        <v>4</v>
      </c>
      <c r="I84" s="2877" t="str">
        <f t="shared" si="32"/>
        <v>09071704</v>
      </c>
      <c r="J84" s="2877"/>
      <c r="K84" s="1043"/>
      <c r="L84" s="3062">
        <v>71825</v>
      </c>
      <c r="M84" s="3062"/>
      <c r="N84" s="3062"/>
      <c r="O84" s="3062"/>
      <c r="P84" s="3062"/>
      <c r="Q84" s="3062"/>
      <c r="R84" s="3062"/>
      <c r="S84" s="1445" t="s">
        <v>119</v>
      </c>
      <c r="T84" s="3061"/>
      <c r="U84" s="3060" t="s">
        <v>2314</v>
      </c>
      <c r="V84" s="3062" t="s">
        <v>653</v>
      </c>
      <c r="W84" s="3109" t="s">
        <v>2576</v>
      </c>
      <c r="X84" s="982" t="s">
        <v>2314</v>
      </c>
      <c r="Y84" s="548"/>
      <c r="Z84" s="547"/>
      <c r="AA84" s="547"/>
      <c r="AB84" s="1884"/>
      <c r="AC84" s="3506"/>
      <c r="AD84" s="3506"/>
      <c r="AE84" s="3506"/>
      <c r="AF84" s="3384">
        <v>60</v>
      </c>
      <c r="AG84" s="3384"/>
      <c r="AH84" s="3384"/>
      <c r="AI84" s="3384"/>
      <c r="AJ84" s="3384"/>
      <c r="AK84" s="3384"/>
      <c r="AL84" s="3384"/>
      <c r="AM84" s="3384"/>
      <c r="AN84" s="3384"/>
      <c r="AO84" s="3384">
        <v>60</v>
      </c>
      <c r="AP84" s="3384"/>
      <c r="AQ84" s="2013"/>
      <c r="AR84" s="1784"/>
      <c r="AS84" s="1784"/>
      <c r="AT84" s="1784"/>
      <c r="AU84" s="1907"/>
      <c r="AV84" s="1410"/>
      <c r="AW84" s="1850"/>
      <c r="AX84" s="1552"/>
      <c r="AY84" s="1851"/>
      <c r="AZ84" s="1615">
        <v>1</v>
      </c>
      <c r="BA84" s="1163"/>
      <c r="BB84" s="1163"/>
      <c r="BC84" s="1163"/>
      <c r="BD84" s="1164">
        <v>19.670570135746601</v>
      </c>
      <c r="BE84" s="1164">
        <v>48.8155294117647</v>
      </c>
      <c r="BF84" s="1163"/>
      <c r="BG84" s="1164">
        <v>43.501357466063297</v>
      </c>
      <c r="BH84" s="1164">
        <f>SUM(BD84,BE84,BG84)</f>
        <v>111.9874570135746</v>
      </c>
      <c r="BI84" s="1162"/>
      <c r="BJ84" s="1164">
        <v>62.917712523059201</v>
      </c>
      <c r="BK84" s="1164">
        <v>0</v>
      </c>
      <c r="BL84" s="1248">
        <v>743.16</v>
      </c>
      <c r="BM84" s="1164">
        <v>40.633745306496898</v>
      </c>
      <c r="BN84" s="1164">
        <f>SUM(BH84,BJ84,BK84,BL84,BM84)</f>
        <v>958.69891484313064</v>
      </c>
      <c r="BO84" s="1165"/>
      <c r="BP84" s="1200"/>
      <c r="BQ84" s="177"/>
      <c r="BR84" s="46"/>
    </row>
    <row r="85" spans="1:70" ht="20.25" hidden="1" customHeight="1" x14ac:dyDescent="0.55000000000000004">
      <c r="A85" s="1026"/>
      <c r="B85" s="1027"/>
      <c r="C85" s="1026"/>
      <c r="D85" s="1027"/>
      <c r="E85" s="1026"/>
      <c r="F85" s="1027"/>
      <c r="G85" s="1026"/>
      <c r="H85" s="1027"/>
      <c r="I85" s="2861" t="str">
        <f t="shared" si="32"/>
        <v/>
      </c>
      <c r="J85" s="2861"/>
      <c r="K85" s="3049"/>
      <c r="L85" s="3049"/>
      <c r="M85" s="3050"/>
      <c r="N85" s="3050"/>
      <c r="O85" s="3050"/>
      <c r="P85" s="3050"/>
      <c r="Q85" s="3050"/>
      <c r="R85" s="3050"/>
      <c r="S85" s="3049"/>
      <c r="T85" s="3069"/>
      <c r="U85" s="3069"/>
      <c r="V85" s="3049"/>
      <c r="W85" s="3110"/>
      <c r="X85" s="1031"/>
      <c r="Y85" s="61"/>
      <c r="Z85" s="61"/>
      <c r="AA85" s="61"/>
      <c r="AB85" s="1885"/>
      <c r="AC85" s="3528"/>
      <c r="AD85" s="3528"/>
      <c r="AE85" s="3528"/>
      <c r="AF85" s="3384"/>
      <c r="AG85" s="3384"/>
      <c r="AH85" s="3384"/>
      <c r="AI85" s="3384"/>
      <c r="AJ85" s="3384"/>
      <c r="AK85" s="3384"/>
      <c r="AL85" s="3384"/>
      <c r="AM85" s="3384"/>
      <c r="AN85" s="3384"/>
      <c r="AO85" s="3384"/>
      <c r="AP85" s="3384"/>
      <c r="AQ85" s="2013"/>
      <c r="AR85" s="1784"/>
      <c r="AS85" s="1784"/>
      <c r="AT85" s="1784"/>
      <c r="AU85" s="1907"/>
      <c r="AV85" s="1410"/>
      <c r="AW85" s="1850"/>
      <c r="AX85" s="1552"/>
      <c r="AY85" s="1851"/>
      <c r="AZ85" s="1555"/>
      <c r="BA85" s="1163"/>
      <c r="BB85" s="1163"/>
      <c r="BC85" s="1163"/>
      <c r="BD85" s="1164"/>
      <c r="BE85" s="1164"/>
      <c r="BF85" s="1163"/>
      <c r="BG85" s="1164"/>
      <c r="BH85" s="1164"/>
      <c r="BI85" s="1162"/>
      <c r="BJ85" s="1164"/>
      <c r="BK85" s="1164"/>
      <c r="BL85" s="1248"/>
      <c r="BM85" s="1164"/>
      <c r="BN85" s="1164"/>
      <c r="BO85" s="1165"/>
      <c r="BP85" s="1200"/>
      <c r="BQ85" s="177"/>
      <c r="BR85" s="46"/>
    </row>
    <row r="86" spans="1:70" ht="20.25" hidden="1" customHeight="1" x14ac:dyDescent="0.6">
      <c r="A86" s="1036"/>
      <c r="B86" s="1037"/>
      <c r="C86" s="1036"/>
      <c r="D86" s="1037"/>
      <c r="E86" s="1036"/>
      <c r="F86" s="1037"/>
      <c r="G86" s="1036"/>
      <c r="H86" s="1037"/>
      <c r="I86" s="2860" t="str">
        <f t="shared" si="32"/>
        <v/>
      </c>
      <c r="J86" s="2860"/>
      <c r="K86" s="1042">
        <v>183</v>
      </c>
      <c r="L86" s="1042"/>
      <c r="M86" s="1042"/>
      <c r="N86" s="1042"/>
      <c r="O86" s="1042"/>
      <c r="P86" s="1042"/>
      <c r="Q86" s="1042"/>
      <c r="R86" s="1042"/>
      <c r="S86" s="3068" t="s">
        <v>119</v>
      </c>
      <c r="T86" s="1038" t="s">
        <v>2283</v>
      </c>
      <c r="U86" s="1039"/>
      <c r="V86" s="1040"/>
      <c r="W86" s="3108"/>
      <c r="X86" s="1041" t="s">
        <v>2283</v>
      </c>
      <c r="Y86" s="945"/>
      <c r="Z86" s="945"/>
      <c r="AA86" s="945"/>
      <c r="AB86" s="1607"/>
      <c r="AC86" s="3658"/>
      <c r="AD86" s="3658"/>
      <c r="AE86" s="3658"/>
      <c r="AF86" s="3620"/>
      <c r="AG86" s="3620"/>
      <c r="AH86" s="3620"/>
      <c r="AI86" s="3620"/>
      <c r="AJ86" s="3620"/>
      <c r="AK86" s="3620"/>
      <c r="AL86" s="3620"/>
      <c r="AM86" s="3620"/>
      <c r="AN86" s="3620"/>
      <c r="AO86" s="3620"/>
      <c r="AP86" s="3620"/>
      <c r="AQ86" s="2148"/>
      <c r="AR86" s="1957"/>
      <c r="AS86" s="1957"/>
      <c r="AT86" s="1957"/>
      <c r="AU86" s="1973"/>
      <c r="AV86" s="1945"/>
      <c r="AW86" s="1935"/>
      <c r="AX86" s="1599"/>
      <c r="AY86" s="1936"/>
      <c r="AZ86" s="1627"/>
      <c r="BA86" s="1222"/>
      <c r="BB86" s="1222"/>
      <c r="BC86" s="1222"/>
      <c r="BD86" s="1223"/>
      <c r="BE86" s="1223"/>
      <c r="BF86" s="1222"/>
      <c r="BG86" s="1223"/>
      <c r="BH86" s="1223"/>
      <c r="BI86" s="1232"/>
      <c r="BJ86" s="1223"/>
      <c r="BK86" s="1223"/>
      <c r="BL86" s="1223"/>
      <c r="BM86" s="1223"/>
      <c r="BN86" s="1223"/>
      <c r="BO86" s="1224"/>
      <c r="BP86" s="1225"/>
      <c r="BQ86" s="177"/>
      <c r="BR86" s="46"/>
    </row>
    <row r="87" spans="1:70" ht="20.25" hidden="1" customHeight="1" x14ac:dyDescent="0.6">
      <c r="A87" s="1033">
        <v>0</v>
      </c>
      <c r="B87" s="1034">
        <v>9</v>
      </c>
      <c r="C87" s="1033">
        <v>0</v>
      </c>
      <c r="D87" s="1034">
        <v>7</v>
      </c>
      <c r="E87" s="1033">
        <v>1</v>
      </c>
      <c r="F87" s="1034">
        <v>8</v>
      </c>
      <c r="G87" s="1033">
        <v>0</v>
      </c>
      <c r="H87" s="1034">
        <v>1</v>
      </c>
      <c r="I87" s="2877" t="str">
        <f t="shared" si="32"/>
        <v>09071801</v>
      </c>
      <c r="J87" s="2877"/>
      <c r="K87" s="1043"/>
      <c r="L87" s="3062">
        <v>71831</v>
      </c>
      <c r="M87" s="3062"/>
      <c r="N87" s="3062"/>
      <c r="O87" s="3062"/>
      <c r="P87" s="3062"/>
      <c r="Q87" s="3062"/>
      <c r="R87" s="3062"/>
      <c r="S87" s="1445" t="s">
        <v>119</v>
      </c>
      <c r="T87" s="3060" t="s">
        <v>2285</v>
      </c>
      <c r="U87" s="985"/>
      <c r="V87" s="1445" t="s">
        <v>2286</v>
      </c>
      <c r="W87" s="3109" t="s">
        <v>2576</v>
      </c>
      <c r="X87" s="982" t="s">
        <v>2285</v>
      </c>
      <c r="Y87" s="547"/>
      <c r="Z87" s="547"/>
      <c r="AA87" s="547"/>
      <c r="AB87" s="1884"/>
      <c r="AC87" s="3506"/>
      <c r="AD87" s="3506"/>
      <c r="AE87" s="3506"/>
      <c r="AF87" s="3384">
        <v>40</v>
      </c>
      <c r="AG87" s="3384"/>
      <c r="AH87" s="3384"/>
      <c r="AI87" s="3384"/>
      <c r="AJ87" s="3384"/>
      <c r="AK87" s="3384"/>
      <c r="AL87" s="3384"/>
      <c r="AM87" s="3384"/>
      <c r="AN87" s="3384"/>
      <c r="AO87" s="3384">
        <v>40</v>
      </c>
      <c r="AP87" s="3384"/>
      <c r="AQ87" s="2013"/>
      <c r="AR87" s="1784"/>
      <c r="AS87" s="1784"/>
      <c r="AT87" s="1784"/>
      <c r="AU87" s="1907"/>
      <c r="AV87" s="1410"/>
      <c r="AW87" s="1850"/>
      <c r="AX87" s="1552"/>
      <c r="AY87" s="1851"/>
      <c r="AZ87" s="1615">
        <v>1</v>
      </c>
      <c r="BA87" s="1163"/>
      <c r="BB87" s="1163"/>
      <c r="BC87" s="1163"/>
      <c r="BD87" s="1164">
        <v>13.113713423831101</v>
      </c>
      <c r="BE87" s="1164">
        <v>32.543686274509803</v>
      </c>
      <c r="BF87" s="1163"/>
      <c r="BG87" s="1164">
        <v>29.000904977375601</v>
      </c>
      <c r="BH87" s="1164">
        <f>SUM(BD87,BE87,BG87)</f>
        <v>74.658304675716508</v>
      </c>
      <c r="BI87" s="1162"/>
      <c r="BJ87" s="1164">
        <v>41.945141682039498</v>
      </c>
      <c r="BK87" s="1164">
        <v>7.5</v>
      </c>
      <c r="BL87" s="1248">
        <v>105.16</v>
      </c>
      <c r="BM87" s="1164">
        <v>40.633745306496898</v>
      </c>
      <c r="BN87" s="1164">
        <f>SUM(BH87,BJ87,BK87,BL87,BM87)</f>
        <v>269.89719166425289</v>
      </c>
      <c r="BO87" s="1165"/>
      <c r="BP87" s="1200">
        <v>50</v>
      </c>
      <c r="BQ87" s="177"/>
      <c r="BR87" s="46"/>
    </row>
    <row r="88" spans="1:70" ht="20.25" hidden="1" customHeight="1" x14ac:dyDescent="0.55000000000000004">
      <c r="A88" s="1033">
        <v>0</v>
      </c>
      <c r="B88" s="1034">
        <v>9</v>
      </c>
      <c r="C88" s="1033">
        <v>0</v>
      </c>
      <c r="D88" s="1034">
        <v>7</v>
      </c>
      <c r="E88" s="1033">
        <v>1</v>
      </c>
      <c r="F88" s="1034">
        <v>9</v>
      </c>
      <c r="G88" s="1033">
        <v>0</v>
      </c>
      <c r="H88" s="1034">
        <v>1</v>
      </c>
      <c r="I88" s="2877" t="str">
        <f t="shared" si="32"/>
        <v>09071901</v>
      </c>
      <c r="J88" s="2877"/>
      <c r="K88" s="3062"/>
      <c r="L88" s="3062">
        <v>71835</v>
      </c>
      <c r="M88" s="3062"/>
      <c r="N88" s="3062"/>
      <c r="O88" s="3062"/>
      <c r="P88" s="3062"/>
      <c r="Q88" s="3062"/>
      <c r="R88" s="3062"/>
      <c r="S88" s="1445" t="s">
        <v>119</v>
      </c>
      <c r="T88" s="3060" t="s">
        <v>2290</v>
      </c>
      <c r="U88" s="985"/>
      <c r="V88" s="1445" t="s">
        <v>2286</v>
      </c>
      <c r="W88" s="3109" t="s">
        <v>2576</v>
      </c>
      <c r="X88" s="982" t="s">
        <v>2292</v>
      </c>
      <c r="Y88" s="547"/>
      <c r="Z88" s="547"/>
      <c r="AA88" s="547"/>
      <c r="AB88" s="1884"/>
      <c r="AC88" s="3506"/>
      <c r="AD88" s="3506"/>
      <c r="AE88" s="3506"/>
      <c r="AF88" s="3384">
        <v>50</v>
      </c>
      <c r="AG88" s="3384"/>
      <c r="AH88" s="3384"/>
      <c r="AI88" s="3384"/>
      <c r="AJ88" s="3384"/>
      <c r="AK88" s="3384"/>
      <c r="AL88" s="3384"/>
      <c r="AM88" s="3384"/>
      <c r="AN88" s="3384"/>
      <c r="AO88" s="3384">
        <v>50</v>
      </c>
      <c r="AP88" s="3384"/>
      <c r="AQ88" s="2013"/>
      <c r="AR88" s="1784"/>
      <c r="AS88" s="1784"/>
      <c r="AT88" s="1784"/>
      <c r="AU88" s="1907"/>
      <c r="AV88" s="1410"/>
      <c r="AW88" s="1850"/>
      <c r="AX88" s="1552"/>
      <c r="AY88" s="1851"/>
      <c r="AZ88" s="1616">
        <v>2</v>
      </c>
      <c r="BA88" s="1163"/>
      <c r="BB88" s="1163"/>
      <c r="BC88" s="1163"/>
      <c r="BD88" s="1164">
        <v>16.392141779788801</v>
      </c>
      <c r="BE88" s="1164">
        <v>40.679607843137298</v>
      </c>
      <c r="BF88" s="1163"/>
      <c r="BG88" s="1164">
        <v>72.502262443438894</v>
      </c>
      <c r="BH88" s="1164">
        <f>SUM(BD88,BE88,BG88)</f>
        <v>129.57401206636499</v>
      </c>
      <c r="BI88" s="1162"/>
      <c r="BJ88" s="1164">
        <v>52.431427102549399</v>
      </c>
      <c r="BK88" s="1164">
        <v>7.5</v>
      </c>
      <c r="BL88" s="1248">
        <v>206.16</v>
      </c>
      <c r="BM88" s="1164">
        <v>40.633745306496898</v>
      </c>
      <c r="BN88" s="1164">
        <f>SUM(BH88,BJ88,BK88,BL88,BM88)</f>
        <v>436.29918447541132</v>
      </c>
      <c r="BO88" s="1165"/>
      <c r="BP88" s="1200">
        <v>50</v>
      </c>
      <c r="BQ88" s="177"/>
      <c r="BR88" s="46"/>
    </row>
    <row r="89" spans="1:70" ht="20.25" hidden="1" customHeight="1" x14ac:dyDescent="0.55000000000000004">
      <c r="A89" s="90"/>
      <c r="B89" s="89"/>
      <c r="C89" s="90"/>
      <c r="D89" s="89"/>
      <c r="E89" s="90"/>
      <c r="F89" s="89"/>
      <c r="G89" s="90"/>
      <c r="H89" s="89"/>
      <c r="I89" s="1339" t="str">
        <f t="shared" si="32"/>
        <v/>
      </c>
      <c r="J89" s="1339"/>
      <c r="K89" s="127"/>
      <c r="L89" s="127"/>
      <c r="M89" s="120"/>
      <c r="N89" s="120"/>
      <c r="O89" s="120"/>
      <c r="P89" s="120"/>
      <c r="Q89" s="120"/>
      <c r="R89" s="120"/>
      <c r="S89" s="127"/>
      <c r="T89" s="60"/>
      <c r="U89" s="61"/>
      <c r="V89" s="127"/>
      <c r="W89" s="3112"/>
      <c r="X89" s="61"/>
      <c r="Y89" s="61"/>
      <c r="Z89" s="61"/>
      <c r="AA89" s="61"/>
      <c r="AB89" s="1885"/>
      <c r="AC89" s="3528"/>
      <c r="AD89" s="3528"/>
      <c r="AE89" s="3528"/>
      <c r="AF89" s="3384"/>
      <c r="AG89" s="3384"/>
      <c r="AH89" s="3384"/>
      <c r="AI89" s="3384"/>
      <c r="AJ89" s="3384"/>
      <c r="AK89" s="3384"/>
      <c r="AL89" s="3384"/>
      <c r="AM89" s="3384"/>
      <c r="AN89" s="3384"/>
      <c r="AO89" s="3384"/>
      <c r="AP89" s="3384"/>
      <c r="AQ89" s="2013"/>
      <c r="AR89" s="1784"/>
      <c r="AS89" s="1784"/>
      <c r="AT89" s="1784"/>
      <c r="AU89" s="1907"/>
      <c r="AV89" s="1410"/>
      <c r="AW89" s="1850"/>
      <c r="AX89" s="1552"/>
      <c r="AY89" s="1851"/>
      <c r="AZ89" s="1555"/>
      <c r="BA89" s="1163"/>
      <c r="BB89" s="1163"/>
      <c r="BC89" s="1163"/>
      <c r="BD89" s="1164"/>
      <c r="BE89" s="1164"/>
      <c r="BF89" s="1163"/>
      <c r="BG89" s="1164"/>
      <c r="BH89" s="1164"/>
      <c r="BI89" s="1162"/>
      <c r="BJ89" s="1164"/>
      <c r="BK89" s="1164"/>
      <c r="BL89" s="1248"/>
      <c r="BM89" s="1164"/>
      <c r="BN89" s="1164"/>
      <c r="BO89" s="1165"/>
      <c r="BP89" s="1200"/>
      <c r="BQ89" s="177"/>
      <c r="BR89" s="46"/>
    </row>
    <row r="90" spans="1:70" ht="26.25" customHeight="1" x14ac:dyDescent="0.6">
      <c r="A90" s="809"/>
      <c r="B90" s="810"/>
      <c r="C90" s="809"/>
      <c r="D90" s="810"/>
      <c r="E90" s="809"/>
      <c r="F90" s="810"/>
      <c r="G90" s="809"/>
      <c r="H90" s="810"/>
      <c r="I90" s="811" t="str">
        <f t="shared" si="32"/>
        <v/>
      </c>
      <c r="J90" s="811"/>
      <c r="K90" s="843"/>
      <c r="L90" s="843"/>
      <c r="M90" s="843"/>
      <c r="N90" s="843"/>
      <c r="O90" s="843"/>
      <c r="P90" s="843"/>
      <c r="Q90" s="843"/>
      <c r="R90" s="843"/>
      <c r="S90" s="813" t="s">
        <v>119</v>
      </c>
      <c r="T90" s="844" t="s">
        <v>2701</v>
      </c>
      <c r="U90" s="1044"/>
      <c r="V90" s="814"/>
      <c r="W90" s="3357"/>
      <c r="X90" s="814" t="s">
        <v>2702</v>
      </c>
      <c r="Y90" s="814"/>
      <c r="Z90" s="814"/>
      <c r="AA90" s="814"/>
      <c r="AB90" s="1607"/>
      <c r="AC90" s="3658"/>
      <c r="AD90" s="3658"/>
      <c r="AE90" s="3658"/>
      <c r="AF90" s="3620"/>
      <c r="AG90" s="3620"/>
      <c r="AH90" s="3620"/>
      <c r="AI90" s="3620"/>
      <c r="AJ90" s="3620"/>
      <c r="AK90" s="3620"/>
      <c r="AL90" s="3620"/>
      <c r="AM90" s="3620"/>
      <c r="AN90" s="3620"/>
      <c r="AO90" s="3620"/>
      <c r="AP90" s="3620"/>
      <c r="AQ90" s="2148"/>
      <c r="AR90" s="1957"/>
      <c r="AS90" s="1957"/>
      <c r="AT90" s="1957"/>
      <c r="AU90" s="1973"/>
      <c r="AV90" s="1945"/>
      <c r="AW90" s="1935"/>
      <c r="AX90" s="1599"/>
      <c r="AY90" s="1936"/>
      <c r="AZ90" s="1627"/>
      <c r="BA90" s="1222"/>
      <c r="BB90" s="1222"/>
      <c r="BC90" s="1222"/>
      <c r="BD90" s="1223"/>
      <c r="BE90" s="1223"/>
      <c r="BF90" s="1222"/>
      <c r="BG90" s="1223"/>
      <c r="BH90" s="1223"/>
      <c r="BI90" s="1232"/>
      <c r="BJ90" s="1223"/>
      <c r="BK90" s="1223"/>
      <c r="BL90" s="1223"/>
      <c r="BM90" s="1223"/>
      <c r="BN90" s="1223"/>
      <c r="BO90" s="1224"/>
      <c r="BP90" s="1225"/>
      <c r="BQ90" s="177"/>
      <c r="BR90" s="46"/>
    </row>
    <row r="91" spans="1:70" ht="20.25" customHeight="1" x14ac:dyDescent="0.6">
      <c r="A91" s="90"/>
      <c r="B91" s="89"/>
      <c r="C91" s="90"/>
      <c r="D91" s="89"/>
      <c r="E91" s="90"/>
      <c r="F91" s="89"/>
      <c r="G91" s="90"/>
      <c r="H91" s="89"/>
      <c r="I91" s="1339" t="str">
        <f t="shared" si="32"/>
        <v/>
      </c>
      <c r="J91" s="1339"/>
      <c r="K91" s="127"/>
      <c r="L91" s="127"/>
      <c r="M91" s="120"/>
      <c r="N91" s="120"/>
      <c r="O91" s="120"/>
      <c r="P91" s="120"/>
      <c r="Q91" s="120"/>
      <c r="R91" s="120"/>
      <c r="S91" s="127"/>
      <c r="T91" s="60"/>
      <c r="U91" s="144"/>
      <c r="V91" s="127"/>
      <c r="W91" s="3111"/>
      <c r="X91" s="144"/>
      <c r="Y91" s="144"/>
      <c r="Z91" s="144"/>
      <c r="AA91" s="144"/>
      <c r="AB91" s="1822"/>
      <c r="AC91" s="3649"/>
      <c r="AD91" s="3649"/>
      <c r="AE91" s="3649"/>
      <c r="AF91" s="3384"/>
      <c r="AG91" s="3384"/>
      <c r="AH91" s="3384"/>
      <c r="AI91" s="3384"/>
      <c r="AJ91" s="3384"/>
      <c r="AK91" s="3384"/>
      <c r="AL91" s="3384"/>
      <c r="AM91" s="3384"/>
      <c r="AN91" s="3384"/>
      <c r="AO91" s="3384"/>
      <c r="AP91" s="3384"/>
      <c r="AQ91" s="2013"/>
      <c r="AR91" s="1784"/>
      <c r="AS91" s="1784"/>
      <c r="AT91" s="1784"/>
      <c r="AU91" s="1907"/>
      <c r="AV91" s="1410"/>
      <c r="AW91" s="1850"/>
      <c r="AX91" s="1552"/>
      <c r="AY91" s="1851"/>
      <c r="AZ91" s="1555"/>
      <c r="BA91" s="1163"/>
      <c r="BB91" s="1163"/>
      <c r="BC91" s="1163"/>
      <c r="BD91" s="1164"/>
      <c r="BE91" s="1164"/>
      <c r="BF91" s="1163"/>
      <c r="BG91" s="1164"/>
      <c r="BH91" s="1164"/>
      <c r="BI91" s="1162"/>
      <c r="BJ91" s="1164"/>
      <c r="BK91" s="1164"/>
      <c r="BL91" s="1248"/>
      <c r="BM91" s="1164"/>
      <c r="BN91" s="1164"/>
      <c r="BO91" s="1165"/>
      <c r="BP91" s="1200"/>
      <c r="BQ91" s="177"/>
      <c r="BR91" s="46"/>
    </row>
    <row r="92" spans="1:70" ht="20.25" customHeight="1" x14ac:dyDescent="0.6">
      <c r="A92" s="809"/>
      <c r="B92" s="810"/>
      <c r="C92" s="809"/>
      <c r="D92" s="810"/>
      <c r="E92" s="809"/>
      <c r="F92" s="810"/>
      <c r="G92" s="809"/>
      <c r="H92" s="810"/>
      <c r="I92" s="811" t="str">
        <f t="shared" si="32"/>
        <v/>
      </c>
      <c r="J92" s="811"/>
      <c r="K92" s="943">
        <v>184</v>
      </c>
      <c r="L92" s="943"/>
      <c r="M92" s="943"/>
      <c r="N92" s="943"/>
      <c r="O92" s="943"/>
      <c r="P92" s="943"/>
      <c r="Q92" s="943"/>
      <c r="R92" s="943"/>
      <c r="S92" s="944" t="s">
        <v>119</v>
      </c>
      <c r="T92" s="1006" t="s">
        <v>2703</v>
      </c>
      <c r="U92" s="1015"/>
      <c r="V92" s="1019"/>
      <c r="W92" s="3103"/>
      <c r="X92" s="945" t="s">
        <v>2703</v>
      </c>
      <c r="Y92" s="945"/>
      <c r="Z92" s="945"/>
      <c r="AA92" s="945"/>
      <c r="AB92" s="1607"/>
      <c r="AC92" s="3658"/>
      <c r="AD92" s="3658"/>
      <c r="AE92" s="3658"/>
      <c r="AF92" s="3620"/>
      <c r="AG92" s="3620"/>
      <c r="AH92" s="3620"/>
      <c r="AI92" s="3620"/>
      <c r="AJ92" s="3620"/>
      <c r="AK92" s="3620"/>
      <c r="AL92" s="3620"/>
      <c r="AM92" s="3620"/>
      <c r="AN92" s="3620"/>
      <c r="AO92" s="3620"/>
      <c r="AP92" s="3620"/>
      <c r="AQ92" s="2148"/>
      <c r="AR92" s="1957"/>
      <c r="AS92" s="1957"/>
      <c r="AT92" s="1957"/>
      <c r="AU92" s="1973"/>
      <c r="AV92" s="1945"/>
      <c r="AW92" s="1935"/>
      <c r="AX92" s="1599"/>
      <c r="AY92" s="1936"/>
      <c r="AZ92" s="1627"/>
      <c r="BA92" s="1222"/>
      <c r="BB92" s="1222"/>
      <c r="BC92" s="1222"/>
      <c r="BD92" s="1223"/>
      <c r="BE92" s="1223"/>
      <c r="BF92" s="1222"/>
      <c r="BG92" s="1223"/>
      <c r="BH92" s="1223"/>
      <c r="BI92" s="1232"/>
      <c r="BJ92" s="1223"/>
      <c r="BK92" s="1223"/>
      <c r="BL92" s="1223"/>
      <c r="BM92" s="1223"/>
      <c r="BN92" s="1223"/>
      <c r="BO92" s="1224"/>
      <c r="BP92" s="1225"/>
      <c r="BQ92" s="177"/>
      <c r="BR92" s="46"/>
    </row>
    <row r="93" spans="1:70" s="602" customFormat="1" ht="53.25" customHeight="1" x14ac:dyDescent="0.35">
      <c r="A93" s="537">
        <v>0</v>
      </c>
      <c r="B93" s="538">
        <v>9</v>
      </c>
      <c r="C93" s="537">
        <v>0</v>
      </c>
      <c r="D93" s="538">
        <v>7</v>
      </c>
      <c r="E93" s="537">
        <v>2</v>
      </c>
      <c r="F93" s="538">
        <v>0</v>
      </c>
      <c r="G93" s="537">
        <v>0</v>
      </c>
      <c r="H93" s="538">
        <v>0</v>
      </c>
      <c r="I93" s="1375" t="str">
        <f t="shared" si="32"/>
        <v>09072000</v>
      </c>
      <c r="J93" s="1375" t="str">
        <f t="shared" ref="J93:J100" si="33">CONCATENATE(A93,B93,C93,D93,E93,F93,G93,H93)</f>
        <v>09072000</v>
      </c>
      <c r="K93" s="3052"/>
      <c r="L93" s="3052"/>
      <c r="M93" s="3052"/>
      <c r="N93" s="3052"/>
      <c r="O93" s="3052"/>
      <c r="P93" s="3052"/>
      <c r="Q93" s="3052"/>
      <c r="R93" s="3052"/>
      <c r="S93" s="2703" t="s">
        <v>119</v>
      </c>
      <c r="T93" s="2663" t="s">
        <v>2703</v>
      </c>
      <c r="U93" s="3190"/>
      <c r="V93" s="2703"/>
      <c r="W93" s="3298"/>
      <c r="X93" s="2487"/>
      <c r="Y93" s="3053" t="s">
        <v>649</v>
      </c>
      <c r="Z93" s="3296"/>
      <c r="AA93" s="3296"/>
      <c r="AB93" s="3309"/>
      <c r="AC93" s="3661"/>
      <c r="AD93" s="3661"/>
      <c r="AE93" s="3661"/>
      <c r="AF93" s="3384"/>
      <c r="AG93" s="3398"/>
      <c r="AH93" s="3384"/>
      <c r="AI93" s="3384"/>
      <c r="AJ93" s="3384"/>
      <c r="AK93" s="3384"/>
      <c r="AL93" s="3384"/>
      <c r="AM93" s="3384"/>
      <c r="AN93" s="3384"/>
      <c r="AO93" s="3384"/>
      <c r="AP93" s="3384"/>
      <c r="AQ93" s="2013"/>
      <c r="AR93" s="1784"/>
      <c r="AS93" s="1784"/>
      <c r="AT93" s="1784"/>
      <c r="AU93" s="1907"/>
      <c r="AV93" s="1410"/>
      <c r="AW93" s="1850"/>
      <c r="AX93" s="1552"/>
      <c r="AY93" s="1851"/>
      <c r="AZ93" s="1560"/>
      <c r="BA93" s="1147"/>
      <c r="BB93" s="1147"/>
      <c r="BC93" s="1147"/>
      <c r="BD93" s="1164"/>
      <c r="BE93" s="1164"/>
      <c r="BF93" s="1163"/>
      <c r="BG93" s="1164"/>
      <c r="BH93" s="1164"/>
      <c r="BI93" s="1165"/>
      <c r="BJ93" s="1164"/>
      <c r="BK93" s="1164"/>
      <c r="BL93" s="1248"/>
      <c r="BM93" s="1164"/>
      <c r="BN93" s="1164"/>
      <c r="BO93" s="1165"/>
      <c r="BP93" s="1200"/>
      <c r="BQ93" s="600"/>
      <c r="BR93" s="601"/>
    </row>
    <row r="94" spans="1:70" s="602" customFormat="1" ht="53.25" customHeight="1" x14ac:dyDescent="0.35">
      <c r="A94" s="537">
        <v>0</v>
      </c>
      <c r="B94" s="538">
        <v>9</v>
      </c>
      <c r="C94" s="537">
        <v>0</v>
      </c>
      <c r="D94" s="538">
        <v>7</v>
      </c>
      <c r="E94" s="537">
        <v>2</v>
      </c>
      <c r="F94" s="538">
        <v>0</v>
      </c>
      <c r="G94" s="537">
        <v>0</v>
      </c>
      <c r="H94" s="538">
        <v>1</v>
      </c>
      <c r="I94" s="1375" t="str">
        <f t="shared" si="32"/>
        <v>09072001</v>
      </c>
      <c r="J94" s="1375" t="str">
        <f t="shared" si="33"/>
        <v>09072001</v>
      </c>
      <c r="K94" s="835"/>
      <c r="L94" s="835">
        <v>71841</v>
      </c>
      <c r="M94" s="835"/>
      <c r="N94" s="835"/>
      <c r="O94" s="835"/>
      <c r="P94" s="835"/>
      <c r="Q94" s="835"/>
      <c r="R94" s="835"/>
      <c r="S94" s="2703" t="s">
        <v>119</v>
      </c>
      <c r="T94" s="3185"/>
      <c r="U94" s="2698" t="s">
        <v>2704</v>
      </c>
      <c r="V94" s="835" t="s">
        <v>240</v>
      </c>
      <c r="W94" s="2415" t="s">
        <v>2705</v>
      </c>
      <c r="X94" s="2503" t="s">
        <v>2706</v>
      </c>
      <c r="Y94" s="2546"/>
      <c r="Z94" s="2543"/>
      <c r="AA94" s="2543"/>
      <c r="AB94" s="2550" t="s">
        <v>2707</v>
      </c>
      <c r="AC94" s="3507">
        <f t="shared" ref="AC94:AC100" si="34">AX94</f>
        <v>70</v>
      </c>
      <c r="AD94" s="3654" t="s">
        <v>2708</v>
      </c>
      <c r="AE94" s="3654"/>
      <c r="AF94" s="3398">
        <v>120</v>
      </c>
      <c r="AG94" s="3398">
        <v>120</v>
      </c>
      <c r="AH94" s="3384"/>
      <c r="AI94" s="3384"/>
      <c r="AJ94" s="3384"/>
      <c r="AK94" s="3384"/>
      <c r="AL94" s="3384"/>
      <c r="AM94" s="3384"/>
      <c r="AN94" s="3384"/>
      <c r="AO94" s="3398">
        <v>120</v>
      </c>
      <c r="AP94" s="3398">
        <v>120</v>
      </c>
      <c r="AQ94" s="2013"/>
      <c r="AR94" s="1784"/>
      <c r="AS94" s="1784"/>
      <c r="AT94" s="1784"/>
      <c r="AU94" s="1907"/>
      <c r="AV94" s="1410"/>
      <c r="AW94" s="2916">
        <f t="shared" ref="AW94:AW100" si="35">(AZ94*AP94)+(BA94*AG94)+(BB94*AG94)+(BC94*AG94)</f>
        <v>840</v>
      </c>
      <c r="AX94" s="3042">
        <f>AW94/'Radiología simple.'!$AO$8</f>
        <v>70</v>
      </c>
      <c r="AY94" s="1807" t="str" cm="1">
        <f t="array" ref="AY94">_xlfn.IFS(AX94&lt;4,"estandar",AX94&gt;9,"compleja",AX94&gt;4,"avanzada")</f>
        <v>compleja</v>
      </c>
      <c r="AZ94" s="3297">
        <v>2</v>
      </c>
      <c r="BA94" s="3297">
        <v>2</v>
      </c>
      <c r="BB94" s="3297">
        <v>2</v>
      </c>
      <c r="BC94" s="3297">
        <v>1</v>
      </c>
      <c r="BD94" s="1164">
        <v>39.341140271493202</v>
      </c>
      <c r="BE94" s="1164">
        <v>97.631058823529401</v>
      </c>
      <c r="BF94" s="1163"/>
      <c r="BG94" s="1164">
        <v>87.002714932126693</v>
      </c>
      <c r="BH94" s="1164">
        <f t="shared" ref="BH94:BH100" si="36">SUM(BD94,BE94,BG94)</f>
        <v>223.97491402714928</v>
      </c>
      <c r="BI94" s="1165"/>
      <c r="BJ94" s="1164">
        <v>125.835425046118</v>
      </c>
      <c r="BK94" s="1164">
        <v>22.5</v>
      </c>
      <c r="BL94" s="1248">
        <v>959.16</v>
      </c>
      <c r="BM94" s="1164">
        <v>40.633745306496898</v>
      </c>
      <c r="BN94" s="1164">
        <f t="shared" ref="BN94:BN100" si="37">SUM(BH94,BJ94,BK94,BL94,BM94)</f>
        <v>1372.1040843797641</v>
      </c>
      <c r="BO94" s="1165"/>
      <c r="BP94" s="1200">
        <v>150</v>
      </c>
      <c r="BQ94" s="600"/>
      <c r="BR94" s="601"/>
    </row>
    <row r="95" spans="1:70" s="602" customFormat="1" ht="53.25" customHeight="1" x14ac:dyDescent="0.35">
      <c r="A95" s="537">
        <v>0</v>
      </c>
      <c r="B95" s="538">
        <v>9</v>
      </c>
      <c r="C95" s="537">
        <v>0</v>
      </c>
      <c r="D95" s="538">
        <v>7</v>
      </c>
      <c r="E95" s="537">
        <v>2</v>
      </c>
      <c r="F95" s="538">
        <v>0</v>
      </c>
      <c r="G95" s="537">
        <v>0</v>
      </c>
      <c r="H95" s="538">
        <v>2</v>
      </c>
      <c r="I95" s="1375" t="str">
        <f t="shared" si="32"/>
        <v>09072002</v>
      </c>
      <c r="J95" s="1375" t="str">
        <f t="shared" si="33"/>
        <v>09072002</v>
      </c>
      <c r="K95" s="835"/>
      <c r="L95" s="835">
        <v>71842</v>
      </c>
      <c r="M95" s="835"/>
      <c r="N95" s="835"/>
      <c r="O95" s="835"/>
      <c r="P95" s="835"/>
      <c r="Q95" s="835"/>
      <c r="R95" s="835"/>
      <c r="S95" s="2703" t="s">
        <v>119</v>
      </c>
      <c r="T95" s="3185"/>
      <c r="U95" s="2698" t="s">
        <v>2709</v>
      </c>
      <c r="V95" s="835" t="s">
        <v>240</v>
      </c>
      <c r="W95" s="2415" t="s">
        <v>2710</v>
      </c>
      <c r="X95" s="2503" t="s">
        <v>2711</v>
      </c>
      <c r="Y95" s="2546"/>
      <c r="Z95" s="2543"/>
      <c r="AA95" s="2543"/>
      <c r="AB95" s="2550" t="s">
        <v>2712</v>
      </c>
      <c r="AC95" s="3507">
        <f t="shared" si="34"/>
        <v>52.5</v>
      </c>
      <c r="AD95" s="3654" t="s">
        <v>2713</v>
      </c>
      <c r="AE95" s="3654"/>
      <c r="AF95" s="3398">
        <v>90</v>
      </c>
      <c r="AG95" s="3398">
        <v>90</v>
      </c>
      <c r="AH95" s="3384"/>
      <c r="AI95" s="3384"/>
      <c r="AJ95" s="3384"/>
      <c r="AK95" s="3384"/>
      <c r="AL95" s="3384"/>
      <c r="AM95" s="3384"/>
      <c r="AN95" s="3384"/>
      <c r="AO95" s="3398">
        <v>90</v>
      </c>
      <c r="AP95" s="3398">
        <v>90</v>
      </c>
      <c r="AQ95" s="2013"/>
      <c r="AR95" s="1784"/>
      <c r="AS95" s="1784"/>
      <c r="AT95" s="1784"/>
      <c r="AU95" s="1907"/>
      <c r="AV95" s="1410"/>
      <c r="AW95" s="2916">
        <f t="shared" si="35"/>
        <v>630</v>
      </c>
      <c r="AX95" s="3042">
        <f>AW95/'Radiología simple.'!$AO$8</f>
        <v>52.5</v>
      </c>
      <c r="AY95" s="1807" t="str" cm="1">
        <f t="array" ref="AY95">_xlfn.IFS(AX95&lt;4,"estandar",AX95&gt;9,"compleja",AX95&gt;4,"avanzada")</f>
        <v>compleja</v>
      </c>
      <c r="AZ95" s="3297">
        <v>2</v>
      </c>
      <c r="BA95" s="3297">
        <v>2</v>
      </c>
      <c r="BB95" s="3297">
        <v>2</v>
      </c>
      <c r="BC95" s="3297">
        <v>1</v>
      </c>
      <c r="BD95" s="1164">
        <v>29.505855203619902</v>
      </c>
      <c r="BE95" s="1164">
        <v>73.2232941176471</v>
      </c>
      <c r="BF95" s="1163"/>
      <c r="BG95" s="1164">
        <v>65.252036199095002</v>
      </c>
      <c r="BH95" s="1164">
        <f t="shared" si="36"/>
        <v>167.981185520362</v>
      </c>
      <c r="BI95" s="1165"/>
      <c r="BJ95" s="1164">
        <v>94.376568784588898</v>
      </c>
      <c r="BK95" s="1164">
        <v>22.5</v>
      </c>
      <c r="BL95" s="1248">
        <v>959.16</v>
      </c>
      <c r="BM95" s="1164">
        <v>40.633745306496898</v>
      </c>
      <c r="BN95" s="1164">
        <f t="shared" si="37"/>
        <v>1284.6514996114477</v>
      </c>
      <c r="BO95" s="1165"/>
      <c r="BP95" s="1200">
        <v>150</v>
      </c>
      <c r="BQ95" s="600"/>
      <c r="BR95" s="601"/>
    </row>
    <row r="96" spans="1:70" s="602" customFormat="1" ht="53.25" customHeight="1" x14ac:dyDescent="0.35">
      <c r="A96" s="537">
        <v>0</v>
      </c>
      <c r="B96" s="538">
        <v>9</v>
      </c>
      <c r="C96" s="537">
        <v>0</v>
      </c>
      <c r="D96" s="538">
        <v>7</v>
      </c>
      <c r="E96" s="537">
        <v>2</v>
      </c>
      <c r="F96" s="538">
        <v>0</v>
      </c>
      <c r="G96" s="537">
        <v>0</v>
      </c>
      <c r="H96" s="538">
        <v>3</v>
      </c>
      <c r="I96" s="1375" t="str">
        <f t="shared" si="32"/>
        <v>09072003</v>
      </c>
      <c r="J96" s="1375" t="str">
        <f t="shared" si="33"/>
        <v>09072003</v>
      </c>
      <c r="K96" s="3052"/>
      <c r="L96" s="835">
        <v>71843</v>
      </c>
      <c r="M96" s="835"/>
      <c r="N96" s="835"/>
      <c r="O96" s="835"/>
      <c r="P96" s="835"/>
      <c r="Q96" s="835"/>
      <c r="R96" s="835"/>
      <c r="S96" s="2703" t="s">
        <v>119</v>
      </c>
      <c r="T96" s="3185"/>
      <c r="U96" s="2698" t="s">
        <v>2714</v>
      </c>
      <c r="V96" s="835" t="s">
        <v>240</v>
      </c>
      <c r="W96" s="2415" t="s">
        <v>2715</v>
      </c>
      <c r="X96" s="2503" t="s">
        <v>2716</v>
      </c>
      <c r="Y96" s="2546"/>
      <c r="Z96" s="2543"/>
      <c r="AA96" s="2543"/>
      <c r="AB96" s="2550" t="s">
        <v>2717</v>
      </c>
      <c r="AC96" s="3507">
        <f t="shared" si="34"/>
        <v>75.833333333333329</v>
      </c>
      <c r="AD96" s="3654" t="s">
        <v>2718</v>
      </c>
      <c r="AE96" s="3654"/>
      <c r="AF96" s="3398">
        <v>130</v>
      </c>
      <c r="AG96" s="3398">
        <v>130</v>
      </c>
      <c r="AH96" s="3384"/>
      <c r="AI96" s="3384"/>
      <c r="AJ96" s="3384"/>
      <c r="AK96" s="3384"/>
      <c r="AL96" s="3384"/>
      <c r="AM96" s="3384"/>
      <c r="AN96" s="3384"/>
      <c r="AO96" s="3398">
        <v>130</v>
      </c>
      <c r="AP96" s="3398">
        <v>130</v>
      </c>
      <c r="AQ96" s="2013"/>
      <c r="AR96" s="1784"/>
      <c r="AS96" s="1784"/>
      <c r="AT96" s="1784"/>
      <c r="AU96" s="1907"/>
      <c r="AV96" s="1410"/>
      <c r="AW96" s="2916">
        <f t="shared" si="35"/>
        <v>910</v>
      </c>
      <c r="AX96" s="3042">
        <f>AW96/'Radiología simple.'!$AO$8</f>
        <v>75.833333333333329</v>
      </c>
      <c r="AY96" s="1807" t="str" cm="1">
        <f t="array" ref="AY96">_xlfn.IFS(AX96&lt;4,"estandar",AX96&gt;9,"compleja",AX96&gt;4,"avanzada")</f>
        <v>compleja</v>
      </c>
      <c r="AZ96" s="3297">
        <v>2</v>
      </c>
      <c r="BA96" s="3297">
        <v>2</v>
      </c>
      <c r="BB96" s="3297">
        <v>2</v>
      </c>
      <c r="BC96" s="3297">
        <v>1</v>
      </c>
      <c r="BD96" s="1164">
        <v>42.619568627451002</v>
      </c>
      <c r="BE96" s="1164">
        <v>105.766980392157</v>
      </c>
      <c r="BF96" s="1163"/>
      <c r="BG96" s="1164">
        <v>94.2529411764706</v>
      </c>
      <c r="BH96" s="1164">
        <f t="shared" si="36"/>
        <v>242.63949019607861</v>
      </c>
      <c r="BI96" s="1165"/>
      <c r="BJ96" s="1164">
        <v>136.32171046662799</v>
      </c>
      <c r="BK96" s="1164">
        <v>22.5</v>
      </c>
      <c r="BL96" s="1248">
        <v>959.16</v>
      </c>
      <c r="BM96" s="1164">
        <v>40.633745306496898</v>
      </c>
      <c r="BN96" s="1164">
        <f t="shared" si="37"/>
        <v>1401.2549459692034</v>
      </c>
      <c r="BO96" s="1165"/>
      <c r="BP96" s="1200">
        <v>150</v>
      </c>
      <c r="BQ96" s="600"/>
      <c r="BR96" s="601"/>
    </row>
    <row r="97" spans="1:70" s="602" customFormat="1" ht="53.25" customHeight="1" x14ac:dyDescent="0.35">
      <c r="A97" s="537">
        <v>0</v>
      </c>
      <c r="B97" s="538">
        <v>9</v>
      </c>
      <c r="C97" s="537">
        <v>0</v>
      </c>
      <c r="D97" s="538">
        <v>7</v>
      </c>
      <c r="E97" s="537">
        <v>2</v>
      </c>
      <c r="F97" s="538">
        <v>0</v>
      </c>
      <c r="G97" s="537">
        <v>0</v>
      </c>
      <c r="H97" s="538">
        <v>4</v>
      </c>
      <c r="I97" s="1375" t="str">
        <f t="shared" si="32"/>
        <v>09072004</v>
      </c>
      <c r="J97" s="1375" t="str">
        <f t="shared" si="33"/>
        <v>09072004</v>
      </c>
      <c r="K97" s="835"/>
      <c r="L97" s="835">
        <v>71844</v>
      </c>
      <c r="M97" s="835"/>
      <c r="N97" s="835"/>
      <c r="O97" s="835"/>
      <c r="P97" s="835"/>
      <c r="Q97" s="835"/>
      <c r="R97" s="835"/>
      <c r="S97" s="2703" t="s">
        <v>119</v>
      </c>
      <c r="T97" s="3185"/>
      <c r="U97" s="2698" t="s">
        <v>2719</v>
      </c>
      <c r="V97" s="835" t="s">
        <v>240</v>
      </c>
      <c r="W97" s="2415" t="s">
        <v>2720</v>
      </c>
      <c r="X97" s="2503" t="s">
        <v>2721</v>
      </c>
      <c r="Y97" s="2546"/>
      <c r="Z97" s="2543"/>
      <c r="AA97" s="2543"/>
      <c r="AB97" s="2550" t="s">
        <v>2722</v>
      </c>
      <c r="AC97" s="3507">
        <f t="shared" si="34"/>
        <v>58.333333333333336</v>
      </c>
      <c r="AD97" s="3654" t="s">
        <v>2723</v>
      </c>
      <c r="AE97" s="3654"/>
      <c r="AF97" s="3398">
        <v>100</v>
      </c>
      <c r="AG97" s="3398">
        <v>100</v>
      </c>
      <c r="AH97" s="3384"/>
      <c r="AI97" s="3384"/>
      <c r="AJ97" s="3384"/>
      <c r="AK97" s="3384"/>
      <c r="AL97" s="3384"/>
      <c r="AM97" s="3384"/>
      <c r="AN97" s="3384"/>
      <c r="AO97" s="3398">
        <v>100</v>
      </c>
      <c r="AP97" s="3398">
        <v>100</v>
      </c>
      <c r="AQ97" s="2013"/>
      <c r="AR97" s="1784"/>
      <c r="AS97" s="1784"/>
      <c r="AT97" s="1784"/>
      <c r="AU97" s="1907"/>
      <c r="AV97" s="1410"/>
      <c r="AW97" s="2916">
        <f t="shared" si="35"/>
        <v>700</v>
      </c>
      <c r="AX97" s="3042">
        <f>AW97/'Radiología simple.'!$AO$8</f>
        <v>58.333333333333336</v>
      </c>
      <c r="AY97" s="1807" t="str" cm="1">
        <f t="array" ref="AY97">_xlfn.IFS(AX97&lt;4,"estandar",AX97&gt;9,"compleja",AX97&gt;4,"avanzada")</f>
        <v>compleja</v>
      </c>
      <c r="AZ97" s="3297">
        <v>2</v>
      </c>
      <c r="BA97" s="3297">
        <v>2</v>
      </c>
      <c r="BB97" s="3297">
        <v>2</v>
      </c>
      <c r="BC97" s="3297">
        <v>1</v>
      </c>
      <c r="BD97" s="1164">
        <v>32.784283559577702</v>
      </c>
      <c r="BE97" s="1164">
        <v>81.359215686274496</v>
      </c>
      <c r="BF97" s="1163"/>
      <c r="BG97" s="1164">
        <v>72.502262443438894</v>
      </c>
      <c r="BH97" s="1164">
        <f t="shared" si="36"/>
        <v>186.64576168929108</v>
      </c>
      <c r="BI97" s="1165"/>
      <c r="BJ97" s="1164">
        <v>104.862854205099</v>
      </c>
      <c r="BK97" s="1164">
        <v>22.5</v>
      </c>
      <c r="BL97" s="1248">
        <v>701.16</v>
      </c>
      <c r="BM97" s="1164">
        <v>40.633745306496898</v>
      </c>
      <c r="BN97" s="1164">
        <f t="shared" si="37"/>
        <v>1055.8023612008869</v>
      </c>
      <c r="BO97" s="1165"/>
      <c r="BP97" s="1200">
        <v>150</v>
      </c>
      <c r="BQ97" s="600"/>
      <c r="BR97" s="601"/>
    </row>
    <row r="98" spans="1:70" s="602" customFormat="1" ht="53.25" customHeight="1" x14ac:dyDescent="0.35">
      <c r="A98" s="537">
        <v>0</v>
      </c>
      <c r="B98" s="538">
        <v>9</v>
      </c>
      <c r="C98" s="537">
        <v>0</v>
      </c>
      <c r="D98" s="538">
        <v>7</v>
      </c>
      <c r="E98" s="537">
        <v>2</v>
      </c>
      <c r="F98" s="538">
        <v>0</v>
      </c>
      <c r="G98" s="537">
        <v>0</v>
      </c>
      <c r="H98" s="538">
        <v>5</v>
      </c>
      <c r="I98" s="1375" t="str">
        <f t="shared" si="32"/>
        <v>09072005</v>
      </c>
      <c r="J98" s="1375" t="str">
        <f t="shared" si="33"/>
        <v>09072005</v>
      </c>
      <c r="K98" s="835"/>
      <c r="L98" s="835">
        <v>71845</v>
      </c>
      <c r="M98" s="835"/>
      <c r="N98" s="835"/>
      <c r="O98" s="835"/>
      <c r="P98" s="835"/>
      <c r="Q98" s="835"/>
      <c r="R98" s="835"/>
      <c r="S98" s="2703" t="s">
        <v>119</v>
      </c>
      <c r="T98" s="3185"/>
      <c r="U98" s="2698" t="s">
        <v>2724</v>
      </c>
      <c r="V98" s="835" t="s">
        <v>240</v>
      </c>
      <c r="W98" s="2415" t="s">
        <v>2725</v>
      </c>
      <c r="X98" s="2503" t="s">
        <v>2724</v>
      </c>
      <c r="Y98" s="2546"/>
      <c r="Z98" s="2543"/>
      <c r="AA98" s="2543"/>
      <c r="AB98" s="2550" t="s">
        <v>2726</v>
      </c>
      <c r="AC98" s="3507">
        <f t="shared" si="34"/>
        <v>58.333333333333336</v>
      </c>
      <c r="AD98" s="3654" t="s">
        <v>2727</v>
      </c>
      <c r="AE98" s="3654"/>
      <c r="AF98" s="3398">
        <v>100</v>
      </c>
      <c r="AG98" s="3398">
        <v>100</v>
      </c>
      <c r="AH98" s="3384"/>
      <c r="AI98" s="3384"/>
      <c r="AJ98" s="3384"/>
      <c r="AK98" s="3384"/>
      <c r="AL98" s="3384"/>
      <c r="AM98" s="3384"/>
      <c r="AN98" s="3384"/>
      <c r="AO98" s="3398">
        <v>100</v>
      </c>
      <c r="AP98" s="3398">
        <v>100</v>
      </c>
      <c r="AQ98" s="2013"/>
      <c r="AR98" s="1784"/>
      <c r="AS98" s="1784"/>
      <c r="AT98" s="1784"/>
      <c r="AU98" s="1907"/>
      <c r="AV98" s="1410"/>
      <c r="AW98" s="2916">
        <f t="shared" si="35"/>
        <v>700</v>
      </c>
      <c r="AX98" s="3042">
        <f>AW98/'Radiología simple.'!$AO$8</f>
        <v>58.333333333333336</v>
      </c>
      <c r="AY98" s="1807" t="str" cm="1">
        <f t="array" ref="AY98">_xlfn.IFS(AX98&lt;4,"estandar",AX98&gt;9,"compleja",AX98&gt;4,"avanzada")</f>
        <v>compleja</v>
      </c>
      <c r="AZ98" s="3297">
        <v>2</v>
      </c>
      <c r="BA98" s="3297">
        <v>2</v>
      </c>
      <c r="BB98" s="3297">
        <v>2</v>
      </c>
      <c r="BC98" s="3297">
        <v>1</v>
      </c>
      <c r="BD98" s="1164">
        <v>32.784283559577702</v>
      </c>
      <c r="BE98" s="1164">
        <v>81.359215686274496</v>
      </c>
      <c r="BF98" s="1163"/>
      <c r="BG98" s="1164">
        <v>145.00452488687799</v>
      </c>
      <c r="BH98" s="1164">
        <f t="shared" si="36"/>
        <v>259.1480241327302</v>
      </c>
      <c r="BI98" s="1165"/>
      <c r="BJ98" s="1164">
        <v>104.862854205099</v>
      </c>
      <c r="BK98" s="1164">
        <v>22.5</v>
      </c>
      <c r="BL98" s="1248">
        <v>701.16</v>
      </c>
      <c r="BM98" s="1164">
        <v>40.633745306496898</v>
      </c>
      <c r="BN98" s="1164">
        <f t="shared" si="37"/>
        <v>1128.3046236443261</v>
      </c>
      <c r="BO98" s="1165"/>
      <c r="BP98" s="1200">
        <v>150</v>
      </c>
      <c r="BQ98" s="600"/>
      <c r="BR98" s="601"/>
    </row>
    <row r="99" spans="1:70" s="602" customFormat="1" ht="53.25" customHeight="1" x14ac:dyDescent="0.35">
      <c r="A99" s="537">
        <v>0</v>
      </c>
      <c r="B99" s="538">
        <v>9</v>
      </c>
      <c r="C99" s="537">
        <v>0</v>
      </c>
      <c r="D99" s="538">
        <v>7</v>
      </c>
      <c r="E99" s="537">
        <v>2</v>
      </c>
      <c r="F99" s="538">
        <v>0</v>
      </c>
      <c r="G99" s="537">
        <v>0</v>
      </c>
      <c r="H99" s="538">
        <v>6</v>
      </c>
      <c r="I99" s="1375" t="str">
        <f t="shared" si="32"/>
        <v>09072006</v>
      </c>
      <c r="J99" s="1375" t="str">
        <f t="shared" si="33"/>
        <v>09072006</v>
      </c>
      <c r="K99" s="835"/>
      <c r="L99" s="835">
        <v>71846</v>
      </c>
      <c r="M99" s="835"/>
      <c r="N99" s="835"/>
      <c r="O99" s="835"/>
      <c r="P99" s="835"/>
      <c r="Q99" s="835"/>
      <c r="R99" s="835"/>
      <c r="S99" s="2703" t="s">
        <v>119</v>
      </c>
      <c r="T99" s="3185"/>
      <c r="U99" s="2698" t="s">
        <v>2728</v>
      </c>
      <c r="V99" s="835" t="s">
        <v>240</v>
      </c>
      <c r="W99" s="2415" t="s">
        <v>2729</v>
      </c>
      <c r="X99" s="2503" t="s">
        <v>2728</v>
      </c>
      <c r="Y99" s="2546"/>
      <c r="Z99" s="2543"/>
      <c r="AA99" s="2543"/>
      <c r="AB99" s="2550" t="s">
        <v>2730</v>
      </c>
      <c r="AC99" s="3507">
        <f t="shared" si="34"/>
        <v>58.333333333333336</v>
      </c>
      <c r="AD99" s="3654" t="s">
        <v>2727</v>
      </c>
      <c r="AE99" s="3654"/>
      <c r="AF99" s="3398">
        <v>100</v>
      </c>
      <c r="AG99" s="3398">
        <v>100</v>
      </c>
      <c r="AH99" s="3384"/>
      <c r="AI99" s="3384"/>
      <c r="AJ99" s="3384"/>
      <c r="AK99" s="3384"/>
      <c r="AL99" s="3384"/>
      <c r="AM99" s="3384"/>
      <c r="AN99" s="3384"/>
      <c r="AO99" s="3398">
        <v>100</v>
      </c>
      <c r="AP99" s="3398">
        <v>100</v>
      </c>
      <c r="AQ99" s="2013"/>
      <c r="AR99" s="1784"/>
      <c r="AS99" s="1784"/>
      <c r="AT99" s="1784"/>
      <c r="AU99" s="1907"/>
      <c r="AV99" s="1410"/>
      <c r="AW99" s="2916">
        <f t="shared" si="35"/>
        <v>700</v>
      </c>
      <c r="AX99" s="3042">
        <f>AW99/'Radiología simple.'!$AO$8</f>
        <v>58.333333333333336</v>
      </c>
      <c r="AY99" s="1807" t="str" cm="1">
        <f t="array" ref="AY99">_xlfn.IFS(AX99&lt;4,"estandar",AX99&gt;9,"compleja",AX99&gt;4,"avanzada")</f>
        <v>compleja</v>
      </c>
      <c r="AZ99" s="3297">
        <v>2</v>
      </c>
      <c r="BA99" s="3297">
        <v>2</v>
      </c>
      <c r="BB99" s="3297">
        <v>2</v>
      </c>
      <c r="BC99" s="3297">
        <v>1</v>
      </c>
      <c r="BD99" s="1164">
        <v>32.784283559577702</v>
      </c>
      <c r="BE99" s="1164">
        <v>81.359215686274496</v>
      </c>
      <c r="BF99" s="1163"/>
      <c r="BG99" s="1164">
        <v>145.00452488687799</v>
      </c>
      <c r="BH99" s="1164">
        <f t="shared" si="36"/>
        <v>259.1480241327302</v>
      </c>
      <c r="BI99" s="1165"/>
      <c r="BJ99" s="1164">
        <v>104.862854205099</v>
      </c>
      <c r="BK99" s="1164">
        <v>22.5</v>
      </c>
      <c r="BL99" s="1248">
        <v>701.16</v>
      </c>
      <c r="BM99" s="1164">
        <v>40.633745306496898</v>
      </c>
      <c r="BN99" s="1164">
        <f t="shared" si="37"/>
        <v>1128.3046236443261</v>
      </c>
      <c r="BO99" s="1165"/>
      <c r="BP99" s="1200">
        <v>150</v>
      </c>
      <c r="BQ99" s="600"/>
      <c r="BR99" s="601"/>
    </row>
    <row r="100" spans="1:70" s="602" customFormat="1" ht="53.25" customHeight="1" x14ac:dyDescent="0.35">
      <c r="A100" s="537">
        <v>0</v>
      </c>
      <c r="B100" s="538">
        <v>9</v>
      </c>
      <c r="C100" s="537">
        <v>0</v>
      </c>
      <c r="D100" s="538">
        <v>7</v>
      </c>
      <c r="E100" s="537">
        <v>2</v>
      </c>
      <c r="F100" s="538">
        <v>0</v>
      </c>
      <c r="G100" s="537">
        <v>0</v>
      </c>
      <c r="H100" s="538">
        <v>7</v>
      </c>
      <c r="I100" s="1375" t="str">
        <f t="shared" si="32"/>
        <v>09072007</v>
      </c>
      <c r="J100" s="1375" t="str">
        <f t="shared" si="33"/>
        <v>09072007</v>
      </c>
      <c r="K100" s="835"/>
      <c r="L100" s="835">
        <v>71865</v>
      </c>
      <c r="M100" s="835"/>
      <c r="N100" s="835"/>
      <c r="O100" s="835"/>
      <c r="P100" s="835"/>
      <c r="Q100" s="835"/>
      <c r="R100" s="835"/>
      <c r="S100" s="2703" t="s">
        <v>119</v>
      </c>
      <c r="T100" s="3185"/>
      <c r="U100" s="2663" t="s">
        <v>2731</v>
      </c>
      <c r="V100" s="835" t="s">
        <v>240</v>
      </c>
      <c r="W100" s="2415" t="s">
        <v>2732</v>
      </c>
      <c r="X100" s="2503" t="s">
        <v>2731</v>
      </c>
      <c r="Y100" s="2546"/>
      <c r="Z100" s="1243"/>
      <c r="AA100" s="1243"/>
      <c r="AB100" s="2550" t="s">
        <v>2733</v>
      </c>
      <c r="AC100" s="3507">
        <f t="shared" si="34"/>
        <v>64.166666666666671</v>
      </c>
      <c r="AD100" s="3654" t="s">
        <v>2734</v>
      </c>
      <c r="AE100" s="3654"/>
      <c r="AF100" s="3398">
        <v>110</v>
      </c>
      <c r="AG100" s="3398">
        <v>110</v>
      </c>
      <c r="AH100" s="3384"/>
      <c r="AI100" s="3384"/>
      <c r="AJ100" s="3384"/>
      <c r="AK100" s="3384"/>
      <c r="AL100" s="3384"/>
      <c r="AM100" s="3384"/>
      <c r="AN100" s="3384"/>
      <c r="AO100" s="3398">
        <v>110</v>
      </c>
      <c r="AP100" s="3398">
        <v>110</v>
      </c>
      <c r="AQ100" s="2013"/>
      <c r="AR100" s="1784"/>
      <c r="AS100" s="1784"/>
      <c r="AT100" s="1784"/>
      <c r="AU100" s="1907"/>
      <c r="AV100" s="1410"/>
      <c r="AW100" s="2916">
        <f t="shared" si="35"/>
        <v>770</v>
      </c>
      <c r="AX100" s="3042">
        <f>AW100/'Radiología simple.'!$AO$8</f>
        <v>64.166666666666671</v>
      </c>
      <c r="AY100" s="1807" t="str" cm="1">
        <f t="array" ref="AY100">_xlfn.IFS(AX100&lt;4,"estandar",AX100&gt;9,"compleja",AX100&gt;4,"avanzada")</f>
        <v>compleja</v>
      </c>
      <c r="AZ100" s="3297">
        <v>2</v>
      </c>
      <c r="BA100" s="3297">
        <v>2</v>
      </c>
      <c r="BB100" s="3297">
        <v>2</v>
      </c>
      <c r="BC100" s="3297">
        <v>1</v>
      </c>
      <c r="BD100" s="1164">
        <v>36.062711915535402</v>
      </c>
      <c r="BE100" s="1164">
        <v>89.495137254902005</v>
      </c>
      <c r="BF100" s="1163"/>
      <c r="BG100" s="1164">
        <v>79.752488687782801</v>
      </c>
      <c r="BH100" s="1164">
        <f t="shared" si="36"/>
        <v>205.31033785822021</v>
      </c>
      <c r="BI100" s="1165"/>
      <c r="BJ100" s="1164">
        <v>115.349139625609</v>
      </c>
      <c r="BK100" s="1164">
        <v>22.5</v>
      </c>
      <c r="BL100" s="1248">
        <v>959.16</v>
      </c>
      <c r="BM100" s="1164">
        <v>40.633745306496898</v>
      </c>
      <c r="BN100" s="1164">
        <f t="shared" si="37"/>
        <v>1342.953222790326</v>
      </c>
      <c r="BO100" s="1165"/>
      <c r="BP100" s="1200">
        <v>150</v>
      </c>
      <c r="BQ100" s="600"/>
      <c r="BR100" s="601"/>
    </row>
    <row r="101" spans="1:70" ht="20.25" customHeight="1" x14ac:dyDescent="0.55000000000000004">
      <c r="A101" s="90"/>
      <c r="B101" s="89"/>
      <c r="C101" s="90"/>
      <c r="D101" s="89"/>
      <c r="E101" s="90"/>
      <c r="F101" s="89"/>
      <c r="G101" s="90"/>
      <c r="H101" s="89"/>
      <c r="I101" s="1339" t="str">
        <f t="shared" si="32"/>
        <v/>
      </c>
      <c r="J101" s="1339"/>
      <c r="K101" s="127"/>
      <c r="L101" s="127"/>
      <c r="M101" s="120"/>
      <c r="N101" s="120"/>
      <c r="O101" s="120"/>
      <c r="P101" s="120"/>
      <c r="Q101" s="120"/>
      <c r="R101" s="120"/>
      <c r="S101" s="127"/>
      <c r="T101" s="60"/>
      <c r="U101" s="138"/>
      <c r="V101" s="127"/>
      <c r="W101" s="3112"/>
      <c r="X101" s="61"/>
      <c r="Y101" s="61"/>
      <c r="Z101" s="61"/>
      <c r="AA101" s="61"/>
      <c r="AB101" s="1885"/>
      <c r="AC101" s="3528"/>
      <c r="AD101" s="3528"/>
      <c r="AE101" s="3528"/>
      <c r="AF101" s="3398"/>
      <c r="AG101" s="3384"/>
      <c r="AH101" s="3384"/>
      <c r="AI101" s="3384"/>
      <c r="AJ101" s="3384"/>
      <c r="AK101" s="3384"/>
      <c r="AL101" s="3384"/>
      <c r="AM101" s="3384"/>
      <c r="AN101" s="3384"/>
      <c r="AO101" s="3398"/>
      <c r="AP101" s="3384"/>
      <c r="AQ101" s="2013"/>
      <c r="AR101" s="1784"/>
      <c r="AS101" s="1784"/>
      <c r="AT101" s="1784"/>
      <c r="AU101" s="1907"/>
      <c r="AV101" s="1410"/>
      <c r="AW101" s="1850"/>
      <c r="AX101" s="1552"/>
      <c r="AY101" s="1851"/>
      <c r="AZ101" s="1555"/>
      <c r="BA101" s="1163"/>
      <c r="BB101" s="1163"/>
      <c r="BC101" s="1163"/>
      <c r="BD101" s="1164"/>
      <c r="BE101" s="1164"/>
      <c r="BF101" s="1163"/>
      <c r="BG101" s="1164"/>
      <c r="BH101" s="1164"/>
      <c r="BI101" s="1162"/>
      <c r="BJ101" s="1164"/>
      <c r="BK101" s="1164"/>
      <c r="BL101" s="1164"/>
      <c r="BM101" s="1164"/>
      <c r="BN101" s="1164"/>
      <c r="BO101" s="1165"/>
      <c r="BP101" s="1200"/>
      <c r="BQ101" s="177"/>
      <c r="BR101" s="46"/>
    </row>
    <row r="102" spans="1:70" ht="20.25" customHeight="1" x14ac:dyDescent="0.6">
      <c r="A102" s="809"/>
      <c r="B102" s="810"/>
      <c r="C102" s="809"/>
      <c r="D102" s="810"/>
      <c r="E102" s="809"/>
      <c r="F102" s="810"/>
      <c r="G102" s="809"/>
      <c r="H102" s="810"/>
      <c r="I102" s="811" t="str">
        <f t="shared" si="32"/>
        <v/>
      </c>
      <c r="J102" s="811"/>
      <c r="K102" s="943">
        <v>186</v>
      </c>
      <c r="L102" s="943"/>
      <c r="M102" s="943"/>
      <c r="N102" s="943"/>
      <c r="O102" s="943"/>
      <c r="P102" s="943"/>
      <c r="Q102" s="943"/>
      <c r="R102" s="943"/>
      <c r="S102" s="944" t="s">
        <v>119</v>
      </c>
      <c r="T102" s="1006" t="s">
        <v>2735</v>
      </c>
      <c r="U102" s="1015"/>
      <c r="V102" s="1019"/>
      <c r="W102" s="3103"/>
      <c r="X102" s="945" t="s">
        <v>2735</v>
      </c>
      <c r="Y102" s="945"/>
      <c r="Z102" s="945"/>
      <c r="AA102" s="945"/>
      <c r="AB102" s="1607"/>
      <c r="AC102" s="3658"/>
      <c r="AD102" s="3658"/>
      <c r="AE102" s="3658"/>
      <c r="AF102" s="3662"/>
      <c r="AG102" s="3620"/>
      <c r="AH102" s="3620"/>
      <c r="AI102" s="3620"/>
      <c r="AJ102" s="3620"/>
      <c r="AK102" s="3620"/>
      <c r="AL102" s="3620"/>
      <c r="AM102" s="3620"/>
      <c r="AN102" s="3620"/>
      <c r="AO102" s="3662"/>
      <c r="AP102" s="3620"/>
      <c r="AQ102" s="2148"/>
      <c r="AR102" s="1957"/>
      <c r="AS102" s="1957"/>
      <c r="AT102" s="1957"/>
      <c r="AU102" s="1973"/>
      <c r="AV102" s="1945"/>
      <c r="AW102" s="1935"/>
      <c r="AX102" s="1599"/>
      <c r="AY102" s="1936"/>
      <c r="AZ102" s="1627"/>
      <c r="BA102" s="1222"/>
      <c r="BB102" s="1222"/>
      <c r="BC102" s="1222"/>
      <c r="BD102" s="1223"/>
      <c r="BE102" s="1223"/>
      <c r="BF102" s="1222"/>
      <c r="BG102" s="1223"/>
      <c r="BH102" s="1223"/>
      <c r="BI102" s="1232"/>
      <c r="BJ102" s="1223"/>
      <c r="BK102" s="1223"/>
      <c r="BL102" s="1223"/>
      <c r="BM102" s="1223"/>
      <c r="BN102" s="1223"/>
      <c r="BO102" s="1224"/>
      <c r="BP102" s="1225"/>
      <c r="BQ102" s="177"/>
      <c r="BR102" s="46"/>
    </row>
    <row r="103" spans="1:70" s="602" customFormat="1" ht="53.25" customHeight="1" x14ac:dyDescent="0.35">
      <c r="A103" s="537">
        <v>0</v>
      </c>
      <c r="B103" s="538">
        <v>9</v>
      </c>
      <c r="C103" s="537">
        <v>0</v>
      </c>
      <c r="D103" s="538">
        <v>7</v>
      </c>
      <c r="E103" s="537">
        <v>2</v>
      </c>
      <c r="F103" s="538">
        <v>1</v>
      </c>
      <c r="G103" s="537">
        <v>0</v>
      </c>
      <c r="H103" s="538">
        <v>0</v>
      </c>
      <c r="I103" s="1375" t="str">
        <f t="shared" si="32"/>
        <v>09072100</v>
      </c>
      <c r="J103" s="1375" t="str">
        <f t="shared" ref="J103:J110" si="38">CONCATENATE(A103,B103,C103,D103,E103,F103,G103,H103)</f>
        <v>09072100</v>
      </c>
      <c r="K103" s="3052"/>
      <c r="L103" s="3052"/>
      <c r="M103" s="3052"/>
      <c r="N103" s="3052"/>
      <c r="O103" s="3052"/>
      <c r="P103" s="3052"/>
      <c r="Q103" s="3052"/>
      <c r="R103" s="3052"/>
      <c r="S103" s="2703" t="s">
        <v>119</v>
      </c>
      <c r="T103" s="2663" t="s">
        <v>2736</v>
      </c>
      <c r="U103" s="3190"/>
      <c r="V103" s="2703"/>
      <c r="W103" s="3298"/>
      <c r="X103" s="2487"/>
      <c r="Y103" s="3053" t="s">
        <v>649</v>
      </c>
      <c r="Z103" s="3296"/>
      <c r="AA103" s="3296"/>
      <c r="AB103" s="3309"/>
      <c r="AC103" s="3661"/>
      <c r="AD103" s="3661"/>
      <c r="AE103" s="3661"/>
      <c r="AF103" s="3398"/>
      <c r="AG103" s="3384"/>
      <c r="AH103" s="3384"/>
      <c r="AI103" s="3384"/>
      <c r="AJ103" s="3384"/>
      <c r="AK103" s="3384"/>
      <c r="AL103" s="3384"/>
      <c r="AM103" s="3384"/>
      <c r="AN103" s="3384"/>
      <c r="AO103" s="3398"/>
      <c r="AP103" s="3384"/>
      <c r="AQ103" s="2013"/>
      <c r="AR103" s="1784"/>
      <c r="AS103" s="1784"/>
      <c r="AT103" s="1784"/>
      <c r="AU103" s="1907"/>
      <c r="AV103" s="1410"/>
      <c r="AW103" s="1850"/>
      <c r="AX103" s="1552"/>
      <c r="AY103" s="1851"/>
      <c r="AZ103" s="1555"/>
      <c r="BA103" s="1163"/>
      <c r="BB103" s="1163"/>
      <c r="BC103" s="1163"/>
      <c r="BD103" s="1164"/>
      <c r="BE103" s="1164"/>
      <c r="BF103" s="1163"/>
      <c r="BG103" s="1164"/>
      <c r="BH103" s="1164"/>
      <c r="BI103" s="1165"/>
      <c r="BJ103" s="1164"/>
      <c r="BK103" s="1164"/>
      <c r="BL103" s="1164"/>
      <c r="BM103" s="1164"/>
      <c r="BN103" s="1164"/>
      <c r="BO103" s="1165"/>
      <c r="BP103" s="1200"/>
      <c r="BQ103" s="600"/>
      <c r="BR103" s="601"/>
    </row>
    <row r="104" spans="1:70" s="602" customFormat="1" ht="53.25" customHeight="1" x14ac:dyDescent="0.35">
      <c r="A104" s="537">
        <v>0</v>
      </c>
      <c r="B104" s="538">
        <v>9</v>
      </c>
      <c r="C104" s="537">
        <v>0</v>
      </c>
      <c r="D104" s="538">
        <v>7</v>
      </c>
      <c r="E104" s="537">
        <v>2</v>
      </c>
      <c r="F104" s="538">
        <v>1</v>
      </c>
      <c r="G104" s="537">
        <v>0</v>
      </c>
      <c r="H104" s="538">
        <v>1</v>
      </c>
      <c r="I104" s="1375" t="str">
        <f t="shared" si="32"/>
        <v>09072101</v>
      </c>
      <c r="J104" s="1375" t="str">
        <f t="shared" si="38"/>
        <v>09072101</v>
      </c>
      <c r="K104" s="835"/>
      <c r="L104" s="835">
        <v>71861</v>
      </c>
      <c r="M104" s="835"/>
      <c r="N104" s="835"/>
      <c r="O104" s="835"/>
      <c r="P104" s="835"/>
      <c r="Q104" s="835"/>
      <c r="R104" s="835"/>
      <c r="S104" s="2703" t="s">
        <v>119</v>
      </c>
      <c r="T104" s="3185"/>
      <c r="U104" s="2698" t="s">
        <v>2737</v>
      </c>
      <c r="V104" s="835" t="s">
        <v>240</v>
      </c>
      <c r="W104" s="2415" t="s">
        <v>2738</v>
      </c>
      <c r="X104" s="2503" t="s">
        <v>2737</v>
      </c>
      <c r="Y104" s="2546"/>
      <c r="Z104" s="2543"/>
      <c r="AA104" s="2543"/>
      <c r="AB104" s="2550" t="s">
        <v>2733</v>
      </c>
      <c r="AC104" s="3507">
        <f t="shared" ref="AC104:AC110" si="39">AX104</f>
        <v>64.166666666666671</v>
      </c>
      <c r="AD104" s="3654" t="s">
        <v>2739</v>
      </c>
      <c r="AE104" s="3654"/>
      <c r="AF104" s="3398">
        <v>110</v>
      </c>
      <c r="AG104" s="3398">
        <v>110</v>
      </c>
      <c r="AH104" s="3384"/>
      <c r="AI104" s="3384"/>
      <c r="AJ104" s="3384"/>
      <c r="AK104" s="3384"/>
      <c r="AL104" s="3384"/>
      <c r="AM104" s="3384"/>
      <c r="AN104" s="3384"/>
      <c r="AO104" s="3398">
        <v>110</v>
      </c>
      <c r="AP104" s="3398">
        <v>110</v>
      </c>
      <c r="AQ104" s="2013"/>
      <c r="AR104" s="1784"/>
      <c r="AS104" s="1784"/>
      <c r="AT104" s="1784"/>
      <c r="AU104" s="1907"/>
      <c r="AV104" s="1410"/>
      <c r="AW104" s="2916">
        <f t="shared" ref="AW104:AW110" si="40">(AZ104*AP104)+(BA104*AG104)+(BB104*AG104)+(BC104*AG104)</f>
        <v>770</v>
      </c>
      <c r="AX104" s="3042">
        <f>AW104/'Radiología simple.'!$AO$8</f>
        <v>64.166666666666671</v>
      </c>
      <c r="AY104" s="1807" t="str" cm="1">
        <f t="array" ref="AY104">_xlfn.IFS(AX104&lt;4,"estandar",AX104&gt;9,"compleja",AX104&gt;4,"avanzada")</f>
        <v>compleja</v>
      </c>
      <c r="AZ104" s="3297">
        <v>2</v>
      </c>
      <c r="BA104" s="3297">
        <v>2</v>
      </c>
      <c r="BB104" s="3297">
        <v>2</v>
      </c>
      <c r="BC104" s="3297">
        <v>1</v>
      </c>
      <c r="BD104" s="1164">
        <v>36.062711915535402</v>
      </c>
      <c r="BE104" s="1164">
        <v>89.495137254902005</v>
      </c>
      <c r="BF104" s="1163"/>
      <c r="BG104" s="1164">
        <v>159.504977375566</v>
      </c>
      <c r="BH104" s="1164">
        <f t="shared" ref="BH104:BH110" si="41">SUM(BD104,BE104,BG104)</f>
        <v>285.06282654600341</v>
      </c>
      <c r="BI104" s="1165"/>
      <c r="BJ104" s="1164">
        <v>115.349139625609</v>
      </c>
      <c r="BK104" s="1164">
        <v>22.5</v>
      </c>
      <c r="BL104" s="1248">
        <v>1031.1600000000001</v>
      </c>
      <c r="BM104" s="1164">
        <v>40.633745306496898</v>
      </c>
      <c r="BN104" s="1164">
        <f t="shared" ref="BN104:BN110" si="42">SUM(BH104,BJ104,BK104,BL104,BM104)</f>
        <v>1494.7057114781094</v>
      </c>
      <c r="BO104" s="1165"/>
      <c r="BP104" s="1200">
        <v>150</v>
      </c>
      <c r="BQ104" s="600"/>
      <c r="BR104" s="601"/>
    </row>
    <row r="105" spans="1:70" s="602" customFormat="1" ht="53.25" customHeight="1" x14ac:dyDescent="0.35">
      <c r="A105" s="537">
        <v>0</v>
      </c>
      <c r="B105" s="538">
        <v>9</v>
      </c>
      <c r="C105" s="537">
        <v>0</v>
      </c>
      <c r="D105" s="538">
        <v>7</v>
      </c>
      <c r="E105" s="537">
        <v>2</v>
      </c>
      <c r="F105" s="538">
        <v>1</v>
      </c>
      <c r="G105" s="537">
        <v>0</v>
      </c>
      <c r="H105" s="538">
        <v>2</v>
      </c>
      <c r="I105" s="1375" t="str">
        <f t="shared" si="32"/>
        <v>09072102</v>
      </c>
      <c r="J105" s="1375" t="str">
        <f t="shared" si="38"/>
        <v>09072102</v>
      </c>
      <c r="K105" s="835"/>
      <c r="L105" s="835">
        <v>718612</v>
      </c>
      <c r="M105" s="835"/>
      <c r="N105" s="835"/>
      <c r="O105" s="835"/>
      <c r="P105" s="835"/>
      <c r="Q105" s="835"/>
      <c r="R105" s="835"/>
      <c r="S105" s="2703" t="s">
        <v>119</v>
      </c>
      <c r="T105" s="3185"/>
      <c r="U105" s="2698" t="s">
        <v>2740</v>
      </c>
      <c r="V105" s="835" t="s">
        <v>240</v>
      </c>
      <c r="W105" s="2415" t="s">
        <v>2741</v>
      </c>
      <c r="X105" s="2503" t="s">
        <v>2742</v>
      </c>
      <c r="Y105" s="2546"/>
      <c r="Z105" s="2543"/>
      <c r="AA105" s="2543"/>
      <c r="AB105" s="2550" t="s">
        <v>2743</v>
      </c>
      <c r="AC105" s="3507">
        <f t="shared" si="39"/>
        <v>75.833333333333329</v>
      </c>
      <c r="AD105" s="3654" t="s">
        <v>2744</v>
      </c>
      <c r="AE105" s="3654"/>
      <c r="AF105" s="3398">
        <v>130</v>
      </c>
      <c r="AG105" s="3398">
        <v>130</v>
      </c>
      <c r="AH105" s="3384"/>
      <c r="AI105" s="3384"/>
      <c r="AJ105" s="3384"/>
      <c r="AK105" s="3384"/>
      <c r="AL105" s="3384"/>
      <c r="AM105" s="3384"/>
      <c r="AN105" s="3384"/>
      <c r="AO105" s="3398">
        <v>130</v>
      </c>
      <c r="AP105" s="3398">
        <v>130</v>
      </c>
      <c r="AQ105" s="2013"/>
      <c r="AR105" s="1784"/>
      <c r="AS105" s="1784"/>
      <c r="AT105" s="1784"/>
      <c r="AU105" s="1907"/>
      <c r="AV105" s="1410"/>
      <c r="AW105" s="2916">
        <f t="shared" si="40"/>
        <v>910</v>
      </c>
      <c r="AX105" s="3042">
        <f>AW105/'Radiología simple.'!$AO$8</f>
        <v>75.833333333333329</v>
      </c>
      <c r="AY105" s="1807" t="str" cm="1">
        <f t="array" ref="AY105">_xlfn.IFS(AX105&lt;4,"estandar",AX105&gt;9,"compleja",AX105&gt;4,"avanzada")</f>
        <v>compleja</v>
      </c>
      <c r="AZ105" s="3297">
        <v>2</v>
      </c>
      <c r="BA105" s="3297">
        <v>2</v>
      </c>
      <c r="BB105" s="3297">
        <v>2</v>
      </c>
      <c r="BC105" s="3297">
        <v>1</v>
      </c>
      <c r="BD105" s="1164">
        <v>42.619568627451002</v>
      </c>
      <c r="BE105" s="1164">
        <v>105.766980392157</v>
      </c>
      <c r="BF105" s="1163"/>
      <c r="BG105" s="1164">
        <v>188.505882352941</v>
      </c>
      <c r="BH105" s="1164">
        <f t="shared" si="41"/>
        <v>336.89243137254903</v>
      </c>
      <c r="BI105" s="1165"/>
      <c r="BJ105" s="1164">
        <v>136.32171046662799</v>
      </c>
      <c r="BK105" s="1164">
        <v>22.5</v>
      </c>
      <c r="BL105" s="1248">
        <v>1631.16</v>
      </c>
      <c r="BM105" s="1164">
        <v>40.633745306496898</v>
      </c>
      <c r="BN105" s="1164">
        <f t="shared" si="42"/>
        <v>2167.5078871456744</v>
      </c>
      <c r="BO105" s="1165"/>
      <c r="BP105" s="1200">
        <v>150</v>
      </c>
      <c r="BQ105" s="600"/>
      <c r="BR105" s="601"/>
    </row>
    <row r="106" spans="1:70" s="602" customFormat="1" ht="53.25" customHeight="1" x14ac:dyDescent="0.35">
      <c r="A106" s="537">
        <v>0</v>
      </c>
      <c r="B106" s="538">
        <v>9</v>
      </c>
      <c r="C106" s="537">
        <v>0</v>
      </c>
      <c r="D106" s="538">
        <v>7</v>
      </c>
      <c r="E106" s="537">
        <v>2</v>
      </c>
      <c r="F106" s="538">
        <v>1</v>
      </c>
      <c r="G106" s="537">
        <v>0</v>
      </c>
      <c r="H106" s="538">
        <v>3</v>
      </c>
      <c r="I106" s="1375" t="str">
        <f t="shared" si="32"/>
        <v>09072103</v>
      </c>
      <c r="J106" s="1375" t="str">
        <f t="shared" si="38"/>
        <v>09072103</v>
      </c>
      <c r="K106" s="835"/>
      <c r="L106" s="835">
        <v>71862</v>
      </c>
      <c r="M106" s="835"/>
      <c r="N106" s="835"/>
      <c r="O106" s="835"/>
      <c r="P106" s="835"/>
      <c r="Q106" s="835"/>
      <c r="R106" s="835"/>
      <c r="S106" s="2703" t="s">
        <v>119</v>
      </c>
      <c r="T106" s="3185"/>
      <c r="U106" s="2698" t="s">
        <v>2745</v>
      </c>
      <c r="V106" s="835" t="s">
        <v>240</v>
      </c>
      <c r="W106" s="2415" t="s">
        <v>2746</v>
      </c>
      <c r="X106" s="2503" t="s">
        <v>2745</v>
      </c>
      <c r="Y106" s="2546"/>
      <c r="Z106" s="3306"/>
      <c r="AA106" s="3306"/>
      <c r="AB106" s="2550" t="s">
        <v>2743</v>
      </c>
      <c r="AC106" s="3507">
        <f t="shared" si="39"/>
        <v>75.833333333333329</v>
      </c>
      <c r="AD106" s="3654" t="s">
        <v>2747</v>
      </c>
      <c r="AE106" s="3654"/>
      <c r="AF106" s="3398">
        <v>130</v>
      </c>
      <c r="AG106" s="3398">
        <v>130</v>
      </c>
      <c r="AH106" s="3384"/>
      <c r="AI106" s="3384"/>
      <c r="AJ106" s="3384"/>
      <c r="AK106" s="3384"/>
      <c r="AL106" s="3384"/>
      <c r="AM106" s="3384"/>
      <c r="AN106" s="3384"/>
      <c r="AO106" s="3398">
        <v>130</v>
      </c>
      <c r="AP106" s="3398">
        <v>130</v>
      </c>
      <c r="AQ106" s="2013"/>
      <c r="AR106" s="1784"/>
      <c r="AS106" s="1784"/>
      <c r="AT106" s="1784"/>
      <c r="AU106" s="1907"/>
      <c r="AV106" s="1410"/>
      <c r="AW106" s="2916">
        <f t="shared" si="40"/>
        <v>910</v>
      </c>
      <c r="AX106" s="3042">
        <f>AW106/'Radiología simple.'!$AO$8</f>
        <v>75.833333333333329</v>
      </c>
      <c r="AY106" s="1807" t="str" cm="1">
        <f t="array" ref="AY106">_xlfn.IFS(AX106&lt;4,"estandar",AX106&gt;9,"compleja",AX106&gt;4,"avanzada")</f>
        <v>compleja</v>
      </c>
      <c r="AZ106" s="3297">
        <v>2</v>
      </c>
      <c r="BA106" s="3297">
        <v>2</v>
      </c>
      <c r="BB106" s="3297">
        <v>2</v>
      </c>
      <c r="BC106" s="3297">
        <v>1</v>
      </c>
      <c r="BD106" s="1164">
        <v>42.619568627451002</v>
      </c>
      <c r="BE106" s="1164">
        <v>105.766980392157</v>
      </c>
      <c r="BF106" s="1163"/>
      <c r="BG106" s="1164">
        <v>188.505882352941</v>
      </c>
      <c r="BH106" s="1164">
        <f t="shared" si="41"/>
        <v>336.89243137254903</v>
      </c>
      <c r="BI106" s="1165"/>
      <c r="BJ106" s="1164">
        <v>136.32171046662799</v>
      </c>
      <c r="BK106" s="1164">
        <v>7.5</v>
      </c>
      <c r="BL106" s="1248">
        <v>959.16</v>
      </c>
      <c r="BM106" s="1164">
        <v>40.633745306496898</v>
      </c>
      <c r="BN106" s="1164">
        <f t="shared" si="42"/>
        <v>1480.5078871456737</v>
      </c>
      <c r="BO106" s="1165"/>
      <c r="BP106" s="1200">
        <v>50</v>
      </c>
      <c r="BQ106" s="600"/>
      <c r="BR106" s="601"/>
    </row>
    <row r="107" spans="1:70" s="602" customFormat="1" ht="53.25" customHeight="1" x14ac:dyDescent="0.35">
      <c r="A107" s="537">
        <v>0</v>
      </c>
      <c r="B107" s="538">
        <v>9</v>
      </c>
      <c r="C107" s="537">
        <v>0</v>
      </c>
      <c r="D107" s="538">
        <v>7</v>
      </c>
      <c r="E107" s="537">
        <v>2</v>
      </c>
      <c r="F107" s="538">
        <v>1</v>
      </c>
      <c r="G107" s="537">
        <v>0</v>
      </c>
      <c r="H107" s="538">
        <v>4</v>
      </c>
      <c r="I107" s="1375" t="str">
        <f t="shared" si="32"/>
        <v>09072104</v>
      </c>
      <c r="J107" s="1375" t="str">
        <f t="shared" si="38"/>
        <v>09072104</v>
      </c>
      <c r="K107" s="835"/>
      <c r="L107" s="835">
        <v>71863</v>
      </c>
      <c r="M107" s="835"/>
      <c r="N107" s="835"/>
      <c r="O107" s="835"/>
      <c r="P107" s="835"/>
      <c r="Q107" s="835"/>
      <c r="R107" s="835"/>
      <c r="S107" s="2703" t="s">
        <v>119</v>
      </c>
      <c r="T107" s="3185"/>
      <c r="U107" s="2698" t="s">
        <v>2748</v>
      </c>
      <c r="V107" s="835" t="s">
        <v>240</v>
      </c>
      <c r="W107" s="2415" t="s">
        <v>2749</v>
      </c>
      <c r="X107" s="2503" t="s">
        <v>2748</v>
      </c>
      <c r="Y107" s="2546"/>
      <c r="Z107" s="2543"/>
      <c r="AA107" s="2543"/>
      <c r="AB107" s="2550" t="s">
        <v>2733</v>
      </c>
      <c r="AC107" s="3507">
        <f t="shared" si="39"/>
        <v>64.166666666666671</v>
      </c>
      <c r="AD107" s="3654" t="s">
        <v>2750</v>
      </c>
      <c r="AE107" s="3654"/>
      <c r="AF107" s="3398">
        <v>110</v>
      </c>
      <c r="AG107" s="3398">
        <v>110</v>
      </c>
      <c r="AH107" s="3384"/>
      <c r="AI107" s="3384"/>
      <c r="AJ107" s="3384"/>
      <c r="AK107" s="3384"/>
      <c r="AL107" s="3384"/>
      <c r="AM107" s="3384"/>
      <c r="AN107" s="3384"/>
      <c r="AO107" s="3398">
        <v>110</v>
      </c>
      <c r="AP107" s="3398">
        <v>110</v>
      </c>
      <c r="AQ107" s="2013"/>
      <c r="AR107" s="1784"/>
      <c r="AS107" s="1784"/>
      <c r="AT107" s="1784"/>
      <c r="AU107" s="1907"/>
      <c r="AV107" s="1410"/>
      <c r="AW107" s="2916">
        <f t="shared" si="40"/>
        <v>770</v>
      </c>
      <c r="AX107" s="3042">
        <f>AW107/'Radiología simple.'!$AO$8</f>
        <v>64.166666666666671</v>
      </c>
      <c r="AY107" s="1807" t="str" cm="1">
        <f t="array" ref="AY107">_xlfn.IFS(AX107&lt;4,"estandar",AX107&gt;9,"compleja",AX107&gt;4,"avanzada")</f>
        <v>compleja</v>
      </c>
      <c r="AZ107" s="3297">
        <v>2</v>
      </c>
      <c r="BA107" s="3297">
        <v>2</v>
      </c>
      <c r="BB107" s="3297">
        <v>2</v>
      </c>
      <c r="BC107" s="3297">
        <v>1</v>
      </c>
      <c r="BD107" s="1164">
        <v>36.062711915535402</v>
      </c>
      <c r="BE107" s="1164">
        <v>89.495137254902005</v>
      </c>
      <c r="BF107" s="1163"/>
      <c r="BG107" s="1164">
        <v>159.504977375566</v>
      </c>
      <c r="BH107" s="1164">
        <f t="shared" si="41"/>
        <v>285.06282654600341</v>
      </c>
      <c r="BI107" s="1165"/>
      <c r="BJ107" s="1164">
        <v>115.349139625609</v>
      </c>
      <c r="BK107" s="1164">
        <v>7.5</v>
      </c>
      <c r="BL107" s="1248">
        <v>701.16</v>
      </c>
      <c r="BM107" s="1164">
        <v>40.633745306496898</v>
      </c>
      <c r="BN107" s="1164">
        <f t="shared" si="42"/>
        <v>1149.7057114781092</v>
      </c>
      <c r="BO107" s="1165"/>
      <c r="BP107" s="1200">
        <v>50</v>
      </c>
      <c r="BQ107" s="600"/>
      <c r="BR107" s="601"/>
    </row>
    <row r="108" spans="1:70" s="602" customFormat="1" ht="53.25" customHeight="1" x14ac:dyDescent="0.35">
      <c r="A108" s="537">
        <v>0</v>
      </c>
      <c r="B108" s="538">
        <v>9</v>
      </c>
      <c r="C108" s="537">
        <v>0</v>
      </c>
      <c r="D108" s="538">
        <v>7</v>
      </c>
      <c r="E108" s="537">
        <v>2</v>
      </c>
      <c r="F108" s="538">
        <v>1</v>
      </c>
      <c r="G108" s="537">
        <v>0</v>
      </c>
      <c r="H108" s="538">
        <v>5</v>
      </c>
      <c r="I108" s="1375" t="str">
        <f t="shared" si="32"/>
        <v>09072105</v>
      </c>
      <c r="J108" s="1375" t="str">
        <f t="shared" si="38"/>
        <v>09072105</v>
      </c>
      <c r="K108" s="835"/>
      <c r="L108" s="835">
        <v>71864</v>
      </c>
      <c r="M108" s="835"/>
      <c r="N108" s="835"/>
      <c r="O108" s="835"/>
      <c r="P108" s="835"/>
      <c r="Q108" s="835"/>
      <c r="R108" s="835"/>
      <c r="S108" s="2703" t="s">
        <v>119</v>
      </c>
      <c r="T108" s="3185"/>
      <c r="U108" s="2698" t="s">
        <v>2751</v>
      </c>
      <c r="V108" s="835" t="s">
        <v>240</v>
      </c>
      <c r="W108" s="2415" t="s">
        <v>2752</v>
      </c>
      <c r="X108" s="2503" t="s">
        <v>2751</v>
      </c>
      <c r="Y108" s="2546"/>
      <c r="Z108" s="2543"/>
      <c r="AA108" s="2543"/>
      <c r="AB108" s="2550" t="s">
        <v>2722</v>
      </c>
      <c r="AC108" s="3507">
        <f t="shared" si="39"/>
        <v>58.333333333333336</v>
      </c>
      <c r="AD108" s="3654" t="s">
        <v>2753</v>
      </c>
      <c r="AE108" s="3654"/>
      <c r="AF108" s="3398">
        <v>100</v>
      </c>
      <c r="AG108" s="3398">
        <v>100</v>
      </c>
      <c r="AH108" s="3384"/>
      <c r="AI108" s="3384"/>
      <c r="AJ108" s="3384"/>
      <c r="AK108" s="3384"/>
      <c r="AL108" s="3384"/>
      <c r="AM108" s="3384"/>
      <c r="AN108" s="3384"/>
      <c r="AO108" s="3398">
        <v>100</v>
      </c>
      <c r="AP108" s="3398">
        <v>100</v>
      </c>
      <c r="AQ108" s="2013"/>
      <c r="AR108" s="1784"/>
      <c r="AS108" s="1784"/>
      <c r="AT108" s="1784"/>
      <c r="AU108" s="1907"/>
      <c r="AV108" s="1410"/>
      <c r="AW108" s="2916">
        <f t="shared" si="40"/>
        <v>700</v>
      </c>
      <c r="AX108" s="3042">
        <f>AW108/'Radiología simple.'!$AO$8</f>
        <v>58.333333333333336</v>
      </c>
      <c r="AY108" s="1807" t="str" cm="1">
        <f t="array" ref="AY108">_xlfn.IFS(AX108&lt;4,"estandar",AX108&gt;9,"compleja",AX108&gt;4,"avanzada")</f>
        <v>compleja</v>
      </c>
      <c r="AZ108" s="3297">
        <v>2</v>
      </c>
      <c r="BA108" s="3297">
        <v>2</v>
      </c>
      <c r="BB108" s="3297">
        <v>2</v>
      </c>
      <c r="BC108" s="3297">
        <v>1</v>
      </c>
      <c r="BD108" s="1164">
        <v>32.784283559577702</v>
      </c>
      <c r="BE108" s="1164">
        <v>81.359215686274496</v>
      </c>
      <c r="BF108" s="1163"/>
      <c r="BG108" s="1164">
        <v>145.00452488687799</v>
      </c>
      <c r="BH108" s="1164">
        <f t="shared" si="41"/>
        <v>259.1480241327302</v>
      </c>
      <c r="BI108" s="1165"/>
      <c r="BJ108" s="1164">
        <v>104.862854205099</v>
      </c>
      <c r="BK108" s="1164">
        <v>15</v>
      </c>
      <c r="BL108" s="1248">
        <v>701.16</v>
      </c>
      <c r="BM108" s="1164">
        <v>40.633745306496898</v>
      </c>
      <c r="BN108" s="1164">
        <f t="shared" si="42"/>
        <v>1120.8046236443261</v>
      </c>
      <c r="BO108" s="1165"/>
      <c r="BP108" s="1200">
        <v>100</v>
      </c>
      <c r="BQ108" s="600"/>
      <c r="BR108" s="601"/>
    </row>
    <row r="109" spans="1:70" s="602" customFormat="1" ht="53.25" customHeight="1" x14ac:dyDescent="0.35">
      <c r="A109" s="537">
        <v>0</v>
      </c>
      <c r="B109" s="538">
        <v>9</v>
      </c>
      <c r="C109" s="537">
        <v>0</v>
      </c>
      <c r="D109" s="538">
        <v>7</v>
      </c>
      <c r="E109" s="537">
        <v>2</v>
      </c>
      <c r="F109" s="538">
        <v>1</v>
      </c>
      <c r="G109" s="537">
        <v>0</v>
      </c>
      <c r="H109" s="538">
        <v>6</v>
      </c>
      <c r="I109" s="1375" t="str">
        <f t="shared" si="32"/>
        <v>09072106</v>
      </c>
      <c r="J109" s="1375" t="str">
        <f t="shared" si="38"/>
        <v>09072106</v>
      </c>
      <c r="K109" s="835"/>
      <c r="L109" s="2703" t="s">
        <v>309</v>
      </c>
      <c r="M109" s="2703"/>
      <c r="N109" s="2703"/>
      <c r="O109" s="2703"/>
      <c r="P109" s="2703"/>
      <c r="Q109" s="2703"/>
      <c r="R109" s="2703"/>
      <c r="S109" s="2703" t="s">
        <v>119</v>
      </c>
      <c r="T109" s="3185"/>
      <c r="U109" s="2698" t="s">
        <v>2754</v>
      </c>
      <c r="V109" s="835" t="s">
        <v>240</v>
      </c>
      <c r="W109" s="2415" t="s">
        <v>2755</v>
      </c>
      <c r="X109" s="2503" t="s">
        <v>2754</v>
      </c>
      <c r="Y109" s="2546"/>
      <c r="Z109" s="2543"/>
      <c r="AA109" s="2543"/>
      <c r="AB109" s="2550" t="s">
        <v>2707</v>
      </c>
      <c r="AC109" s="3507">
        <f t="shared" si="39"/>
        <v>70</v>
      </c>
      <c r="AD109" s="3654" t="s">
        <v>2756</v>
      </c>
      <c r="AE109" s="3654"/>
      <c r="AF109" s="3398">
        <v>120</v>
      </c>
      <c r="AG109" s="3398">
        <v>120</v>
      </c>
      <c r="AH109" s="3384"/>
      <c r="AI109" s="3384"/>
      <c r="AJ109" s="3384"/>
      <c r="AK109" s="3384"/>
      <c r="AL109" s="3384"/>
      <c r="AM109" s="3384"/>
      <c r="AN109" s="3384"/>
      <c r="AO109" s="3398">
        <v>120</v>
      </c>
      <c r="AP109" s="3398">
        <v>120</v>
      </c>
      <c r="AQ109" s="2013"/>
      <c r="AR109" s="1784"/>
      <c r="AS109" s="1784"/>
      <c r="AT109" s="1784"/>
      <c r="AU109" s="1907"/>
      <c r="AV109" s="1410"/>
      <c r="AW109" s="2916">
        <f t="shared" si="40"/>
        <v>840</v>
      </c>
      <c r="AX109" s="3042">
        <f>AW109/'Radiología simple.'!$AO$8</f>
        <v>70</v>
      </c>
      <c r="AY109" s="1807" t="str" cm="1">
        <f t="array" ref="AY109">_xlfn.IFS(AX109&lt;4,"estandar",AX109&gt;9,"compleja",AX109&gt;4,"avanzada")</f>
        <v>compleja</v>
      </c>
      <c r="AZ109" s="3297">
        <v>2</v>
      </c>
      <c r="BA109" s="3297">
        <v>2</v>
      </c>
      <c r="BB109" s="3297">
        <v>2</v>
      </c>
      <c r="BC109" s="3297">
        <v>1</v>
      </c>
      <c r="BD109" s="1164">
        <v>39.341140271493202</v>
      </c>
      <c r="BE109" s="1164">
        <v>97.631058823529401</v>
      </c>
      <c r="BF109" s="1163"/>
      <c r="BG109" s="1164">
        <v>174.00542986425299</v>
      </c>
      <c r="BH109" s="1164">
        <f t="shared" si="41"/>
        <v>310.97762895927559</v>
      </c>
      <c r="BI109" s="1165"/>
      <c r="BJ109" s="1164">
        <v>125.835425046118</v>
      </c>
      <c r="BK109" s="1164">
        <v>15</v>
      </c>
      <c r="BL109" s="1248">
        <v>701.16</v>
      </c>
      <c r="BM109" s="1164">
        <v>40.633745306496898</v>
      </c>
      <c r="BN109" s="1164">
        <f t="shared" si="42"/>
        <v>1193.6067993118904</v>
      </c>
      <c r="BO109" s="1165"/>
      <c r="BP109" s="1200">
        <v>100</v>
      </c>
      <c r="BQ109" s="600"/>
      <c r="BR109" s="601"/>
    </row>
    <row r="110" spans="1:70" s="602" customFormat="1" ht="53.25" customHeight="1" x14ac:dyDescent="0.35">
      <c r="A110" s="537">
        <v>0</v>
      </c>
      <c r="B110" s="538">
        <v>9</v>
      </c>
      <c r="C110" s="537">
        <v>0</v>
      </c>
      <c r="D110" s="538">
        <v>7</v>
      </c>
      <c r="E110" s="537">
        <v>2</v>
      </c>
      <c r="F110" s="538">
        <v>1</v>
      </c>
      <c r="G110" s="537">
        <v>0</v>
      </c>
      <c r="H110" s="538">
        <v>7</v>
      </c>
      <c r="I110" s="1375" t="str">
        <f t="shared" si="32"/>
        <v>09072107</v>
      </c>
      <c r="J110" s="1375" t="str">
        <f t="shared" si="38"/>
        <v>09072107</v>
      </c>
      <c r="K110" s="835"/>
      <c r="L110" s="835">
        <v>71866</v>
      </c>
      <c r="M110" s="835"/>
      <c r="N110" s="835"/>
      <c r="O110" s="835"/>
      <c r="P110" s="835"/>
      <c r="Q110" s="835"/>
      <c r="R110" s="835"/>
      <c r="S110" s="2703" t="s">
        <v>119</v>
      </c>
      <c r="T110" s="3185"/>
      <c r="U110" s="2698" t="s">
        <v>2735</v>
      </c>
      <c r="V110" s="835" t="s">
        <v>240</v>
      </c>
      <c r="W110" s="2415" t="s">
        <v>2757</v>
      </c>
      <c r="X110" s="2503" t="s">
        <v>2735</v>
      </c>
      <c r="Y110" s="2546"/>
      <c r="Z110" s="2543"/>
      <c r="AA110" s="2543"/>
      <c r="AB110" s="2550" t="s">
        <v>2733</v>
      </c>
      <c r="AC110" s="3507">
        <f t="shared" si="39"/>
        <v>64.166666666666671</v>
      </c>
      <c r="AD110" s="3654" t="s">
        <v>2758</v>
      </c>
      <c r="AE110" s="3654"/>
      <c r="AF110" s="3398">
        <v>110</v>
      </c>
      <c r="AG110" s="3398">
        <v>110</v>
      </c>
      <c r="AH110" s="3384"/>
      <c r="AI110" s="3384"/>
      <c r="AJ110" s="3384"/>
      <c r="AK110" s="3384"/>
      <c r="AL110" s="3384"/>
      <c r="AM110" s="3384"/>
      <c r="AN110" s="3384"/>
      <c r="AO110" s="3398">
        <v>110</v>
      </c>
      <c r="AP110" s="3398">
        <v>110</v>
      </c>
      <c r="AQ110" s="2013"/>
      <c r="AR110" s="1784"/>
      <c r="AS110" s="1784"/>
      <c r="AT110" s="1784"/>
      <c r="AU110" s="1907"/>
      <c r="AV110" s="1410"/>
      <c r="AW110" s="2916">
        <f t="shared" si="40"/>
        <v>770</v>
      </c>
      <c r="AX110" s="3042">
        <f>AW110/'Radiología simple.'!$AO$8</f>
        <v>64.166666666666671</v>
      </c>
      <c r="AY110" s="1807" t="str" cm="1">
        <f t="array" ref="AY110">_xlfn.IFS(AX110&lt;4,"estandar",AX110&gt;9,"compleja",AX110&gt;4,"avanzada")</f>
        <v>compleja</v>
      </c>
      <c r="AZ110" s="3297">
        <v>2</v>
      </c>
      <c r="BA110" s="3297">
        <v>2</v>
      </c>
      <c r="BB110" s="3297">
        <v>2</v>
      </c>
      <c r="BC110" s="3297">
        <v>1</v>
      </c>
      <c r="BD110" s="1164">
        <v>36.062711915535402</v>
      </c>
      <c r="BE110" s="1164">
        <v>89.495137254902005</v>
      </c>
      <c r="BF110" s="1163"/>
      <c r="BG110" s="1164">
        <v>159.504977375566</v>
      </c>
      <c r="BH110" s="1164">
        <f t="shared" si="41"/>
        <v>285.06282654600341</v>
      </c>
      <c r="BI110" s="1165"/>
      <c r="BJ110" s="1164">
        <v>115.349139625609</v>
      </c>
      <c r="BK110" s="1164">
        <v>15</v>
      </c>
      <c r="BL110" s="1248">
        <v>701.16</v>
      </c>
      <c r="BM110" s="1164">
        <v>40.633745306496898</v>
      </c>
      <c r="BN110" s="1164">
        <f t="shared" si="42"/>
        <v>1157.2057114781092</v>
      </c>
      <c r="BO110" s="1165"/>
      <c r="BP110" s="1200">
        <v>100</v>
      </c>
      <c r="BQ110" s="600"/>
      <c r="BR110" s="601"/>
    </row>
    <row r="111" spans="1:70" ht="20.25" customHeight="1" x14ac:dyDescent="0.55000000000000004">
      <c r="A111" s="90"/>
      <c r="B111" s="89"/>
      <c r="C111" s="90"/>
      <c r="D111" s="89"/>
      <c r="E111" s="90"/>
      <c r="F111" s="89"/>
      <c r="G111" s="90"/>
      <c r="H111" s="89"/>
      <c r="I111" s="1339" t="str">
        <f t="shared" si="32"/>
        <v/>
      </c>
      <c r="J111" s="1339"/>
      <c r="K111" s="127"/>
      <c r="L111" s="127"/>
      <c r="M111" s="120"/>
      <c r="N111" s="120"/>
      <c r="O111" s="120"/>
      <c r="P111" s="120"/>
      <c r="Q111" s="120"/>
      <c r="R111" s="120"/>
      <c r="S111" s="127"/>
      <c r="T111" s="60"/>
      <c r="U111" s="138"/>
      <c r="V111" s="127"/>
      <c r="W111" s="3113"/>
      <c r="X111" s="61"/>
      <c r="Y111" s="61"/>
      <c r="Z111" s="61"/>
      <c r="AA111" s="61"/>
      <c r="AB111" s="1885"/>
      <c r="AC111" s="3528"/>
      <c r="AD111" s="3528"/>
      <c r="AE111" s="3528"/>
      <c r="AF111" s="3398"/>
      <c r="AG111" s="3384"/>
      <c r="AH111" s="3384"/>
      <c r="AI111" s="3384"/>
      <c r="AJ111" s="3384"/>
      <c r="AK111" s="3384"/>
      <c r="AL111" s="3384"/>
      <c r="AM111" s="3384"/>
      <c r="AN111" s="3384"/>
      <c r="AO111" s="3398"/>
      <c r="AP111" s="3384"/>
      <c r="AQ111" s="2013"/>
      <c r="AR111" s="1784"/>
      <c r="AS111" s="1784"/>
      <c r="AT111" s="1784"/>
      <c r="AU111" s="1907"/>
      <c r="AV111" s="1410"/>
      <c r="AW111" s="1850"/>
      <c r="AX111" s="1552"/>
      <c r="AY111" s="1851"/>
      <c r="AZ111" s="1560"/>
      <c r="BA111" s="1147"/>
      <c r="BB111" s="1147"/>
      <c r="BC111" s="1147"/>
      <c r="BD111" s="1164"/>
      <c r="BE111" s="1164"/>
      <c r="BF111" s="1163"/>
      <c r="BG111" s="1164"/>
      <c r="BH111" s="1164"/>
      <c r="BI111" s="1162"/>
      <c r="BJ111" s="1164"/>
      <c r="BK111" s="1164"/>
      <c r="BL111" s="1164"/>
      <c r="BM111" s="1164"/>
      <c r="BN111" s="1164"/>
      <c r="BO111" s="1165"/>
      <c r="BP111" s="1200"/>
      <c r="BQ111" s="177"/>
      <c r="BR111" s="46"/>
    </row>
    <row r="112" spans="1:70" ht="20.25" customHeight="1" x14ac:dyDescent="0.6">
      <c r="A112" s="809"/>
      <c r="B112" s="810"/>
      <c r="C112" s="809"/>
      <c r="D112" s="810"/>
      <c r="E112" s="809"/>
      <c r="F112" s="810"/>
      <c r="G112" s="809"/>
      <c r="H112" s="810"/>
      <c r="I112" s="811" t="str">
        <f t="shared" si="32"/>
        <v/>
      </c>
      <c r="J112" s="811"/>
      <c r="K112" s="943">
        <v>188</v>
      </c>
      <c r="L112" s="943"/>
      <c r="M112" s="943"/>
      <c r="N112" s="943"/>
      <c r="O112" s="943"/>
      <c r="P112" s="943"/>
      <c r="Q112" s="943"/>
      <c r="R112" s="943"/>
      <c r="S112" s="944" t="s">
        <v>119</v>
      </c>
      <c r="T112" s="1006" t="s">
        <v>2759</v>
      </c>
      <c r="U112" s="1015"/>
      <c r="V112" s="1019"/>
      <c r="W112" s="3114"/>
      <c r="X112" s="945" t="s">
        <v>2759</v>
      </c>
      <c r="Y112" s="945"/>
      <c r="Z112" s="945"/>
      <c r="AA112" s="945"/>
      <c r="AB112" s="1607"/>
      <c r="AC112" s="3658"/>
      <c r="AD112" s="3658"/>
      <c r="AE112" s="3658"/>
      <c r="AF112" s="3662"/>
      <c r="AG112" s="3620"/>
      <c r="AH112" s="3620"/>
      <c r="AI112" s="3620"/>
      <c r="AJ112" s="3620"/>
      <c r="AK112" s="3620"/>
      <c r="AL112" s="3620"/>
      <c r="AM112" s="3620"/>
      <c r="AN112" s="3620"/>
      <c r="AO112" s="3662"/>
      <c r="AP112" s="3620"/>
      <c r="AQ112" s="2148"/>
      <c r="AR112" s="1957"/>
      <c r="AS112" s="1957"/>
      <c r="AT112" s="1957"/>
      <c r="AU112" s="1973"/>
      <c r="AV112" s="1945"/>
      <c r="AW112" s="1935"/>
      <c r="AX112" s="1599"/>
      <c r="AY112" s="1936"/>
      <c r="AZ112" s="1627"/>
      <c r="BA112" s="1222"/>
      <c r="BB112" s="1222"/>
      <c r="BC112" s="1222"/>
      <c r="BD112" s="1223"/>
      <c r="BE112" s="1223"/>
      <c r="BF112" s="1222"/>
      <c r="BG112" s="1223"/>
      <c r="BH112" s="1223"/>
      <c r="BI112" s="1232"/>
      <c r="BJ112" s="1223"/>
      <c r="BK112" s="1223"/>
      <c r="BL112" s="1223"/>
      <c r="BM112" s="1223"/>
      <c r="BN112" s="1223"/>
      <c r="BO112" s="1224"/>
      <c r="BP112" s="1225"/>
      <c r="BQ112" s="177"/>
      <c r="BR112" s="46"/>
    </row>
    <row r="113" spans="1:70" s="602" customFormat="1" ht="53.25" customHeight="1" x14ac:dyDescent="0.35">
      <c r="A113" s="537">
        <v>0</v>
      </c>
      <c r="B113" s="538">
        <v>9</v>
      </c>
      <c r="C113" s="537">
        <v>0</v>
      </c>
      <c r="D113" s="538">
        <v>7</v>
      </c>
      <c r="E113" s="537">
        <v>2</v>
      </c>
      <c r="F113" s="538">
        <v>2</v>
      </c>
      <c r="G113" s="537">
        <v>0</v>
      </c>
      <c r="H113" s="538">
        <v>0</v>
      </c>
      <c r="I113" s="1375" t="str">
        <f t="shared" si="32"/>
        <v>09072200</v>
      </c>
      <c r="J113" s="1375" t="str">
        <f t="shared" ref="J113:J123" si="43">CONCATENATE(A113,B113,C113,D113,E113,F113,G113,H113)</f>
        <v>09072200</v>
      </c>
      <c r="K113" s="3052"/>
      <c r="L113" s="3052"/>
      <c r="M113" s="3052"/>
      <c r="N113" s="3052"/>
      <c r="O113" s="3052"/>
      <c r="P113" s="3052"/>
      <c r="Q113" s="3052"/>
      <c r="R113" s="3052"/>
      <c r="S113" s="2703" t="s">
        <v>119</v>
      </c>
      <c r="T113" s="2663" t="s">
        <v>2760</v>
      </c>
      <c r="U113" s="3190"/>
      <c r="V113" s="835" t="s">
        <v>240</v>
      </c>
      <c r="W113" s="3307"/>
      <c r="X113" s="2487"/>
      <c r="Y113" s="3053" t="s">
        <v>649</v>
      </c>
      <c r="Z113" s="3296"/>
      <c r="AA113" s="3296"/>
      <c r="AB113" s="3309"/>
      <c r="AC113" s="3661"/>
      <c r="AD113" s="3661"/>
      <c r="AE113" s="3661"/>
      <c r="AF113" s="3398"/>
      <c r="AG113" s="3384"/>
      <c r="AH113" s="3384"/>
      <c r="AI113" s="3384"/>
      <c r="AJ113" s="3384"/>
      <c r="AK113" s="3384"/>
      <c r="AL113" s="3384"/>
      <c r="AM113" s="3384"/>
      <c r="AN113" s="3384"/>
      <c r="AO113" s="3398"/>
      <c r="AP113" s="3384"/>
      <c r="AQ113" s="2013"/>
      <c r="AR113" s="1784"/>
      <c r="AS113" s="1784"/>
      <c r="AT113" s="1784"/>
      <c r="AU113" s="1907"/>
      <c r="AV113" s="1410"/>
      <c r="AW113" s="1850"/>
      <c r="AX113" s="1552"/>
      <c r="AY113" s="1851"/>
      <c r="AZ113" s="1555"/>
      <c r="BA113" s="1163"/>
      <c r="BB113" s="1163"/>
      <c r="BC113" s="1163"/>
      <c r="BD113" s="1164"/>
      <c r="BE113" s="1164"/>
      <c r="BF113" s="1163"/>
      <c r="BG113" s="1164"/>
      <c r="BH113" s="1164"/>
      <c r="BI113" s="1165"/>
      <c r="BJ113" s="1164"/>
      <c r="BK113" s="1164"/>
      <c r="BL113" s="1164"/>
      <c r="BM113" s="1164"/>
      <c r="BN113" s="1164"/>
      <c r="BO113" s="1165"/>
      <c r="BP113" s="1200"/>
      <c r="BQ113" s="600"/>
      <c r="BR113" s="601"/>
    </row>
    <row r="114" spans="1:70" s="602" customFormat="1" ht="53.25" customHeight="1" x14ac:dyDescent="0.35">
      <c r="A114" s="537">
        <v>0</v>
      </c>
      <c r="B114" s="538">
        <v>9</v>
      </c>
      <c r="C114" s="537">
        <v>0</v>
      </c>
      <c r="D114" s="538">
        <v>7</v>
      </c>
      <c r="E114" s="537">
        <v>2</v>
      </c>
      <c r="F114" s="538">
        <v>2</v>
      </c>
      <c r="G114" s="537">
        <v>0</v>
      </c>
      <c r="H114" s="538">
        <v>1</v>
      </c>
      <c r="I114" s="1375" t="str">
        <f t="shared" si="32"/>
        <v>09072201</v>
      </c>
      <c r="J114" s="1375" t="str">
        <f t="shared" si="43"/>
        <v>09072201</v>
      </c>
      <c r="K114" s="835"/>
      <c r="L114" s="835">
        <v>71881</v>
      </c>
      <c r="M114" s="835"/>
      <c r="N114" s="835"/>
      <c r="O114" s="835"/>
      <c r="P114" s="835"/>
      <c r="Q114" s="835"/>
      <c r="R114" s="835"/>
      <c r="S114" s="2703" t="s">
        <v>119</v>
      </c>
      <c r="T114" s="3185"/>
      <c r="U114" s="2698" t="s">
        <v>2761</v>
      </c>
      <c r="V114" s="835" t="s">
        <v>240</v>
      </c>
      <c r="W114" s="2415" t="s">
        <v>2762</v>
      </c>
      <c r="X114" s="2503" t="s">
        <v>2761</v>
      </c>
      <c r="Y114" s="2546"/>
      <c r="Z114" s="2543"/>
      <c r="AA114" s="2543"/>
      <c r="AB114" s="2550" t="s">
        <v>2726</v>
      </c>
      <c r="AC114" s="3507">
        <f t="shared" ref="AC114:AC124" si="44">AX114</f>
        <v>58.333333333333336</v>
      </c>
      <c r="AD114" s="3654" t="s">
        <v>2763</v>
      </c>
      <c r="AE114" s="3654"/>
      <c r="AF114" s="3398">
        <v>100</v>
      </c>
      <c r="AG114" s="3398">
        <v>100</v>
      </c>
      <c r="AH114" s="3384"/>
      <c r="AI114" s="3384"/>
      <c r="AJ114" s="3384"/>
      <c r="AK114" s="3384"/>
      <c r="AL114" s="3384"/>
      <c r="AM114" s="3384"/>
      <c r="AN114" s="3384"/>
      <c r="AO114" s="3398">
        <v>100</v>
      </c>
      <c r="AP114" s="3398">
        <v>100</v>
      </c>
      <c r="AQ114" s="2013"/>
      <c r="AR114" s="1784"/>
      <c r="AS114" s="1784"/>
      <c r="AT114" s="1784"/>
      <c r="AU114" s="1907"/>
      <c r="AV114" s="1410"/>
      <c r="AW114" s="2916">
        <f t="shared" ref="AW114:AW120" si="45">(AZ114*AP114)+(BA114*AG114)+(BB114*AG114)+(BC114*AG114)</f>
        <v>700</v>
      </c>
      <c r="AX114" s="3042">
        <f>AW114/'Radiología simple.'!$AO$8</f>
        <v>58.333333333333336</v>
      </c>
      <c r="AY114" s="1807" t="str" cm="1">
        <f t="array" ref="AY114">_xlfn.IFS(AX114&lt;4,"estandar",AX114&gt;9,"compleja",AX114&gt;4,"avanzada")</f>
        <v>compleja</v>
      </c>
      <c r="AZ114" s="3297">
        <v>2</v>
      </c>
      <c r="BA114" s="3297">
        <v>2</v>
      </c>
      <c r="BB114" s="3297">
        <v>2</v>
      </c>
      <c r="BC114" s="3297">
        <v>1</v>
      </c>
      <c r="BD114" s="1164">
        <v>32.784283559577702</v>
      </c>
      <c r="BE114" s="1164">
        <v>81.359215686274496</v>
      </c>
      <c r="BF114" s="1163"/>
      <c r="BG114" s="1164">
        <v>145.00452488687799</v>
      </c>
      <c r="BH114" s="1164">
        <f t="shared" ref="BH114:BH119" si="46">SUM(BD114,BE114,BG114)</f>
        <v>259.1480241327302</v>
      </c>
      <c r="BI114" s="1165"/>
      <c r="BJ114" s="1164">
        <v>104.862854205099</v>
      </c>
      <c r="BK114" s="1164">
        <v>15</v>
      </c>
      <c r="BL114" s="1248">
        <v>764.16</v>
      </c>
      <c r="BM114" s="1164">
        <v>40.633745306496898</v>
      </c>
      <c r="BN114" s="1164">
        <f t="shared" ref="BN114:BN119" si="47">SUM(BH114,BJ114,BK114,BL114,BM114)</f>
        <v>1183.8046236443261</v>
      </c>
      <c r="BO114" s="1165"/>
      <c r="BP114" s="1200">
        <v>100</v>
      </c>
      <c r="BQ114" s="600"/>
      <c r="BR114" s="601"/>
    </row>
    <row r="115" spans="1:70" s="602" customFormat="1" ht="53.25" customHeight="1" x14ac:dyDescent="0.35">
      <c r="A115" s="537">
        <v>0</v>
      </c>
      <c r="B115" s="538">
        <v>9</v>
      </c>
      <c r="C115" s="537">
        <v>0</v>
      </c>
      <c r="D115" s="538">
        <v>7</v>
      </c>
      <c r="E115" s="537">
        <v>2</v>
      </c>
      <c r="F115" s="538">
        <v>2</v>
      </c>
      <c r="G115" s="537">
        <v>0</v>
      </c>
      <c r="H115" s="538">
        <v>2</v>
      </c>
      <c r="I115" s="1375" t="str">
        <f t="shared" si="32"/>
        <v>09072202</v>
      </c>
      <c r="J115" s="1375" t="str">
        <f t="shared" si="43"/>
        <v>09072202</v>
      </c>
      <c r="K115" s="835"/>
      <c r="L115" s="835">
        <v>71882</v>
      </c>
      <c r="M115" s="835"/>
      <c r="N115" s="835"/>
      <c r="O115" s="835"/>
      <c r="P115" s="835"/>
      <c r="Q115" s="835"/>
      <c r="R115" s="835"/>
      <c r="S115" s="2703" t="s">
        <v>119</v>
      </c>
      <c r="T115" s="3185"/>
      <c r="U115" s="2698" t="s">
        <v>2764</v>
      </c>
      <c r="V115" s="835" t="s">
        <v>240</v>
      </c>
      <c r="W115" s="2415" t="s">
        <v>2765</v>
      </c>
      <c r="X115" s="2503" t="s">
        <v>2764</v>
      </c>
      <c r="Y115" s="2546"/>
      <c r="Z115" s="2543"/>
      <c r="AA115" s="2543"/>
      <c r="AB115" s="2550" t="s">
        <v>2726</v>
      </c>
      <c r="AC115" s="3507">
        <f t="shared" si="44"/>
        <v>58.333333333333336</v>
      </c>
      <c r="AD115" s="3654" t="s">
        <v>2766</v>
      </c>
      <c r="AE115" s="3654"/>
      <c r="AF115" s="3398">
        <v>100</v>
      </c>
      <c r="AG115" s="3398">
        <v>100</v>
      </c>
      <c r="AH115" s="3384"/>
      <c r="AI115" s="3384"/>
      <c r="AJ115" s="3384"/>
      <c r="AK115" s="3384"/>
      <c r="AL115" s="3384"/>
      <c r="AM115" s="3384"/>
      <c r="AN115" s="3384"/>
      <c r="AO115" s="3398">
        <v>100</v>
      </c>
      <c r="AP115" s="3398">
        <v>100</v>
      </c>
      <c r="AQ115" s="2013"/>
      <c r="AR115" s="1784"/>
      <c r="AS115" s="1784"/>
      <c r="AT115" s="1784"/>
      <c r="AU115" s="1907"/>
      <c r="AV115" s="1410"/>
      <c r="AW115" s="2916">
        <f t="shared" si="45"/>
        <v>700</v>
      </c>
      <c r="AX115" s="3042">
        <f>AW115/'Radiología simple.'!$AO$8</f>
        <v>58.333333333333336</v>
      </c>
      <c r="AY115" s="1807" t="str" cm="1">
        <f t="array" ref="AY115">_xlfn.IFS(AX115&lt;4,"estandar",AX115&gt;9,"compleja",AX115&gt;4,"avanzada")</f>
        <v>compleja</v>
      </c>
      <c r="AZ115" s="3297">
        <v>2</v>
      </c>
      <c r="BA115" s="3297">
        <v>2</v>
      </c>
      <c r="BB115" s="3297">
        <v>2</v>
      </c>
      <c r="BC115" s="3297">
        <v>1</v>
      </c>
      <c r="BD115" s="1164">
        <v>32.784283559577702</v>
      </c>
      <c r="BE115" s="1164">
        <v>81.359215686274496</v>
      </c>
      <c r="BF115" s="1163"/>
      <c r="BG115" s="1164">
        <v>145.00452488687799</v>
      </c>
      <c r="BH115" s="1164">
        <f t="shared" si="46"/>
        <v>259.1480241327302</v>
      </c>
      <c r="BI115" s="1165"/>
      <c r="BJ115" s="1164">
        <v>104.862854205099</v>
      </c>
      <c r="BK115" s="1164">
        <v>15</v>
      </c>
      <c r="BL115" s="1248">
        <v>764.16</v>
      </c>
      <c r="BM115" s="1164">
        <v>40.633745306496898</v>
      </c>
      <c r="BN115" s="1164">
        <f t="shared" si="47"/>
        <v>1183.8046236443261</v>
      </c>
      <c r="BO115" s="1165"/>
      <c r="BP115" s="1200">
        <v>100</v>
      </c>
      <c r="BQ115" s="600"/>
      <c r="BR115" s="601"/>
    </row>
    <row r="116" spans="1:70" s="602" customFormat="1" ht="53.25" customHeight="1" x14ac:dyDescent="0.35">
      <c r="A116" s="537">
        <v>0</v>
      </c>
      <c r="B116" s="538">
        <v>9</v>
      </c>
      <c r="C116" s="537">
        <v>0</v>
      </c>
      <c r="D116" s="538">
        <v>7</v>
      </c>
      <c r="E116" s="537">
        <v>2</v>
      </c>
      <c r="F116" s="538">
        <v>2</v>
      </c>
      <c r="G116" s="537">
        <v>0</v>
      </c>
      <c r="H116" s="538">
        <v>3</v>
      </c>
      <c r="I116" s="1375" t="str">
        <f t="shared" si="32"/>
        <v>09072203</v>
      </c>
      <c r="J116" s="1375" t="str">
        <f t="shared" si="43"/>
        <v>09072203</v>
      </c>
      <c r="K116" s="835"/>
      <c r="L116" s="835">
        <v>71883</v>
      </c>
      <c r="M116" s="835"/>
      <c r="N116" s="835"/>
      <c r="O116" s="835"/>
      <c r="P116" s="835"/>
      <c r="Q116" s="835"/>
      <c r="R116" s="835"/>
      <c r="S116" s="2703" t="s">
        <v>119</v>
      </c>
      <c r="T116" s="3185"/>
      <c r="U116" s="2698" t="s">
        <v>2767</v>
      </c>
      <c r="V116" s="835" t="s">
        <v>240</v>
      </c>
      <c r="W116" s="2415" t="s">
        <v>2768</v>
      </c>
      <c r="X116" s="2503" t="s">
        <v>2767</v>
      </c>
      <c r="Y116" s="2546"/>
      <c r="Z116" s="2543"/>
      <c r="AA116" s="2543"/>
      <c r="AB116" s="2550" t="s">
        <v>2726</v>
      </c>
      <c r="AC116" s="3507">
        <f t="shared" si="44"/>
        <v>58.333333333333336</v>
      </c>
      <c r="AD116" s="3654" t="s">
        <v>2769</v>
      </c>
      <c r="AE116" s="3654"/>
      <c r="AF116" s="3398">
        <v>100</v>
      </c>
      <c r="AG116" s="3398">
        <v>100</v>
      </c>
      <c r="AH116" s="3384"/>
      <c r="AI116" s="3384"/>
      <c r="AJ116" s="3384"/>
      <c r="AK116" s="3384"/>
      <c r="AL116" s="3384"/>
      <c r="AM116" s="3384"/>
      <c r="AN116" s="3384"/>
      <c r="AO116" s="3398">
        <v>100</v>
      </c>
      <c r="AP116" s="3398">
        <v>100</v>
      </c>
      <c r="AQ116" s="2013"/>
      <c r="AR116" s="1784"/>
      <c r="AS116" s="1784"/>
      <c r="AT116" s="1784"/>
      <c r="AU116" s="1907"/>
      <c r="AV116" s="1410"/>
      <c r="AW116" s="2916">
        <f t="shared" si="45"/>
        <v>700</v>
      </c>
      <c r="AX116" s="3042">
        <f>AW116/'Radiología simple.'!$AO$8</f>
        <v>58.333333333333336</v>
      </c>
      <c r="AY116" s="1807" t="str" cm="1">
        <f t="array" ref="AY116">_xlfn.IFS(AX116&lt;4,"estandar",AX116&gt;9,"compleja",AX116&gt;4,"avanzada")</f>
        <v>compleja</v>
      </c>
      <c r="AZ116" s="3297">
        <v>2</v>
      </c>
      <c r="BA116" s="3297">
        <v>2</v>
      </c>
      <c r="BB116" s="3297">
        <v>2</v>
      </c>
      <c r="BC116" s="3297">
        <v>1</v>
      </c>
      <c r="BD116" s="1164">
        <v>32.784283559577702</v>
      </c>
      <c r="BE116" s="1164">
        <v>81.359215686274496</v>
      </c>
      <c r="BF116" s="1163"/>
      <c r="BG116" s="1164">
        <v>145.00452488687799</v>
      </c>
      <c r="BH116" s="1164">
        <f t="shared" si="46"/>
        <v>259.1480241327302</v>
      </c>
      <c r="BI116" s="1165"/>
      <c r="BJ116" s="1164">
        <v>104.862854205099</v>
      </c>
      <c r="BK116" s="1164">
        <v>15</v>
      </c>
      <c r="BL116" s="1248">
        <v>701.16</v>
      </c>
      <c r="BM116" s="1164">
        <v>40.633745306496898</v>
      </c>
      <c r="BN116" s="1164">
        <f t="shared" si="47"/>
        <v>1120.8046236443261</v>
      </c>
      <c r="BO116" s="1165"/>
      <c r="BP116" s="1200">
        <v>100</v>
      </c>
      <c r="BQ116" s="600"/>
      <c r="BR116" s="601"/>
    </row>
    <row r="117" spans="1:70" s="602" customFormat="1" ht="53.25" customHeight="1" x14ac:dyDescent="0.35">
      <c r="A117" s="537">
        <v>0</v>
      </c>
      <c r="B117" s="538">
        <v>9</v>
      </c>
      <c r="C117" s="537">
        <v>0</v>
      </c>
      <c r="D117" s="538">
        <v>7</v>
      </c>
      <c r="E117" s="537">
        <v>2</v>
      </c>
      <c r="F117" s="538">
        <v>2</v>
      </c>
      <c r="G117" s="537">
        <v>0</v>
      </c>
      <c r="H117" s="538">
        <v>4</v>
      </c>
      <c r="I117" s="1375" t="str">
        <f t="shared" si="32"/>
        <v>09072204</v>
      </c>
      <c r="J117" s="1375" t="str">
        <f t="shared" si="43"/>
        <v>09072204</v>
      </c>
      <c r="K117" s="835"/>
      <c r="L117" s="835">
        <v>71884</v>
      </c>
      <c r="M117" s="835"/>
      <c r="N117" s="835"/>
      <c r="O117" s="835"/>
      <c r="P117" s="835"/>
      <c r="Q117" s="835"/>
      <c r="R117" s="835"/>
      <c r="S117" s="2703" t="s">
        <v>119</v>
      </c>
      <c r="T117" s="3185"/>
      <c r="U117" s="2698" t="s">
        <v>2770</v>
      </c>
      <c r="V117" s="835" t="s">
        <v>240</v>
      </c>
      <c r="W117" s="2415" t="s">
        <v>2771</v>
      </c>
      <c r="X117" s="2503" t="s">
        <v>2770</v>
      </c>
      <c r="Y117" s="2546"/>
      <c r="Z117" s="2543"/>
      <c r="AA117" s="2543"/>
      <c r="AB117" s="2550" t="s">
        <v>2772</v>
      </c>
      <c r="AC117" s="3507">
        <f t="shared" si="44"/>
        <v>52.5</v>
      </c>
      <c r="AD117" s="3654" t="s">
        <v>2773</v>
      </c>
      <c r="AE117" s="3654"/>
      <c r="AF117" s="3398">
        <v>90</v>
      </c>
      <c r="AG117" s="3398">
        <v>90</v>
      </c>
      <c r="AH117" s="3384"/>
      <c r="AI117" s="3384"/>
      <c r="AJ117" s="3384"/>
      <c r="AK117" s="3384"/>
      <c r="AL117" s="3384"/>
      <c r="AM117" s="3384"/>
      <c r="AN117" s="3384"/>
      <c r="AO117" s="3398">
        <v>90</v>
      </c>
      <c r="AP117" s="3398">
        <v>90</v>
      </c>
      <c r="AQ117" s="2013"/>
      <c r="AR117" s="1784"/>
      <c r="AS117" s="1784"/>
      <c r="AT117" s="1784"/>
      <c r="AU117" s="1907"/>
      <c r="AV117" s="1410"/>
      <c r="AW117" s="2916">
        <f t="shared" si="45"/>
        <v>630</v>
      </c>
      <c r="AX117" s="3042">
        <f>AW117/'Radiología simple.'!$AO$8</f>
        <v>52.5</v>
      </c>
      <c r="AY117" s="1807" t="str" cm="1">
        <f t="array" ref="AY117">_xlfn.IFS(AX117&lt;4,"estandar",AX117&gt;9,"compleja",AX117&gt;4,"avanzada")</f>
        <v>compleja</v>
      </c>
      <c r="AZ117" s="3297">
        <v>2</v>
      </c>
      <c r="BA117" s="3297">
        <v>2</v>
      </c>
      <c r="BB117" s="3297">
        <v>2</v>
      </c>
      <c r="BC117" s="3297">
        <v>1</v>
      </c>
      <c r="BD117" s="1164">
        <v>29.505855203619902</v>
      </c>
      <c r="BE117" s="1164">
        <v>73.2232941176471</v>
      </c>
      <c r="BF117" s="1163"/>
      <c r="BG117" s="1164">
        <v>130.50407239819</v>
      </c>
      <c r="BH117" s="1164">
        <f t="shared" si="46"/>
        <v>233.23322171945699</v>
      </c>
      <c r="BI117" s="1165"/>
      <c r="BJ117" s="1164">
        <v>94.376568784588898</v>
      </c>
      <c r="BK117" s="1164">
        <v>7.5</v>
      </c>
      <c r="BL117" s="1248">
        <v>701.16</v>
      </c>
      <c r="BM117" s="1164">
        <v>40.633745306496898</v>
      </c>
      <c r="BN117" s="1164">
        <f t="shared" si="47"/>
        <v>1076.9035358105427</v>
      </c>
      <c r="BO117" s="1165"/>
      <c r="BP117" s="1200">
        <v>50</v>
      </c>
      <c r="BQ117" s="600"/>
      <c r="BR117" s="601"/>
    </row>
    <row r="118" spans="1:70" s="602" customFormat="1" ht="53.25" customHeight="1" x14ac:dyDescent="0.35">
      <c r="A118" s="537">
        <v>0</v>
      </c>
      <c r="B118" s="538">
        <v>9</v>
      </c>
      <c r="C118" s="537">
        <v>0</v>
      </c>
      <c r="D118" s="538">
        <v>7</v>
      </c>
      <c r="E118" s="537">
        <v>2</v>
      </c>
      <c r="F118" s="538">
        <v>2</v>
      </c>
      <c r="G118" s="537">
        <v>0</v>
      </c>
      <c r="H118" s="538">
        <v>5</v>
      </c>
      <c r="I118" s="1375" t="str">
        <f t="shared" si="32"/>
        <v>09072205</v>
      </c>
      <c r="J118" s="1375" t="str">
        <f t="shared" si="43"/>
        <v>09072205</v>
      </c>
      <c r="K118" s="835"/>
      <c r="L118" s="835">
        <v>71885</v>
      </c>
      <c r="M118" s="835"/>
      <c r="N118" s="835"/>
      <c r="O118" s="835"/>
      <c r="P118" s="835"/>
      <c r="Q118" s="835"/>
      <c r="R118" s="835"/>
      <c r="S118" s="2703" t="s">
        <v>119</v>
      </c>
      <c r="T118" s="3185"/>
      <c r="U118" s="2698" t="s">
        <v>2774</v>
      </c>
      <c r="V118" s="835" t="s">
        <v>240</v>
      </c>
      <c r="W118" s="2415" t="s">
        <v>2775</v>
      </c>
      <c r="X118" s="2503" t="s">
        <v>2774</v>
      </c>
      <c r="Y118" s="2546"/>
      <c r="Z118" s="2543"/>
      <c r="AA118" s="2543"/>
      <c r="AB118" s="2550" t="s">
        <v>2772</v>
      </c>
      <c r="AC118" s="3507">
        <f t="shared" si="44"/>
        <v>52.5</v>
      </c>
      <c r="AD118" s="3654" t="s">
        <v>2773</v>
      </c>
      <c r="AE118" s="3654"/>
      <c r="AF118" s="3398">
        <v>90</v>
      </c>
      <c r="AG118" s="3398">
        <v>90</v>
      </c>
      <c r="AH118" s="3384"/>
      <c r="AI118" s="3384"/>
      <c r="AJ118" s="3384"/>
      <c r="AK118" s="3384"/>
      <c r="AL118" s="3384"/>
      <c r="AM118" s="3384"/>
      <c r="AN118" s="3384"/>
      <c r="AO118" s="3398">
        <v>90</v>
      </c>
      <c r="AP118" s="3398">
        <v>90</v>
      </c>
      <c r="AQ118" s="2013"/>
      <c r="AR118" s="1784"/>
      <c r="AS118" s="1784"/>
      <c r="AT118" s="1784"/>
      <c r="AU118" s="1907"/>
      <c r="AV118" s="1410"/>
      <c r="AW118" s="2916">
        <f t="shared" si="45"/>
        <v>630</v>
      </c>
      <c r="AX118" s="3042">
        <f>AW118/'Radiología simple.'!$AO$8</f>
        <v>52.5</v>
      </c>
      <c r="AY118" s="1807" t="str" cm="1">
        <f t="array" ref="AY118">_xlfn.IFS(AX118&lt;4,"estandar",AX118&gt;9,"compleja",AX118&gt;4,"avanzada")</f>
        <v>compleja</v>
      </c>
      <c r="AZ118" s="3297">
        <v>2</v>
      </c>
      <c r="BA118" s="3297">
        <v>2</v>
      </c>
      <c r="BB118" s="3297">
        <v>2</v>
      </c>
      <c r="BC118" s="3297">
        <v>1</v>
      </c>
      <c r="BD118" s="1164">
        <v>29.505855203619902</v>
      </c>
      <c r="BE118" s="1164">
        <v>73.2232941176471</v>
      </c>
      <c r="BF118" s="1163"/>
      <c r="BG118" s="1164">
        <v>130.50407239819</v>
      </c>
      <c r="BH118" s="1164">
        <f t="shared" si="46"/>
        <v>233.23322171945699</v>
      </c>
      <c r="BI118" s="1165"/>
      <c r="BJ118" s="1164">
        <v>94.376568784588898</v>
      </c>
      <c r="BK118" s="1164">
        <v>7.5</v>
      </c>
      <c r="BL118" s="1248">
        <v>701.16</v>
      </c>
      <c r="BM118" s="1164">
        <v>40.633745306496898</v>
      </c>
      <c r="BN118" s="1164">
        <f t="shared" si="47"/>
        <v>1076.9035358105427</v>
      </c>
      <c r="BO118" s="1165"/>
      <c r="BP118" s="1200">
        <v>50</v>
      </c>
      <c r="BQ118" s="600"/>
      <c r="BR118" s="601"/>
    </row>
    <row r="119" spans="1:70" s="602" customFormat="1" ht="53.25" customHeight="1" x14ac:dyDescent="0.35">
      <c r="A119" s="537">
        <v>0</v>
      </c>
      <c r="B119" s="538">
        <v>9</v>
      </c>
      <c r="C119" s="537">
        <v>0</v>
      </c>
      <c r="D119" s="538">
        <v>7</v>
      </c>
      <c r="E119" s="537">
        <v>2</v>
      </c>
      <c r="F119" s="538">
        <v>2</v>
      </c>
      <c r="G119" s="537">
        <v>0</v>
      </c>
      <c r="H119" s="538">
        <v>6</v>
      </c>
      <c r="I119" s="1375" t="str">
        <f t="shared" si="32"/>
        <v>09072206</v>
      </c>
      <c r="J119" s="1375" t="str">
        <f t="shared" si="43"/>
        <v>09072206</v>
      </c>
      <c r="K119" s="835"/>
      <c r="L119" s="835">
        <v>71886</v>
      </c>
      <c r="M119" s="835"/>
      <c r="N119" s="835"/>
      <c r="O119" s="835"/>
      <c r="P119" s="835"/>
      <c r="Q119" s="835"/>
      <c r="R119" s="835"/>
      <c r="S119" s="2703" t="s">
        <v>119</v>
      </c>
      <c r="T119" s="3185"/>
      <c r="U119" s="2698" t="s">
        <v>2776</v>
      </c>
      <c r="V119" s="835" t="s">
        <v>240</v>
      </c>
      <c r="W119" s="2415" t="s">
        <v>2777</v>
      </c>
      <c r="X119" s="2503" t="s">
        <v>2776</v>
      </c>
      <c r="Y119" s="2546"/>
      <c r="Z119" s="2543"/>
      <c r="AA119" s="2543"/>
      <c r="AB119" s="2550" t="s">
        <v>2607</v>
      </c>
      <c r="AC119" s="3507">
        <f t="shared" si="44"/>
        <v>70</v>
      </c>
      <c r="AD119" s="3654" t="s">
        <v>2778</v>
      </c>
      <c r="AE119" s="3654"/>
      <c r="AF119" s="3398">
        <v>120</v>
      </c>
      <c r="AG119" s="3398">
        <v>120</v>
      </c>
      <c r="AH119" s="3384"/>
      <c r="AI119" s="3384"/>
      <c r="AJ119" s="3384"/>
      <c r="AK119" s="3384"/>
      <c r="AL119" s="3384"/>
      <c r="AM119" s="3384"/>
      <c r="AN119" s="3384"/>
      <c r="AO119" s="3398">
        <v>120</v>
      </c>
      <c r="AP119" s="3398">
        <v>120</v>
      </c>
      <c r="AQ119" s="2013"/>
      <c r="AR119" s="1784"/>
      <c r="AS119" s="1784"/>
      <c r="AT119" s="1784"/>
      <c r="AU119" s="1907"/>
      <c r="AV119" s="1410"/>
      <c r="AW119" s="2916">
        <f t="shared" si="45"/>
        <v>840</v>
      </c>
      <c r="AX119" s="3042">
        <f>AW119/'Radiología simple.'!$AO$8</f>
        <v>70</v>
      </c>
      <c r="AY119" s="1807" t="str" cm="1">
        <f t="array" ref="AY119">_xlfn.IFS(AX119&lt;4,"estandar",AX119&gt;9,"compleja",AX119&gt;4,"avanzada")</f>
        <v>compleja</v>
      </c>
      <c r="AZ119" s="3297">
        <v>2</v>
      </c>
      <c r="BA119" s="3297">
        <v>2</v>
      </c>
      <c r="BB119" s="3297">
        <v>2</v>
      </c>
      <c r="BC119" s="3297">
        <v>1</v>
      </c>
      <c r="BD119" s="1164">
        <v>39.341140271493202</v>
      </c>
      <c r="BE119" s="1164">
        <v>97.631058823529401</v>
      </c>
      <c r="BF119" s="1163"/>
      <c r="BG119" s="1164">
        <v>174.00542986425299</v>
      </c>
      <c r="BH119" s="1164">
        <f t="shared" si="46"/>
        <v>310.97762895927559</v>
      </c>
      <c r="BI119" s="1165"/>
      <c r="BJ119" s="1164">
        <v>125.835425046118</v>
      </c>
      <c r="BK119" s="1164">
        <v>15</v>
      </c>
      <c r="BL119" s="1248">
        <v>701.16</v>
      </c>
      <c r="BM119" s="1164">
        <v>40.633745306496898</v>
      </c>
      <c r="BN119" s="1164">
        <f t="shared" si="47"/>
        <v>1193.6067993118904</v>
      </c>
      <c r="BO119" s="1165"/>
      <c r="BP119" s="1200">
        <v>100</v>
      </c>
      <c r="BQ119" s="600"/>
      <c r="BR119" s="601"/>
    </row>
    <row r="120" spans="1:70" s="602" customFormat="1" ht="53.25" customHeight="1" x14ac:dyDescent="0.35">
      <c r="A120" s="1387">
        <v>0</v>
      </c>
      <c r="B120" s="1388">
        <v>9</v>
      </c>
      <c r="C120" s="1387">
        <v>0</v>
      </c>
      <c r="D120" s="1388">
        <v>7</v>
      </c>
      <c r="E120" s="1387">
        <v>2</v>
      </c>
      <c r="F120" s="1388">
        <v>2</v>
      </c>
      <c r="G120" s="1387">
        <v>0</v>
      </c>
      <c r="H120" s="1388">
        <v>7</v>
      </c>
      <c r="I120" s="2841"/>
      <c r="J120" s="2766" t="str">
        <f t="shared" si="43"/>
        <v>09072207</v>
      </c>
      <c r="K120" s="835"/>
      <c r="L120" s="835"/>
      <c r="M120" s="835"/>
      <c r="N120" s="835"/>
      <c r="O120" s="835"/>
      <c r="P120" s="835"/>
      <c r="Q120" s="835"/>
      <c r="R120" s="835"/>
      <c r="S120" s="2669" t="s">
        <v>94</v>
      </c>
      <c r="T120" s="3191"/>
      <c r="U120" s="2708" t="s">
        <v>2779</v>
      </c>
      <c r="V120" s="2870" t="s">
        <v>291</v>
      </c>
      <c r="W120" s="2415" t="s">
        <v>2780</v>
      </c>
      <c r="X120" s="3308" t="s">
        <v>2781</v>
      </c>
      <c r="Y120" s="2546"/>
      <c r="Z120" s="2543"/>
      <c r="AA120" s="2543"/>
      <c r="AB120" s="2550"/>
      <c r="AC120" s="3507">
        <f t="shared" si="44"/>
        <v>70</v>
      </c>
      <c r="AD120" s="3654"/>
      <c r="AE120" s="3654"/>
      <c r="AF120" s="3384"/>
      <c r="AG120" s="3398">
        <v>120</v>
      </c>
      <c r="AH120" s="3384"/>
      <c r="AI120" s="3384"/>
      <c r="AJ120" s="3384"/>
      <c r="AK120" s="3384"/>
      <c r="AL120" s="3384"/>
      <c r="AM120" s="3384"/>
      <c r="AN120" s="3384"/>
      <c r="AO120" s="3384"/>
      <c r="AP120" s="3398">
        <v>120</v>
      </c>
      <c r="AQ120" s="2013"/>
      <c r="AR120" s="1784"/>
      <c r="AS120" s="1784"/>
      <c r="AT120" s="1784"/>
      <c r="AU120" s="1907"/>
      <c r="AV120" s="1410"/>
      <c r="AW120" s="2916">
        <f t="shared" si="45"/>
        <v>840</v>
      </c>
      <c r="AX120" s="3042">
        <f>AW120/'Radiología simple.'!$AO$8</f>
        <v>70</v>
      </c>
      <c r="AY120" s="1807" t="str" cm="1">
        <f t="array" ref="AY120">_xlfn.IFS(AX120&lt;4,"estandar",AX120&gt;9,"compleja",AX120&gt;4,"avanzada")</f>
        <v>compleja</v>
      </c>
      <c r="AZ120" s="3297">
        <v>2</v>
      </c>
      <c r="BA120" s="3297">
        <v>2</v>
      </c>
      <c r="BB120" s="3297">
        <v>2</v>
      </c>
      <c r="BC120" s="3297">
        <v>1</v>
      </c>
      <c r="BD120" s="1164"/>
      <c r="BE120" s="1164"/>
      <c r="BF120" s="1163"/>
      <c r="BG120" s="1164"/>
      <c r="BH120" s="1164"/>
      <c r="BI120" s="1165"/>
      <c r="BJ120" s="1164"/>
      <c r="BK120" s="1164"/>
      <c r="BL120" s="1248"/>
      <c r="BM120" s="1164"/>
      <c r="BN120" s="1164"/>
      <c r="BO120" s="1165"/>
      <c r="BP120" s="1200"/>
      <c r="BQ120" s="600"/>
      <c r="BR120" s="601"/>
    </row>
    <row r="121" spans="1:70" s="602" customFormat="1" ht="53.25" customHeight="1" x14ac:dyDescent="0.35">
      <c r="A121" s="1387">
        <v>0</v>
      </c>
      <c r="B121" s="1388">
        <v>9</v>
      </c>
      <c r="C121" s="1387">
        <v>0</v>
      </c>
      <c r="D121" s="1388">
        <v>7</v>
      </c>
      <c r="E121" s="1387">
        <v>2</v>
      </c>
      <c r="F121" s="1388">
        <v>2</v>
      </c>
      <c r="G121" s="1387">
        <v>0</v>
      </c>
      <c r="H121" s="1388">
        <v>8</v>
      </c>
      <c r="I121" s="2841"/>
      <c r="J121" s="2766" t="str">
        <f t="shared" si="43"/>
        <v>09072208</v>
      </c>
      <c r="K121" s="835"/>
      <c r="L121" s="835"/>
      <c r="M121" s="835"/>
      <c r="N121" s="835"/>
      <c r="O121" s="835"/>
      <c r="P121" s="835"/>
      <c r="Q121" s="835"/>
      <c r="R121" s="835"/>
      <c r="S121" s="2669"/>
      <c r="T121" s="3191" t="s">
        <v>218</v>
      </c>
      <c r="U121" s="2708" t="s">
        <v>2782</v>
      </c>
      <c r="V121" s="2870"/>
      <c r="W121" s="2415" t="s">
        <v>2783</v>
      </c>
      <c r="X121" s="3308"/>
      <c r="Y121" s="2546"/>
      <c r="Z121" s="2543"/>
      <c r="AA121" s="2543"/>
      <c r="AB121" s="2550"/>
      <c r="AC121" s="3507">
        <f t="shared" si="44"/>
        <v>0</v>
      </c>
      <c r="AD121" s="3654"/>
      <c r="AE121" s="3654"/>
      <c r="AF121" s="3384"/>
      <c r="AG121" s="3398">
        <v>90</v>
      </c>
      <c r="AH121" s="3384"/>
      <c r="AI121" s="3384"/>
      <c r="AJ121" s="3384"/>
      <c r="AK121" s="3384"/>
      <c r="AL121" s="3384"/>
      <c r="AM121" s="3384"/>
      <c r="AN121" s="3384"/>
      <c r="AO121" s="3384"/>
      <c r="AP121" s="3398">
        <v>90</v>
      </c>
      <c r="AQ121" s="2013"/>
      <c r="AR121" s="1784"/>
      <c r="AS121" s="1784"/>
      <c r="AT121" s="1784"/>
      <c r="AU121" s="1907"/>
      <c r="AV121" s="1410"/>
      <c r="AW121" s="2916"/>
      <c r="AX121" s="3042"/>
      <c r="AY121" s="1807" t="str" cm="1">
        <f t="array" ref="AY121">_xlfn.IFS(AX121&lt;4,"estandar",AX121&gt;9,"compleja",AX121&gt;4,"avanzada")</f>
        <v>estandar</v>
      </c>
      <c r="AZ121" s="3297">
        <v>2</v>
      </c>
      <c r="BA121" s="3297">
        <v>2</v>
      </c>
      <c r="BB121" s="3297">
        <v>2</v>
      </c>
      <c r="BC121" s="3297">
        <v>1</v>
      </c>
      <c r="BD121" s="1164"/>
      <c r="BE121" s="1164"/>
      <c r="BF121" s="1163"/>
      <c r="BG121" s="1164"/>
      <c r="BH121" s="1164"/>
      <c r="BI121" s="1165"/>
      <c r="BJ121" s="1164"/>
      <c r="BK121" s="1164"/>
      <c r="BL121" s="1248"/>
      <c r="BM121" s="1164"/>
      <c r="BN121" s="1164"/>
      <c r="BO121" s="1165"/>
      <c r="BP121" s="1200"/>
      <c r="BQ121" s="600"/>
      <c r="BR121" s="601"/>
    </row>
    <row r="122" spans="1:70" s="602" customFormat="1" ht="53.25" customHeight="1" x14ac:dyDescent="0.35">
      <c r="A122" s="1387">
        <v>0</v>
      </c>
      <c r="B122" s="1388">
        <v>9</v>
      </c>
      <c r="C122" s="1387">
        <v>0</v>
      </c>
      <c r="D122" s="1388">
        <v>7</v>
      </c>
      <c r="E122" s="1387">
        <v>2</v>
      </c>
      <c r="F122" s="1388">
        <v>2</v>
      </c>
      <c r="G122" s="1387">
        <v>0</v>
      </c>
      <c r="H122" s="1388">
        <v>9</v>
      </c>
      <c r="I122" s="2841"/>
      <c r="J122" s="2766" t="str">
        <f t="shared" si="43"/>
        <v>09072209</v>
      </c>
      <c r="K122" s="835"/>
      <c r="L122" s="835"/>
      <c r="M122" s="835"/>
      <c r="N122" s="835"/>
      <c r="O122" s="835"/>
      <c r="P122" s="835"/>
      <c r="Q122" s="835"/>
      <c r="R122" s="835"/>
      <c r="S122" s="2669" t="s">
        <v>94</v>
      </c>
      <c r="T122" s="3191"/>
      <c r="U122" s="2708" t="s">
        <v>2784</v>
      </c>
      <c r="V122" s="2870" t="s">
        <v>291</v>
      </c>
      <c r="W122" s="2415" t="s">
        <v>2785</v>
      </c>
      <c r="X122" s="3308" t="s">
        <v>2784</v>
      </c>
      <c r="Y122" s="2546"/>
      <c r="Z122" s="2543"/>
      <c r="AA122" s="2543"/>
      <c r="AB122" s="2550"/>
      <c r="AC122" s="3507">
        <f t="shared" si="44"/>
        <v>52.5</v>
      </c>
      <c r="AD122" s="3654"/>
      <c r="AE122" s="3654"/>
      <c r="AF122" s="3384"/>
      <c r="AG122" s="3398">
        <v>90</v>
      </c>
      <c r="AH122" s="3384"/>
      <c r="AI122" s="3384"/>
      <c r="AJ122" s="3384"/>
      <c r="AK122" s="3384"/>
      <c r="AL122" s="3384"/>
      <c r="AM122" s="3384"/>
      <c r="AN122" s="3384"/>
      <c r="AO122" s="3384"/>
      <c r="AP122" s="3398">
        <v>90</v>
      </c>
      <c r="AQ122" s="2013"/>
      <c r="AR122" s="1784"/>
      <c r="AS122" s="1784"/>
      <c r="AT122" s="1784"/>
      <c r="AU122" s="1907"/>
      <c r="AV122" s="1410"/>
      <c r="AW122" s="2916">
        <f>(AZ122*AP122)+(BA122*AG122)+(BB122*AG122)+(BC122*AG122)</f>
        <v>630</v>
      </c>
      <c r="AX122" s="3042">
        <f>AW122/'Radiología simple.'!$AO$8</f>
        <v>52.5</v>
      </c>
      <c r="AY122" s="1807" t="str" cm="1">
        <f t="array" ref="AY122">_xlfn.IFS(AX122&lt;4,"estandar",AX122&gt;9,"compleja",AX122&gt;4,"avanzada")</f>
        <v>compleja</v>
      </c>
      <c r="AZ122" s="3297">
        <v>2</v>
      </c>
      <c r="BA122" s="3297">
        <v>2</v>
      </c>
      <c r="BB122" s="3297">
        <v>2</v>
      </c>
      <c r="BC122" s="3297">
        <v>1</v>
      </c>
      <c r="BD122" s="1164"/>
      <c r="BE122" s="1164"/>
      <c r="BF122" s="1163"/>
      <c r="BG122" s="1164"/>
      <c r="BH122" s="1164"/>
      <c r="BI122" s="1165"/>
      <c r="BJ122" s="1164"/>
      <c r="BK122" s="1164"/>
      <c r="BL122" s="1248"/>
      <c r="BM122" s="1164"/>
      <c r="BN122" s="1164"/>
      <c r="BO122" s="1165"/>
      <c r="BP122" s="1200"/>
      <c r="BQ122" s="600"/>
      <c r="BR122" s="601"/>
    </row>
    <row r="123" spans="1:70" s="602" customFormat="1" ht="53.25" customHeight="1" x14ac:dyDescent="0.35">
      <c r="A123" s="1387">
        <v>0</v>
      </c>
      <c r="B123" s="1388">
        <v>9</v>
      </c>
      <c r="C123" s="1387">
        <v>0</v>
      </c>
      <c r="D123" s="1388">
        <v>7</v>
      </c>
      <c r="E123" s="1387">
        <v>2</v>
      </c>
      <c r="F123" s="1388">
        <v>2</v>
      </c>
      <c r="G123" s="1387">
        <v>1</v>
      </c>
      <c r="H123" s="1388">
        <v>0</v>
      </c>
      <c r="I123" s="2841"/>
      <c r="J123" s="2766" t="str">
        <f t="shared" si="43"/>
        <v>09072210</v>
      </c>
      <c r="K123" s="835"/>
      <c r="L123" s="835"/>
      <c r="M123" s="835"/>
      <c r="N123" s="835"/>
      <c r="O123" s="835"/>
      <c r="P123" s="835"/>
      <c r="Q123" s="835"/>
      <c r="R123" s="835"/>
      <c r="S123" s="2669" t="s">
        <v>94</v>
      </c>
      <c r="T123" s="3191"/>
      <c r="U123" s="2708" t="s">
        <v>2786</v>
      </c>
      <c r="V123" s="2870" t="s">
        <v>291</v>
      </c>
      <c r="W123" s="2415" t="s">
        <v>2787</v>
      </c>
      <c r="X123" s="3308" t="s">
        <v>2788</v>
      </c>
      <c r="Y123" s="2546"/>
      <c r="Z123" s="2543"/>
      <c r="AA123" s="2543"/>
      <c r="AB123" s="2550"/>
      <c r="AC123" s="3507">
        <f t="shared" si="44"/>
        <v>70</v>
      </c>
      <c r="AD123" s="3654"/>
      <c r="AE123" s="3654"/>
      <c r="AF123" s="3384"/>
      <c r="AG123" s="3398">
        <v>120</v>
      </c>
      <c r="AH123" s="3384"/>
      <c r="AI123" s="3384"/>
      <c r="AJ123" s="3384"/>
      <c r="AK123" s="3384"/>
      <c r="AL123" s="3384"/>
      <c r="AM123" s="3384"/>
      <c r="AN123" s="3384"/>
      <c r="AO123" s="3384"/>
      <c r="AP123" s="3398">
        <v>120</v>
      </c>
      <c r="AQ123" s="2013"/>
      <c r="AR123" s="1784"/>
      <c r="AS123" s="1784"/>
      <c r="AT123" s="1784"/>
      <c r="AU123" s="1907"/>
      <c r="AV123" s="1410"/>
      <c r="AW123" s="2916">
        <f>(AZ123*AP123)+(BA123*AG123)+(BB123*AG123)+(BC123*AG123)</f>
        <v>840</v>
      </c>
      <c r="AX123" s="3042">
        <f>AW123/'Radiología simple.'!$AO$8</f>
        <v>70</v>
      </c>
      <c r="AY123" s="1807" t="str" cm="1">
        <f t="array" ref="AY123">_xlfn.IFS(AX123&lt;4,"estandar",AX123&gt;9,"compleja",AX123&gt;4,"avanzada")</f>
        <v>compleja</v>
      </c>
      <c r="AZ123" s="3297">
        <v>2</v>
      </c>
      <c r="BA123" s="3297">
        <v>2</v>
      </c>
      <c r="BB123" s="3297">
        <v>2</v>
      </c>
      <c r="BC123" s="3297">
        <v>1</v>
      </c>
      <c r="BD123" s="1164"/>
      <c r="BE123" s="1164"/>
      <c r="BF123" s="1163"/>
      <c r="BG123" s="1164"/>
      <c r="BH123" s="1164"/>
      <c r="BI123" s="1165"/>
      <c r="BJ123" s="1164"/>
      <c r="BK123" s="1164"/>
      <c r="BL123" s="1248"/>
      <c r="BM123" s="1164"/>
      <c r="BN123" s="1164"/>
      <c r="BO123" s="1165"/>
      <c r="BP123" s="1200"/>
      <c r="BQ123" s="600"/>
      <c r="BR123" s="601"/>
    </row>
    <row r="124" spans="1:70" s="602" customFormat="1" ht="53.25" customHeight="1" x14ac:dyDescent="0.35">
      <c r="A124" s="1387"/>
      <c r="B124" s="1388"/>
      <c r="C124" s="1387"/>
      <c r="D124" s="1388"/>
      <c r="E124" s="1387"/>
      <c r="F124" s="1388"/>
      <c r="G124" s="1387"/>
      <c r="H124" s="1388"/>
      <c r="I124" s="2841"/>
      <c r="J124" s="2766" t="s">
        <v>2789</v>
      </c>
      <c r="K124" s="835"/>
      <c r="L124" s="835"/>
      <c r="M124" s="835"/>
      <c r="N124" s="835"/>
      <c r="O124" s="835"/>
      <c r="P124" s="835"/>
      <c r="Q124" s="835"/>
      <c r="R124" s="835"/>
      <c r="S124" s="2669"/>
      <c r="T124" s="3191"/>
      <c r="U124" s="2708" t="s">
        <v>2790</v>
      </c>
      <c r="V124" s="2870"/>
      <c r="W124" s="2415" t="s">
        <v>2791</v>
      </c>
      <c r="X124" s="3308"/>
      <c r="Y124" s="2546"/>
      <c r="Z124" s="2543"/>
      <c r="AA124" s="2543"/>
      <c r="AB124" s="2550"/>
      <c r="AC124" s="3507">
        <f t="shared" si="44"/>
        <v>0</v>
      </c>
      <c r="AD124" s="3654"/>
      <c r="AE124" s="3654"/>
      <c r="AF124" s="3384"/>
      <c r="AG124" s="3398">
        <v>90</v>
      </c>
      <c r="AH124" s="3384"/>
      <c r="AI124" s="3384"/>
      <c r="AJ124" s="3384"/>
      <c r="AK124" s="3384"/>
      <c r="AL124" s="3384"/>
      <c r="AM124" s="3384"/>
      <c r="AN124" s="3384"/>
      <c r="AO124" s="3384"/>
      <c r="AP124" s="3398">
        <v>90</v>
      </c>
      <c r="AQ124" s="2013"/>
      <c r="AR124" s="1784"/>
      <c r="AS124" s="1784"/>
      <c r="AT124" s="1784"/>
      <c r="AU124" s="1907"/>
      <c r="AV124" s="1410"/>
      <c r="AW124" s="2916"/>
      <c r="AX124" s="3042"/>
      <c r="AY124" s="1807" t="str" cm="1">
        <f t="array" ref="AY124">_xlfn.IFS(AX124&lt;4,"estandar",AX124&gt;9,"compleja",AX124&gt;4,"avanzada")</f>
        <v>estandar</v>
      </c>
      <c r="AZ124" s="3297">
        <v>2</v>
      </c>
      <c r="BA124" s="3297">
        <v>2</v>
      </c>
      <c r="BB124" s="3297">
        <v>2</v>
      </c>
      <c r="BC124" s="3297">
        <v>1</v>
      </c>
      <c r="BD124" s="1164"/>
      <c r="BE124" s="1164"/>
      <c r="BF124" s="1163"/>
      <c r="BG124" s="1164"/>
      <c r="BH124" s="1164"/>
      <c r="BI124" s="1165"/>
      <c r="BJ124" s="1164"/>
      <c r="BK124" s="1164"/>
      <c r="BL124" s="1248"/>
      <c r="BM124" s="1164"/>
      <c r="BN124" s="1164"/>
      <c r="BO124" s="1165"/>
      <c r="BP124" s="1200"/>
      <c r="BQ124" s="600"/>
      <c r="BR124" s="601"/>
    </row>
    <row r="125" spans="1:70" ht="20.25" customHeight="1" x14ac:dyDescent="0.55000000000000004">
      <c r="A125" s="90"/>
      <c r="B125" s="89"/>
      <c r="C125" s="90"/>
      <c r="D125" s="89"/>
      <c r="E125" s="90"/>
      <c r="F125" s="89"/>
      <c r="G125" s="90"/>
      <c r="H125" s="89"/>
      <c r="I125" s="1339"/>
      <c r="J125" s="1339"/>
      <c r="K125" s="127"/>
      <c r="L125" s="127"/>
      <c r="M125" s="120"/>
      <c r="N125" s="120"/>
      <c r="O125" s="120"/>
      <c r="P125" s="120"/>
      <c r="Q125" s="120"/>
      <c r="R125" s="120"/>
      <c r="S125" s="127"/>
      <c r="T125" s="60"/>
      <c r="U125" s="249"/>
      <c r="V125" s="127"/>
      <c r="W125" s="3115"/>
      <c r="X125" s="94"/>
      <c r="Y125" s="94"/>
      <c r="Z125" s="94"/>
      <c r="AA125" s="94"/>
      <c r="AB125" s="1884"/>
      <c r="AC125" s="3506"/>
      <c r="AD125" s="3506"/>
      <c r="AE125" s="3506"/>
      <c r="AF125" s="3384"/>
      <c r="AG125" s="3384"/>
      <c r="AH125" s="3384"/>
      <c r="AI125" s="3384"/>
      <c r="AJ125" s="3384"/>
      <c r="AK125" s="3384"/>
      <c r="AL125" s="3384"/>
      <c r="AM125" s="3384"/>
      <c r="AN125" s="3384"/>
      <c r="AO125" s="3384"/>
      <c r="AP125" s="3384"/>
      <c r="AQ125" s="2013"/>
      <c r="AR125" s="1784"/>
      <c r="AS125" s="1784"/>
      <c r="AT125" s="1784"/>
      <c r="AU125" s="1907"/>
      <c r="AV125" s="1410"/>
      <c r="AW125" s="1850"/>
      <c r="AX125" s="1552"/>
      <c r="AY125" s="1851"/>
      <c r="AZ125" s="2576"/>
      <c r="BA125" s="1147"/>
      <c r="BB125" s="1147"/>
      <c r="BC125" s="1147"/>
      <c r="BD125" s="1164"/>
      <c r="BE125" s="1164"/>
      <c r="BF125" s="1163"/>
      <c r="BG125" s="1164"/>
      <c r="BH125" s="1164"/>
      <c r="BI125" s="1162"/>
      <c r="BJ125" s="1164"/>
      <c r="BK125" s="1164"/>
      <c r="BL125" s="1248"/>
      <c r="BM125" s="1164"/>
      <c r="BN125" s="1164"/>
      <c r="BO125" s="1165"/>
      <c r="BP125" s="1200"/>
      <c r="BQ125" s="177"/>
      <c r="BR125" s="46"/>
    </row>
    <row r="126" spans="1:70" ht="20.25" customHeight="1" x14ac:dyDescent="0.55000000000000004">
      <c r="A126" s="90"/>
      <c r="B126" s="89"/>
      <c r="C126" s="90"/>
      <c r="D126" s="89"/>
      <c r="E126" s="90"/>
      <c r="F126" s="89"/>
      <c r="G126" s="90"/>
      <c r="H126" s="89"/>
      <c r="I126" s="1339" t="str">
        <f t="shared" ref="I126:I158" si="48">CONCATENATE(A126,B126,C126,D126,E126,F126,G126,H126)</f>
        <v/>
      </c>
      <c r="J126" s="1339"/>
      <c r="K126" s="127"/>
      <c r="L126" s="127"/>
      <c r="M126" s="120"/>
      <c r="N126" s="120"/>
      <c r="O126" s="120"/>
      <c r="P126" s="120"/>
      <c r="Q126" s="120"/>
      <c r="R126" s="120"/>
      <c r="S126" s="127"/>
      <c r="T126" s="60"/>
      <c r="U126" s="138"/>
      <c r="V126" s="127"/>
      <c r="W126" s="3112"/>
      <c r="X126" s="61"/>
      <c r="Y126" s="61"/>
      <c r="Z126" s="61"/>
      <c r="AA126" s="61"/>
      <c r="AB126" s="1885"/>
      <c r="AC126" s="3528"/>
      <c r="AD126" s="3528"/>
      <c r="AE126" s="3528"/>
      <c r="AF126" s="3384"/>
      <c r="AG126" s="3384"/>
      <c r="AH126" s="3384"/>
      <c r="AI126" s="3384"/>
      <c r="AJ126" s="3384"/>
      <c r="AK126" s="3384"/>
      <c r="AL126" s="3384"/>
      <c r="AM126" s="3384"/>
      <c r="AN126" s="3384"/>
      <c r="AO126" s="3384"/>
      <c r="AP126" s="3384"/>
      <c r="AQ126" s="2013"/>
      <c r="AR126" s="1784"/>
      <c r="AS126" s="1784"/>
      <c r="AT126" s="1784"/>
      <c r="AU126" s="1907"/>
      <c r="AV126" s="1410"/>
      <c r="AW126" s="1850"/>
      <c r="AX126" s="1552"/>
      <c r="AY126" s="1851"/>
      <c r="AZ126" s="1555"/>
      <c r="BA126" s="1163"/>
      <c r="BB126" s="1163"/>
      <c r="BC126" s="1163"/>
      <c r="BD126" s="1164"/>
      <c r="BE126" s="1164"/>
      <c r="BF126" s="1163"/>
      <c r="BG126" s="1164"/>
      <c r="BH126" s="1164"/>
      <c r="BI126" s="1162"/>
      <c r="BJ126" s="1164"/>
      <c r="BK126" s="1164"/>
      <c r="BL126" s="1164"/>
      <c r="BM126" s="1164"/>
      <c r="BN126" s="1164"/>
      <c r="BO126" s="1165"/>
      <c r="BP126" s="1200"/>
      <c r="BQ126" s="177"/>
      <c r="BR126" s="46"/>
    </row>
    <row r="127" spans="1:70" ht="20.25" customHeight="1" x14ac:dyDescent="0.6">
      <c r="A127" s="809"/>
      <c r="B127" s="810"/>
      <c r="C127" s="809"/>
      <c r="D127" s="810"/>
      <c r="E127" s="809"/>
      <c r="F127" s="810"/>
      <c r="G127" s="809"/>
      <c r="H127" s="810"/>
      <c r="I127" s="811" t="str">
        <f t="shared" si="48"/>
        <v/>
      </c>
      <c r="J127" s="811"/>
      <c r="K127" s="943">
        <v>202</v>
      </c>
      <c r="L127" s="943"/>
      <c r="M127" s="943"/>
      <c r="N127" s="943"/>
      <c r="O127" s="943"/>
      <c r="P127" s="943"/>
      <c r="Q127" s="943"/>
      <c r="R127" s="943"/>
      <c r="S127" s="944" t="s">
        <v>119</v>
      </c>
      <c r="T127" s="1006" t="s">
        <v>2792</v>
      </c>
      <c r="U127" s="1015"/>
      <c r="V127" s="1019"/>
      <c r="W127" s="3103"/>
      <c r="X127" s="945" t="s">
        <v>2793</v>
      </c>
      <c r="Y127" s="945"/>
      <c r="Z127" s="945"/>
      <c r="AA127" s="945"/>
      <c r="AB127" s="1607"/>
      <c r="AC127" s="3658"/>
      <c r="AD127" s="3658"/>
      <c r="AE127" s="3658"/>
      <c r="AF127" s="3620"/>
      <c r="AG127" s="3620"/>
      <c r="AH127" s="3620"/>
      <c r="AI127" s="3620"/>
      <c r="AJ127" s="3620"/>
      <c r="AK127" s="3620"/>
      <c r="AL127" s="3620"/>
      <c r="AM127" s="3620"/>
      <c r="AN127" s="3620"/>
      <c r="AO127" s="3620"/>
      <c r="AP127" s="3620"/>
      <c r="AQ127" s="2148"/>
      <c r="AR127" s="1957"/>
      <c r="AS127" s="1957"/>
      <c r="AT127" s="1957"/>
      <c r="AU127" s="1973"/>
      <c r="AV127" s="1945"/>
      <c r="AW127" s="1935"/>
      <c r="AX127" s="1599"/>
      <c r="AY127" s="1936"/>
      <c r="AZ127" s="1627"/>
      <c r="BA127" s="1222"/>
      <c r="BB127" s="1222"/>
      <c r="BC127" s="1222"/>
      <c r="BD127" s="1223"/>
      <c r="BE127" s="1223"/>
      <c r="BF127" s="1222"/>
      <c r="BG127" s="1223"/>
      <c r="BH127" s="1223"/>
      <c r="BI127" s="1232"/>
      <c r="BJ127" s="1223"/>
      <c r="BK127" s="1223"/>
      <c r="BL127" s="1223"/>
      <c r="BM127" s="1223"/>
      <c r="BN127" s="1223"/>
      <c r="BO127" s="1224"/>
      <c r="BP127" s="1225"/>
      <c r="BQ127" s="177"/>
      <c r="BR127" s="46"/>
    </row>
    <row r="128" spans="1:70" s="602" customFormat="1" ht="54.75" customHeight="1" x14ac:dyDescent="0.35">
      <c r="A128" s="537">
        <v>0</v>
      </c>
      <c r="B128" s="538">
        <v>9</v>
      </c>
      <c r="C128" s="537">
        <v>0</v>
      </c>
      <c r="D128" s="538">
        <v>7</v>
      </c>
      <c r="E128" s="537">
        <v>2</v>
      </c>
      <c r="F128" s="538">
        <v>3</v>
      </c>
      <c r="G128" s="537">
        <v>0</v>
      </c>
      <c r="H128" s="538">
        <v>0</v>
      </c>
      <c r="I128" s="1375" t="str">
        <f t="shared" si="48"/>
        <v>09072300</v>
      </c>
      <c r="J128" s="1375" t="str">
        <f t="shared" ref="J128:J160" si="49">CONCATENATE(A128,B128,C128,D128,E128,F128,G128,H128)</f>
        <v>09072300</v>
      </c>
      <c r="K128" s="3052"/>
      <c r="L128" s="3052"/>
      <c r="M128" s="3052"/>
      <c r="N128" s="3052"/>
      <c r="O128" s="3052"/>
      <c r="P128" s="3052"/>
      <c r="Q128" s="3052"/>
      <c r="R128" s="3052"/>
      <c r="S128" s="2703" t="s">
        <v>119</v>
      </c>
      <c r="T128" s="2663" t="s">
        <v>2792</v>
      </c>
      <c r="U128" s="3190"/>
      <c r="V128" s="2703"/>
      <c r="W128" s="3310" t="s">
        <v>2794</v>
      </c>
      <c r="X128" s="2487"/>
      <c r="Y128" s="3053" t="s">
        <v>649</v>
      </c>
      <c r="Z128" s="3296"/>
      <c r="AA128" s="3296"/>
      <c r="AB128" s="3309"/>
      <c r="AC128" s="3507">
        <f t="shared" ref="AC128:AC160" si="50">AX128</f>
        <v>0</v>
      </c>
      <c r="AD128" s="3661"/>
      <c r="AE128" s="3661"/>
      <c r="AF128" s="3384"/>
      <c r="AG128" s="3384"/>
      <c r="AH128" s="3384"/>
      <c r="AI128" s="3384"/>
      <c r="AJ128" s="3384"/>
      <c r="AK128" s="3384"/>
      <c r="AL128" s="3384"/>
      <c r="AM128" s="3384"/>
      <c r="AN128" s="3384"/>
      <c r="AO128" s="3384"/>
      <c r="AP128" s="3384"/>
      <c r="AQ128" s="2013"/>
      <c r="AR128" s="1784"/>
      <c r="AS128" s="1784"/>
      <c r="AT128" s="1784"/>
      <c r="AU128" s="1907"/>
      <c r="AV128" s="1410"/>
      <c r="AW128" s="1850"/>
      <c r="AX128" s="1552"/>
      <c r="AY128" s="1851"/>
      <c r="AZ128" s="1555"/>
      <c r="BA128" s="1163"/>
      <c r="BB128" s="1163"/>
      <c r="BC128" s="1163"/>
      <c r="BD128" s="1164"/>
      <c r="BE128" s="1164"/>
      <c r="BF128" s="1163"/>
      <c r="BG128" s="1164"/>
      <c r="BH128" s="1164"/>
      <c r="BI128" s="1165"/>
      <c r="BJ128" s="1164"/>
      <c r="BK128" s="1164"/>
      <c r="BL128" s="1164"/>
      <c r="BM128" s="1164"/>
      <c r="BN128" s="1164"/>
      <c r="BO128" s="1165"/>
      <c r="BP128" s="1200"/>
      <c r="BQ128" s="600"/>
      <c r="BR128" s="601"/>
    </row>
    <row r="129" spans="1:70" s="602" customFormat="1" ht="54.75" customHeight="1" x14ac:dyDescent="0.35">
      <c r="A129" s="537">
        <v>0</v>
      </c>
      <c r="B129" s="538">
        <v>9</v>
      </c>
      <c r="C129" s="537">
        <v>0</v>
      </c>
      <c r="D129" s="538">
        <v>7</v>
      </c>
      <c r="E129" s="537">
        <v>2</v>
      </c>
      <c r="F129" s="538">
        <v>3</v>
      </c>
      <c r="G129" s="537">
        <v>0</v>
      </c>
      <c r="H129" s="538">
        <v>1</v>
      </c>
      <c r="I129" s="1375" t="str">
        <f t="shared" si="48"/>
        <v>09072301</v>
      </c>
      <c r="J129" s="1375" t="str">
        <f t="shared" si="49"/>
        <v>09072301</v>
      </c>
      <c r="K129" s="835"/>
      <c r="L129" s="835">
        <v>72021</v>
      </c>
      <c r="M129" s="835"/>
      <c r="N129" s="835"/>
      <c r="O129" s="835"/>
      <c r="P129" s="835"/>
      <c r="Q129" s="835"/>
      <c r="R129" s="835"/>
      <c r="S129" s="2703" t="s">
        <v>119</v>
      </c>
      <c r="T129" s="3185"/>
      <c r="U129" s="3203" t="s">
        <v>2416</v>
      </c>
      <c r="V129" s="835"/>
      <c r="W129" s="3310" t="s">
        <v>2795</v>
      </c>
      <c r="X129" s="2503"/>
      <c r="Y129" s="3053"/>
      <c r="Z129" s="2543"/>
      <c r="AA129" s="2543"/>
      <c r="AB129" s="2550" t="s">
        <v>2607</v>
      </c>
      <c r="AC129" s="3507">
        <f t="shared" si="50"/>
        <v>70</v>
      </c>
      <c r="AD129" s="3654" t="s">
        <v>2796</v>
      </c>
      <c r="AE129" s="3654"/>
      <c r="AF129" s="3398">
        <v>120</v>
      </c>
      <c r="AG129" s="3398">
        <v>120</v>
      </c>
      <c r="AH129" s="3384"/>
      <c r="AI129" s="3384"/>
      <c r="AJ129" s="3384"/>
      <c r="AK129" s="3384"/>
      <c r="AL129" s="3384"/>
      <c r="AM129" s="3384"/>
      <c r="AN129" s="3384"/>
      <c r="AO129" s="3398">
        <v>120</v>
      </c>
      <c r="AP129" s="3398">
        <v>120</v>
      </c>
      <c r="AQ129" s="2013"/>
      <c r="AR129" s="1784"/>
      <c r="AS129" s="1784"/>
      <c r="AT129" s="1784"/>
      <c r="AU129" s="1907"/>
      <c r="AV129" s="1410"/>
      <c r="AW129" s="2916">
        <f t="shared" ref="AW129:AW160" si="51">(AZ129*AP129)+(BA129*AG129)+(BB129*AG129)+(BC129*AG129)</f>
        <v>840</v>
      </c>
      <c r="AX129" s="3042">
        <f>AW129/'Radiología simple.'!$AO$8</f>
        <v>70</v>
      </c>
      <c r="AY129" s="1807" t="str" cm="1">
        <f t="array" ref="AY129">_xlfn.IFS(AX129&lt;4,"estandar",AX129&gt;9,"compleja",AX129&gt;4,"avanzada")</f>
        <v>compleja</v>
      </c>
      <c r="AZ129" s="3297">
        <v>2</v>
      </c>
      <c r="BA129" s="3297">
        <v>2</v>
      </c>
      <c r="BB129" s="3297">
        <v>2</v>
      </c>
      <c r="BC129" s="3297">
        <v>1</v>
      </c>
      <c r="BD129" s="1164">
        <v>39.341140271493202</v>
      </c>
      <c r="BE129" s="1164">
        <v>97.631058823529401</v>
      </c>
      <c r="BF129" s="1163"/>
      <c r="BG129" s="1164">
        <v>174.00542986425299</v>
      </c>
      <c r="BH129" s="1164">
        <f t="shared" ref="BH129:BH158" si="52">SUM(BD129,BE129,BG129)</f>
        <v>310.97762895927559</v>
      </c>
      <c r="BI129" s="1165"/>
      <c r="BJ129" s="1164">
        <v>125.835425046118</v>
      </c>
      <c r="BK129" s="1164">
        <v>37.5</v>
      </c>
      <c r="BL129" s="1248">
        <v>2232.16</v>
      </c>
      <c r="BM129" s="1164">
        <v>40.633745306496898</v>
      </c>
      <c r="BN129" s="1164">
        <f t="shared" ref="BN129:BN158" si="53">SUM(BH129,BJ129,BK129,BL129,BM129)</f>
        <v>2747.1067993118904</v>
      </c>
      <c r="BO129" s="1165"/>
      <c r="BP129" s="1200">
        <v>250</v>
      </c>
      <c r="BQ129" s="600"/>
      <c r="BR129" s="601"/>
    </row>
    <row r="130" spans="1:70" s="602" customFormat="1" ht="54.75" customHeight="1" x14ac:dyDescent="0.35">
      <c r="A130" s="537">
        <v>0</v>
      </c>
      <c r="B130" s="538">
        <v>9</v>
      </c>
      <c r="C130" s="537">
        <v>0</v>
      </c>
      <c r="D130" s="538">
        <v>7</v>
      </c>
      <c r="E130" s="537">
        <v>2</v>
      </c>
      <c r="F130" s="538">
        <v>3</v>
      </c>
      <c r="G130" s="537">
        <v>0</v>
      </c>
      <c r="H130" s="538">
        <v>4</v>
      </c>
      <c r="I130" s="1375" t="str">
        <f t="shared" si="48"/>
        <v>09072304</v>
      </c>
      <c r="J130" s="1375" t="str">
        <f t="shared" si="49"/>
        <v>09072304</v>
      </c>
      <c r="K130" s="835"/>
      <c r="L130" s="835">
        <v>72022</v>
      </c>
      <c r="M130" s="835"/>
      <c r="N130" s="835"/>
      <c r="O130" s="835"/>
      <c r="P130" s="835"/>
      <c r="Q130" s="835"/>
      <c r="R130" s="835"/>
      <c r="S130" s="2703" t="s">
        <v>119</v>
      </c>
      <c r="T130" s="3185"/>
      <c r="U130" s="3203" t="s">
        <v>2417</v>
      </c>
      <c r="V130" s="835"/>
      <c r="W130" s="3310" t="s">
        <v>2797</v>
      </c>
      <c r="X130" s="2503"/>
      <c r="Y130" s="2546"/>
      <c r="Z130" s="2543"/>
      <c r="AA130" s="2543"/>
      <c r="AB130" s="2550" t="s">
        <v>2607</v>
      </c>
      <c r="AC130" s="3507">
        <f t="shared" si="50"/>
        <v>105</v>
      </c>
      <c r="AD130" s="3654" t="s">
        <v>2796</v>
      </c>
      <c r="AE130" s="3654"/>
      <c r="AF130" s="3398">
        <v>120</v>
      </c>
      <c r="AG130" s="3398">
        <v>180</v>
      </c>
      <c r="AH130" s="3384"/>
      <c r="AI130" s="3384"/>
      <c r="AJ130" s="3384"/>
      <c r="AK130" s="3384"/>
      <c r="AL130" s="3384"/>
      <c r="AM130" s="3384"/>
      <c r="AN130" s="3384"/>
      <c r="AO130" s="3398">
        <v>120</v>
      </c>
      <c r="AP130" s="3398">
        <v>180</v>
      </c>
      <c r="AQ130" s="2013"/>
      <c r="AR130" s="1784"/>
      <c r="AS130" s="1784"/>
      <c r="AT130" s="1784"/>
      <c r="AU130" s="1907"/>
      <c r="AV130" s="1410"/>
      <c r="AW130" s="2916">
        <f t="shared" si="51"/>
        <v>1260</v>
      </c>
      <c r="AX130" s="3042">
        <f>AW130/'Radiología simple.'!$AO$8</f>
        <v>105</v>
      </c>
      <c r="AY130" s="1807" t="str" cm="1">
        <f t="array" ref="AY130">_xlfn.IFS(AX130&lt;4,"estandar",AX130&gt;9,"compleja",AX130&gt;4,"avanzada")</f>
        <v>compleja</v>
      </c>
      <c r="AZ130" s="3297">
        <v>2</v>
      </c>
      <c r="BA130" s="3297">
        <v>2</v>
      </c>
      <c r="BB130" s="3297">
        <v>2</v>
      </c>
      <c r="BC130" s="3297">
        <v>1</v>
      </c>
      <c r="BD130" s="1164">
        <v>59.011710407239804</v>
      </c>
      <c r="BE130" s="1164">
        <v>146.446588235294</v>
      </c>
      <c r="BF130" s="1163"/>
      <c r="BG130" s="1164">
        <v>261.00814479638001</v>
      </c>
      <c r="BH130" s="1164">
        <f t="shared" si="52"/>
        <v>466.46644343891381</v>
      </c>
      <c r="BI130" s="1165"/>
      <c r="BJ130" s="1164">
        <v>188.75313756917799</v>
      </c>
      <c r="BK130" s="1164">
        <v>37.5</v>
      </c>
      <c r="BL130" s="1248">
        <v>5864.16</v>
      </c>
      <c r="BM130" s="1164">
        <v>40.633745306496898</v>
      </c>
      <c r="BN130" s="1164">
        <f t="shared" si="53"/>
        <v>6597.513326314589</v>
      </c>
      <c r="BO130" s="1165"/>
      <c r="BP130" s="1200">
        <v>250</v>
      </c>
      <c r="BQ130" s="600"/>
      <c r="BR130" s="601"/>
    </row>
    <row r="131" spans="1:70" s="602" customFormat="1" ht="54.75" customHeight="1" x14ac:dyDescent="0.35">
      <c r="A131" s="537">
        <v>0</v>
      </c>
      <c r="B131" s="538">
        <v>9</v>
      </c>
      <c r="C131" s="537">
        <v>0</v>
      </c>
      <c r="D131" s="538">
        <v>7</v>
      </c>
      <c r="E131" s="537">
        <v>2</v>
      </c>
      <c r="F131" s="538">
        <v>3</v>
      </c>
      <c r="G131" s="537">
        <v>0</v>
      </c>
      <c r="H131" s="538">
        <v>7</v>
      </c>
      <c r="I131" s="1375" t="str">
        <f t="shared" si="48"/>
        <v>09072307</v>
      </c>
      <c r="J131" s="1375" t="str">
        <f t="shared" si="49"/>
        <v>09072307</v>
      </c>
      <c r="K131" s="835"/>
      <c r="L131" s="835">
        <v>720221</v>
      </c>
      <c r="M131" s="835"/>
      <c r="N131" s="835"/>
      <c r="O131" s="835"/>
      <c r="P131" s="835"/>
      <c r="Q131" s="835"/>
      <c r="R131" s="835"/>
      <c r="S131" s="2703" t="s">
        <v>119</v>
      </c>
      <c r="T131" s="3185"/>
      <c r="U131" s="3203" t="s">
        <v>2418</v>
      </c>
      <c r="V131" s="835"/>
      <c r="W131" s="3310" t="s">
        <v>2798</v>
      </c>
      <c r="X131" s="2503"/>
      <c r="Y131" s="2546"/>
      <c r="Z131" s="2543"/>
      <c r="AA131" s="2543"/>
      <c r="AB131" s="2550" t="s">
        <v>2733</v>
      </c>
      <c r="AC131" s="3507">
        <f t="shared" si="50"/>
        <v>70</v>
      </c>
      <c r="AD131" s="3654" t="s">
        <v>2799</v>
      </c>
      <c r="AE131" s="3654"/>
      <c r="AF131" s="3398">
        <v>110</v>
      </c>
      <c r="AG131" s="3398">
        <v>120</v>
      </c>
      <c r="AH131" s="3384"/>
      <c r="AI131" s="3384"/>
      <c r="AJ131" s="3384"/>
      <c r="AK131" s="3384"/>
      <c r="AL131" s="3384"/>
      <c r="AM131" s="3384"/>
      <c r="AN131" s="3384"/>
      <c r="AO131" s="3398">
        <v>110</v>
      </c>
      <c r="AP131" s="3398">
        <v>120</v>
      </c>
      <c r="AQ131" s="2013"/>
      <c r="AR131" s="1784"/>
      <c r="AS131" s="1784"/>
      <c r="AT131" s="1784"/>
      <c r="AU131" s="1907"/>
      <c r="AV131" s="1410"/>
      <c r="AW131" s="2916">
        <f t="shared" si="51"/>
        <v>840</v>
      </c>
      <c r="AX131" s="3042">
        <f>AW131/'Radiología simple.'!$AO$8</f>
        <v>70</v>
      </c>
      <c r="AY131" s="1807" t="str" cm="1">
        <f t="array" ref="AY131">_xlfn.IFS(AX131&lt;4,"estandar",AX131&gt;9,"compleja",AX131&gt;4,"avanzada")</f>
        <v>compleja</v>
      </c>
      <c r="AZ131" s="3297">
        <v>2</v>
      </c>
      <c r="BA131" s="3297">
        <v>2</v>
      </c>
      <c r="BB131" s="3297">
        <v>2</v>
      </c>
      <c r="BC131" s="3297">
        <v>1</v>
      </c>
      <c r="BD131" s="1164">
        <v>78.682280542986405</v>
      </c>
      <c r="BE131" s="1164">
        <v>195.262117647059</v>
      </c>
      <c r="BF131" s="1163"/>
      <c r="BG131" s="1164">
        <v>348.010859728507</v>
      </c>
      <c r="BH131" s="1164">
        <f t="shared" si="52"/>
        <v>621.95525791855243</v>
      </c>
      <c r="BI131" s="1165"/>
      <c r="BJ131" s="1164">
        <v>251.670850092237</v>
      </c>
      <c r="BK131" s="1164">
        <v>37.5</v>
      </c>
      <c r="BL131" s="1248">
        <v>15756.16</v>
      </c>
      <c r="BM131" s="1164">
        <v>40.633745306496898</v>
      </c>
      <c r="BN131" s="1164">
        <f t="shared" si="53"/>
        <v>16707.919853317286</v>
      </c>
      <c r="BO131" s="1165"/>
      <c r="BP131" s="1200">
        <v>250</v>
      </c>
      <c r="BQ131" s="600"/>
      <c r="BR131" s="601"/>
    </row>
    <row r="132" spans="1:70" s="602" customFormat="1" ht="54.75" customHeight="1" x14ac:dyDescent="0.35">
      <c r="A132" s="537">
        <v>0</v>
      </c>
      <c r="B132" s="538">
        <v>9</v>
      </c>
      <c r="C132" s="537">
        <v>0</v>
      </c>
      <c r="D132" s="538">
        <v>7</v>
      </c>
      <c r="E132" s="537">
        <v>2</v>
      </c>
      <c r="F132" s="538">
        <v>3</v>
      </c>
      <c r="G132" s="537">
        <v>0</v>
      </c>
      <c r="H132" s="538">
        <v>8</v>
      </c>
      <c r="I132" s="1375" t="str">
        <f t="shared" si="48"/>
        <v>09072308</v>
      </c>
      <c r="J132" s="1375" t="str">
        <f t="shared" si="49"/>
        <v>09072308</v>
      </c>
      <c r="K132" s="835"/>
      <c r="L132" s="835">
        <v>72023</v>
      </c>
      <c r="M132" s="835"/>
      <c r="N132" s="835"/>
      <c r="O132" s="835"/>
      <c r="P132" s="835"/>
      <c r="Q132" s="835"/>
      <c r="R132" s="835"/>
      <c r="S132" s="2703" t="s">
        <v>119</v>
      </c>
      <c r="T132" s="3185"/>
      <c r="U132" s="3203" t="s">
        <v>2419</v>
      </c>
      <c r="V132" s="835"/>
      <c r="W132" s="3310" t="s">
        <v>2800</v>
      </c>
      <c r="X132" s="2503"/>
      <c r="Y132" s="2546"/>
      <c r="Z132" s="2543"/>
      <c r="AA132" s="2543"/>
      <c r="AB132" s="2550" t="s">
        <v>2801</v>
      </c>
      <c r="AC132" s="3507">
        <f t="shared" si="50"/>
        <v>57.5</v>
      </c>
      <c r="AD132" s="3654" t="s">
        <v>2802</v>
      </c>
      <c r="AE132" s="3654"/>
      <c r="AF132" s="3398">
        <v>140</v>
      </c>
      <c r="AG132" s="3398">
        <v>90</v>
      </c>
      <c r="AH132" s="3384"/>
      <c r="AI132" s="3384"/>
      <c r="AJ132" s="3384"/>
      <c r="AK132" s="3384"/>
      <c r="AL132" s="3384"/>
      <c r="AM132" s="3384"/>
      <c r="AN132" s="3384"/>
      <c r="AO132" s="3398">
        <v>140</v>
      </c>
      <c r="AP132" s="3398">
        <v>120</v>
      </c>
      <c r="AQ132" s="2013"/>
      <c r="AR132" s="1784"/>
      <c r="AS132" s="1784"/>
      <c r="AT132" s="1784"/>
      <c r="AU132" s="1907"/>
      <c r="AV132" s="1410"/>
      <c r="AW132" s="2916">
        <f t="shared" si="51"/>
        <v>690</v>
      </c>
      <c r="AX132" s="3042">
        <f>AW132/'Radiología simple.'!$AO$8</f>
        <v>57.5</v>
      </c>
      <c r="AY132" s="1807" t="str" cm="1">
        <f t="array" ref="AY132">_xlfn.IFS(AX132&lt;4,"estandar",AX132&gt;9,"compleja",AX132&gt;4,"avanzada")</f>
        <v>compleja</v>
      </c>
      <c r="AZ132" s="3297">
        <v>2</v>
      </c>
      <c r="BA132" s="3297">
        <v>2</v>
      </c>
      <c r="BB132" s="3297">
        <v>2</v>
      </c>
      <c r="BC132" s="3297">
        <v>1</v>
      </c>
      <c r="BD132" s="1164">
        <v>39.341140271493202</v>
      </c>
      <c r="BE132" s="1164">
        <v>97.631058823529401</v>
      </c>
      <c r="BF132" s="1163"/>
      <c r="BG132" s="1164">
        <v>174.00542986425299</v>
      </c>
      <c r="BH132" s="1164">
        <f t="shared" si="52"/>
        <v>310.97762895927559</v>
      </c>
      <c r="BI132" s="1165"/>
      <c r="BJ132" s="1164">
        <v>125.835425046118</v>
      </c>
      <c r="BK132" s="1164">
        <v>37.5</v>
      </c>
      <c r="BL132" s="1248">
        <v>2232.16</v>
      </c>
      <c r="BM132" s="1164">
        <v>40.633745306496898</v>
      </c>
      <c r="BN132" s="1164">
        <f t="shared" si="53"/>
        <v>2747.1067993118904</v>
      </c>
      <c r="BO132" s="1165"/>
      <c r="BP132" s="1200">
        <v>250</v>
      </c>
      <c r="BQ132" s="600"/>
      <c r="BR132" s="601"/>
    </row>
    <row r="133" spans="1:70" s="602" customFormat="1" ht="54.75" customHeight="1" x14ac:dyDescent="0.35">
      <c r="A133" s="537">
        <v>0</v>
      </c>
      <c r="B133" s="538">
        <v>9</v>
      </c>
      <c r="C133" s="537">
        <v>0</v>
      </c>
      <c r="D133" s="538">
        <v>7</v>
      </c>
      <c r="E133" s="537">
        <v>2</v>
      </c>
      <c r="F133" s="538">
        <v>3</v>
      </c>
      <c r="G133" s="537">
        <v>0</v>
      </c>
      <c r="H133" s="538">
        <v>9</v>
      </c>
      <c r="I133" s="1375" t="str">
        <f t="shared" si="48"/>
        <v>09072309</v>
      </c>
      <c r="J133" s="1375" t="str">
        <f t="shared" si="49"/>
        <v>09072309</v>
      </c>
      <c r="K133" s="835"/>
      <c r="L133" s="835">
        <v>72024</v>
      </c>
      <c r="M133" s="835"/>
      <c r="N133" s="835"/>
      <c r="O133" s="835"/>
      <c r="P133" s="835"/>
      <c r="Q133" s="835"/>
      <c r="R133" s="835"/>
      <c r="S133" s="2703" t="s">
        <v>119</v>
      </c>
      <c r="T133" s="3185"/>
      <c r="U133" s="3203" t="s">
        <v>2420</v>
      </c>
      <c r="V133" s="835"/>
      <c r="W133" s="3310" t="s">
        <v>2803</v>
      </c>
      <c r="X133" s="2503"/>
      <c r="Y133" s="2546"/>
      <c r="Z133" s="2543"/>
      <c r="AA133" s="2543"/>
      <c r="AB133" s="2550" t="s">
        <v>2733</v>
      </c>
      <c r="AC133" s="3507">
        <f t="shared" si="50"/>
        <v>105</v>
      </c>
      <c r="AD133" s="3654" t="s">
        <v>2804</v>
      </c>
      <c r="AE133" s="3654"/>
      <c r="AF133" s="3398">
        <v>110</v>
      </c>
      <c r="AG133" s="3398">
        <v>180</v>
      </c>
      <c r="AH133" s="3384"/>
      <c r="AI133" s="3384"/>
      <c r="AJ133" s="3384"/>
      <c r="AK133" s="3384"/>
      <c r="AL133" s="3384"/>
      <c r="AM133" s="3384"/>
      <c r="AN133" s="3384"/>
      <c r="AO133" s="3398">
        <v>110</v>
      </c>
      <c r="AP133" s="3398">
        <v>180</v>
      </c>
      <c r="AQ133" s="2013"/>
      <c r="AR133" s="1784"/>
      <c r="AS133" s="1784"/>
      <c r="AT133" s="1784"/>
      <c r="AU133" s="1907"/>
      <c r="AV133" s="1410"/>
      <c r="AW133" s="2916">
        <f t="shared" si="51"/>
        <v>1260</v>
      </c>
      <c r="AX133" s="3042">
        <f>AW133/'Radiología simple.'!$AO$8</f>
        <v>105</v>
      </c>
      <c r="AY133" s="1807" t="str" cm="1">
        <f t="array" ref="AY133">_xlfn.IFS(AX133&lt;4,"estandar",AX133&gt;9,"compleja",AX133&gt;4,"avanzada")</f>
        <v>compleja</v>
      </c>
      <c r="AZ133" s="3297">
        <v>2</v>
      </c>
      <c r="BA133" s="3297">
        <v>2</v>
      </c>
      <c r="BB133" s="3297">
        <v>2</v>
      </c>
      <c r="BC133" s="3297">
        <v>1</v>
      </c>
      <c r="BD133" s="1164">
        <v>59.011710407239804</v>
      </c>
      <c r="BE133" s="1164">
        <v>146.446588235294</v>
      </c>
      <c r="BF133" s="1163"/>
      <c r="BG133" s="1164">
        <v>261.00814479638001</v>
      </c>
      <c r="BH133" s="1164">
        <f t="shared" si="52"/>
        <v>466.46644343891381</v>
      </c>
      <c r="BI133" s="1165"/>
      <c r="BJ133" s="1164">
        <v>188.75313756917799</v>
      </c>
      <c r="BK133" s="1164">
        <v>37.5</v>
      </c>
      <c r="BL133" s="1248">
        <v>7129.16</v>
      </c>
      <c r="BM133" s="1164">
        <v>40.633745306496898</v>
      </c>
      <c r="BN133" s="1164">
        <f t="shared" si="53"/>
        <v>7862.513326314589</v>
      </c>
      <c r="BO133" s="1165"/>
      <c r="BP133" s="1200">
        <v>250</v>
      </c>
      <c r="BQ133" s="600"/>
      <c r="BR133" s="601"/>
    </row>
    <row r="134" spans="1:70" s="602" customFormat="1" ht="54.75" customHeight="1" x14ac:dyDescent="0.35">
      <c r="A134" s="537">
        <v>0</v>
      </c>
      <c r="B134" s="538">
        <v>9</v>
      </c>
      <c r="C134" s="537">
        <v>0</v>
      </c>
      <c r="D134" s="538">
        <v>7</v>
      </c>
      <c r="E134" s="537">
        <v>2</v>
      </c>
      <c r="F134" s="538">
        <v>3</v>
      </c>
      <c r="G134" s="537">
        <v>1</v>
      </c>
      <c r="H134" s="538">
        <v>0</v>
      </c>
      <c r="I134" s="1375" t="str">
        <f t="shared" si="48"/>
        <v>09072310</v>
      </c>
      <c r="J134" s="1375" t="str">
        <f t="shared" si="49"/>
        <v>09072310</v>
      </c>
      <c r="K134" s="835"/>
      <c r="L134" s="835">
        <v>720241</v>
      </c>
      <c r="M134" s="835"/>
      <c r="N134" s="835"/>
      <c r="O134" s="835"/>
      <c r="P134" s="835"/>
      <c r="Q134" s="835"/>
      <c r="R134" s="835"/>
      <c r="S134" s="2703" t="s">
        <v>119</v>
      </c>
      <c r="T134" s="3185"/>
      <c r="U134" s="3203" t="s">
        <v>2421</v>
      </c>
      <c r="V134" s="835"/>
      <c r="W134" s="3310" t="s">
        <v>2805</v>
      </c>
      <c r="X134" s="2503"/>
      <c r="Y134" s="2546"/>
      <c r="Z134" s="2543"/>
      <c r="AA134" s="2543"/>
      <c r="AB134" s="2550" t="s">
        <v>2722</v>
      </c>
      <c r="AC134" s="3507">
        <f t="shared" si="50"/>
        <v>81.666666666666671</v>
      </c>
      <c r="AD134" s="3654" t="s">
        <v>2806</v>
      </c>
      <c r="AE134" s="3654"/>
      <c r="AF134" s="3398">
        <v>100</v>
      </c>
      <c r="AG134" s="3398">
        <v>140</v>
      </c>
      <c r="AH134" s="3384"/>
      <c r="AI134" s="3384"/>
      <c r="AJ134" s="3384"/>
      <c r="AK134" s="3384"/>
      <c r="AL134" s="3384"/>
      <c r="AM134" s="3384"/>
      <c r="AN134" s="3384"/>
      <c r="AO134" s="3398">
        <v>100</v>
      </c>
      <c r="AP134" s="3398">
        <v>140</v>
      </c>
      <c r="AQ134" s="2013"/>
      <c r="AR134" s="1784"/>
      <c r="AS134" s="1784"/>
      <c r="AT134" s="1784"/>
      <c r="AU134" s="1907"/>
      <c r="AV134" s="1410"/>
      <c r="AW134" s="2916">
        <f t="shared" si="51"/>
        <v>980</v>
      </c>
      <c r="AX134" s="3042">
        <f>AW134/'Radiología simple.'!$AO$8</f>
        <v>81.666666666666671</v>
      </c>
      <c r="AY134" s="1807" t="str" cm="1">
        <f t="array" ref="AY134">_xlfn.IFS(AX134&lt;4,"estandar",AX134&gt;9,"compleja",AX134&gt;4,"avanzada")</f>
        <v>compleja</v>
      </c>
      <c r="AZ134" s="3297">
        <v>2</v>
      </c>
      <c r="BA134" s="3297">
        <v>2</v>
      </c>
      <c r="BB134" s="3297">
        <v>2</v>
      </c>
      <c r="BC134" s="3297">
        <v>1</v>
      </c>
      <c r="BD134" s="1164">
        <v>78.682280542986405</v>
      </c>
      <c r="BE134" s="1164">
        <v>195.262117647059</v>
      </c>
      <c r="BF134" s="1163"/>
      <c r="BG134" s="1164">
        <v>348.010859728507</v>
      </c>
      <c r="BH134" s="1164">
        <f t="shared" si="52"/>
        <v>621.95525791855243</v>
      </c>
      <c r="BI134" s="1165"/>
      <c r="BJ134" s="1164">
        <v>251.670850092237</v>
      </c>
      <c r="BK134" s="1164">
        <v>37.5</v>
      </c>
      <c r="BL134" s="1248">
        <v>18280.16</v>
      </c>
      <c r="BM134" s="1164">
        <v>40.633745306496898</v>
      </c>
      <c r="BN134" s="1164">
        <f t="shared" si="53"/>
        <v>19231.919853317286</v>
      </c>
      <c r="BO134" s="1165"/>
      <c r="BP134" s="1200">
        <v>250</v>
      </c>
      <c r="BQ134" s="600"/>
      <c r="BR134" s="601"/>
    </row>
    <row r="135" spans="1:70" s="602" customFormat="1" ht="54.75" customHeight="1" x14ac:dyDescent="0.35">
      <c r="A135" s="537">
        <v>0</v>
      </c>
      <c r="B135" s="538">
        <v>9</v>
      </c>
      <c r="C135" s="537">
        <v>0</v>
      </c>
      <c r="D135" s="538">
        <v>7</v>
      </c>
      <c r="E135" s="537">
        <v>2</v>
      </c>
      <c r="F135" s="538">
        <v>3</v>
      </c>
      <c r="G135" s="537">
        <v>1</v>
      </c>
      <c r="H135" s="538">
        <v>1</v>
      </c>
      <c r="I135" s="1375" t="str">
        <f t="shared" si="48"/>
        <v>09072311</v>
      </c>
      <c r="J135" s="1375" t="str">
        <f t="shared" si="49"/>
        <v>09072311</v>
      </c>
      <c r="K135" s="835"/>
      <c r="L135" s="835">
        <v>72025</v>
      </c>
      <c r="M135" s="835"/>
      <c r="N135" s="835"/>
      <c r="O135" s="835"/>
      <c r="P135" s="835"/>
      <c r="Q135" s="835"/>
      <c r="R135" s="835"/>
      <c r="S135" s="2703" t="s">
        <v>119</v>
      </c>
      <c r="T135" s="3185"/>
      <c r="U135" s="2698" t="s">
        <v>2422</v>
      </c>
      <c r="V135" s="835"/>
      <c r="W135" s="2722" t="s">
        <v>2807</v>
      </c>
      <c r="X135" s="2503"/>
      <c r="Y135" s="2546"/>
      <c r="Z135" s="2543"/>
      <c r="AA135" s="2543"/>
      <c r="AB135" s="2550" t="s">
        <v>2743</v>
      </c>
      <c r="AC135" s="3507">
        <f t="shared" si="50"/>
        <v>70</v>
      </c>
      <c r="AD135" s="3654" t="s">
        <v>2808</v>
      </c>
      <c r="AE135" s="3654"/>
      <c r="AF135" s="3398">
        <v>130</v>
      </c>
      <c r="AG135" s="3398">
        <v>120</v>
      </c>
      <c r="AH135" s="3384"/>
      <c r="AI135" s="3384"/>
      <c r="AJ135" s="3384"/>
      <c r="AK135" s="3384"/>
      <c r="AL135" s="3384"/>
      <c r="AM135" s="3384"/>
      <c r="AN135" s="3384"/>
      <c r="AO135" s="3398">
        <v>130</v>
      </c>
      <c r="AP135" s="3398">
        <v>120</v>
      </c>
      <c r="AQ135" s="2013"/>
      <c r="AR135" s="1784"/>
      <c r="AS135" s="1784"/>
      <c r="AT135" s="1784"/>
      <c r="AU135" s="1907"/>
      <c r="AV135" s="1410"/>
      <c r="AW135" s="2916">
        <f t="shared" si="51"/>
        <v>840</v>
      </c>
      <c r="AX135" s="3042">
        <f>AW135/'Radiología simple.'!$AO$8</f>
        <v>70</v>
      </c>
      <c r="AY135" s="1807" t="str" cm="1">
        <f t="array" ref="AY135">_xlfn.IFS(AX135&lt;4,"estandar",AX135&gt;9,"compleja",AX135&gt;4,"avanzada")</f>
        <v>compleja</v>
      </c>
      <c r="AZ135" s="3297">
        <v>2</v>
      </c>
      <c r="BA135" s="3297">
        <v>2</v>
      </c>
      <c r="BB135" s="3297">
        <v>2</v>
      </c>
      <c r="BC135" s="3297">
        <v>1</v>
      </c>
      <c r="BD135" s="1164">
        <v>36.062711915535402</v>
      </c>
      <c r="BE135" s="1164">
        <v>89.495137254902005</v>
      </c>
      <c r="BF135" s="1163"/>
      <c r="BG135" s="1164">
        <v>159.504977375566</v>
      </c>
      <c r="BH135" s="1164">
        <f t="shared" si="52"/>
        <v>285.06282654600341</v>
      </c>
      <c r="BI135" s="1165"/>
      <c r="BJ135" s="1164">
        <v>115.349139625609</v>
      </c>
      <c r="BK135" s="1164">
        <v>15</v>
      </c>
      <c r="BL135" s="1248">
        <v>1794.16</v>
      </c>
      <c r="BM135" s="1164">
        <v>40.633745306496898</v>
      </c>
      <c r="BN135" s="1164">
        <f t="shared" si="53"/>
        <v>2250.2057114781096</v>
      </c>
      <c r="BO135" s="1165"/>
      <c r="BP135" s="1200">
        <v>100</v>
      </c>
      <c r="BQ135" s="600"/>
      <c r="BR135" s="601"/>
    </row>
    <row r="136" spans="1:70" s="602" customFormat="1" ht="54.75" customHeight="1" x14ac:dyDescent="0.35">
      <c r="A136" s="537">
        <v>0</v>
      </c>
      <c r="B136" s="538">
        <v>9</v>
      </c>
      <c r="C136" s="537">
        <v>0</v>
      </c>
      <c r="D136" s="538">
        <v>7</v>
      </c>
      <c r="E136" s="537">
        <v>2</v>
      </c>
      <c r="F136" s="538">
        <v>3</v>
      </c>
      <c r="G136" s="537">
        <v>1</v>
      </c>
      <c r="H136" s="538">
        <v>6</v>
      </c>
      <c r="I136" s="1375" t="str">
        <f t="shared" si="48"/>
        <v>09072316</v>
      </c>
      <c r="J136" s="1375" t="str">
        <f t="shared" si="49"/>
        <v>09072316</v>
      </c>
      <c r="K136" s="835"/>
      <c r="L136" s="835">
        <v>72026</v>
      </c>
      <c r="M136" s="835"/>
      <c r="N136" s="835"/>
      <c r="O136" s="835"/>
      <c r="P136" s="835"/>
      <c r="Q136" s="835"/>
      <c r="R136" s="835"/>
      <c r="S136" s="2703" t="s">
        <v>119</v>
      </c>
      <c r="T136" s="3185"/>
      <c r="U136" s="2698" t="s">
        <v>2423</v>
      </c>
      <c r="V136" s="835"/>
      <c r="W136" s="2722" t="s">
        <v>2809</v>
      </c>
      <c r="X136" s="2503"/>
      <c r="Y136" s="2546"/>
      <c r="Z136" s="2543"/>
      <c r="AA136" s="2543"/>
      <c r="AB136" s="2550" t="s">
        <v>2722</v>
      </c>
      <c r="AC136" s="3507">
        <f t="shared" si="50"/>
        <v>52.5</v>
      </c>
      <c r="AD136" s="3654" t="s">
        <v>2806</v>
      </c>
      <c r="AE136" s="3654"/>
      <c r="AF136" s="3398">
        <v>100</v>
      </c>
      <c r="AG136" s="3398">
        <v>90</v>
      </c>
      <c r="AH136" s="3384"/>
      <c r="AI136" s="3384"/>
      <c r="AJ136" s="3384"/>
      <c r="AK136" s="3384"/>
      <c r="AL136" s="3384"/>
      <c r="AM136" s="3384"/>
      <c r="AN136" s="3384"/>
      <c r="AO136" s="3398">
        <v>100</v>
      </c>
      <c r="AP136" s="3398">
        <v>90</v>
      </c>
      <c r="AQ136" s="2013"/>
      <c r="AR136" s="1784"/>
      <c r="AS136" s="1784"/>
      <c r="AT136" s="1784"/>
      <c r="AU136" s="1907"/>
      <c r="AV136" s="1410"/>
      <c r="AW136" s="2916">
        <f t="shared" si="51"/>
        <v>630</v>
      </c>
      <c r="AX136" s="3042">
        <f>AW136/'Radiología simple.'!$AO$8</f>
        <v>52.5</v>
      </c>
      <c r="AY136" s="1807" t="str" cm="1">
        <f t="array" ref="AY136">_xlfn.IFS(AX136&lt;4,"estandar",AX136&gt;9,"compleja",AX136&gt;4,"avanzada")</f>
        <v>compleja</v>
      </c>
      <c r="AZ136" s="3297">
        <v>2</v>
      </c>
      <c r="BA136" s="3297">
        <v>2</v>
      </c>
      <c r="BB136" s="3297">
        <v>2</v>
      </c>
      <c r="BC136" s="3297">
        <v>1</v>
      </c>
      <c r="BD136" s="1164">
        <v>45.897996983408703</v>
      </c>
      <c r="BE136" s="1164">
        <v>113.90290196078401</v>
      </c>
      <c r="BF136" s="1163"/>
      <c r="BG136" s="1164">
        <v>203.00633484162901</v>
      </c>
      <c r="BH136" s="1164">
        <f t="shared" si="52"/>
        <v>362.80723378582172</v>
      </c>
      <c r="BI136" s="1165"/>
      <c r="BJ136" s="1164">
        <v>146.80799588713799</v>
      </c>
      <c r="BK136" s="1164">
        <v>15</v>
      </c>
      <c r="BL136" s="1248">
        <v>3417.16</v>
      </c>
      <c r="BM136" s="1164">
        <v>40.633745306496898</v>
      </c>
      <c r="BN136" s="1164">
        <f t="shared" si="53"/>
        <v>3982.4089749794566</v>
      </c>
      <c r="BO136" s="1165"/>
      <c r="BP136" s="1200">
        <v>100</v>
      </c>
      <c r="BQ136" s="600"/>
      <c r="BR136" s="601"/>
    </row>
    <row r="137" spans="1:70" s="602" customFormat="1" ht="54.75" customHeight="1" x14ac:dyDescent="0.35">
      <c r="A137" s="537">
        <v>0</v>
      </c>
      <c r="B137" s="538">
        <v>9</v>
      </c>
      <c r="C137" s="537">
        <v>0</v>
      </c>
      <c r="D137" s="538">
        <v>7</v>
      </c>
      <c r="E137" s="537">
        <v>2</v>
      </c>
      <c r="F137" s="538">
        <v>3</v>
      </c>
      <c r="G137" s="537">
        <v>1</v>
      </c>
      <c r="H137" s="538">
        <v>8</v>
      </c>
      <c r="I137" s="1375" t="str">
        <f t="shared" si="48"/>
        <v>09072318</v>
      </c>
      <c r="J137" s="1375" t="str">
        <f t="shared" si="49"/>
        <v>09072318</v>
      </c>
      <c r="K137" s="835"/>
      <c r="L137" s="835">
        <v>72027</v>
      </c>
      <c r="M137" s="835"/>
      <c r="N137" s="835"/>
      <c r="O137" s="835"/>
      <c r="P137" s="835"/>
      <c r="Q137" s="835"/>
      <c r="R137" s="835"/>
      <c r="S137" s="2703" t="s">
        <v>119</v>
      </c>
      <c r="T137" s="3185"/>
      <c r="U137" s="2698" t="s">
        <v>2424</v>
      </c>
      <c r="V137" s="835"/>
      <c r="W137" s="2722" t="s">
        <v>2810</v>
      </c>
      <c r="X137" s="2503"/>
      <c r="Y137" s="2546"/>
      <c r="Z137" s="2543"/>
      <c r="AA137" s="2543"/>
      <c r="AB137" s="2550" t="s">
        <v>2707</v>
      </c>
      <c r="AC137" s="3507">
        <f t="shared" si="50"/>
        <v>45.833333333333336</v>
      </c>
      <c r="AD137" s="3654" t="s">
        <v>2811</v>
      </c>
      <c r="AE137" s="3654"/>
      <c r="AF137" s="3398">
        <v>120</v>
      </c>
      <c r="AG137" s="3398">
        <v>110</v>
      </c>
      <c r="AH137" s="3384"/>
      <c r="AI137" s="3384"/>
      <c r="AJ137" s="3384"/>
      <c r="AK137" s="3384"/>
      <c r="AL137" s="3384"/>
      <c r="AM137" s="3384"/>
      <c r="AN137" s="3384"/>
      <c r="AO137" s="3398">
        <v>120</v>
      </c>
      <c r="AP137" s="3398">
        <f t="shared" ref="AP137" si="54">SUM(AQ137:AU137)</f>
        <v>0</v>
      </c>
      <c r="AQ137" s="2013"/>
      <c r="AR137" s="1784"/>
      <c r="AS137" s="1784"/>
      <c r="AT137" s="1784"/>
      <c r="AU137" s="1907"/>
      <c r="AV137" s="1410"/>
      <c r="AW137" s="2916">
        <f t="shared" si="51"/>
        <v>550</v>
      </c>
      <c r="AX137" s="3042">
        <f>AW137/'Radiología simple.'!$AO$8</f>
        <v>45.833333333333336</v>
      </c>
      <c r="AY137" s="1807" t="str" cm="1">
        <f t="array" ref="AY137">_xlfn.IFS(AX137&lt;4,"estandar",AX137&gt;9,"compleja",AX137&gt;4,"avanzada")</f>
        <v>compleja</v>
      </c>
      <c r="AZ137" s="3297">
        <v>2</v>
      </c>
      <c r="BA137" s="3297">
        <v>2</v>
      </c>
      <c r="BB137" s="3297">
        <v>2</v>
      </c>
      <c r="BC137" s="3297">
        <v>1</v>
      </c>
      <c r="BD137" s="1164">
        <v>36.062711915535402</v>
      </c>
      <c r="BE137" s="1164">
        <v>89.495137254902005</v>
      </c>
      <c r="BF137" s="1163"/>
      <c r="BG137" s="1164">
        <v>159.504977375566</v>
      </c>
      <c r="BH137" s="1164">
        <f t="shared" si="52"/>
        <v>285.06282654600341</v>
      </c>
      <c r="BI137" s="1165"/>
      <c r="BJ137" s="1164">
        <v>115.349139625609</v>
      </c>
      <c r="BK137" s="1164">
        <v>15</v>
      </c>
      <c r="BL137" s="1248">
        <v>1807.16</v>
      </c>
      <c r="BM137" s="1164">
        <v>40.633745306496898</v>
      </c>
      <c r="BN137" s="1164">
        <f t="shared" si="53"/>
        <v>2263.2057114781096</v>
      </c>
      <c r="BO137" s="1165"/>
      <c r="BP137" s="1200">
        <v>100</v>
      </c>
      <c r="BQ137" s="600"/>
      <c r="BR137" s="601"/>
    </row>
    <row r="138" spans="1:70" s="602" customFormat="1" ht="54.75" customHeight="1" x14ac:dyDescent="0.35">
      <c r="A138" s="537">
        <v>0</v>
      </c>
      <c r="B138" s="538">
        <v>9</v>
      </c>
      <c r="C138" s="537">
        <v>0</v>
      </c>
      <c r="D138" s="538">
        <v>7</v>
      </c>
      <c r="E138" s="537">
        <v>2</v>
      </c>
      <c r="F138" s="538">
        <v>3</v>
      </c>
      <c r="G138" s="537">
        <v>2</v>
      </c>
      <c r="H138" s="538">
        <v>0</v>
      </c>
      <c r="I138" s="1375" t="str">
        <f t="shared" si="48"/>
        <v>09072320</v>
      </c>
      <c r="J138" s="1375" t="str">
        <f t="shared" si="49"/>
        <v>09072320</v>
      </c>
      <c r="K138" s="835"/>
      <c r="L138" s="835">
        <v>72028</v>
      </c>
      <c r="M138" s="835"/>
      <c r="N138" s="835"/>
      <c r="O138" s="835"/>
      <c r="P138" s="835"/>
      <c r="Q138" s="835"/>
      <c r="R138" s="835"/>
      <c r="S138" s="2703" t="s">
        <v>119</v>
      </c>
      <c r="T138" s="3185"/>
      <c r="U138" s="2698" t="s">
        <v>2425</v>
      </c>
      <c r="V138" s="835"/>
      <c r="W138" s="2722" t="s">
        <v>2812</v>
      </c>
      <c r="X138" s="2503"/>
      <c r="Y138" s="2546"/>
      <c r="Z138" s="2543"/>
      <c r="AA138" s="2543"/>
      <c r="AB138" s="2550" t="s">
        <v>2722</v>
      </c>
      <c r="AC138" s="3507">
        <f t="shared" si="50"/>
        <v>60</v>
      </c>
      <c r="AD138" s="3654" t="s">
        <v>2813</v>
      </c>
      <c r="AE138" s="3654"/>
      <c r="AF138" s="3398">
        <v>100</v>
      </c>
      <c r="AG138" s="3398">
        <v>100</v>
      </c>
      <c r="AH138" s="3384"/>
      <c r="AI138" s="3384"/>
      <c r="AJ138" s="3384"/>
      <c r="AK138" s="3384"/>
      <c r="AL138" s="3384"/>
      <c r="AM138" s="3384"/>
      <c r="AN138" s="3384"/>
      <c r="AO138" s="3398">
        <v>100</v>
      </c>
      <c r="AP138" s="3398">
        <v>110</v>
      </c>
      <c r="AQ138" s="2013"/>
      <c r="AR138" s="1784"/>
      <c r="AS138" s="1784"/>
      <c r="AT138" s="1784"/>
      <c r="AU138" s="1907"/>
      <c r="AV138" s="1410"/>
      <c r="AW138" s="2916">
        <f t="shared" si="51"/>
        <v>720</v>
      </c>
      <c r="AX138" s="3042">
        <f>AW138/'Radiología simple.'!$AO$8</f>
        <v>60</v>
      </c>
      <c r="AY138" s="1807" t="str" cm="1">
        <f t="array" ref="AY138">_xlfn.IFS(AX138&lt;4,"estandar",AX138&gt;9,"compleja",AX138&gt;4,"avanzada")</f>
        <v>compleja</v>
      </c>
      <c r="AZ138" s="3297">
        <v>2</v>
      </c>
      <c r="BA138" s="3297">
        <v>2</v>
      </c>
      <c r="BB138" s="3297">
        <v>2</v>
      </c>
      <c r="BC138" s="3297">
        <v>1</v>
      </c>
      <c r="BD138" s="1164">
        <v>32.784283559577702</v>
      </c>
      <c r="BE138" s="1164">
        <v>81.359215686274496</v>
      </c>
      <c r="BF138" s="1163"/>
      <c r="BG138" s="1164">
        <v>145.00452488687799</v>
      </c>
      <c r="BH138" s="1164">
        <f t="shared" si="52"/>
        <v>259.1480241327302</v>
      </c>
      <c r="BI138" s="1165"/>
      <c r="BJ138" s="1164">
        <v>104.862854205099</v>
      </c>
      <c r="BK138" s="1164">
        <v>15</v>
      </c>
      <c r="BL138" s="1248">
        <v>1709.16</v>
      </c>
      <c r="BM138" s="1164">
        <v>40.633745306496898</v>
      </c>
      <c r="BN138" s="1164">
        <f t="shared" si="53"/>
        <v>2128.8046236443265</v>
      </c>
      <c r="BO138" s="1165"/>
      <c r="BP138" s="1200">
        <v>100</v>
      </c>
      <c r="BQ138" s="600"/>
      <c r="BR138" s="601"/>
    </row>
    <row r="139" spans="1:70" s="602" customFormat="1" ht="54.75" customHeight="1" x14ac:dyDescent="0.35">
      <c r="A139" s="537">
        <v>0</v>
      </c>
      <c r="B139" s="538">
        <v>9</v>
      </c>
      <c r="C139" s="537">
        <v>0</v>
      </c>
      <c r="D139" s="538">
        <v>7</v>
      </c>
      <c r="E139" s="537">
        <v>2</v>
      </c>
      <c r="F139" s="538">
        <v>3</v>
      </c>
      <c r="G139" s="537">
        <v>2</v>
      </c>
      <c r="H139" s="538">
        <v>2</v>
      </c>
      <c r="I139" s="1375" t="str">
        <f t="shared" si="48"/>
        <v>09072322</v>
      </c>
      <c r="J139" s="1375" t="str">
        <f t="shared" si="49"/>
        <v>09072322</v>
      </c>
      <c r="K139" s="835"/>
      <c r="L139" s="835">
        <v>72029</v>
      </c>
      <c r="M139" s="835"/>
      <c r="N139" s="835"/>
      <c r="O139" s="835"/>
      <c r="P139" s="835"/>
      <c r="Q139" s="835"/>
      <c r="R139" s="835"/>
      <c r="S139" s="2703" t="s">
        <v>119</v>
      </c>
      <c r="T139" s="3185"/>
      <c r="U139" s="2698" t="s">
        <v>2426</v>
      </c>
      <c r="V139" s="835"/>
      <c r="W139" s="2722" t="s">
        <v>2814</v>
      </c>
      <c r="X139" s="2503"/>
      <c r="Y139" s="2546"/>
      <c r="Z139" s="2543"/>
      <c r="AA139" s="2543"/>
      <c r="AB139" s="2550" t="s">
        <v>2722</v>
      </c>
      <c r="AC139" s="3507">
        <f t="shared" si="50"/>
        <v>75.833333333333329</v>
      </c>
      <c r="AD139" s="3654" t="s">
        <v>2806</v>
      </c>
      <c r="AE139" s="3654"/>
      <c r="AF139" s="3398">
        <v>100</v>
      </c>
      <c r="AG139" s="3398">
        <v>130</v>
      </c>
      <c r="AH139" s="3384"/>
      <c r="AI139" s="3384"/>
      <c r="AJ139" s="3384"/>
      <c r="AK139" s="3384"/>
      <c r="AL139" s="3384"/>
      <c r="AM139" s="3384"/>
      <c r="AN139" s="3384"/>
      <c r="AO139" s="3398">
        <v>100</v>
      </c>
      <c r="AP139" s="3398">
        <v>130</v>
      </c>
      <c r="AQ139" s="2013"/>
      <c r="AR139" s="1784"/>
      <c r="AS139" s="1784"/>
      <c r="AT139" s="1784"/>
      <c r="AU139" s="1907"/>
      <c r="AV139" s="1410"/>
      <c r="AW139" s="2916">
        <f t="shared" si="51"/>
        <v>910</v>
      </c>
      <c r="AX139" s="3042">
        <f>AW139/'Radiología simple.'!$AO$8</f>
        <v>75.833333333333329</v>
      </c>
      <c r="AY139" s="1807" t="str" cm="1">
        <f t="array" ref="AY139">_xlfn.IFS(AX139&lt;4,"estandar",AX139&gt;9,"compleja",AX139&gt;4,"avanzada")</f>
        <v>compleja</v>
      </c>
      <c r="AZ139" s="3297">
        <v>2</v>
      </c>
      <c r="BA139" s="3297">
        <v>2</v>
      </c>
      <c r="BB139" s="3297">
        <v>2</v>
      </c>
      <c r="BC139" s="3297">
        <v>1</v>
      </c>
      <c r="BD139" s="1164">
        <v>42.619568627451002</v>
      </c>
      <c r="BE139" s="1164">
        <v>105.766980392157</v>
      </c>
      <c r="BF139" s="1163"/>
      <c r="BG139" s="1164">
        <v>188.505882352941</v>
      </c>
      <c r="BH139" s="1164">
        <f t="shared" si="52"/>
        <v>336.89243137254903</v>
      </c>
      <c r="BI139" s="1165"/>
      <c r="BJ139" s="1164">
        <v>136.32171046662799</v>
      </c>
      <c r="BK139" s="1164">
        <v>15</v>
      </c>
      <c r="BL139" s="1248">
        <v>3345.16</v>
      </c>
      <c r="BM139" s="1164">
        <v>40.633745306496898</v>
      </c>
      <c r="BN139" s="1164">
        <f t="shared" si="53"/>
        <v>3874.007887145674</v>
      </c>
      <c r="BO139" s="1165"/>
      <c r="BP139" s="1200">
        <v>100</v>
      </c>
      <c r="BQ139" s="600"/>
      <c r="BR139" s="601"/>
    </row>
    <row r="140" spans="1:70" s="602" customFormat="1" ht="54.75" customHeight="1" x14ac:dyDescent="0.35">
      <c r="A140" s="537">
        <v>0</v>
      </c>
      <c r="B140" s="538">
        <v>9</v>
      </c>
      <c r="C140" s="537">
        <v>0</v>
      </c>
      <c r="D140" s="538">
        <v>7</v>
      </c>
      <c r="E140" s="537">
        <v>2</v>
      </c>
      <c r="F140" s="538">
        <v>3</v>
      </c>
      <c r="G140" s="537">
        <v>2</v>
      </c>
      <c r="H140" s="538">
        <v>4</v>
      </c>
      <c r="I140" s="1375" t="str">
        <f t="shared" si="48"/>
        <v>09072324</v>
      </c>
      <c r="J140" s="1375" t="str">
        <f t="shared" si="49"/>
        <v>09072324</v>
      </c>
      <c r="K140" s="835"/>
      <c r="L140" s="835">
        <v>72030</v>
      </c>
      <c r="M140" s="835"/>
      <c r="N140" s="835"/>
      <c r="O140" s="835"/>
      <c r="P140" s="835"/>
      <c r="Q140" s="835"/>
      <c r="R140" s="835"/>
      <c r="S140" s="2703" t="s">
        <v>119</v>
      </c>
      <c r="T140" s="3185"/>
      <c r="U140" s="2698" t="s">
        <v>2427</v>
      </c>
      <c r="V140" s="835"/>
      <c r="W140" s="2722" t="s">
        <v>2815</v>
      </c>
      <c r="X140" s="2503"/>
      <c r="Y140" s="2546"/>
      <c r="Z140" s="2543"/>
      <c r="AA140" s="2543"/>
      <c r="AB140" s="2550" t="s">
        <v>2733</v>
      </c>
      <c r="AC140" s="3507">
        <f t="shared" si="50"/>
        <v>58.333333333333336</v>
      </c>
      <c r="AD140" s="3654" t="s">
        <v>2816</v>
      </c>
      <c r="AE140" s="3654"/>
      <c r="AF140" s="3398">
        <v>110</v>
      </c>
      <c r="AG140" s="3398">
        <v>100</v>
      </c>
      <c r="AH140" s="3384"/>
      <c r="AI140" s="3384"/>
      <c r="AJ140" s="3384"/>
      <c r="AK140" s="3384"/>
      <c r="AL140" s="3384"/>
      <c r="AM140" s="3384"/>
      <c r="AN140" s="3384"/>
      <c r="AO140" s="3398">
        <v>110</v>
      </c>
      <c r="AP140" s="3398">
        <v>100</v>
      </c>
      <c r="AQ140" s="2013"/>
      <c r="AR140" s="1784"/>
      <c r="AS140" s="1784"/>
      <c r="AT140" s="1784"/>
      <c r="AU140" s="1907"/>
      <c r="AV140" s="1410"/>
      <c r="AW140" s="2916">
        <f t="shared" si="51"/>
        <v>700</v>
      </c>
      <c r="AX140" s="3042">
        <f>AW140/'Radiología simple.'!$AO$8</f>
        <v>58.333333333333336</v>
      </c>
      <c r="AY140" s="1807" t="str" cm="1">
        <f t="array" ref="AY140">_xlfn.IFS(AX140&lt;4,"estandar",AX140&gt;9,"compleja",AX140&gt;4,"avanzada")</f>
        <v>compleja</v>
      </c>
      <c r="AZ140" s="3297">
        <v>2</v>
      </c>
      <c r="BA140" s="3297">
        <v>2</v>
      </c>
      <c r="BB140" s="3297">
        <v>2</v>
      </c>
      <c r="BC140" s="3297">
        <v>1</v>
      </c>
      <c r="BD140" s="1164">
        <v>32.784283559577702</v>
      </c>
      <c r="BE140" s="1164">
        <v>81.359215686274496</v>
      </c>
      <c r="BF140" s="1163"/>
      <c r="BG140" s="1164">
        <v>145.00452488687799</v>
      </c>
      <c r="BH140" s="1164">
        <f t="shared" si="52"/>
        <v>259.1480241327302</v>
      </c>
      <c r="BI140" s="1165"/>
      <c r="BJ140" s="1164">
        <v>104.862854205099</v>
      </c>
      <c r="BK140" s="1164">
        <v>15</v>
      </c>
      <c r="BL140" s="1248">
        <v>2104.16</v>
      </c>
      <c r="BM140" s="1164">
        <v>40.633745306496898</v>
      </c>
      <c r="BN140" s="1164">
        <f t="shared" si="53"/>
        <v>2523.8046236443261</v>
      </c>
      <c r="BO140" s="1165"/>
      <c r="BP140" s="1200">
        <v>100</v>
      </c>
      <c r="BQ140" s="600"/>
      <c r="BR140" s="601"/>
    </row>
    <row r="141" spans="1:70" s="602" customFormat="1" ht="54.75" customHeight="1" x14ac:dyDescent="0.35">
      <c r="A141" s="537">
        <v>0</v>
      </c>
      <c r="B141" s="538">
        <v>9</v>
      </c>
      <c r="C141" s="537">
        <v>0</v>
      </c>
      <c r="D141" s="538">
        <v>7</v>
      </c>
      <c r="E141" s="537">
        <v>2</v>
      </c>
      <c r="F141" s="538">
        <v>3</v>
      </c>
      <c r="G141" s="537">
        <v>2</v>
      </c>
      <c r="H141" s="538">
        <v>5</v>
      </c>
      <c r="I141" s="1375" t="str">
        <f t="shared" si="48"/>
        <v>09072325</v>
      </c>
      <c r="J141" s="1375" t="str">
        <f t="shared" si="49"/>
        <v>09072325</v>
      </c>
      <c r="K141" s="835"/>
      <c r="L141" s="835">
        <v>720301</v>
      </c>
      <c r="M141" s="835"/>
      <c r="N141" s="835"/>
      <c r="O141" s="835"/>
      <c r="P141" s="835"/>
      <c r="Q141" s="835"/>
      <c r="R141" s="835"/>
      <c r="S141" s="2703" t="s">
        <v>119</v>
      </c>
      <c r="T141" s="3185"/>
      <c r="U141" s="2698" t="s">
        <v>2428</v>
      </c>
      <c r="V141" s="835"/>
      <c r="W141" s="2722" t="s">
        <v>2817</v>
      </c>
      <c r="X141" s="2503"/>
      <c r="Y141" s="2546"/>
      <c r="Z141" s="2543"/>
      <c r="AA141" s="2543"/>
      <c r="AB141" s="2550" t="s">
        <v>2733</v>
      </c>
      <c r="AC141" s="3507">
        <f t="shared" si="50"/>
        <v>81.666666666666671</v>
      </c>
      <c r="AD141" s="3654" t="s">
        <v>2816</v>
      </c>
      <c r="AE141" s="3654"/>
      <c r="AF141" s="3398">
        <v>110</v>
      </c>
      <c r="AG141" s="3398">
        <v>140</v>
      </c>
      <c r="AH141" s="3384"/>
      <c r="AI141" s="3384"/>
      <c r="AJ141" s="3384"/>
      <c r="AK141" s="3384"/>
      <c r="AL141" s="3384"/>
      <c r="AM141" s="3384"/>
      <c r="AN141" s="3384"/>
      <c r="AO141" s="3398">
        <v>110</v>
      </c>
      <c r="AP141" s="3398">
        <v>140</v>
      </c>
      <c r="AQ141" s="2013"/>
      <c r="AR141" s="1784"/>
      <c r="AS141" s="1784"/>
      <c r="AT141" s="1784"/>
      <c r="AU141" s="1907"/>
      <c r="AV141" s="1410"/>
      <c r="AW141" s="2916">
        <f t="shared" si="51"/>
        <v>980</v>
      </c>
      <c r="AX141" s="3042">
        <f>AW141/'Radiología simple.'!$AO$8</f>
        <v>81.666666666666671</v>
      </c>
      <c r="AY141" s="1807" t="str" cm="1">
        <f t="array" ref="AY141">_xlfn.IFS(AX141&lt;4,"estandar",AX141&gt;9,"compleja",AX141&gt;4,"avanzada")</f>
        <v>compleja</v>
      </c>
      <c r="AZ141" s="3297">
        <v>2</v>
      </c>
      <c r="BA141" s="3297">
        <v>2</v>
      </c>
      <c r="BB141" s="3297">
        <v>2</v>
      </c>
      <c r="BC141" s="3297">
        <v>1</v>
      </c>
      <c r="BD141" s="1164">
        <v>45.897996983408703</v>
      </c>
      <c r="BE141" s="1164">
        <v>113.90290196078401</v>
      </c>
      <c r="BF141" s="1163"/>
      <c r="BG141" s="1164">
        <v>203.00633484162901</v>
      </c>
      <c r="BH141" s="1164">
        <f t="shared" si="52"/>
        <v>362.80723378582172</v>
      </c>
      <c r="BI141" s="1165"/>
      <c r="BJ141" s="1164">
        <v>146.80799588713799</v>
      </c>
      <c r="BK141" s="1164">
        <v>22.5</v>
      </c>
      <c r="BL141" s="1248">
        <v>5956.16</v>
      </c>
      <c r="BM141" s="1164">
        <v>40.633745306496898</v>
      </c>
      <c r="BN141" s="1164">
        <f t="shared" si="53"/>
        <v>6528.9089749794566</v>
      </c>
      <c r="BO141" s="1165"/>
      <c r="BP141" s="1200">
        <v>150</v>
      </c>
      <c r="BQ141" s="600"/>
      <c r="BR141" s="601"/>
    </row>
    <row r="142" spans="1:70" s="602" customFormat="1" ht="54.75" customHeight="1" x14ac:dyDescent="0.35">
      <c r="A142" s="537">
        <v>0</v>
      </c>
      <c r="B142" s="538">
        <v>9</v>
      </c>
      <c r="C142" s="537">
        <v>0</v>
      </c>
      <c r="D142" s="538">
        <v>7</v>
      </c>
      <c r="E142" s="537">
        <v>2</v>
      </c>
      <c r="F142" s="538">
        <v>3</v>
      </c>
      <c r="G142" s="537">
        <v>2</v>
      </c>
      <c r="H142" s="538">
        <v>6</v>
      </c>
      <c r="I142" s="1375" t="str">
        <f t="shared" si="48"/>
        <v>09072326</v>
      </c>
      <c r="J142" s="1375" t="str">
        <f t="shared" si="49"/>
        <v>09072326</v>
      </c>
      <c r="K142" s="835"/>
      <c r="L142" s="835">
        <v>72031</v>
      </c>
      <c r="M142" s="835"/>
      <c r="N142" s="835"/>
      <c r="O142" s="835"/>
      <c r="P142" s="835"/>
      <c r="Q142" s="835"/>
      <c r="R142" s="835"/>
      <c r="S142" s="2703" t="s">
        <v>119</v>
      </c>
      <c r="T142" s="3185"/>
      <c r="U142" s="2698" t="s">
        <v>2429</v>
      </c>
      <c r="V142" s="835"/>
      <c r="W142" s="2722" t="s">
        <v>2818</v>
      </c>
      <c r="X142" s="2503"/>
      <c r="Y142" s="2546"/>
      <c r="Z142" s="2543"/>
      <c r="AA142" s="2543"/>
      <c r="AB142" s="2550" t="s">
        <v>2663</v>
      </c>
      <c r="AC142" s="3507">
        <f t="shared" si="50"/>
        <v>75.833333333333329</v>
      </c>
      <c r="AD142" s="3654" t="s">
        <v>2819</v>
      </c>
      <c r="AE142" s="3654"/>
      <c r="AF142" s="3398">
        <v>90</v>
      </c>
      <c r="AG142" s="3398">
        <v>130</v>
      </c>
      <c r="AH142" s="3384"/>
      <c r="AI142" s="3384"/>
      <c r="AJ142" s="3384"/>
      <c r="AK142" s="3384"/>
      <c r="AL142" s="3384"/>
      <c r="AM142" s="3384"/>
      <c r="AN142" s="3384"/>
      <c r="AO142" s="3398">
        <v>90</v>
      </c>
      <c r="AP142" s="3398">
        <v>130</v>
      </c>
      <c r="AQ142" s="2013"/>
      <c r="AR142" s="1784"/>
      <c r="AS142" s="1784"/>
      <c r="AT142" s="1784"/>
      <c r="AU142" s="1907"/>
      <c r="AV142" s="1410"/>
      <c r="AW142" s="2916">
        <f t="shared" si="51"/>
        <v>910</v>
      </c>
      <c r="AX142" s="3042">
        <f>AW142/'Radiología simple.'!$AO$8</f>
        <v>75.833333333333329</v>
      </c>
      <c r="AY142" s="1807" t="str" cm="1">
        <f t="array" ref="AY142">_xlfn.IFS(AX142&lt;4,"estandar",AX142&gt;9,"compleja",AX142&gt;4,"avanzada")</f>
        <v>compleja</v>
      </c>
      <c r="AZ142" s="3297">
        <v>2</v>
      </c>
      <c r="BA142" s="3297">
        <v>2</v>
      </c>
      <c r="BB142" s="3297">
        <v>2</v>
      </c>
      <c r="BC142" s="3297">
        <v>1</v>
      </c>
      <c r="BD142" s="1164">
        <v>42.619568627451002</v>
      </c>
      <c r="BE142" s="1164">
        <v>105.766980392157</v>
      </c>
      <c r="BF142" s="1163"/>
      <c r="BG142" s="1164">
        <v>188.505882352941</v>
      </c>
      <c r="BH142" s="1164">
        <f t="shared" si="52"/>
        <v>336.89243137254903</v>
      </c>
      <c r="BI142" s="1165"/>
      <c r="BJ142" s="1164">
        <v>136.32171046662799</v>
      </c>
      <c r="BK142" s="1164">
        <v>15</v>
      </c>
      <c r="BL142" s="1248">
        <v>4134.16</v>
      </c>
      <c r="BM142" s="1164">
        <v>40.633745306496898</v>
      </c>
      <c r="BN142" s="1164">
        <f t="shared" si="53"/>
        <v>4663.0078871456735</v>
      </c>
      <c r="BO142" s="1165"/>
      <c r="BP142" s="1200">
        <v>100</v>
      </c>
      <c r="BQ142" s="600"/>
      <c r="BR142" s="601"/>
    </row>
    <row r="143" spans="1:70" s="602" customFormat="1" ht="54.75" customHeight="1" x14ac:dyDescent="0.35">
      <c r="A143" s="537">
        <v>0</v>
      </c>
      <c r="B143" s="538">
        <v>9</v>
      </c>
      <c r="C143" s="537">
        <v>0</v>
      </c>
      <c r="D143" s="538">
        <v>7</v>
      </c>
      <c r="E143" s="537">
        <v>2</v>
      </c>
      <c r="F143" s="538">
        <v>3</v>
      </c>
      <c r="G143" s="537">
        <v>2</v>
      </c>
      <c r="H143" s="538">
        <v>8</v>
      </c>
      <c r="I143" s="1375" t="str">
        <f t="shared" si="48"/>
        <v>09072328</v>
      </c>
      <c r="J143" s="1375" t="str">
        <f t="shared" si="49"/>
        <v>09072328</v>
      </c>
      <c r="K143" s="835"/>
      <c r="L143" s="835">
        <v>720311</v>
      </c>
      <c r="M143" s="835"/>
      <c r="N143" s="835"/>
      <c r="O143" s="835"/>
      <c r="P143" s="835"/>
      <c r="Q143" s="835"/>
      <c r="R143" s="835"/>
      <c r="S143" s="2703" t="s">
        <v>119</v>
      </c>
      <c r="T143" s="3185"/>
      <c r="U143" s="2698" t="s">
        <v>2430</v>
      </c>
      <c r="V143" s="835"/>
      <c r="W143" s="2722" t="s">
        <v>2820</v>
      </c>
      <c r="X143" s="2503"/>
      <c r="Y143" s="2546"/>
      <c r="Z143" s="2543"/>
      <c r="AA143" s="2543"/>
      <c r="AB143" s="2550" t="s">
        <v>2733</v>
      </c>
      <c r="AC143" s="3507">
        <f t="shared" si="50"/>
        <v>105</v>
      </c>
      <c r="AD143" s="3654" t="s">
        <v>2816</v>
      </c>
      <c r="AE143" s="3654"/>
      <c r="AF143" s="3398">
        <v>110</v>
      </c>
      <c r="AG143" s="3398">
        <v>180</v>
      </c>
      <c r="AH143" s="3384"/>
      <c r="AI143" s="3384"/>
      <c r="AJ143" s="3384"/>
      <c r="AK143" s="3384"/>
      <c r="AL143" s="3384"/>
      <c r="AM143" s="3384"/>
      <c r="AN143" s="3384"/>
      <c r="AO143" s="3398">
        <v>110</v>
      </c>
      <c r="AP143" s="3398">
        <v>180</v>
      </c>
      <c r="AQ143" s="2013"/>
      <c r="AR143" s="1784"/>
      <c r="AS143" s="1784"/>
      <c r="AT143" s="1784"/>
      <c r="AU143" s="1907"/>
      <c r="AV143" s="1410"/>
      <c r="AW143" s="2916">
        <f t="shared" si="51"/>
        <v>1260</v>
      </c>
      <c r="AX143" s="3042">
        <f>AW143/'Radiología simple.'!$AO$8</f>
        <v>105</v>
      </c>
      <c r="AY143" s="1807" t="str" cm="1">
        <f t="array" ref="AY143">_xlfn.IFS(AX143&lt;4,"estandar",AX143&gt;9,"compleja",AX143&gt;4,"avanzada")</f>
        <v>compleja</v>
      </c>
      <c r="AZ143" s="3297">
        <v>2</v>
      </c>
      <c r="BA143" s="3297">
        <v>2</v>
      </c>
      <c r="BB143" s="3297">
        <v>2</v>
      </c>
      <c r="BC143" s="3297">
        <v>1</v>
      </c>
      <c r="BD143" s="1164">
        <v>59.011710407239804</v>
      </c>
      <c r="BE143" s="1164">
        <v>146.446588235294</v>
      </c>
      <c r="BF143" s="1163"/>
      <c r="BG143" s="1164">
        <v>261.00814479638001</v>
      </c>
      <c r="BH143" s="1164">
        <f t="shared" si="52"/>
        <v>466.46644343891381</v>
      </c>
      <c r="BI143" s="1165"/>
      <c r="BJ143" s="1164">
        <v>188.75313756917799</v>
      </c>
      <c r="BK143" s="1164">
        <v>22.5</v>
      </c>
      <c r="BL143" s="1248">
        <v>11856.16</v>
      </c>
      <c r="BM143" s="1164">
        <v>40.633745306496898</v>
      </c>
      <c r="BN143" s="1164">
        <f t="shared" si="53"/>
        <v>12574.513326314589</v>
      </c>
      <c r="BO143" s="1165"/>
      <c r="BP143" s="1200">
        <v>150</v>
      </c>
      <c r="BQ143" s="600"/>
      <c r="BR143" s="601"/>
    </row>
    <row r="144" spans="1:70" s="602" customFormat="1" ht="54.75" customHeight="1" x14ac:dyDescent="0.35">
      <c r="A144" s="537">
        <v>0</v>
      </c>
      <c r="B144" s="538">
        <v>9</v>
      </c>
      <c r="C144" s="537">
        <v>0</v>
      </c>
      <c r="D144" s="538">
        <v>7</v>
      </c>
      <c r="E144" s="537">
        <v>2</v>
      </c>
      <c r="F144" s="538">
        <v>3</v>
      </c>
      <c r="G144" s="537">
        <v>2</v>
      </c>
      <c r="H144" s="538">
        <v>9</v>
      </c>
      <c r="I144" s="1375" t="str">
        <f t="shared" si="48"/>
        <v>09072329</v>
      </c>
      <c r="J144" s="1375" t="str">
        <f t="shared" si="49"/>
        <v>09072329</v>
      </c>
      <c r="K144" s="835"/>
      <c r="L144" s="835">
        <v>72032</v>
      </c>
      <c r="M144" s="835"/>
      <c r="N144" s="835"/>
      <c r="O144" s="835"/>
      <c r="P144" s="835"/>
      <c r="Q144" s="835"/>
      <c r="R144" s="835"/>
      <c r="S144" s="2703" t="s">
        <v>119</v>
      </c>
      <c r="T144" s="3185"/>
      <c r="U144" s="2698" t="s">
        <v>2431</v>
      </c>
      <c r="V144" s="835"/>
      <c r="W144" s="2722" t="s">
        <v>2821</v>
      </c>
      <c r="X144" s="2503"/>
      <c r="Y144" s="2546"/>
      <c r="Z144" s="2543"/>
      <c r="AA144" s="2543"/>
      <c r="AB144" s="2550" t="s">
        <v>2707</v>
      </c>
      <c r="AC144" s="3507">
        <f t="shared" si="50"/>
        <v>58.333333333333336</v>
      </c>
      <c r="AD144" s="3654" t="s">
        <v>2822</v>
      </c>
      <c r="AE144" s="3654"/>
      <c r="AF144" s="3398">
        <v>120</v>
      </c>
      <c r="AG144" s="3398">
        <v>100</v>
      </c>
      <c r="AH144" s="3384"/>
      <c r="AI144" s="3384"/>
      <c r="AJ144" s="3384"/>
      <c r="AK144" s="3384"/>
      <c r="AL144" s="3384"/>
      <c r="AM144" s="3384"/>
      <c r="AN144" s="3384"/>
      <c r="AO144" s="3398">
        <v>120</v>
      </c>
      <c r="AP144" s="3398">
        <v>100</v>
      </c>
      <c r="AQ144" s="2013"/>
      <c r="AR144" s="1784"/>
      <c r="AS144" s="1784"/>
      <c r="AT144" s="1784"/>
      <c r="AU144" s="1907"/>
      <c r="AV144" s="1410"/>
      <c r="AW144" s="2916">
        <f t="shared" si="51"/>
        <v>700</v>
      </c>
      <c r="AX144" s="3042">
        <f>AW144/'Radiología simple.'!$AO$8</f>
        <v>58.333333333333336</v>
      </c>
      <c r="AY144" s="1807" t="str" cm="1">
        <f t="array" ref="AY144">_xlfn.IFS(AX144&lt;4,"estandar",AX144&gt;9,"compleja",AX144&gt;4,"avanzada")</f>
        <v>compleja</v>
      </c>
      <c r="AZ144" s="3297">
        <v>2</v>
      </c>
      <c r="BA144" s="3297">
        <v>2</v>
      </c>
      <c r="BB144" s="3297">
        <v>2</v>
      </c>
      <c r="BC144" s="3297">
        <v>1</v>
      </c>
      <c r="BD144" s="1164">
        <v>32.784283559577702</v>
      </c>
      <c r="BE144" s="1164">
        <v>81.359215686274496</v>
      </c>
      <c r="BF144" s="1163"/>
      <c r="BG144" s="1164">
        <v>145.00452488687799</v>
      </c>
      <c r="BH144" s="1164">
        <f t="shared" si="52"/>
        <v>259.1480241327302</v>
      </c>
      <c r="BI144" s="1165"/>
      <c r="BJ144" s="1164">
        <v>104.862854205099</v>
      </c>
      <c r="BK144" s="1164">
        <v>15</v>
      </c>
      <c r="BL144" s="1248">
        <v>1709.16</v>
      </c>
      <c r="BM144" s="1164">
        <v>40.633745306496898</v>
      </c>
      <c r="BN144" s="1164">
        <f t="shared" si="53"/>
        <v>2128.8046236443265</v>
      </c>
      <c r="BO144" s="1165"/>
      <c r="BP144" s="1200">
        <v>100</v>
      </c>
      <c r="BQ144" s="600"/>
      <c r="BR144" s="601"/>
    </row>
    <row r="145" spans="1:70" s="602" customFormat="1" ht="54.75" customHeight="1" x14ac:dyDescent="0.35">
      <c r="A145" s="537">
        <v>0</v>
      </c>
      <c r="B145" s="538">
        <v>9</v>
      </c>
      <c r="C145" s="537">
        <v>0</v>
      </c>
      <c r="D145" s="538">
        <v>7</v>
      </c>
      <c r="E145" s="537">
        <v>2</v>
      </c>
      <c r="F145" s="538">
        <v>3</v>
      </c>
      <c r="G145" s="537">
        <v>3</v>
      </c>
      <c r="H145" s="538">
        <v>0</v>
      </c>
      <c r="I145" s="1375" t="str">
        <f t="shared" si="48"/>
        <v>09072330</v>
      </c>
      <c r="J145" s="1375" t="str">
        <f t="shared" si="49"/>
        <v>09072330</v>
      </c>
      <c r="K145" s="835"/>
      <c r="L145" s="835">
        <v>72033</v>
      </c>
      <c r="M145" s="835"/>
      <c r="N145" s="835"/>
      <c r="O145" s="835"/>
      <c r="P145" s="835"/>
      <c r="Q145" s="835"/>
      <c r="R145" s="835"/>
      <c r="S145" s="2703" t="s">
        <v>119</v>
      </c>
      <c r="T145" s="3185"/>
      <c r="U145" s="2698" t="s">
        <v>2432</v>
      </c>
      <c r="V145" s="835"/>
      <c r="W145" s="2722" t="s">
        <v>2823</v>
      </c>
      <c r="X145" s="3311"/>
      <c r="Y145" s="2546"/>
      <c r="Z145" s="3306"/>
      <c r="AA145" s="3306"/>
      <c r="AB145" s="2550" t="s">
        <v>2663</v>
      </c>
      <c r="AC145" s="3507">
        <f t="shared" si="50"/>
        <v>58.333333333333336</v>
      </c>
      <c r="AD145" s="3654" t="s">
        <v>2819</v>
      </c>
      <c r="AE145" s="3654"/>
      <c r="AF145" s="3398">
        <v>90</v>
      </c>
      <c r="AG145" s="3398">
        <v>100</v>
      </c>
      <c r="AH145" s="3384"/>
      <c r="AI145" s="3384"/>
      <c r="AJ145" s="3384"/>
      <c r="AK145" s="3384"/>
      <c r="AL145" s="3384"/>
      <c r="AM145" s="3384"/>
      <c r="AN145" s="3384"/>
      <c r="AO145" s="3398">
        <v>90</v>
      </c>
      <c r="AP145" s="3398">
        <v>100</v>
      </c>
      <c r="AQ145" s="2013"/>
      <c r="AR145" s="1784"/>
      <c r="AS145" s="1784"/>
      <c r="AT145" s="1784"/>
      <c r="AU145" s="1907"/>
      <c r="AV145" s="1410"/>
      <c r="AW145" s="2916">
        <f t="shared" si="51"/>
        <v>700</v>
      </c>
      <c r="AX145" s="3042">
        <f>AW145/'Radiología simple.'!$AO$8</f>
        <v>58.333333333333336</v>
      </c>
      <c r="AY145" s="1807" t="str" cm="1">
        <f t="array" ref="AY145">_xlfn.IFS(AX145&lt;4,"estandar",AX145&gt;9,"compleja",AX145&gt;4,"avanzada")</f>
        <v>compleja</v>
      </c>
      <c r="AZ145" s="3297">
        <v>2</v>
      </c>
      <c r="BA145" s="3297">
        <v>2</v>
      </c>
      <c r="BB145" s="3297">
        <v>2</v>
      </c>
      <c r="BC145" s="3297">
        <v>1</v>
      </c>
      <c r="BD145" s="1164">
        <v>32.784283559577702</v>
      </c>
      <c r="BE145" s="1164">
        <v>81.359215686274496</v>
      </c>
      <c r="BF145" s="1163"/>
      <c r="BG145" s="1164">
        <v>145.00452488687799</v>
      </c>
      <c r="BH145" s="1164">
        <f t="shared" si="52"/>
        <v>259.1480241327302</v>
      </c>
      <c r="BI145" s="1165"/>
      <c r="BJ145" s="1164">
        <v>104.862854205099</v>
      </c>
      <c r="BK145" s="1164">
        <v>15</v>
      </c>
      <c r="BL145" s="1248">
        <v>2104.16</v>
      </c>
      <c r="BM145" s="1164">
        <v>40.633745306496898</v>
      </c>
      <c r="BN145" s="1164">
        <f t="shared" si="53"/>
        <v>2523.8046236443261</v>
      </c>
      <c r="BO145" s="1165"/>
      <c r="BP145" s="1200">
        <v>100</v>
      </c>
      <c r="BQ145" s="600"/>
      <c r="BR145" s="601"/>
    </row>
    <row r="146" spans="1:70" s="602" customFormat="1" ht="54.75" customHeight="1" x14ac:dyDescent="0.35">
      <c r="A146" s="537">
        <v>0</v>
      </c>
      <c r="B146" s="538">
        <v>9</v>
      </c>
      <c r="C146" s="537">
        <v>0</v>
      </c>
      <c r="D146" s="538">
        <v>7</v>
      </c>
      <c r="E146" s="537">
        <v>2</v>
      </c>
      <c r="F146" s="538">
        <v>3</v>
      </c>
      <c r="G146" s="537">
        <v>3</v>
      </c>
      <c r="H146" s="538">
        <v>2</v>
      </c>
      <c r="I146" s="1375" t="str">
        <f t="shared" si="48"/>
        <v>09072332</v>
      </c>
      <c r="J146" s="1375" t="str">
        <f t="shared" si="49"/>
        <v>09072332</v>
      </c>
      <c r="K146" s="835"/>
      <c r="L146" s="835">
        <v>72034</v>
      </c>
      <c r="M146" s="835"/>
      <c r="N146" s="835"/>
      <c r="O146" s="835"/>
      <c r="P146" s="835"/>
      <c r="Q146" s="835"/>
      <c r="R146" s="835"/>
      <c r="S146" s="2703" t="s">
        <v>119</v>
      </c>
      <c r="T146" s="3185"/>
      <c r="U146" s="2698" t="s">
        <v>2433</v>
      </c>
      <c r="V146" s="835"/>
      <c r="W146" s="2722" t="s">
        <v>2824</v>
      </c>
      <c r="X146" s="3311"/>
      <c r="Y146" s="2546"/>
      <c r="Z146" s="3306"/>
      <c r="AA146" s="3306"/>
      <c r="AB146" s="2550" t="s">
        <v>2663</v>
      </c>
      <c r="AC146" s="3507">
        <f t="shared" si="50"/>
        <v>70</v>
      </c>
      <c r="AD146" s="3654" t="s">
        <v>2819</v>
      </c>
      <c r="AE146" s="3654"/>
      <c r="AF146" s="3398">
        <v>90</v>
      </c>
      <c r="AG146" s="3398">
        <v>120</v>
      </c>
      <c r="AH146" s="3384"/>
      <c r="AI146" s="3384"/>
      <c r="AJ146" s="3384"/>
      <c r="AK146" s="3384"/>
      <c r="AL146" s="3384"/>
      <c r="AM146" s="3384"/>
      <c r="AN146" s="3384"/>
      <c r="AO146" s="3398">
        <v>90</v>
      </c>
      <c r="AP146" s="3398">
        <v>120</v>
      </c>
      <c r="AQ146" s="2013"/>
      <c r="AR146" s="1784"/>
      <c r="AS146" s="1784"/>
      <c r="AT146" s="1784"/>
      <c r="AU146" s="1907"/>
      <c r="AV146" s="1410"/>
      <c r="AW146" s="2916">
        <f t="shared" si="51"/>
        <v>840</v>
      </c>
      <c r="AX146" s="3042">
        <f>AW146/'Radiología simple.'!$AO$8</f>
        <v>70</v>
      </c>
      <c r="AY146" s="1807" t="str" cm="1">
        <f t="array" ref="AY146">_xlfn.IFS(AX146&lt;4,"estandar",AX146&gt;9,"compleja",AX146&gt;4,"avanzada")</f>
        <v>compleja</v>
      </c>
      <c r="AZ146" s="3297">
        <v>2</v>
      </c>
      <c r="BA146" s="3297">
        <v>2</v>
      </c>
      <c r="BB146" s="3297">
        <v>2</v>
      </c>
      <c r="BC146" s="3297">
        <v>1</v>
      </c>
      <c r="BD146" s="1164">
        <v>39.341140271493202</v>
      </c>
      <c r="BE146" s="1164">
        <v>97.631058823529401</v>
      </c>
      <c r="BF146" s="1163"/>
      <c r="BG146" s="1164">
        <v>174.00542986425299</v>
      </c>
      <c r="BH146" s="1164">
        <f t="shared" si="52"/>
        <v>310.97762895927559</v>
      </c>
      <c r="BI146" s="1165"/>
      <c r="BJ146" s="1164">
        <v>125.835425046118</v>
      </c>
      <c r="BK146" s="1164">
        <v>15</v>
      </c>
      <c r="BL146" s="1248">
        <v>1849.16</v>
      </c>
      <c r="BM146" s="1164">
        <v>40.633745306496898</v>
      </c>
      <c r="BN146" s="1164">
        <f t="shared" si="53"/>
        <v>2341.6067993118909</v>
      </c>
      <c r="BO146" s="1165"/>
      <c r="BP146" s="1200">
        <v>100</v>
      </c>
      <c r="BQ146" s="600"/>
      <c r="BR146" s="601"/>
    </row>
    <row r="147" spans="1:70" s="602" customFormat="1" ht="54.75" customHeight="1" x14ac:dyDescent="0.35">
      <c r="A147" s="537">
        <v>0</v>
      </c>
      <c r="B147" s="538">
        <v>9</v>
      </c>
      <c r="C147" s="537">
        <v>0</v>
      </c>
      <c r="D147" s="538">
        <v>7</v>
      </c>
      <c r="E147" s="537">
        <v>2</v>
      </c>
      <c r="F147" s="538">
        <v>3</v>
      </c>
      <c r="G147" s="537">
        <v>0</v>
      </c>
      <c r="H147" s="538">
        <v>2</v>
      </c>
      <c r="I147" s="1375" t="str">
        <f t="shared" si="48"/>
        <v>09072302</v>
      </c>
      <c r="J147" s="1375" t="str">
        <f t="shared" si="49"/>
        <v>09072302</v>
      </c>
      <c r="K147" s="835"/>
      <c r="L147" s="2703" t="s">
        <v>309</v>
      </c>
      <c r="M147" s="2703"/>
      <c r="N147" s="2703"/>
      <c r="O147" s="2703"/>
      <c r="P147" s="2703"/>
      <c r="Q147" s="2703"/>
      <c r="R147" s="2703"/>
      <c r="S147" s="2703" t="s">
        <v>119</v>
      </c>
      <c r="T147" s="3185"/>
      <c r="U147" s="2698" t="s">
        <v>2434</v>
      </c>
      <c r="V147" s="835"/>
      <c r="W147" s="2722" t="s">
        <v>2795</v>
      </c>
      <c r="X147" s="2503"/>
      <c r="Y147" s="2546"/>
      <c r="Z147" s="2543"/>
      <c r="AA147" s="2543"/>
      <c r="AB147" s="2550" t="s">
        <v>2825</v>
      </c>
      <c r="AC147" s="3507">
        <f t="shared" si="50"/>
        <v>58.333333333333336</v>
      </c>
      <c r="AD147" s="3654" t="s">
        <v>2826</v>
      </c>
      <c r="AE147" s="3654"/>
      <c r="AF147" s="3398">
        <v>180</v>
      </c>
      <c r="AG147" s="3398">
        <v>100</v>
      </c>
      <c r="AH147" s="3384"/>
      <c r="AI147" s="3384"/>
      <c r="AJ147" s="3384"/>
      <c r="AK147" s="3384"/>
      <c r="AL147" s="3384"/>
      <c r="AM147" s="3384"/>
      <c r="AN147" s="3384"/>
      <c r="AO147" s="3398">
        <v>180</v>
      </c>
      <c r="AP147" s="3398">
        <v>100</v>
      </c>
      <c r="AQ147" s="2013"/>
      <c r="AR147" s="1784"/>
      <c r="AS147" s="1784"/>
      <c r="AT147" s="1784"/>
      <c r="AU147" s="1907"/>
      <c r="AV147" s="1410"/>
      <c r="AW147" s="2916">
        <f t="shared" si="51"/>
        <v>700</v>
      </c>
      <c r="AX147" s="3042">
        <f>AW147/'Radiología simple.'!$AO$8</f>
        <v>58.333333333333336</v>
      </c>
      <c r="AY147" s="1807" t="str" cm="1">
        <f t="array" ref="AY147">_xlfn.IFS(AX147&lt;4,"estandar",AX147&gt;9,"compleja",AX147&gt;4,"avanzada")</f>
        <v>compleja</v>
      </c>
      <c r="AZ147" s="3297">
        <v>2</v>
      </c>
      <c r="BA147" s="3297">
        <v>2</v>
      </c>
      <c r="BB147" s="3297">
        <v>2</v>
      </c>
      <c r="BC147" s="3297">
        <v>1</v>
      </c>
      <c r="BD147" s="1164">
        <v>32.784283559577702</v>
      </c>
      <c r="BE147" s="1164">
        <v>81.359215686274496</v>
      </c>
      <c r="BF147" s="1163"/>
      <c r="BG147" s="1164">
        <v>145.00452488687799</v>
      </c>
      <c r="BH147" s="1164">
        <f t="shared" si="52"/>
        <v>259.1480241327302</v>
      </c>
      <c r="BI147" s="1165"/>
      <c r="BJ147" s="1164">
        <v>104.862854205099</v>
      </c>
      <c r="BK147" s="1164">
        <v>15</v>
      </c>
      <c r="BL147" s="1248">
        <v>1849.16</v>
      </c>
      <c r="BM147" s="1164">
        <v>40.633745306496898</v>
      </c>
      <c r="BN147" s="1164">
        <f t="shared" si="53"/>
        <v>2268.8046236443265</v>
      </c>
      <c r="BO147" s="1165"/>
      <c r="BP147" s="1200">
        <v>100</v>
      </c>
      <c r="BQ147" s="600"/>
      <c r="BR147" s="601"/>
    </row>
    <row r="148" spans="1:70" s="602" customFormat="1" ht="54.75" customHeight="1" x14ac:dyDescent="0.35">
      <c r="A148" s="537">
        <v>0</v>
      </c>
      <c r="B148" s="538">
        <v>9</v>
      </c>
      <c r="C148" s="537">
        <v>0</v>
      </c>
      <c r="D148" s="538">
        <v>7</v>
      </c>
      <c r="E148" s="537">
        <v>2</v>
      </c>
      <c r="F148" s="538">
        <v>3</v>
      </c>
      <c r="G148" s="537">
        <v>0</v>
      </c>
      <c r="H148" s="538">
        <v>5</v>
      </c>
      <c r="I148" s="1375" t="str">
        <f t="shared" si="48"/>
        <v>09072305</v>
      </c>
      <c r="J148" s="1375" t="str">
        <f t="shared" si="49"/>
        <v>09072305</v>
      </c>
      <c r="K148" s="835"/>
      <c r="L148" s="2703" t="s">
        <v>309</v>
      </c>
      <c r="M148" s="2703"/>
      <c r="N148" s="2703"/>
      <c r="O148" s="2703"/>
      <c r="P148" s="2703"/>
      <c r="Q148" s="2703"/>
      <c r="R148" s="2703"/>
      <c r="S148" s="2703" t="s">
        <v>119</v>
      </c>
      <c r="T148" s="3185"/>
      <c r="U148" s="2698" t="s">
        <v>2435</v>
      </c>
      <c r="V148" s="835"/>
      <c r="W148" s="2722" t="s">
        <v>2797</v>
      </c>
      <c r="X148" s="2503"/>
      <c r="Y148" s="2546"/>
      <c r="Z148" s="2543"/>
      <c r="AA148" s="2543"/>
      <c r="AB148" s="2550" t="s">
        <v>2825</v>
      </c>
      <c r="AC148" s="3507">
        <f t="shared" si="50"/>
        <v>58.333333333333336</v>
      </c>
      <c r="AD148" s="3654" t="s">
        <v>2827</v>
      </c>
      <c r="AE148" s="3654"/>
      <c r="AF148" s="3398">
        <v>180</v>
      </c>
      <c r="AG148" s="3398">
        <v>100</v>
      </c>
      <c r="AH148" s="3384"/>
      <c r="AI148" s="3384"/>
      <c r="AJ148" s="3384"/>
      <c r="AK148" s="3384"/>
      <c r="AL148" s="3384"/>
      <c r="AM148" s="3384"/>
      <c r="AN148" s="3384"/>
      <c r="AO148" s="3398">
        <v>180</v>
      </c>
      <c r="AP148" s="3398">
        <v>100</v>
      </c>
      <c r="AQ148" s="2013"/>
      <c r="AR148" s="1784"/>
      <c r="AS148" s="1784"/>
      <c r="AT148" s="1784"/>
      <c r="AU148" s="1907"/>
      <c r="AV148" s="1410"/>
      <c r="AW148" s="2916">
        <f t="shared" si="51"/>
        <v>700</v>
      </c>
      <c r="AX148" s="3042">
        <f>AW148/'Radiología simple.'!$AO$8</f>
        <v>58.333333333333336</v>
      </c>
      <c r="AY148" s="1807" t="str" cm="1">
        <f t="array" ref="AY148">_xlfn.IFS(AX148&lt;4,"estandar",AX148&gt;9,"compleja",AX148&gt;4,"avanzada")</f>
        <v>compleja</v>
      </c>
      <c r="AZ148" s="3297">
        <v>2</v>
      </c>
      <c r="BA148" s="3297">
        <v>2</v>
      </c>
      <c r="BB148" s="3297">
        <v>2</v>
      </c>
      <c r="BC148" s="3297">
        <v>1</v>
      </c>
      <c r="BD148" s="1164">
        <v>32.784283559577702</v>
      </c>
      <c r="BE148" s="1164">
        <v>81.359215686274496</v>
      </c>
      <c r="BF148" s="1163"/>
      <c r="BG148" s="1164">
        <v>145.00452488687799</v>
      </c>
      <c r="BH148" s="1164">
        <f t="shared" si="52"/>
        <v>259.1480241327302</v>
      </c>
      <c r="BI148" s="1165"/>
      <c r="BJ148" s="1164">
        <v>104.862854205099</v>
      </c>
      <c r="BK148" s="1164">
        <v>15</v>
      </c>
      <c r="BL148" s="1248">
        <v>2129.16</v>
      </c>
      <c r="BM148" s="1164">
        <v>40.633745306496898</v>
      </c>
      <c r="BN148" s="1164">
        <f t="shared" si="53"/>
        <v>2548.8046236443261</v>
      </c>
      <c r="BO148" s="1165"/>
      <c r="BP148" s="1200">
        <v>100</v>
      </c>
      <c r="BQ148" s="600"/>
      <c r="BR148" s="601"/>
    </row>
    <row r="149" spans="1:70" s="602" customFormat="1" ht="54.75" customHeight="1" x14ac:dyDescent="0.35">
      <c r="A149" s="537">
        <v>0</v>
      </c>
      <c r="B149" s="538">
        <v>9</v>
      </c>
      <c r="C149" s="537">
        <v>0</v>
      </c>
      <c r="D149" s="538">
        <v>7</v>
      </c>
      <c r="E149" s="537">
        <v>2</v>
      </c>
      <c r="F149" s="538">
        <v>3</v>
      </c>
      <c r="G149" s="537">
        <v>1</v>
      </c>
      <c r="H149" s="538">
        <v>2</v>
      </c>
      <c r="I149" s="1375" t="str">
        <f t="shared" si="48"/>
        <v>09072312</v>
      </c>
      <c r="J149" s="1375" t="str">
        <f t="shared" si="49"/>
        <v>09072312</v>
      </c>
      <c r="K149" s="835"/>
      <c r="L149" s="835">
        <v>72036</v>
      </c>
      <c r="M149" s="835"/>
      <c r="N149" s="835"/>
      <c r="O149" s="835"/>
      <c r="P149" s="835"/>
      <c r="Q149" s="835"/>
      <c r="R149" s="835"/>
      <c r="S149" s="2703" t="s">
        <v>119</v>
      </c>
      <c r="T149" s="3185"/>
      <c r="U149" s="2698" t="s">
        <v>2436</v>
      </c>
      <c r="V149" s="835"/>
      <c r="W149" s="2722" t="s">
        <v>2807</v>
      </c>
      <c r="X149" s="2503"/>
      <c r="Y149" s="2546"/>
      <c r="Z149" s="2543"/>
      <c r="AA149" s="2543"/>
      <c r="AB149" s="2550" t="s">
        <v>2722</v>
      </c>
      <c r="AC149" s="3507">
        <f t="shared" si="50"/>
        <v>58.333333333333336</v>
      </c>
      <c r="AD149" s="3654" t="s">
        <v>2828</v>
      </c>
      <c r="AE149" s="3654"/>
      <c r="AF149" s="3398">
        <v>100</v>
      </c>
      <c r="AG149" s="3398">
        <v>100</v>
      </c>
      <c r="AH149" s="3384"/>
      <c r="AI149" s="3384"/>
      <c r="AJ149" s="3384"/>
      <c r="AK149" s="3384"/>
      <c r="AL149" s="3384"/>
      <c r="AM149" s="3384"/>
      <c r="AN149" s="3384"/>
      <c r="AO149" s="3398">
        <v>100</v>
      </c>
      <c r="AP149" s="3398">
        <v>100</v>
      </c>
      <c r="AQ149" s="2013"/>
      <c r="AR149" s="1784"/>
      <c r="AS149" s="1784"/>
      <c r="AT149" s="1784"/>
      <c r="AU149" s="1907"/>
      <c r="AV149" s="1410"/>
      <c r="AW149" s="2916">
        <f t="shared" si="51"/>
        <v>700</v>
      </c>
      <c r="AX149" s="3042">
        <f>AW149/'Radiología simple.'!$AO$8</f>
        <v>58.333333333333336</v>
      </c>
      <c r="AY149" s="1807" t="str" cm="1">
        <f t="array" ref="AY149">_xlfn.IFS(AX149&lt;4,"estandar",AX149&gt;9,"compleja",AX149&gt;4,"avanzada")</f>
        <v>compleja</v>
      </c>
      <c r="AZ149" s="3297">
        <v>2</v>
      </c>
      <c r="BA149" s="3297">
        <v>2</v>
      </c>
      <c r="BB149" s="3297">
        <v>2</v>
      </c>
      <c r="BC149" s="3297">
        <v>1</v>
      </c>
      <c r="BD149" s="1164">
        <v>32.784283559577702</v>
      </c>
      <c r="BE149" s="1164">
        <v>81.359215686274496</v>
      </c>
      <c r="BF149" s="1163"/>
      <c r="BG149" s="1164">
        <v>145.00452488687799</v>
      </c>
      <c r="BH149" s="1164">
        <f t="shared" si="52"/>
        <v>259.1480241327302</v>
      </c>
      <c r="BI149" s="1165"/>
      <c r="BJ149" s="1164">
        <v>104.862854205099</v>
      </c>
      <c r="BK149" s="1164">
        <v>15</v>
      </c>
      <c r="BL149" s="1248">
        <v>1709.16</v>
      </c>
      <c r="BM149" s="1164">
        <v>40.633745306496898</v>
      </c>
      <c r="BN149" s="1164">
        <f t="shared" si="53"/>
        <v>2128.8046236443265</v>
      </c>
      <c r="BO149" s="1165"/>
      <c r="BP149" s="1200">
        <v>100</v>
      </c>
      <c r="BQ149" s="600"/>
      <c r="BR149" s="601"/>
    </row>
    <row r="150" spans="1:70" s="602" customFormat="1" ht="54.75" customHeight="1" x14ac:dyDescent="0.35">
      <c r="A150" s="537">
        <v>0</v>
      </c>
      <c r="B150" s="538">
        <v>9</v>
      </c>
      <c r="C150" s="537">
        <v>0</v>
      </c>
      <c r="D150" s="538">
        <v>7</v>
      </c>
      <c r="E150" s="537">
        <v>2</v>
      </c>
      <c r="F150" s="538">
        <v>3</v>
      </c>
      <c r="G150" s="537">
        <v>1</v>
      </c>
      <c r="H150" s="538">
        <v>4</v>
      </c>
      <c r="I150" s="1375" t="str">
        <f t="shared" si="48"/>
        <v>09072314</v>
      </c>
      <c r="J150" s="1375" t="str">
        <f t="shared" si="49"/>
        <v>09072314</v>
      </c>
      <c r="K150" s="835"/>
      <c r="L150" s="835">
        <v>72037</v>
      </c>
      <c r="M150" s="835"/>
      <c r="N150" s="835"/>
      <c r="O150" s="835"/>
      <c r="P150" s="835"/>
      <c r="Q150" s="835"/>
      <c r="R150" s="835"/>
      <c r="S150" s="2703" t="s">
        <v>119</v>
      </c>
      <c r="T150" s="3185"/>
      <c r="U150" s="2698" t="s">
        <v>2437</v>
      </c>
      <c r="V150" s="835"/>
      <c r="W150" s="2722" t="s">
        <v>2805</v>
      </c>
      <c r="X150" s="2503"/>
      <c r="Y150" s="2546"/>
      <c r="Z150" s="2543"/>
      <c r="AA150" s="2543"/>
      <c r="AB150" s="2550" t="s">
        <v>2743</v>
      </c>
      <c r="AC150" s="3507">
        <f t="shared" si="50"/>
        <v>70</v>
      </c>
      <c r="AD150" s="3654" t="s">
        <v>2829</v>
      </c>
      <c r="AE150" s="3654"/>
      <c r="AF150" s="3398">
        <v>130</v>
      </c>
      <c r="AG150" s="3398">
        <v>120</v>
      </c>
      <c r="AH150" s="3384"/>
      <c r="AI150" s="3384"/>
      <c r="AJ150" s="3384"/>
      <c r="AK150" s="3384"/>
      <c r="AL150" s="3384"/>
      <c r="AM150" s="3384"/>
      <c r="AN150" s="3384"/>
      <c r="AO150" s="3398">
        <v>130</v>
      </c>
      <c r="AP150" s="3398">
        <v>120</v>
      </c>
      <c r="AQ150" s="2013"/>
      <c r="AR150" s="1784"/>
      <c r="AS150" s="1784"/>
      <c r="AT150" s="1784"/>
      <c r="AU150" s="1907"/>
      <c r="AV150" s="1410"/>
      <c r="AW150" s="2916">
        <f t="shared" si="51"/>
        <v>840</v>
      </c>
      <c r="AX150" s="3042">
        <f>AW150/'Radiología simple.'!$AO$8</f>
        <v>70</v>
      </c>
      <c r="AY150" s="1807" t="str" cm="1">
        <f t="array" ref="AY150">_xlfn.IFS(AX150&lt;4,"estandar",AX150&gt;9,"compleja",AX150&gt;4,"avanzada")</f>
        <v>compleja</v>
      </c>
      <c r="AZ150" s="3297">
        <v>2</v>
      </c>
      <c r="BA150" s="3297">
        <v>2</v>
      </c>
      <c r="BB150" s="3297">
        <v>2</v>
      </c>
      <c r="BC150" s="3297">
        <v>1</v>
      </c>
      <c r="BD150" s="1164">
        <v>32.784283559577702</v>
      </c>
      <c r="BE150" s="1164">
        <v>81.359215686274496</v>
      </c>
      <c r="BF150" s="1163"/>
      <c r="BG150" s="1164">
        <v>145.00452488687799</v>
      </c>
      <c r="BH150" s="1164">
        <f t="shared" si="52"/>
        <v>259.1480241327302</v>
      </c>
      <c r="BI150" s="1165"/>
      <c r="BJ150" s="1164">
        <v>104.862854205099</v>
      </c>
      <c r="BK150" s="1164">
        <v>15</v>
      </c>
      <c r="BL150" s="1248">
        <v>2104.16</v>
      </c>
      <c r="BM150" s="1164">
        <v>40.633745306496898</v>
      </c>
      <c r="BN150" s="1164">
        <f t="shared" si="53"/>
        <v>2523.8046236443261</v>
      </c>
      <c r="BO150" s="1165"/>
      <c r="BP150" s="1200">
        <v>100</v>
      </c>
      <c r="BQ150" s="600"/>
      <c r="BR150" s="601"/>
    </row>
    <row r="151" spans="1:70" s="602" customFormat="1" ht="54.75" customHeight="1" x14ac:dyDescent="0.35">
      <c r="A151" s="537">
        <v>0</v>
      </c>
      <c r="B151" s="538">
        <v>9</v>
      </c>
      <c r="C151" s="537">
        <v>0</v>
      </c>
      <c r="D151" s="538">
        <v>7</v>
      </c>
      <c r="E151" s="537">
        <v>2</v>
      </c>
      <c r="F151" s="538">
        <v>3</v>
      </c>
      <c r="G151" s="537">
        <v>1</v>
      </c>
      <c r="H151" s="538">
        <v>7</v>
      </c>
      <c r="I151" s="1375" t="str">
        <f t="shared" si="48"/>
        <v>09072317</v>
      </c>
      <c r="J151" s="1375" t="str">
        <f t="shared" si="49"/>
        <v>09072317</v>
      </c>
      <c r="K151" s="835"/>
      <c r="L151" s="835">
        <v>72038</v>
      </c>
      <c r="M151" s="835"/>
      <c r="N151" s="835"/>
      <c r="O151" s="835"/>
      <c r="P151" s="835"/>
      <c r="Q151" s="835"/>
      <c r="R151" s="835"/>
      <c r="S151" s="2703" t="s">
        <v>119</v>
      </c>
      <c r="T151" s="3185"/>
      <c r="U151" s="2698" t="s">
        <v>2438</v>
      </c>
      <c r="V151" s="835"/>
      <c r="W151" s="2722" t="s">
        <v>2809</v>
      </c>
      <c r="X151" s="2503"/>
      <c r="Y151" s="2546"/>
      <c r="Z151" s="2543"/>
      <c r="AA151" s="2543"/>
      <c r="AB151" s="2550" t="s">
        <v>2722</v>
      </c>
      <c r="AC151" s="3507">
        <f t="shared" si="50"/>
        <v>64.166666666666671</v>
      </c>
      <c r="AD151" s="3654" t="s">
        <v>2828</v>
      </c>
      <c r="AE151" s="3654"/>
      <c r="AF151" s="3398">
        <v>100</v>
      </c>
      <c r="AG151" s="3398">
        <v>110</v>
      </c>
      <c r="AH151" s="3384"/>
      <c r="AI151" s="3384"/>
      <c r="AJ151" s="3384"/>
      <c r="AK151" s="3384"/>
      <c r="AL151" s="3384"/>
      <c r="AM151" s="3384"/>
      <c r="AN151" s="3384"/>
      <c r="AO151" s="3398">
        <v>100</v>
      </c>
      <c r="AP151" s="3398">
        <v>110</v>
      </c>
      <c r="AQ151" s="2013"/>
      <c r="AR151" s="1784"/>
      <c r="AS151" s="1784"/>
      <c r="AT151" s="1784"/>
      <c r="AU151" s="1907"/>
      <c r="AV151" s="1410"/>
      <c r="AW151" s="2916">
        <f t="shared" si="51"/>
        <v>770</v>
      </c>
      <c r="AX151" s="3042">
        <f>AW151/'Radiología simple.'!$AO$8</f>
        <v>64.166666666666671</v>
      </c>
      <c r="AY151" s="1807" t="str" cm="1">
        <f t="array" ref="AY151">_xlfn.IFS(AX151&lt;4,"estandar",AX151&gt;9,"compleja",AX151&gt;4,"avanzada")</f>
        <v>compleja</v>
      </c>
      <c r="AZ151" s="3297">
        <v>2</v>
      </c>
      <c r="BA151" s="3297">
        <v>2</v>
      </c>
      <c r="BB151" s="3297">
        <v>2</v>
      </c>
      <c r="BC151" s="3297">
        <v>1</v>
      </c>
      <c r="BD151" s="1164">
        <v>36.062711915535402</v>
      </c>
      <c r="BE151" s="1164">
        <v>89.495137254902005</v>
      </c>
      <c r="BF151" s="1163"/>
      <c r="BG151" s="1164">
        <v>159.504977375566</v>
      </c>
      <c r="BH151" s="1164">
        <f t="shared" si="52"/>
        <v>285.06282654600341</v>
      </c>
      <c r="BI151" s="1165"/>
      <c r="BJ151" s="1164">
        <v>115.349139625609</v>
      </c>
      <c r="BK151" s="1164">
        <v>15</v>
      </c>
      <c r="BL151" s="1248">
        <v>1827.16</v>
      </c>
      <c r="BM151" s="1164">
        <v>40.633745306496898</v>
      </c>
      <c r="BN151" s="1164">
        <f t="shared" si="53"/>
        <v>2283.2057114781096</v>
      </c>
      <c r="BO151" s="1165"/>
      <c r="BP151" s="1200">
        <v>100</v>
      </c>
      <c r="BQ151" s="600"/>
      <c r="BR151" s="601"/>
    </row>
    <row r="152" spans="1:70" s="602" customFormat="1" ht="54.75" customHeight="1" x14ac:dyDescent="0.35">
      <c r="A152" s="537">
        <v>0</v>
      </c>
      <c r="B152" s="538">
        <v>9</v>
      </c>
      <c r="C152" s="537">
        <v>0</v>
      </c>
      <c r="D152" s="538">
        <v>7</v>
      </c>
      <c r="E152" s="537">
        <v>2</v>
      </c>
      <c r="F152" s="538">
        <v>3</v>
      </c>
      <c r="G152" s="537">
        <v>1</v>
      </c>
      <c r="H152" s="538">
        <v>9</v>
      </c>
      <c r="I152" s="1375" t="str">
        <f t="shared" si="48"/>
        <v>09072319</v>
      </c>
      <c r="J152" s="1375" t="str">
        <f t="shared" si="49"/>
        <v>09072319</v>
      </c>
      <c r="K152" s="835"/>
      <c r="L152" s="835">
        <v>72039</v>
      </c>
      <c r="M152" s="835"/>
      <c r="N152" s="835"/>
      <c r="O152" s="835"/>
      <c r="P152" s="835"/>
      <c r="Q152" s="835"/>
      <c r="R152" s="835"/>
      <c r="S152" s="2703" t="s">
        <v>119</v>
      </c>
      <c r="T152" s="3185"/>
      <c r="U152" s="2698" t="s">
        <v>2439</v>
      </c>
      <c r="V152" s="835"/>
      <c r="W152" s="2722" t="s">
        <v>2810</v>
      </c>
      <c r="X152" s="2503"/>
      <c r="Y152" s="2546"/>
      <c r="Z152" s="2543"/>
      <c r="AA152" s="2543"/>
      <c r="AB152" s="2550" t="s">
        <v>2707</v>
      </c>
      <c r="AC152" s="3507">
        <f t="shared" si="50"/>
        <v>64.166666666666671</v>
      </c>
      <c r="AD152" s="3654" t="s">
        <v>2811</v>
      </c>
      <c r="AE152" s="3654"/>
      <c r="AF152" s="3398">
        <v>120</v>
      </c>
      <c r="AG152" s="3398">
        <v>110</v>
      </c>
      <c r="AH152" s="3384"/>
      <c r="AI152" s="3384"/>
      <c r="AJ152" s="3384"/>
      <c r="AK152" s="3384"/>
      <c r="AL152" s="3384"/>
      <c r="AM152" s="3384"/>
      <c r="AN152" s="3384"/>
      <c r="AO152" s="3398">
        <v>120</v>
      </c>
      <c r="AP152" s="3398">
        <v>110</v>
      </c>
      <c r="AQ152" s="2013"/>
      <c r="AR152" s="1784"/>
      <c r="AS152" s="1784"/>
      <c r="AT152" s="1784"/>
      <c r="AU152" s="1907"/>
      <c r="AV152" s="1410"/>
      <c r="AW152" s="2916">
        <f t="shared" si="51"/>
        <v>770</v>
      </c>
      <c r="AX152" s="3042">
        <f>AW152/'Radiología simple.'!$AO$8</f>
        <v>64.166666666666671</v>
      </c>
      <c r="AY152" s="1807" t="str" cm="1">
        <f t="array" ref="AY152">_xlfn.IFS(AX152&lt;4,"estandar",AX152&gt;9,"compleja",AX152&gt;4,"avanzada")</f>
        <v>compleja</v>
      </c>
      <c r="AZ152" s="3297">
        <v>2</v>
      </c>
      <c r="BA152" s="3297">
        <v>2</v>
      </c>
      <c r="BB152" s="3297">
        <v>2</v>
      </c>
      <c r="BC152" s="3297">
        <v>1</v>
      </c>
      <c r="BD152" s="1164">
        <v>36.062711915535402</v>
      </c>
      <c r="BE152" s="1164">
        <v>89.495137254902005</v>
      </c>
      <c r="BF152" s="1163"/>
      <c r="BG152" s="1164">
        <v>159.504977375566</v>
      </c>
      <c r="BH152" s="1164">
        <f t="shared" si="52"/>
        <v>285.06282654600341</v>
      </c>
      <c r="BI152" s="1165"/>
      <c r="BJ152" s="1164">
        <v>115.349139625609</v>
      </c>
      <c r="BK152" s="1164">
        <v>15</v>
      </c>
      <c r="BL152" s="1248">
        <v>1827.16</v>
      </c>
      <c r="BM152" s="1164">
        <v>40.633745306496898</v>
      </c>
      <c r="BN152" s="1164">
        <f t="shared" si="53"/>
        <v>2283.2057114781096</v>
      </c>
      <c r="BO152" s="1165"/>
      <c r="BP152" s="1200">
        <v>100</v>
      </c>
      <c r="BQ152" s="600"/>
      <c r="BR152" s="601"/>
    </row>
    <row r="153" spans="1:70" s="602" customFormat="1" ht="54.75" customHeight="1" x14ac:dyDescent="0.35">
      <c r="A153" s="537">
        <v>0</v>
      </c>
      <c r="B153" s="538">
        <v>9</v>
      </c>
      <c r="C153" s="537">
        <v>0</v>
      </c>
      <c r="D153" s="538">
        <v>7</v>
      </c>
      <c r="E153" s="537">
        <v>2</v>
      </c>
      <c r="F153" s="538">
        <v>3</v>
      </c>
      <c r="G153" s="537">
        <v>2</v>
      </c>
      <c r="H153" s="538">
        <v>1</v>
      </c>
      <c r="I153" s="1375" t="str">
        <f t="shared" si="48"/>
        <v>09072321</v>
      </c>
      <c r="J153" s="1375" t="str">
        <f t="shared" si="49"/>
        <v>09072321</v>
      </c>
      <c r="K153" s="835"/>
      <c r="L153" s="835">
        <v>72040</v>
      </c>
      <c r="M153" s="835"/>
      <c r="N153" s="835"/>
      <c r="O153" s="835"/>
      <c r="P153" s="835"/>
      <c r="Q153" s="835"/>
      <c r="R153" s="835"/>
      <c r="S153" s="2703" t="s">
        <v>119</v>
      </c>
      <c r="T153" s="3185"/>
      <c r="U153" s="2698" t="s">
        <v>2440</v>
      </c>
      <c r="V153" s="835"/>
      <c r="W153" s="2722" t="s">
        <v>2812</v>
      </c>
      <c r="X153" s="2503"/>
      <c r="Y153" s="2546"/>
      <c r="Z153" s="2543"/>
      <c r="AA153" s="2543"/>
      <c r="AB153" s="2550" t="s">
        <v>2722</v>
      </c>
      <c r="AC153" s="3507">
        <f t="shared" si="50"/>
        <v>52.5</v>
      </c>
      <c r="AD153" s="3654" t="s">
        <v>2830</v>
      </c>
      <c r="AE153" s="3654"/>
      <c r="AF153" s="3398">
        <v>100</v>
      </c>
      <c r="AG153" s="3398">
        <v>90</v>
      </c>
      <c r="AH153" s="3384"/>
      <c r="AI153" s="3384"/>
      <c r="AJ153" s="3384"/>
      <c r="AK153" s="3384"/>
      <c r="AL153" s="3384"/>
      <c r="AM153" s="3384"/>
      <c r="AN153" s="3384"/>
      <c r="AO153" s="3398">
        <v>100</v>
      </c>
      <c r="AP153" s="3398">
        <v>90</v>
      </c>
      <c r="AQ153" s="2013"/>
      <c r="AR153" s="1784"/>
      <c r="AS153" s="1784"/>
      <c r="AT153" s="1784"/>
      <c r="AU153" s="1907"/>
      <c r="AV153" s="1410"/>
      <c r="AW153" s="2916">
        <f t="shared" si="51"/>
        <v>630</v>
      </c>
      <c r="AX153" s="3042">
        <f>AW153/'Radiología simple.'!$AO$8</f>
        <v>52.5</v>
      </c>
      <c r="AY153" s="1807" t="str" cm="1">
        <f t="array" ref="AY153">_xlfn.IFS(AX153&lt;4,"estandar",AX153&gt;9,"compleja",AX153&gt;4,"avanzada")</f>
        <v>compleja</v>
      </c>
      <c r="AZ153" s="3297">
        <v>2</v>
      </c>
      <c r="BA153" s="3297">
        <v>2</v>
      </c>
      <c r="BB153" s="3297">
        <v>2</v>
      </c>
      <c r="BC153" s="3297">
        <v>1</v>
      </c>
      <c r="BD153" s="1164">
        <v>29.505855203619902</v>
      </c>
      <c r="BE153" s="1164">
        <v>73.2232941176471</v>
      </c>
      <c r="BF153" s="1163"/>
      <c r="BG153" s="1164">
        <v>130.50407239819</v>
      </c>
      <c r="BH153" s="1164">
        <f t="shared" si="52"/>
        <v>233.23322171945699</v>
      </c>
      <c r="BI153" s="1165"/>
      <c r="BJ153" s="1164">
        <v>94.376568784588898</v>
      </c>
      <c r="BK153" s="1164">
        <v>15</v>
      </c>
      <c r="BL153" s="1248">
        <v>1827.16</v>
      </c>
      <c r="BM153" s="1164">
        <v>40.633745306496898</v>
      </c>
      <c r="BN153" s="1164">
        <f t="shared" si="53"/>
        <v>2210.403535810543</v>
      </c>
      <c r="BO153" s="1165"/>
      <c r="BP153" s="1200">
        <v>100</v>
      </c>
      <c r="BQ153" s="600"/>
      <c r="BR153" s="601"/>
    </row>
    <row r="154" spans="1:70" s="602" customFormat="1" ht="54.75" customHeight="1" x14ac:dyDescent="0.35">
      <c r="A154" s="537">
        <v>0</v>
      </c>
      <c r="B154" s="538">
        <v>9</v>
      </c>
      <c r="C154" s="537">
        <v>0</v>
      </c>
      <c r="D154" s="538">
        <v>7</v>
      </c>
      <c r="E154" s="537">
        <v>2</v>
      </c>
      <c r="F154" s="538">
        <v>3</v>
      </c>
      <c r="G154" s="537">
        <v>2</v>
      </c>
      <c r="H154" s="538">
        <v>3</v>
      </c>
      <c r="I154" s="1375" t="str">
        <f t="shared" si="48"/>
        <v>09072323</v>
      </c>
      <c r="J154" s="1375" t="str">
        <f t="shared" si="49"/>
        <v>09072323</v>
      </c>
      <c r="K154" s="835"/>
      <c r="L154" s="835">
        <v>72041</v>
      </c>
      <c r="M154" s="835"/>
      <c r="N154" s="835"/>
      <c r="O154" s="835"/>
      <c r="P154" s="835"/>
      <c r="Q154" s="835"/>
      <c r="R154" s="835"/>
      <c r="S154" s="2703" t="s">
        <v>119</v>
      </c>
      <c r="T154" s="3185"/>
      <c r="U154" s="2698" t="s">
        <v>2441</v>
      </c>
      <c r="V154" s="835"/>
      <c r="W154" s="2722" t="s">
        <v>2814</v>
      </c>
      <c r="X154" s="2503"/>
      <c r="Y154" s="2546"/>
      <c r="Z154" s="2543"/>
      <c r="AA154" s="2543"/>
      <c r="AB154" s="2550" t="s">
        <v>2722</v>
      </c>
      <c r="AC154" s="3507">
        <f t="shared" si="50"/>
        <v>52.5</v>
      </c>
      <c r="AD154" s="3654" t="s">
        <v>2828</v>
      </c>
      <c r="AE154" s="3654"/>
      <c r="AF154" s="3398">
        <v>100</v>
      </c>
      <c r="AG154" s="3398">
        <v>90</v>
      </c>
      <c r="AH154" s="3384"/>
      <c r="AI154" s="3384"/>
      <c r="AJ154" s="3384"/>
      <c r="AK154" s="3384"/>
      <c r="AL154" s="3384"/>
      <c r="AM154" s="3384"/>
      <c r="AN154" s="3384"/>
      <c r="AO154" s="3398">
        <v>100</v>
      </c>
      <c r="AP154" s="3398">
        <v>90</v>
      </c>
      <c r="AQ154" s="2013"/>
      <c r="AR154" s="1784"/>
      <c r="AS154" s="1784"/>
      <c r="AT154" s="1784"/>
      <c r="AU154" s="1907"/>
      <c r="AV154" s="1410"/>
      <c r="AW154" s="2916">
        <f t="shared" si="51"/>
        <v>630</v>
      </c>
      <c r="AX154" s="3042">
        <f>AW154/'Radiología simple.'!$AO$8</f>
        <v>52.5</v>
      </c>
      <c r="AY154" s="1807" t="str" cm="1">
        <f t="array" ref="AY154">_xlfn.IFS(AX154&lt;4,"estandar",AX154&gt;9,"compleja",AX154&gt;4,"avanzada")</f>
        <v>compleja</v>
      </c>
      <c r="AZ154" s="3297">
        <v>2</v>
      </c>
      <c r="BA154" s="3297">
        <v>2</v>
      </c>
      <c r="BB154" s="3297">
        <v>2</v>
      </c>
      <c r="BC154" s="3297">
        <v>1</v>
      </c>
      <c r="BD154" s="1164">
        <v>29.505855203619902</v>
      </c>
      <c r="BE154" s="1164">
        <v>73.2232941176471</v>
      </c>
      <c r="BF154" s="1163"/>
      <c r="BG154" s="1164">
        <v>130.50407239819</v>
      </c>
      <c r="BH154" s="1164">
        <f t="shared" si="52"/>
        <v>233.23322171945699</v>
      </c>
      <c r="BI154" s="1165"/>
      <c r="BJ154" s="1164">
        <v>94.376568784588898</v>
      </c>
      <c r="BK154" s="1164">
        <v>15</v>
      </c>
      <c r="BL154" s="1248">
        <v>2104.16</v>
      </c>
      <c r="BM154" s="1164">
        <v>40.633745306496898</v>
      </c>
      <c r="BN154" s="1164">
        <f t="shared" si="53"/>
        <v>2487.403535810543</v>
      </c>
      <c r="BO154" s="1165"/>
      <c r="BP154" s="1200">
        <v>100</v>
      </c>
      <c r="BQ154" s="600"/>
      <c r="BR154" s="601"/>
    </row>
    <row r="155" spans="1:70" s="602" customFormat="1" ht="54.75" customHeight="1" x14ac:dyDescent="0.35">
      <c r="A155" s="537">
        <v>0</v>
      </c>
      <c r="B155" s="538">
        <v>9</v>
      </c>
      <c r="C155" s="537">
        <v>0</v>
      </c>
      <c r="D155" s="538">
        <v>7</v>
      </c>
      <c r="E155" s="537">
        <v>2</v>
      </c>
      <c r="F155" s="538">
        <v>3</v>
      </c>
      <c r="G155" s="537">
        <v>2</v>
      </c>
      <c r="H155" s="538">
        <v>7</v>
      </c>
      <c r="I155" s="1375" t="str">
        <f t="shared" si="48"/>
        <v>09072327</v>
      </c>
      <c r="J155" s="1375" t="str">
        <f t="shared" si="49"/>
        <v>09072327</v>
      </c>
      <c r="K155" s="835"/>
      <c r="L155" s="835">
        <v>72042</v>
      </c>
      <c r="M155" s="835"/>
      <c r="N155" s="835"/>
      <c r="O155" s="835"/>
      <c r="P155" s="835"/>
      <c r="Q155" s="835"/>
      <c r="R155" s="835"/>
      <c r="S155" s="2703" t="s">
        <v>119</v>
      </c>
      <c r="T155" s="2435"/>
      <c r="U155" s="2698" t="s">
        <v>2442</v>
      </c>
      <c r="V155" s="835"/>
      <c r="W155" s="2722" t="s">
        <v>2818</v>
      </c>
      <c r="X155" s="2503"/>
      <c r="Y155" s="2546"/>
      <c r="Z155" s="2543"/>
      <c r="AA155" s="2543"/>
      <c r="AB155" s="2550" t="s">
        <v>2663</v>
      </c>
      <c r="AC155" s="3507">
        <f t="shared" si="50"/>
        <v>64.166666666666671</v>
      </c>
      <c r="AD155" s="3654" t="s">
        <v>2831</v>
      </c>
      <c r="AE155" s="3654"/>
      <c r="AF155" s="3398">
        <v>90</v>
      </c>
      <c r="AG155" s="3398">
        <v>110</v>
      </c>
      <c r="AH155" s="3384"/>
      <c r="AI155" s="3384"/>
      <c r="AJ155" s="3384"/>
      <c r="AK155" s="3384"/>
      <c r="AL155" s="3384"/>
      <c r="AM155" s="3384"/>
      <c r="AN155" s="3384"/>
      <c r="AO155" s="3398">
        <v>90</v>
      </c>
      <c r="AP155" s="3398">
        <v>110</v>
      </c>
      <c r="AQ155" s="2013"/>
      <c r="AR155" s="1784"/>
      <c r="AS155" s="1784"/>
      <c r="AT155" s="1784"/>
      <c r="AU155" s="1907"/>
      <c r="AV155" s="1410"/>
      <c r="AW155" s="2916">
        <f t="shared" si="51"/>
        <v>770</v>
      </c>
      <c r="AX155" s="3042">
        <f>AW155/'Radiología simple.'!$AO$8</f>
        <v>64.166666666666671</v>
      </c>
      <c r="AY155" s="1807" t="str" cm="1">
        <f t="array" ref="AY155">_xlfn.IFS(AX155&lt;4,"estandar",AX155&gt;9,"compleja",AX155&gt;4,"avanzada")</f>
        <v>compleja</v>
      </c>
      <c r="AZ155" s="3297">
        <v>2</v>
      </c>
      <c r="BA155" s="3297">
        <v>2</v>
      </c>
      <c r="BB155" s="3297">
        <v>2</v>
      </c>
      <c r="BC155" s="3297">
        <v>1</v>
      </c>
      <c r="BD155" s="1164">
        <v>36.062711915535402</v>
      </c>
      <c r="BE155" s="1164">
        <v>89.495137254902005</v>
      </c>
      <c r="BF155" s="1163"/>
      <c r="BG155" s="1164">
        <v>159.504977375566</v>
      </c>
      <c r="BH155" s="1164">
        <f t="shared" si="52"/>
        <v>285.06282654600341</v>
      </c>
      <c r="BI155" s="1165"/>
      <c r="BJ155" s="1164">
        <v>115.349139625609</v>
      </c>
      <c r="BK155" s="1164">
        <v>15</v>
      </c>
      <c r="BL155" s="1248">
        <v>1827.16</v>
      </c>
      <c r="BM155" s="1164">
        <v>40.633745306496898</v>
      </c>
      <c r="BN155" s="1164">
        <f t="shared" si="53"/>
        <v>2283.2057114781096</v>
      </c>
      <c r="BO155" s="1165"/>
      <c r="BP155" s="1200">
        <v>100</v>
      </c>
      <c r="BQ155" s="600"/>
      <c r="BR155" s="601"/>
    </row>
    <row r="156" spans="1:70" s="602" customFormat="1" ht="54.75" customHeight="1" x14ac:dyDescent="0.35">
      <c r="A156" s="537">
        <v>0</v>
      </c>
      <c r="B156" s="538">
        <v>9</v>
      </c>
      <c r="C156" s="537">
        <v>0</v>
      </c>
      <c r="D156" s="538">
        <v>7</v>
      </c>
      <c r="E156" s="537">
        <v>2</v>
      </c>
      <c r="F156" s="538">
        <v>3</v>
      </c>
      <c r="G156" s="537">
        <v>3</v>
      </c>
      <c r="H156" s="538">
        <v>1</v>
      </c>
      <c r="I156" s="1375" t="str">
        <f t="shared" si="48"/>
        <v>09072331</v>
      </c>
      <c r="J156" s="1375" t="str">
        <f t="shared" si="49"/>
        <v>09072331</v>
      </c>
      <c r="K156" s="835"/>
      <c r="L156" s="835">
        <v>72043</v>
      </c>
      <c r="M156" s="835"/>
      <c r="N156" s="835"/>
      <c r="O156" s="835"/>
      <c r="P156" s="835"/>
      <c r="Q156" s="835"/>
      <c r="R156" s="835"/>
      <c r="S156" s="2703" t="s">
        <v>119</v>
      </c>
      <c r="T156" s="2435"/>
      <c r="U156" s="3163" t="s">
        <v>2443</v>
      </c>
      <c r="V156" s="835"/>
      <c r="W156" s="2722" t="s">
        <v>2823</v>
      </c>
      <c r="X156" s="2503"/>
      <c r="Y156" s="2546"/>
      <c r="Z156" s="2543"/>
      <c r="AA156" s="2543"/>
      <c r="AB156" s="2550" t="s">
        <v>2663</v>
      </c>
      <c r="AC156" s="3507">
        <f t="shared" si="50"/>
        <v>70</v>
      </c>
      <c r="AD156" s="3654" t="s">
        <v>2831</v>
      </c>
      <c r="AE156" s="3654"/>
      <c r="AF156" s="3398">
        <v>90</v>
      </c>
      <c r="AG156" s="3398">
        <v>120</v>
      </c>
      <c r="AH156" s="3384"/>
      <c r="AI156" s="3384"/>
      <c r="AJ156" s="3384"/>
      <c r="AK156" s="3384"/>
      <c r="AL156" s="3384"/>
      <c r="AM156" s="3384"/>
      <c r="AN156" s="3384"/>
      <c r="AO156" s="3398">
        <v>90</v>
      </c>
      <c r="AP156" s="3398">
        <v>120</v>
      </c>
      <c r="AQ156" s="2013"/>
      <c r="AR156" s="1784"/>
      <c r="AS156" s="1784"/>
      <c r="AT156" s="1784"/>
      <c r="AU156" s="1907"/>
      <c r="AV156" s="1410"/>
      <c r="AW156" s="2916">
        <f t="shared" si="51"/>
        <v>840</v>
      </c>
      <c r="AX156" s="3042">
        <f>AW156/'Radiología simple.'!$AO$8</f>
        <v>70</v>
      </c>
      <c r="AY156" s="1807" t="str" cm="1">
        <f t="array" ref="AY156">_xlfn.IFS(AX156&lt;4,"estandar",AX156&gt;9,"compleja",AX156&gt;4,"avanzada")</f>
        <v>compleja</v>
      </c>
      <c r="AZ156" s="3297">
        <v>2</v>
      </c>
      <c r="BA156" s="3297">
        <v>2</v>
      </c>
      <c r="BB156" s="3297">
        <v>2</v>
      </c>
      <c r="BC156" s="3297">
        <v>1</v>
      </c>
      <c r="BD156" s="1164">
        <v>39.341140271493202</v>
      </c>
      <c r="BE156" s="1164">
        <v>97.631058823529401</v>
      </c>
      <c r="BF156" s="1163"/>
      <c r="BG156" s="1164">
        <v>174.00542986425299</v>
      </c>
      <c r="BH156" s="1164">
        <f t="shared" si="52"/>
        <v>310.97762895927559</v>
      </c>
      <c r="BI156" s="1165"/>
      <c r="BJ156" s="1164">
        <v>125.835425046118</v>
      </c>
      <c r="BK156" s="1164">
        <v>15</v>
      </c>
      <c r="BL156" s="1248">
        <v>1911.16</v>
      </c>
      <c r="BM156" s="1164">
        <v>40.633745306496898</v>
      </c>
      <c r="BN156" s="1164">
        <f t="shared" si="53"/>
        <v>2403.6067993118909</v>
      </c>
      <c r="BO156" s="1165"/>
      <c r="BP156" s="1200">
        <v>100</v>
      </c>
      <c r="BQ156" s="600"/>
      <c r="BR156" s="601"/>
    </row>
    <row r="157" spans="1:70" s="602" customFormat="1" ht="54.75" customHeight="1" x14ac:dyDescent="0.35">
      <c r="A157" s="537">
        <v>0</v>
      </c>
      <c r="B157" s="538">
        <v>9</v>
      </c>
      <c r="C157" s="537">
        <v>0</v>
      </c>
      <c r="D157" s="538">
        <v>7</v>
      </c>
      <c r="E157" s="537">
        <v>2</v>
      </c>
      <c r="F157" s="538">
        <v>3</v>
      </c>
      <c r="G157" s="537">
        <v>0</v>
      </c>
      <c r="H157" s="538">
        <v>3</v>
      </c>
      <c r="I157" s="1375" t="str">
        <f t="shared" si="48"/>
        <v>09072303</v>
      </c>
      <c r="J157" s="1375" t="str">
        <f t="shared" si="49"/>
        <v>09072303</v>
      </c>
      <c r="K157" s="835"/>
      <c r="L157" s="835">
        <v>72045</v>
      </c>
      <c r="M157" s="835"/>
      <c r="N157" s="835"/>
      <c r="O157" s="835"/>
      <c r="P157" s="835"/>
      <c r="Q157" s="835"/>
      <c r="R157" s="835"/>
      <c r="S157" s="2703" t="s">
        <v>119</v>
      </c>
      <c r="T157" s="2435"/>
      <c r="U157" s="3163" t="s">
        <v>2444</v>
      </c>
      <c r="V157" s="835"/>
      <c r="W157" s="2722" t="s">
        <v>2832</v>
      </c>
      <c r="X157" s="2503"/>
      <c r="Y157" s="2546"/>
      <c r="Z157" s="2543"/>
      <c r="AA157" s="2543"/>
      <c r="AB157" s="2550" t="s">
        <v>2833</v>
      </c>
      <c r="AC157" s="3507">
        <f t="shared" si="50"/>
        <v>140</v>
      </c>
      <c r="AD157" s="3654" t="s">
        <v>2834</v>
      </c>
      <c r="AE157" s="3654"/>
      <c r="AF157" s="3398">
        <v>240</v>
      </c>
      <c r="AG157" s="3398">
        <v>240</v>
      </c>
      <c r="AH157" s="3384"/>
      <c r="AI157" s="3384"/>
      <c r="AJ157" s="3384"/>
      <c r="AK157" s="3384"/>
      <c r="AL157" s="3384"/>
      <c r="AM157" s="3384"/>
      <c r="AN157" s="3384"/>
      <c r="AO157" s="3398">
        <v>240</v>
      </c>
      <c r="AP157" s="3398">
        <v>240</v>
      </c>
      <c r="AQ157" s="2013"/>
      <c r="AR157" s="1784"/>
      <c r="AS157" s="1784"/>
      <c r="AT157" s="1784"/>
      <c r="AU157" s="1907"/>
      <c r="AV157" s="1410"/>
      <c r="AW157" s="2916">
        <f t="shared" si="51"/>
        <v>1680</v>
      </c>
      <c r="AX157" s="3042">
        <f>AW157/'Radiología simple.'!$AO$8</f>
        <v>140</v>
      </c>
      <c r="AY157" s="1807" t="str" cm="1">
        <f t="array" ref="AY157">_xlfn.IFS(AX157&lt;4,"estandar",AX157&gt;9,"compleja",AX157&gt;4,"avanzada")</f>
        <v>compleja</v>
      </c>
      <c r="AZ157" s="3297">
        <v>2</v>
      </c>
      <c r="BA157" s="3297">
        <v>2</v>
      </c>
      <c r="BB157" s="3297">
        <v>2</v>
      </c>
      <c r="BC157" s="3297">
        <v>1</v>
      </c>
      <c r="BD157" s="1164">
        <v>29.505855203619902</v>
      </c>
      <c r="BE157" s="1164">
        <v>73.2232941176471</v>
      </c>
      <c r="BF157" s="1163"/>
      <c r="BG157" s="1164">
        <v>130.50407239819</v>
      </c>
      <c r="BH157" s="1164">
        <f t="shared" si="52"/>
        <v>233.23322171945699</v>
      </c>
      <c r="BI157" s="1165"/>
      <c r="BJ157" s="1164">
        <v>94.376568784588898</v>
      </c>
      <c r="BK157" s="1164">
        <v>15</v>
      </c>
      <c r="BL157" s="1248">
        <v>2104.16</v>
      </c>
      <c r="BM157" s="1164">
        <v>40.633745306496898</v>
      </c>
      <c r="BN157" s="1164">
        <f t="shared" si="53"/>
        <v>2487.403535810543</v>
      </c>
      <c r="BO157" s="1165"/>
      <c r="BP157" s="1200">
        <v>100</v>
      </c>
      <c r="BQ157" s="600"/>
      <c r="BR157" s="601"/>
    </row>
    <row r="158" spans="1:70" s="602" customFormat="1" ht="54.75" customHeight="1" x14ac:dyDescent="0.35">
      <c r="A158" s="537">
        <v>0</v>
      </c>
      <c r="B158" s="538">
        <v>9</v>
      </c>
      <c r="C158" s="537">
        <v>0</v>
      </c>
      <c r="D158" s="538">
        <v>7</v>
      </c>
      <c r="E158" s="537">
        <v>2</v>
      </c>
      <c r="F158" s="538">
        <v>3</v>
      </c>
      <c r="G158" s="537">
        <v>0</v>
      </c>
      <c r="H158" s="538">
        <v>6</v>
      </c>
      <c r="I158" s="1375" t="str">
        <f t="shared" si="48"/>
        <v>09072306</v>
      </c>
      <c r="J158" s="1375" t="str">
        <f t="shared" si="49"/>
        <v>09072306</v>
      </c>
      <c r="K158" s="835"/>
      <c r="L158" s="835">
        <v>72046</v>
      </c>
      <c r="M158" s="835"/>
      <c r="N158" s="835"/>
      <c r="O158" s="835"/>
      <c r="P158" s="835"/>
      <c r="Q158" s="835"/>
      <c r="R158" s="835"/>
      <c r="S158" s="2703" t="s">
        <v>119</v>
      </c>
      <c r="T158" s="2435"/>
      <c r="U158" s="3163" t="s">
        <v>2445</v>
      </c>
      <c r="V158" s="835"/>
      <c r="W158" s="2722" t="s">
        <v>2835</v>
      </c>
      <c r="X158" s="2503"/>
      <c r="Y158" s="2546"/>
      <c r="Z158" s="2543"/>
      <c r="AA158" s="2543"/>
      <c r="AB158" s="2550" t="s">
        <v>2833</v>
      </c>
      <c r="AC158" s="3507">
        <f t="shared" si="50"/>
        <v>140</v>
      </c>
      <c r="AD158" s="3654" t="s">
        <v>2836</v>
      </c>
      <c r="AE158" s="3654"/>
      <c r="AF158" s="3398">
        <v>240</v>
      </c>
      <c r="AG158" s="3398">
        <v>240</v>
      </c>
      <c r="AH158" s="3384"/>
      <c r="AI158" s="3384"/>
      <c r="AJ158" s="3384"/>
      <c r="AK158" s="3384"/>
      <c r="AL158" s="3384"/>
      <c r="AM158" s="3384"/>
      <c r="AN158" s="3384"/>
      <c r="AO158" s="3398">
        <v>240</v>
      </c>
      <c r="AP158" s="3398">
        <v>240</v>
      </c>
      <c r="AQ158" s="2013"/>
      <c r="AR158" s="1784"/>
      <c r="AS158" s="1784"/>
      <c r="AT158" s="1784"/>
      <c r="AU158" s="1907"/>
      <c r="AV158" s="1410"/>
      <c r="AW158" s="2916">
        <f t="shared" si="51"/>
        <v>1680</v>
      </c>
      <c r="AX158" s="3042">
        <f>AW158/'Radiología simple.'!$AO$8</f>
        <v>140</v>
      </c>
      <c r="AY158" s="1807" t="str" cm="1">
        <f t="array" ref="AY158">_xlfn.IFS(AX158&lt;4,"estandar",AX158&gt;9,"compleja",AX158&gt;4,"avanzada")</f>
        <v>compleja</v>
      </c>
      <c r="AZ158" s="3297">
        <v>2</v>
      </c>
      <c r="BA158" s="3297">
        <v>2</v>
      </c>
      <c r="BB158" s="3297">
        <v>2</v>
      </c>
      <c r="BC158" s="3297">
        <v>1</v>
      </c>
      <c r="BD158" s="1164">
        <v>29.505855203619902</v>
      </c>
      <c r="BE158" s="1164">
        <v>73.2232941176471</v>
      </c>
      <c r="BF158" s="1163"/>
      <c r="BG158" s="1164">
        <v>130.50407239819</v>
      </c>
      <c r="BH158" s="1164">
        <f t="shared" si="52"/>
        <v>233.23322171945699</v>
      </c>
      <c r="BI158" s="1165"/>
      <c r="BJ158" s="1164">
        <v>94.376568784588898</v>
      </c>
      <c r="BK158" s="1164">
        <v>15</v>
      </c>
      <c r="BL158" s="1248">
        <v>1827.16</v>
      </c>
      <c r="BM158" s="1164">
        <v>40.633745306496898</v>
      </c>
      <c r="BN158" s="1164">
        <f t="shared" si="53"/>
        <v>2210.403535810543</v>
      </c>
      <c r="BO158" s="1165"/>
      <c r="BP158" s="1200">
        <v>100</v>
      </c>
      <c r="BQ158" s="600"/>
      <c r="BR158" s="601"/>
    </row>
    <row r="159" spans="1:70" s="602" customFormat="1" ht="54.75" customHeight="1" x14ac:dyDescent="0.35">
      <c r="A159" s="537">
        <v>0</v>
      </c>
      <c r="B159" s="538">
        <v>9</v>
      </c>
      <c r="C159" s="537">
        <v>0</v>
      </c>
      <c r="D159" s="538">
        <v>7</v>
      </c>
      <c r="E159" s="537">
        <v>2</v>
      </c>
      <c r="F159" s="538">
        <v>3</v>
      </c>
      <c r="G159" s="537">
        <v>1</v>
      </c>
      <c r="H159" s="538">
        <v>3</v>
      </c>
      <c r="I159" s="1375" t="str">
        <f t="shared" ref="I159:I160" si="55">CONCATENATE(A159,B159,C159,D159,E159,F159,G159,H159)</f>
        <v>09072313</v>
      </c>
      <c r="J159" s="1375" t="str">
        <f t="shared" si="49"/>
        <v>09072313</v>
      </c>
      <c r="K159" s="835"/>
      <c r="L159" s="835"/>
      <c r="M159" s="835"/>
      <c r="N159" s="835"/>
      <c r="O159" s="835"/>
      <c r="P159" s="835"/>
      <c r="Q159" s="835"/>
      <c r="R159" s="835"/>
      <c r="S159" s="2703" t="s">
        <v>119</v>
      </c>
      <c r="T159" s="3312"/>
      <c r="U159" s="3163" t="s">
        <v>2837</v>
      </c>
      <c r="V159" s="835"/>
      <c r="W159" s="2722" t="s">
        <v>2838</v>
      </c>
      <c r="X159" s="2503"/>
      <c r="Y159" s="2546"/>
      <c r="Z159" s="2543"/>
      <c r="AA159" s="2543"/>
      <c r="AB159" s="2550" t="s">
        <v>2839</v>
      </c>
      <c r="AC159" s="3507">
        <f t="shared" si="50"/>
        <v>70</v>
      </c>
      <c r="AD159" s="3654" t="s">
        <v>2840</v>
      </c>
      <c r="AE159" s="3654"/>
      <c r="AF159" s="3398">
        <v>140</v>
      </c>
      <c r="AG159" s="3398">
        <v>120</v>
      </c>
      <c r="AH159" s="3384"/>
      <c r="AI159" s="3384"/>
      <c r="AJ159" s="3384"/>
      <c r="AK159" s="3384"/>
      <c r="AL159" s="3384"/>
      <c r="AM159" s="3384"/>
      <c r="AN159" s="3384"/>
      <c r="AO159" s="3398">
        <v>140</v>
      </c>
      <c r="AP159" s="3398">
        <v>120</v>
      </c>
      <c r="AQ159" s="2013"/>
      <c r="AR159" s="1784"/>
      <c r="AS159" s="1784"/>
      <c r="AT159" s="1784"/>
      <c r="AU159" s="1907"/>
      <c r="AV159" s="1410"/>
      <c r="AW159" s="2916">
        <f t="shared" si="51"/>
        <v>840</v>
      </c>
      <c r="AX159" s="3042">
        <f>AW159/'Radiología simple.'!$AO$8</f>
        <v>70</v>
      </c>
      <c r="AY159" s="1807" t="str" cm="1">
        <f t="array" ref="AY159">_xlfn.IFS(AX159&lt;4,"estandar",AX159&gt;9,"compleja",AX159&gt;4,"avanzada")</f>
        <v>compleja</v>
      </c>
      <c r="AZ159" s="3297">
        <v>2</v>
      </c>
      <c r="BA159" s="3297">
        <v>2</v>
      </c>
      <c r="BB159" s="3297">
        <v>2</v>
      </c>
      <c r="BC159" s="3297">
        <v>1</v>
      </c>
      <c r="BD159" s="1164"/>
      <c r="BE159" s="1164"/>
      <c r="BF159" s="1163"/>
      <c r="BG159" s="1164"/>
      <c r="BH159" s="1164"/>
      <c r="BI159" s="1165"/>
      <c r="BJ159" s="1164"/>
      <c r="BK159" s="1164"/>
      <c r="BL159" s="1248"/>
      <c r="BM159" s="1164"/>
      <c r="BN159" s="1164"/>
      <c r="BO159" s="1165"/>
      <c r="BP159" s="1200"/>
      <c r="BQ159" s="600"/>
      <c r="BR159" s="601"/>
    </row>
    <row r="160" spans="1:70" s="602" customFormat="1" ht="54.75" customHeight="1" x14ac:dyDescent="0.35">
      <c r="A160" s="537">
        <v>0</v>
      </c>
      <c r="B160" s="538">
        <v>9</v>
      </c>
      <c r="C160" s="537">
        <v>0</v>
      </c>
      <c r="D160" s="538">
        <v>7</v>
      </c>
      <c r="E160" s="537">
        <v>2</v>
      </c>
      <c r="F160" s="538">
        <v>3</v>
      </c>
      <c r="G160" s="537">
        <v>1</v>
      </c>
      <c r="H160" s="538">
        <v>5</v>
      </c>
      <c r="I160" s="1375" t="str">
        <f t="shared" si="55"/>
        <v>09072315</v>
      </c>
      <c r="J160" s="1375" t="str">
        <f t="shared" si="49"/>
        <v>09072315</v>
      </c>
      <c r="K160" s="835"/>
      <c r="L160" s="835"/>
      <c r="M160" s="835"/>
      <c r="N160" s="835"/>
      <c r="O160" s="835"/>
      <c r="P160" s="835"/>
      <c r="Q160" s="835"/>
      <c r="R160" s="835"/>
      <c r="S160" s="2703" t="s">
        <v>119</v>
      </c>
      <c r="T160" s="3312"/>
      <c r="U160" s="3163" t="s">
        <v>2446</v>
      </c>
      <c r="V160" s="835"/>
      <c r="W160" s="2722" t="s">
        <v>2841</v>
      </c>
      <c r="X160" s="2503"/>
      <c r="Y160" s="2546"/>
      <c r="Z160" s="2543"/>
      <c r="AA160" s="2543"/>
      <c r="AB160" s="2550" t="s">
        <v>2825</v>
      </c>
      <c r="AC160" s="3507">
        <f t="shared" si="50"/>
        <v>140</v>
      </c>
      <c r="AD160" s="3654" t="s">
        <v>2842</v>
      </c>
      <c r="AE160" s="3654"/>
      <c r="AF160" s="3398">
        <v>180</v>
      </c>
      <c r="AG160" s="3398">
        <v>240</v>
      </c>
      <c r="AH160" s="3384"/>
      <c r="AI160" s="3384"/>
      <c r="AJ160" s="3384"/>
      <c r="AK160" s="3384"/>
      <c r="AL160" s="3384"/>
      <c r="AM160" s="3384"/>
      <c r="AN160" s="3384"/>
      <c r="AO160" s="3398">
        <v>180</v>
      </c>
      <c r="AP160" s="3398">
        <v>240</v>
      </c>
      <c r="AQ160" s="2013"/>
      <c r="AR160" s="1784"/>
      <c r="AS160" s="1784"/>
      <c r="AT160" s="1784"/>
      <c r="AU160" s="1907"/>
      <c r="AV160" s="1410"/>
      <c r="AW160" s="2916">
        <f t="shared" si="51"/>
        <v>1680</v>
      </c>
      <c r="AX160" s="3042">
        <f>AW160/'Radiología simple.'!$AO$8</f>
        <v>140</v>
      </c>
      <c r="AY160" s="1807" t="str" cm="1">
        <f t="array" ref="AY160">_xlfn.IFS(AX160&lt;4,"estandar",AX160&gt;9,"compleja",AX160&gt;4,"avanzada")</f>
        <v>compleja</v>
      </c>
      <c r="AZ160" s="3297">
        <v>2</v>
      </c>
      <c r="BA160" s="3297">
        <v>2</v>
      </c>
      <c r="BB160" s="3297">
        <v>2</v>
      </c>
      <c r="BC160" s="3297">
        <v>1</v>
      </c>
      <c r="BD160" s="1164"/>
      <c r="BE160" s="1164"/>
      <c r="BF160" s="1163"/>
      <c r="BG160" s="1164"/>
      <c r="BH160" s="1164"/>
      <c r="BI160" s="1165"/>
      <c r="BJ160" s="1164"/>
      <c r="BK160" s="1164"/>
      <c r="BL160" s="1248"/>
      <c r="BM160" s="1164"/>
      <c r="BN160" s="1164"/>
      <c r="BO160" s="1165"/>
      <c r="BP160" s="1200"/>
      <c r="BQ160" s="600"/>
      <c r="BR160" s="601"/>
    </row>
    <row r="161" spans="1:70" ht="20.25" customHeight="1" x14ac:dyDescent="0.55000000000000004">
      <c r="A161" s="90"/>
      <c r="B161" s="89"/>
      <c r="C161" s="90"/>
      <c r="D161" s="89"/>
      <c r="E161" s="90"/>
      <c r="F161" s="89"/>
      <c r="G161" s="90"/>
      <c r="H161" s="89"/>
      <c r="I161" s="1339" t="str">
        <f t="shared" ref="I161:I171" si="56">CONCATENATE(A161,B161,C161,D161,E161,F161,G161,H161)</f>
        <v/>
      </c>
      <c r="J161" s="1339"/>
      <c r="K161" s="127"/>
      <c r="L161" s="127"/>
      <c r="M161" s="120"/>
      <c r="N161" s="120"/>
      <c r="O161" s="120"/>
      <c r="P161" s="120"/>
      <c r="Q161" s="120"/>
      <c r="R161" s="120"/>
      <c r="S161" s="127"/>
      <c r="T161" s="60"/>
      <c r="U161" s="138"/>
      <c r="V161" s="127"/>
      <c r="W161" s="3112"/>
      <c r="X161" s="61"/>
      <c r="Y161" s="61"/>
      <c r="Z161" s="61"/>
      <c r="AA161" s="61"/>
      <c r="AB161" s="1885"/>
      <c r="AC161" s="3528"/>
      <c r="AD161" s="3528"/>
      <c r="AE161" s="3528"/>
      <c r="AF161" s="3384"/>
      <c r="AG161" s="3384"/>
      <c r="AH161" s="3384"/>
      <c r="AI161" s="3384"/>
      <c r="AJ161" s="3384"/>
      <c r="AK161" s="3384"/>
      <c r="AL161" s="3384"/>
      <c r="AM161" s="3384"/>
      <c r="AN161" s="3384"/>
      <c r="AO161" s="3384"/>
      <c r="AP161" s="3384"/>
      <c r="AQ161" s="2013"/>
      <c r="AR161" s="1784"/>
      <c r="AS161" s="1784"/>
      <c r="AT161" s="1784"/>
      <c r="AU161" s="1907"/>
      <c r="AV161" s="1410"/>
      <c r="AW161" s="1850"/>
      <c r="AX161" s="1552"/>
      <c r="AY161" s="1851"/>
      <c r="AZ161" s="1560"/>
      <c r="BA161" s="1147"/>
      <c r="BB161" s="1147"/>
      <c r="BC161" s="1147"/>
      <c r="BD161" s="1164"/>
      <c r="BE161" s="1164"/>
      <c r="BF161" s="1163"/>
      <c r="BG161" s="1164"/>
      <c r="BH161" s="1164"/>
      <c r="BI161" s="1162"/>
      <c r="BJ161" s="1164"/>
      <c r="BK161" s="1164"/>
      <c r="BL161" s="1164"/>
      <c r="BM161" s="1164"/>
      <c r="BN161" s="1164"/>
      <c r="BO161" s="1165"/>
      <c r="BP161" s="1200"/>
      <c r="BQ161" s="177"/>
      <c r="BR161" s="46"/>
    </row>
    <row r="162" spans="1:70" ht="20.25" customHeight="1" x14ac:dyDescent="0.6">
      <c r="A162" s="809"/>
      <c r="B162" s="810"/>
      <c r="C162" s="809"/>
      <c r="D162" s="810"/>
      <c r="E162" s="809"/>
      <c r="F162" s="810"/>
      <c r="G162" s="809"/>
      <c r="H162" s="810"/>
      <c r="I162" s="811" t="str">
        <f t="shared" si="56"/>
        <v/>
      </c>
      <c r="J162" s="811"/>
      <c r="K162" s="943">
        <v>205</v>
      </c>
      <c r="L162" s="943"/>
      <c r="M162" s="943"/>
      <c r="N162" s="943"/>
      <c r="O162" s="943"/>
      <c r="P162" s="943"/>
      <c r="Q162" s="943"/>
      <c r="R162" s="943"/>
      <c r="S162" s="944" t="s">
        <v>119</v>
      </c>
      <c r="T162" s="1006" t="s">
        <v>2843</v>
      </c>
      <c r="U162" s="1015"/>
      <c r="V162" s="1019"/>
      <c r="W162" s="3103"/>
      <c r="X162" s="945" t="s">
        <v>2844</v>
      </c>
      <c r="Y162" s="945"/>
      <c r="Z162" s="945"/>
      <c r="AA162" s="945"/>
      <c r="AB162" s="1607"/>
      <c r="AC162" s="3658"/>
      <c r="AD162" s="3658"/>
      <c r="AE162" s="3658"/>
      <c r="AF162" s="3620"/>
      <c r="AG162" s="3620"/>
      <c r="AH162" s="3620"/>
      <c r="AI162" s="3620"/>
      <c r="AJ162" s="3620"/>
      <c r="AK162" s="3620"/>
      <c r="AL162" s="3620"/>
      <c r="AM162" s="3620"/>
      <c r="AN162" s="3620"/>
      <c r="AO162" s="3620"/>
      <c r="AP162" s="3620"/>
      <c r="AQ162" s="2148"/>
      <c r="AR162" s="1957"/>
      <c r="AS162" s="1957"/>
      <c r="AT162" s="1957"/>
      <c r="AU162" s="1973"/>
      <c r="AV162" s="1945"/>
      <c r="AW162" s="1935"/>
      <c r="AX162" s="1599"/>
      <c r="AY162" s="1936"/>
      <c r="AZ162" s="1627"/>
      <c r="BA162" s="1222"/>
      <c r="BB162" s="1222"/>
      <c r="BC162" s="1222"/>
      <c r="BD162" s="1223"/>
      <c r="BE162" s="1223"/>
      <c r="BF162" s="1222"/>
      <c r="BG162" s="1223"/>
      <c r="BH162" s="1223"/>
      <c r="BI162" s="1232"/>
      <c r="BJ162" s="1223"/>
      <c r="BK162" s="1223"/>
      <c r="BL162" s="1223"/>
      <c r="BM162" s="1223"/>
      <c r="BN162" s="1223"/>
      <c r="BO162" s="1224"/>
      <c r="BP162" s="1225"/>
      <c r="BQ162" s="177"/>
      <c r="BR162" s="46"/>
    </row>
    <row r="163" spans="1:70" s="602" customFormat="1" ht="62.25" customHeight="1" x14ac:dyDescent="0.35">
      <c r="A163" s="537">
        <v>0</v>
      </c>
      <c r="B163" s="538">
        <v>9</v>
      </c>
      <c r="C163" s="537">
        <v>0</v>
      </c>
      <c r="D163" s="538">
        <v>7</v>
      </c>
      <c r="E163" s="537">
        <v>2</v>
      </c>
      <c r="F163" s="538">
        <v>4</v>
      </c>
      <c r="G163" s="537">
        <v>0</v>
      </c>
      <c r="H163" s="538">
        <v>0</v>
      </c>
      <c r="I163" s="1375" t="str">
        <f t="shared" si="56"/>
        <v>09072400</v>
      </c>
      <c r="J163" s="1375" t="str">
        <f t="shared" ref="J163:J174" si="57">CONCATENATE(A163,B163,C163,D163,E163,F163,G163,H163)</f>
        <v>09072400</v>
      </c>
      <c r="K163" s="3052"/>
      <c r="L163" s="3052"/>
      <c r="M163" s="3052"/>
      <c r="N163" s="3052"/>
      <c r="O163" s="3052"/>
      <c r="P163" s="3052"/>
      <c r="Q163" s="3052"/>
      <c r="R163" s="3052"/>
      <c r="S163" s="2703" t="s">
        <v>119</v>
      </c>
      <c r="T163" s="2663" t="s">
        <v>2845</v>
      </c>
      <c r="U163" s="3190"/>
      <c r="V163" s="2703"/>
      <c r="W163" s="2722" t="s">
        <v>2846</v>
      </c>
      <c r="X163" s="2487"/>
      <c r="Y163" s="3053" t="s">
        <v>649</v>
      </c>
      <c r="Z163" s="2543"/>
      <c r="AA163" s="2543"/>
      <c r="AB163" s="3309"/>
      <c r="AC163" s="3661"/>
      <c r="AD163" s="3661"/>
      <c r="AE163" s="3661"/>
      <c r="AF163" s="3384"/>
      <c r="AG163" s="3384"/>
      <c r="AH163" s="3384"/>
      <c r="AI163" s="3384"/>
      <c r="AJ163" s="3384"/>
      <c r="AK163" s="3384"/>
      <c r="AL163" s="3384"/>
      <c r="AM163" s="3384"/>
      <c r="AN163" s="3384"/>
      <c r="AO163" s="3384"/>
      <c r="AP163" s="3384"/>
      <c r="AQ163" s="2013"/>
      <c r="AR163" s="1784"/>
      <c r="AS163" s="1784"/>
      <c r="AT163" s="1784"/>
      <c r="AU163" s="1907"/>
      <c r="AV163" s="1410"/>
      <c r="AW163" s="1850"/>
      <c r="AX163" s="1552"/>
      <c r="AY163" s="1851"/>
      <c r="AZ163" s="1555"/>
      <c r="BA163" s="1163"/>
      <c r="BB163" s="1163"/>
      <c r="BC163" s="1163"/>
      <c r="BD163" s="1164"/>
      <c r="BE163" s="1164"/>
      <c r="BF163" s="1163"/>
      <c r="BG163" s="1164"/>
      <c r="BH163" s="1164"/>
      <c r="BI163" s="1165"/>
      <c r="BJ163" s="1164"/>
      <c r="BK163" s="1164"/>
      <c r="BL163" s="1164"/>
      <c r="BM163" s="1164"/>
      <c r="BN163" s="1164"/>
      <c r="BO163" s="1165"/>
      <c r="BP163" s="1200"/>
      <c r="BQ163" s="600"/>
      <c r="BR163" s="601"/>
    </row>
    <row r="164" spans="1:70" s="602" customFormat="1" ht="62.25" customHeight="1" x14ac:dyDescent="0.35">
      <c r="A164" s="537">
        <v>0</v>
      </c>
      <c r="B164" s="538">
        <v>9</v>
      </c>
      <c r="C164" s="537">
        <v>0</v>
      </c>
      <c r="D164" s="538">
        <v>7</v>
      </c>
      <c r="E164" s="537">
        <v>2</v>
      </c>
      <c r="F164" s="538">
        <v>4</v>
      </c>
      <c r="G164" s="537">
        <v>0</v>
      </c>
      <c r="H164" s="538">
        <v>1</v>
      </c>
      <c r="I164" s="1375" t="str">
        <f t="shared" si="56"/>
        <v>09072401</v>
      </c>
      <c r="J164" s="1375" t="str">
        <f t="shared" si="57"/>
        <v>09072401</v>
      </c>
      <c r="K164" s="835"/>
      <c r="L164" s="835">
        <v>72051</v>
      </c>
      <c r="M164" s="835"/>
      <c r="N164" s="835"/>
      <c r="O164" s="835"/>
      <c r="P164" s="835"/>
      <c r="Q164" s="835"/>
      <c r="R164" s="835"/>
      <c r="S164" s="2703" t="s">
        <v>119</v>
      </c>
      <c r="T164" s="3185"/>
      <c r="U164" s="2698" t="s">
        <v>2847</v>
      </c>
      <c r="V164" s="835" t="s">
        <v>240</v>
      </c>
      <c r="W164" s="2722" t="s">
        <v>2848</v>
      </c>
      <c r="X164" s="2503" t="s">
        <v>2847</v>
      </c>
      <c r="Y164" s="2546"/>
      <c r="Z164" s="2543"/>
      <c r="AA164" s="2543"/>
      <c r="AB164" s="2550" t="s">
        <v>2722</v>
      </c>
      <c r="AC164" s="3507">
        <f t="shared" ref="AC164:AC178" si="58">AX164</f>
        <v>58.333333333333336</v>
      </c>
      <c r="AD164" s="3654" t="s">
        <v>2849</v>
      </c>
      <c r="AE164" s="3654"/>
      <c r="AF164" s="3398">
        <v>100</v>
      </c>
      <c r="AG164" s="3398">
        <v>100</v>
      </c>
      <c r="AH164" s="3384"/>
      <c r="AI164" s="3384"/>
      <c r="AJ164" s="3384"/>
      <c r="AK164" s="3384"/>
      <c r="AL164" s="3384"/>
      <c r="AM164" s="3384"/>
      <c r="AN164" s="3384"/>
      <c r="AO164" s="3398">
        <v>100</v>
      </c>
      <c r="AP164" s="3398">
        <v>100</v>
      </c>
      <c r="AQ164" s="2013"/>
      <c r="AR164" s="1784"/>
      <c r="AS164" s="1784"/>
      <c r="AT164" s="1784"/>
      <c r="AU164" s="1907"/>
      <c r="AV164" s="1410"/>
      <c r="AW164" s="2916">
        <f t="shared" ref="AW164:AW178" si="59">(AZ164*AP164)+(BA164*AG164)+(BB164*AG164)+(BC164*AG164)</f>
        <v>700</v>
      </c>
      <c r="AX164" s="3042">
        <f>AW164/'Radiología simple.'!$AO$8</f>
        <v>58.333333333333336</v>
      </c>
      <c r="AY164" s="1807" t="str" cm="1">
        <f t="array" ref="AY164">_xlfn.IFS(AX164&lt;4,"estandar",AX164&gt;9,"compleja",AX164&gt;4,"avanzada")</f>
        <v>compleja</v>
      </c>
      <c r="AZ164" s="3297">
        <v>2</v>
      </c>
      <c r="BA164" s="3297">
        <v>2</v>
      </c>
      <c r="BB164" s="3297">
        <v>2</v>
      </c>
      <c r="BC164" s="3297">
        <v>1</v>
      </c>
      <c r="BD164" s="1164">
        <v>32.784283559577702</v>
      </c>
      <c r="BE164" s="1164">
        <v>81.359215686274496</v>
      </c>
      <c r="BF164" s="1163"/>
      <c r="BG164" s="1164">
        <v>145.00452488687799</v>
      </c>
      <c r="BH164" s="1164">
        <f t="shared" ref="BH164:BH171" si="60">SUM(BD164,BE164,BG164)</f>
        <v>259.1480241327302</v>
      </c>
      <c r="BI164" s="1165"/>
      <c r="BJ164" s="1164">
        <v>104.862854205099</v>
      </c>
      <c r="BK164" s="1164">
        <v>15</v>
      </c>
      <c r="BL164" s="1248">
        <v>1182.1600000000001</v>
      </c>
      <c r="BM164" s="1164">
        <v>40.633745306496898</v>
      </c>
      <c r="BN164" s="1164">
        <f t="shared" ref="BN164:BN171" si="61">SUM(BH164,BJ164,BK164,BL164,BM164)</f>
        <v>1601.8046236443261</v>
      </c>
      <c r="BO164" s="1165"/>
      <c r="BP164" s="1200">
        <v>100</v>
      </c>
      <c r="BQ164" s="600"/>
      <c r="BR164" s="601"/>
    </row>
    <row r="165" spans="1:70" s="602" customFormat="1" ht="62.25" customHeight="1" x14ac:dyDescent="0.35">
      <c r="A165" s="537">
        <v>0</v>
      </c>
      <c r="B165" s="538">
        <v>9</v>
      </c>
      <c r="C165" s="537">
        <v>0</v>
      </c>
      <c r="D165" s="538">
        <v>7</v>
      </c>
      <c r="E165" s="537">
        <v>2</v>
      </c>
      <c r="F165" s="538">
        <v>4</v>
      </c>
      <c r="G165" s="537">
        <v>0</v>
      </c>
      <c r="H165" s="538">
        <v>2</v>
      </c>
      <c r="I165" s="1375" t="str">
        <f t="shared" si="56"/>
        <v>09072402</v>
      </c>
      <c r="J165" s="1375" t="str">
        <f t="shared" si="57"/>
        <v>09072402</v>
      </c>
      <c r="K165" s="835"/>
      <c r="L165" s="835">
        <v>72052</v>
      </c>
      <c r="M165" s="835"/>
      <c r="N165" s="835"/>
      <c r="O165" s="835"/>
      <c r="P165" s="835"/>
      <c r="Q165" s="835"/>
      <c r="R165" s="835"/>
      <c r="S165" s="2703" t="s">
        <v>119</v>
      </c>
      <c r="T165" s="3185"/>
      <c r="U165" s="2698" t="s">
        <v>2850</v>
      </c>
      <c r="V165" s="835" t="s">
        <v>240</v>
      </c>
      <c r="W165" s="2722" t="s">
        <v>2851</v>
      </c>
      <c r="X165" s="2503" t="s">
        <v>2850</v>
      </c>
      <c r="Y165" s="2546"/>
      <c r="Z165" s="2543"/>
      <c r="AA165" s="2543"/>
      <c r="AB165" s="2550" t="s">
        <v>2722</v>
      </c>
      <c r="AC165" s="3507">
        <f t="shared" si="58"/>
        <v>58.333333333333336</v>
      </c>
      <c r="AD165" s="3654" t="s">
        <v>2849</v>
      </c>
      <c r="AE165" s="3654"/>
      <c r="AF165" s="3398">
        <v>100</v>
      </c>
      <c r="AG165" s="3398">
        <v>100</v>
      </c>
      <c r="AH165" s="3384"/>
      <c r="AI165" s="3384"/>
      <c r="AJ165" s="3384"/>
      <c r="AK165" s="3384"/>
      <c r="AL165" s="3384"/>
      <c r="AM165" s="3384"/>
      <c r="AN165" s="3384"/>
      <c r="AO165" s="3398">
        <v>100</v>
      </c>
      <c r="AP165" s="3398">
        <v>100</v>
      </c>
      <c r="AQ165" s="2013"/>
      <c r="AR165" s="1784"/>
      <c r="AS165" s="1784"/>
      <c r="AT165" s="1784"/>
      <c r="AU165" s="1907"/>
      <c r="AV165" s="1410"/>
      <c r="AW165" s="2916">
        <f t="shared" si="59"/>
        <v>700</v>
      </c>
      <c r="AX165" s="3042">
        <f>AW165/'Radiología simple.'!$AO$8</f>
        <v>58.333333333333336</v>
      </c>
      <c r="AY165" s="1807" t="str" cm="1">
        <f t="array" ref="AY165">_xlfn.IFS(AX165&lt;4,"estandar",AX165&gt;9,"compleja",AX165&gt;4,"avanzada")</f>
        <v>compleja</v>
      </c>
      <c r="AZ165" s="3297">
        <v>2</v>
      </c>
      <c r="BA165" s="3297">
        <v>2</v>
      </c>
      <c r="BB165" s="3297">
        <v>2</v>
      </c>
      <c r="BC165" s="3297">
        <v>1</v>
      </c>
      <c r="BD165" s="1164">
        <v>32.784283559577702</v>
      </c>
      <c r="BE165" s="1164">
        <v>81.359215686274496</v>
      </c>
      <c r="BF165" s="1163"/>
      <c r="BG165" s="1164">
        <v>145.00452488687799</v>
      </c>
      <c r="BH165" s="1164">
        <f t="shared" si="60"/>
        <v>259.1480241327302</v>
      </c>
      <c r="BI165" s="1165"/>
      <c r="BJ165" s="1164">
        <v>104.862854205099</v>
      </c>
      <c r="BK165" s="1164">
        <v>15</v>
      </c>
      <c r="BL165" s="1248">
        <v>1182.1600000000001</v>
      </c>
      <c r="BM165" s="1164">
        <v>40.633745306496898</v>
      </c>
      <c r="BN165" s="1164">
        <f t="shared" si="61"/>
        <v>1601.8046236443261</v>
      </c>
      <c r="BO165" s="1165"/>
      <c r="BP165" s="1200">
        <v>100</v>
      </c>
      <c r="BQ165" s="600"/>
      <c r="BR165" s="601"/>
    </row>
    <row r="166" spans="1:70" s="602" customFormat="1" ht="62.25" customHeight="1" x14ac:dyDescent="0.35">
      <c r="A166" s="537">
        <v>0</v>
      </c>
      <c r="B166" s="538">
        <v>9</v>
      </c>
      <c r="C166" s="537">
        <v>0</v>
      </c>
      <c r="D166" s="538">
        <v>7</v>
      </c>
      <c r="E166" s="537">
        <v>2</v>
      </c>
      <c r="F166" s="538">
        <v>4</v>
      </c>
      <c r="G166" s="537">
        <v>0</v>
      </c>
      <c r="H166" s="538">
        <v>3</v>
      </c>
      <c r="I166" s="1375" t="str">
        <f t="shared" si="56"/>
        <v>09072403</v>
      </c>
      <c r="J166" s="1375" t="str">
        <f t="shared" si="57"/>
        <v>09072403</v>
      </c>
      <c r="K166" s="835"/>
      <c r="L166" s="835">
        <v>72053</v>
      </c>
      <c r="M166" s="835"/>
      <c r="N166" s="835"/>
      <c r="O166" s="835"/>
      <c r="P166" s="835"/>
      <c r="Q166" s="835"/>
      <c r="R166" s="835"/>
      <c r="S166" s="2703" t="s">
        <v>119</v>
      </c>
      <c r="T166" s="3185"/>
      <c r="U166" s="2698" t="s">
        <v>2852</v>
      </c>
      <c r="V166" s="835" t="s">
        <v>240</v>
      </c>
      <c r="W166" s="2722" t="s">
        <v>2853</v>
      </c>
      <c r="X166" s="2503" t="s">
        <v>2852</v>
      </c>
      <c r="Y166" s="2546"/>
      <c r="Z166" s="2543"/>
      <c r="AA166" s="2543"/>
      <c r="AB166" s="2550" t="s">
        <v>2722</v>
      </c>
      <c r="AC166" s="3507">
        <f t="shared" si="58"/>
        <v>58.333333333333336</v>
      </c>
      <c r="AD166" s="3654" t="s">
        <v>2849</v>
      </c>
      <c r="AE166" s="3654"/>
      <c r="AF166" s="3398">
        <v>100</v>
      </c>
      <c r="AG166" s="3398">
        <v>100</v>
      </c>
      <c r="AH166" s="3384"/>
      <c r="AI166" s="3384"/>
      <c r="AJ166" s="3384"/>
      <c r="AK166" s="3384"/>
      <c r="AL166" s="3384"/>
      <c r="AM166" s="3384"/>
      <c r="AN166" s="3384"/>
      <c r="AO166" s="3398">
        <v>100</v>
      </c>
      <c r="AP166" s="3398">
        <v>100</v>
      </c>
      <c r="AQ166" s="2013"/>
      <c r="AR166" s="1784"/>
      <c r="AS166" s="1784"/>
      <c r="AT166" s="1784"/>
      <c r="AU166" s="1907"/>
      <c r="AV166" s="1410"/>
      <c r="AW166" s="2916">
        <f t="shared" si="59"/>
        <v>700</v>
      </c>
      <c r="AX166" s="3042">
        <f>AW166/'Radiología simple.'!$AO$8</f>
        <v>58.333333333333336</v>
      </c>
      <c r="AY166" s="1807" t="str" cm="1">
        <f t="array" ref="AY166">_xlfn.IFS(AX166&lt;4,"estandar",AX166&gt;9,"compleja",AX166&gt;4,"avanzada")</f>
        <v>compleja</v>
      </c>
      <c r="AZ166" s="3297">
        <v>2</v>
      </c>
      <c r="BA166" s="3297">
        <v>2</v>
      </c>
      <c r="BB166" s="3297">
        <v>2</v>
      </c>
      <c r="BC166" s="3297">
        <v>1</v>
      </c>
      <c r="BD166" s="1164">
        <v>32.784283559577702</v>
      </c>
      <c r="BE166" s="1164">
        <v>81.359215686274496</v>
      </c>
      <c r="BF166" s="1163"/>
      <c r="BG166" s="1164">
        <v>145.00452488687799</v>
      </c>
      <c r="BH166" s="1164">
        <f t="shared" si="60"/>
        <v>259.1480241327302</v>
      </c>
      <c r="BI166" s="1165"/>
      <c r="BJ166" s="1164">
        <v>104.862854205099</v>
      </c>
      <c r="BK166" s="1164">
        <v>15</v>
      </c>
      <c r="BL166" s="1248">
        <v>1182.1600000000001</v>
      </c>
      <c r="BM166" s="1164">
        <v>40.633745306496898</v>
      </c>
      <c r="BN166" s="1164">
        <f t="shared" si="61"/>
        <v>1601.8046236443261</v>
      </c>
      <c r="BO166" s="1165"/>
      <c r="BP166" s="1200">
        <v>100</v>
      </c>
      <c r="BQ166" s="600"/>
      <c r="BR166" s="601"/>
    </row>
    <row r="167" spans="1:70" s="602" customFormat="1" ht="62.25" customHeight="1" x14ac:dyDescent="0.35">
      <c r="A167" s="537">
        <v>0</v>
      </c>
      <c r="B167" s="538">
        <v>9</v>
      </c>
      <c r="C167" s="537">
        <v>0</v>
      </c>
      <c r="D167" s="538">
        <v>7</v>
      </c>
      <c r="E167" s="537">
        <v>2</v>
      </c>
      <c r="F167" s="538">
        <v>4</v>
      </c>
      <c r="G167" s="537">
        <v>0</v>
      </c>
      <c r="H167" s="538">
        <v>4</v>
      </c>
      <c r="I167" s="1375" t="str">
        <f t="shared" si="56"/>
        <v>09072404</v>
      </c>
      <c r="J167" s="1375" t="str">
        <f t="shared" si="57"/>
        <v>09072404</v>
      </c>
      <c r="K167" s="835"/>
      <c r="L167" s="835">
        <v>72054</v>
      </c>
      <c r="M167" s="835"/>
      <c r="N167" s="835"/>
      <c r="O167" s="835"/>
      <c r="P167" s="835"/>
      <c r="Q167" s="835"/>
      <c r="R167" s="835"/>
      <c r="S167" s="2703" t="s">
        <v>119</v>
      </c>
      <c r="T167" s="3185"/>
      <c r="U167" s="2698" t="s">
        <v>2854</v>
      </c>
      <c r="V167" s="835" t="s">
        <v>240</v>
      </c>
      <c r="W167" s="2722" t="s">
        <v>2855</v>
      </c>
      <c r="X167" s="2503" t="s">
        <v>2854</v>
      </c>
      <c r="Y167" s="2546"/>
      <c r="Z167" s="2543"/>
      <c r="AA167" s="2543"/>
      <c r="AB167" s="2550" t="s">
        <v>2722</v>
      </c>
      <c r="AC167" s="3507">
        <f t="shared" si="58"/>
        <v>58.333333333333336</v>
      </c>
      <c r="AD167" s="3654" t="s">
        <v>2849</v>
      </c>
      <c r="AE167" s="3654"/>
      <c r="AF167" s="3398">
        <v>100</v>
      </c>
      <c r="AG167" s="3398">
        <v>100</v>
      </c>
      <c r="AH167" s="3384"/>
      <c r="AI167" s="3384"/>
      <c r="AJ167" s="3384"/>
      <c r="AK167" s="3384"/>
      <c r="AL167" s="3384"/>
      <c r="AM167" s="3384"/>
      <c r="AN167" s="3384"/>
      <c r="AO167" s="3398">
        <v>100</v>
      </c>
      <c r="AP167" s="3398">
        <v>100</v>
      </c>
      <c r="AQ167" s="2013"/>
      <c r="AR167" s="1784"/>
      <c r="AS167" s="1784"/>
      <c r="AT167" s="1784"/>
      <c r="AU167" s="1907"/>
      <c r="AV167" s="1410"/>
      <c r="AW167" s="2916">
        <f t="shared" si="59"/>
        <v>700</v>
      </c>
      <c r="AX167" s="3042">
        <f>AW167/'Radiología simple.'!$AO$8</f>
        <v>58.333333333333336</v>
      </c>
      <c r="AY167" s="1807" t="str" cm="1">
        <f t="array" ref="AY167">_xlfn.IFS(AX167&lt;4,"estandar",AX167&gt;9,"compleja",AX167&gt;4,"avanzada")</f>
        <v>compleja</v>
      </c>
      <c r="AZ167" s="3297">
        <v>2</v>
      </c>
      <c r="BA167" s="3297">
        <v>2</v>
      </c>
      <c r="BB167" s="3297">
        <v>2</v>
      </c>
      <c r="BC167" s="3297">
        <v>1</v>
      </c>
      <c r="BD167" s="1164">
        <v>32.784283559577702</v>
      </c>
      <c r="BE167" s="1164">
        <v>81.359215686274496</v>
      </c>
      <c r="BF167" s="1163"/>
      <c r="BG167" s="1164">
        <v>145.00452488687799</v>
      </c>
      <c r="BH167" s="1164">
        <f t="shared" si="60"/>
        <v>259.1480241327302</v>
      </c>
      <c r="BI167" s="1165"/>
      <c r="BJ167" s="1164">
        <v>104.862854205099</v>
      </c>
      <c r="BK167" s="1164">
        <v>15</v>
      </c>
      <c r="BL167" s="1248">
        <v>1182.1600000000001</v>
      </c>
      <c r="BM167" s="1164">
        <v>40.633745306496898</v>
      </c>
      <c r="BN167" s="1164">
        <f t="shared" si="61"/>
        <v>1601.8046236443261</v>
      </c>
      <c r="BO167" s="1165"/>
      <c r="BP167" s="1200">
        <v>100</v>
      </c>
      <c r="BQ167" s="600"/>
      <c r="BR167" s="601"/>
    </row>
    <row r="168" spans="1:70" s="602" customFormat="1" ht="62.25" customHeight="1" x14ac:dyDescent="0.35">
      <c r="A168" s="537">
        <v>0</v>
      </c>
      <c r="B168" s="538">
        <v>9</v>
      </c>
      <c r="C168" s="537">
        <v>0</v>
      </c>
      <c r="D168" s="538">
        <v>7</v>
      </c>
      <c r="E168" s="537">
        <v>2</v>
      </c>
      <c r="F168" s="538">
        <v>4</v>
      </c>
      <c r="G168" s="537">
        <v>0</v>
      </c>
      <c r="H168" s="538">
        <v>5</v>
      </c>
      <c r="I168" s="1375" t="str">
        <f t="shared" si="56"/>
        <v>09072405</v>
      </c>
      <c r="J168" s="1375" t="str">
        <f t="shared" si="57"/>
        <v>09072405</v>
      </c>
      <c r="K168" s="835"/>
      <c r="L168" s="835">
        <v>72055</v>
      </c>
      <c r="M168" s="835"/>
      <c r="N168" s="835"/>
      <c r="O168" s="835"/>
      <c r="P168" s="835"/>
      <c r="Q168" s="835"/>
      <c r="R168" s="835"/>
      <c r="S168" s="2703" t="s">
        <v>119</v>
      </c>
      <c r="T168" s="3185"/>
      <c r="U168" s="2698" t="s">
        <v>2856</v>
      </c>
      <c r="V168" s="835" t="s">
        <v>240</v>
      </c>
      <c r="W168" s="2722" t="s">
        <v>2857</v>
      </c>
      <c r="X168" s="2503" t="s">
        <v>2856</v>
      </c>
      <c r="Y168" s="2546"/>
      <c r="Z168" s="2543"/>
      <c r="AA168" s="2543"/>
      <c r="AB168" s="2550" t="s">
        <v>2722</v>
      </c>
      <c r="AC168" s="3507">
        <f t="shared" si="58"/>
        <v>58.333333333333336</v>
      </c>
      <c r="AD168" s="3654" t="s">
        <v>2849</v>
      </c>
      <c r="AE168" s="3654"/>
      <c r="AF168" s="3398">
        <v>100</v>
      </c>
      <c r="AG168" s="3398">
        <v>100</v>
      </c>
      <c r="AH168" s="3384"/>
      <c r="AI168" s="3384"/>
      <c r="AJ168" s="3384"/>
      <c r="AK168" s="3384"/>
      <c r="AL168" s="3384"/>
      <c r="AM168" s="3384"/>
      <c r="AN168" s="3384"/>
      <c r="AO168" s="3398">
        <v>100</v>
      </c>
      <c r="AP168" s="3398">
        <v>100</v>
      </c>
      <c r="AQ168" s="2013"/>
      <c r="AR168" s="1784"/>
      <c r="AS168" s="1784"/>
      <c r="AT168" s="1784"/>
      <c r="AU168" s="1907"/>
      <c r="AV168" s="1410"/>
      <c r="AW168" s="2916">
        <f t="shared" si="59"/>
        <v>700</v>
      </c>
      <c r="AX168" s="3042">
        <f>AW168/'Radiología simple.'!$AO$8</f>
        <v>58.333333333333336</v>
      </c>
      <c r="AY168" s="1807" t="str" cm="1">
        <f t="array" ref="AY168">_xlfn.IFS(AX168&lt;4,"estandar",AX168&gt;9,"compleja",AX168&gt;4,"avanzada")</f>
        <v>compleja</v>
      </c>
      <c r="AZ168" s="3297">
        <v>2</v>
      </c>
      <c r="BA168" s="3297">
        <v>2</v>
      </c>
      <c r="BB168" s="3297">
        <v>2</v>
      </c>
      <c r="BC168" s="3297">
        <v>1</v>
      </c>
      <c r="BD168" s="1164">
        <v>32.784283559577702</v>
      </c>
      <c r="BE168" s="1164">
        <v>81.359215686274496</v>
      </c>
      <c r="BF168" s="1163"/>
      <c r="BG168" s="1164">
        <v>145.00452488687799</v>
      </c>
      <c r="BH168" s="1164">
        <f t="shared" si="60"/>
        <v>259.1480241327302</v>
      </c>
      <c r="BI168" s="1165"/>
      <c r="BJ168" s="1164">
        <v>104.862854205099</v>
      </c>
      <c r="BK168" s="1164">
        <v>15</v>
      </c>
      <c r="BL168" s="1248">
        <v>1182.1600000000001</v>
      </c>
      <c r="BM168" s="1164">
        <v>40.633745306496898</v>
      </c>
      <c r="BN168" s="1164">
        <f t="shared" si="61"/>
        <v>1601.8046236443261</v>
      </c>
      <c r="BO168" s="1165"/>
      <c r="BP168" s="1200">
        <v>100</v>
      </c>
      <c r="BQ168" s="600"/>
      <c r="BR168" s="601"/>
    </row>
    <row r="169" spans="1:70" s="602" customFormat="1" ht="62.25" customHeight="1" x14ac:dyDescent="0.35">
      <c r="A169" s="537">
        <v>0</v>
      </c>
      <c r="B169" s="538">
        <v>9</v>
      </c>
      <c r="C169" s="537">
        <v>0</v>
      </c>
      <c r="D169" s="538">
        <v>7</v>
      </c>
      <c r="E169" s="537">
        <v>2</v>
      </c>
      <c r="F169" s="538">
        <v>4</v>
      </c>
      <c r="G169" s="537">
        <v>0</v>
      </c>
      <c r="H169" s="538">
        <v>6</v>
      </c>
      <c r="I169" s="1375" t="str">
        <f t="shared" si="56"/>
        <v>09072406</v>
      </c>
      <c r="J169" s="1375" t="str">
        <f t="shared" si="57"/>
        <v>09072406</v>
      </c>
      <c r="K169" s="835"/>
      <c r="L169" s="835">
        <v>72056</v>
      </c>
      <c r="M169" s="835"/>
      <c r="N169" s="835"/>
      <c r="O169" s="835"/>
      <c r="P169" s="835"/>
      <c r="Q169" s="835"/>
      <c r="R169" s="835"/>
      <c r="S169" s="2703" t="s">
        <v>119</v>
      </c>
      <c r="T169" s="3185"/>
      <c r="U169" s="2698" t="s">
        <v>2858</v>
      </c>
      <c r="V169" s="835" t="s">
        <v>240</v>
      </c>
      <c r="W169" s="2722" t="s">
        <v>2859</v>
      </c>
      <c r="X169" s="2503" t="s">
        <v>2858</v>
      </c>
      <c r="Y169" s="2546"/>
      <c r="Z169" s="2543"/>
      <c r="AA169" s="2543"/>
      <c r="AB169" s="2550" t="s">
        <v>2722</v>
      </c>
      <c r="AC169" s="3507">
        <f t="shared" si="58"/>
        <v>58.333333333333336</v>
      </c>
      <c r="AD169" s="3654" t="s">
        <v>2849</v>
      </c>
      <c r="AE169" s="3654"/>
      <c r="AF169" s="3398">
        <v>100</v>
      </c>
      <c r="AG169" s="3398">
        <v>100</v>
      </c>
      <c r="AH169" s="3384"/>
      <c r="AI169" s="3384"/>
      <c r="AJ169" s="3384"/>
      <c r="AK169" s="3384"/>
      <c r="AL169" s="3384"/>
      <c r="AM169" s="3384"/>
      <c r="AN169" s="3384"/>
      <c r="AO169" s="3398">
        <v>100</v>
      </c>
      <c r="AP169" s="3398">
        <v>100</v>
      </c>
      <c r="AQ169" s="2013"/>
      <c r="AR169" s="1784"/>
      <c r="AS169" s="1784"/>
      <c r="AT169" s="1784"/>
      <c r="AU169" s="1907"/>
      <c r="AV169" s="1410"/>
      <c r="AW169" s="2916">
        <f t="shared" si="59"/>
        <v>700</v>
      </c>
      <c r="AX169" s="3042">
        <f>AW169/'Radiología simple.'!$AO$8</f>
        <v>58.333333333333336</v>
      </c>
      <c r="AY169" s="1807" t="str" cm="1">
        <f t="array" ref="AY169">_xlfn.IFS(AX169&lt;4,"estandar",AX169&gt;9,"compleja",AX169&gt;4,"avanzada")</f>
        <v>compleja</v>
      </c>
      <c r="AZ169" s="3297">
        <v>2</v>
      </c>
      <c r="BA169" s="3297">
        <v>2</v>
      </c>
      <c r="BB169" s="3297">
        <v>2</v>
      </c>
      <c r="BC169" s="3297">
        <v>1</v>
      </c>
      <c r="BD169" s="1164">
        <v>32.784283559577702</v>
      </c>
      <c r="BE169" s="1164">
        <v>81.359215686274496</v>
      </c>
      <c r="BF169" s="1163"/>
      <c r="BG169" s="1164">
        <v>145.00452488687799</v>
      </c>
      <c r="BH169" s="1164">
        <f t="shared" si="60"/>
        <v>259.1480241327302</v>
      </c>
      <c r="BI169" s="1165"/>
      <c r="BJ169" s="1164">
        <v>104.862854205099</v>
      </c>
      <c r="BK169" s="1164">
        <v>15</v>
      </c>
      <c r="BL169" s="1248">
        <v>1182.1600000000001</v>
      </c>
      <c r="BM169" s="1164">
        <v>40.633745306496898</v>
      </c>
      <c r="BN169" s="1164">
        <f t="shared" si="61"/>
        <v>1601.8046236443261</v>
      </c>
      <c r="BO169" s="1165"/>
      <c r="BP169" s="1200">
        <v>100</v>
      </c>
      <c r="BQ169" s="600"/>
      <c r="BR169" s="601"/>
    </row>
    <row r="170" spans="1:70" s="602" customFormat="1" ht="62.25" customHeight="1" x14ac:dyDescent="0.35">
      <c r="A170" s="537">
        <v>0</v>
      </c>
      <c r="B170" s="538">
        <v>9</v>
      </c>
      <c r="C170" s="537">
        <v>0</v>
      </c>
      <c r="D170" s="538">
        <v>7</v>
      </c>
      <c r="E170" s="537">
        <v>2</v>
      </c>
      <c r="F170" s="538">
        <v>4</v>
      </c>
      <c r="G170" s="537">
        <v>0</v>
      </c>
      <c r="H170" s="538">
        <v>7</v>
      </c>
      <c r="I170" s="1375" t="str">
        <f t="shared" si="56"/>
        <v>09072407</v>
      </c>
      <c r="J170" s="1375" t="str">
        <f t="shared" si="57"/>
        <v>09072407</v>
      </c>
      <c r="K170" s="835"/>
      <c r="L170" s="835">
        <v>72057</v>
      </c>
      <c r="M170" s="835"/>
      <c r="N170" s="835"/>
      <c r="O170" s="835"/>
      <c r="P170" s="835"/>
      <c r="Q170" s="835"/>
      <c r="R170" s="835"/>
      <c r="S170" s="2703" t="s">
        <v>119</v>
      </c>
      <c r="T170" s="3185"/>
      <c r="U170" s="2698" t="s">
        <v>2860</v>
      </c>
      <c r="V170" s="835" t="s">
        <v>240</v>
      </c>
      <c r="W170" s="2722" t="s">
        <v>2861</v>
      </c>
      <c r="X170" s="2503" t="s">
        <v>2860</v>
      </c>
      <c r="Y170" s="2546"/>
      <c r="Z170" s="2543"/>
      <c r="AA170" s="2543"/>
      <c r="AB170" s="2550" t="s">
        <v>2722</v>
      </c>
      <c r="AC170" s="3507">
        <f t="shared" si="58"/>
        <v>58.333333333333336</v>
      </c>
      <c r="AD170" s="3654" t="s">
        <v>2849</v>
      </c>
      <c r="AE170" s="3654"/>
      <c r="AF170" s="3398">
        <v>100</v>
      </c>
      <c r="AG170" s="3398">
        <v>100</v>
      </c>
      <c r="AH170" s="3384"/>
      <c r="AI170" s="3384"/>
      <c r="AJ170" s="3384"/>
      <c r="AK170" s="3384"/>
      <c r="AL170" s="3384"/>
      <c r="AM170" s="3384"/>
      <c r="AN170" s="3384"/>
      <c r="AO170" s="3398">
        <v>100</v>
      </c>
      <c r="AP170" s="3398">
        <v>100</v>
      </c>
      <c r="AQ170" s="2013"/>
      <c r="AR170" s="1784"/>
      <c r="AS170" s="1784"/>
      <c r="AT170" s="1784"/>
      <c r="AU170" s="1907"/>
      <c r="AV170" s="1410"/>
      <c r="AW170" s="2916">
        <f t="shared" si="59"/>
        <v>700</v>
      </c>
      <c r="AX170" s="3042">
        <f>AW170/'Radiología simple.'!$AO$8</f>
        <v>58.333333333333336</v>
      </c>
      <c r="AY170" s="1807" t="str" cm="1">
        <f t="array" ref="AY170">_xlfn.IFS(AX170&lt;4,"estandar",AX170&gt;9,"compleja",AX170&gt;4,"avanzada")</f>
        <v>compleja</v>
      </c>
      <c r="AZ170" s="3297">
        <v>2</v>
      </c>
      <c r="BA170" s="3297">
        <v>2</v>
      </c>
      <c r="BB170" s="3297">
        <v>2</v>
      </c>
      <c r="BC170" s="3297">
        <v>1</v>
      </c>
      <c r="BD170" s="1164">
        <v>32.784283559577702</v>
      </c>
      <c r="BE170" s="1164">
        <v>81.359215686274496</v>
      </c>
      <c r="BF170" s="1163"/>
      <c r="BG170" s="1164">
        <v>145.00452488687799</v>
      </c>
      <c r="BH170" s="1164">
        <f t="shared" si="60"/>
        <v>259.1480241327302</v>
      </c>
      <c r="BI170" s="1165"/>
      <c r="BJ170" s="1164">
        <v>104.862854205099</v>
      </c>
      <c r="BK170" s="1164">
        <v>15</v>
      </c>
      <c r="BL170" s="1248">
        <v>1182.1600000000001</v>
      </c>
      <c r="BM170" s="1164">
        <v>40.633745306496898</v>
      </c>
      <c r="BN170" s="1164">
        <f t="shared" si="61"/>
        <v>1601.8046236443261</v>
      </c>
      <c r="BO170" s="1165"/>
      <c r="BP170" s="1200">
        <v>100</v>
      </c>
      <c r="BQ170" s="600"/>
      <c r="BR170" s="601"/>
    </row>
    <row r="171" spans="1:70" s="602" customFormat="1" ht="62.25" customHeight="1" x14ac:dyDescent="0.35">
      <c r="A171" s="537">
        <v>0</v>
      </c>
      <c r="B171" s="538">
        <v>9</v>
      </c>
      <c r="C171" s="537">
        <v>0</v>
      </c>
      <c r="D171" s="538">
        <v>7</v>
      </c>
      <c r="E171" s="537">
        <v>2</v>
      </c>
      <c r="F171" s="538">
        <v>4</v>
      </c>
      <c r="G171" s="537">
        <v>0</v>
      </c>
      <c r="H171" s="538">
        <v>8</v>
      </c>
      <c r="I171" s="3932" t="str">
        <f t="shared" si="56"/>
        <v>09072408</v>
      </c>
      <c r="J171" s="1375" t="str">
        <f t="shared" si="57"/>
        <v>09072408</v>
      </c>
      <c r="K171" s="835"/>
      <c r="L171" s="835">
        <v>72058</v>
      </c>
      <c r="M171" s="835"/>
      <c r="N171" s="835"/>
      <c r="O171" s="835"/>
      <c r="P171" s="835"/>
      <c r="Q171" s="835"/>
      <c r="R171" s="835"/>
      <c r="S171" s="2703" t="s">
        <v>119</v>
      </c>
      <c r="T171" s="3185"/>
      <c r="U171" s="2698" t="s">
        <v>2862</v>
      </c>
      <c r="V171" s="835" t="s">
        <v>240</v>
      </c>
      <c r="W171" s="2722" t="s">
        <v>2863</v>
      </c>
      <c r="X171" s="2503" t="s">
        <v>2862</v>
      </c>
      <c r="Y171" s="2546"/>
      <c r="Z171" s="2543"/>
      <c r="AA171" s="2543"/>
      <c r="AB171" s="2550" t="s">
        <v>2722</v>
      </c>
      <c r="AC171" s="3507">
        <f t="shared" si="58"/>
        <v>58.333333333333336</v>
      </c>
      <c r="AD171" s="3654" t="s">
        <v>2849</v>
      </c>
      <c r="AE171" s="3654"/>
      <c r="AF171" s="3398">
        <v>100</v>
      </c>
      <c r="AG171" s="3398">
        <v>100</v>
      </c>
      <c r="AH171" s="3384"/>
      <c r="AI171" s="3384"/>
      <c r="AJ171" s="3384"/>
      <c r="AK171" s="3384"/>
      <c r="AL171" s="3384"/>
      <c r="AM171" s="3384"/>
      <c r="AN171" s="3384"/>
      <c r="AO171" s="3398">
        <v>100</v>
      </c>
      <c r="AP171" s="3398">
        <v>100</v>
      </c>
      <c r="AQ171" s="2013"/>
      <c r="AR171" s="1784"/>
      <c r="AS171" s="1784"/>
      <c r="AT171" s="1784"/>
      <c r="AU171" s="1907"/>
      <c r="AV171" s="1410"/>
      <c r="AW171" s="2916">
        <f t="shared" si="59"/>
        <v>700</v>
      </c>
      <c r="AX171" s="3042">
        <f>AW171/'Radiología simple.'!$AO$8</f>
        <v>58.333333333333336</v>
      </c>
      <c r="AY171" s="1807" t="str" cm="1">
        <f t="array" ref="AY171">_xlfn.IFS(AX171&lt;4,"estandar",AX171&gt;9,"compleja",AX171&gt;4,"avanzada")</f>
        <v>compleja</v>
      </c>
      <c r="AZ171" s="3297">
        <v>2</v>
      </c>
      <c r="BA171" s="3297">
        <v>2</v>
      </c>
      <c r="BB171" s="3297">
        <v>2</v>
      </c>
      <c r="BC171" s="3297">
        <v>1</v>
      </c>
      <c r="BD171" s="1164">
        <v>32.784283559577702</v>
      </c>
      <c r="BE171" s="1164">
        <v>81.359215686274496</v>
      </c>
      <c r="BF171" s="1163"/>
      <c r="BG171" s="1164">
        <v>145.00452488687799</v>
      </c>
      <c r="BH171" s="1164">
        <f t="shared" si="60"/>
        <v>259.1480241327302</v>
      </c>
      <c r="BI171" s="1165"/>
      <c r="BJ171" s="1164">
        <v>104.862854205099</v>
      </c>
      <c r="BK171" s="1164">
        <v>15</v>
      </c>
      <c r="BL171" s="1248">
        <v>1182.1600000000001</v>
      </c>
      <c r="BM171" s="1164">
        <v>40.633745306496898</v>
      </c>
      <c r="BN171" s="1164">
        <f t="shared" si="61"/>
        <v>1601.8046236443261</v>
      </c>
      <c r="BO171" s="1165"/>
      <c r="BP171" s="1200">
        <v>100</v>
      </c>
      <c r="BQ171" s="600"/>
      <c r="BR171" s="601"/>
    </row>
    <row r="172" spans="1:70" s="602" customFormat="1" ht="62.25" customHeight="1" x14ac:dyDescent="0.35">
      <c r="A172" s="1437">
        <v>0</v>
      </c>
      <c r="B172" s="1438">
        <v>9</v>
      </c>
      <c r="C172" s="1437">
        <v>0</v>
      </c>
      <c r="D172" s="1438">
        <v>7</v>
      </c>
      <c r="E172" s="1437">
        <v>2</v>
      </c>
      <c r="F172" s="1438">
        <v>4</v>
      </c>
      <c r="G172" s="1437">
        <v>0</v>
      </c>
      <c r="H172" s="1549">
        <v>9</v>
      </c>
      <c r="I172" s="3928"/>
      <c r="J172" s="2843" t="str">
        <f t="shared" si="57"/>
        <v>09072409</v>
      </c>
      <c r="K172" s="835"/>
      <c r="L172" s="835"/>
      <c r="M172" s="835"/>
      <c r="N172" s="835"/>
      <c r="O172" s="835"/>
      <c r="P172" s="835"/>
      <c r="Q172" s="835"/>
      <c r="R172" s="835"/>
      <c r="S172" s="2669" t="s">
        <v>94</v>
      </c>
      <c r="T172" s="3191"/>
      <c r="U172" s="2708" t="s">
        <v>2864</v>
      </c>
      <c r="V172" s="2870" t="s">
        <v>291</v>
      </c>
      <c r="W172" s="3286" t="s">
        <v>2865</v>
      </c>
      <c r="X172" s="2503"/>
      <c r="Y172" s="2546"/>
      <c r="Z172" s="2543"/>
      <c r="AA172" s="2543"/>
      <c r="AB172" s="2250"/>
      <c r="AC172" s="3507">
        <f t="shared" si="58"/>
        <v>0</v>
      </c>
      <c r="AD172" s="3659"/>
      <c r="AE172" s="3659"/>
      <c r="AF172" s="3384"/>
      <c r="AG172" s="3398">
        <f t="shared" ref="AG172:AG178" si="62">SUM(AH172:AM172)</f>
        <v>0</v>
      </c>
      <c r="AH172" s="3384"/>
      <c r="AI172" s="3384"/>
      <c r="AJ172" s="3384"/>
      <c r="AK172" s="3384"/>
      <c r="AL172" s="3384"/>
      <c r="AM172" s="3384"/>
      <c r="AN172" s="3384"/>
      <c r="AO172" s="3398"/>
      <c r="AP172" s="3398">
        <f t="shared" ref="AP172:AP176" si="63">SUM(AQ172:AU172)</f>
        <v>0</v>
      </c>
      <c r="AQ172" s="2013"/>
      <c r="AR172" s="1784"/>
      <c r="AS172" s="1784"/>
      <c r="AT172" s="1784"/>
      <c r="AU172" s="1907"/>
      <c r="AV172" s="1410"/>
      <c r="AW172" s="2916">
        <f t="shared" si="59"/>
        <v>0</v>
      </c>
      <c r="AX172" s="3042">
        <f>AW172/'Radiología simple.'!$AO$8</f>
        <v>0</v>
      </c>
      <c r="AY172" s="1807" t="str" cm="1">
        <f t="array" ref="AY172">_xlfn.IFS(AX172&lt;4,"estandar",AX172&gt;9,"compleja",AX172&gt;4,"avanzada")</f>
        <v>estandar</v>
      </c>
      <c r="AZ172" s="2576"/>
      <c r="BA172" s="1147"/>
      <c r="BB172" s="1147"/>
      <c r="BC172" s="1147"/>
      <c r="BD172" s="1164"/>
      <c r="BE172" s="1164"/>
      <c r="BF172" s="1163"/>
      <c r="BG172" s="1164"/>
      <c r="BH172" s="1164"/>
      <c r="BI172" s="1165"/>
      <c r="BJ172" s="1164"/>
      <c r="BK172" s="1164"/>
      <c r="BL172" s="1248"/>
      <c r="BM172" s="1164"/>
      <c r="BN172" s="1164"/>
      <c r="BO172" s="1165"/>
      <c r="BP172" s="1200"/>
      <c r="BQ172" s="600"/>
      <c r="BR172" s="601"/>
    </row>
    <row r="173" spans="1:70" s="602" customFormat="1" ht="62.25" customHeight="1" x14ac:dyDescent="0.35">
      <c r="A173" s="1437">
        <v>0</v>
      </c>
      <c r="B173" s="1438">
        <v>9</v>
      </c>
      <c r="C173" s="1437">
        <v>0</v>
      </c>
      <c r="D173" s="1438">
        <v>7</v>
      </c>
      <c r="E173" s="1437">
        <v>2</v>
      </c>
      <c r="F173" s="1438">
        <v>4</v>
      </c>
      <c r="G173" s="1437">
        <v>1</v>
      </c>
      <c r="H173" s="1549">
        <v>0</v>
      </c>
      <c r="I173" s="3928"/>
      <c r="J173" s="2843" t="str">
        <f t="shared" si="57"/>
        <v>09072410</v>
      </c>
      <c r="K173" s="835"/>
      <c r="L173" s="835"/>
      <c r="M173" s="835"/>
      <c r="N173" s="835"/>
      <c r="O173" s="835"/>
      <c r="P173" s="835"/>
      <c r="Q173" s="835"/>
      <c r="R173" s="835"/>
      <c r="S173" s="2669" t="s">
        <v>94</v>
      </c>
      <c r="T173" s="3191"/>
      <c r="U173" s="2708" t="s">
        <v>2866</v>
      </c>
      <c r="V173" s="2870" t="s">
        <v>291</v>
      </c>
      <c r="W173" s="3286" t="s">
        <v>2867</v>
      </c>
      <c r="X173" s="2503"/>
      <c r="Y173" s="2546"/>
      <c r="Z173" s="2543"/>
      <c r="AA173" s="2543"/>
      <c r="AB173" s="2250"/>
      <c r="AC173" s="3507">
        <f t="shared" si="58"/>
        <v>0</v>
      </c>
      <c r="AD173" s="3659"/>
      <c r="AE173" s="3659"/>
      <c r="AF173" s="3384"/>
      <c r="AG173" s="3398">
        <f t="shared" si="62"/>
        <v>0</v>
      </c>
      <c r="AH173" s="3384"/>
      <c r="AI173" s="3384"/>
      <c r="AJ173" s="3384"/>
      <c r="AK173" s="3384"/>
      <c r="AL173" s="3384"/>
      <c r="AM173" s="3384"/>
      <c r="AN173" s="3384"/>
      <c r="AO173" s="3398"/>
      <c r="AP173" s="3398">
        <f t="shared" si="63"/>
        <v>0</v>
      </c>
      <c r="AQ173" s="2013"/>
      <c r="AR173" s="1784"/>
      <c r="AS173" s="1784"/>
      <c r="AT173" s="1784"/>
      <c r="AU173" s="1907"/>
      <c r="AV173" s="1410"/>
      <c r="AW173" s="2916">
        <f t="shared" si="59"/>
        <v>0</v>
      </c>
      <c r="AX173" s="3042">
        <f>AW173/'Radiología simple.'!$AO$8</f>
        <v>0</v>
      </c>
      <c r="AY173" s="1807" t="str" cm="1">
        <f t="array" ref="AY173">_xlfn.IFS(AX173&lt;4,"estandar",AX173&gt;9,"compleja",AX173&gt;4,"avanzada")</f>
        <v>estandar</v>
      </c>
      <c r="AZ173" s="1616"/>
      <c r="BA173" s="1163"/>
      <c r="BB173" s="1163"/>
      <c r="BC173" s="1163"/>
      <c r="BD173" s="1164"/>
      <c r="BE173" s="1164"/>
      <c r="BF173" s="1163"/>
      <c r="BG173" s="1164"/>
      <c r="BH173" s="1164"/>
      <c r="BI173" s="1165"/>
      <c r="BJ173" s="1164"/>
      <c r="BK173" s="1164"/>
      <c r="BL173" s="1248"/>
      <c r="BM173" s="1164"/>
      <c r="BN173" s="1164"/>
      <c r="BO173" s="1165"/>
      <c r="BP173" s="1200"/>
      <c r="BQ173" s="600"/>
      <c r="BR173" s="601"/>
    </row>
    <row r="174" spans="1:70" s="602" customFormat="1" ht="62.25" customHeight="1" x14ac:dyDescent="0.35">
      <c r="A174" s="1437">
        <v>0</v>
      </c>
      <c r="B174" s="1438">
        <v>9</v>
      </c>
      <c r="C174" s="1437">
        <v>0</v>
      </c>
      <c r="D174" s="1438">
        <v>7</v>
      </c>
      <c r="E174" s="1437">
        <v>2</v>
      </c>
      <c r="F174" s="1438">
        <v>4</v>
      </c>
      <c r="G174" s="1437">
        <v>1</v>
      </c>
      <c r="H174" s="1549">
        <v>1</v>
      </c>
      <c r="I174" s="3928"/>
      <c r="J174" s="2843" t="str">
        <f t="shared" si="57"/>
        <v>09072411</v>
      </c>
      <c r="K174" s="835"/>
      <c r="L174" s="835"/>
      <c r="M174" s="835"/>
      <c r="N174" s="835"/>
      <c r="O174" s="835"/>
      <c r="P174" s="835"/>
      <c r="Q174" s="835"/>
      <c r="R174" s="835"/>
      <c r="S174" s="2669" t="s">
        <v>94</v>
      </c>
      <c r="T174" s="3313"/>
      <c r="U174" s="2708" t="s">
        <v>2868</v>
      </c>
      <c r="V174" s="2870" t="s">
        <v>291</v>
      </c>
      <c r="W174" s="3286" t="s">
        <v>2869</v>
      </c>
      <c r="X174" s="3314"/>
      <c r="Y174" s="2546"/>
      <c r="Z174" s="2543"/>
      <c r="AA174" s="2543"/>
      <c r="AB174" s="3627"/>
      <c r="AC174" s="3507">
        <f t="shared" si="58"/>
        <v>0</v>
      </c>
      <c r="AD174" s="3659"/>
      <c r="AE174" s="3659"/>
      <c r="AF174" s="3384"/>
      <c r="AG174" s="3398">
        <f t="shared" si="62"/>
        <v>0</v>
      </c>
      <c r="AH174" s="3384"/>
      <c r="AI174" s="3384"/>
      <c r="AJ174" s="3384"/>
      <c r="AK174" s="3384"/>
      <c r="AL174" s="3384"/>
      <c r="AM174" s="3384"/>
      <c r="AN174" s="3384"/>
      <c r="AO174" s="3384"/>
      <c r="AP174" s="3398">
        <f t="shared" si="63"/>
        <v>0</v>
      </c>
      <c r="AQ174" s="2013"/>
      <c r="AR174" s="1784"/>
      <c r="AS174" s="1784"/>
      <c r="AT174" s="1784"/>
      <c r="AU174" s="1907"/>
      <c r="AV174" s="1290"/>
      <c r="AW174" s="2916">
        <f t="shared" si="59"/>
        <v>0</v>
      </c>
      <c r="AX174" s="3042">
        <f>AW174/'Radiología simple.'!$AO$8</f>
        <v>0</v>
      </c>
      <c r="AY174" s="1807" t="str" cm="1">
        <f t="array" ref="AY174">_xlfn.IFS(AX174&lt;4,"estandar",AX174&gt;9,"compleja",AX174&gt;4,"avanzada")</f>
        <v>estandar</v>
      </c>
      <c r="AZ174" s="1291"/>
      <c r="BA174" s="1290"/>
      <c r="BB174" s="1290"/>
      <c r="BC174" s="1290"/>
      <c r="BD174" s="1292"/>
      <c r="BE174" s="1292"/>
      <c r="BF174" s="1290"/>
      <c r="BG174" s="1292"/>
      <c r="BH174" s="1292"/>
      <c r="BI174" s="1294"/>
      <c r="BJ174" s="1292"/>
      <c r="BK174" s="1292"/>
      <c r="BL174" s="1293"/>
      <c r="BM174" s="1292"/>
      <c r="BN174" s="1292"/>
      <c r="BO174" s="1294"/>
      <c r="BP174" s="1295"/>
      <c r="BQ174" s="605"/>
      <c r="BR174" s="605"/>
    </row>
    <row r="175" spans="1:70" s="602" customFormat="1" ht="62.25" customHeight="1" x14ac:dyDescent="0.35">
      <c r="A175" s="3315"/>
      <c r="B175" s="3315"/>
      <c r="C175" s="3315"/>
      <c r="D175" s="3315"/>
      <c r="E175" s="3315"/>
      <c r="F175" s="3315"/>
      <c r="G175" s="3315"/>
      <c r="H175" s="3930"/>
      <c r="I175" s="3929"/>
      <c r="J175" s="3931"/>
      <c r="K175" s="599"/>
      <c r="L175" s="599"/>
      <c r="M175" s="599"/>
      <c r="N175" s="599"/>
      <c r="O175" s="599"/>
      <c r="P175" s="599"/>
      <c r="Q175" s="599"/>
      <c r="R175" s="599"/>
      <c r="S175" s="599"/>
      <c r="T175" s="2663" t="s">
        <v>2870</v>
      </c>
      <c r="U175" s="3231"/>
      <c r="V175" s="3316"/>
      <c r="W175" s="3317"/>
      <c r="Y175" s="2546"/>
      <c r="Z175" s="2543"/>
      <c r="AA175" s="2543"/>
      <c r="AB175" s="3628"/>
      <c r="AC175" s="3507">
        <f t="shared" si="58"/>
        <v>0</v>
      </c>
      <c r="AD175" s="3663"/>
      <c r="AE175" s="3663"/>
      <c r="AF175" s="3663"/>
      <c r="AG175" s="3398">
        <f t="shared" si="62"/>
        <v>0</v>
      </c>
      <c r="AH175" s="3663"/>
      <c r="AI175" s="3663"/>
      <c r="AJ175" s="3663"/>
      <c r="AK175" s="3663"/>
      <c r="AL175" s="3663"/>
      <c r="AM175" s="3663"/>
      <c r="AN175" s="3663"/>
      <c r="AO175" s="3663"/>
      <c r="AP175" s="3398">
        <f t="shared" si="63"/>
        <v>0</v>
      </c>
      <c r="AQ175" s="3318"/>
      <c r="AR175" s="3319"/>
      <c r="AS175" s="3319"/>
      <c r="AT175" s="3319"/>
      <c r="AU175" s="3320"/>
      <c r="AV175" s="3321"/>
      <c r="AW175" s="2916">
        <f t="shared" si="59"/>
        <v>0</v>
      </c>
      <c r="AX175" s="3042">
        <f>AW175/'Radiología simple.'!$AO$8</f>
        <v>0</v>
      </c>
      <c r="AY175" s="1807" t="str" cm="1">
        <f t="array" ref="AY175">_xlfn.IFS(AX175&lt;4,"estandar",AX175&gt;9,"compleja",AX175&gt;4,"avanzada")</f>
        <v>estandar</v>
      </c>
      <c r="AZ175" s="3322"/>
      <c r="BA175" s="1323"/>
      <c r="BB175" s="1323"/>
      <c r="BC175" s="1323"/>
    </row>
    <row r="176" spans="1:70" s="602" customFormat="1" ht="62.25" customHeight="1" x14ac:dyDescent="0.35">
      <c r="A176" s="1437">
        <v>0</v>
      </c>
      <c r="B176" s="1438">
        <v>9</v>
      </c>
      <c r="C176" s="1437">
        <v>0</v>
      </c>
      <c r="D176" s="1438">
        <v>7</v>
      </c>
      <c r="E176" s="1437">
        <v>2</v>
      </c>
      <c r="F176" s="1438">
        <v>4</v>
      </c>
      <c r="G176" s="1437">
        <v>1</v>
      </c>
      <c r="H176" s="1549">
        <v>1</v>
      </c>
      <c r="I176" s="3928"/>
      <c r="J176" s="2843" t="str">
        <f t="shared" ref="J176:J178" si="64">CONCATENATE(A176,B176,C176,D176,E176,F176,G176,H176)</f>
        <v>09072411</v>
      </c>
      <c r="K176" s="835"/>
      <c r="L176" s="835"/>
      <c r="M176" s="835"/>
      <c r="N176" s="835"/>
      <c r="O176" s="835"/>
      <c r="P176" s="835"/>
      <c r="Q176" s="835"/>
      <c r="R176" s="835"/>
      <c r="S176" s="2669" t="s">
        <v>94</v>
      </c>
      <c r="T176" s="3191"/>
      <c r="U176" s="3934" t="s">
        <v>2871</v>
      </c>
      <c r="V176" s="2870" t="s">
        <v>291</v>
      </c>
      <c r="W176" s="3286" t="s">
        <v>2872</v>
      </c>
      <c r="X176" s="2503"/>
      <c r="Y176" s="2546"/>
      <c r="Z176" s="2543"/>
      <c r="AA176" s="2543"/>
      <c r="AB176" s="3629"/>
      <c r="AC176" s="3507">
        <f t="shared" si="58"/>
        <v>0</v>
      </c>
      <c r="AD176" s="3659"/>
      <c r="AE176" s="3659"/>
      <c r="AF176" s="3384"/>
      <c r="AG176" s="3398">
        <f t="shared" si="62"/>
        <v>0</v>
      </c>
      <c r="AH176" s="3384"/>
      <c r="AI176" s="3384"/>
      <c r="AJ176" s="3384"/>
      <c r="AK176" s="3384"/>
      <c r="AL176" s="3384"/>
      <c r="AM176" s="3384"/>
      <c r="AN176" s="3384"/>
      <c r="AO176" s="3384"/>
      <c r="AP176" s="3398">
        <f t="shared" si="63"/>
        <v>0</v>
      </c>
      <c r="AQ176" s="2013"/>
      <c r="AR176" s="1784"/>
      <c r="AS176" s="1784"/>
      <c r="AT176" s="1784"/>
      <c r="AU176" s="1907"/>
      <c r="AV176" s="1410"/>
      <c r="AW176" s="2916">
        <f t="shared" si="59"/>
        <v>0</v>
      </c>
      <c r="AX176" s="3042">
        <f>AW176/'Radiología simple.'!$AO$8</f>
        <v>0</v>
      </c>
      <c r="AY176" s="1807" t="str" cm="1">
        <f t="array" ref="AY176">_xlfn.IFS(AX176&lt;4,"estandar",AX176&gt;9,"compleja",AX176&gt;4,"avanzada")</f>
        <v>estandar</v>
      </c>
      <c r="AZ176" s="1616"/>
      <c r="BA176" s="1163"/>
      <c r="BB176" s="1163"/>
      <c r="BC176" s="1163"/>
      <c r="BD176" s="1164"/>
      <c r="BE176" s="1164"/>
      <c r="BF176" s="1163"/>
      <c r="BG176" s="1164"/>
      <c r="BH176" s="1164"/>
      <c r="BI176" s="1165"/>
      <c r="BJ176" s="1164"/>
      <c r="BK176" s="1164"/>
      <c r="BL176" s="1248"/>
      <c r="BM176" s="1164"/>
      <c r="BN176" s="1164"/>
      <c r="BO176" s="1165"/>
      <c r="BP176" s="1200"/>
      <c r="BQ176" s="600"/>
      <c r="BR176" s="601"/>
    </row>
    <row r="177" spans="1:70" s="602" customFormat="1" ht="62.25" hidden="1" customHeight="1" x14ac:dyDescent="0.35">
      <c r="A177" s="1437"/>
      <c r="B177" s="1438"/>
      <c r="C177" s="1437"/>
      <c r="D177" s="1438"/>
      <c r="E177" s="1437"/>
      <c r="F177" s="1438"/>
      <c r="G177" s="1437"/>
      <c r="H177" s="1438"/>
      <c r="I177" s="3933"/>
      <c r="J177" s="2766" t="str">
        <f t="shared" si="64"/>
        <v/>
      </c>
      <c r="K177" s="835"/>
      <c r="L177" s="835"/>
      <c r="M177" s="835"/>
      <c r="N177" s="835"/>
      <c r="O177" s="835"/>
      <c r="P177" s="835"/>
      <c r="Q177" s="835"/>
      <c r="R177" s="835"/>
      <c r="S177" s="1250" t="s">
        <v>94</v>
      </c>
      <c r="T177" s="3323"/>
      <c r="U177" s="2979" t="s">
        <v>2873</v>
      </c>
      <c r="V177" s="2873" t="s">
        <v>268</v>
      </c>
      <c r="W177" s="3324" t="s">
        <v>2874</v>
      </c>
      <c r="X177" s="2503"/>
      <c r="Y177" s="2546"/>
      <c r="Z177" s="2543"/>
      <c r="AA177" s="2543"/>
      <c r="AB177" s="3629"/>
      <c r="AC177" s="3507">
        <f t="shared" si="58"/>
        <v>0</v>
      </c>
      <c r="AD177" s="3659"/>
      <c r="AE177" s="3659"/>
      <c r="AF177" s="3384"/>
      <c r="AG177" s="3398">
        <f t="shared" si="62"/>
        <v>0</v>
      </c>
      <c r="AH177" s="3384"/>
      <c r="AI177" s="3384"/>
      <c r="AJ177" s="3384"/>
      <c r="AK177" s="3384"/>
      <c r="AL177" s="3384"/>
      <c r="AM177" s="3384"/>
      <c r="AN177" s="3384"/>
      <c r="AO177" s="3384"/>
      <c r="AP177" s="3384"/>
      <c r="AQ177" s="2013"/>
      <c r="AR177" s="1784"/>
      <c r="AS177" s="1784"/>
      <c r="AT177" s="1784"/>
      <c r="AU177" s="1907"/>
      <c r="AV177" s="1410"/>
      <c r="AW177" s="2916">
        <f t="shared" si="59"/>
        <v>0</v>
      </c>
      <c r="AX177" s="3042">
        <f>AW177/'Radiología simple.'!$AO$8</f>
        <v>0</v>
      </c>
      <c r="AY177" s="1807" t="str" cm="1">
        <f t="array" ref="AY177">_xlfn.IFS(AX177&lt;4,"estandar",AX177&gt;9,"compleja",AX177&gt;4,"avanzada")</f>
        <v>estandar</v>
      </c>
      <c r="AZ177" s="1616"/>
      <c r="BA177" s="1163"/>
      <c r="BB177" s="1163"/>
      <c r="BC177" s="1163"/>
      <c r="BD177" s="1164"/>
      <c r="BE177" s="1164"/>
      <c r="BF177" s="1163"/>
      <c r="BG177" s="1164"/>
      <c r="BH177" s="1164"/>
      <c r="BI177" s="1165"/>
      <c r="BJ177" s="1164"/>
      <c r="BK177" s="1164"/>
      <c r="BL177" s="1248"/>
      <c r="BM177" s="1164"/>
      <c r="BN177" s="1164"/>
      <c r="BO177" s="1165"/>
      <c r="BP177" s="1200"/>
      <c r="BQ177" s="600"/>
      <c r="BR177" s="601"/>
    </row>
    <row r="178" spans="1:70" s="602" customFormat="1" ht="62.25" customHeight="1" x14ac:dyDescent="0.35">
      <c r="A178" s="1437">
        <v>0</v>
      </c>
      <c r="B178" s="1438">
        <v>9</v>
      </c>
      <c r="C178" s="1437">
        <v>0</v>
      </c>
      <c r="D178" s="1438">
        <v>7</v>
      </c>
      <c r="E178" s="1437">
        <v>2</v>
      </c>
      <c r="F178" s="1438">
        <v>4</v>
      </c>
      <c r="G178" s="1437">
        <v>1</v>
      </c>
      <c r="H178" s="1438">
        <v>2</v>
      </c>
      <c r="I178" s="2766"/>
      <c r="J178" s="2766" t="str">
        <f t="shared" si="64"/>
        <v>09072412</v>
      </c>
      <c r="K178" s="835"/>
      <c r="L178" s="835"/>
      <c r="M178" s="835"/>
      <c r="N178" s="835"/>
      <c r="O178" s="835"/>
      <c r="P178" s="835"/>
      <c r="Q178" s="835"/>
      <c r="R178" s="835"/>
      <c r="S178" s="2669" t="s">
        <v>94</v>
      </c>
      <c r="T178" s="3191"/>
      <c r="U178" s="2708" t="s">
        <v>2875</v>
      </c>
      <c r="V178" s="2870" t="s">
        <v>291</v>
      </c>
      <c r="W178" s="3286" t="s">
        <v>2874</v>
      </c>
      <c r="X178" s="2439"/>
      <c r="Y178" s="3053" t="s">
        <v>649</v>
      </c>
      <c r="Z178" s="2543"/>
      <c r="AA178" s="2543"/>
      <c r="AB178" s="3630"/>
      <c r="AC178" s="3507">
        <f t="shared" si="58"/>
        <v>0</v>
      </c>
      <c r="AD178" s="3656"/>
      <c r="AE178" s="3656"/>
      <c r="AF178" s="3384"/>
      <c r="AG178" s="3398">
        <f t="shared" si="62"/>
        <v>0</v>
      </c>
      <c r="AH178" s="3384"/>
      <c r="AI178" s="3384"/>
      <c r="AJ178" s="3384"/>
      <c r="AK178" s="3384"/>
      <c r="AL178" s="3384"/>
      <c r="AM178" s="3384"/>
      <c r="AN178" s="3384"/>
      <c r="AO178" s="3384"/>
      <c r="AP178" s="3384"/>
      <c r="AQ178" s="2013"/>
      <c r="AR178" s="1784"/>
      <c r="AS178" s="1784"/>
      <c r="AT178" s="1784"/>
      <c r="AU178" s="1907"/>
      <c r="AV178" s="1410"/>
      <c r="AW178" s="2916">
        <f t="shared" si="59"/>
        <v>0</v>
      </c>
      <c r="AX178" s="3042">
        <f>AW178/'Radiología simple.'!$AO$8</f>
        <v>0</v>
      </c>
      <c r="AY178" s="1807" t="str" cm="1">
        <f t="array" ref="AY178">_xlfn.IFS(AX178&lt;4,"estandar",AX178&gt;9,"compleja",AX178&gt;4,"avanzada")</f>
        <v>estandar</v>
      </c>
      <c r="AZ178" s="1555"/>
      <c r="BA178" s="1163"/>
      <c r="BB178" s="1163"/>
      <c r="BC178" s="1163"/>
      <c r="BD178" s="1164"/>
      <c r="BE178" s="1164"/>
      <c r="BF178" s="1163"/>
      <c r="BG178" s="1164"/>
      <c r="BH178" s="1164"/>
      <c r="BI178" s="1165"/>
      <c r="BJ178" s="1164"/>
      <c r="BK178" s="1164"/>
      <c r="BL178" s="1164"/>
      <c r="BM178" s="1164"/>
      <c r="BN178" s="1164"/>
      <c r="BO178" s="1165"/>
      <c r="BP178" s="1200"/>
      <c r="BQ178" s="600"/>
      <c r="BR178" s="601"/>
    </row>
    <row r="179" spans="1:70" ht="20.25" customHeight="1" x14ac:dyDescent="0.55000000000000004">
      <c r="A179" s="90"/>
      <c r="B179" s="89"/>
      <c r="C179" s="90"/>
      <c r="D179" s="89"/>
      <c r="E179" s="90"/>
      <c r="F179" s="89"/>
      <c r="G179" s="90"/>
      <c r="H179" s="89"/>
      <c r="I179" s="1339"/>
      <c r="J179" s="1339"/>
      <c r="K179" s="127"/>
      <c r="L179" s="127"/>
      <c r="M179" s="120"/>
      <c r="N179" s="120"/>
      <c r="O179" s="120"/>
      <c r="P179" s="120"/>
      <c r="Q179" s="120"/>
      <c r="R179" s="120"/>
      <c r="S179" s="127"/>
      <c r="T179" s="60"/>
      <c r="U179" s="249"/>
      <c r="V179" s="127"/>
      <c r="W179" s="3115"/>
      <c r="X179" s="61"/>
      <c r="Y179" s="61"/>
      <c r="Z179" s="61"/>
      <c r="AA179" s="61"/>
      <c r="AB179" s="2553"/>
      <c r="AC179" s="3528"/>
      <c r="AD179" s="3528"/>
      <c r="AE179" s="3528"/>
      <c r="AF179" s="3384"/>
      <c r="AG179" s="3384"/>
      <c r="AH179" s="3384"/>
      <c r="AI179" s="3384"/>
      <c r="AJ179" s="3384"/>
      <c r="AK179" s="3384"/>
      <c r="AL179" s="3384"/>
      <c r="AM179" s="3384"/>
      <c r="AN179" s="3384"/>
      <c r="AO179" s="3384"/>
      <c r="AP179" s="3384"/>
      <c r="AQ179" s="2013"/>
      <c r="AR179" s="1784"/>
      <c r="AS179" s="1784"/>
      <c r="AT179" s="1784"/>
      <c r="AU179" s="1907"/>
      <c r="AV179" s="1410"/>
      <c r="AW179" s="1850"/>
      <c r="AX179" s="1552"/>
      <c r="AY179" s="1851"/>
      <c r="AZ179" s="1555"/>
      <c r="BA179" s="1163"/>
      <c r="BB179" s="1163"/>
      <c r="BC179" s="1163"/>
      <c r="BD179" s="1164"/>
      <c r="BE179" s="1164"/>
      <c r="BF179" s="1163"/>
      <c r="BG179" s="1164"/>
      <c r="BH179" s="1164"/>
      <c r="BI179" s="1162"/>
      <c r="BJ179" s="1164"/>
      <c r="BK179" s="1164"/>
      <c r="BL179" s="1164"/>
      <c r="BM179" s="1164"/>
      <c r="BN179" s="1164"/>
      <c r="BO179" s="1165"/>
      <c r="BP179" s="1200"/>
      <c r="BQ179" s="177"/>
      <c r="BR179" s="46"/>
    </row>
    <row r="180" spans="1:70" ht="20.25" customHeight="1" x14ac:dyDescent="0.6">
      <c r="A180" s="809"/>
      <c r="B180" s="810"/>
      <c r="C180" s="809"/>
      <c r="D180" s="810"/>
      <c r="E180" s="809"/>
      <c r="F180" s="810"/>
      <c r="G180" s="809"/>
      <c r="H180" s="810"/>
      <c r="I180" s="811" t="str">
        <f t="shared" ref="I180:I194" si="65">CONCATENATE(A180,B180,C180,D180,E180,F180,G180,H180)</f>
        <v/>
      </c>
      <c r="J180" s="811"/>
      <c r="K180" s="943">
        <v>206</v>
      </c>
      <c r="L180" s="943"/>
      <c r="M180" s="943"/>
      <c r="N180" s="943"/>
      <c r="O180" s="943"/>
      <c r="P180" s="943"/>
      <c r="Q180" s="943"/>
      <c r="R180" s="943"/>
      <c r="S180" s="944" t="s">
        <v>119</v>
      </c>
      <c r="T180" s="1006" t="s">
        <v>2876</v>
      </c>
      <c r="U180" s="1022"/>
      <c r="V180" s="1019"/>
      <c r="W180" s="3117"/>
      <c r="X180" s="945" t="s">
        <v>2877</v>
      </c>
      <c r="Y180" s="945"/>
      <c r="Z180" s="945"/>
      <c r="AA180" s="945"/>
      <c r="AB180" s="2552"/>
      <c r="AC180" s="3658"/>
      <c r="AD180" s="3658"/>
      <c r="AE180" s="3658"/>
      <c r="AF180" s="3620"/>
      <c r="AG180" s="3620"/>
      <c r="AH180" s="3620"/>
      <c r="AI180" s="3620"/>
      <c r="AJ180" s="3620"/>
      <c r="AK180" s="3620"/>
      <c r="AL180" s="3620"/>
      <c r="AM180" s="3620"/>
      <c r="AN180" s="3620"/>
      <c r="AO180" s="3620"/>
      <c r="AP180" s="3620"/>
      <c r="AQ180" s="2148"/>
      <c r="AR180" s="1957"/>
      <c r="AS180" s="1957"/>
      <c r="AT180" s="1957"/>
      <c r="AU180" s="1973"/>
      <c r="AV180" s="1945"/>
      <c r="AW180" s="1935"/>
      <c r="AX180" s="1599"/>
      <c r="AY180" s="1936"/>
      <c r="AZ180" s="1627"/>
      <c r="BA180" s="1222"/>
      <c r="BB180" s="1222"/>
      <c r="BC180" s="1222"/>
      <c r="BD180" s="1223"/>
      <c r="BE180" s="1223"/>
      <c r="BF180" s="1222"/>
      <c r="BG180" s="1223"/>
      <c r="BH180" s="1223"/>
      <c r="BI180" s="1232"/>
      <c r="BJ180" s="1223"/>
      <c r="BK180" s="1223"/>
      <c r="BL180" s="1223"/>
      <c r="BM180" s="1223"/>
      <c r="BN180" s="1223"/>
      <c r="BO180" s="1224"/>
      <c r="BP180" s="1225"/>
      <c r="BQ180" s="177"/>
      <c r="BR180" s="46"/>
    </row>
    <row r="181" spans="1:70" s="602" customFormat="1" ht="38.25" customHeight="1" x14ac:dyDescent="0.35">
      <c r="A181" s="537">
        <v>0</v>
      </c>
      <c r="B181" s="538">
        <v>9</v>
      </c>
      <c r="C181" s="537">
        <v>0</v>
      </c>
      <c r="D181" s="538">
        <v>7</v>
      </c>
      <c r="E181" s="537">
        <v>2</v>
      </c>
      <c r="F181" s="538">
        <v>5</v>
      </c>
      <c r="G181" s="537">
        <v>0</v>
      </c>
      <c r="H181" s="538">
        <v>0</v>
      </c>
      <c r="I181" s="1375" t="str">
        <f t="shared" si="65"/>
        <v>09072500</v>
      </c>
      <c r="J181" s="1375" t="str">
        <f t="shared" ref="J181:J199" si="66">CONCATENATE(A181,B181,C181,D181,E181,F181,G181,H181)</f>
        <v>09072500</v>
      </c>
      <c r="K181" s="3052"/>
      <c r="L181" s="3052"/>
      <c r="M181" s="3052"/>
      <c r="N181" s="3052"/>
      <c r="O181" s="3052"/>
      <c r="P181" s="3052"/>
      <c r="Q181" s="3052"/>
      <c r="R181" s="3052"/>
      <c r="S181" s="2703" t="s">
        <v>119</v>
      </c>
      <c r="T181" s="2663" t="s">
        <v>2878</v>
      </c>
      <c r="U181" s="3190"/>
      <c r="V181" s="2703"/>
      <c r="W181" s="3298"/>
      <c r="X181" s="2487"/>
      <c r="Y181" s="3053" t="s">
        <v>649</v>
      </c>
      <c r="Z181" s="2543"/>
      <c r="AA181" s="2543"/>
      <c r="AB181" s="3305"/>
      <c r="AC181" s="3661"/>
      <c r="AD181" s="3661"/>
      <c r="AE181" s="3661"/>
      <c r="AF181" s="3384"/>
      <c r="AG181" s="3384">
        <f t="shared" ref="AG181:AG197" si="67">SUM(AH181:AM181)</f>
        <v>0</v>
      </c>
      <c r="AH181" s="3384"/>
      <c r="AI181" s="3384"/>
      <c r="AJ181" s="3384"/>
      <c r="AK181" s="3384"/>
      <c r="AL181" s="3384"/>
      <c r="AM181" s="3384"/>
      <c r="AN181" s="3384"/>
      <c r="AO181" s="3384"/>
      <c r="AP181" s="3384"/>
      <c r="AQ181" s="2013"/>
      <c r="AR181" s="1784"/>
      <c r="AS181" s="1784"/>
      <c r="AT181" s="1784"/>
      <c r="AU181" s="1907"/>
      <c r="AV181" s="1410"/>
      <c r="AW181" s="1850"/>
      <c r="AX181" s="1552"/>
      <c r="AY181" s="1851"/>
      <c r="AZ181" s="1555"/>
      <c r="BA181" s="1163"/>
      <c r="BB181" s="1163"/>
      <c r="BC181" s="1163"/>
      <c r="BD181" s="1164"/>
      <c r="BE181" s="1164"/>
      <c r="BF181" s="1163"/>
      <c r="BG181" s="1164"/>
      <c r="BH181" s="1164"/>
      <c r="BI181" s="1165"/>
      <c r="BJ181" s="1164"/>
      <c r="BK181" s="1164"/>
      <c r="BL181" s="1164"/>
      <c r="BM181" s="1164"/>
      <c r="BN181" s="1164"/>
      <c r="BO181" s="1165"/>
      <c r="BP181" s="1200"/>
      <c r="BQ181" s="600"/>
      <c r="BR181" s="601"/>
    </row>
    <row r="182" spans="1:70" s="602" customFormat="1" ht="38.25" customHeight="1" x14ac:dyDescent="0.35">
      <c r="A182" s="537">
        <v>0</v>
      </c>
      <c r="B182" s="538">
        <v>9</v>
      </c>
      <c r="C182" s="537">
        <v>0</v>
      </c>
      <c r="D182" s="538">
        <v>7</v>
      </c>
      <c r="E182" s="537">
        <v>2</v>
      </c>
      <c r="F182" s="538">
        <v>5</v>
      </c>
      <c r="G182" s="537">
        <v>0</v>
      </c>
      <c r="H182" s="538">
        <v>1</v>
      </c>
      <c r="I182" s="1375" t="str">
        <f t="shared" si="65"/>
        <v>09072501</v>
      </c>
      <c r="J182" s="1375" t="str">
        <f t="shared" si="66"/>
        <v>09072501</v>
      </c>
      <c r="K182" s="835"/>
      <c r="L182" s="835">
        <v>72061</v>
      </c>
      <c r="M182" s="835"/>
      <c r="N182" s="835"/>
      <c r="O182" s="835"/>
      <c r="P182" s="835"/>
      <c r="Q182" s="835"/>
      <c r="R182" s="835"/>
      <c r="S182" s="2703" t="s">
        <v>119</v>
      </c>
      <c r="T182" s="3185"/>
      <c r="U182" s="2698" t="s">
        <v>2879</v>
      </c>
      <c r="V182" s="835" t="s">
        <v>240</v>
      </c>
      <c r="W182" s="2722" t="s">
        <v>2880</v>
      </c>
      <c r="X182" s="2503" t="s">
        <v>2879</v>
      </c>
      <c r="Y182" s="2546"/>
      <c r="Z182" s="2543"/>
      <c r="AA182" s="2543"/>
      <c r="AB182" s="2550" t="s">
        <v>2663</v>
      </c>
      <c r="AC182" s="3507">
        <f t="shared" ref="AC182:AC195" si="68">AX182</f>
        <v>30</v>
      </c>
      <c r="AD182" s="3654" t="s">
        <v>2881</v>
      </c>
      <c r="AE182" s="3654"/>
      <c r="AF182" s="3398">
        <v>90</v>
      </c>
      <c r="AG182" s="3398">
        <v>90</v>
      </c>
      <c r="AH182" s="3384"/>
      <c r="AI182" s="3384"/>
      <c r="AJ182" s="3384"/>
      <c r="AK182" s="3384"/>
      <c r="AL182" s="3384"/>
      <c r="AM182" s="3384"/>
      <c r="AN182" s="3384"/>
      <c r="AO182" s="3398">
        <v>90</v>
      </c>
      <c r="AP182" s="3398">
        <v>90</v>
      </c>
      <c r="AQ182" s="2013"/>
      <c r="AR182" s="1784"/>
      <c r="AS182" s="1784"/>
      <c r="AT182" s="1784"/>
      <c r="AU182" s="1907"/>
      <c r="AV182" s="1410"/>
      <c r="AW182" s="2916">
        <f t="shared" ref="AW182:AW197" si="69">(AZ182*AP182)+(BA182*AG182)+(BB182*AG182)+(BC182*AG182)</f>
        <v>360</v>
      </c>
      <c r="AX182" s="3042">
        <f>AW182/'Radiología simple.'!$AO$8</f>
        <v>30</v>
      </c>
      <c r="AY182" s="1807" t="str" cm="1">
        <f t="array" ref="AY182">_xlfn.IFS(AX182&lt;4,"estandar",AX182&gt;9,"compleja",AX182&gt;4,"avanzada")</f>
        <v>compleja</v>
      </c>
      <c r="AZ182" s="3297">
        <v>2</v>
      </c>
      <c r="BA182" s="3297">
        <v>2</v>
      </c>
      <c r="BB182" s="1163"/>
      <c r="BC182" s="1163"/>
      <c r="BD182" s="1164">
        <v>29.505855203619902</v>
      </c>
      <c r="BE182" s="1164">
        <v>73.2232941176471</v>
      </c>
      <c r="BF182" s="1163"/>
      <c r="BG182" s="1164">
        <v>130.50407239819</v>
      </c>
      <c r="BH182" s="1164">
        <f t="shared" ref="BH182:BH194" si="70">SUM(BD182,BE182,BG182)</f>
        <v>233.23322171945699</v>
      </c>
      <c r="BI182" s="1165"/>
      <c r="BJ182" s="1164">
        <v>94.376568784588898</v>
      </c>
      <c r="BK182" s="1164">
        <v>15</v>
      </c>
      <c r="BL182" s="1248">
        <v>1718.16</v>
      </c>
      <c r="BM182" s="1164">
        <v>40.633745306496898</v>
      </c>
      <c r="BN182" s="1164">
        <f t="shared" ref="BN182:BN194" si="71">SUM(BH182,BJ182,BK182,BL182,BM182)</f>
        <v>2101.403535810543</v>
      </c>
      <c r="BO182" s="1165"/>
      <c r="BP182" s="1200">
        <v>100</v>
      </c>
      <c r="BQ182" s="600"/>
      <c r="BR182" s="601"/>
    </row>
    <row r="183" spans="1:70" s="602" customFormat="1" ht="38.25" customHeight="1" x14ac:dyDescent="0.35">
      <c r="A183" s="537">
        <v>0</v>
      </c>
      <c r="B183" s="538">
        <v>9</v>
      </c>
      <c r="C183" s="537">
        <v>0</v>
      </c>
      <c r="D183" s="538">
        <v>7</v>
      </c>
      <c r="E183" s="537">
        <v>2</v>
      </c>
      <c r="F183" s="538">
        <v>5</v>
      </c>
      <c r="G183" s="537">
        <v>0</v>
      </c>
      <c r="H183" s="538">
        <v>2</v>
      </c>
      <c r="I183" s="1375" t="str">
        <f t="shared" si="65"/>
        <v>09072502</v>
      </c>
      <c r="J183" s="1375" t="str">
        <f t="shared" si="66"/>
        <v>09072502</v>
      </c>
      <c r="K183" s="835"/>
      <c r="L183" s="835">
        <v>72062</v>
      </c>
      <c r="M183" s="835"/>
      <c r="N183" s="835"/>
      <c r="O183" s="835"/>
      <c r="P183" s="835"/>
      <c r="Q183" s="835"/>
      <c r="R183" s="835"/>
      <c r="S183" s="2703" t="s">
        <v>119</v>
      </c>
      <c r="T183" s="3185"/>
      <c r="U183" s="2698" t="s">
        <v>2882</v>
      </c>
      <c r="V183" s="835" t="s">
        <v>240</v>
      </c>
      <c r="W183" s="2722" t="s">
        <v>2883</v>
      </c>
      <c r="X183" s="2503" t="s">
        <v>2882</v>
      </c>
      <c r="Y183" s="2546"/>
      <c r="Z183" s="2543"/>
      <c r="AA183" s="2543"/>
      <c r="AB183" s="2550" t="s">
        <v>2663</v>
      </c>
      <c r="AC183" s="3507">
        <f t="shared" si="68"/>
        <v>30</v>
      </c>
      <c r="AD183" s="3654" t="s">
        <v>2881</v>
      </c>
      <c r="AE183" s="3654"/>
      <c r="AF183" s="3398">
        <v>90</v>
      </c>
      <c r="AG183" s="3398">
        <v>90</v>
      </c>
      <c r="AH183" s="3384"/>
      <c r="AI183" s="3384"/>
      <c r="AJ183" s="3384"/>
      <c r="AK183" s="3384"/>
      <c r="AL183" s="3384"/>
      <c r="AM183" s="3384"/>
      <c r="AN183" s="3384"/>
      <c r="AO183" s="3398">
        <v>90</v>
      </c>
      <c r="AP183" s="3398">
        <v>90</v>
      </c>
      <c r="AQ183" s="2013"/>
      <c r="AR183" s="1784"/>
      <c r="AS183" s="1784"/>
      <c r="AT183" s="1784"/>
      <c r="AU183" s="1907"/>
      <c r="AV183" s="1410"/>
      <c r="AW183" s="2916">
        <f t="shared" si="69"/>
        <v>360</v>
      </c>
      <c r="AX183" s="3042">
        <f>AW183/'Radiología simple.'!$AO$8</f>
        <v>30</v>
      </c>
      <c r="AY183" s="1807" t="str" cm="1">
        <f t="array" ref="AY183">_xlfn.IFS(AX183&lt;4,"estandar",AX183&gt;9,"compleja",AX183&gt;4,"avanzada")</f>
        <v>compleja</v>
      </c>
      <c r="AZ183" s="3297">
        <v>2</v>
      </c>
      <c r="BA183" s="3297">
        <v>2</v>
      </c>
      <c r="BB183" s="1163"/>
      <c r="BC183" s="1163"/>
      <c r="BD183" s="1164">
        <v>29.505855203619902</v>
      </c>
      <c r="BE183" s="1164">
        <v>73.2232941176471</v>
      </c>
      <c r="BF183" s="1163"/>
      <c r="BG183" s="1164">
        <v>130.50407239819</v>
      </c>
      <c r="BH183" s="1164">
        <f t="shared" si="70"/>
        <v>233.23322171945699</v>
      </c>
      <c r="BI183" s="1165"/>
      <c r="BJ183" s="1164">
        <v>94.376568784588898</v>
      </c>
      <c r="BK183" s="1164">
        <v>15</v>
      </c>
      <c r="BL183" s="1248">
        <v>1718.16</v>
      </c>
      <c r="BM183" s="1164">
        <v>40.633745306496898</v>
      </c>
      <c r="BN183" s="1164">
        <f t="shared" si="71"/>
        <v>2101.403535810543</v>
      </c>
      <c r="BO183" s="1165"/>
      <c r="BP183" s="1200">
        <v>100</v>
      </c>
      <c r="BQ183" s="600"/>
      <c r="BR183" s="601"/>
    </row>
    <row r="184" spans="1:70" s="602" customFormat="1" ht="38.25" customHeight="1" x14ac:dyDescent="0.35">
      <c r="A184" s="537">
        <v>0</v>
      </c>
      <c r="B184" s="538">
        <v>9</v>
      </c>
      <c r="C184" s="537">
        <v>0</v>
      </c>
      <c r="D184" s="538">
        <v>7</v>
      </c>
      <c r="E184" s="537">
        <v>2</v>
      </c>
      <c r="F184" s="538">
        <v>5</v>
      </c>
      <c r="G184" s="537">
        <v>0</v>
      </c>
      <c r="H184" s="538">
        <v>3</v>
      </c>
      <c r="I184" s="1375" t="str">
        <f t="shared" si="65"/>
        <v>09072503</v>
      </c>
      <c r="J184" s="1375" t="str">
        <f t="shared" si="66"/>
        <v>09072503</v>
      </c>
      <c r="K184" s="835"/>
      <c r="L184" s="835">
        <v>72063</v>
      </c>
      <c r="M184" s="835"/>
      <c r="N184" s="835"/>
      <c r="O184" s="835"/>
      <c r="P184" s="835"/>
      <c r="Q184" s="835"/>
      <c r="R184" s="835"/>
      <c r="S184" s="2703" t="s">
        <v>119</v>
      </c>
      <c r="T184" s="3185"/>
      <c r="U184" s="2698" t="s">
        <v>2884</v>
      </c>
      <c r="V184" s="835" t="s">
        <v>240</v>
      </c>
      <c r="W184" s="2722" t="s">
        <v>2885</v>
      </c>
      <c r="X184" s="2503" t="s">
        <v>2884</v>
      </c>
      <c r="Y184" s="2546"/>
      <c r="Z184" s="2543"/>
      <c r="AA184" s="2543"/>
      <c r="AB184" s="2550" t="s">
        <v>2663</v>
      </c>
      <c r="AC184" s="3507">
        <f t="shared" si="68"/>
        <v>30</v>
      </c>
      <c r="AD184" s="3654" t="s">
        <v>2881</v>
      </c>
      <c r="AE184" s="3654"/>
      <c r="AF184" s="3398">
        <v>90</v>
      </c>
      <c r="AG184" s="3398">
        <v>90</v>
      </c>
      <c r="AH184" s="3384"/>
      <c r="AI184" s="3384"/>
      <c r="AJ184" s="3384"/>
      <c r="AK184" s="3384"/>
      <c r="AL184" s="3384"/>
      <c r="AM184" s="3384"/>
      <c r="AN184" s="3384"/>
      <c r="AO184" s="3398">
        <v>90</v>
      </c>
      <c r="AP184" s="3398">
        <v>90</v>
      </c>
      <c r="AQ184" s="2013"/>
      <c r="AR184" s="1784"/>
      <c r="AS184" s="1784"/>
      <c r="AT184" s="1784"/>
      <c r="AU184" s="1907"/>
      <c r="AV184" s="1410"/>
      <c r="AW184" s="2916">
        <f t="shared" si="69"/>
        <v>360</v>
      </c>
      <c r="AX184" s="3042">
        <f>AW184/'Radiología simple.'!$AO$8</f>
        <v>30</v>
      </c>
      <c r="AY184" s="1807" t="str" cm="1">
        <f t="array" ref="AY184">_xlfn.IFS(AX184&lt;4,"estandar",AX184&gt;9,"compleja",AX184&gt;4,"avanzada")</f>
        <v>compleja</v>
      </c>
      <c r="AZ184" s="3297">
        <v>2</v>
      </c>
      <c r="BA184" s="3297">
        <v>2</v>
      </c>
      <c r="BB184" s="1163"/>
      <c r="BC184" s="1163"/>
      <c r="BD184" s="1164">
        <v>29.505855203619902</v>
      </c>
      <c r="BE184" s="1164">
        <v>73.2232941176471</v>
      </c>
      <c r="BF184" s="1163"/>
      <c r="BG184" s="1164">
        <v>130.50407239819</v>
      </c>
      <c r="BH184" s="1164">
        <f t="shared" si="70"/>
        <v>233.23322171945699</v>
      </c>
      <c r="BI184" s="1165"/>
      <c r="BJ184" s="1164">
        <v>94.376568784588898</v>
      </c>
      <c r="BK184" s="1164">
        <v>15</v>
      </c>
      <c r="BL184" s="1248">
        <v>1718.16</v>
      </c>
      <c r="BM184" s="1164">
        <v>40.633745306496898</v>
      </c>
      <c r="BN184" s="1164">
        <f t="shared" si="71"/>
        <v>2101.403535810543</v>
      </c>
      <c r="BO184" s="1165"/>
      <c r="BP184" s="1200">
        <v>100</v>
      </c>
      <c r="BQ184" s="600"/>
      <c r="BR184" s="601"/>
    </row>
    <row r="185" spans="1:70" s="602" customFormat="1" ht="38.25" customHeight="1" x14ac:dyDescent="0.35">
      <c r="A185" s="537">
        <v>0</v>
      </c>
      <c r="B185" s="538">
        <v>9</v>
      </c>
      <c r="C185" s="537">
        <v>0</v>
      </c>
      <c r="D185" s="538">
        <v>7</v>
      </c>
      <c r="E185" s="537">
        <v>2</v>
      </c>
      <c r="F185" s="538">
        <v>5</v>
      </c>
      <c r="G185" s="537">
        <v>0</v>
      </c>
      <c r="H185" s="538">
        <v>4</v>
      </c>
      <c r="I185" s="1375" t="str">
        <f t="shared" si="65"/>
        <v>09072504</v>
      </c>
      <c r="J185" s="1375" t="str">
        <f t="shared" si="66"/>
        <v>09072504</v>
      </c>
      <c r="K185" s="835"/>
      <c r="L185" s="835">
        <v>72064</v>
      </c>
      <c r="M185" s="835"/>
      <c r="N185" s="835"/>
      <c r="O185" s="835"/>
      <c r="P185" s="835"/>
      <c r="Q185" s="835"/>
      <c r="R185" s="835"/>
      <c r="S185" s="2703" t="s">
        <v>119</v>
      </c>
      <c r="T185" s="3185"/>
      <c r="U185" s="2698" t="s">
        <v>2886</v>
      </c>
      <c r="V185" s="835" t="s">
        <v>240</v>
      </c>
      <c r="W185" s="2722" t="s">
        <v>2887</v>
      </c>
      <c r="X185" s="2503" t="s">
        <v>2886</v>
      </c>
      <c r="Y185" s="2546"/>
      <c r="Z185" s="2543"/>
      <c r="AA185" s="2543"/>
      <c r="AB185" s="2550" t="s">
        <v>2663</v>
      </c>
      <c r="AC185" s="3507">
        <f t="shared" si="68"/>
        <v>30</v>
      </c>
      <c r="AD185" s="3654" t="s">
        <v>2881</v>
      </c>
      <c r="AE185" s="3654"/>
      <c r="AF185" s="3398">
        <v>90</v>
      </c>
      <c r="AG185" s="3398">
        <v>90</v>
      </c>
      <c r="AH185" s="3384"/>
      <c r="AI185" s="3384"/>
      <c r="AJ185" s="3384"/>
      <c r="AK185" s="3384"/>
      <c r="AL185" s="3384"/>
      <c r="AM185" s="3384"/>
      <c r="AN185" s="3384"/>
      <c r="AO185" s="3398">
        <v>90</v>
      </c>
      <c r="AP185" s="3398">
        <v>90</v>
      </c>
      <c r="AQ185" s="2013"/>
      <c r="AR185" s="1784"/>
      <c r="AS185" s="1784"/>
      <c r="AT185" s="1784"/>
      <c r="AU185" s="1907"/>
      <c r="AV185" s="1410"/>
      <c r="AW185" s="2916">
        <f t="shared" si="69"/>
        <v>360</v>
      </c>
      <c r="AX185" s="3042">
        <f>AW185/'Radiología simple.'!$AO$8</f>
        <v>30</v>
      </c>
      <c r="AY185" s="1807" t="str" cm="1">
        <f t="array" ref="AY185">_xlfn.IFS(AX185&lt;4,"estandar",AX185&gt;9,"compleja",AX185&gt;4,"avanzada")</f>
        <v>compleja</v>
      </c>
      <c r="AZ185" s="3297">
        <v>2</v>
      </c>
      <c r="BA185" s="3297">
        <v>2</v>
      </c>
      <c r="BB185" s="1163"/>
      <c r="BC185" s="1163"/>
      <c r="BD185" s="1164">
        <v>29.505855203619902</v>
      </c>
      <c r="BE185" s="1164">
        <v>73.2232941176471</v>
      </c>
      <c r="BF185" s="1163"/>
      <c r="BG185" s="1164">
        <v>130.50407239819</v>
      </c>
      <c r="BH185" s="1164">
        <f t="shared" si="70"/>
        <v>233.23322171945699</v>
      </c>
      <c r="BI185" s="1165"/>
      <c r="BJ185" s="1164">
        <v>94.376568784588898</v>
      </c>
      <c r="BK185" s="1164">
        <v>15</v>
      </c>
      <c r="BL185" s="1248">
        <v>1718.16</v>
      </c>
      <c r="BM185" s="1164">
        <v>40.633745306496898</v>
      </c>
      <c r="BN185" s="1164">
        <f t="shared" si="71"/>
        <v>2101.403535810543</v>
      </c>
      <c r="BO185" s="1165"/>
      <c r="BP185" s="1200">
        <v>100</v>
      </c>
      <c r="BQ185" s="600"/>
      <c r="BR185" s="601"/>
    </row>
    <row r="186" spans="1:70" s="602" customFormat="1" ht="38.25" customHeight="1" x14ac:dyDescent="0.35">
      <c r="A186" s="537">
        <v>0</v>
      </c>
      <c r="B186" s="538">
        <v>9</v>
      </c>
      <c r="C186" s="537">
        <v>0</v>
      </c>
      <c r="D186" s="538">
        <v>7</v>
      </c>
      <c r="E186" s="537">
        <v>2</v>
      </c>
      <c r="F186" s="538">
        <v>5</v>
      </c>
      <c r="G186" s="537">
        <v>0</v>
      </c>
      <c r="H186" s="538">
        <v>5</v>
      </c>
      <c r="I186" s="1375" t="str">
        <f t="shared" si="65"/>
        <v>09072505</v>
      </c>
      <c r="J186" s="1375" t="str">
        <f t="shared" si="66"/>
        <v>09072505</v>
      </c>
      <c r="K186" s="835"/>
      <c r="L186" s="835">
        <v>72065</v>
      </c>
      <c r="M186" s="835"/>
      <c r="N186" s="835"/>
      <c r="O186" s="835"/>
      <c r="P186" s="835"/>
      <c r="Q186" s="835"/>
      <c r="R186" s="835"/>
      <c r="S186" s="2703" t="s">
        <v>119</v>
      </c>
      <c r="T186" s="3185"/>
      <c r="U186" s="2698" t="s">
        <v>2888</v>
      </c>
      <c r="V186" s="835" t="s">
        <v>240</v>
      </c>
      <c r="W186" s="2722" t="s">
        <v>2889</v>
      </c>
      <c r="X186" s="2503" t="s">
        <v>2888</v>
      </c>
      <c r="Y186" s="2546"/>
      <c r="Z186" s="2543"/>
      <c r="AA186" s="2543"/>
      <c r="AB186" s="2550" t="s">
        <v>2707</v>
      </c>
      <c r="AC186" s="3507">
        <f t="shared" si="68"/>
        <v>40</v>
      </c>
      <c r="AD186" s="3654" t="s">
        <v>2890</v>
      </c>
      <c r="AE186" s="3654"/>
      <c r="AF186" s="3398">
        <v>120</v>
      </c>
      <c r="AG186" s="3398">
        <v>120</v>
      </c>
      <c r="AH186" s="3384"/>
      <c r="AI186" s="3384"/>
      <c r="AJ186" s="3384"/>
      <c r="AK186" s="3384"/>
      <c r="AL186" s="3384"/>
      <c r="AM186" s="3384"/>
      <c r="AN186" s="3384"/>
      <c r="AO186" s="3398">
        <v>120</v>
      </c>
      <c r="AP186" s="3398">
        <v>120</v>
      </c>
      <c r="AQ186" s="2013"/>
      <c r="AR186" s="1784"/>
      <c r="AS186" s="1784"/>
      <c r="AT186" s="1784"/>
      <c r="AU186" s="1907"/>
      <c r="AV186" s="1410"/>
      <c r="AW186" s="2916">
        <f t="shared" si="69"/>
        <v>480</v>
      </c>
      <c r="AX186" s="3042">
        <f>AW186/'Radiología simple.'!$AO$8</f>
        <v>40</v>
      </c>
      <c r="AY186" s="1807" t="str" cm="1">
        <f t="array" ref="AY186">_xlfn.IFS(AX186&lt;4,"estandar",AX186&gt;9,"compleja",AX186&gt;4,"avanzada")</f>
        <v>compleja</v>
      </c>
      <c r="AZ186" s="3297">
        <v>2</v>
      </c>
      <c r="BA186" s="3297">
        <v>2</v>
      </c>
      <c r="BB186" s="1163"/>
      <c r="BC186" s="1163"/>
      <c r="BD186" s="1164">
        <v>39.341140271493202</v>
      </c>
      <c r="BE186" s="1164">
        <v>97.631058823529401</v>
      </c>
      <c r="BF186" s="1163"/>
      <c r="BG186" s="1164">
        <v>174.00542986425299</v>
      </c>
      <c r="BH186" s="1164">
        <f t="shared" si="70"/>
        <v>310.97762895927559</v>
      </c>
      <c r="BI186" s="1165"/>
      <c r="BJ186" s="1164">
        <v>125.835425046118</v>
      </c>
      <c r="BK186" s="1164">
        <v>15</v>
      </c>
      <c r="BL186" s="1248">
        <v>1718.16</v>
      </c>
      <c r="BM186" s="1164">
        <v>40.633745306496898</v>
      </c>
      <c r="BN186" s="1164">
        <f t="shared" si="71"/>
        <v>2210.6067993118909</v>
      </c>
      <c r="BO186" s="1165"/>
      <c r="BP186" s="1200">
        <v>100</v>
      </c>
      <c r="BQ186" s="600"/>
      <c r="BR186" s="601"/>
    </row>
    <row r="187" spans="1:70" s="602" customFormat="1" ht="38.25" customHeight="1" x14ac:dyDescent="0.35">
      <c r="A187" s="537">
        <v>0</v>
      </c>
      <c r="B187" s="538">
        <v>9</v>
      </c>
      <c r="C187" s="537">
        <v>0</v>
      </c>
      <c r="D187" s="538">
        <v>7</v>
      </c>
      <c r="E187" s="537">
        <v>2</v>
      </c>
      <c r="F187" s="538">
        <v>5</v>
      </c>
      <c r="G187" s="537">
        <v>0</v>
      </c>
      <c r="H187" s="538">
        <v>6</v>
      </c>
      <c r="I187" s="1375" t="str">
        <f t="shared" si="65"/>
        <v>09072506</v>
      </c>
      <c r="J187" s="1375" t="str">
        <f t="shared" si="66"/>
        <v>09072506</v>
      </c>
      <c r="K187" s="3052"/>
      <c r="L187" s="835">
        <v>72066</v>
      </c>
      <c r="M187" s="835"/>
      <c r="N187" s="835"/>
      <c r="O187" s="835"/>
      <c r="P187" s="835"/>
      <c r="Q187" s="835"/>
      <c r="R187" s="835"/>
      <c r="S187" s="2703" t="s">
        <v>119</v>
      </c>
      <c r="T187" s="3185"/>
      <c r="U187" s="2698" t="s">
        <v>2891</v>
      </c>
      <c r="V187" s="835" t="s">
        <v>240</v>
      </c>
      <c r="W187" s="2722" t="s">
        <v>2892</v>
      </c>
      <c r="X187" s="2503" t="s">
        <v>2893</v>
      </c>
      <c r="Y187" s="2546"/>
      <c r="Z187" s="2543"/>
      <c r="AA187" s="2543"/>
      <c r="AB187" s="2550" t="s">
        <v>2663</v>
      </c>
      <c r="AC187" s="3507">
        <f t="shared" si="68"/>
        <v>30</v>
      </c>
      <c r="AD187" s="3654" t="s">
        <v>2881</v>
      </c>
      <c r="AE187" s="3654"/>
      <c r="AF187" s="3398">
        <v>90</v>
      </c>
      <c r="AG187" s="3398">
        <v>90</v>
      </c>
      <c r="AH187" s="3384"/>
      <c r="AI187" s="3384"/>
      <c r="AJ187" s="3384"/>
      <c r="AK187" s="3384"/>
      <c r="AL187" s="3384"/>
      <c r="AM187" s="3384"/>
      <c r="AN187" s="3384"/>
      <c r="AO187" s="3398">
        <v>90</v>
      </c>
      <c r="AP187" s="3398">
        <v>90</v>
      </c>
      <c r="AQ187" s="2013"/>
      <c r="AR187" s="1784"/>
      <c r="AS187" s="1784"/>
      <c r="AT187" s="1784"/>
      <c r="AU187" s="1907"/>
      <c r="AV187" s="1410"/>
      <c r="AW187" s="2916">
        <f t="shared" si="69"/>
        <v>360</v>
      </c>
      <c r="AX187" s="3042">
        <f>AW187/'Radiología simple.'!$AO$8</f>
        <v>30</v>
      </c>
      <c r="AY187" s="1807" t="str" cm="1">
        <f t="array" ref="AY187">_xlfn.IFS(AX187&lt;4,"estandar",AX187&gt;9,"compleja",AX187&gt;4,"avanzada")</f>
        <v>compleja</v>
      </c>
      <c r="AZ187" s="3297">
        <v>2</v>
      </c>
      <c r="BA187" s="3297">
        <v>2</v>
      </c>
      <c r="BB187" s="1163"/>
      <c r="BC187" s="1163"/>
      <c r="BD187" s="1164">
        <v>29.505855203619902</v>
      </c>
      <c r="BE187" s="1164">
        <v>73.2232941176471</v>
      </c>
      <c r="BF187" s="1163"/>
      <c r="BG187" s="1164">
        <v>130.50407239819</v>
      </c>
      <c r="BH187" s="1164">
        <f t="shared" si="70"/>
        <v>233.23322171945699</v>
      </c>
      <c r="BI187" s="1165"/>
      <c r="BJ187" s="1164">
        <v>94.376568784588898</v>
      </c>
      <c r="BK187" s="1164">
        <v>15</v>
      </c>
      <c r="BL187" s="1248">
        <v>1718.16</v>
      </c>
      <c r="BM187" s="1164">
        <v>40.633745306496898</v>
      </c>
      <c r="BN187" s="1164">
        <f t="shared" si="71"/>
        <v>2101.403535810543</v>
      </c>
      <c r="BO187" s="1165"/>
      <c r="BP187" s="1200">
        <v>100</v>
      </c>
      <c r="BQ187" s="600"/>
      <c r="BR187" s="601"/>
    </row>
    <row r="188" spans="1:70" s="602" customFormat="1" ht="38.25" customHeight="1" x14ac:dyDescent="0.35">
      <c r="A188" s="537">
        <v>0</v>
      </c>
      <c r="B188" s="538">
        <v>9</v>
      </c>
      <c r="C188" s="537">
        <v>0</v>
      </c>
      <c r="D188" s="538">
        <v>7</v>
      </c>
      <c r="E188" s="537">
        <v>2</v>
      </c>
      <c r="F188" s="538">
        <v>5</v>
      </c>
      <c r="G188" s="537">
        <v>0</v>
      </c>
      <c r="H188" s="538">
        <v>7</v>
      </c>
      <c r="I188" s="1375" t="str">
        <f t="shared" si="65"/>
        <v>09072507</v>
      </c>
      <c r="J188" s="1375" t="str">
        <f t="shared" si="66"/>
        <v>09072507</v>
      </c>
      <c r="K188" s="835"/>
      <c r="L188" s="835">
        <v>72067</v>
      </c>
      <c r="M188" s="835"/>
      <c r="N188" s="835"/>
      <c r="O188" s="835"/>
      <c r="P188" s="835"/>
      <c r="Q188" s="835"/>
      <c r="R188" s="835"/>
      <c r="S188" s="2703" t="s">
        <v>119</v>
      </c>
      <c r="T188" s="3185"/>
      <c r="U188" s="2698" t="s">
        <v>2894</v>
      </c>
      <c r="V188" s="835" t="s">
        <v>240</v>
      </c>
      <c r="W188" s="2722" t="s">
        <v>2895</v>
      </c>
      <c r="X188" s="2503" t="s">
        <v>2894</v>
      </c>
      <c r="Y188" s="2546"/>
      <c r="Z188" s="2543"/>
      <c r="AA188" s="2543"/>
      <c r="AB188" s="2550" t="s">
        <v>2663</v>
      </c>
      <c r="AC188" s="3507">
        <f t="shared" si="68"/>
        <v>30</v>
      </c>
      <c r="AD188" s="3654" t="s">
        <v>2896</v>
      </c>
      <c r="AE188" s="3654"/>
      <c r="AF188" s="3398">
        <v>90</v>
      </c>
      <c r="AG188" s="3398">
        <v>90</v>
      </c>
      <c r="AH188" s="3384"/>
      <c r="AI188" s="3384"/>
      <c r="AJ188" s="3384"/>
      <c r="AK188" s="3384"/>
      <c r="AL188" s="3384"/>
      <c r="AM188" s="3384"/>
      <c r="AN188" s="3384"/>
      <c r="AO188" s="3398">
        <v>90</v>
      </c>
      <c r="AP188" s="3398">
        <v>90</v>
      </c>
      <c r="AQ188" s="2013"/>
      <c r="AR188" s="1784"/>
      <c r="AS188" s="1784"/>
      <c r="AT188" s="1784"/>
      <c r="AU188" s="1907"/>
      <c r="AV188" s="1410"/>
      <c r="AW188" s="2916">
        <f t="shared" si="69"/>
        <v>360</v>
      </c>
      <c r="AX188" s="3042">
        <f>AW188/'Radiología simple.'!$AO$8</f>
        <v>30</v>
      </c>
      <c r="AY188" s="1807" t="str" cm="1">
        <f t="array" ref="AY188">_xlfn.IFS(AX188&lt;4,"estandar",AX188&gt;9,"compleja",AX188&gt;4,"avanzada")</f>
        <v>compleja</v>
      </c>
      <c r="AZ188" s="3297">
        <v>2</v>
      </c>
      <c r="BA188" s="3297">
        <v>2</v>
      </c>
      <c r="BB188" s="1163"/>
      <c r="BC188" s="1163"/>
      <c r="BD188" s="1164">
        <v>29.505855203619902</v>
      </c>
      <c r="BE188" s="1164">
        <v>73.2232941176471</v>
      </c>
      <c r="BF188" s="1163"/>
      <c r="BG188" s="1164">
        <v>130.50407239819</v>
      </c>
      <c r="BH188" s="1164">
        <f t="shared" si="70"/>
        <v>233.23322171945699</v>
      </c>
      <c r="BI188" s="1165"/>
      <c r="BJ188" s="1164">
        <v>94.376568784588898</v>
      </c>
      <c r="BK188" s="1164">
        <v>15</v>
      </c>
      <c r="BL188" s="1248">
        <v>1417.16</v>
      </c>
      <c r="BM188" s="1164">
        <v>40.633745306496898</v>
      </c>
      <c r="BN188" s="1164">
        <f t="shared" si="71"/>
        <v>1800.4035358105427</v>
      </c>
      <c r="BO188" s="1165"/>
      <c r="BP188" s="1200">
        <v>100</v>
      </c>
      <c r="BQ188" s="600"/>
      <c r="BR188" s="601"/>
    </row>
    <row r="189" spans="1:70" s="602" customFormat="1" ht="38.25" customHeight="1" x14ac:dyDescent="0.35">
      <c r="A189" s="537">
        <v>0</v>
      </c>
      <c r="B189" s="538">
        <v>9</v>
      </c>
      <c r="C189" s="537">
        <v>0</v>
      </c>
      <c r="D189" s="538">
        <v>7</v>
      </c>
      <c r="E189" s="537">
        <v>2</v>
      </c>
      <c r="F189" s="538">
        <v>5</v>
      </c>
      <c r="G189" s="537">
        <v>0</v>
      </c>
      <c r="H189" s="538">
        <v>8</v>
      </c>
      <c r="I189" s="1375" t="str">
        <f t="shared" si="65"/>
        <v>09072508</v>
      </c>
      <c r="J189" s="1375" t="str">
        <f t="shared" si="66"/>
        <v>09072508</v>
      </c>
      <c r="K189" s="835"/>
      <c r="L189" s="835">
        <v>72068</v>
      </c>
      <c r="M189" s="835"/>
      <c r="N189" s="835"/>
      <c r="O189" s="835"/>
      <c r="P189" s="835"/>
      <c r="Q189" s="835"/>
      <c r="R189" s="835"/>
      <c r="S189" s="2703" t="s">
        <v>119</v>
      </c>
      <c r="T189" s="3185"/>
      <c r="U189" s="2698" t="s">
        <v>2897</v>
      </c>
      <c r="V189" s="835" t="s">
        <v>240</v>
      </c>
      <c r="W189" s="2722" t="s">
        <v>2898</v>
      </c>
      <c r="X189" s="2503" t="s">
        <v>2899</v>
      </c>
      <c r="Y189" s="2546"/>
      <c r="Z189" s="2543"/>
      <c r="AA189" s="2543"/>
      <c r="AB189" s="2550" t="s">
        <v>2663</v>
      </c>
      <c r="AC189" s="3507">
        <f t="shared" si="68"/>
        <v>30</v>
      </c>
      <c r="AD189" s="3654" t="s">
        <v>2900</v>
      </c>
      <c r="AE189" s="3654"/>
      <c r="AF189" s="3398">
        <v>90</v>
      </c>
      <c r="AG189" s="3398">
        <v>90</v>
      </c>
      <c r="AH189" s="3384"/>
      <c r="AI189" s="3384"/>
      <c r="AJ189" s="3384"/>
      <c r="AK189" s="3384"/>
      <c r="AL189" s="3384"/>
      <c r="AM189" s="3384"/>
      <c r="AN189" s="3384"/>
      <c r="AO189" s="3398">
        <v>90</v>
      </c>
      <c r="AP189" s="3398">
        <v>90</v>
      </c>
      <c r="AQ189" s="2013"/>
      <c r="AR189" s="1784"/>
      <c r="AS189" s="1784"/>
      <c r="AT189" s="1784"/>
      <c r="AU189" s="1907"/>
      <c r="AV189" s="1410"/>
      <c r="AW189" s="2916">
        <f t="shared" si="69"/>
        <v>360</v>
      </c>
      <c r="AX189" s="3042">
        <f>AW189/'Radiología simple.'!$AO$8</f>
        <v>30</v>
      </c>
      <c r="AY189" s="1807" t="str" cm="1">
        <f t="array" ref="AY189">_xlfn.IFS(AX189&lt;4,"estandar",AX189&gt;9,"compleja",AX189&gt;4,"avanzada")</f>
        <v>compleja</v>
      </c>
      <c r="AZ189" s="3297">
        <v>2</v>
      </c>
      <c r="BA189" s="3297">
        <v>2</v>
      </c>
      <c r="BB189" s="1163"/>
      <c r="BC189" s="1163"/>
      <c r="BD189" s="1164">
        <v>29.505855203619902</v>
      </c>
      <c r="BE189" s="1164">
        <v>73.2232941176471</v>
      </c>
      <c r="BF189" s="1163"/>
      <c r="BG189" s="1164">
        <v>130.50407239819</v>
      </c>
      <c r="BH189" s="1164">
        <f t="shared" si="70"/>
        <v>233.23322171945699</v>
      </c>
      <c r="BI189" s="1165"/>
      <c r="BJ189" s="1164">
        <v>94.376568784588898</v>
      </c>
      <c r="BK189" s="1164">
        <v>22.5</v>
      </c>
      <c r="BL189" s="1248">
        <v>1718.16</v>
      </c>
      <c r="BM189" s="1164">
        <v>40.633745306496898</v>
      </c>
      <c r="BN189" s="1164">
        <f t="shared" si="71"/>
        <v>2108.903535810543</v>
      </c>
      <c r="BO189" s="1165"/>
      <c r="BP189" s="1200">
        <v>150</v>
      </c>
      <c r="BQ189" s="600"/>
      <c r="BR189" s="601"/>
    </row>
    <row r="190" spans="1:70" s="602" customFormat="1" ht="38.25" customHeight="1" x14ac:dyDescent="0.35">
      <c r="A190" s="537">
        <v>0</v>
      </c>
      <c r="B190" s="538">
        <v>9</v>
      </c>
      <c r="C190" s="537">
        <v>0</v>
      </c>
      <c r="D190" s="538">
        <v>7</v>
      </c>
      <c r="E190" s="537">
        <v>2</v>
      </c>
      <c r="F190" s="538">
        <v>5</v>
      </c>
      <c r="G190" s="537">
        <v>0</v>
      </c>
      <c r="H190" s="538">
        <v>9</v>
      </c>
      <c r="I190" s="1375" t="str">
        <f t="shared" si="65"/>
        <v>09072509</v>
      </c>
      <c r="J190" s="1375" t="str">
        <f t="shared" si="66"/>
        <v>09072509</v>
      </c>
      <c r="K190" s="835"/>
      <c r="L190" s="835">
        <v>72069</v>
      </c>
      <c r="M190" s="835"/>
      <c r="N190" s="835"/>
      <c r="O190" s="835"/>
      <c r="P190" s="835"/>
      <c r="Q190" s="835"/>
      <c r="R190" s="835"/>
      <c r="S190" s="2703" t="s">
        <v>119</v>
      </c>
      <c r="T190" s="3185"/>
      <c r="U190" s="2698" t="s">
        <v>2901</v>
      </c>
      <c r="V190" s="835" t="s">
        <v>240</v>
      </c>
      <c r="W190" s="2722" t="s">
        <v>2902</v>
      </c>
      <c r="X190" s="2503" t="s">
        <v>2901</v>
      </c>
      <c r="Y190" s="2546"/>
      <c r="Z190" s="2543"/>
      <c r="AA190" s="2543"/>
      <c r="AB190" s="2550" t="s">
        <v>2663</v>
      </c>
      <c r="AC190" s="3507">
        <f t="shared" si="68"/>
        <v>30</v>
      </c>
      <c r="AD190" s="3654" t="s">
        <v>2900</v>
      </c>
      <c r="AE190" s="3654"/>
      <c r="AF190" s="3398">
        <v>90</v>
      </c>
      <c r="AG190" s="3398">
        <v>90</v>
      </c>
      <c r="AH190" s="3384"/>
      <c r="AI190" s="3384"/>
      <c r="AJ190" s="3384"/>
      <c r="AK190" s="3384"/>
      <c r="AL190" s="3384"/>
      <c r="AM190" s="3384"/>
      <c r="AN190" s="3384"/>
      <c r="AO190" s="3398">
        <v>90</v>
      </c>
      <c r="AP190" s="3398">
        <v>90</v>
      </c>
      <c r="AQ190" s="2013"/>
      <c r="AR190" s="1784"/>
      <c r="AS190" s="1784"/>
      <c r="AT190" s="1784"/>
      <c r="AU190" s="1907"/>
      <c r="AV190" s="1410"/>
      <c r="AW190" s="2916">
        <f t="shared" si="69"/>
        <v>360</v>
      </c>
      <c r="AX190" s="3042">
        <f>AW190/'Radiología simple.'!$AO$8</f>
        <v>30</v>
      </c>
      <c r="AY190" s="1807" t="str" cm="1">
        <f t="array" ref="AY190">_xlfn.IFS(AX190&lt;4,"estandar",AX190&gt;9,"compleja",AX190&gt;4,"avanzada")</f>
        <v>compleja</v>
      </c>
      <c r="AZ190" s="3297">
        <v>2</v>
      </c>
      <c r="BA190" s="3297">
        <v>2</v>
      </c>
      <c r="BB190" s="1163"/>
      <c r="BC190" s="1163"/>
      <c r="BD190" s="1164">
        <v>29.505855203619902</v>
      </c>
      <c r="BE190" s="1164">
        <v>73.2232941176471</v>
      </c>
      <c r="BF190" s="1163"/>
      <c r="BG190" s="1164">
        <v>130.50407239819</v>
      </c>
      <c r="BH190" s="1164">
        <f t="shared" si="70"/>
        <v>233.23322171945699</v>
      </c>
      <c r="BI190" s="1165"/>
      <c r="BJ190" s="1164">
        <v>94.376568784588898</v>
      </c>
      <c r="BK190" s="1164">
        <v>22.5</v>
      </c>
      <c r="BL190" s="1248">
        <v>1718.16</v>
      </c>
      <c r="BM190" s="1164">
        <v>40.633745306496898</v>
      </c>
      <c r="BN190" s="1164">
        <f t="shared" si="71"/>
        <v>2108.903535810543</v>
      </c>
      <c r="BO190" s="1165"/>
      <c r="BP190" s="1200">
        <v>150</v>
      </c>
      <c r="BQ190" s="600"/>
      <c r="BR190" s="601"/>
    </row>
    <row r="191" spans="1:70" s="602" customFormat="1" ht="38.25" customHeight="1" x14ac:dyDescent="0.35">
      <c r="A191" s="537">
        <v>0</v>
      </c>
      <c r="B191" s="538">
        <v>9</v>
      </c>
      <c r="C191" s="537">
        <v>0</v>
      </c>
      <c r="D191" s="538">
        <v>7</v>
      </c>
      <c r="E191" s="537">
        <v>2</v>
      </c>
      <c r="F191" s="538">
        <v>5</v>
      </c>
      <c r="G191" s="537">
        <v>1</v>
      </c>
      <c r="H191" s="538">
        <v>0</v>
      </c>
      <c r="I191" s="1375" t="str">
        <f t="shared" si="65"/>
        <v>09072510</v>
      </c>
      <c r="J191" s="1375" t="str">
        <f t="shared" si="66"/>
        <v>09072510</v>
      </c>
      <c r="K191" s="835"/>
      <c r="L191" s="835">
        <v>72070</v>
      </c>
      <c r="M191" s="835"/>
      <c r="N191" s="835"/>
      <c r="O191" s="835"/>
      <c r="P191" s="835"/>
      <c r="Q191" s="835"/>
      <c r="R191" s="835"/>
      <c r="S191" s="2703" t="s">
        <v>119</v>
      </c>
      <c r="T191" s="3185"/>
      <c r="U191" s="2698" t="s">
        <v>2903</v>
      </c>
      <c r="V191" s="835" t="s">
        <v>240</v>
      </c>
      <c r="W191" s="2722" t="s">
        <v>2904</v>
      </c>
      <c r="X191" s="2503" t="s">
        <v>2903</v>
      </c>
      <c r="Y191" s="2546"/>
      <c r="Z191" s="2543"/>
      <c r="AA191" s="2543"/>
      <c r="AB191" s="2550" t="s">
        <v>2663</v>
      </c>
      <c r="AC191" s="3507">
        <f t="shared" si="68"/>
        <v>30</v>
      </c>
      <c r="AD191" s="3654" t="s">
        <v>2881</v>
      </c>
      <c r="AE191" s="3654"/>
      <c r="AF191" s="3398">
        <v>90</v>
      </c>
      <c r="AG191" s="3398">
        <v>90</v>
      </c>
      <c r="AH191" s="3384"/>
      <c r="AI191" s="3384"/>
      <c r="AJ191" s="3384"/>
      <c r="AK191" s="3384"/>
      <c r="AL191" s="3384"/>
      <c r="AM191" s="3384"/>
      <c r="AN191" s="3384"/>
      <c r="AO191" s="3398">
        <v>90</v>
      </c>
      <c r="AP191" s="3398">
        <v>90</v>
      </c>
      <c r="AQ191" s="2013"/>
      <c r="AR191" s="1784"/>
      <c r="AS191" s="1784"/>
      <c r="AT191" s="1784"/>
      <c r="AU191" s="1907"/>
      <c r="AV191" s="1410"/>
      <c r="AW191" s="2916">
        <f t="shared" si="69"/>
        <v>360</v>
      </c>
      <c r="AX191" s="3042">
        <f>AW191/'Radiología simple.'!$AO$8</f>
        <v>30</v>
      </c>
      <c r="AY191" s="1807" t="str" cm="1">
        <f t="array" ref="AY191">_xlfn.IFS(AX191&lt;4,"estandar",AX191&gt;9,"compleja",AX191&gt;4,"avanzada")</f>
        <v>compleja</v>
      </c>
      <c r="AZ191" s="3297">
        <v>2</v>
      </c>
      <c r="BA191" s="3297">
        <v>2</v>
      </c>
      <c r="BB191" s="1163"/>
      <c r="BC191" s="1163"/>
      <c r="BD191" s="1164">
        <v>29.505855203619902</v>
      </c>
      <c r="BE191" s="1164">
        <v>73.2232941176471</v>
      </c>
      <c r="BF191" s="1163"/>
      <c r="BG191" s="1164">
        <v>130.50407239819</v>
      </c>
      <c r="BH191" s="1164">
        <f t="shared" si="70"/>
        <v>233.23322171945699</v>
      </c>
      <c r="BI191" s="1165"/>
      <c r="BJ191" s="1164">
        <v>94.376568784588898</v>
      </c>
      <c r="BK191" s="1164">
        <v>15</v>
      </c>
      <c r="BL191" s="1248">
        <v>1718.16</v>
      </c>
      <c r="BM191" s="1164">
        <v>40.633745306496898</v>
      </c>
      <c r="BN191" s="1164">
        <f t="shared" si="71"/>
        <v>2101.403535810543</v>
      </c>
      <c r="BO191" s="1165"/>
      <c r="BP191" s="1200">
        <v>100</v>
      </c>
      <c r="BQ191" s="600"/>
      <c r="BR191" s="601"/>
    </row>
    <row r="192" spans="1:70" s="602" customFormat="1" ht="38.25" customHeight="1" x14ac:dyDescent="0.35">
      <c r="A192" s="537">
        <v>0</v>
      </c>
      <c r="B192" s="538">
        <v>9</v>
      </c>
      <c r="C192" s="537">
        <v>0</v>
      </c>
      <c r="D192" s="538">
        <v>7</v>
      </c>
      <c r="E192" s="537">
        <v>2</v>
      </c>
      <c r="F192" s="538">
        <v>5</v>
      </c>
      <c r="G192" s="537">
        <v>1</v>
      </c>
      <c r="H192" s="538">
        <v>1</v>
      </c>
      <c r="I192" s="1375" t="str">
        <f t="shared" si="65"/>
        <v>09072511</v>
      </c>
      <c r="J192" s="1375" t="str">
        <f t="shared" si="66"/>
        <v>09072511</v>
      </c>
      <c r="K192" s="835"/>
      <c r="L192" s="835">
        <v>72071</v>
      </c>
      <c r="M192" s="835"/>
      <c r="N192" s="835"/>
      <c r="O192" s="835"/>
      <c r="P192" s="835"/>
      <c r="Q192" s="835"/>
      <c r="R192" s="835"/>
      <c r="S192" s="2703" t="s">
        <v>119</v>
      </c>
      <c r="T192" s="3185"/>
      <c r="U192" s="2698" t="s">
        <v>2905</v>
      </c>
      <c r="V192" s="835" t="s">
        <v>240</v>
      </c>
      <c r="W192" s="2722" t="s">
        <v>2906</v>
      </c>
      <c r="X192" s="2503" t="s">
        <v>2907</v>
      </c>
      <c r="Y192" s="2546"/>
      <c r="Z192" s="2543"/>
      <c r="AA192" s="2543"/>
      <c r="AB192" s="2550" t="s">
        <v>2663</v>
      </c>
      <c r="AC192" s="3507">
        <f t="shared" si="68"/>
        <v>30</v>
      </c>
      <c r="AD192" s="3654" t="s">
        <v>2896</v>
      </c>
      <c r="AE192" s="3654"/>
      <c r="AF192" s="3398">
        <v>90</v>
      </c>
      <c r="AG192" s="3398">
        <v>90</v>
      </c>
      <c r="AH192" s="3384"/>
      <c r="AI192" s="3384"/>
      <c r="AJ192" s="3384"/>
      <c r="AK192" s="3384"/>
      <c r="AL192" s="3384"/>
      <c r="AM192" s="3384"/>
      <c r="AN192" s="3384"/>
      <c r="AO192" s="3398">
        <v>90</v>
      </c>
      <c r="AP192" s="3398">
        <v>90</v>
      </c>
      <c r="AQ192" s="2013"/>
      <c r="AR192" s="1784"/>
      <c r="AS192" s="1784"/>
      <c r="AT192" s="1784"/>
      <c r="AU192" s="1907"/>
      <c r="AV192" s="1410"/>
      <c r="AW192" s="2916">
        <f t="shared" si="69"/>
        <v>360</v>
      </c>
      <c r="AX192" s="3042">
        <f>AW192/'Radiología simple.'!$AO$8</f>
        <v>30</v>
      </c>
      <c r="AY192" s="1807" t="str" cm="1">
        <f t="array" ref="AY192">_xlfn.IFS(AX192&lt;4,"estandar",AX192&gt;9,"compleja",AX192&gt;4,"avanzada")</f>
        <v>compleja</v>
      </c>
      <c r="AZ192" s="3297">
        <v>2</v>
      </c>
      <c r="BA192" s="3297">
        <v>2</v>
      </c>
      <c r="BB192" s="1163"/>
      <c r="BC192" s="1163"/>
      <c r="BD192" s="1164">
        <v>29.505855203619902</v>
      </c>
      <c r="BE192" s="1164">
        <v>73.2232941176471</v>
      </c>
      <c r="BF192" s="1163"/>
      <c r="BG192" s="1164">
        <v>130.50407239819</v>
      </c>
      <c r="BH192" s="1164">
        <f t="shared" si="70"/>
        <v>233.23322171945699</v>
      </c>
      <c r="BI192" s="1165"/>
      <c r="BJ192" s="1164">
        <v>94.376568784588898</v>
      </c>
      <c r="BK192" s="1164">
        <v>15</v>
      </c>
      <c r="BL192" s="1248">
        <v>1417.16</v>
      </c>
      <c r="BM192" s="1164">
        <v>40.633745306496898</v>
      </c>
      <c r="BN192" s="1164">
        <f t="shared" si="71"/>
        <v>1800.4035358105427</v>
      </c>
      <c r="BO192" s="1165"/>
      <c r="BP192" s="1200">
        <v>100</v>
      </c>
      <c r="BQ192" s="600"/>
      <c r="BR192" s="601"/>
    </row>
    <row r="193" spans="1:70" s="602" customFormat="1" ht="38.25" customHeight="1" x14ac:dyDescent="0.35">
      <c r="A193" s="537">
        <v>0</v>
      </c>
      <c r="B193" s="538">
        <v>9</v>
      </c>
      <c r="C193" s="537">
        <v>0</v>
      </c>
      <c r="D193" s="538">
        <v>7</v>
      </c>
      <c r="E193" s="537">
        <v>2</v>
      </c>
      <c r="F193" s="538">
        <v>5</v>
      </c>
      <c r="G193" s="537">
        <v>1</v>
      </c>
      <c r="H193" s="538">
        <v>2</v>
      </c>
      <c r="I193" s="1375" t="str">
        <f t="shared" si="65"/>
        <v>09072512</v>
      </c>
      <c r="J193" s="1375" t="str">
        <f t="shared" si="66"/>
        <v>09072512</v>
      </c>
      <c r="K193" s="835"/>
      <c r="L193" s="835">
        <v>72072</v>
      </c>
      <c r="M193" s="835"/>
      <c r="N193" s="835"/>
      <c r="O193" s="835"/>
      <c r="P193" s="835"/>
      <c r="Q193" s="835"/>
      <c r="R193" s="835"/>
      <c r="S193" s="2703" t="s">
        <v>119</v>
      </c>
      <c r="T193" s="3185"/>
      <c r="U193" s="2698" t="s">
        <v>2908</v>
      </c>
      <c r="V193" s="835" t="s">
        <v>240</v>
      </c>
      <c r="W193" s="2722" t="s">
        <v>2909</v>
      </c>
      <c r="X193" s="2503" t="s">
        <v>2908</v>
      </c>
      <c r="Y193" s="2546"/>
      <c r="Z193" s="2543"/>
      <c r="AA193" s="2543"/>
      <c r="AB193" s="2550" t="s">
        <v>2663</v>
      </c>
      <c r="AC193" s="3507">
        <f t="shared" si="68"/>
        <v>30</v>
      </c>
      <c r="AD193" s="3654" t="s">
        <v>2896</v>
      </c>
      <c r="AE193" s="3654"/>
      <c r="AF193" s="3398">
        <v>90</v>
      </c>
      <c r="AG193" s="3398">
        <v>90</v>
      </c>
      <c r="AH193" s="3384"/>
      <c r="AI193" s="3384"/>
      <c r="AJ193" s="3384"/>
      <c r="AK193" s="3384"/>
      <c r="AL193" s="3384"/>
      <c r="AM193" s="3384"/>
      <c r="AN193" s="3384"/>
      <c r="AO193" s="3398">
        <v>90</v>
      </c>
      <c r="AP193" s="3398">
        <v>90</v>
      </c>
      <c r="AQ193" s="2013"/>
      <c r="AR193" s="1784"/>
      <c r="AS193" s="1784"/>
      <c r="AT193" s="1784"/>
      <c r="AU193" s="1907"/>
      <c r="AV193" s="1410"/>
      <c r="AW193" s="2916">
        <f t="shared" si="69"/>
        <v>360</v>
      </c>
      <c r="AX193" s="3042">
        <f>AW193/'Radiología simple.'!$AO$8</f>
        <v>30</v>
      </c>
      <c r="AY193" s="1807" t="str" cm="1">
        <f t="array" ref="AY193">_xlfn.IFS(AX193&lt;4,"estandar",AX193&gt;9,"compleja",AX193&gt;4,"avanzada")</f>
        <v>compleja</v>
      </c>
      <c r="AZ193" s="3297">
        <v>2</v>
      </c>
      <c r="BA193" s="3297">
        <v>2</v>
      </c>
      <c r="BB193" s="1163"/>
      <c r="BC193" s="1163"/>
      <c r="BD193" s="1164">
        <v>29.505855203619902</v>
      </c>
      <c r="BE193" s="1164">
        <v>73.2232941176471</v>
      </c>
      <c r="BF193" s="1163"/>
      <c r="BG193" s="1164">
        <v>130.50407239819</v>
      </c>
      <c r="BH193" s="1164">
        <f t="shared" si="70"/>
        <v>233.23322171945699</v>
      </c>
      <c r="BI193" s="1165"/>
      <c r="BJ193" s="1164">
        <v>94.376568784588898</v>
      </c>
      <c r="BK193" s="1164">
        <v>15</v>
      </c>
      <c r="BL193" s="1248">
        <v>1417.16</v>
      </c>
      <c r="BM193" s="1164">
        <v>40.633745306496898</v>
      </c>
      <c r="BN193" s="1164">
        <f t="shared" si="71"/>
        <v>1800.4035358105427</v>
      </c>
      <c r="BO193" s="1165"/>
      <c r="BP193" s="1200">
        <v>100</v>
      </c>
      <c r="BQ193" s="600"/>
      <c r="BR193" s="601"/>
    </row>
    <row r="194" spans="1:70" s="602" customFormat="1" ht="38.25" customHeight="1" x14ac:dyDescent="0.35">
      <c r="A194" s="537">
        <v>0</v>
      </c>
      <c r="B194" s="538">
        <v>9</v>
      </c>
      <c r="C194" s="537">
        <v>0</v>
      </c>
      <c r="D194" s="538">
        <v>7</v>
      </c>
      <c r="E194" s="537">
        <v>2</v>
      </c>
      <c r="F194" s="538">
        <v>5</v>
      </c>
      <c r="G194" s="537">
        <v>1</v>
      </c>
      <c r="H194" s="538">
        <v>3</v>
      </c>
      <c r="I194" s="1375" t="str">
        <f t="shared" si="65"/>
        <v>09072513</v>
      </c>
      <c r="J194" s="1375" t="str">
        <f t="shared" si="66"/>
        <v>09072513</v>
      </c>
      <c r="K194" s="835"/>
      <c r="L194" s="835">
        <v>72073</v>
      </c>
      <c r="M194" s="835"/>
      <c r="N194" s="835"/>
      <c r="O194" s="835"/>
      <c r="P194" s="835"/>
      <c r="Q194" s="835"/>
      <c r="R194" s="835"/>
      <c r="S194" s="2703" t="s">
        <v>119</v>
      </c>
      <c r="T194" s="3185"/>
      <c r="U194" s="2698" t="s">
        <v>2910</v>
      </c>
      <c r="V194" s="835" t="s">
        <v>240</v>
      </c>
      <c r="W194" s="2722" t="s">
        <v>2911</v>
      </c>
      <c r="X194" s="2503" t="s">
        <v>2912</v>
      </c>
      <c r="Y194" s="2546"/>
      <c r="Z194" s="2543"/>
      <c r="AA194" s="2543"/>
      <c r="AB194" s="2550" t="s">
        <v>2663</v>
      </c>
      <c r="AC194" s="3507">
        <f t="shared" si="68"/>
        <v>30</v>
      </c>
      <c r="AD194" s="3654" t="s">
        <v>2881</v>
      </c>
      <c r="AE194" s="3654"/>
      <c r="AF194" s="3398">
        <v>90</v>
      </c>
      <c r="AG194" s="3398">
        <v>90</v>
      </c>
      <c r="AH194" s="3384"/>
      <c r="AI194" s="3384"/>
      <c r="AJ194" s="3384"/>
      <c r="AK194" s="3384"/>
      <c r="AL194" s="3384"/>
      <c r="AM194" s="3384"/>
      <c r="AN194" s="3384"/>
      <c r="AO194" s="3398">
        <v>90</v>
      </c>
      <c r="AP194" s="3398">
        <v>90</v>
      </c>
      <c r="AQ194" s="2013"/>
      <c r="AR194" s="1784"/>
      <c r="AS194" s="1784"/>
      <c r="AT194" s="1784"/>
      <c r="AU194" s="1907"/>
      <c r="AV194" s="1410"/>
      <c r="AW194" s="2916">
        <f t="shared" si="69"/>
        <v>360</v>
      </c>
      <c r="AX194" s="3042">
        <f>AW194/'Radiología simple.'!$AO$8</f>
        <v>30</v>
      </c>
      <c r="AY194" s="1807" t="str" cm="1">
        <f t="array" ref="AY194">_xlfn.IFS(AX194&lt;4,"estandar",AX194&gt;9,"compleja",AX194&gt;4,"avanzada")</f>
        <v>compleja</v>
      </c>
      <c r="AZ194" s="3297">
        <v>2</v>
      </c>
      <c r="BA194" s="3297">
        <v>2</v>
      </c>
      <c r="BB194" s="1163"/>
      <c r="BC194" s="1163"/>
      <c r="BD194" s="1164">
        <v>29.505855203619902</v>
      </c>
      <c r="BE194" s="1164">
        <v>73.2232941176471</v>
      </c>
      <c r="BF194" s="1163"/>
      <c r="BG194" s="1164">
        <v>130.50407239819</v>
      </c>
      <c r="BH194" s="1164">
        <f t="shared" si="70"/>
        <v>233.23322171945699</v>
      </c>
      <c r="BI194" s="1165"/>
      <c r="BJ194" s="1164">
        <v>94.376568784588898</v>
      </c>
      <c r="BK194" s="1164">
        <v>15</v>
      </c>
      <c r="BL194" s="1248">
        <v>1718.16</v>
      </c>
      <c r="BM194" s="1164">
        <v>40.633745306496898</v>
      </c>
      <c r="BN194" s="1164">
        <f t="shared" si="71"/>
        <v>2101.403535810543</v>
      </c>
      <c r="BO194" s="1165"/>
      <c r="BP194" s="1200">
        <v>100</v>
      </c>
      <c r="BQ194" s="600"/>
      <c r="BR194" s="601"/>
    </row>
    <row r="195" spans="1:70" s="602" customFormat="1" ht="38.25" customHeight="1" x14ac:dyDescent="0.35">
      <c r="A195" s="1387">
        <v>0</v>
      </c>
      <c r="B195" s="1388">
        <v>9</v>
      </c>
      <c r="C195" s="1387">
        <v>0</v>
      </c>
      <c r="D195" s="1388">
        <v>7</v>
      </c>
      <c r="E195" s="1387">
        <v>2</v>
      </c>
      <c r="F195" s="1388">
        <v>5</v>
      </c>
      <c r="G195" s="1387">
        <v>1</v>
      </c>
      <c r="H195" s="1388">
        <v>4</v>
      </c>
      <c r="I195" s="1375"/>
      <c r="J195" s="2766" t="str">
        <f t="shared" si="66"/>
        <v>09072514</v>
      </c>
      <c r="K195" s="835"/>
      <c r="L195" s="835"/>
      <c r="M195" s="835"/>
      <c r="N195" s="835"/>
      <c r="O195" s="835"/>
      <c r="P195" s="835"/>
      <c r="Q195" s="835"/>
      <c r="R195" s="835"/>
      <c r="S195" s="2669" t="s">
        <v>94</v>
      </c>
      <c r="T195" s="3191"/>
      <c r="U195" s="2708" t="s">
        <v>2913</v>
      </c>
      <c r="V195" s="2870" t="s">
        <v>291</v>
      </c>
      <c r="W195" s="3286" t="s">
        <v>2914</v>
      </c>
      <c r="X195" s="2503"/>
      <c r="Y195" s="2546"/>
      <c r="Z195" s="2543"/>
      <c r="AA195" s="2543"/>
      <c r="AB195" s="2250"/>
      <c r="AC195" s="3507">
        <f t="shared" si="68"/>
        <v>0</v>
      </c>
      <c r="AD195" s="3659"/>
      <c r="AE195" s="3659"/>
      <c r="AF195" s="3384"/>
      <c r="AG195" s="3398">
        <f t="shared" si="67"/>
        <v>0</v>
      </c>
      <c r="AH195" s="3384"/>
      <c r="AI195" s="3384"/>
      <c r="AJ195" s="3384"/>
      <c r="AK195" s="3384"/>
      <c r="AL195" s="3384"/>
      <c r="AM195" s="3384"/>
      <c r="AN195" s="3384"/>
      <c r="AO195" s="3384"/>
      <c r="AP195" s="3398">
        <f t="shared" ref="AP195:AP196" si="72">SUM(AQ195:AU195)</f>
        <v>0</v>
      </c>
      <c r="AQ195" s="2013"/>
      <c r="AR195" s="1784"/>
      <c r="AS195" s="1784"/>
      <c r="AT195" s="1784"/>
      <c r="AU195" s="1907"/>
      <c r="AV195" s="1410"/>
      <c r="AW195" s="2916">
        <f t="shared" si="69"/>
        <v>0</v>
      </c>
      <c r="AX195" s="3042">
        <f>AW195/'Radiología simple.'!$AO$8</f>
        <v>0</v>
      </c>
      <c r="AY195" s="1807" t="str" cm="1">
        <f t="array" ref="AY195">_xlfn.IFS(AX195&lt;4,"estandar",AX195&gt;9,"compleja",AX195&gt;4,"avanzada")</f>
        <v>estandar</v>
      </c>
      <c r="AZ195" s="1613"/>
      <c r="BA195" s="1147"/>
      <c r="BB195" s="1163"/>
      <c r="BC195" s="1163"/>
      <c r="BD195" s="1164"/>
      <c r="BE195" s="1164"/>
      <c r="BF195" s="1163"/>
      <c r="BG195" s="1164"/>
      <c r="BH195" s="1164"/>
      <c r="BI195" s="1165"/>
      <c r="BJ195" s="1164"/>
      <c r="BK195" s="1164"/>
      <c r="BL195" s="1248"/>
      <c r="BM195" s="1164"/>
      <c r="BN195" s="1164"/>
      <c r="BO195" s="1165"/>
      <c r="BP195" s="1200"/>
      <c r="BQ195" s="600"/>
      <c r="BR195" s="601"/>
    </row>
    <row r="196" spans="1:70" s="602" customFormat="1" ht="38.25" customHeight="1" x14ac:dyDescent="0.35">
      <c r="A196" s="537"/>
      <c r="B196" s="538"/>
      <c r="C196" s="537"/>
      <c r="D196" s="538"/>
      <c r="E196" s="537"/>
      <c r="F196" s="538"/>
      <c r="G196" s="537"/>
      <c r="H196" s="538"/>
      <c r="I196" s="1375"/>
      <c r="J196" s="2766" t="str">
        <f t="shared" si="66"/>
        <v/>
      </c>
      <c r="K196" s="835"/>
      <c r="L196" s="835"/>
      <c r="M196" s="835"/>
      <c r="N196" s="835"/>
      <c r="O196" s="835"/>
      <c r="P196" s="835"/>
      <c r="Q196" s="835"/>
      <c r="R196" s="835"/>
      <c r="S196" s="2703"/>
      <c r="T196" s="2663" t="s">
        <v>2915</v>
      </c>
      <c r="U196" s="2698"/>
      <c r="V196" s="835"/>
      <c r="W196" s="3325"/>
      <c r="X196" s="2503"/>
      <c r="Y196" s="2546"/>
      <c r="Z196" s="2543"/>
      <c r="AA196" s="2543"/>
      <c r="AB196" s="2250"/>
      <c r="AC196" s="3659"/>
      <c r="AD196" s="3659"/>
      <c r="AE196" s="3659"/>
      <c r="AF196" s="3384"/>
      <c r="AG196" s="3398">
        <f t="shared" si="67"/>
        <v>0</v>
      </c>
      <c r="AH196" s="3384"/>
      <c r="AI196" s="3384"/>
      <c r="AJ196" s="3384"/>
      <c r="AK196" s="3384"/>
      <c r="AL196" s="3384"/>
      <c r="AM196" s="3384"/>
      <c r="AN196" s="3384"/>
      <c r="AO196" s="3384"/>
      <c r="AP196" s="3398">
        <f t="shared" si="72"/>
        <v>0</v>
      </c>
      <c r="AQ196" s="2013"/>
      <c r="AR196" s="1784"/>
      <c r="AS196" s="1784"/>
      <c r="AT196" s="1784"/>
      <c r="AU196" s="1907"/>
      <c r="AV196" s="1410"/>
      <c r="AW196" s="2916">
        <f t="shared" si="69"/>
        <v>0</v>
      </c>
      <c r="AX196" s="3042">
        <f>AW196/'Radiología simple.'!$AO$8</f>
        <v>0</v>
      </c>
      <c r="AY196" s="1807" t="str" cm="1">
        <f t="array" ref="AY196">_xlfn.IFS(AX196&lt;4,"estandar",AX196&gt;9,"compleja",AX196&gt;4,"avanzada")</f>
        <v>estandar</v>
      </c>
      <c r="AZ196" s="1616"/>
      <c r="BA196" s="1163"/>
      <c r="BB196" s="1163"/>
      <c r="BC196" s="1163"/>
      <c r="BD196" s="1164"/>
      <c r="BE196" s="1164"/>
      <c r="BF196" s="1163"/>
      <c r="BG196" s="1164"/>
      <c r="BH196" s="1164"/>
      <c r="BI196" s="1165"/>
      <c r="BJ196" s="1164"/>
      <c r="BK196" s="1164"/>
      <c r="BL196" s="1248"/>
      <c r="BM196" s="1164"/>
      <c r="BN196" s="1164"/>
      <c r="BO196" s="1165"/>
      <c r="BP196" s="1200"/>
      <c r="BQ196" s="600"/>
      <c r="BR196" s="601"/>
    </row>
    <row r="197" spans="1:70" s="602" customFormat="1" ht="38.25" customHeight="1" x14ac:dyDescent="0.35">
      <c r="A197" s="1387">
        <v>0</v>
      </c>
      <c r="B197" s="1388">
        <v>9</v>
      </c>
      <c r="C197" s="1387">
        <v>0</v>
      </c>
      <c r="D197" s="1388">
        <v>7</v>
      </c>
      <c r="E197" s="1387">
        <v>2</v>
      </c>
      <c r="F197" s="1394">
        <v>6</v>
      </c>
      <c r="G197" s="1387">
        <v>0</v>
      </c>
      <c r="H197" s="1388">
        <v>1</v>
      </c>
      <c r="I197" s="1375"/>
      <c r="J197" s="2766" t="str">
        <f t="shared" si="66"/>
        <v>09072601</v>
      </c>
      <c r="K197" s="835"/>
      <c r="L197" s="835"/>
      <c r="M197" s="835"/>
      <c r="N197" s="835"/>
      <c r="O197" s="835"/>
      <c r="P197" s="835"/>
      <c r="Q197" s="835"/>
      <c r="R197" s="835"/>
      <c r="S197" s="2669" t="s">
        <v>94</v>
      </c>
      <c r="T197" s="3191"/>
      <c r="U197" s="2708" t="s">
        <v>2916</v>
      </c>
      <c r="V197" s="2870" t="s">
        <v>291</v>
      </c>
      <c r="W197" s="3286" t="s">
        <v>2917</v>
      </c>
      <c r="X197" s="2503"/>
      <c r="Y197" s="3053" t="s">
        <v>649</v>
      </c>
      <c r="Z197" s="2543"/>
      <c r="AA197" s="2543"/>
      <c r="AB197" s="2250"/>
      <c r="AC197" s="3507">
        <f t="shared" ref="AC197" si="73">AX197</f>
        <v>0</v>
      </c>
      <c r="AD197" s="3659"/>
      <c r="AE197" s="3659"/>
      <c r="AF197" s="3384"/>
      <c r="AG197" s="3398">
        <f t="shared" si="67"/>
        <v>0</v>
      </c>
      <c r="AH197" s="3384"/>
      <c r="AI197" s="3384"/>
      <c r="AJ197" s="3384"/>
      <c r="AK197" s="3384"/>
      <c r="AL197" s="3384"/>
      <c r="AM197" s="3384"/>
      <c r="AN197" s="3384"/>
      <c r="AO197" s="3384"/>
      <c r="AP197" s="3384"/>
      <c r="AQ197" s="2013"/>
      <c r="AR197" s="1784"/>
      <c r="AS197" s="1784"/>
      <c r="AT197" s="1784"/>
      <c r="AU197" s="1907"/>
      <c r="AV197" s="1410"/>
      <c r="AW197" s="2916">
        <f t="shared" si="69"/>
        <v>0</v>
      </c>
      <c r="AX197" s="3042">
        <f>AW197/'Radiología simple.'!$AO$8</f>
        <v>0</v>
      </c>
      <c r="AY197" s="1807" t="str" cm="1">
        <f t="array" ref="AY197">_xlfn.IFS(AX197&lt;4,"estandar",AX197&gt;9,"compleja",AX197&gt;4,"avanzada")</f>
        <v>estandar</v>
      </c>
      <c r="AZ197" s="1616"/>
      <c r="BA197" s="1163"/>
      <c r="BB197" s="1163"/>
      <c r="BC197" s="1163"/>
      <c r="BD197" s="1164"/>
      <c r="BE197" s="1164"/>
      <c r="BF197" s="1163"/>
      <c r="BG197" s="1164"/>
      <c r="BH197" s="1164"/>
      <c r="BI197" s="1165"/>
      <c r="BJ197" s="1164"/>
      <c r="BK197" s="1164"/>
      <c r="BL197" s="1248"/>
      <c r="BM197" s="1164"/>
      <c r="BN197" s="1164"/>
      <c r="BO197" s="1165"/>
      <c r="BP197" s="1200"/>
      <c r="BQ197" s="600"/>
      <c r="BR197" s="601"/>
    </row>
    <row r="198" spans="1:70" ht="20.25" customHeight="1" x14ac:dyDescent="0.6">
      <c r="A198" s="809"/>
      <c r="B198" s="810"/>
      <c r="C198" s="809"/>
      <c r="D198" s="810"/>
      <c r="E198" s="809"/>
      <c r="F198" s="810"/>
      <c r="G198" s="809"/>
      <c r="H198" s="810"/>
      <c r="I198" s="811" t="str">
        <f t="shared" ref="I198:I231" si="74">CONCATENATE(A198,B198,C198,D198,E198,F198,G198,H198)</f>
        <v/>
      </c>
      <c r="J198" s="811"/>
      <c r="K198" s="943">
        <v>209</v>
      </c>
      <c r="L198" s="943"/>
      <c r="M198" s="943"/>
      <c r="N198" s="943"/>
      <c r="O198" s="943"/>
      <c r="P198" s="943"/>
      <c r="Q198" s="943"/>
      <c r="R198" s="943"/>
      <c r="S198" s="944" t="s">
        <v>119</v>
      </c>
      <c r="T198" s="1006" t="s">
        <v>2918</v>
      </c>
      <c r="U198" s="1015"/>
      <c r="V198" s="1019"/>
      <c r="W198" s="3103"/>
      <c r="X198" s="945" t="s">
        <v>2918</v>
      </c>
      <c r="Y198" s="945"/>
      <c r="Z198" s="945"/>
      <c r="AA198" s="945"/>
      <c r="AB198" s="1607"/>
      <c r="AC198" s="3658"/>
      <c r="AD198" s="3658"/>
      <c r="AE198" s="3658"/>
      <c r="AF198" s="3620"/>
      <c r="AG198" s="3620"/>
      <c r="AH198" s="3620"/>
      <c r="AI198" s="3620"/>
      <c r="AJ198" s="3620"/>
      <c r="AK198" s="3620"/>
      <c r="AL198" s="3620"/>
      <c r="AM198" s="3620"/>
      <c r="AN198" s="3620"/>
      <c r="AO198" s="3620"/>
      <c r="AP198" s="3620"/>
      <c r="AQ198" s="2148"/>
      <c r="AR198" s="1957"/>
      <c r="AS198" s="1957"/>
      <c r="AT198" s="1957"/>
      <c r="AU198" s="1973"/>
      <c r="AV198" s="1945"/>
      <c r="AW198" s="1935"/>
      <c r="AX198" s="1599"/>
      <c r="AY198" s="1936"/>
      <c r="AZ198" s="1627"/>
      <c r="BA198" s="1222"/>
      <c r="BB198" s="1222"/>
      <c r="BC198" s="1222"/>
      <c r="BD198" s="1223"/>
      <c r="BE198" s="1223"/>
      <c r="BF198" s="1222"/>
      <c r="BG198" s="1223"/>
      <c r="BH198" s="1223"/>
      <c r="BI198" s="1232"/>
      <c r="BJ198" s="1223"/>
      <c r="BK198" s="1223"/>
      <c r="BL198" s="1223"/>
      <c r="BM198" s="1223"/>
      <c r="BN198" s="1223"/>
      <c r="BO198" s="1224"/>
      <c r="BP198" s="1225"/>
      <c r="BQ198" s="177"/>
      <c r="BR198" s="46"/>
    </row>
    <row r="199" spans="1:70" ht="48.75" customHeight="1" x14ac:dyDescent="0.55000000000000004">
      <c r="A199" s="537">
        <v>0</v>
      </c>
      <c r="B199" s="538">
        <v>9</v>
      </c>
      <c r="C199" s="537">
        <v>0</v>
      </c>
      <c r="D199" s="538">
        <v>7</v>
      </c>
      <c r="E199" s="537">
        <v>2</v>
      </c>
      <c r="F199" s="538">
        <v>7</v>
      </c>
      <c r="G199" s="537">
        <v>0</v>
      </c>
      <c r="H199" s="538">
        <v>1</v>
      </c>
      <c r="I199" s="1375" t="str">
        <f t="shared" si="74"/>
        <v>09072701</v>
      </c>
      <c r="J199" s="1375" t="str">
        <f t="shared" si="66"/>
        <v>09072701</v>
      </c>
      <c r="K199" s="830"/>
      <c r="L199" s="830">
        <v>72091</v>
      </c>
      <c r="M199" s="830"/>
      <c r="N199" s="830"/>
      <c r="O199" s="830"/>
      <c r="P199" s="830"/>
      <c r="Q199" s="830"/>
      <c r="R199" s="830"/>
      <c r="S199" s="986" t="s">
        <v>119</v>
      </c>
      <c r="T199" s="2663" t="s">
        <v>2919</v>
      </c>
      <c r="U199" s="2964"/>
      <c r="V199" s="2703" t="s">
        <v>2199</v>
      </c>
      <c r="W199" s="3286" t="s">
        <v>2920</v>
      </c>
      <c r="X199" s="545" t="s">
        <v>2919</v>
      </c>
      <c r="Y199" s="3041" t="s">
        <v>649</v>
      </c>
      <c r="Z199" s="547"/>
      <c r="AA199" s="547"/>
      <c r="AB199" s="1884"/>
      <c r="AC199" s="3507">
        <f t="shared" ref="AC199" si="75">AX199</f>
        <v>20</v>
      </c>
      <c r="AD199" s="3506"/>
      <c r="AE199" s="3506"/>
      <c r="AF199" s="3398">
        <v>60</v>
      </c>
      <c r="AG199" s="3398">
        <v>60</v>
      </c>
      <c r="AH199" s="3384"/>
      <c r="AI199" s="3384"/>
      <c r="AJ199" s="3384"/>
      <c r="AK199" s="3384"/>
      <c r="AL199" s="3384"/>
      <c r="AM199" s="3384"/>
      <c r="AN199" s="3384"/>
      <c r="AO199" s="3398">
        <v>60</v>
      </c>
      <c r="AP199" s="3398">
        <v>60</v>
      </c>
      <c r="AQ199" s="2013"/>
      <c r="AR199" s="1784"/>
      <c r="AS199" s="1784"/>
      <c r="AT199" s="1784"/>
      <c r="AU199" s="1907"/>
      <c r="AV199" s="1410"/>
      <c r="AW199" s="2916">
        <f>(AZ199*AP199)+(BA199*AG199)+(BB199*AG199)+(BC199*AG199)</f>
        <v>240</v>
      </c>
      <c r="AX199" s="3042">
        <f>AW199/'Radiología simple.'!$AO$8</f>
        <v>20</v>
      </c>
      <c r="AY199" s="1807" t="str" cm="1">
        <f t="array" ref="AY199">_xlfn.IFS(AX199&lt;4,"estandar",AX199&gt;9,"compleja",AX199&gt;4,"avanzada")</f>
        <v>compleja</v>
      </c>
      <c r="AZ199" s="3289">
        <v>2</v>
      </c>
      <c r="BA199" s="3289">
        <v>2</v>
      </c>
      <c r="BB199" s="1163"/>
      <c r="BC199" s="1163"/>
      <c r="BD199" s="1164">
        <v>19.670570135746601</v>
      </c>
      <c r="BE199" s="1164">
        <v>48.8155294117647</v>
      </c>
      <c r="BF199" s="1163"/>
      <c r="BG199" s="1164">
        <v>43.501357466063297</v>
      </c>
      <c r="BH199" s="1164">
        <f>SUM(BD199,BE199,BG199)</f>
        <v>111.9874570135746</v>
      </c>
      <c r="BI199" s="1162"/>
      <c r="BJ199" s="1164">
        <v>62.917712523059201</v>
      </c>
      <c r="BK199" s="1164">
        <v>22.5</v>
      </c>
      <c r="BL199" s="1248">
        <v>185.16</v>
      </c>
      <c r="BM199" s="1164">
        <v>40.633745306496898</v>
      </c>
      <c r="BN199" s="1164">
        <f>SUM(BH199,BJ199,BK199,BL199,BM199)</f>
        <v>423.19891484313069</v>
      </c>
      <c r="BO199" s="1165"/>
      <c r="BP199" s="1200">
        <v>150</v>
      </c>
      <c r="BQ199" s="177"/>
      <c r="BR199" s="46"/>
    </row>
    <row r="200" spans="1:70" ht="20.25" hidden="1" customHeight="1" x14ac:dyDescent="0.55000000000000004">
      <c r="A200" s="537">
        <v>0</v>
      </c>
      <c r="B200" s="538">
        <v>9</v>
      </c>
      <c r="C200" s="537">
        <v>0</v>
      </c>
      <c r="D200" s="538">
        <v>7</v>
      </c>
      <c r="E200" s="537">
        <v>2</v>
      </c>
      <c r="F200" s="538">
        <v>8</v>
      </c>
      <c r="G200" s="537">
        <v>0</v>
      </c>
      <c r="H200" s="538">
        <v>1</v>
      </c>
      <c r="I200" s="2438" t="str">
        <f t="shared" si="74"/>
        <v>09072801</v>
      </c>
      <c r="J200" s="2438"/>
      <c r="K200" s="781"/>
      <c r="L200" s="781">
        <v>72092</v>
      </c>
      <c r="M200" s="781"/>
      <c r="N200" s="781"/>
      <c r="O200" s="781"/>
      <c r="P200" s="781"/>
      <c r="Q200" s="781"/>
      <c r="R200" s="781"/>
      <c r="S200" s="799" t="s">
        <v>119</v>
      </c>
      <c r="T200" s="800" t="s">
        <v>2921</v>
      </c>
      <c r="U200" s="1062"/>
      <c r="V200" s="859" t="s">
        <v>268</v>
      </c>
      <c r="W200" s="1667"/>
      <c r="X200" s="852" t="s">
        <v>2921</v>
      </c>
      <c r="Y200" s="548"/>
      <c r="Z200" s="547"/>
      <c r="AA200" s="547"/>
      <c r="AB200" s="1884"/>
      <c r="AC200" s="3506"/>
      <c r="AD200" s="3506"/>
      <c r="AE200" s="3506"/>
      <c r="AF200" s="3384">
        <v>60</v>
      </c>
      <c r="AG200" s="3384"/>
      <c r="AH200" s="3384"/>
      <c r="AI200" s="3384"/>
      <c r="AJ200" s="3384"/>
      <c r="AK200" s="3384"/>
      <c r="AL200" s="3384"/>
      <c r="AM200" s="3384"/>
      <c r="AN200" s="3384"/>
      <c r="AO200" s="3384">
        <v>60</v>
      </c>
      <c r="AP200" s="3384"/>
      <c r="AQ200" s="2013"/>
      <c r="AR200" s="1784"/>
      <c r="AS200" s="1784"/>
      <c r="AT200" s="1784"/>
      <c r="AU200" s="1907"/>
      <c r="AV200" s="1410"/>
      <c r="AW200" s="2916">
        <f>(AZ200*AO200)+(BA200*AF200)+(BB200*AF200)+(BC200*AF200)</f>
        <v>60</v>
      </c>
      <c r="AX200" s="3042">
        <f>AW200/'Radiología simple.'!$AO$8</f>
        <v>5</v>
      </c>
      <c r="AY200" s="2921"/>
      <c r="AZ200" s="1616">
        <v>1</v>
      </c>
      <c r="BA200" s="1163"/>
      <c r="BB200" s="1163"/>
      <c r="BC200" s="1163"/>
      <c r="BD200" s="1164">
        <v>19.670570135746601</v>
      </c>
      <c r="BE200" s="1164">
        <v>48.8155294117647</v>
      </c>
      <c r="BF200" s="1163"/>
      <c r="BG200" s="1164">
        <v>43.501357466063297</v>
      </c>
      <c r="BH200" s="1164">
        <f>SUM(BD200,BE200,BG200)</f>
        <v>111.9874570135746</v>
      </c>
      <c r="BI200" s="1162"/>
      <c r="BJ200" s="1164">
        <v>62.917712523059201</v>
      </c>
      <c r="BK200" s="1164">
        <v>22.5</v>
      </c>
      <c r="BL200" s="1248">
        <v>185.16</v>
      </c>
      <c r="BM200" s="1164">
        <v>40.633745306496898</v>
      </c>
      <c r="BN200" s="1164">
        <f>SUM(BH200,BJ200,BK200,BL200,BM200)</f>
        <v>423.19891484313069</v>
      </c>
      <c r="BO200" s="1165"/>
      <c r="BP200" s="1200">
        <v>150</v>
      </c>
      <c r="BQ200" s="177"/>
      <c r="BR200" s="46"/>
    </row>
    <row r="201" spans="1:70" ht="20.25" customHeight="1" x14ac:dyDescent="0.55000000000000004">
      <c r="A201" s="90"/>
      <c r="B201" s="89"/>
      <c r="C201" s="90"/>
      <c r="D201" s="89"/>
      <c r="E201" s="90"/>
      <c r="F201" s="89"/>
      <c r="G201" s="90"/>
      <c r="H201" s="89"/>
      <c r="I201" s="1339" t="str">
        <f t="shared" si="74"/>
        <v/>
      </c>
      <c r="J201" s="1339"/>
      <c r="K201" s="127"/>
      <c r="L201" s="127"/>
      <c r="M201" s="120"/>
      <c r="N201" s="120"/>
      <c r="O201" s="120"/>
      <c r="P201" s="120"/>
      <c r="Q201" s="120"/>
      <c r="R201" s="120"/>
      <c r="S201" s="127"/>
      <c r="T201" s="60"/>
      <c r="U201" s="138"/>
      <c r="V201" s="127"/>
      <c r="W201" s="3112"/>
      <c r="X201" s="61"/>
      <c r="Y201" s="61"/>
      <c r="Z201" s="61"/>
      <c r="AA201" s="61"/>
      <c r="AB201" s="1885"/>
      <c r="AC201" s="3528"/>
      <c r="AD201" s="3528"/>
      <c r="AE201" s="3528"/>
      <c r="AF201" s="3384"/>
      <c r="AG201" s="3384"/>
      <c r="AH201" s="3384"/>
      <c r="AI201" s="3384"/>
      <c r="AJ201" s="3384"/>
      <c r="AK201" s="3384"/>
      <c r="AL201" s="3384"/>
      <c r="AM201" s="3384"/>
      <c r="AN201" s="3384"/>
      <c r="AO201" s="3384"/>
      <c r="AP201" s="3384"/>
      <c r="AQ201" s="2013"/>
      <c r="AR201" s="1784"/>
      <c r="AS201" s="1784"/>
      <c r="AT201" s="1784"/>
      <c r="AU201" s="1907"/>
      <c r="AV201" s="1410"/>
      <c r="AW201" s="2916"/>
      <c r="AX201" s="3042"/>
      <c r="AY201" s="2921"/>
      <c r="AZ201" s="1555"/>
      <c r="BA201" s="1163"/>
      <c r="BB201" s="1163"/>
      <c r="BC201" s="1163"/>
      <c r="BD201" s="1164"/>
      <c r="BE201" s="1164"/>
      <c r="BF201" s="1163"/>
      <c r="BG201" s="1164"/>
      <c r="BH201" s="1164"/>
      <c r="BI201" s="1162"/>
      <c r="BJ201" s="1164"/>
      <c r="BK201" s="1164"/>
      <c r="BL201" s="1164"/>
      <c r="BM201" s="1164"/>
      <c r="BN201" s="1164"/>
      <c r="BO201" s="1165"/>
      <c r="BP201" s="1200"/>
      <c r="BQ201" s="177"/>
      <c r="BR201" s="46"/>
    </row>
    <row r="202" spans="1:70" ht="20.25" hidden="1" customHeight="1" x14ac:dyDescent="0.6">
      <c r="A202" s="809"/>
      <c r="B202" s="810"/>
      <c r="C202" s="809"/>
      <c r="D202" s="810"/>
      <c r="E202" s="809"/>
      <c r="F202" s="810"/>
      <c r="G202" s="809"/>
      <c r="H202" s="810"/>
      <c r="I202" s="811" t="str">
        <f t="shared" si="74"/>
        <v/>
      </c>
      <c r="J202" s="811"/>
      <c r="K202" s="943">
        <v>208</v>
      </c>
      <c r="L202" s="947"/>
      <c r="M202" s="947"/>
      <c r="N202" s="947"/>
      <c r="O202" s="947"/>
      <c r="P202" s="947"/>
      <c r="Q202" s="947"/>
      <c r="R202" s="947"/>
      <c r="S202" s="944" t="s">
        <v>119</v>
      </c>
      <c r="T202" s="1038" t="s">
        <v>2922</v>
      </c>
      <c r="U202" s="1015"/>
      <c r="V202" s="1019"/>
      <c r="W202" s="3103"/>
      <c r="X202" s="1041" t="s">
        <v>2922</v>
      </c>
      <c r="Y202" s="945"/>
      <c r="Z202" s="945"/>
      <c r="AA202" s="945"/>
      <c r="AB202" s="1607"/>
      <c r="AC202" s="3658"/>
      <c r="AD202" s="3658"/>
      <c r="AE202" s="3658"/>
      <c r="AF202" s="3620"/>
      <c r="AG202" s="3620"/>
      <c r="AH202" s="3620"/>
      <c r="AI202" s="3620"/>
      <c r="AJ202" s="3620"/>
      <c r="AK202" s="3620"/>
      <c r="AL202" s="3620"/>
      <c r="AM202" s="3620"/>
      <c r="AN202" s="3620"/>
      <c r="AO202" s="3620"/>
      <c r="AP202" s="3620"/>
      <c r="AQ202" s="2148"/>
      <c r="AR202" s="1957"/>
      <c r="AS202" s="1957"/>
      <c r="AT202" s="1957"/>
      <c r="AU202" s="1973"/>
      <c r="AV202" s="1945"/>
      <c r="AW202" s="1935"/>
      <c r="AX202" s="1599"/>
      <c r="AY202" s="1936"/>
      <c r="AZ202" s="1627"/>
      <c r="BA202" s="1222"/>
      <c r="BB202" s="1222"/>
      <c r="BC202" s="1222"/>
      <c r="BD202" s="1223"/>
      <c r="BE202" s="1223"/>
      <c r="BF202" s="1222"/>
      <c r="BG202" s="1223"/>
      <c r="BH202" s="1223"/>
      <c r="BI202" s="1232"/>
      <c r="BJ202" s="1223"/>
      <c r="BK202" s="1223"/>
      <c r="BL202" s="1223"/>
      <c r="BM202" s="1223"/>
      <c r="BN202" s="1223"/>
      <c r="BO202" s="1224"/>
      <c r="BP202" s="1225"/>
      <c r="BQ202" s="177"/>
      <c r="BR202" s="46"/>
    </row>
    <row r="203" spans="1:70" ht="20.25" hidden="1" customHeight="1" x14ac:dyDescent="0.6">
      <c r="A203" s="816">
        <v>0</v>
      </c>
      <c r="B203" s="817">
        <v>9</v>
      </c>
      <c r="C203" s="816">
        <v>0</v>
      </c>
      <c r="D203" s="817">
        <v>7</v>
      </c>
      <c r="E203" s="816">
        <v>2</v>
      </c>
      <c r="F203" s="817">
        <v>6</v>
      </c>
      <c r="G203" s="816">
        <v>0</v>
      </c>
      <c r="H203" s="817">
        <v>0</v>
      </c>
      <c r="I203" s="2801" t="str">
        <f t="shared" si="74"/>
        <v>09072600</v>
      </c>
      <c r="J203" s="2803"/>
      <c r="K203" s="1051"/>
      <c r="L203" s="1049"/>
      <c r="M203" s="1049"/>
      <c r="N203" s="1049"/>
      <c r="O203" s="1049"/>
      <c r="P203" s="1049"/>
      <c r="Q203" s="1049"/>
      <c r="R203" s="1049"/>
      <c r="S203" s="799" t="s">
        <v>119</v>
      </c>
      <c r="T203" s="800" t="s">
        <v>2922</v>
      </c>
      <c r="U203" s="1052"/>
      <c r="V203" s="799"/>
      <c r="W203" s="3118"/>
      <c r="X203" s="1053"/>
      <c r="Y203" s="548"/>
      <c r="Z203" s="547"/>
      <c r="AA203" s="547"/>
      <c r="AB203" s="1822"/>
      <c r="AC203" s="3649"/>
      <c r="AD203" s="3649"/>
      <c r="AE203" s="3649"/>
      <c r="AF203" s="3384"/>
      <c r="AG203" s="3384"/>
      <c r="AH203" s="3384"/>
      <c r="AI203" s="3384"/>
      <c r="AJ203" s="3384"/>
      <c r="AK203" s="3384"/>
      <c r="AL203" s="3384"/>
      <c r="AM203" s="3384"/>
      <c r="AN203" s="3384"/>
      <c r="AO203" s="3384"/>
      <c r="AP203" s="3384"/>
      <c r="AQ203" s="2013"/>
      <c r="AR203" s="1784"/>
      <c r="AS203" s="1784"/>
      <c r="AT203" s="1784"/>
      <c r="AU203" s="1907"/>
      <c r="AV203" s="1410"/>
      <c r="AW203" s="1850"/>
      <c r="AX203" s="1552"/>
      <c r="AY203" s="1851"/>
      <c r="AZ203" s="1555"/>
      <c r="BA203" s="1163"/>
      <c r="BB203" s="1163"/>
      <c r="BC203" s="1163"/>
      <c r="BD203" s="1164"/>
      <c r="BE203" s="1164"/>
      <c r="BF203" s="1163"/>
      <c r="BG203" s="1164"/>
      <c r="BH203" s="1164"/>
      <c r="BI203" s="1162"/>
      <c r="BJ203" s="1164"/>
      <c r="BK203" s="1164"/>
      <c r="BL203" s="1164"/>
      <c r="BM203" s="1164"/>
      <c r="BN203" s="1164"/>
      <c r="BO203" s="1165"/>
      <c r="BP203" s="1200"/>
      <c r="BQ203" s="177"/>
      <c r="BR203" s="46"/>
    </row>
    <row r="204" spans="1:70" ht="20.25" hidden="1" customHeight="1" x14ac:dyDescent="0.55000000000000004">
      <c r="A204" s="816">
        <v>0</v>
      </c>
      <c r="B204" s="817">
        <v>9</v>
      </c>
      <c r="C204" s="816">
        <v>0</v>
      </c>
      <c r="D204" s="817">
        <v>7</v>
      </c>
      <c r="E204" s="816">
        <v>2</v>
      </c>
      <c r="F204" s="817">
        <v>6</v>
      </c>
      <c r="G204" s="816">
        <v>0</v>
      </c>
      <c r="H204" s="817">
        <v>1</v>
      </c>
      <c r="I204" s="2801" t="str">
        <f t="shared" si="74"/>
        <v>09072601</v>
      </c>
      <c r="J204" s="2803"/>
      <c r="K204" s="1049"/>
      <c r="L204" s="1049">
        <v>72081</v>
      </c>
      <c r="M204" s="1049"/>
      <c r="N204" s="1049"/>
      <c r="O204" s="1049"/>
      <c r="P204" s="1049"/>
      <c r="Q204" s="1049"/>
      <c r="R204" s="1049"/>
      <c r="S204" s="799" t="s">
        <v>119</v>
      </c>
      <c r="T204" s="821"/>
      <c r="U204" s="855" t="s">
        <v>2923</v>
      </c>
      <c r="V204" s="859" t="s">
        <v>268</v>
      </c>
      <c r="W204" s="3119"/>
      <c r="X204" s="1047" t="s">
        <v>2923</v>
      </c>
      <c r="Y204" s="548"/>
      <c r="Z204" s="547"/>
      <c r="AA204" s="547"/>
      <c r="AB204" s="1884"/>
      <c r="AC204" s="3506"/>
      <c r="AD204" s="3506"/>
      <c r="AE204" s="3506"/>
      <c r="AF204" s="3384">
        <v>60</v>
      </c>
      <c r="AG204" s="3384"/>
      <c r="AH204" s="3384"/>
      <c r="AI204" s="3384"/>
      <c r="AJ204" s="3384"/>
      <c r="AK204" s="3384"/>
      <c r="AL204" s="3384"/>
      <c r="AM204" s="3384"/>
      <c r="AN204" s="3384"/>
      <c r="AO204" s="3384">
        <v>60</v>
      </c>
      <c r="AP204" s="3384"/>
      <c r="AQ204" s="2013"/>
      <c r="AR204" s="1784"/>
      <c r="AS204" s="1784"/>
      <c r="AT204" s="1784"/>
      <c r="AU204" s="1907"/>
      <c r="AV204" s="1410"/>
      <c r="AW204" s="1850"/>
      <c r="AX204" s="1552"/>
      <c r="AY204" s="1851"/>
      <c r="AZ204" s="1616">
        <v>2</v>
      </c>
      <c r="BA204" s="1163"/>
      <c r="BB204" s="1163"/>
      <c r="BC204" s="1163"/>
      <c r="BD204" s="1164">
        <v>19.670570135746601</v>
      </c>
      <c r="BE204" s="1164">
        <v>48.8155294117647</v>
      </c>
      <c r="BF204" s="1163"/>
      <c r="BG204" s="1164">
        <v>87.002714932126693</v>
      </c>
      <c r="BH204" s="1164">
        <f>SUM(BD204,BE204,BG204)</f>
        <v>155.48881447963799</v>
      </c>
      <c r="BI204" s="1162"/>
      <c r="BJ204" s="1164">
        <v>62.917712523059201</v>
      </c>
      <c r="BK204" s="1164">
        <v>0</v>
      </c>
      <c r="BL204" s="1248">
        <v>786.16</v>
      </c>
      <c r="BM204" s="1164">
        <v>40.633745306496898</v>
      </c>
      <c r="BN204" s="1164">
        <f>SUM(BH204,BJ204,BK204,BL204,BM204)</f>
        <v>1045.2002723091941</v>
      </c>
      <c r="BO204" s="1165"/>
      <c r="BP204" s="1200"/>
      <c r="BQ204" s="177"/>
      <c r="BR204" s="46"/>
    </row>
    <row r="205" spans="1:70" ht="20.25" hidden="1" customHeight="1" x14ac:dyDescent="0.55000000000000004">
      <c r="A205" s="816">
        <v>0</v>
      </c>
      <c r="B205" s="817">
        <v>9</v>
      </c>
      <c r="C205" s="816">
        <v>0</v>
      </c>
      <c r="D205" s="817">
        <v>7</v>
      </c>
      <c r="E205" s="816">
        <v>2</v>
      </c>
      <c r="F205" s="817">
        <v>6</v>
      </c>
      <c r="G205" s="816">
        <v>0</v>
      </c>
      <c r="H205" s="817">
        <v>2</v>
      </c>
      <c r="I205" s="2801" t="str">
        <f t="shared" si="74"/>
        <v>09072602</v>
      </c>
      <c r="J205" s="2803"/>
      <c r="K205" s="1049"/>
      <c r="L205" s="1049">
        <v>72082</v>
      </c>
      <c r="M205" s="1049"/>
      <c r="N205" s="1049"/>
      <c r="O205" s="1049"/>
      <c r="P205" s="1049"/>
      <c r="Q205" s="1049"/>
      <c r="R205" s="1049"/>
      <c r="S205" s="799" t="s">
        <v>119</v>
      </c>
      <c r="T205" s="821"/>
      <c r="U205" s="855" t="s">
        <v>2924</v>
      </c>
      <c r="V205" s="859" t="s">
        <v>268</v>
      </c>
      <c r="W205" s="3119"/>
      <c r="X205" s="1047" t="s">
        <v>2924</v>
      </c>
      <c r="Y205" s="548"/>
      <c r="Z205" s="547"/>
      <c r="AA205" s="547"/>
      <c r="AB205" s="1884"/>
      <c r="AC205" s="3506"/>
      <c r="AD205" s="3506"/>
      <c r="AE205" s="3506"/>
      <c r="AF205" s="3384">
        <v>60</v>
      </c>
      <c r="AG205" s="3384"/>
      <c r="AH205" s="3384"/>
      <c r="AI205" s="3384"/>
      <c r="AJ205" s="3384"/>
      <c r="AK205" s="3384"/>
      <c r="AL205" s="3384"/>
      <c r="AM205" s="3384"/>
      <c r="AN205" s="3384"/>
      <c r="AO205" s="3384">
        <v>60</v>
      </c>
      <c r="AP205" s="3384"/>
      <c r="AQ205" s="2013"/>
      <c r="AR205" s="1784"/>
      <c r="AS205" s="1784"/>
      <c r="AT205" s="1784"/>
      <c r="AU205" s="1907"/>
      <c r="AV205" s="1410"/>
      <c r="AW205" s="1850"/>
      <c r="AX205" s="1552"/>
      <c r="AY205" s="1851"/>
      <c r="AZ205" s="1616">
        <v>2</v>
      </c>
      <c r="BA205" s="1163"/>
      <c r="BB205" s="1163"/>
      <c r="BC205" s="1163"/>
      <c r="BD205" s="1164">
        <v>19.670570135746601</v>
      </c>
      <c r="BE205" s="1164">
        <v>48.8155294117647</v>
      </c>
      <c r="BF205" s="1163"/>
      <c r="BG205" s="1164">
        <v>87.002714932126693</v>
      </c>
      <c r="BH205" s="1164">
        <f>SUM(BD205,BE205,BG205)</f>
        <v>155.48881447963799</v>
      </c>
      <c r="BI205" s="1162"/>
      <c r="BJ205" s="1164">
        <v>62.917712523059201</v>
      </c>
      <c r="BK205" s="1164">
        <v>0</v>
      </c>
      <c r="BL205" s="1248">
        <v>786.16</v>
      </c>
      <c r="BM205" s="1164">
        <v>40.633745306496898</v>
      </c>
      <c r="BN205" s="1164">
        <f>SUM(BH205,BJ205,BK205,BL205,BM205)</f>
        <v>1045.2002723091941</v>
      </c>
      <c r="BO205" s="1165"/>
      <c r="BP205" s="1200"/>
      <c r="BQ205" s="177"/>
      <c r="BR205" s="46"/>
    </row>
    <row r="206" spans="1:70" ht="20.25" hidden="1" customHeight="1" x14ac:dyDescent="0.55000000000000004">
      <c r="A206" s="1054"/>
      <c r="B206" s="1055"/>
      <c r="C206" s="1054"/>
      <c r="D206" s="1055"/>
      <c r="E206" s="1054"/>
      <c r="F206" s="1055"/>
      <c r="G206" s="1054"/>
      <c r="H206" s="1055"/>
      <c r="I206" s="2878" t="str">
        <f t="shared" si="74"/>
        <v/>
      </c>
      <c r="J206" s="2878"/>
      <c r="K206" s="1057"/>
      <c r="L206" s="1057"/>
      <c r="M206" s="1058"/>
      <c r="N206" s="1058"/>
      <c r="O206" s="1058"/>
      <c r="P206" s="1058"/>
      <c r="Q206" s="1058"/>
      <c r="R206" s="1058"/>
      <c r="S206" s="1057"/>
      <c r="T206" s="1059"/>
      <c r="U206" s="1060"/>
      <c r="V206" s="1057"/>
      <c r="W206" s="3120"/>
      <c r="X206" s="1061"/>
      <c r="Y206" s="61"/>
      <c r="Z206" s="61"/>
      <c r="AA206" s="61"/>
      <c r="AB206" s="1885"/>
      <c r="AC206" s="3528"/>
      <c r="AD206" s="3528"/>
      <c r="AE206" s="3528"/>
      <c r="AF206" s="3384"/>
      <c r="AG206" s="3384"/>
      <c r="AH206" s="3384"/>
      <c r="AI206" s="3384"/>
      <c r="AJ206" s="3384"/>
      <c r="AK206" s="3384"/>
      <c r="AL206" s="3384"/>
      <c r="AM206" s="3384"/>
      <c r="AN206" s="3384"/>
      <c r="AO206" s="3384"/>
      <c r="AP206" s="3384"/>
      <c r="AQ206" s="2013"/>
      <c r="AR206" s="1784"/>
      <c r="AS206" s="1784"/>
      <c r="AT206" s="1784"/>
      <c r="AU206" s="1907"/>
      <c r="AV206" s="1410"/>
      <c r="AW206" s="1850"/>
      <c r="AX206" s="1552"/>
      <c r="AY206" s="1851"/>
      <c r="AZ206" s="1555"/>
      <c r="BA206" s="1163"/>
      <c r="BB206" s="1163"/>
      <c r="BC206" s="1163"/>
      <c r="BD206" s="1164"/>
      <c r="BE206" s="1164"/>
      <c r="BF206" s="1163"/>
      <c r="BG206" s="1164"/>
      <c r="BH206" s="1164"/>
      <c r="BI206" s="1162"/>
      <c r="BJ206" s="1164"/>
      <c r="BK206" s="1164"/>
      <c r="BL206" s="1164"/>
      <c r="BM206" s="1164"/>
      <c r="BN206" s="1164"/>
      <c r="BO206" s="1165"/>
      <c r="BP206" s="1200"/>
      <c r="BQ206" s="177"/>
      <c r="BR206" s="46"/>
    </row>
    <row r="207" spans="1:70" ht="20.25" hidden="1" customHeight="1" x14ac:dyDescent="0.55000000000000004">
      <c r="A207" s="90"/>
      <c r="B207" s="89"/>
      <c r="C207" s="90"/>
      <c r="D207" s="89"/>
      <c r="E207" s="90"/>
      <c r="F207" s="89"/>
      <c r="G207" s="90"/>
      <c r="H207" s="89"/>
      <c r="I207" s="1339" t="str">
        <f t="shared" si="74"/>
        <v/>
      </c>
      <c r="J207" s="1339"/>
      <c r="K207" s="127"/>
      <c r="L207" s="127"/>
      <c r="M207" s="120"/>
      <c r="N207" s="120"/>
      <c r="O207" s="120"/>
      <c r="P207" s="120"/>
      <c r="Q207" s="120"/>
      <c r="R207" s="120"/>
      <c r="S207" s="127"/>
      <c r="T207" s="60"/>
      <c r="U207" s="138"/>
      <c r="V207" s="127"/>
      <c r="W207" s="3112"/>
      <c r="X207" s="61"/>
      <c r="Y207" s="61"/>
      <c r="Z207" s="61"/>
      <c r="AA207" s="61"/>
      <c r="AB207" s="1885"/>
      <c r="AC207" s="3528"/>
      <c r="AD207" s="3528"/>
      <c r="AE207" s="3528"/>
      <c r="AF207" s="3384"/>
      <c r="AG207" s="3384"/>
      <c r="AH207" s="3384"/>
      <c r="AI207" s="3384"/>
      <c r="AJ207" s="3384"/>
      <c r="AK207" s="3384"/>
      <c r="AL207" s="3384"/>
      <c r="AM207" s="3384"/>
      <c r="AN207" s="3384"/>
      <c r="AO207" s="3384"/>
      <c r="AP207" s="3384"/>
      <c r="AQ207" s="2013"/>
      <c r="AR207" s="1784"/>
      <c r="AS207" s="1784"/>
      <c r="AT207" s="1784"/>
      <c r="AU207" s="1907"/>
      <c r="AV207" s="1410"/>
      <c r="AW207" s="1850"/>
      <c r="AX207" s="1552"/>
      <c r="AY207" s="1851"/>
      <c r="AZ207" s="1555"/>
      <c r="BA207" s="1163"/>
      <c r="BB207" s="1163"/>
      <c r="BC207" s="1163"/>
      <c r="BD207" s="1164"/>
      <c r="BE207" s="1164"/>
      <c r="BF207" s="1163"/>
      <c r="BG207" s="1164"/>
      <c r="BH207" s="1164"/>
      <c r="BI207" s="1162"/>
      <c r="BJ207" s="1164"/>
      <c r="BK207" s="1164"/>
      <c r="BL207" s="1164"/>
      <c r="BM207" s="1164"/>
      <c r="BN207" s="1164"/>
      <c r="BO207" s="1165"/>
      <c r="BP207" s="1200"/>
      <c r="BQ207" s="177"/>
      <c r="BR207" s="46"/>
    </row>
    <row r="208" spans="1:70" ht="20.25" hidden="1" customHeight="1" x14ac:dyDescent="0.6">
      <c r="A208" s="809"/>
      <c r="B208" s="810"/>
      <c r="C208" s="809"/>
      <c r="D208" s="810"/>
      <c r="E208" s="809"/>
      <c r="F208" s="810"/>
      <c r="G208" s="809"/>
      <c r="H208" s="810"/>
      <c r="I208" s="811" t="str">
        <f t="shared" si="74"/>
        <v/>
      </c>
      <c r="J208" s="811"/>
      <c r="K208" s="943">
        <v>210</v>
      </c>
      <c r="L208" s="943"/>
      <c r="M208" s="943"/>
      <c r="N208" s="943"/>
      <c r="O208" s="943"/>
      <c r="P208" s="943"/>
      <c r="Q208" s="943"/>
      <c r="R208" s="943"/>
      <c r="S208" s="944" t="s">
        <v>119</v>
      </c>
      <c r="T208" s="1006" t="s">
        <v>2925</v>
      </c>
      <c r="U208" s="1015"/>
      <c r="V208" s="1019"/>
      <c r="W208" s="3103"/>
      <c r="X208" s="945" t="s">
        <v>2925</v>
      </c>
      <c r="Y208" s="945"/>
      <c r="Z208" s="945"/>
      <c r="AA208" s="945"/>
      <c r="AB208" s="1607"/>
      <c r="AC208" s="3658"/>
      <c r="AD208" s="3658"/>
      <c r="AE208" s="3658"/>
      <c r="AF208" s="3620"/>
      <c r="AG208" s="3620"/>
      <c r="AH208" s="3620"/>
      <c r="AI208" s="3620"/>
      <c r="AJ208" s="3620"/>
      <c r="AK208" s="3620"/>
      <c r="AL208" s="3620"/>
      <c r="AM208" s="3620"/>
      <c r="AN208" s="3620"/>
      <c r="AO208" s="3620"/>
      <c r="AP208" s="3620"/>
      <c r="AQ208" s="2148"/>
      <c r="AR208" s="1957"/>
      <c r="AS208" s="1957"/>
      <c r="AT208" s="1957"/>
      <c r="AU208" s="1973"/>
      <c r="AV208" s="1945"/>
      <c r="AW208" s="1935"/>
      <c r="AX208" s="1599"/>
      <c r="AY208" s="1936"/>
      <c r="AZ208" s="1627"/>
      <c r="BA208" s="1222"/>
      <c r="BB208" s="1222"/>
      <c r="BC208" s="1222"/>
      <c r="BD208" s="1223"/>
      <c r="BE208" s="1223"/>
      <c r="BF208" s="1222"/>
      <c r="BG208" s="1223"/>
      <c r="BH208" s="1223"/>
      <c r="BI208" s="1232"/>
      <c r="BJ208" s="1223"/>
      <c r="BK208" s="1223"/>
      <c r="BL208" s="1223"/>
      <c r="BM208" s="1223"/>
      <c r="BN208" s="1223"/>
      <c r="BO208" s="1224"/>
      <c r="BP208" s="1225"/>
      <c r="BQ208" s="177"/>
      <c r="BR208" s="46"/>
    </row>
    <row r="209" spans="1:70" ht="20.25" hidden="1" customHeight="1" x14ac:dyDescent="0.6">
      <c r="A209" s="537">
        <v>0</v>
      </c>
      <c r="B209" s="1034">
        <v>9</v>
      </c>
      <c r="C209" s="1033">
        <v>0</v>
      </c>
      <c r="D209" s="1034">
        <v>7</v>
      </c>
      <c r="E209" s="1033">
        <v>2</v>
      </c>
      <c r="F209" s="1034">
        <v>9</v>
      </c>
      <c r="G209" s="1033">
        <v>0</v>
      </c>
      <c r="H209" s="1034">
        <v>0</v>
      </c>
      <c r="I209" s="2877" t="str">
        <f t="shared" si="74"/>
        <v>09072900</v>
      </c>
      <c r="J209" s="2877"/>
      <c r="K209" s="1043"/>
      <c r="L209" s="1043"/>
      <c r="M209" s="1043"/>
      <c r="N209" s="1043"/>
      <c r="O209" s="1043"/>
      <c r="P209" s="1043"/>
      <c r="Q209" s="1043"/>
      <c r="R209" s="1043"/>
      <c r="S209" s="1445" t="s">
        <v>119</v>
      </c>
      <c r="T209" s="3060" t="s">
        <v>2926</v>
      </c>
      <c r="U209" s="1035"/>
      <c r="V209" s="1445"/>
      <c r="W209" s="3121"/>
      <c r="X209" s="1035"/>
      <c r="Y209" s="548"/>
      <c r="Z209" s="547"/>
      <c r="AA209" s="547"/>
      <c r="AB209" s="1822"/>
      <c r="AC209" s="3649"/>
      <c r="AD209" s="3649"/>
      <c r="AE209" s="3649"/>
      <c r="AF209" s="3384"/>
      <c r="AG209" s="3384"/>
      <c r="AH209" s="3384"/>
      <c r="AI209" s="3384"/>
      <c r="AJ209" s="3384"/>
      <c r="AK209" s="3384"/>
      <c r="AL209" s="3384"/>
      <c r="AM209" s="3384"/>
      <c r="AN209" s="3384"/>
      <c r="AO209" s="3384"/>
      <c r="AP209" s="3384"/>
      <c r="AQ209" s="2013"/>
      <c r="AR209" s="1784"/>
      <c r="AS209" s="1784"/>
      <c r="AT209" s="1784"/>
      <c r="AU209" s="1907"/>
      <c r="AV209" s="1410"/>
      <c r="AW209" s="1850"/>
      <c r="AX209" s="1552"/>
      <c r="AY209" s="1851"/>
      <c r="AZ209" s="1555"/>
      <c r="BA209" s="1163"/>
      <c r="BB209" s="1163"/>
      <c r="BC209" s="1163"/>
      <c r="BD209" s="1164"/>
      <c r="BE209" s="1164"/>
      <c r="BF209" s="1163"/>
      <c r="BG209" s="1164"/>
      <c r="BH209" s="1164"/>
      <c r="BI209" s="1162"/>
      <c r="BJ209" s="1164"/>
      <c r="BK209" s="1164"/>
      <c r="BL209" s="1164"/>
      <c r="BM209" s="1164"/>
      <c r="BN209" s="1164"/>
      <c r="BO209" s="1165"/>
      <c r="BP209" s="1200"/>
      <c r="BQ209" s="177"/>
      <c r="BR209" s="46"/>
    </row>
    <row r="210" spans="1:70" ht="20.25" hidden="1" customHeight="1" x14ac:dyDescent="0.6">
      <c r="A210" s="537">
        <v>0</v>
      </c>
      <c r="B210" s="1034">
        <v>9</v>
      </c>
      <c r="C210" s="1033">
        <v>0</v>
      </c>
      <c r="D210" s="1034">
        <v>7</v>
      </c>
      <c r="E210" s="1033">
        <v>2</v>
      </c>
      <c r="F210" s="1034">
        <v>9</v>
      </c>
      <c r="G210" s="1033">
        <v>0</v>
      </c>
      <c r="H210" s="1034">
        <v>1</v>
      </c>
      <c r="I210" s="2877" t="str">
        <f t="shared" si="74"/>
        <v>09072901</v>
      </c>
      <c r="J210" s="2877"/>
      <c r="K210" s="1043"/>
      <c r="L210" s="3062">
        <v>72101</v>
      </c>
      <c r="M210" s="3062"/>
      <c r="N210" s="3062"/>
      <c r="O210" s="3062"/>
      <c r="P210" s="3062"/>
      <c r="Q210" s="3062"/>
      <c r="R210" s="3062"/>
      <c r="S210" s="1445" t="s">
        <v>119</v>
      </c>
      <c r="T210" s="3061" t="s">
        <v>2927</v>
      </c>
      <c r="U210" s="3065" t="s">
        <v>2928</v>
      </c>
      <c r="V210" s="3062" t="s">
        <v>653</v>
      </c>
      <c r="W210" s="3122"/>
      <c r="X210" s="982" t="s">
        <v>2928</v>
      </c>
      <c r="Y210" s="548"/>
      <c r="Z210" s="547"/>
      <c r="AA210" s="547"/>
      <c r="AB210" s="1884"/>
      <c r="AC210" s="3506"/>
      <c r="AD210" s="3506"/>
      <c r="AE210" s="3506"/>
      <c r="AF210" s="3384">
        <v>120</v>
      </c>
      <c r="AG210" s="3384"/>
      <c r="AH210" s="3384"/>
      <c r="AI210" s="3384"/>
      <c r="AJ210" s="3384"/>
      <c r="AK210" s="3384"/>
      <c r="AL210" s="3384"/>
      <c r="AM210" s="3384"/>
      <c r="AN210" s="3384"/>
      <c r="AO210" s="3384">
        <v>120</v>
      </c>
      <c r="AP210" s="3384"/>
      <c r="AQ210" s="2013"/>
      <c r="AR210" s="1784"/>
      <c r="AS210" s="1784"/>
      <c r="AT210" s="1784"/>
      <c r="AU210" s="1907"/>
      <c r="AV210" s="1410"/>
      <c r="AW210" s="1850"/>
      <c r="AX210" s="1552"/>
      <c r="AY210" s="1851"/>
      <c r="AZ210" s="1616">
        <v>2</v>
      </c>
      <c r="BA210" s="1163"/>
      <c r="BB210" s="1163"/>
      <c r="BC210" s="1163"/>
      <c r="BD210" s="1164">
        <v>39.341140271493202</v>
      </c>
      <c r="BE210" s="1164">
        <v>97.631058823529401</v>
      </c>
      <c r="BF210" s="1163"/>
      <c r="BG210" s="1164">
        <v>174.00542986425299</v>
      </c>
      <c r="BH210" s="1164">
        <f t="shared" ref="BH210:BH230" si="76">SUM(BD210,BE210,BG210)</f>
        <v>310.97762895927559</v>
      </c>
      <c r="BI210" s="1162"/>
      <c r="BJ210" s="1164">
        <v>125.835425046118</v>
      </c>
      <c r="BK210" s="1164">
        <v>15</v>
      </c>
      <c r="BL210" s="1248">
        <v>451.16</v>
      </c>
      <c r="BM210" s="1164">
        <v>40.633745306496898</v>
      </c>
      <c r="BN210" s="1164">
        <f t="shared" ref="BN210:BN230" si="77">SUM(BH210,BJ210,BK210,BL210,BM210)</f>
        <v>943.60679931189043</v>
      </c>
      <c r="BO210" s="1165"/>
      <c r="BP210" s="1200">
        <v>100</v>
      </c>
      <c r="BQ210" s="177"/>
      <c r="BR210" s="46"/>
    </row>
    <row r="211" spans="1:70" ht="20.25" hidden="1" customHeight="1" x14ac:dyDescent="0.6">
      <c r="A211" s="537">
        <v>0</v>
      </c>
      <c r="B211" s="1034">
        <v>9</v>
      </c>
      <c r="C211" s="1033">
        <v>0</v>
      </c>
      <c r="D211" s="1034">
        <v>7</v>
      </c>
      <c r="E211" s="1033">
        <v>2</v>
      </c>
      <c r="F211" s="1034">
        <v>9</v>
      </c>
      <c r="G211" s="1033">
        <v>0</v>
      </c>
      <c r="H211" s="1034">
        <v>2</v>
      </c>
      <c r="I211" s="2877" t="str">
        <f t="shared" si="74"/>
        <v>09072902</v>
      </c>
      <c r="J211" s="2877"/>
      <c r="K211" s="1043"/>
      <c r="L211" s="3062">
        <v>72102</v>
      </c>
      <c r="M211" s="3062"/>
      <c r="N211" s="3062"/>
      <c r="O211" s="3062"/>
      <c r="P211" s="3062"/>
      <c r="Q211" s="3062"/>
      <c r="R211" s="3062"/>
      <c r="S211" s="1445" t="s">
        <v>119</v>
      </c>
      <c r="T211" s="3061" t="s">
        <v>2927</v>
      </c>
      <c r="U211" s="3065" t="s">
        <v>2929</v>
      </c>
      <c r="V211" s="3062" t="s">
        <v>653</v>
      </c>
      <c r="W211" s="3122"/>
      <c r="X211" s="982" t="s">
        <v>2929</v>
      </c>
      <c r="Y211" s="548"/>
      <c r="Z211" s="547"/>
      <c r="AA211" s="547"/>
      <c r="AB211" s="1884"/>
      <c r="AC211" s="3506"/>
      <c r="AD211" s="3506"/>
      <c r="AE211" s="3506"/>
      <c r="AF211" s="3384">
        <v>80</v>
      </c>
      <c r="AG211" s="3384"/>
      <c r="AH211" s="3384"/>
      <c r="AI211" s="3384"/>
      <c r="AJ211" s="3384"/>
      <c r="AK211" s="3384"/>
      <c r="AL211" s="3384"/>
      <c r="AM211" s="3384"/>
      <c r="AN211" s="3384"/>
      <c r="AO211" s="3384">
        <v>80</v>
      </c>
      <c r="AP211" s="3384"/>
      <c r="AQ211" s="2013"/>
      <c r="AR211" s="1784"/>
      <c r="AS211" s="1784"/>
      <c r="AT211" s="1784"/>
      <c r="AU211" s="1907"/>
      <c r="AV211" s="1410"/>
      <c r="AW211" s="1850"/>
      <c r="AX211" s="1552"/>
      <c r="AY211" s="1851"/>
      <c r="AZ211" s="1616">
        <v>2</v>
      </c>
      <c r="BA211" s="1163"/>
      <c r="BB211" s="1163"/>
      <c r="BC211" s="1163"/>
      <c r="BD211" s="1164">
        <v>26.227426847662102</v>
      </c>
      <c r="BE211" s="1164">
        <v>65.087372549019605</v>
      </c>
      <c r="BF211" s="1163"/>
      <c r="BG211" s="1164">
        <v>116.00361990950201</v>
      </c>
      <c r="BH211" s="1164">
        <f t="shared" si="76"/>
        <v>207.31841930618373</v>
      </c>
      <c r="BI211" s="1162"/>
      <c r="BJ211" s="1164">
        <v>83.890283364078996</v>
      </c>
      <c r="BK211" s="1164">
        <v>15</v>
      </c>
      <c r="BL211" s="1248">
        <v>330.16</v>
      </c>
      <c r="BM211" s="1164">
        <v>40.633745306496898</v>
      </c>
      <c r="BN211" s="1164">
        <f t="shared" si="77"/>
        <v>677.00244797675964</v>
      </c>
      <c r="BO211" s="1165"/>
      <c r="BP211" s="1200">
        <v>100</v>
      </c>
      <c r="BQ211" s="177"/>
      <c r="BR211" s="46"/>
    </row>
    <row r="212" spans="1:70" ht="20.25" hidden="1" customHeight="1" x14ac:dyDescent="0.6">
      <c r="A212" s="537">
        <v>0</v>
      </c>
      <c r="B212" s="1034">
        <v>9</v>
      </c>
      <c r="C212" s="1033">
        <v>0</v>
      </c>
      <c r="D212" s="1034">
        <v>7</v>
      </c>
      <c r="E212" s="1033">
        <v>2</v>
      </c>
      <c r="F212" s="1034">
        <v>9</v>
      </c>
      <c r="G212" s="1033">
        <v>0</v>
      </c>
      <c r="H212" s="1034">
        <v>3</v>
      </c>
      <c r="I212" s="2877" t="str">
        <f t="shared" si="74"/>
        <v>09072903</v>
      </c>
      <c r="J212" s="2877"/>
      <c r="K212" s="1043"/>
      <c r="L212" s="3062">
        <v>72103</v>
      </c>
      <c r="M212" s="3062"/>
      <c r="N212" s="3062"/>
      <c r="O212" s="3062"/>
      <c r="P212" s="3062"/>
      <c r="Q212" s="3062"/>
      <c r="R212" s="3062"/>
      <c r="S212" s="1445" t="s">
        <v>119</v>
      </c>
      <c r="T212" s="3061"/>
      <c r="U212" s="3065" t="s">
        <v>2930</v>
      </c>
      <c r="V212" s="3062" t="s">
        <v>653</v>
      </c>
      <c r="W212" s="3122"/>
      <c r="X212" s="982" t="s">
        <v>2930</v>
      </c>
      <c r="Y212" s="548"/>
      <c r="Z212" s="547"/>
      <c r="AA212" s="547"/>
      <c r="AB212" s="1884"/>
      <c r="AC212" s="3506"/>
      <c r="AD212" s="3506"/>
      <c r="AE212" s="3506"/>
      <c r="AF212" s="3384">
        <v>110</v>
      </c>
      <c r="AG212" s="3384"/>
      <c r="AH212" s="3384"/>
      <c r="AI212" s="3384"/>
      <c r="AJ212" s="3384"/>
      <c r="AK212" s="3384"/>
      <c r="AL212" s="3384"/>
      <c r="AM212" s="3384"/>
      <c r="AN212" s="3384"/>
      <c r="AO212" s="3384">
        <v>110</v>
      </c>
      <c r="AP212" s="3384"/>
      <c r="AQ212" s="2013"/>
      <c r="AR212" s="1784"/>
      <c r="AS212" s="1784"/>
      <c r="AT212" s="1784"/>
      <c r="AU212" s="1907"/>
      <c r="AV212" s="1410"/>
      <c r="AW212" s="1850"/>
      <c r="AX212" s="1552"/>
      <c r="AY212" s="1851"/>
      <c r="AZ212" s="1616">
        <v>2</v>
      </c>
      <c r="BA212" s="1163"/>
      <c r="BB212" s="1163"/>
      <c r="BC212" s="1163"/>
      <c r="BD212" s="1164">
        <v>36.062711915535402</v>
      </c>
      <c r="BE212" s="1164">
        <v>89.495137254902005</v>
      </c>
      <c r="BF212" s="1163"/>
      <c r="BG212" s="1164">
        <v>159.504977375566</v>
      </c>
      <c r="BH212" s="1164">
        <f t="shared" si="76"/>
        <v>285.06282654600341</v>
      </c>
      <c r="BI212" s="1162"/>
      <c r="BJ212" s="1164">
        <v>115.349139625609</v>
      </c>
      <c r="BK212" s="1164">
        <v>15</v>
      </c>
      <c r="BL212" s="1248">
        <v>415.16</v>
      </c>
      <c r="BM212" s="1164">
        <v>40.633745306496898</v>
      </c>
      <c r="BN212" s="1164">
        <f t="shared" si="77"/>
        <v>871.20571147810927</v>
      </c>
      <c r="BO212" s="1165"/>
      <c r="BP212" s="1200">
        <v>100</v>
      </c>
      <c r="BQ212" s="177"/>
      <c r="BR212" s="46"/>
    </row>
    <row r="213" spans="1:70" ht="20.25" hidden="1" customHeight="1" x14ac:dyDescent="0.55000000000000004">
      <c r="A213" s="537">
        <v>0</v>
      </c>
      <c r="B213" s="1034">
        <v>9</v>
      </c>
      <c r="C213" s="1033">
        <v>0</v>
      </c>
      <c r="D213" s="1034">
        <v>7</v>
      </c>
      <c r="E213" s="1033">
        <v>2</v>
      </c>
      <c r="F213" s="1034">
        <v>9</v>
      </c>
      <c r="G213" s="1033">
        <v>0</v>
      </c>
      <c r="H213" s="1034">
        <v>4</v>
      </c>
      <c r="I213" s="2877" t="str">
        <f t="shared" si="74"/>
        <v>09072904</v>
      </c>
      <c r="J213" s="2877"/>
      <c r="K213" s="3062"/>
      <c r="L213" s="3062">
        <v>72104</v>
      </c>
      <c r="M213" s="3062"/>
      <c r="N213" s="3062"/>
      <c r="O213" s="3062"/>
      <c r="P213" s="3062"/>
      <c r="Q213" s="3062"/>
      <c r="R213" s="3062"/>
      <c r="S213" s="1445" t="s">
        <v>119</v>
      </c>
      <c r="T213" s="3061" t="s">
        <v>2927</v>
      </c>
      <c r="U213" s="3065" t="s">
        <v>2931</v>
      </c>
      <c r="V213" s="3062" t="s">
        <v>653</v>
      </c>
      <c r="W213" s="3122"/>
      <c r="X213" s="982" t="s">
        <v>2931</v>
      </c>
      <c r="Y213" s="548"/>
      <c r="Z213" s="547"/>
      <c r="AA213" s="547"/>
      <c r="AB213" s="1884"/>
      <c r="AC213" s="3506"/>
      <c r="AD213" s="3506"/>
      <c r="AE213" s="3506"/>
      <c r="AF213" s="3384">
        <v>120</v>
      </c>
      <c r="AG213" s="3384"/>
      <c r="AH213" s="3384"/>
      <c r="AI213" s="3384"/>
      <c r="AJ213" s="3384"/>
      <c r="AK213" s="3384"/>
      <c r="AL213" s="3384"/>
      <c r="AM213" s="3384"/>
      <c r="AN213" s="3384"/>
      <c r="AO213" s="3384">
        <v>120</v>
      </c>
      <c r="AP213" s="3384"/>
      <c r="AQ213" s="2013"/>
      <c r="AR213" s="1784"/>
      <c r="AS213" s="1784"/>
      <c r="AT213" s="1784"/>
      <c r="AU213" s="1907"/>
      <c r="AV213" s="1410"/>
      <c r="AW213" s="1850"/>
      <c r="AX213" s="1552"/>
      <c r="AY213" s="1851"/>
      <c r="AZ213" s="1616">
        <v>2</v>
      </c>
      <c r="BA213" s="1163"/>
      <c r="BB213" s="1163"/>
      <c r="BC213" s="1163"/>
      <c r="BD213" s="1164">
        <v>39.341140271493202</v>
      </c>
      <c r="BE213" s="1164">
        <v>97.631058823529401</v>
      </c>
      <c r="BF213" s="1163"/>
      <c r="BG213" s="1164">
        <v>174.00542986425299</v>
      </c>
      <c r="BH213" s="1164">
        <f t="shared" si="76"/>
        <v>310.97762895927559</v>
      </c>
      <c r="BI213" s="1162"/>
      <c r="BJ213" s="1164">
        <v>125.835425046118</v>
      </c>
      <c r="BK213" s="1164">
        <v>15</v>
      </c>
      <c r="BL213" s="1248">
        <v>602.16</v>
      </c>
      <c r="BM213" s="1164">
        <v>40.633745306496898</v>
      </c>
      <c r="BN213" s="1164">
        <f t="shared" si="77"/>
        <v>1094.6067993118904</v>
      </c>
      <c r="BO213" s="1165"/>
      <c r="BP213" s="1200">
        <v>100</v>
      </c>
      <c r="BQ213" s="177"/>
      <c r="BR213" s="46"/>
    </row>
    <row r="214" spans="1:70" ht="20.25" hidden="1" customHeight="1" x14ac:dyDescent="0.55000000000000004">
      <c r="A214" s="537">
        <v>0</v>
      </c>
      <c r="B214" s="1034">
        <v>9</v>
      </c>
      <c r="C214" s="1033">
        <v>0</v>
      </c>
      <c r="D214" s="1034">
        <v>7</v>
      </c>
      <c r="E214" s="1033">
        <v>2</v>
      </c>
      <c r="F214" s="1034">
        <v>9</v>
      </c>
      <c r="G214" s="1033">
        <v>0</v>
      </c>
      <c r="H214" s="1034">
        <v>5</v>
      </c>
      <c r="I214" s="2877" t="str">
        <f t="shared" si="74"/>
        <v>09072905</v>
      </c>
      <c r="J214" s="2877"/>
      <c r="K214" s="3062"/>
      <c r="L214" s="3062">
        <v>72105</v>
      </c>
      <c r="M214" s="3062"/>
      <c r="N214" s="3062"/>
      <c r="O214" s="3062"/>
      <c r="P214" s="3062"/>
      <c r="Q214" s="3062"/>
      <c r="R214" s="3062"/>
      <c r="S214" s="1445" t="s">
        <v>119</v>
      </c>
      <c r="T214" s="3061" t="s">
        <v>2927</v>
      </c>
      <c r="U214" s="3065" t="s">
        <v>2932</v>
      </c>
      <c r="V214" s="3062" t="s">
        <v>653</v>
      </c>
      <c r="W214" s="3122"/>
      <c r="X214" s="982" t="s">
        <v>2932</v>
      </c>
      <c r="Y214" s="548"/>
      <c r="Z214" s="547"/>
      <c r="AA214" s="547"/>
      <c r="AB214" s="1884"/>
      <c r="AC214" s="3506"/>
      <c r="AD214" s="3506"/>
      <c r="AE214" s="3506"/>
      <c r="AF214" s="3384">
        <v>110</v>
      </c>
      <c r="AG214" s="3384"/>
      <c r="AH214" s="3384"/>
      <c r="AI214" s="3384"/>
      <c r="AJ214" s="3384"/>
      <c r="AK214" s="3384"/>
      <c r="AL214" s="3384"/>
      <c r="AM214" s="3384"/>
      <c r="AN214" s="3384"/>
      <c r="AO214" s="3384">
        <v>110</v>
      </c>
      <c r="AP214" s="3384"/>
      <c r="AQ214" s="2013"/>
      <c r="AR214" s="1784"/>
      <c r="AS214" s="1784"/>
      <c r="AT214" s="1784"/>
      <c r="AU214" s="1907"/>
      <c r="AV214" s="1410"/>
      <c r="AW214" s="1850"/>
      <c r="AX214" s="1552"/>
      <c r="AY214" s="1851"/>
      <c r="AZ214" s="1616">
        <v>2</v>
      </c>
      <c r="BA214" s="1163"/>
      <c r="BB214" s="1163"/>
      <c r="BC214" s="1163"/>
      <c r="BD214" s="1164">
        <v>36.062711915535402</v>
      </c>
      <c r="BE214" s="1164">
        <v>89.495137254902005</v>
      </c>
      <c r="BF214" s="1163"/>
      <c r="BG214" s="1164">
        <v>159.504977375566</v>
      </c>
      <c r="BH214" s="1164">
        <f t="shared" si="76"/>
        <v>285.06282654600341</v>
      </c>
      <c r="BI214" s="1162"/>
      <c r="BJ214" s="1164">
        <v>115.349139625609</v>
      </c>
      <c r="BK214" s="1164">
        <v>15</v>
      </c>
      <c r="BL214" s="1248">
        <v>602.16</v>
      </c>
      <c r="BM214" s="1164">
        <v>40.633745306496898</v>
      </c>
      <c r="BN214" s="1164">
        <f t="shared" si="77"/>
        <v>1058.2057114781092</v>
      </c>
      <c r="BO214" s="1165"/>
      <c r="BP214" s="1200">
        <v>100</v>
      </c>
      <c r="BQ214" s="177"/>
      <c r="BR214" s="46"/>
    </row>
    <row r="215" spans="1:70" ht="20.25" hidden="1" customHeight="1" x14ac:dyDescent="0.55000000000000004">
      <c r="A215" s="537">
        <v>0</v>
      </c>
      <c r="B215" s="1034">
        <v>9</v>
      </c>
      <c r="C215" s="1033">
        <v>0</v>
      </c>
      <c r="D215" s="1034">
        <v>7</v>
      </c>
      <c r="E215" s="1033">
        <v>2</v>
      </c>
      <c r="F215" s="1034">
        <v>9</v>
      </c>
      <c r="G215" s="1033">
        <v>0</v>
      </c>
      <c r="H215" s="1034">
        <v>6</v>
      </c>
      <c r="I215" s="2877" t="str">
        <f t="shared" si="74"/>
        <v>09072906</v>
      </c>
      <c r="J215" s="2877"/>
      <c r="K215" s="3062"/>
      <c r="L215" s="3062">
        <v>72106</v>
      </c>
      <c r="M215" s="3062"/>
      <c r="N215" s="3062"/>
      <c r="O215" s="3062"/>
      <c r="P215" s="3062"/>
      <c r="Q215" s="3062"/>
      <c r="R215" s="3062"/>
      <c r="S215" s="1445" t="s">
        <v>119</v>
      </c>
      <c r="T215" s="3061" t="s">
        <v>2927</v>
      </c>
      <c r="U215" s="3065" t="s">
        <v>2933</v>
      </c>
      <c r="V215" s="3062" t="s">
        <v>653</v>
      </c>
      <c r="W215" s="3122"/>
      <c r="X215" s="982" t="s">
        <v>2933</v>
      </c>
      <c r="Y215" s="548"/>
      <c r="Z215" s="547"/>
      <c r="AA215" s="547"/>
      <c r="AB215" s="1884"/>
      <c r="AC215" s="3506"/>
      <c r="AD215" s="3506"/>
      <c r="AE215" s="3506"/>
      <c r="AF215" s="3384">
        <v>110</v>
      </c>
      <c r="AG215" s="3384"/>
      <c r="AH215" s="3384"/>
      <c r="AI215" s="3384"/>
      <c r="AJ215" s="3384"/>
      <c r="AK215" s="3384"/>
      <c r="AL215" s="3384"/>
      <c r="AM215" s="3384"/>
      <c r="AN215" s="3384"/>
      <c r="AO215" s="3384">
        <v>110</v>
      </c>
      <c r="AP215" s="3384"/>
      <c r="AQ215" s="2013"/>
      <c r="AR215" s="1784"/>
      <c r="AS215" s="1784"/>
      <c r="AT215" s="1784"/>
      <c r="AU215" s="1907"/>
      <c r="AV215" s="1410"/>
      <c r="AW215" s="1850"/>
      <c r="AX215" s="1552"/>
      <c r="AY215" s="1851"/>
      <c r="AZ215" s="1616">
        <v>2</v>
      </c>
      <c r="BA215" s="1163"/>
      <c r="BB215" s="1163"/>
      <c r="BC215" s="1163"/>
      <c r="BD215" s="1164">
        <v>36.062711915535402</v>
      </c>
      <c r="BE215" s="1164">
        <v>89.495137254902005</v>
      </c>
      <c r="BF215" s="1163"/>
      <c r="BG215" s="1164">
        <v>159.504977375566</v>
      </c>
      <c r="BH215" s="1164">
        <f t="shared" si="76"/>
        <v>285.06282654600341</v>
      </c>
      <c r="BI215" s="1162"/>
      <c r="BJ215" s="1164">
        <v>115.349139625609</v>
      </c>
      <c r="BK215" s="1164">
        <v>15</v>
      </c>
      <c r="BL215" s="1248">
        <v>632.16</v>
      </c>
      <c r="BM215" s="1164">
        <v>40.633745306496898</v>
      </c>
      <c r="BN215" s="1164">
        <f t="shared" si="77"/>
        <v>1088.2057114781092</v>
      </c>
      <c r="BO215" s="1165"/>
      <c r="BP215" s="1200">
        <v>100</v>
      </c>
      <c r="BQ215" s="177"/>
      <c r="BR215" s="46"/>
    </row>
    <row r="216" spans="1:70" ht="20.25" hidden="1" customHeight="1" x14ac:dyDescent="0.55000000000000004">
      <c r="A216" s="537">
        <v>0</v>
      </c>
      <c r="B216" s="1034">
        <v>9</v>
      </c>
      <c r="C216" s="1033">
        <v>0</v>
      </c>
      <c r="D216" s="1034">
        <v>7</v>
      </c>
      <c r="E216" s="1033">
        <v>2</v>
      </c>
      <c r="F216" s="1034">
        <v>9</v>
      </c>
      <c r="G216" s="1033">
        <v>0</v>
      </c>
      <c r="H216" s="1034">
        <v>7</v>
      </c>
      <c r="I216" s="2877" t="str">
        <f t="shared" si="74"/>
        <v>09072907</v>
      </c>
      <c r="J216" s="2877"/>
      <c r="K216" s="3062"/>
      <c r="L216" s="3062">
        <v>72107</v>
      </c>
      <c r="M216" s="3062"/>
      <c r="N216" s="3062"/>
      <c r="O216" s="3062"/>
      <c r="P216" s="3062"/>
      <c r="Q216" s="3062"/>
      <c r="R216" s="3062"/>
      <c r="S216" s="1445" t="s">
        <v>119</v>
      </c>
      <c r="T216" s="3061" t="s">
        <v>2927</v>
      </c>
      <c r="U216" s="3065" t="s">
        <v>2934</v>
      </c>
      <c r="V216" s="3062" t="s">
        <v>653</v>
      </c>
      <c r="W216" s="3122"/>
      <c r="X216" s="982" t="s">
        <v>2934</v>
      </c>
      <c r="Y216" s="548"/>
      <c r="Z216" s="547"/>
      <c r="AA216" s="547"/>
      <c r="AB216" s="1884"/>
      <c r="AC216" s="3506"/>
      <c r="AD216" s="3506"/>
      <c r="AE216" s="3506"/>
      <c r="AF216" s="3384">
        <v>100</v>
      </c>
      <c r="AG216" s="3384"/>
      <c r="AH216" s="3384"/>
      <c r="AI216" s="3384"/>
      <c r="AJ216" s="3384"/>
      <c r="AK216" s="3384"/>
      <c r="AL216" s="3384"/>
      <c r="AM216" s="3384"/>
      <c r="AN216" s="3384"/>
      <c r="AO216" s="3384">
        <v>100</v>
      </c>
      <c r="AP216" s="3384"/>
      <c r="AQ216" s="2013"/>
      <c r="AR216" s="1784"/>
      <c r="AS216" s="1784"/>
      <c r="AT216" s="1784"/>
      <c r="AU216" s="1907"/>
      <c r="AV216" s="1410"/>
      <c r="AW216" s="1850"/>
      <c r="AX216" s="1552"/>
      <c r="AY216" s="1851"/>
      <c r="AZ216" s="1616">
        <v>2</v>
      </c>
      <c r="BA216" s="1163"/>
      <c r="BB216" s="1163"/>
      <c r="BC216" s="1163"/>
      <c r="BD216" s="1164">
        <v>32.784283559577702</v>
      </c>
      <c r="BE216" s="1164">
        <v>81.359215686274496</v>
      </c>
      <c r="BF216" s="1163"/>
      <c r="BG216" s="1164">
        <v>145.00452488687799</v>
      </c>
      <c r="BH216" s="1164">
        <f t="shared" si="76"/>
        <v>259.1480241327302</v>
      </c>
      <c r="BI216" s="1162"/>
      <c r="BJ216" s="1164">
        <v>104.862854205099</v>
      </c>
      <c r="BK216" s="1164">
        <v>15</v>
      </c>
      <c r="BL216" s="1248">
        <v>632.16</v>
      </c>
      <c r="BM216" s="1164">
        <v>40.633745306496898</v>
      </c>
      <c r="BN216" s="1164">
        <f t="shared" si="77"/>
        <v>1051.8046236443261</v>
      </c>
      <c r="BO216" s="1165"/>
      <c r="BP216" s="1200">
        <v>100</v>
      </c>
      <c r="BQ216" s="177"/>
      <c r="BR216" s="46"/>
    </row>
    <row r="217" spans="1:70" ht="20.25" hidden="1" customHeight="1" x14ac:dyDescent="0.55000000000000004">
      <c r="A217" s="537">
        <v>0</v>
      </c>
      <c r="B217" s="1034">
        <v>9</v>
      </c>
      <c r="C217" s="1033">
        <v>0</v>
      </c>
      <c r="D217" s="1034">
        <v>7</v>
      </c>
      <c r="E217" s="1033">
        <v>2</v>
      </c>
      <c r="F217" s="1034">
        <v>9</v>
      </c>
      <c r="G217" s="1033">
        <v>0</v>
      </c>
      <c r="H217" s="1034">
        <v>8</v>
      </c>
      <c r="I217" s="2877" t="str">
        <f t="shared" si="74"/>
        <v>09072908</v>
      </c>
      <c r="J217" s="2877"/>
      <c r="K217" s="3062"/>
      <c r="L217" s="3062">
        <v>72108</v>
      </c>
      <c r="M217" s="3062"/>
      <c r="N217" s="3062"/>
      <c r="O217" s="3062"/>
      <c r="P217" s="3062"/>
      <c r="Q217" s="3062"/>
      <c r="R217" s="3062"/>
      <c r="S217" s="1445" t="s">
        <v>119</v>
      </c>
      <c r="T217" s="3061" t="s">
        <v>2927</v>
      </c>
      <c r="U217" s="3065" t="s">
        <v>2935</v>
      </c>
      <c r="V217" s="3062" t="s">
        <v>653</v>
      </c>
      <c r="W217" s="3122"/>
      <c r="X217" s="982" t="s">
        <v>2936</v>
      </c>
      <c r="Y217" s="548"/>
      <c r="Z217" s="547"/>
      <c r="AA217" s="547"/>
      <c r="AB217" s="1884"/>
      <c r="AC217" s="3506"/>
      <c r="AD217" s="3506"/>
      <c r="AE217" s="3506"/>
      <c r="AF217" s="3384">
        <v>90</v>
      </c>
      <c r="AG217" s="3384"/>
      <c r="AH217" s="3384"/>
      <c r="AI217" s="3384"/>
      <c r="AJ217" s="3384"/>
      <c r="AK217" s="3384"/>
      <c r="AL217" s="3384"/>
      <c r="AM217" s="3384"/>
      <c r="AN217" s="3384"/>
      <c r="AO217" s="3384">
        <v>90</v>
      </c>
      <c r="AP217" s="3384"/>
      <c r="AQ217" s="2013"/>
      <c r="AR217" s="1784"/>
      <c r="AS217" s="1784"/>
      <c r="AT217" s="1784"/>
      <c r="AU217" s="1907"/>
      <c r="AV217" s="1410"/>
      <c r="AW217" s="1850"/>
      <c r="AX217" s="1552"/>
      <c r="AY217" s="1851"/>
      <c r="AZ217" s="1616">
        <v>2</v>
      </c>
      <c r="BA217" s="1163"/>
      <c r="BB217" s="1163"/>
      <c r="BC217" s="1163"/>
      <c r="BD217" s="1164">
        <v>29.505855203619902</v>
      </c>
      <c r="BE217" s="1164">
        <v>73.2232941176471</v>
      </c>
      <c r="BF217" s="1163"/>
      <c r="BG217" s="1164">
        <v>130.50407239819</v>
      </c>
      <c r="BH217" s="1164">
        <f t="shared" si="76"/>
        <v>233.23322171945699</v>
      </c>
      <c r="BI217" s="1162"/>
      <c r="BJ217" s="1164">
        <v>94.376568784588898</v>
      </c>
      <c r="BK217" s="1164">
        <v>15</v>
      </c>
      <c r="BL217" s="1248">
        <v>301.16000000000003</v>
      </c>
      <c r="BM217" s="1164">
        <v>40.633745306496898</v>
      </c>
      <c r="BN217" s="1164">
        <f t="shared" si="77"/>
        <v>684.40353581054273</v>
      </c>
      <c r="BO217" s="1165"/>
      <c r="BP217" s="1200">
        <v>100</v>
      </c>
      <c r="BQ217" s="177"/>
      <c r="BR217" s="46"/>
    </row>
    <row r="218" spans="1:70" ht="20.25" hidden="1" customHeight="1" x14ac:dyDescent="0.6">
      <c r="A218" s="537">
        <v>0</v>
      </c>
      <c r="B218" s="1034">
        <v>9</v>
      </c>
      <c r="C218" s="1033">
        <v>0</v>
      </c>
      <c r="D218" s="1034">
        <v>7</v>
      </c>
      <c r="E218" s="1033">
        <v>2</v>
      </c>
      <c r="F218" s="1034">
        <v>9</v>
      </c>
      <c r="G218" s="1033">
        <v>0</v>
      </c>
      <c r="H218" s="1034">
        <v>9</v>
      </c>
      <c r="I218" s="2877" t="str">
        <f t="shared" si="74"/>
        <v>09072909</v>
      </c>
      <c r="J218" s="2877"/>
      <c r="K218" s="1043"/>
      <c r="L218" s="3062">
        <v>72109</v>
      </c>
      <c r="M218" s="3062"/>
      <c r="N218" s="3062"/>
      <c r="O218" s="3062"/>
      <c r="P218" s="3062"/>
      <c r="Q218" s="3062"/>
      <c r="R218" s="3062"/>
      <c r="S218" s="1445" t="s">
        <v>119</v>
      </c>
      <c r="T218" s="3061" t="s">
        <v>2927</v>
      </c>
      <c r="U218" s="3065" t="s">
        <v>2937</v>
      </c>
      <c r="V218" s="3062" t="s">
        <v>653</v>
      </c>
      <c r="W218" s="3122"/>
      <c r="X218" s="982" t="s">
        <v>2937</v>
      </c>
      <c r="Y218" s="548"/>
      <c r="Z218" s="547"/>
      <c r="AA218" s="547"/>
      <c r="AB218" s="1884"/>
      <c r="AC218" s="3506"/>
      <c r="AD218" s="3506"/>
      <c r="AE218" s="3506"/>
      <c r="AF218" s="3384">
        <v>110</v>
      </c>
      <c r="AG218" s="3384"/>
      <c r="AH218" s="3384"/>
      <c r="AI218" s="3384"/>
      <c r="AJ218" s="3384"/>
      <c r="AK218" s="3384"/>
      <c r="AL218" s="3384"/>
      <c r="AM218" s="3384"/>
      <c r="AN218" s="3384"/>
      <c r="AO218" s="3384">
        <v>110</v>
      </c>
      <c r="AP218" s="3384"/>
      <c r="AQ218" s="2013"/>
      <c r="AR218" s="1784"/>
      <c r="AS218" s="1784"/>
      <c r="AT218" s="1784"/>
      <c r="AU218" s="1907"/>
      <c r="AV218" s="1410"/>
      <c r="AW218" s="1850"/>
      <c r="AX218" s="1552"/>
      <c r="AY218" s="1851"/>
      <c r="AZ218" s="1616">
        <v>2</v>
      </c>
      <c r="BA218" s="1163"/>
      <c r="BB218" s="1163"/>
      <c r="BC218" s="1163"/>
      <c r="BD218" s="1164">
        <v>36.062711915535402</v>
      </c>
      <c r="BE218" s="1164">
        <v>89.495137254902005</v>
      </c>
      <c r="BF218" s="1163"/>
      <c r="BG218" s="1164">
        <v>159.504977375566</v>
      </c>
      <c r="BH218" s="1164">
        <f t="shared" si="76"/>
        <v>285.06282654600341</v>
      </c>
      <c r="BI218" s="1162"/>
      <c r="BJ218" s="1164">
        <v>115.349139625609</v>
      </c>
      <c r="BK218" s="1164">
        <v>15</v>
      </c>
      <c r="BL218" s="1248">
        <v>638.16</v>
      </c>
      <c r="BM218" s="1164">
        <v>40.633745306496898</v>
      </c>
      <c r="BN218" s="1164">
        <f t="shared" si="77"/>
        <v>1094.2057114781092</v>
      </c>
      <c r="BO218" s="1165"/>
      <c r="BP218" s="1200">
        <v>100</v>
      </c>
      <c r="BQ218" s="177"/>
      <c r="BR218" s="46"/>
    </row>
    <row r="219" spans="1:70" ht="20.25" hidden="1" customHeight="1" x14ac:dyDescent="0.6">
      <c r="A219" s="537">
        <v>0</v>
      </c>
      <c r="B219" s="1034">
        <v>9</v>
      </c>
      <c r="C219" s="1033">
        <v>0</v>
      </c>
      <c r="D219" s="1034">
        <v>7</v>
      </c>
      <c r="E219" s="1033">
        <v>2</v>
      </c>
      <c r="F219" s="1034">
        <v>9</v>
      </c>
      <c r="G219" s="1033">
        <v>1</v>
      </c>
      <c r="H219" s="1034">
        <v>0</v>
      </c>
      <c r="I219" s="2877" t="str">
        <f t="shared" si="74"/>
        <v>09072910</v>
      </c>
      <c r="J219" s="2877"/>
      <c r="K219" s="1043"/>
      <c r="L219" s="3062">
        <v>72110</v>
      </c>
      <c r="M219" s="3062"/>
      <c r="N219" s="3062"/>
      <c r="O219" s="3062"/>
      <c r="P219" s="3062"/>
      <c r="Q219" s="3062"/>
      <c r="R219" s="3062"/>
      <c r="S219" s="1445" t="s">
        <v>119</v>
      </c>
      <c r="T219" s="3061" t="s">
        <v>2927</v>
      </c>
      <c r="U219" s="3065" t="s">
        <v>2938</v>
      </c>
      <c r="V219" s="3062" t="s">
        <v>653</v>
      </c>
      <c r="W219" s="3122"/>
      <c r="X219" s="982" t="s">
        <v>2938</v>
      </c>
      <c r="Y219" s="548"/>
      <c r="Z219" s="547"/>
      <c r="AA219" s="547"/>
      <c r="AB219" s="1884"/>
      <c r="AC219" s="3506"/>
      <c r="AD219" s="3506"/>
      <c r="AE219" s="3506"/>
      <c r="AF219" s="3384">
        <v>100</v>
      </c>
      <c r="AG219" s="3384"/>
      <c r="AH219" s="3384"/>
      <c r="AI219" s="3384"/>
      <c r="AJ219" s="3384"/>
      <c r="AK219" s="3384"/>
      <c r="AL219" s="3384"/>
      <c r="AM219" s="3384"/>
      <c r="AN219" s="3384"/>
      <c r="AO219" s="3384">
        <v>100</v>
      </c>
      <c r="AP219" s="3384"/>
      <c r="AQ219" s="2013"/>
      <c r="AR219" s="1784"/>
      <c r="AS219" s="1784"/>
      <c r="AT219" s="1784"/>
      <c r="AU219" s="1907"/>
      <c r="AV219" s="1410"/>
      <c r="AW219" s="1850"/>
      <c r="AX219" s="1552"/>
      <c r="AY219" s="1851"/>
      <c r="AZ219" s="1616">
        <v>2</v>
      </c>
      <c r="BA219" s="1163"/>
      <c r="BB219" s="1163"/>
      <c r="BC219" s="1163"/>
      <c r="BD219" s="1164">
        <v>32.784283559577702</v>
      </c>
      <c r="BE219" s="1164">
        <v>81.359215686274496</v>
      </c>
      <c r="BF219" s="1163"/>
      <c r="BG219" s="1164">
        <v>145.00452488687799</v>
      </c>
      <c r="BH219" s="1164">
        <f t="shared" si="76"/>
        <v>259.1480241327302</v>
      </c>
      <c r="BI219" s="1162"/>
      <c r="BJ219" s="1164">
        <v>104.862854205099</v>
      </c>
      <c r="BK219" s="1164">
        <v>15</v>
      </c>
      <c r="BL219" s="1248">
        <v>638.16</v>
      </c>
      <c r="BM219" s="1164">
        <v>40.633745306496898</v>
      </c>
      <c r="BN219" s="1164">
        <f t="shared" si="77"/>
        <v>1057.8046236443261</v>
      </c>
      <c r="BO219" s="1165"/>
      <c r="BP219" s="1200">
        <v>100</v>
      </c>
      <c r="BQ219" s="177"/>
      <c r="BR219" s="46"/>
    </row>
    <row r="220" spans="1:70" ht="20.25" hidden="1" customHeight="1" x14ac:dyDescent="0.55000000000000004">
      <c r="A220" s="537">
        <v>0</v>
      </c>
      <c r="B220" s="1034">
        <v>9</v>
      </c>
      <c r="C220" s="1033">
        <v>0</v>
      </c>
      <c r="D220" s="1034">
        <v>7</v>
      </c>
      <c r="E220" s="1033">
        <v>2</v>
      </c>
      <c r="F220" s="1034">
        <v>9</v>
      </c>
      <c r="G220" s="1033">
        <v>1</v>
      </c>
      <c r="H220" s="1034">
        <v>1</v>
      </c>
      <c r="I220" s="2877" t="str">
        <f t="shared" si="74"/>
        <v>09072911</v>
      </c>
      <c r="J220" s="2877"/>
      <c r="K220" s="3062"/>
      <c r="L220" s="3062">
        <v>72111</v>
      </c>
      <c r="M220" s="3062"/>
      <c r="N220" s="3062"/>
      <c r="O220" s="3062"/>
      <c r="P220" s="3062"/>
      <c r="Q220" s="3062"/>
      <c r="R220" s="3062"/>
      <c r="S220" s="1445" t="s">
        <v>119</v>
      </c>
      <c r="T220" s="3061" t="s">
        <v>2927</v>
      </c>
      <c r="U220" s="3065" t="s">
        <v>2939</v>
      </c>
      <c r="V220" s="3062" t="s">
        <v>653</v>
      </c>
      <c r="W220" s="3122"/>
      <c r="X220" s="982" t="s">
        <v>2939</v>
      </c>
      <c r="Y220" s="548"/>
      <c r="Z220" s="547"/>
      <c r="AA220" s="547"/>
      <c r="AB220" s="1884"/>
      <c r="AC220" s="3506"/>
      <c r="AD220" s="3506"/>
      <c r="AE220" s="3506"/>
      <c r="AF220" s="3384">
        <v>110</v>
      </c>
      <c r="AG220" s="3384"/>
      <c r="AH220" s="3384"/>
      <c r="AI220" s="3384"/>
      <c r="AJ220" s="3384"/>
      <c r="AK220" s="3384"/>
      <c r="AL220" s="3384"/>
      <c r="AM220" s="3384"/>
      <c r="AN220" s="3384"/>
      <c r="AO220" s="3384">
        <v>110</v>
      </c>
      <c r="AP220" s="3384"/>
      <c r="AQ220" s="2013"/>
      <c r="AR220" s="1784"/>
      <c r="AS220" s="1784"/>
      <c r="AT220" s="1784"/>
      <c r="AU220" s="1907"/>
      <c r="AV220" s="1410"/>
      <c r="AW220" s="1850"/>
      <c r="AX220" s="1552"/>
      <c r="AY220" s="1851"/>
      <c r="AZ220" s="1616">
        <v>2</v>
      </c>
      <c r="BA220" s="1163"/>
      <c r="BB220" s="1163"/>
      <c r="BC220" s="1163"/>
      <c r="BD220" s="1164">
        <v>36.062711915535402</v>
      </c>
      <c r="BE220" s="1164">
        <v>89.495137254902005</v>
      </c>
      <c r="BF220" s="1163"/>
      <c r="BG220" s="1164">
        <v>159.504977375566</v>
      </c>
      <c r="BH220" s="1164">
        <f t="shared" si="76"/>
        <v>285.06282654600341</v>
      </c>
      <c r="BI220" s="1162"/>
      <c r="BJ220" s="1164">
        <v>115.349139625609</v>
      </c>
      <c r="BK220" s="1164">
        <v>15</v>
      </c>
      <c r="BL220" s="1248">
        <v>638.16</v>
      </c>
      <c r="BM220" s="1164">
        <v>40.633745306496898</v>
      </c>
      <c r="BN220" s="1164">
        <f t="shared" si="77"/>
        <v>1094.2057114781092</v>
      </c>
      <c r="BO220" s="1165"/>
      <c r="BP220" s="1200">
        <v>100</v>
      </c>
      <c r="BQ220" s="177"/>
      <c r="BR220" s="46"/>
    </row>
    <row r="221" spans="1:70" ht="20.25" hidden="1" customHeight="1" x14ac:dyDescent="0.55000000000000004">
      <c r="A221" s="537">
        <v>0</v>
      </c>
      <c r="B221" s="1034">
        <v>9</v>
      </c>
      <c r="C221" s="1033">
        <v>0</v>
      </c>
      <c r="D221" s="1034">
        <v>7</v>
      </c>
      <c r="E221" s="1033">
        <v>2</v>
      </c>
      <c r="F221" s="1034">
        <v>9</v>
      </c>
      <c r="G221" s="1033">
        <v>1</v>
      </c>
      <c r="H221" s="1034">
        <v>2</v>
      </c>
      <c r="I221" s="2877" t="str">
        <f t="shared" si="74"/>
        <v>09072912</v>
      </c>
      <c r="J221" s="2877"/>
      <c r="K221" s="3062"/>
      <c r="L221" s="3062">
        <v>72112</v>
      </c>
      <c r="M221" s="3062"/>
      <c r="N221" s="3062"/>
      <c r="O221" s="3062"/>
      <c r="P221" s="3062"/>
      <c r="Q221" s="3062"/>
      <c r="R221" s="3062"/>
      <c r="S221" s="1445" t="s">
        <v>119</v>
      </c>
      <c r="T221" s="3061"/>
      <c r="U221" s="3065" t="s">
        <v>2940</v>
      </c>
      <c r="V221" s="3062" t="s">
        <v>653</v>
      </c>
      <c r="W221" s="3122"/>
      <c r="X221" s="982" t="s">
        <v>2940</v>
      </c>
      <c r="Y221" s="548"/>
      <c r="Z221" s="547"/>
      <c r="AA221" s="547"/>
      <c r="AB221" s="1884"/>
      <c r="AC221" s="3506"/>
      <c r="AD221" s="3506"/>
      <c r="AE221" s="3506"/>
      <c r="AF221" s="3384">
        <v>90</v>
      </c>
      <c r="AG221" s="3384"/>
      <c r="AH221" s="3384"/>
      <c r="AI221" s="3384"/>
      <c r="AJ221" s="3384"/>
      <c r="AK221" s="3384"/>
      <c r="AL221" s="3384"/>
      <c r="AM221" s="3384"/>
      <c r="AN221" s="3384"/>
      <c r="AO221" s="3384">
        <v>90</v>
      </c>
      <c r="AP221" s="3384"/>
      <c r="AQ221" s="2013"/>
      <c r="AR221" s="1784"/>
      <c r="AS221" s="1784"/>
      <c r="AT221" s="1784"/>
      <c r="AU221" s="1907"/>
      <c r="AV221" s="1410"/>
      <c r="AW221" s="1850"/>
      <c r="AX221" s="1552"/>
      <c r="AY221" s="1851"/>
      <c r="AZ221" s="1616">
        <v>2</v>
      </c>
      <c r="BA221" s="1163"/>
      <c r="BB221" s="1163"/>
      <c r="BC221" s="1163"/>
      <c r="BD221" s="1164">
        <v>29.505855203619902</v>
      </c>
      <c r="BE221" s="1164">
        <v>73.2232941176471</v>
      </c>
      <c r="BF221" s="1163"/>
      <c r="BG221" s="1164">
        <v>130.50407239819</v>
      </c>
      <c r="BH221" s="1164">
        <f t="shared" si="76"/>
        <v>233.23322171945699</v>
      </c>
      <c r="BI221" s="1162"/>
      <c r="BJ221" s="1164">
        <v>94.376568784588898</v>
      </c>
      <c r="BK221" s="1164">
        <v>15</v>
      </c>
      <c r="BL221" s="1248">
        <v>911.16</v>
      </c>
      <c r="BM221" s="1164">
        <v>40.633745306496898</v>
      </c>
      <c r="BN221" s="1164">
        <f t="shared" si="77"/>
        <v>1294.4035358105427</v>
      </c>
      <c r="BO221" s="1165"/>
      <c r="BP221" s="1200">
        <v>100</v>
      </c>
      <c r="BQ221" s="177"/>
      <c r="BR221" s="46"/>
    </row>
    <row r="222" spans="1:70" ht="20.25" hidden="1" customHeight="1" x14ac:dyDescent="0.55000000000000004">
      <c r="A222" s="537">
        <v>0</v>
      </c>
      <c r="B222" s="1034">
        <v>9</v>
      </c>
      <c r="C222" s="1033">
        <v>0</v>
      </c>
      <c r="D222" s="1034">
        <v>7</v>
      </c>
      <c r="E222" s="1033">
        <v>2</v>
      </c>
      <c r="F222" s="1034">
        <v>9</v>
      </c>
      <c r="G222" s="1033">
        <v>1</v>
      </c>
      <c r="H222" s="1034">
        <v>3</v>
      </c>
      <c r="I222" s="2877" t="str">
        <f t="shared" si="74"/>
        <v>09072913</v>
      </c>
      <c r="J222" s="2877"/>
      <c r="K222" s="3062"/>
      <c r="L222" s="3062">
        <v>72113</v>
      </c>
      <c r="M222" s="3062"/>
      <c r="N222" s="3062"/>
      <c r="O222" s="3062"/>
      <c r="P222" s="3062"/>
      <c r="Q222" s="3062"/>
      <c r="R222" s="3062"/>
      <c r="S222" s="1445" t="s">
        <v>119</v>
      </c>
      <c r="T222" s="3061" t="s">
        <v>2927</v>
      </c>
      <c r="U222" s="3065" t="s">
        <v>2941</v>
      </c>
      <c r="V222" s="3062" t="s">
        <v>653</v>
      </c>
      <c r="W222" s="3122"/>
      <c r="X222" s="982" t="s">
        <v>2941</v>
      </c>
      <c r="Y222" s="548"/>
      <c r="Z222" s="547"/>
      <c r="AA222" s="547"/>
      <c r="AB222" s="1884"/>
      <c r="AC222" s="3506"/>
      <c r="AD222" s="3506"/>
      <c r="AE222" s="3506"/>
      <c r="AF222" s="3384">
        <v>90</v>
      </c>
      <c r="AG222" s="3384"/>
      <c r="AH222" s="3384"/>
      <c r="AI222" s="3384"/>
      <c r="AJ222" s="3384"/>
      <c r="AK222" s="3384"/>
      <c r="AL222" s="3384"/>
      <c r="AM222" s="3384"/>
      <c r="AN222" s="3384"/>
      <c r="AO222" s="3384">
        <v>90</v>
      </c>
      <c r="AP222" s="3384"/>
      <c r="AQ222" s="2013"/>
      <c r="AR222" s="1784"/>
      <c r="AS222" s="1784"/>
      <c r="AT222" s="1784"/>
      <c r="AU222" s="1907"/>
      <c r="AV222" s="1410"/>
      <c r="AW222" s="1850"/>
      <c r="AX222" s="1552"/>
      <c r="AY222" s="1851"/>
      <c r="AZ222" s="1616">
        <v>2</v>
      </c>
      <c r="BA222" s="1163"/>
      <c r="BB222" s="1163"/>
      <c r="BC222" s="1163"/>
      <c r="BD222" s="1164">
        <v>29.505855203619902</v>
      </c>
      <c r="BE222" s="1164">
        <v>73.2232941176471</v>
      </c>
      <c r="BF222" s="1163"/>
      <c r="BG222" s="1164">
        <v>130.50407239819</v>
      </c>
      <c r="BH222" s="1164">
        <f t="shared" si="76"/>
        <v>233.23322171945699</v>
      </c>
      <c r="BI222" s="1162"/>
      <c r="BJ222" s="1164">
        <v>94.376568784588898</v>
      </c>
      <c r="BK222" s="1164">
        <v>15</v>
      </c>
      <c r="BL222" s="1248">
        <v>911.16</v>
      </c>
      <c r="BM222" s="1164">
        <v>40.633745306496898</v>
      </c>
      <c r="BN222" s="1164">
        <f t="shared" si="77"/>
        <v>1294.4035358105427</v>
      </c>
      <c r="BO222" s="1165"/>
      <c r="BP222" s="1200">
        <v>100</v>
      </c>
      <c r="BQ222" s="177"/>
      <c r="BR222" s="46"/>
    </row>
    <row r="223" spans="1:70" ht="20.25" hidden="1" customHeight="1" x14ac:dyDescent="0.55000000000000004">
      <c r="A223" s="537">
        <v>0</v>
      </c>
      <c r="B223" s="1034">
        <v>9</v>
      </c>
      <c r="C223" s="1033">
        <v>0</v>
      </c>
      <c r="D223" s="1034">
        <v>7</v>
      </c>
      <c r="E223" s="1033">
        <v>2</v>
      </c>
      <c r="F223" s="1034">
        <v>9</v>
      </c>
      <c r="G223" s="1033">
        <v>1</v>
      </c>
      <c r="H223" s="1034">
        <v>4</v>
      </c>
      <c r="I223" s="2877" t="str">
        <f t="shared" si="74"/>
        <v>09072914</v>
      </c>
      <c r="J223" s="2877"/>
      <c r="K223" s="3062"/>
      <c r="L223" s="3062">
        <v>72114</v>
      </c>
      <c r="M223" s="3062"/>
      <c r="N223" s="3062"/>
      <c r="O223" s="3062"/>
      <c r="P223" s="3062"/>
      <c r="Q223" s="3062"/>
      <c r="R223" s="3062"/>
      <c r="S223" s="1445" t="s">
        <v>119</v>
      </c>
      <c r="T223" s="3061" t="s">
        <v>2927</v>
      </c>
      <c r="U223" s="3065" t="s">
        <v>2942</v>
      </c>
      <c r="V223" s="3062" t="s">
        <v>653</v>
      </c>
      <c r="W223" s="3122"/>
      <c r="X223" s="982" t="s">
        <v>2942</v>
      </c>
      <c r="Y223" s="548"/>
      <c r="Z223" s="547"/>
      <c r="AA223" s="547"/>
      <c r="AB223" s="1884"/>
      <c r="AC223" s="3506"/>
      <c r="AD223" s="3506"/>
      <c r="AE223" s="3506"/>
      <c r="AF223" s="3384">
        <v>90</v>
      </c>
      <c r="AG223" s="3384"/>
      <c r="AH223" s="3384"/>
      <c r="AI223" s="3384"/>
      <c r="AJ223" s="3384"/>
      <c r="AK223" s="3384"/>
      <c r="AL223" s="3384"/>
      <c r="AM223" s="3384"/>
      <c r="AN223" s="3384"/>
      <c r="AO223" s="3384">
        <v>90</v>
      </c>
      <c r="AP223" s="3384"/>
      <c r="AQ223" s="2013"/>
      <c r="AR223" s="1784"/>
      <c r="AS223" s="1784"/>
      <c r="AT223" s="1784"/>
      <c r="AU223" s="1907"/>
      <c r="AV223" s="1410"/>
      <c r="AW223" s="1850"/>
      <c r="AX223" s="1552"/>
      <c r="AY223" s="1851"/>
      <c r="AZ223" s="1616">
        <v>2</v>
      </c>
      <c r="BA223" s="1163"/>
      <c r="BB223" s="1163"/>
      <c r="BC223" s="1163"/>
      <c r="BD223" s="1164">
        <v>29.505855203619902</v>
      </c>
      <c r="BE223" s="1164">
        <v>73.2232941176471</v>
      </c>
      <c r="BF223" s="1163"/>
      <c r="BG223" s="1164">
        <v>130.50407239819</v>
      </c>
      <c r="BH223" s="1164">
        <f t="shared" si="76"/>
        <v>233.23322171945699</v>
      </c>
      <c r="BI223" s="1162"/>
      <c r="BJ223" s="1164">
        <v>94.376568784588898</v>
      </c>
      <c r="BK223" s="1164">
        <v>15</v>
      </c>
      <c r="BL223" s="1248">
        <v>249.16</v>
      </c>
      <c r="BM223" s="1164">
        <v>40.633745306496898</v>
      </c>
      <c r="BN223" s="1164">
        <f t="shared" si="77"/>
        <v>632.40353581054273</v>
      </c>
      <c r="BO223" s="1165"/>
      <c r="BP223" s="1200">
        <v>100</v>
      </c>
      <c r="BQ223" s="177"/>
      <c r="BR223" s="46"/>
    </row>
    <row r="224" spans="1:70" ht="20.25" hidden="1" customHeight="1" x14ac:dyDescent="0.55000000000000004">
      <c r="A224" s="537">
        <v>0</v>
      </c>
      <c r="B224" s="1034">
        <v>9</v>
      </c>
      <c r="C224" s="1033">
        <v>0</v>
      </c>
      <c r="D224" s="1034">
        <v>7</v>
      </c>
      <c r="E224" s="1033">
        <v>2</v>
      </c>
      <c r="F224" s="1034">
        <v>9</v>
      </c>
      <c r="G224" s="1033">
        <v>1</v>
      </c>
      <c r="H224" s="1034">
        <v>5</v>
      </c>
      <c r="I224" s="2877" t="str">
        <f t="shared" si="74"/>
        <v>09072915</v>
      </c>
      <c r="J224" s="2877"/>
      <c r="K224" s="3062"/>
      <c r="L224" s="3062">
        <v>72115</v>
      </c>
      <c r="M224" s="3062"/>
      <c r="N224" s="3062"/>
      <c r="O224" s="3062"/>
      <c r="P224" s="3062"/>
      <c r="Q224" s="3062"/>
      <c r="R224" s="3062"/>
      <c r="S224" s="1445" t="s">
        <v>119</v>
      </c>
      <c r="T224" s="3061" t="s">
        <v>2927</v>
      </c>
      <c r="U224" s="3065" t="s">
        <v>2943</v>
      </c>
      <c r="V224" s="3062" t="s">
        <v>653</v>
      </c>
      <c r="W224" s="3122"/>
      <c r="X224" s="982" t="s">
        <v>2943</v>
      </c>
      <c r="Y224" s="548"/>
      <c r="Z224" s="547"/>
      <c r="AA224" s="547"/>
      <c r="AB224" s="1884"/>
      <c r="AC224" s="3506"/>
      <c r="AD224" s="3506"/>
      <c r="AE224" s="3506"/>
      <c r="AF224" s="3384">
        <v>100</v>
      </c>
      <c r="AG224" s="3384"/>
      <c r="AH224" s="3384"/>
      <c r="AI224" s="3384"/>
      <c r="AJ224" s="3384"/>
      <c r="AK224" s="3384"/>
      <c r="AL224" s="3384"/>
      <c r="AM224" s="3384"/>
      <c r="AN224" s="3384"/>
      <c r="AO224" s="3384">
        <v>100</v>
      </c>
      <c r="AP224" s="3384"/>
      <c r="AQ224" s="2013"/>
      <c r="AR224" s="1784"/>
      <c r="AS224" s="1784"/>
      <c r="AT224" s="1784"/>
      <c r="AU224" s="1907"/>
      <c r="AV224" s="1410"/>
      <c r="AW224" s="1850"/>
      <c r="AX224" s="1552"/>
      <c r="AY224" s="1851"/>
      <c r="AZ224" s="1616">
        <v>2</v>
      </c>
      <c r="BA224" s="1163"/>
      <c r="BB224" s="1163"/>
      <c r="BC224" s="1163"/>
      <c r="BD224" s="1164">
        <v>32.784283559577702</v>
      </c>
      <c r="BE224" s="1164">
        <v>81.359215686274496</v>
      </c>
      <c r="BF224" s="1163"/>
      <c r="BG224" s="1164">
        <v>145.00452488687799</v>
      </c>
      <c r="BH224" s="1164">
        <f t="shared" si="76"/>
        <v>259.1480241327302</v>
      </c>
      <c r="BI224" s="1162"/>
      <c r="BJ224" s="1164">
        <v>104.862854205099</v>
      </c>
      <c r="BK224" s="1164">
        <v>22.5</v>
      </c>
      <c r="BL224" s="1248">
        <v>451.16</v>
      </c>
      <c r="BM224" s="1164">
        <v>40.633745306496898</v>
      </c>
      <c r="BN224" s="1164">
        <f t="shared" si="77"/>
        <v>878.30462364432606</v>
      </c>
      <c r="BO224" s="1165"/>
      <c r="BP224" s="1200">
        <v>150</v>
      </c>
      <c r="BQ224" s="177"/>
      <c r="BR224" s="46"/>
    </row>
    <row r="225" spans="1:70" ht="20.25" hidden="1" customHeight="1" x14ac:dyDescent="0.55000000000000004">
      <c r="A225" s="537">
        <v>0</v>
      </c>
      <c r="B225" s="1034">
        <v>9</v>
      </c>
      <c r="C225" s="1033">
        <v>0</v>
      </c>
      <c r="D225" s="1034">
        <v>7</v>
      </c>
      <c r="E225" s="1033">
        <v>2</v>
      </c>
      <c r="F225" s="1034">
        <v>9</v>
      </c>
      <c r="G225" s="1033">
        <v>1</v>
      </c>
      <c r="H225" s="1034">
        <v>6</v>
      </c>
      <c r="I225" s="2877" t="str">
        <f t="shared" si="74"/>
        <v>09072916</v>
      </c>
      <c r="J225" s="2877"/>
      <c r="K225" s="3062"/>
      <c r="L225" s="3062">
        <v>72116</v>
      </c>
      <c r="M225" s="3062"/>
      <c r="N225" s="3062"/>
      <c r="O225" s="3062"/>
      <c r="P225" s="3062"/>
      <c r="Q225" s="3062"/>
      <c r="R225" s="3062"/>
      <c r="S225" s="1445" t="s">
        <v>119</v>
      </c>
      <c r="T225" s="3061" t="s">
        <v>2927</v>
      </c>
      <c r="U225" s="3065" t="s">
        <v>2944</v>
      </c>
      <c r="V225" s="3062" t="s">
        <v>653</v>
      </c>
      <c r="W225" s="3122"/>
      <c r="X225" s="982" t="s">
        <v>2944</v>
      </c>
      <c r="Y225" s="548"/>
      <c r="Z225" s="547"/>
      <c r="AA225" s="547"/>
      <c r="AB225" s="1884"/>
      <c r="AC225" s="3506"/>
      <c r="AD225" s="3506"/>
      <c r="AE225" s="3506"/>
      <c r="AF225" s="3384">
        <v>120</v>
      </c>
      <c r="AG225" s="3384"/>
      <c r="AH225" s="3384"/>
      <c r="AI225" s="3384"/>
      <c r="AJ225" s="3384"/>
      <c r="AK225" s="3384"/>
      <c r="AL225" s="3384"/>
      <c r="AM225" s="3384"/>
      <c r="AN225" s="3384"/>
      <c r="AO225" s="3384">
        <v>120</v>
      </c>
      <c r="AP225" s="3384"/>
      <c r="AQ225" s="2013"/>
      <c r="AR225" s="1784"/>
      <c r="AS225" s="1784"/>
      <c r="AT225" s="1784"/>
      <c r="AU225" s="1907"/>
      <c r="AV225" s="1410"/>
      <c r="AW225" s="1850"/>
      <c r="AX225" s="1552"/>
      <c r="AY225" s="1851"/>
      <c r="AZ225" s="1616">
        <v>2</v>
      </c>
      <c r="BA225" s="1163"/>
      <c r="BB225" s="1163"/>
      <c r="BC225" s="1163"/>
      <c r="BD225" s="1164">
        <v>39.341140271493202</v>
      </c>
      <c r="BE225" s="1164">
        <v>97.631058823529401</v>
      </c>
      <c r="BF225" s="1163"/>
      <c r="BG225" s="1164">
        <v>174.00542986425299</v>
      </c>
      <c r="BH225" s="1164">
        <f t="shared" si="76"/>
        <v>310.97762895927559</v>
      </c>
      <c r="BI225" s="1162"/>
      <c r="BJ225" s="1164">
        <v>125.835425046118</v>
      </c>
      <c r="BK225" s="1164">
        <v>22.5</v>
      </c>
      <c r="BL225" s="1248">
        <v>356.16</v>
      </c>
      <c r="BM225" s="1164">
        <v>40.633745306496898</v>
      </c>
      <c r="BN225" s="1164">
        <f t="shared" si="77"/>
        <v>856.10679931189043</v>
      </c>
      <c r="BO225" s="1165"/>
      <c r="BP225" s="1200">
        <v>150</v>
      </c>
      <c r="BQ225" s="177"/>
      <c r="BR225" s="46"/>
    </row>
    <row r="226" spans="1:70" ht="20.25" hidden="1" customHeight="1" x14ac:dyDescent="0.55000000000000004">
      <c r="A226" s="537">
        <v>0</v>
      </c>
      <c r="B226" s="1034">
        <v>9</v>
      </c>
      <c r="C226" s="1033">
        <v>0</v>
      </c>
      <c r="D226" s="1034">
        <v>7</v>
      </c>
      <c r="E226" s="1033">
        <v>2</v>
      </c>
      <c r="F226" s="1034">
        <v>9</v>
      </c>
      <c r="G226" s="1033">
        <v>1</v>
      </c>
      <c r="H226" s="1034">
        <v>7</v>
      </c>
      <c r="I226" s="2877" t="str">
        <f t="shared" si="74"/>
        <v>09072917</v>
      </c>
      <c r="J226" s="2877"/>
      <c r="K226" s="3062"/>
      <c r="L226" s="3062">
        <v>72117</v>
      </c>
      <c r="M226" s="3062"/>
      <c r="N226" s="3062"/>
      <c r="O226" s="3062"/>
      <c r="P226" s="3062"/>
      <c r="Q226" s="3062"/>
      <c r="R226" s="3062"/>
      <c r="S226" s="1445" t="s">
        <v>119</v>
      </c>
      <c r="T226" s="3061"/>
      <c r="U226" s="3065" t="s">
        <v>2945</v>
      </c>
      <c r="V226" s="3062" t="s">
        <v>653</v>
      </c>
      <c r="W226" s="3122"/>
      <c r="X226" s="982" t="s">
        <v>2945</v>
      </c>
      <c r="Y226" s="548"/>
      <c r="Z226" s="547"/>
      <c r="AA226" s="547"/>
      <c r="AB226" s="1884"/>
      <c r="AC226" s="3506"/>
      <c r="AD226" s="3506"/>
      <c r="AE226" s="3506"/>
      <c r="AF226" s="3384">
        <v>120</v>
      </c>
      <c r="AG226" s="3384"/>
      <c r="AH226" s="3384"/>
      <c r="AI226" s="3384"/>
      <c r="AJ226" s="3384"/>
      <c r="AK226" s="3384"/>
      <c r="AL226" s="3384"/>
      <c r="AM226" s="3384"/>
      <c r="AN226" s="3384"/>
      <c r="AO226" s="3384">
        <v>120</v>
      </c>
      <c r="AP226" s="3384"/>
      <c r="AQ226" s="2013"/>
      <c r="AR226" s="1784"/>
      <c r="AS226" s="1784"/>
      <c r="AT226" s="1784"/>
      <c r="AU226" s="1907"/>
      <c r="AV226" s="1410"/>
      <c r="AW226" s="1850"/>
      <c r="AX226" s="1552"/>
      <c r="AY226" s="1851"/>
      <c r="AZ226" s="1616">
        <v>2</v>
      </c>
      <c r="BA226" s="1163"/>
      <c r="BB226" s="1163"/>
      <c r="BC226" s="1163"/>
      <c r="BD226" s="1164">
        <v>39.341140271493202</v>
      </c>
      <c r="BE226" s="1164">
        <v>97.631058823529401</v>
      </c>
      <c r="BF226" s="1163"/>
      <c r="BG226" s="1164">
        <v>174.00542986425299</v>
      </c>
      <c r="BH226" s="1164">
        <f t="shared" si="76"/>
        <v>310.97762895927559</v>
      </c>
      <c r="BI226" s="1162"/>
      <c r="BJ226" s="1164">
        <v>125.835425046118</v>
      </c>
      <c r="BK226" s="1164">
        <v>22.5</v>
      </c>
      <c r="BL226" s="1248">
        <v>356.16</v>
      </c>
      <c r="BM226" s="1164">
        <v>40.633745306496898</v>
      </c>
      <c r="BN226" s="1164">
        <f t="shared" si="77"/>
        <v>856.10679931189043</v>
      </c>
      <c r="BO226" s="1165"/>
      <c r="BP226" s="1200">
        <v>150</v>
      </c>
      <c r="BQ226" s="177"/>
      <c r="BR226" s="46"/>
    </row>
    <row r="227" spans="1:70" ht="20.25" hidden="1" customHeight="1" x14ac:dyDescent="0.55000000000000004">
      <c r="A227" s="537">
        <v>0</v>
      </c>
      <c r="B227" s="1034">
        <v>9</v>
      </c>
      <c r="C227" s="1033">
        <v>0</v>
      </c>
      <c r="D227" s="1034">
        <v>7</v>
      </c>
      <c r="E227" s="1033">
        <v>2</v>
      </c>
      <c r="F227" s="1034">
        <v>9</v>
      </c>
      <c r="G227" s="1033">
        <v>1</v>
      </c>
      <c r="H227" s="1034">
        <v>8</v>
      </c>
      <c r="I227" s="2877" t="str">
        <f t="shared" si="74"/>
        <v>09072918</v>
      </c>
      <c r="J227" s="2877"/>
      <c r="K227" s="3062"/>
      <c r="L227" s="3062">
        <v>72118</v>
      </c>
      <c r="M227" s="3062"/>
      <c r="N227" s="3062"/>
      <c r="O227" s="3062"/>
      <c r="P227" s="3062"/>
      <c r="Q227" s="3062"/>
      <c r="R227" s="3062"/>
      <c r="S227" s="1445" t="s">
        <v>119</v>
      </c>
      <c r="T227" s="3061"/>
      <c r="U227" s="3065" t="s">
        <v>2946</v>
      </c>
      <c r="V227" s="3062" t="s">
        <v>653</v>
      </c>
      <c r="W227" s="3122"/>
      <c r="X227" s="982" t="s">
        <v>2946</v>
      </c>
      <c r="Y227" s="548"/>
      <c r="Z227" s="547"/>
      <c r="AA227" s="547"/>
      <c r="AB227" s="1884"/>
      <c r="AC227" s="3506"/>
      <c r="AD227" s="3506"/>
      <c r="AE227" s="3506"/>
      <c r="AF227" s="3384">
        <v>110</v>
      </c>
      <c r="AG227" s="3384"/>
      <c r="AH227" s="3384"/>
      <c r="AI227" s="3384"/>
      <c r="AJ227" s="3384"/>
      <c r="AK227" s="3384"/>
      <c r="AL227" s="3384"/>
      <c r="AM227" s="3384"/>
      <c r="AN227" s="3384"/>
      <c r="AO227" s="3384">
        <v>110</v>
      </c>
      <c r="AP227" s="3384"/>
      <c r="AQ227" s="2013"/>
      <c r="AR227" s="1784"/>
      <c r="AS227" s="1784"/>
      <c r="AT227" s="1784"/>
      <c r="AU227" s="1907"/>
      <c r="AV227" s="1410"/>
      <c r="AW227" s="1850"/>
      <c r="AX227" s="1552"/>
      <c r="AY227" s="1851"/>
      <c r="AZ227" s="1616">
        <v>2</v>
      </c>
      <c r="BA227" s="1163"/>
      <c r="BB227" s="1163"/>
      <c r="BC227" s="1163"/>
      <c r="BD227" s="1164">
        <v>36.062711915535402</v>
      </c>
      <c r="BE227" s="1164">
        <v>89.495137254902005</v>
      </c>
      <c r="BF227" s="1163"/>
      <c r="BG227" s="1164">
        <v>159.504977375566</v>
      </c>
      <c r="BH227" s="1164">
        <f t="shared" si="76"/>
        <v>285.06282654600341</v>
      </c>
      <c r="BI227" s="1162"/>
      <c r="BJ227" s="1164">
        <v>115.349139625609</v>
      </c>
      <c r="BK227" s="1164">
        <v>22.5</v>
      </c>
      <c r="BL227" s="1248">
        <v>356.16</v>
      </c>
      <c r="BM227" s="1164">
        <v>40.633745306496898</v>
      </c>
      <c r="BN227" s="1164">
        <f t="shared" si="77"/>
        <v>819.70571147810927</v>
      </c>
      <c r="BO227" s="1165"/>
      <c r="BP227" s="1200">
        <v>150</v>
      </c>
      <c r="BQ227" s="177"/>
      <c r="BR227" s="46"/>
    </row>
    <row r="228" spans="1:70" ht="20.25" hidden="1" customHeight="1" x14ac:dyDescent="0.55000000000000004">
      <c r="A228" s="537">
        <v>0</v>
      </c>
      <c r="B228" s="1034">
        <v>9</v>
      </c>
      <c r="C228" s="1033">
        <v>0</v>
      </c>
      <c r="D228" s="1034">
        <v>7</v>
      </c>
      <c r="E228" s="1033">
        <v>2</v>
      </c>
      <c r="F228" s="1034">
        <v>9</v>
      </c>
      <c r="G228" s="1033">
        <v>1</v>
      </c>
      <c r="H228" s="1034">
        <v>9</v>
      </c>
      <c r="I228" s="2877" t="str">
        <f t="shared" si="74"/>
        <v>09072919</v>
      </c>
      <c r="J228" s="2877"/>
      <c r="K228" s="3062"/>
      <c r="L228" s="3062">
        <v>72119</v>
      </c>
      <c r="M228" s="3062"/>
      <c r="N228" s="3062"/>
      <c r="O228" s="3062"/>
      <c r="P228" s="3062"/>
      <c r="Q228" s="3062"/>
      <c r="R228" s="3062"/>
      <c r="S228" s="1445" t="s">
        <v>119</v>
      </c>
      <c r="T228" s="3061" t="s">
        <v>2927</v>
      </c>
      <c r="U228" s="3065" t="s">
        <v>2947</v>
      </c>
      <c r="V228" s="3062" t="s">
        <v>653</v>
      </c>
      <c r="W228" s="3122"/>
      <c r="X228" s="982" t="s">
        <v>2947</v>
      </c>
      <c r="Y228" s="548"/>
      <c r="Z228" s="547"/>
      <c r="AA228" s="547"/>
      <c r="AB228" s="1884"/>
      <c r="AC228" s="3506"/>
      <c r="AD228" s="3506"/>
      <c r="AE228" s="3506"/>
      <c r="AF228" s="3384">
        <v>120</v>
      </c>
      <c r="AG228" s="3384"/>
      <c r="AH228" s="3384"/>
      <c r="AI228" s="3384"/>
      <c r="AJ228" s="3384"/>
      <c r="AK228" s="3384"/>
      <c r="AL228" s="3384"/>
      <c r="AM228" s="3384"/>
      <c r="AN228" s="3384"/>
      <c r="AO228" s="3384">
        <v>120</v>
      </c>
      <c r="AP228" s="3384"/>
      <c r="AQ228" s="2013"/>
      <c r="AR228" s="1784"/>
      <c r="AS228" s="1784"/>
      <c r="AT228" s="1784"/>
      <c r="AU228" s="1907"/>
      <c r="AV228" s="1410"/>
      <c r="AW228" s="1850"/>
      <c r="AX228" s="1552"/>
      <c r="AY228" s="1851"/>
      <c r="AZ228" s="1616">
        <v>2</v>
      </c>
      <c r="BA228" s="1163"/>
      <c r="BB228" s="1163"/>
      <c r="BC228" s="1163"/>
      <c r="BD228" s="1164">
        <v>39.341140271493202</v>
      </c>
      <c r="BE228" s="1164">
        <v>97.631058823529401</v>
      </c>
      <c r="BF228" s="1163"/>
      <c r="BG228" s="1164">
        <v>174.00542986425299</v>
      </c>
      <c r="BH228" s="1164">
        <f t="shared" si="76"/>
        <v>310.97762895927559</v>
      </c>
      <c r="BI228" s="1162"/>
      <c r="BJ228" s="1164">
        <v>125.835425046118</v>
      </c>
      <c r="BK228" s="1164">
        <v>22.5</v>
      </c>
      <c r="BL228" s="1248">
        <v>638.16</v>
      </c>
      <c r="BM228" s="1164">
        <v>40.633745306496898</v>
      </c>
      <c r="BN228" s="1164">
        <f t="shared" si="77"/>
        <v>1138.1067993118904</v>
      </c>
      <c r="BO228" s="1165"/>
      <c r="BP228" s="1200">
        <v>150</v>
      </c>
      <c r="BQ228" s="177"/>
      <c r="BR228" s="46"/>
    </row>
    <row r="229" spans="1:70" ht="20.25" hidden="1" customHeight="1" x14ac:dyDescent="0.55000000000000004">
      <c r="A229" s="537">
        <v>0</v>
      </c>
      <c r="B229" s="1034">
        <v>9</v>
      </c>
      <c r="C229" s="1033">
        <v>0</v>
      </c>
      <c r="D229" s="1034">
        <v>7</v>
      </c>
      <c r="E229" s="1033">
        <v>2</v>
      </c>
      <c r="F229" s="1034">
        <v>9</v>
      </c>
      <c r="G229" s="1033">
        <v>2</v>
      </c>
      <c r="H229" s="1034">
        <v>0</v>
      </c>
      <c r="I229" s="2877" t="str">
        <f t="shared" si="74"/>
        <v>09072920</v>
      </c>
      <c r="J229" s="2877"/>
      <c r="K229" s="3062"/>
      <c r="L229" s="3062">
        <v>72120</v>
      </c>
      <c r="M229" s="3062"/>
      <c r="N229" s="3062"/>
      <c r="O229" s="3062"/>
      <c r="P229" s="3062"/>
      <c r="Q229" s="3062"/>
      <c r="R229" s="3062"/>
      <c r="S229" s="1445" t="s">
        <v>119</v>
      </c>
      <c r="T229" s="3061" t="s">
        <v>2927</v>
      </c>
      <c r="U229" s="3065" t="s">
        <v>2948</v>
      </c>
      <c r="V229" s="3062" t="s">
        <v>653</v>
      </c>
      <c r="W229" s="3122"/>
      <c r="X229" s="982" t="s">
        <v>2949</v>
      </c>
      <c r="Y229" s="548"/>
      <c r="Z229" s="547"/>
      <c r="AA229" s="547"/>
      <c r="AB229" s="1884"/>
      <c r="AC229" s="3506"/>
      <c r="AD229" s="3506"/>
      <c r="AE229" s="3506"/>
      <c r="AF229" s="3384">
        <v>90</v>
      </c>
      <c r="AG229" s="3384"/>
      <c r="AH229" s="3384"/>
      <c r="AI229" s="3384"/>
      <c r="AJ229" s="3384"/>
      <c r="AK229" s="3384"/>
      <c r="AL229" s="3384"/>
      <c r="AM229" s="3384"/>
      <c r="AN229" s="3384"/>
      <c r="AO229" s="3384">
        <v>100</v>
      </c>
      <c r="AP229" s="3384"/>
      <c r="AQ229" s="2013"/>
      <c r="AR229" s="1784"/>
      <c r="AS229" s="1784"/>
      <c r="AT229" s="1784"/>
      <c r="AU229" s="1907"/>
      <c r="AV229" s="1410"/>
      <c r="AW229" s="1850"/>
      <c r="AX229" s="1552"/>
      <c r="AY229" s="1851"/>
      <c r="AZ229" s="1616">
        <v>2</v>
      </c>
      <c r="BA229" s="1163"/>
      <c r="BB229" s="1163"/>
      <c r="BC229" s="1163"/>
      <c r="BD229" s="1164">
        <v>29.505855203619902</v>
      </c>
      <c r="BE229" s="1164">
        <v>73.2232941176471</v>
      </c>
      <c r="BF229" s="1163"/>
      <c r="BG229" s="1164">
        <v>145.00452488687799</v>
      </c>
      <c r="BH229" s="1164">
        <f t="shared" si="76"/>
        <v>247.73367420814498</v>
      </c>
      <c r="BI229" s="1162"/>
      <c r="BJ229" s="1164">
        <v>94.376568784588898</v>
      </c>
      <c r="BK229" s="1164">
        <v>22.5</v>
      </c>
      <c r="BL229" s="1248">
        <v>66.16</v>
      </c>
      <c r="BM229" s="1164">
        <v>40.633745306496898</v>
      </c>
      <c r="BN229" s="1164">
        <f t="shared" si="77"/>
        <v>471.40398829923078</v>
      </c>
      <c r="BO229" s="1165"/>
      <c r="BP229" s="1200">
        <v>150</v>
      </c>
      <c r="BQ229" s="177"/>
      <c r="BR229" s="46"/>
    </row>
    <row r="230" spans="1:70" ht="20.25" hidden="1" customHeight="1" x14ac:dyDescent="0.55000000000000004">
      <c r="A230" s="537">
        <v>0</v>
      </c>
      <c r="B230" s="1034">
        <v>9</v>
      </c>
      <c r="C230" s="1033">
        <v>0</v>
      </c>
      <c r="D230" s="1034">
        <v>7</v>
      </c>
      <c r="E230" s="1033">
        <v>2</v>
      </c>
      <c r="F230" s="1034">
        <v>9</v>
      </c>
      <c r="G230" s="1033">
        <v>2</v>
      </c>
      <c r="H230" s="1034">
        <v>1</v>
      </c>
      <c r="I230" s="2877" t="str">
        <f t="shared" si="74"/>
        <v>09072921</v>
      </c>
      <c r="J230" s="2877"/>
      <c r="K230" s="3062"/>
      <c r="L230" s="3062"/>
      <c r="M230" s="3062"/>
      <c r="N230" s="3062"/>
      <c r="O230" s="3062"/>
      <c r="P230" s="3062"/>
      <c r="Q230" s="3062"/>
      <c r="R230" s="3062"/>
      <c r="S230" s="1445" t="s">
        <v>119</v>
      </c>
      <c r="T230" s="3061" t="s">
        <v>2927</v>
      </c>
      <c r="U230" s="3065" t="s">
        <v>2950</v>
      </c>
      <c r="V230" s="3062" t="s">
        <v>653</v>
      </c>
      <c r="W230" s="3122"/>
      <c r="X230" s="982" t="s">
        <v>2950</v>
      </c>
      <c r="Y230" s="548"/>
      <c r="Z230" s="547"/>
      <c r="AA230" s="547"/>
      <c r="AB230" s="1884"/>
      <c r="AC230" s="3506"/>
      <c r="AD230" s="3506"/>
      <c r="AE230" s="3506"/>
      <c r="AF230" s="3384">
        <v>80</v>
      </c>
      <c r="AG230" s="3384"/>
      <c r="AH230" s="3384"/>
      <c r="AI230" s="3384"/>
      <c r="AJ230" s="3384"/>
      <c r="AK230" s="3384"/>
      <c r="AL230" s="3384"/>
      <c r="AM230" s="3384"/>
      <c r="AN230" s="3384"/>
      <c r="AO230" s="3384">
        <v>60</v>
      </c>
      <c r="AP230" s="3384"/>
      <c r="AQ230" s="2013"/>
      <c r="AR230" s="1784"/>
      <c r="AS230" s="1784"/>
      <c r="AT230" s="1784"/>
      <c r="AU230" s="1907"/>
      <c r="AV230" s="1410"/>
      <c r="AW230" s="1850"/>
      <c r="AX230" s="1552"/>
      <c r="AY230" s="1851"/>
      <c r="AZ230" s="1616">
        <v>2</v>
      </c>
      <c r="BA230" s="1163"/>
      <c r="BB230" s="1163"/>
      <c r="BC230" s="1163"/>
      <c r="BD230" s="1164">
        <v>26.227426847662102</v>
      </c>
      <c r="BE230" s="1164">
        <v>65.087372549019605</v>
      </c>
      <c r="BF230" s="1163"/>
      <c r="BG230" s="1164">
        <v>87.002714932126693</v>
      </c>
      <c r="BH230" s="1164">
        <f t="shared" si="76"/>
        <v>178.31751432880839</v>
      </c>
      <c r="BI230" s="1162"/>
      <c r="BJ230" s="1164">
        <v>83.890283364078996</v>
      </c>
      <c r="BK230" s="1164">
        <v>15</v>
      </c>
      <c r="BL230" s="1248">
        <v>638.16</v>
      </c>
      <c r="BM230" s="1164">
        <v>40.633745306496898</v>
      </c>
      <c r="BN230" s="1164">
        <f t="shared" si="77"/>
        <v>956.00154299938413</v>
      </c>
      <c r="BO230" s="1165"/>
      <c r="BP230" s="1200">
        <v>100</v>
      </c>
      <c r="BQ230" s="177"/>
      <c r="BR230" s="46"/>
    </row>
    <row r="231" spans="1:70" ht="20.25" hidden="1" customHeight="1" x14ac:dyDescent="0.55000000000000004">
      <c r="A231" s="537">
        <v>0</v>
      </c>
      <c r="B231" s="1034">
        <v>9</v>
      </c>
      <c r="C231" s="1033">
        <v>0</v>
      </c>
      <c r="D231" s="1034">
        <v>7</v>
      </c>
      <c r="E231" s="1033">
        <v>2</v>
      </c>
      <c r="F231" s="1034">
        <v>9</v>
      </c>
      <c r="G231" s="1033">
        <v>2</v>
      </c>
      <c r="H231" s="1034">
        <v>2</v>
      </c>
      <c r="I231" s="2877" t="str">
        <f t="shared" si="74"/>
        <v>09072922</v>
      </c>
      <c r="J231" s="2877"/>
      <c r="K231" s="3062"/>
      <c r="L231" s="3062"/>
      <c r="M231" s="3062"/>
      <c r="N231" s="3062"/>
      <c r="O231" s="3062"/>
      <c r="P231" s="3062"/>
      <c r="Q231" s="3062"/>
      <c r="R231" s="3062"/>
      <c r="S231" s="1445" t="s">
        <v>741</v>
      </c>
      <c r="T231" s="3061" t="s">
        <v>2927</v>
      </c>
      <c r="U231" s="3065" t="s">
        <v>2951</v>
      </c>
      <c r="V231" s="3062" t="s">
        <v>653</v>
      </c>
      <c r="W231" s="3122"/>
      <c r="X231" s="3070"/>
      <c r="Y231" s="548"/>
      <c r="Z231" s="547"/>
      <c r="AA231" s="547"/>
      <c r="AB231" s="2035"/>
      <c r="AC231" s="3664"/>
      <c r="AD231" s="3664"/>
      <c r="AE231" s="3664"/>
      <c r="AF231" s="3572" t="s">
        <v>2952</v>
      </c>
      <c r="AG231" s="3572"/>
      <c r="AH231" s="3572"/>
      <c r="AI231" s="3572"/>
      <c r="AJ231" s="3572"/>
      <c r="AK231" s="3572"/>
      <c r="AL231" s="3572"/>
      <c r="AM231" s="3572"/>
      <c r="AN231" s="3572"/>
      <c r="AO231" s="3572" t="s">
        <v>2952</v>
      </c>
      <c r="AP231" s="3572"/>
      <c r="AQ231" s="2142"/>
      <c r="AR231" s="1910"/>
      <c r="AS231" s="1910"/>
      <c r="AT231" s="1910"/>
      <c r="AU231" s="1911"/>
      <c r="AV231" s="1893"/>
      <c r="AW231" s="1929"/>
      <c r="AX231" s="1595"/>
      <c r="AY231" s="1930"/>
      <c r="AZ231" s="1616">
        <v>2</v>
      </c>
      <c r="BA231" s="1204"/>
      <c r="BB231" s="1204"/>
      <c r="BC231" s="1204"/>
      <c r="BD231" s="1164"/>
      <c r="BE231" s="1164"/>
      <c r="BF231" s="1204"/>
      <c r="BG231" s="1164"/>
      <c r="BH231" s="1164"/>
      <c r="BI231" s="1162"/>
      <c r="BJ231" s="1164"/>
      <c r="BK231" s="1164"/>
      <c r="BL231" s="1248"/>
      <c r="BM231" s="1164"/>
      <c r="BN231" s="1164"/>
      <c r="BO231" s="1165"/>
      <c r="BP231" s="1200"/>
      <c r="BQ231" s="436"/>
      <c r="BR231" s="437"/>
    </row>
    <row r="232" spans="1:70" ht="29.25" customHeight="1" x14ac:dyDescent="0.55000000000000004">
      <c r="A232" s="90"/>
      <c r="B232" s="89"/>
      <c r="C232" s="90"/>
      <c r="D232" s="89"/>
      <c r="E232" s="90"/>
      <c r="F232" s="89"/>
      <c r="G232" s="90"/>
      <c r="H232" s="89"/>
      <c r="I232" s="2878"/>
      <c r="J232" s="1339"/>
      <c r="K232" s="127"/>
      <c r="L232" s="127"/>
      <c r="M232" s="120"/>
      <c r="N232" s="120"/>
      <c r="O232" s="120"/>
      <c r="P232" s="120"/>
      <c r="Q232" s="120"/>
      <c r="R232" s="120"/>
      <c r="S232" s="93"/>
      <c r="T232" s="60"/>
      <c r="U232" s="249"/>
      <c r="V232" s="127"/>
      <c r="W232" s="3123"/>
      <c r="X232" s="3071"/>
      <c r="Y232" s="138"/>
      <c r="Z232" s="138"/>
      <c r="AA232" s="138"/>
      <c r="AB232" s="2035"/>
      <c r="AC232" s="3664"/>
      <c r="AD232" s="3664"/>
      <c r="AE232" s="3664"/>
      <c r="AF232" s="3572"/>
      <c r="AG232" s="3572"/>
      <c r="AH232" s="3572"/>
      <c r="AI232" s="3572"/>
      <c r="AJ232" s="3572"/>
      <c r="AK232" s="3572"/>
      <c r="AL232" s="3572"/>
      <c r="AM232" s="3572"/>
      <c r="AN232" s="3572"/>
      <c r="AO232" s="3572"/>
      <c r="AP232" s="3572"/>
      <c r="AQ232" s="2142"/>
      <c r="AR232" s="1910"/>
      <c r="AS232" s="1910"/>
      <c r="AT232" s="1910"/>
      <c r="AU232" s="1911"/>
      <c r="AV232" s="1893"/>
      <c r="AW232" s="1929"/>
      <c r="AX232" s="1595"/>
      <c r="AY232" s="1930"/>
      <c r="AZ232" s="1616"/>
      <c r="BA232" s="1204"/>
      <c r="BB232" s="1204"/>
      <c r="BC232" s="1204"/>
      <c r="BD232" s="1164"/>
      <c r="BE232" s="1164"/>
      <c r="BF232" s="1204"/>
      <c r="BG232" s="1164"/>
      <c r="BH232" s="1164"/>
      <c r="BI232" s="1162"/>
      <c r="BJ232" s="1164"/>
      <c r="BK232" s="1164"/>
      <c r="BL232" s="1248"/>
      <c r="BM232" s="1164"/>
      <c r="BN232" s="1164"/>
      <c r="BO232" s="1165"/>
      <c r="BP232" s="1200"/>
      <c r="BQ232" s="436"/>
      <c r="BR232" s="437"/>
    </row>
    <row r="233" spans="1:70" s="602" customFormat="1" ht="58.5" customHeight="1" x14ac:dyDescent="0.6">
      <c r="A233" s="1065"/>
      <c r="B233" s="1066"/>
      <c r="C233" s="1065"/>
      <c r="D233" s="1066"/>
      <c r="E233" s="1065"/>
      <c r="F233" s="1066"/>
      <c r="G233" s="1065"/>
      <c r="H233" s="1066"/>
      <c r="I233" s="2879"/>
      <c r="J233" s="2879"/>
      <c r="K233" s="1070"/>
      <c r="L233" s="1070"/>
      <c r="M233" s="1070"/>
      <c r="N233" s="1070"/>
      <c r="O233" s="1070"/>
      <c r="P233" s="1070"/>
      <c r="Q233" s="1070"/>
      <c r="R233" s="1070"/>
      <c r="S233" s="1071" t="s">
        <v>94</v>
      </c>
      <c r="T233" s="3676" t="s">
        <v>2953</v>
      </c>
      <c r="U233" s="1072"/>
      <c r="V233" s="1071"/>
      <c r="W233" s="3331" t="s">
        <v>2954</v>
      </c>
      <c r="X233" s="1067"/>
      <c r="Y233" s="1067"/>
      <c r="Z233" s="1067"/>
      <c r="AA233" s="1067"/>
      <c r="AB233" s="1607"/>
      <c r="AC233" s="3658"/>
      <c r="AD233" s="3658"/>
      <c r="AE233" s="3658"/>
      <c r="AF233" s="3620"/>
      <c r="AG233" s="3620"/>
      <c r="AH233" s="3620"/>
      <c r="AI233" s="3620"/>
      <c r="AJ233" s="3620"/>
      <c r="AK233" s="3620"/>
      <c r="AL233" s="3620"/>
      <c r="AM233" s="3620"/>
      <c r="AN233" s="3620"/>
      <c r="AO233" s="3620"/>
      <c r="AP233" s="3620"/>
      <c r="AQ233" s="2148"/>
      <c r="AR233" s="1957"/>
      <c r="AS233" s="1957"/>
      <c r="AT233" s="1957"/>
      <c r="AU233" s="1973"/>
      <c r="AV233" s="1945"/>
      <c r="AW233" s="1935"/>
      <c r="AX233" s="1599"/>
      <c r="AY233" s="1936"/>
      <c r="AZ233" s="1627"/>
      <c r="BA233" s="1222"/>
      <c r="BB233" s="1222"/>
      <c r="BC233" s="1222"/>
      <c r="BD233" s="1223"/>
      <c r="BE233" s="1223"/>
      <c r="BF233" s="1222"/>
      <c r="BG233" s="1223"/>
      <c r="BH233" s="1223"/>
      <c r="BI233" s="1232"/>
      <c r="BJ233" s="1223"/>
      <c r="BK233" s="1223"/>
      <c r="BL233" s="1223"/>
      <c r="BM233" s="1223"/>
      <c r="BN233" s="1223"/>
      <c r="BO233" s="1224"/>
      <c r="BP233" s="1225"/>
      <c r="BQ233" s="1068"/>
      <c r="BR233" s="1069"/>
    </row>
    <row r="234" spans="1:70" s="602" customFormat="1" ht="41.25" customHeight="1" x14ac:dyDescent="0.35">
      <c r="A234" s="1387">
        <v>0</v>
      </c>
      <c r="B234" s="1388">
        <v>9</v>
      </c>
      <c r="C234" s="1387">
        <v>0</v>
      </c>
      <c r="D234" s="1388">
        <v>7</v>
      </c>
      <c r="E234" s="1387">
        <v>2</v>
      </c>
      <c r="F234" s="1388">
        <v>9</v>
      </c>
      <c r="G234" s="1387">
        <v>0</v>
      </c>
      <c r="H234" s="1388">
        <v>1</v>
      </c>
      <c r="I234" s="2820" t="s">
        <v>2955</v>
      </c>
      <c r="J234" s="2766" t="str">
        <f t="shared" ref="J234:J274" si="78">CONCATENATE(A234,B234,C234,D234,E234,F234,G234,H234)</f>
        <v>09072901</v>
      </c>
      <c r="K234" s="3326"/>
      <c r="L234" s="3326"/>
      <c r="M234" s="3326"/>
      <c r="N234" s="3326"/>
      <c r="O234" s="3326"/>
      <c r="P234" s="3326"/>
      <c r="Q234" s="3326"/>
      <c r="R234" s="3326"/>
      <c r="S234" s="2669" t="s">
        <v>94</v>
      </c>
      <c r="T234" s="3191"/>
      <c r="U234" s="2708" t="s">
        <v>2929</v>
      </c>
      <c r="V234" s="2870" t="s">
        <v>2956</v>
      </c>
      <c r="W234" s="3286" t="s">
        <v>2957</v>
      </c>
      <c r="X234" s="3327"/>
      <c r="Y234" s="3053" t="s">
        <v>649</v>
      </c>
      <c r="Z234" s="2543"/>
      <c r="AA234" s="2543"/>
      <c r="AB234" s="2550">
        <v>15.1</v>
      </c>
      <c r="AC234" s="3507">
        <f t="shared" ref="AC234:AC248" si="79">AX234</f>
        <v>24.166666666666668</v>
      </c>
      <c r="AD234" s="3654">
        <v>64.900000000000006</v>
      </c>
      <c r="AE234" s="3654"/>
      <c r="AF234" s="3559" t="s">
        <v>2958</v>
      </c>
      <c r="AG234" s="3398">
        <v>70</v>
      </c>
      <c r="AH234" s="3572"/>
      <c r="AI234" s="3572"/>
      <c r="AJ234" s="3572"/>
      <c r="AK234" s="3572"/>
      <c r="AL234" s="3572"/>
      <c r="AM234" s="3572"/>
      <c r="AN234" s="3572"/>
      <c r="AO234" s="3559" t="s">
        <v>2958</v>
      </c>
      <c r="AP234" s="3398">
        <v>40</v>
      </c>
      <c r="AQ234" s="2142"/>
      <c r="AR234" s="1910"/>
      <c r="AS234" s="1910"/>
      <c r="AT234" s="1910"/>
      <c r="AU234" s="1911"/>
      <c r="AV234" s="1893"/>
      <c r="AW234" s="2916">
        <f t="shared" ref="AW234:AW248" si="80">(AZ234*AP234)+(BA234*AG234)+(BB234*AG234)+(BC234*AG234)</f>
        <v>290</v>
      </c>
      <c r="AX234" s="3042">
        <f>AW234/'Radiología simple.'!$AO$8</f>
        <v>24.166666666666668</v>
      </c>
      <c r="AY234" s="1807" t="str" cm="1">
        <f t="array" ref="AY234">_xlfn.IFS(AX234&lt;4,"estandar",AX234&gt;9,"compleja",AX234&gt;4,"avanzada")</f>
        <v>compleja</v>
      </c>
      <c r="AZ234" s="3297">
        <v>2</v>
      </c>
      <c r="BA234" s="3328">
        <v>2</v>
      </c>
      <c r="BB234" s="3328">
        <v>1</v>
      </c>
      <c r="BC234" s="1204"/>
      <c r="BD234" s="1164"/>
      <c r="BE234" s="1164"/>
      <c r="BF234" s="1204"/>
      <c r="BG234" s="1164"/>
      <c r="BH234" s="1164"/>
      <c r="BI234" s="1165"/>
      <c r="BJ234" s="1164"/>
      <c r="BK234" s="1164"/>
      <c r="BL234" s="1248"/>
      <c r="BM234" s="1164"/>
      <c r="BN234" s="1164"/>
      <c r="BO234" s="1165"/>
      <c r="BP234" s="1200"/>
      <c r="BQ234" s="1068"/>
      <c r="BR234" s="1069"/>
    </row>
    <row r="235" spans="1:70" s="602" customFormat="1" ht="41.25" customHeight="1" x14ac:dyDescent="0.35">
      <c r="A235" s="1387">
        <v>0</v>
      </c>
      <c r="B235" s="1388">
        <v>9</v>
      </c>
      <c r="C235" s="1387">
        <v>0</v>
      </c>
      <c r="D235" s="1388">
        <v>7</v>
      </c>
      <c r="E235" s="1387">
        <v>2</v>
      </c>
      <c r="F235" s="1388">
        <v>9</v>
      </c>
      <c r="G235" s="1387">
        <v>0</v>
      </c>
      <c r="H235" s="1388">
        <v>2</v>
      </c>
      <c r="I235" s="2820" t="s">
        <v>2959</v>
      </c>
      <c r="J235" s="2766" t="str">
        <f t="shared" si="78"/>
        <v>09072902</v>
      </c>
      <c r="K235" s="3326"/>
      <c r="L235" s="3326"/>
      <c r="M235" s="3326"/>
      <c r="N235" s="3326"/>
      <c r="O235" s="3326"/>
      <c r="P235" s="3326"/>
      <c r="Q235" s="3326"/>
      <c r="R235" s="3326"/>
      <c r="S235" s="2669" t="s">
        <v>94</v>
      </c>
      <c r="T235" s="3191"/>
      <c r="U235" s="2708" t="s">
        <v>2928</v>
      </c>
      <c r="V235" s="2870" t="s">
        <v>2956</v>
      </c>
      <c r="W235" s="3286" t="s">
        <v>2960</v>
      </c>
      <c r="X235" s="3327"/>
      <c r="Y235" s="2546"/>
      <c r="Z235" s="2543"/>
      <c r="AA235" s="2543"/>
      <c r="AB235" s="2550">
        <v>22.6</v>
      </c>
      <c r="AC235" s="3507">
        <f t="shared" si="79"/>
        <v>34.166666666666664</v>
      </c>
      <c r="AD235" s="3654">
        <v>88.9</v>
      </c>
      <c r="AE235" s="3654"/>
      <c r="AF235" s="3559" t="s">
        <v>2961</v>
      </c>
      <c r="AG235" s="3398">
        <v>90</v>
      </c>
      <c r="AH235" s="3572"/>
      <c r="AI235" s="3572"/>
      <c r="AJ235" s="3572"/>
      <c r="AK235" s="3572"/>
      <c r="AL235" s="3572"/>
      <c r="AM235" s="3572"/>
      <c r="AN235" s="3572"/>
      <c r="AO235" s="3559" t="s">
        <v>2961</v>
      </c>
      <c r="AP235" s="3398">
        <v>70</v>
      </c>
      <c r="AQ235" s="2142"/>
      <c r="AR235" s="1910"/>
      <c r="AS235" s="1910"/>
      <c r="AT235" s="1910"/>
      <c r="AU235" s="1911"/>
      <c r="AV235" s="1893"/>
      <c r="AW235" s="2916">
        <f t="shared" si="80"/>
        <v>410</v>
      </c>
      <c r="AX235" s="3042">
        <f>AW235/'Radiología simple.'!$AO$8</f>
        <v>34.166666666666664</v>
      </c>
      <c r="AY235" s="1807" t="str" cm="1">
        <f t="array" ref="AY235">_xlfn.IFS(AX235&lt;4,"estandar",AX235&gt;9,"compleja",AX235&gt;4,"avanzada")</f>
        <v>compleja</v>
      </c>
      <c r="AZ235" s="3297">
        <v>2</v>
      </c>
      <c r="BA235" s="3328">
        <v>2</v>
      </c>
      <c r="BB235" s="3328">
        <v>1</v>
      </c>
      <c r="BC235" s="1204"/>
      <c r="BD235" s="1164"/>
      <c r="BE235" s="1164"/>
      <c r="BF235" s="1204"/>
      <c r="BG235" s="1164"/>
      <c r="BH235" s="1164"/>
      <c r="BI235" s="1165"/>
      <c r="BJ235" s="1164"/>
      <c r="BK235" s="1164"/>
      <c r="BL235" s="1248"/>
      <c r="BM235" s="1164"/>
      <c r="BN235" s="1164"/>
      <c r="BO235" s="1165"/>
      <c r="BP235" s="1200"/>
      <c r="BQ235" s="1068"/>
      <c r="BR235" s="1069"/>
    </row>
    <row r="236" spans="1:70" s="602" customFormat="1" ht="41.25" customHeight="1" x14ac:dyDescent="0.35">
      <c r="A236" s="1387">
        <v>0</v>
      </c>
      <c r="B236" s="1388">
        <v>9</v>
      </c>
      <c r="C236" s="1387">
        <v>0</v>
      </c>
      <c r="D236" s="1388">
        <v>7</v>
      </c>
      <c r="E236" s="1387">
        <v>2</v>
      </c>
      <c r="F236" s="1388">
        <v>9</v>
      </c>
      <c r="G236" s="1387">
        <v>0</v>
      </c>
      <c r="H236" s="1388">
        <v>3</v>
      </c>
      <c r="I236" s="2820" t="s">
        <v>2962</v>
      </c>
      <c r="J236" s="2766" t="str">
        <f t="shared" si="78"/>
        <v>09072903</v>
      </c>
      <c r="K236" s="3326"/>
      <c r="L236" s="3326"/>
      <c r="M236" s="3326"/>
      <c r="N236" s="3326"/>
      <c r="O236" s="3326"/>
      <c r="P236" s="3326"/>
      <c r="Q236" s="3326"/>
      <c r="R236" s="3326"/>
      <c r="S236" s="2669" t="s">
        <v>94</v>
      </c>
      <c r="T236" s="3191"/>
      <c r="U236" s="2708" t="s">
        <v>2943</v>
      </c>
      <c r="V236" s="2870" t="s">
        <v>291</v>
      </c>
      <c r="W236" s="3286" t="s">
        <v>2963</v>
      </c>
      <c r="X236" s="3327"/>
      <c r="Y236" s="2546"/>
      <c r="Z236" s="2543"/>
      <c r="AA236" s="2543"/>
      <c r="AB236" s="3329"/>
      <c r="AC236" s="3507">
        <f t="shared" si="79"/>
        <v>34.166666666666664</v>
      </c>
      <c r="AD236" s="3665"/>
      <c r="AE236" s="3665"/>
      <c r="AF236" s="3572"/>
      <c r="AG236" s="3398">
        <v>90</v>
      </c>
      <c r="AH236" s="3572"/>
      <c r="AI236" s="3572"/>
      <c r="AJ236" s="3572"/>
      <c r="AK236" s="3572"/>
      <c r="AL236" s="3572"/>
      <c r="AM236" s="3572"/>
      <c r="AN236" s="3572"/>
      <c r="AO236" s="3572"/>
      <c r="AP236" s="3398">
        <v>70</v>
      </c>
      <c r="AQ236" s="2142"/>
      <c r="AR236" s="1910"/>
      <c r="AS236" s="1910"/>
      <c r="AT236" s="1910"/>
      <c r="AU236" s="1911"/>
      <c r="AV236" s="1893"/>
      <c r="AW236" s="2916">
        <f t="shared" si="80"/>
        <v>410</v>
      </c>
      <c r="AX236" s="3042">
        <f>AW236/'Radiología simple.'!$AO$8</f>
        <v>34.166666666666664</v>
      </c>
      <c r="AY236" s="1807" t="str" cm="1">
        <f t="array" ref="AY236">_xlfn.IFS(AX236&lt;4,"estandar",AX236&gt;9,"compleja",AX236&gt;4,"avanzada")</f>
        <v>compleja</v>
      </c>
      <c r="AZ236" s="3297">
        <v>2</v>
      </c>
      <c r="BA236" s="3328">
        <v>2</v>
      </c>
      <c r="BB236" s="3328">
        <v>1</v>
      </c>
      <c r="BC236" s="1204"/>
      <c r="BD236" s="1164"/>
      <c r="BE236" s="1164"/>
      <c r="BF236" s="1204"/>
      <c r="BG236" s="1164"/>
      <c r="BH236" s="1164"/>
      <c r="BI236" s="1165"/>
      <c r="BJ236" s="1164"/>
      <c r="BK236" s="1164"/>
      <c r="BL236" s="1248"/>
      <c r="BM236" s="1164"/>
      <c r="BN236" s="1164"/>
      <c r="BO236" s="1165"/>
      <c r="BP236" s="1200"/>
      <c r="BQ236" s="1068"/>
      <c r="BR236" s="1069"/>
    </row>
    <row r="237" spans="1:70" s="602" customFormat="1" ht="41.25" customHeight="1" x14ac:dyDescent="0.35">
      <c r="A237" s="1387">
        <v>0</v>
      </c>
      <c r="B237" s="1388">
        <v>9</v>
      </c>
      <c r="C237" s="1387">
        <v>0</v>
      </c>
      <c r="D237" s="1388">
        <v>7</v>
      </c>
      <c r="E237" s="1387">
        <v>2</v>
      </c>
      <c r="F237" s="1388">
        <v>9</v>
      </c>
      <c r="G237" s="1387">
        <v>0</v>
      </c>
      <c r="H237" s="1388">
        <v>4</v>
      </c>
      <c r="I237" s="2820"/>
      <c r="J237" s="2766" t="str">
        <f t="shared" si="78"/>
        <v>09072904</v>
      </c>
      <c r="K237" s="3326"/>
      <c r="L237" s="3326"/>
      <c r="M237" s="3326"/>
      <c r="N237" s="3326"/>
      <c r="O237" s="3326"/>
      <c r="P237" s="3326"/>
      <c r="Q237" s="3326"/>
      <c r="R237" s="3326"/>
      <c r="S237" s="2669" t="s">
        <v>94</v>
      </c>
      <c r="T237" s="3191"/>
      <c r="U237" s="2708" t="s">
        <v>2964</v>
      </c>
      <c r="V237" s="2870" t="s">
        <v>291</v>
      </c>
      <c r="W237" s="3286" t="s">
        <v>2965</v>
      </c>
      <c r="X237" s="3327"/>
      <c r="Y237" s="2546"/>
      <c r="Z237" s="2543"/>
      <c r="AA237" s="2543"/>
      <c r="AB237" s="3329"/>
      <c r="AC237" s="3507">
        <f t="shared" si="79"/>
        <v>17.5</v>
      </c>
      <c r="AD237" s="3665"/>
      <c r="AE237" s="3665"/>
      <c r="AF237" s="3572"/>
      <c r="AG237" s="3398">
        <v>50</v>
      </c>
      <c r="AH237" s="3572"/>
      <c r="AI237" s="3572"/>
      <c r="AJ237" s="3572"/>
      <c r="AK237" s="3572"/>
      <c r="AL237" s="3572"/>
      <c r="AM237" s="3572"/>
      <c r="AN237" s="3572"/>
      <c r="AO237" s="3572"/>
      <c r="AP237" s="3398">
        <v>30</v>
      </c>
      <c r="AQ237" s="2142"/>
      <c r="AR237" s="1910"/>
      <c r="AS237" s="1910"/>
      <c r="AT237" s="1910"/>
      <c r="AU237" s="1911"/>
      <c r="AV237" s="1893"/>
      <c r="AW237" s="2916">
        <f t="shared" si="80"/>
        <v>210</v>
      </c>
      <c r="AX237" s="3042">
        <f>AW237/'Radiología simple.'!$AO$8</f>
        <v>17.5</v>
      </c>
      <c r="AY237" s="1807" t="str" cm="1">
        <f t="array" ref="AY237">_xlfn.IFS(AX237&lt;4,"estandar",AX237&gt;9,"compleja",AX237&gt;4,"avanzada")</f>
        <v>compleja</v>
      </c>
      <c r="AZ237" s="3297">
        <v>2</v>
      </c>
      <c r="BA237" s="3328">
        <v>2</v>
      </c>
      <c r="BB237" s="3328">
        <v>1</v>
      </c>
      <c r="BC237" s="1204"/>
      <c r="BD237" s="1164"/>
      <c r="BE237" s="1164"/>
      <c r="BF237" s="1204"/>
      <c r="BG237" s="1164"/>
      <c r="BH237" s="1164"/>
      <c r="BI237" s="1165"/>
      <c r="BJ237" s="1164"/>
      <c r="BK237" s="1164"/>
      <c r="BL237" s="1248"/>
      <c r="BM237" s="1164"/>
      <c r="BN237" s="1164"/>
      <c r="BO237" s="1165"/>
      <c r="BP237" s="1200"/>
      <c r="BQ237" s="1068"/>
      <c r="BR237" s="1069"/>
    </row>
    <row r="238" spans="1:70" s="602" customFormat="1" ht="41.25" customHeight="1" x14ac:dyDescent="0.35">
      <c r="A238" s="1387">
        <v>0</v>
      </c>
      <c r="B238" s="1388">
        <v>9</v>
      </c>
      <c r="C238" s="1387">
        <v>0</v>
      </c>
      <c r="D238" s="1388">
        <v>7</v>
      </c>
      <c r="E238" s="1387">
        <v>2</v>
      </c>
      <c r="F238" s="1388">
        <v>9</v>
      </c>
      <c r="G238" s="1387">
        <v>0</v>
      </c>
      <c r="H238" s="1388">
        <v>5</v>
      </c>
      <c r="I238" s="2820" t="s">
        <v>2966</v>
      </c>
      <c r="J238" s="2766" t="str">
        <f t="shared" si="78"/>
        <v>09072905</v>
      </c>
      <c r="K238" s="3326"/>
      <c r="L238" s="3326"/>
      <c r="M238" s="3326"/>
      <c r="N238" s="3326"/>
      <c r="O238" s="3326"/>
      <c r="P238" s="3326"/>
      <c r="Q238" s="3326"/>
      <c r="R238" s="3326"/>
      <c r="S238" s="2669" t="s">
        <v>94</v>
      </c>
      <c r="T238" s="3191"/>
      <c r="U238" s="2708" t="s">
        <v>2967</v>
      </c>
      <c r="V238" s="2870" t="s">
        <v>291</v>
      </c>
      <c r="W238" s="3286" t="s">
        <v>2968</v>
      </c>
      <c r="X238" s="3327"/>
      <c r="Y238" s="2546"/>
      <c r="Z238" s="2543"/>
      <c r="AA238" s="2543"/>
      <c r="AB238" s="2550"/>
      <c r="AC238" s="3507">
        <f t="shared" si="79"/>
        <v>46.666666666666664</v>
      </c>
      <c r="AD238" s="3654"/>
      <c r="AE238" s="3654"/>
      <c r="AF238" s="3572"/>
      <c r="AG238" s="3398">
        <v>120</v>
      </c>
      <c r="AH238" s="3572"/>
      <c r="AI238" s="3572"/>
      <c r="AJ238" s="3572"/>
      <c r="AK238" s="3572"/>
      <c r="AL238" s="3572"/>
      <c r="AM238" s="3572"/>
      <c r="AN238" s="3572"/>
      <c r="AO238" s="3572"/>
      <c r="AP238" s="3398">
        <v>100</v>
      </c>
      <c r="AQ238" s="2142"/>
      <c r="AR238" s="1910"/>
      <c r="AS238" s="1910"/>
      <c r="AT238" s="1910"/>
      <c r="AU238" s="1911"/>
      <c r="AV238" s="1893"/>
      <c r="AW238" s="2916">
        <f t="shared" si="80"/>
        <v>560</v>
      </c>
      <c r="AX238" s="3042">
        <f>AW238/'Radiología simple.'!$AO$8</f>
        <v>46.666666666666664</v>
      </c>
      <c r="AY238" s="1807" t="str" cm="1">
        <f t="array" ref="AY238">_xlfn.IFS(AX238&lt;4,"estandar",AX238&gt;9,"compleja",AX238&gt;4,"avanzada")</f>
        <v>compleja</v>
      </c>
      <c r="AZ238" s="3297">
        <v>2</v>
      </c>
      <c r="BA238" s="3328">
        <v>2</v>
      </c>
      <c r="BB238" s="3328">
        <v>1</v>
      </c>
      <c r="BC238" s="1204"/>
      <c r="BD238" s="1164"/>
      <c r="BE238" s="1164"/>
      <c r="BF238" s="1204"/>
      <c r="BG238" s="1164"/>
      <c r="BH238" s="1164"/>
      <c r="BI238" s="1165"/>
      <c r="BJ238" s="1164"/>
      <c r="BK238" s="1164"/>
      <c r="BL238" s="1248"/>
      <c r="BM238" s="1164"/>
      <c r="BN238" s="1164"/>
      <c r="BO238" s="1165"/>
      <c r="BP238" s="1200"/>
      <c r="BQ238" s="1068"/>
      <c r="BR238" s="1069"/>
    </row>
    <row r="239" spans="1:70" s="602" customFormat="1" ht="41.25" customHeight="1" x14ac:dyDescent="0.35">
      <c r="A239" s="1387">
        <v>0</v>
      </c>
      <c r="B239" s="1388">
        <v>9</v>
      </c>
      <c r="C239" s="1387">
        <v>0</v>
      </c>
      <c r="D239" s="1388">
        <v>7</v>
      </c>
      <c r="E239" s="1387">
        <v>2</v>
      </c>
      <c r="F239" s="1388">
        <v>9</v>
      </c>
      <c r="G239" s="1387">
        <v>0</v>
      </c>
      <c r="H239" s="1388">
        <v>6</v>
      </c>
      <c r="I239" s="2820" t="s">
        <v>2969</v>
      </c>
      <c r="J239" s="2766" t="str">
        <f t="shared" si="78"/>
        <v>09072906</v>
      </c>
      <c r="K239" s="3326"/>
      <c r="L239" s="3326"/>
      <c r="M239" s="3326"/>
      <c r="N239" s="3326"/>
      <c r="O239" s="3326"/>
      <c r="P239" s="3326"/>
      <c r="Q239" s="3326"/>
      <c r="R239" s="3326"/>
      <c r="S239" s="2669" t="s">
        <v>94</v>
      </c>
      <c r="T239" s="3191"/>
      <c r="U239" s="2708" t="s">
        <v>2938</v>
      </c>
      <c r="V239" s="2870" t="s">
        <v>291</v>
      </c>
      <c r="W239" s="3286" t="s">
        <v>2970</v>
      </c>
      <c r="X239" s="3327"/>
      <c r="Y239" s="2546"/>
      <c r="Z239" s="2543"/>
      <c r="AA239" s="2543"/>
      <c r="AB239" s="2550">
        <v>18.8</v>
      </c>
      <c r="AC239" s="3507">
        <f t="shared" si="79"/>
        <v>46.666666666666664</v>
      </c>
      <c r="AD239" s="3654">
        <v>105.9</v>
      </c>
      <c r="AE239" s="3654"/>
      <c r="AF239" s="3559" t="s">
        <v>2971</v>
      </c>
      <c r="AG239" s="3398">
        <v>120</v>
      </c>
      <c r="AH239" s="3572"/>
      <c r="AI239" s="3572"/>
      <c r="AJ239" s="3572"/>
      <c r="AK239" s="3572"/>
      <c r="AL239" s="3572"/>
      <c r="AM239" s="3572"/>
      <c r="AN239" s="3572"/>
      <c r="AO239" s="3559" t="s">
        <v>2971</v>
      </c>
      <c r="AP239" s="3398">
        <v>100</v>
      </c>
      <c r="AQ239" s="2142"/>
      <c r="AR239" s="1910"/>
      <c r="AS239" s="1910"/>
      <c r="AT239" s="1910"/>
      <c r="AU239" s="1911"/>
      <c r="AV239" s="1893"/>
      <c r="AW239" s="2916">
        <f t="shared" si="80"/>
        <v>560</v>
      </c>
      <c r="AX239" s="3042">
        <f>AW239/'Radiología simple.'!$AO$8</f>
        <v>46.666666666666664</v>
      </c>
      <c r="AY239" s="1807" t="str" cm="1">
        <f t="array" ref="AY239">_xlfn.IFS(AX239&lt;4,"estandar",AX239&gt;9,"compleja",AX239&gt;4,"avanzada")</f>
        <v>compleja</v>
      </c>
      <c r="AZ239" s="3297">
        <v>2</v>
      </c>
      <c r="BA239" s="3328">
        <v>2</v>
      </c>
      <c r="BB239" s="3328">
        <v>1</v>
      </c>
      <c r="BC239" s="1204"/>
      <c r="BD239" s="1164"/>
      <c r="BE239" s="1164"/>
      <c r="BF239" s="1204"/>
      <c r="BG239" s="1164"/>
      <c r="BH239" s="1164"/>
      <c r="BI239" s="1165"/>
      <c r="BJ239" s="1164"/>
      <c r="BK239" s="1164"/>
      <c r="BL239" s="1248"/>
      <c r="BM239" s="1164"/>
      <c r="BN239" s="1164"/>
      <c r="BO239" s="1165"/>
      <c r="BP239" s="1200"/>
      <c r="BQ239" s="1068"/>
      <c r="BR239" s="1069"/>
    </row>
    <row r="240" spans="1:70" s="602" customFormat="1" ht="41.25" customHeight="1" x14ac:dyDescent="0.35">
      <c r="A240" s="1387">
        <v>0</v>
      </c>
      <c r="B240" s="1388">
        <v>9</v>
      </c>
      <c r="C240" s="1387">
        <v>0</v>
      </c>
      <c r="D240" s="1388">
        <v>7</v>
      </c>
      <c r="E240" s="1387">
        <v>2</v>
      </c>
      <c r="F240" s="1388">
        <v>9</v>
      </c>
      <c r="G240" s="1387">
        <v>0</v>
      </c>
      <c r="H240" s="1388">
        <v>7</v>
      </c>
      <c r="I240" s="2820"/>
      <c r="J240" s="2766" t="str">
        <f t="shared" si="78"/>
        <v>09072907</v>
      </c>
      <c r="K240" s="3326"/>
      <c r="L240" s="3326"/>
      <c r="M240" s="3326"/>
      <c r="N240" s="3326"/>
      <c r="O240" s="3326"/>
      <c r="P240" s="3326"/>
      <c r="Q240" s="3326"/>
      <c r="R240" s="3326"/>
      <c r="S240" s="2669" t="s">
        <v>94</v>
      </c>
      <c r="T240" s="3191"/>
      <c r="U240" s="2708" t="s">
        <v>2972</v>
      </c>
      <c r="V240" s="2870" t="s">
        <v>291</v>
      </c>
      <c r="W240" s="3286" t="s">
        <v>2973</v>
      </c>
      <c r="X240" s="3327"/>
      <c r="Y240" s="2546"/>
      <c r="Z240" s="2543"/>
      <c r="AA240" s="2543"/>
      <c r="AB240" s="2550"/>
      <c r="AC240" s="3507">
        <f t="shared" si="79"/>
        <v>46.666666666666664</v>
      </c>
      <c r="AD240" s="3654"/>
      <c r="AE240" s="3654"/>
      <c r="AF240" s="3572"/>
      <c r="AG240" s="3398">
        <v>120</v>
      </c>
      <c r="AH240" s="3572"/>
      <c r="AI240" s="3572"/>
      <c r="AJ240" s="3572"/>
      <c r="AK240" s="3572"/>
      <c r="AL240" s="3572"/>
      <c r="AM240" s="3572"/>
      <c r="AN240" s="3572"/>
      <c r="AO240" s="3572"/>
      <c r="AP240" s="3398">
        <v>100</v>
      </c>
      <c r="AQ240" s="2142"/>
      <c r="AR240" s="1910"/>
      <c r="AS240" s="1910"/>
      <c r="AT240" s="1910"/>
      <c r="AU240" s="1911"/>
      <c r="AV240" s="1893"/>
      <c r="AW240" s="2916">
        <f t="shared" si="80"/>
        <v>560</v>
      </c>
      <c r="AX240" s="3042">
        <f>AW240/'Radiología simple.'!$AO$8</f>
        <v>46.666666666666664</v>
      </c>
      <c r="AY240" s="1807" t="str" cm="1">
        <f t="array" ref="AY240">_xlfn.IFS(AX240&lt;4,"estandar",AX240&gt;9,"compleja",AX240&gt;4,"avanzada")</f>
        <v>compleja</v>
      </c>
      <c r="AZ240" s="3297">
        <v>2</v>
      </c>
      <c r="BA240" s="3328">
        <v>2</v>
      </c>
      <c r="BB240" s="3328">
        <v>1</v>
      </c>
      <c r="BC240" s="1204"/>
      <c r="BD240" s="1164"/>
      <c r="BE240" s="1164"/>
      <c r="BF240" s="1204"/>
      <c r="BG240" s="1164"/>
      <c r="BH240" s="1164"/>
      <c r="BI240" s="1165"/>
      <c r="BJ240" s="1164"/>
      <c r="BK240" s="1164"/>
      <c r="BL240" s="1248"/>
      <c r="BM240" s="1164"/>
      <c r="BN240" s="1164"/>
      <c r="BO240" s="1165"/>
      <c r="BP240" s="1200"/>
      <c r="BQ240" s="1068"/>
      <c r="BR240" s="1069"/>
    </row>
    <row r="241" spans="1:70" s="602" customFormat="1" ht="41.25" customHeight="1" x14ac:dyDescent="0.35">
      <c r="A241" s="1387">
        <v>0</v>
      </c>
      <c r="B241" s="1388">
        <v>9</v>
      </c>
      <c r="C241" s="1387">
        <v>0</v>
      </c>
      <c r="D241" s="1388">
        <v>7</v>
      </c>
      <c r="E241" s="1387">
        <v>2</v>
      </c>
      <c r="F241" s="1388">
        <v>9</v>
      </c>
      <c r="G241" s="1387">
        <v>0</v>
      </c>
      <c r="H241" s="1388">
        <v>8</v>
      </c>
      <c r="I241" s="2820"/>
      <c r="J241" s="2766" t="str">
        <f t="shared" si="78"/>
        <v>09072908</v>
      </c>
      <c r="K241" s="3326"/>
      <c r="L241" s="3326"/>
      <c r="M241" s="3326"/>
      <c r="N241" s="3326"/>
      <c r="O241" s="3326"/>
      <c r="P241" s="3326"/>
      <c r="Q241" s="3326"/>
      <c r="R241" s="3326"/>
      <c r="S241" s="2669" t="s">
        <v>94</v>
      </c>
      <c r="T241" s="3191"/>
      <c r="U241" s="2708" t="s">
        <v>2974</v>
      </c>
      <c r="V241" s="2870" t="s">
        <v>291</v>
      </c>
      <c r="W241" s="3286" t="s">
        <v>2975</v>
      </c>
      <c r="X241" s="3327"/>
      <c r="Y241" s="2546"/>
      <c r="Z241" s="2543"/>
      <c r="AA241" s="2543"/>
      <c r="AB241" s="3329"/>
      <c r="AC241" s="3507">
        <f t="shared" si="79"/>
        <v>0</v>
      </c>
      <c r="AD241" s="3665"/>
      <c r="AE241" s="3665"/>
      <c r="AF241" s="3572"/>
      <c r="AG241" s="3398">
        <f t="shared" ref="AG241:AG246" si="81">SUM(AH241:AM241)</f>
        <v>0</v>
      </c>
      <c r="AH241" s="3572"/>
      <c r="AI241" s="3572"/>
      <c r="AJ241" s="3572"/>
      <c r="AK241" s="3572"/>
      <c r="AL241" s="3572"/>
      <c r="AM241" s="3572"/>
      <c r="AN241" s="3572"/>
      <c r="AO241" s="3572"/>
      <c r="AP241" s="3398">
        <f t="shared" ref="AP241:AP244" si="82">SUM(AQ241:AU241)</f>
        <v>0</v>
      </c>
      <c r="AQ241" s="2142"/>
      <c r="AR241" s="1910"/>
      <c r="AS241" s="1910"/>
      <c r="AT241" s="1910"/>
      <c r="AU241" s="1911"/>
      <c r="AV241" s="1893"/>
      <c r="AW241" s="2916">
        <f t="shared" si="80"/>
        <v>0</v>
      </c>
      <c r="AX241" s="3042">
        <f>AW241/'Radiología simple.'!$AO$8</f>
        <v>0</v>
      </c>
      <c r="AY241" s="1807" t="str" cm="1">
        <f t="array" ref="AY241">_xlfn.IFS(AX241&lt;4,"estandar",AX241&gt;9,"compleja",AX241&gt;4,"avanzada")</f>
        <v>estandar</v>
      </c>
      <c r="AZ241" s="3330"/>
      <c r="BA241" s="3328">
        <v>2</v>
      </c>
      <c r="BB241" s="3328">
        <v>1</v>
      </c>
      <c r="BC241" s="1204"/>
      <c r="BD241" s="1164"/>
      <c r="BE241" s="1164"/>
      <c r="BF241" s="1204"/>
      <c r="BG241" s="1164"/>
      <c r="BH241" s="1164"/>
      <c r="BI241" s="1165"/>
      <c r="BJ241" s="1164"/>
      <c r="BK241" s="1164"/>
      <c r="BL241" s="1248"/>
      <c r="BM241" s="1164"/>
      <c r="BN241" s="1164"/>
      <c r="BO241" s="1165"/>
      <c r="BP241" s="1200"/>
      <c r="BQ241" s="1068"/>
      <c r="BR241" s="1069"/>
    </row>
    <row r="242" spans="1:70" s="602" customFormat="1" ht="41.25" customHeight="1" x14ac:dyDescent="0.35">
      <c r="A242" s="1387">
        <v>0</v>
      </c>
      <c r="B242" s="1388">
        <v>9</v>
      </c>
      <c r="C242" s="1387">
        <v>0</v>
      </c>
      <c r="D242" s="1388">
        <v>7</v>
      </c>
      <c r="E242" s="1387">
        <v>2</v>
      </c>
      <c r="F242" s="1388">
        <v>9</v>
      </c>
      <c r="G242" s="1387">
        <v>0</v>
      </c>
      <c r="H242" s="1388">
        <v>9</v>
      </c>
      <c r="I242" s="2820"/>
      <c r="J242" s="2766" t="str">
        <f t="shared" si="78"/>
        <v>09072909</v>
      </c>
      <c r="K242" s="3326"/>
      <c r="L242" s="3326"/>
      <c r="M242" s="3326"/>
      <c r="N242" s="3326"/>
      <c r="O242" s="3326"/>
      <c r="P242" s="3326"/>
      <c r="Q242" s="3326"/>
      <c r="R242" s="3326"/>
      <c r="S242" s="2669" t="s">
        <v>94</v>
      </c>
      <c r="T242" s="3191"/>
      <c r="U242" s="2708" t="s">
        <v>2976</v>
      </c>
      <c r="V242" s="2870" t="s">
        <v>291</v>
      </c>
      <c r="W242" s="3286" t="s">
        <v>2977</v>
      </c>
      <c r="X242" s="3327"/>
      <c r="Y242" s="2546"/>
      <c r="Z242" s="2543"/>
      <c r="AA242" s="2543"/>
      <c r="AB242" s="3329"/>
      <c r="AC242" s="3507">
        <f t="shared" si="79"/>
        <v>38.333333333333336</v>
      </c>
      <c r="AD242" s="3665"/>
      <c r="AE242" s="3665"/>
      <c r="AF242" s="3572"/>
      <c r="AG242" s="3398">
        <v>100</v>
      </c>
      <c r="AH242" s="3572"/>
      <c r="AI242" s="3572"/>
      <c r="AJ242" s="3572"/>
      <c r="AK242" s="3572"/>
      <c r="AL242" s="3572"/>
      <c r="AM242" s="3572"/>
      <c r="AN242" s="3572"/>
      <c r="AO242" s="3572"/>
      <c r="AP242" s="3398">
        <v>80</v>
      </c>
      <c r="AQ242" s="2142"/>
      <c r="AR242" s="1910"/>
      <c r="AS242" s="1910"/>
      <c r="AT242" s="1910"/>
      <c r="AU242" s="1911"/>
      <c r="AV242" s="1893"/>
      <c r="AW242" s="2916">
        <f t="shared" si="80"/>
        <v>460</v>
      </c>
      <c r="AX242" s="3042">
        <f>AW242/'Radiología simple.'!$AO$8</f>
        <v>38.333333333333336</v>
      </c>
      <c r="AY242" s="1807" t="str" cm="1">
        <f t="array" ref="AY242">_xlfn.IFS(AX242&lt;4,"estandar",AX242&gt;9,"compleja",AX242&gt;4,"avanzada")</f>
        <v>compleja</v>
      </c>
      <c r="AZ242" s="3297">
        <v>2</v>
      </c>
      <c r="BA242" s="3328">
        <v>2</v>
      </c>
      <c r="BB242" s="3328">
        <v>1</v>
      </c>
      <c r="BC242" s="1204"/>
      <c r="BD242" s="1164"/>
      <c r="BE242" s="1164"/>
      <c r="BF242" s="1204"/>
      <c r="BG242" s="1164"/>
      <c r="BH242" s="1164"/>
      <c r="BI242" s="1165"/>
      <c r="BJ242" s="1164"/>
      <c r="BK242" s="1164"/>
      <c r="BL242" s="1248"/>
      <c r="BM242" s="1164"/>
      <c r="BN242" s="1164"/>
      <c r="BO242" s="1165"/>
      <c r="BP242" s="1200"/>
      <c r="BQ242" s="1068"/>
      <c r="BR242" s="1069"/>
    </row>
    <row r="243" spans="1:70" s="602" customFormat="1" ht="41.25" customHeight="1" x14ac:dyDescent="0.35">
      <c r="A243" s="1387">
        <v>0</v>
      </c>
      <c r="B243" s="1388">
        <v>9</v>
      </c>
      <c r="C243" s="1387">
        <v>0</v>
      </c>
      <c r="D243" s="1388">
        <v>7</v>
      </c>
      <c r="E243" s="1387">
        <v>2</v>
      </c>
      <c r="F243" s="1388">
        <v>9</v>
      </c>
      <c r="G243" s="1387">
        <v>1</v>
      </c>
      <c r="H243" s="1388">
        <v>0</v>
      </c>
      <c r="I243" s="2820"/>
      <c r="J243" s="2766" t="str">
        <f t="shared" si="78"/>
        <v>09072910</v>
      </c>
      <c r="K243" s="3326"/>
      <c r="L243" s="3326"/>
      <c r="M243" s="3326"/>
      <c r="N243" s="3326"/>
      <c r="O243" s="3326"/>
      <c r="P243" s="3326"/>
      <c r="Q243" s="3326"/>
      <c r="R243" s="3326"/>
      <c r="S243" s="2669" t="s">
        <v>94</v>
      </c>
      <c r="T243" s="3191"/>
      <c r="U243" s="2708" t="s">
        <v>2978</v>
      </c>
      <c r="V243" s="2870" t="s">
        <v>291</v>
      </c>
      <c r="W243" s="3286" t="s">
        <v>2979</v>
      </c>
      <c r="X243" s="3327"/>
      <c r="Y243" s="2546"/>
      <c r="Z243" s="2543"/>
      <c r="AA243" s="2543"/>
      <c r="AB243" s="2550"/>
      <c r="AC243" s="3507">
        <f t="shared" si="79"/>
        <v>30</v>
      </c>
      <c r="AD243" s="3654"/>
      <c r="AE243" s="3654"/>
      <c r="AF243" s="3572"/>
      <c r="AG243" s="3398">
        <v>80</v>
      </c>
      <c r="AH243" s="3572"/>
      <c r="AI243" s="3572"/>
      <c r="AJ243" s="3572"/>
      <c r="AK243" s="3572"/>
      <c r="AL243" s="3572"/>
      <c r="AM243" s="3572"/>
      <c r="AN243" s="3572"/>
      <c r="AO243" s="3559"/>
      <c r="AP243" s="3398">
        <v>60</v>
      </c>
      <c r="AQ243" s="2142"/>
      <c r="AR243" s="1910"/>
      <c r="AS243" s="1910"/>
      <c r="AT243" s="1910"/>
      <c r="AU243" s="1911"/>
      <c r="AV243" s="1893"/>
      <c r="AW243" s="2916">
        <f t="shared" si="80"/>
        <v>360</v>
      </c>
      <c r="AX243" s="3042">
        <f>AW243/'Radiología simple.'!$AO$8</f>
        <v>30</v>
      </c>
      <c r="AY243" s="1807" t="str" cm="1">
        <f t="array" ref="AY243">_xlfn.IFS(AX243&lt;4,"estandar",AX243&gt;9,"compleja",AX243&gt;4,"avanzada")</f>
        <v>compleja</v>
      </c>
      <c r="AZ243" s="3297">
        <v>2</v>
      </c>
      <c r="BA243" s="3328">
        <v>2</v>
      </c>
      <c r="BB243" s="3328">
        <v>1</v>
      </c>
      <c r="BC243" s="1204"/>
      <c r="BD243" s="1164"/>
      <c r="BE243" s="1164"/>
      <c r="BF243" s="1204"/>
      <c r="BG243" s="1164"/>
      <c r="BH243" s="1164"/>
      <c r="BI243" s="1165"/>
      <c r="BJ243" s="1164"/>
      <c r="BK243" s="1164"/>
      <c r="BL243" s="1248"/>
      <c r="BM243" s="1164"/>
      <c r="BN243" s="1164"/>
      <c r="BO243" s="1165"/>
      <c r="BP243" s="1200"/>
      <c r="BQ243" s="1068"/>
      <c r="BR243" s="1069"/>
    </row>
    <row r="244" spans="1:70" s="602" customFormat="1" ht="41.25" customHeight="1" x14ac:dyDescent="0.35">
      <c r="A244" s="1387">
        <v>0</v>
      </c>
      <c r="B244" s="1388">
        <v>9</v>
      </c>
      <c r="C244" s="1387">
        <v>0</v>
      </c>
      <c r="D244" s="1388">
        <v>7</v>
      </c>
      <c r="E244" s="1387">
        <v>2</v>
      </c>
      <c r="F244" s="1388">
        <v>9</v>
      </c>
      <c r="G244" s="1387">
        <v>1</v>
      </c>
      <c r="H244" s="1388">
        <v>1</v>
      </c>
      <c r="I244" s="2820"/>
      <c r="J244" s="2766" t="str">
        <f t="shared" si="78"/>
        <v>09072911</v>
      </c>
      <c r="K244" s="3326"/>
      <c r="L244" s="3326"/>
      <c r="M244" s="3326"/>
      <c r="N244" s="3326"/>
      <c r="O244" s="3326"/>
      <c r="P244" s="3326"/>
      <c r="Q244" s="3326"/>
      <c r="R244" s="3326"/>
      <c r="S244" s="2669" t="s">
        <v>94</v>
      </c>
      <c r="T244" s="3191"/>
      <c r="U244" s="2708" t="s">
        <v>2946</v>
      </c>
      <c r="V244" s="2870" t="s">
        <v>653</v>
      </c>
      <c r="W244" s="3286" t="s">
        <v>2980</v>
      </c>
      <c r="X244" s="3327"/>
      <c r="Y244" s="2546"/>
      <c r="Z244" s="2543"/>
      <c r="AA244" s="2543"/>
      <c r="AB244" s="2550">
        <v>20.7</v>
      </c>
      <c r="AC244" s="3507">
        <f t="shared" si="79"/>
        <v>0</v>
      </c>
      <c r="AD244" s="3654">
        <v>76.2</v>
      </c>
      <c r="AE244" s="3654"/>
      <c r="AF244" s="3559" t="s">
        <v>2981</v>
      </c>
      <c r="AG244" s="3398">
        <f t="shared" si="81"/>
        <v>0</v>
      </c>
      <c r="AH244" s="3572"/>
      <c r="AI244" s="3572"/>
      <c r="AJ244" s="3572"/>
      <c r="AK244" s="3572"/>
      <c r="AL244" s="3572"/>
      <c r="AM244" s="3572"/>
      <c r="AN244" s="3572"/>
      <c r="AO244" s="3559" t="s">
        <v>2981</v>
      </c>
      <c r="AP244" s="3398">
        <f t="shared" si="82"/>
        <v>0</v>
      </c>
      <c r="AQ244" s="2142"/>
      <c r="AR244" s="1910"/>
      <c r="AS244" s="1910"/>
      <c r="AT244" s="1910"/>
      <c r="AU244" s="1911"/>
      <c r="AV244" s="1893"/>
      <c r="AW244" s="2916">
        <f t="shared" si="80"/>
        <v>0</v>
      </c>
      <c r="AX244" s="3042">
        <f>AW244/'Radiología simple.'!$AO$8</f>
        <v>0</v>
      </c>
      <c r="AY244" s="1807" t="str" cm="1">
        <f t="array" ref="AY244">_xlfn.IFS(AX244&lt;4,"estandar",AX244&gt;9,"compleja",AX244&gt;4,"avanzada")</f>
        <v>estandar</v>
      </c>
      <c r="AZ244" s="3330"/>
      <c r="BA244" s="3328">
        <v>2</v>
      </c>
      <c r="BB244" s="3328">
        <v>1</v>
      </c>
      <c r="BC244" s="1204"/>
      <c r="BD244" s="1164"/>
      <c r="BE244" s="1164"/>
      <c r="BF244" s="1204"/>
      <c r="BG244" s="1164"/>
      <c r="BH244" s="1164"/>
      <c r="BI244" s="1165"/>
      <c r="BJ244" s="1164"/>
      <c r="BK244" s="1164"/>
      <c r="BL244" s="1248"/>
      <c r="BM244" s="1164"/>
      <c r="BN244" s="1164"/>
      <c r="BO244" s="1165"/>
      <c r="BP244" s="1200"/>
      <c r="BQ244" s="1068"/>
      <c r="BR244" s="1069"/>
    </row>
    <row r="245" spans="1:70" s="602" customFormat="1" ht="41.25" customHeight="1" x14ac:dyDescent="0.35">
      <c r="A245" s="1387">
        <v>0</v>
      </c>
      <c r="B245" s="1388">
        <v>9</v>
      </c>
      <c r="C245" s="1387">
        <v>0</v>
      </c>
      <c r="D245" s="1388">
        <v>7</v>
      </c>
      <c r="E245" s="1387">
        <v>2</v>
      </c>
      <c r="F245" s="1388">
        <v>9</v>
      </c>
      <c r="G245" s="1387">
        <v>1</v>
      </c>
      <c r="H245" s="1388">
        <v>2</v>
      </c>
      <c r="I245" s="2820"/>
      <c r="J245" s="2766" t="str">
        <f t="shared" si="78"/>
        <v>09072912</v>
      </c>
      <c r="K245" s="3326"/>
      <c r="L245" s="3326"/>
      <c r="M245" s="3326"/>
      <c r="N245" s="3326"/>
      <c r="O245" s="3326"/>
      <c r="P245" s="3326"/>
      <c r="Q245" s="3326"/>
      <c r="R245" s="3326"/>
      <c r="S245" s="2669" t="s">
        <v>94</v>
      </c>
      <c r="T245" s="3191"/>
      <c r="U245" s="2708" t="s">
        <v>2950</v>
      </c>
      <c r="V245" s="2870" t="s">
        <v>291</v>
      </c>
      <c r="W245" s="3286" t="s">
        <v>2982</v>
      </c>
      <c r="X245" s="3327"/>
      <c r="Y245" s="2546"/>
      <c r="Z245" s="2543"/>
      <c r="AA245" s="2543"/>
      <c r="AB245" s="2550"/>
      <c r="AC245" s="3507">
        <f t="shared" si="79"/>
        <v>38.333333333333336</v>
      </c>
      <c r="AD245" s="3654"/>
      <c r="AE245" s="3654"/>
      <c r="AF245" s="3559"/>
      <c r="AG245" s="3398">
        <v>100</v>
      </c>
      <c r="AH245" s="3572"/>
      <c r="AI245" s="3572"/>
      <c r="AJ245" s="3572"/>
      <c r="AK245" s="3572"/>
      <c r="AL245" s="3572"/>
      <c r="AM245" s="3572"/>
      <c r="AN245" s="3572"/>
      <c r="AO245" s="3559"/>
      <c r="AP245" s="3398">
        <v>80</v>
      </c>
      <c r="AQ245" s="2142"/>
      <c r="AR245" s="1910"/>
      <c r="AS245" s="1910"/>
      <c r="AT245" s="1910"/>
      <c r="AU245" s="1911"/>
      <c r="AV245" s="1893"/>
      <c r="AW245" s="2916">
        <f t="shared" si="80"/>
        <v>460</v>
      </c>
      <c r="AX245" s="3042">
        <f>AW245/'Radiología simple.'!$AO$8</f>
        <v>38.333333333333336</v>
      </c>
      <c r="AY245" s="1807" t="str" cm="1">
        <f t="array" ref="AY245">_xlfn.IFS(AX245&lt;4,"estandar",AX245&gt;9,"compleja",AX245&gt;4,"avanzada")</f>
        <v>compleja</v>
      </c>
      <c r="AZ245" s="3297">
        <v>2</v>
      </c>
      <c r="BA245" s="3328">
        <v>2</v>
      </c>
      <c r="BB245" s="3328">
        <v>1</v>
      </c>
      <c r="BC245" s="1204"/>
      <c r="BD245" s="1164"/>
      <c r="BE245" s="1164"/>
      <c r="BF245" s="1204"/>
      <c r="BG245" s="1164"/>
      <c r="BH245" s="1164"/>
      <c r="BI245" s="1165"/>
      <c r="BJ245" s="1164"/>
      <c r="BK245" s="1164"/>
      <c r="BL245" s="1248"/>
      <c r="BM245" s="1164"/>
      <c r="BN245" s="1164"/>
      <c r="BO245" s="1165"/>
      <c r="BP245" s="1200"/>
      <c r="BQ245" s="1068"/>
      <c r="BR245" s="1069"/>
    </row>
    <row r="246" spans="1:70" s="602" customFormat="1" ht="41.25" customHeight="1" x14ac:dyDescent="0.35">
      <c r="A246" s="1387">
        <v>0</v>
      </c>
      <c r="B246" s="1388">
        <v>9</v>
      </c>
      <c r="C246" s="1387">
        <v>0</v>
      </c>
      <c r="D246" s="1388">
        <v>7</v>
      </c>
      <c r="E246" s="1387">
        <v>2</v>
      </c>
      <c r="F246" s="1388">
        <v>9</v>
      </c>
      <c r="G246" s="1387">
        <v>1</v>
      </c>
      <c r="H246" s="1388">
        <v>3</v>
      </c>
      <c r="I246" s="2820"/>
      <c r="J246" s="2766" t="str">
        <f t="shared" si="78"/>
        <v>09072913</v>
      </c>
      <c r="K246" s="3326"/>
      <c r="L246" s="3326"/>
      <c r="M246" s="3326"/>
      <c r="N246" s="3326"/>
      <c r="O246" s="3326"/>
      <c r="P246" s="3326"/>
      <c r="Q246" s="3326"/>
      <c r="R246" s="3326"/>
      <c r="S246" s="2669" t="s">
        <v>94</v>
      </c>
      <c r="T246" s="3191"/>
      <c r="U246" s="3169" t="s">
        <v>2983</v>
      </c>
      <c r="V246" s="2870" t="s">
        <v>291</v>
      </c>
      <c r="W246" s="3286" t="s">
        <v>2984</v>
      </c>
      <c r="X246" s="3327"/>
      <c r="Y246" s="2546"/>
      <c r="Z246" s="2543"/>
      <c r="AA246" s="2543"/>
      <c r="AB246" s="2550"/>
      <c r="AC246" s="3507">
        <f t="shared" si="79"/>
        <v>0</v>
      </c>
      <c r="AD246" s="3654"/>
      <c r="AE246" s="3654"/>
      <c r="AF246" s="3559"/>
      <c r="AG246" s="3398">
        <f t="shared" si="81"/>
        <v>0</v>
      </c>
      <c r="AH246" s="3572"/>
      <c r="AI246" s="3572"/>
      <c r="AJ246" s="3572"/>
      <c r="AK246" s="3572"/>
      <c r="AL246" s="3572"/>
      <c r="AM246" s="3572"/>
      <c r="AN246" s="3572"/>
      <c r="AO246" s="3559"/>
      <c r="AP246" s="3398">
        <v>40</v>
      </c>
      <c r="AQ246" s="2142"/>
      <c r="AR246" s="1910"/>
      <c r="AS246" s="1910"/>
      <c r="AT246" s="1910"/>
      <c r="AU246" s="1911"/>
      <c r="AV246" s="1893"/>
      <c r="AW246" s="2916">
        <f t="shared" si="80"/>
        <v>0</v>
      </c>
      <c r="AX246" s="3042">
        <f>AW246/'Radiología simple.'!$AO$8</f>
        <v>0</v>
      </c>
      <c r="AY246" s="1807" t="str" cm="1">
        <f t="array" ref="AY246">_xlfn.IFS(AX246&lt;4,"estandar",AX246&gt;9,"compleja",AX246&gt;4,"avanzada")</f>
        <v>estandar</v>
      </c>
      <c r="AZ246" s="3330"/>
      <c r="BA246" s="3328">
        <v>2</v>
      </c>
      <c r="BB246" s="3328">
        <v>1</v>
      </c>
      <c r="BC246" s="1204"/>
      <c r="BD246" s="1164"/>
      <c r="BE246" s="1164"/>
      <c r="BF246" s="1204"/>
      <c r="BG246" s="1164"/>
      <c r="BH246" s="1164"/>
      <c r="BI246" s="1165"/>
      <c r="BJ246" s="1164"/>
      <c r="BK246" s="1164"/>
      <c r="BL246" s="1248"/>
      <c r="BM246" s="1164"/>
      <c r="BN246" s="1164"/>
      <c r="BO246" s="1165"/>
      <c r="BP246" s="1200"/>
      <c r="BQ246" s="1068"/>
      <c r="BR246" s="1069"/>
    </row>
    <row r="247" spans="1:70" s="602" customFormat="1" ht="41.25" customHeight="1" x14ac:dyDescent="0.35">
      <c r="A247" s="1387">
        <v>0</v>
      </c>
      <c r="B247" s="1388">
        <v>9</v>
      </c>
      <c r="C247" s="1387">
        <v>0</v>
      </c>
      <c r="D247" s="1388">
        <v>7</v>
      </c>
      <c r="E247" s="1387">
        <v>2</v>
      </c>
      <c r="F247" s="1388">
        <v>9</v>
      </c>
      <c r="G247" s="1387">
        <v>1</v>
      </c>
      <c r="H247" s="1388">
        <v>4</v>
      </c>
      <c r="I247" s="2820"/>
      <c r="J247" s="2766" t="str">
        <f t="shared" si="78"/>
        <v>09072914</v>
      </c>
      <c r="K247" s="3326"/>
      <c r="L247" s="3326"/>
      <c r="M247" s="3326"/>
      <c r="N247" s="3326"/>
      <c r="O247" s="3326"/>
      <c r="P247" s="3326"/>
      <c r="Q247" s="3326"/>
      <c r="R247" s="3326"/>
      <c r="S247" s="2669" t="s">
        <v>94</v>
      </c>
      <c r="T247" s="3191"/>
      <c r="U247" s="2708" t="s">
        <v>2985</v>
      </c>
      <c r="V247" s="2870" t="s">
        <v>291</v>
      </c>
      <c r="W247" s="3286" t="s">
        <v>2986</v>
      </c>
      <c r="X247" s="3327"/>
      <c r="Y247" s="2546"/>
      <c r="Z247" s="2543"/>
      <c r="AA247" s="2543"/>
      <c r="AB247" s="2550"/>
      <c r="AC247" s="3507">
        <f t="shared" si="79"/>
        <v>21.666666666666668</v>
      </c>
      <c r="AD247" s="3654"/>
      <c r="AE247" s="3654"/>
      <c r="AF247" s="3559"/>
      <c r="AG247" s="3398">
        <v>60</v>
      </c>
      <c r="AH247" s="3572"/>
      <c r="AI247" s="3572"/>
      <c r="AJ247" s="3572"/>
      <c r="AK247" s="3572"/>
      <c r="AL247" s="3572"/>
      <c r="AM247" s="3572"/>
      <c r="AN247" s="3572"/>
      <c r="AO247" s="3559"/>
      <c r="AP247" s="3398">
        <v>40</v>
      </c>
      <c r="AQ247" s="2142"/>
      <c r="AR247" s="1910"/>
      <c r="AS247" s="1910"/>
      <c r="AT247" s="1910"/>
      <c r="AU247" s="1911"/>
      <c r="AV247" s="1893"/>
      <c r="AW247" s="2916">
        <f t="shared" si="80"/>
        <v>260</v>
      </c>
      <c r="AX247" s="3042">
        <f>AW247/'Radiología simple.'!$AO$8</f>
        <v>21.666666666666668</v>
      </c>
      <c r="AY247" s="1807" t="str" cm="1">
        <f t="array" ref="AY247">_xlfn.IFS(AX247&lt;4,"estandar",AX247&gt;9,"compleja",AX247&gt;4,"avanzada")</f>
        <v>compleja</v>
      </c>
      <c r="AZ247" s="3297">
        <v>2</v>
      </c>
      <c r="BA247" s="3328">
        <v>2</v>
      </c>
      <c r="BB247" s="3328">
        <v>1</v>
      </c>
      <c r="BC247" s="1204"/>
      <c r="BD247" s="1164"/>
      <c r="BE247" s="1164"/>
      <c r="BF247" s="1204"/>
      <c r="BG247" s="1164"/>
      <c r="BH247" s="1164"/>
      <c r="BI247" s="1165"/>
      <c r="BJ247" s="1164"/>
      <c r="BK247" s="1164"/>
      <c r="BL247" s="1248"/>
      <c r="BM247" s="1164"/>
      <c r="BN247" s="1164"/>
      <c r="BO247" s="1165"/>
      <c r="BP247" s="1200"/>
      <c r="BQ247" s="1068"/>
      <c r="BR247" s="1069"/>
    </row>
    <row r="248" spans="1:70" s="602" customFormat="1" ht="41.25" customHeight="1" x14ac:dyDescent="0.35">
      <c r="A248" s="1387">
        <v>0</v>
      </c>
      <c r="B248" s="1388">
        <v>9</v>
      </c>
      <c r="C248" s="1387">
        <v>0</v>
      </c>
      <c r="D248" s="1388">
        <v>7</v>
      </c>
      <c r="E248" s="1387">
        <v>2</v>
      </c>
      <c r="F248" s="1388">
        <v>9</v>
      </c>
      <c r="G248" s="1387">
        <v>1</v>
      </c>
      <c r="H248" s="1388">
        <v>5</v>
      </c>
      <c r="I248" s="2820" t="s">
        <v>2987</v>
      </c>
      <c r="J248" s="2766" t="str">
        <f t="shared" si="78"/>
        <v>09072915</v>
      </c>
      <c r="K248" s="3326"/>
      <c r="L248" s="3326"/>
      <c r="M248" s="3326"/>
      <c r="N248" s="3326"/>
      <c r="O248" s="3326"/>
      <c r="P248" s="3326"/>
      <c r="Q248" s="3326"/>
      <c r="R248" s="3326"/>
      <c r="S248" s="2669" t="s">
        <v>94</v>
      </c>
      <c r="T248" s="3191"/>
      <c r="U248" s="2708" t="s">
        <v>2988</v>
      </c>
      <c r="V248" s="2870" t="s">
        <v>291</v>
      </c>
      <c r="W248" s="3286" t="s">
        <v>2989</v>
      </c>
      <c r="X248" s="3327"/>
      <c r="Y248" s="2546"/>
      <c r="Z248" s="2543"/>
      <c r="AA248" s="2543"/>
      <c r="AB248" s="3072">
        <v>18.2</v>
      </c>
      <c r="AC248" s="3507">
        <f t="shared" si="79"/>
        <v>31.666666666666668</v>
      </c>
      <c r="AD248" s="3666">
        <v>38.200000000000003</v>
      </c>
      <c r="AE248" s="3666"/>
      <c r="AF248" s="3559" t="s">
        <v>2990</v>
      </c>
      <c r="AG248" s="3398">
        <v>60</v>
      </c>
      <c r="AH248" s="3572"/>
      <c r="AI248" s="3572"/>
      <c r="AJ248" s="3572"/>
      <c r="AK248" s="3572"/>
      <c r="AL248" s="3572"/>
      <c r="AM248" s="3572"/>
      <c r="AN248" s="3572"/>
      <c r="AO248" s="3559" t="s">
        <v>2971</v>
      </c>
      <c r="AP248" s="3398" t="s">
        <v>2971</v>
      </c>
      <c r="AQ248" s="2142"/>
      <c r="AR248" s="1910"/>
      <c r="AS248" s="1910"/>
      <c r="AT248" s="1910"/>
      <c r="AU248" s="1911"/>
      <c r="AV248" s="1893"/>
      <c r="AW248" s="2916">
        <f t="shared" si="80"/>
        <v>380</v>
      </c>
      <c r="AX248" s="3042">
        <f>AW248/'Radiología simple.'!$AO$8</f>
        <v>31.666666666666668</v>
      </c>
      <c r="AY248" s="1807" t="str" cm="1">
        <f t="array" ref="AY248">_xlfn.IFS(AX248&lt;4,"estandar",AX248&gt;9,"compleja",AX248&gt;4,"avanzada")</f>
        <v>compleja</v>
      </c>
      <c r="AZ248" s="3297">
        <v>2</v>
      </c>
      <c r="BA248" s="3328">
        <v>2</v>
      </c>
      <c r="BB248" s="3328">
        <v>1</v>
      </c>
      <c r="BC248" s="1204"/>
      <c r="BD248" s="1164"/>
      <c r="BE248" s="1164"/>
      <c r="BF248" s="1204"/>
      <c r="BG248" s="1164"/>
      <c r="BH248" s="1164"/>
      <c r="BI248" s="1165"/>
      <c r="BJ248" s="1164"/>
      <c r="BK248" s="1164"/>
      <c r="BL248" s="1248"/>
      <c r="BM248" s="1164"/>
      <c r="BN248" s="1164"/>
      <c r="BO248" s="1165"/>
      <c r="BP248" s="1200"/>
      <c r="BQ248" s="1068"/>
      <c r="BR248" s="1069"/>
    </row>
    <row r="249" spans="1:70" s="602" customFormat="1" ht="67.5" customHeight="1" x14ac:dyDescent="0.6">
      <c r="A249" s="1063"/>
      <c r="B249" s="1064"/>
      <c r="C249" s="1063"/>
      <c r="D249" s="1064"/>
      <c r="E249" s="1063"/>
      <c r="F249" s="1064"/>
      <c r="G249" s="1063"/>
      <c r="H249" s="1064"/>
      <c r="I249" s="2879"/>
      <c r="J249" s="2879"/>
      <c r="K249" s="1070"/>
      <c r="L249" s="1070"/>
      <c r="M249" s="1070"/>
      <c r="N249" s="1070"/>
      <c r="O249" s="1070"/>
      <c r="P249" s="1070"/>
      <c r="Q249" s="1070"/>
      <c r="R249" s="1070"/>
      <c r="S249" s="1071" t="s">
        <v>94</v>
      </c>
      <c r="T249" s="3677" t="s">
        <v>2991</v>
      </c>
      <c r="U249" s="1072"/>
      <c r="V249" s="1071"/>
      <c r="W249" s="3331" t="s">
        <v>2954</v>
      </c>
      <c r="X249" s="1073"/>
      <c r="Y249" s="1073"/>
      <c r="Z249" s="1073"/>
      <c r="AA249" s="1073"/>
      <c r="AB249" s="1607"/>
      <c r="AC249" s="3658"/>
      <c r="AD249" s="3658"/>
      <c r="AE249" s="3658"/>
      <c r="AF249" s="3620"/>
      <c r="AG249" s="3620"/>
      <c r="AH249" s="3620"/>
      <c r="AI249" s="3620"/>
      <c r="AJ249" s="3620"/>
      <c r="AK249" s="3620"/>
      <c r="AL249" s="3620"/>
      <c r="AM249" s="3620"/>
      <c r="AN249" s="3620"/>
      <c r="AO249" s="3620"/>
      <c r="AP249" s="3620"/>
      <c r="AQ249" s="2148"/>
      <c r="AR249" s="1957"/>
      <c r="AS249" s="1957"/>
      <c r="AT249" s="1957"/>
      <c r="AU249" s="1973"/>
      <c r="AV249" s="1945"/>
      <c r="AW249" s="1935"/>
      <c r="AX249" s="1599"/>
      <c r="AY249" s="1936"/>
      <c r="AZ249" s="1627"/>
      <c r="BA249" s="1222"/>
      <c r="BB249" s="1222"/>
      <c r="BC249" s="1222"/>
      <c r="BD249" s="1223"/>
      <c r="BE249" s="1223"/>
      <c r="BF249" s="1222"/>
      <c r="BG249" s="1223"/>
      <c r="BH249" s="1223"/>
      <c r="BI249" s="1232"/>
      <c r="BJ249" s="1223"/>
      <c r="BK249" s="1223"/>
      <c r="BL249" s="1223"/>
      <c r="BM249" s="1223"/>
      <c r="BN249" s="1223"/>
      <c r="BO249" s="1224"/>
      <c r="BP249" s="1225"/>
      <c r="BQ249" s="1068"/>
      <c r="BR249" s="1069"/>
    </row>
    <row r="250" spans="1:70" ht="24" hidden="1" customHeight="1" x14ac:dyDescent="0.55000000000000004">
      <c r="A250" s="1387">
        <v>0</v>
      </c>
      <c r="B250" s="1387">
        <v>9</v>
      </c>
      <c r="C250" s="1387">
        <v>0</v>
      </c>
      <c r="D250" s="1387">
        <v>7</v>
      </c>
      <c r="E250" s="1387">
        <v>2</v>
      </c>
      <c r="F250" s="1387">
        <v>9</v>
      </c>
      <c r="G250" s="1387">
        <v>1</v>
      </c>
      <c r="H250" s="1387">
        <v>6</v>
      </c>
      <c r="I250" s="3927"/>
      <c r="J250" s="2802" t="str">
        <f t="shared" si="78"/>
        <v>09072916</v>
      </c>
      <c r="K250" s="847"/>
      <c r="L250" s="847"/>
      <c r="M250" s="847"/>
      <c r="N250" s="847"/>
      <c r="O250" s="847"/>
      <c r="P250" s="847"/>
      <c r="Q250" s="847"/>
      <c r="R250" s="847"/>
      <c r="S250" s="765" t="s">
        <v>456</v>
      </c>
      <c r="T250" s="789"/>
      <c r="U250" s="789" t="s">
        <v>2992</v>
      </c>
      <c r="V250" s="1017" t="s">
        <v>291</v>
      </c>
      <c r="W250" s="3124" t="s">
        <v>2993</v>
      </c>
      <c r="X250" s="789"/>
      <c r="Y250" s="3041" t="s">
        <v>649</v>
      </c>
      <c r="Z250" s="547"/>
      <c r="AA250" s="547"/>
      <c r="AB250" s="3631"/>
      <c r="AC250" s="3507">
        <f t="shared" ref="AC250:AC274" si="83">AX250</f>
        <v>0</v>
      </c>
      <c r="AD250" s="3667"/>
      <c r="AE250" s="3667"/>
      <c r="AF250" s="3572"/>
      <c r="AG250" s="3398">
        <f t="shared" ref="AG250:AG270" si="84">SUM(AH250:AM250)</f>
        <v>0</v>
      </c>
      <c r="AH250" s="3572"/>
      <c r="AI250" s="3572"/>
      <c r="AJ250" s="3572"/>
      <c r="AK250" s="3572"/>
      <c r="AL250" s="3572"/>
      <c r="AM250" s="3572"/>
      <c r="AN250" s="3572"/>
      <c r="AO250" s="3572"/>
      <c r="AP250" s="3398">
        <f t="shared" ref="AP250:AP270" si="85">SUM(AQ250:AU250)</f>
        <v>0</v>
      </c>
      <c r="AQ250" s="2142"/>
      <c r="AR250" s="1910"/>
      <c r="AS250" s="1910"/>
      <c r="AT250" s="1910"/>
      <c r="AU250" s="1911"/>
      <c r="AV250" s="1893"/>
      <c r="AW250" s="2916">
        <f t="shared" ref="AW250:AW271" si="86">(AZ250*AP250)+(BA250*AG250)+(BB250*AG250)+(BC250*AG250)</f>
        <v>0</v>
      </c>
      <c r="AX250" s="3042">
        <f>AW250/'Radiología simple.'!$AO$8</f>
        <v>0</v>
      </c>
      <c r="AY250" s="1807" t="str" cm="1">
        <f t="array" ref="AY250">_xlfn.IFS(AX250&lt;4,"estandar",AX250&gt;9,"compleja",AX250&gt;4,"avanzada")</f>
        <v>estandar</v>
      </c>
      <c r="AZ250" s="3289">
        <v>2</v>
      </c>
      <c r="BA250" s="1204"/>
      <c r="BB250" s="1204"/>
      <c r="BC250" s="1204"/>
      <c r="BD250" s="1164"/>
      <c r="BE250" s="1164"/>
      <c r="BF250" s="1204"/>
      <c r="BG250" s="1164"/>
      <c r="BH250" s="1164"/>
      <c r="BI250" s="1162"/>
      <c r="BJ250" s="1164"/>
      <c r="BK250" s="1164"/>
      <c r="BL250" s="1248"/>
      <c r="BM250" s="1164"/>
      <c r="BN250" s="1164"/>
      <c r="BO250" s="1165"/>
      <c r="BP250" s="1200"/>
      <c r="BQ250" s="470"/>
      <c r="BR250" s="471"/>
    </row>
    <row r="251" spans="1:70" s="602" customFormat="1" ht="51.75" customHeight="1" x14ac:dyDescent="0.35">
      <c r="A251" s="1387">
        <v>0</v>
      </c>
      <c r="B251" s="1387">
        <v>9</v>
      </c>
      <c r="C251" s="1387">
        <v>0</v>
      </c>
      <c r="D251" s="1387">
        <v>7</v>
      </c>
      <c r="E251" s="1387">
        <v>2</v>
      </c>
      <c r="F251" s="1387">
        <v>9</v>
      </c>
      <c r="G251" s="1387">
        <v>1</v>
      </c>
      <c r="H251" s="1387">
        <v>7</v>
      </c>
      <c r="I251" s="2820"/>
      <c r="J251" s="2766" t="str">
        <f t="shared" si="78"/>
        <v>09072917</v>
      </c>
      <c r="K251" s="3326"/>
      <c r="L251" s="3326"/>
      <c r="M251" s="3326"/>
      <c r="N251" s="3326"/>
      <c r="O251" s="3326"/>
      <c r="P251" s="3326"/>
      <c r="Q251" s="3326"/>
      <c r="R251" s="3326"/>
      <c r="S251" s="2669" t="s">
        <v>94</v>
      </c>
      <c r="T251" s="2671"/>
      <c r="U251" s="2708" t="s">
        <v>2994</v>
      </c>
      <c r="V251" s="2870" t="s">
        <v>291</v>
      </c>
      <c r="W251" s="3286" t="s">
        <v>2995</v>
      </c>
      <c r="X251" s="3327"/>
      <c r="Y251" s="2546"/>
      <c r="Z251" s="2543"/>
      <c r="AA251" s="2543"/>
      <c r="AB251" s="3329"/>
      <c r="AC251" s="3507">
        <f t="shared" si="83"/>
        <v>0</v>
      </c>
      <c r="AD251" s="3665"/>
      <c r="AE251" s="3665"/>
      <c r="AF251" s="3559"/>
      <c r="AG251" s="3398">
        <f t="shared" si="84"/>
        <v>0</v>
      </c>
      <c r="AH251" s="3572"/>
      <c r="AI251" s="3572"/>
      <c r="AJ251" s="3572"/>
      <c r="AK251" s="3572"/>
      <c r="AL251" s="3572"/>
      <c r="AM251" s="3572"/>
      <c r="AN251" s="3572"/>
      <c r="AO251" s="3572"/>
      <c r="AP251" s="3398">
        <f t="shared" si="85"/>
        <v>0</v>
      </c>
      <c r="AQ251" s="2142"/>
      <c r="AR251" s="1910"/>
      <c r="AS251" s="1910"/>
      <c r="AT251" s="1910"/>
      <c r="AU251" s="1911"/>
      <c r="AV251" s="1893"/>
      <c r="AW251" s="2916">
        <f t="shared" si="86"/>
        <v>0</v>
      </c>
      <c r="AX251" s="3042">
        <f>AW251/'Radiología simple.'!$AO$8</f>
        <v>0</v>
      </c>
      <c r="AY251" s="1807" t="str" cm="1">
        <f t="array" ref="AY251">_xlfn.IFS(AX251&lt;4,"estandar",AX251&gt;9,"compleja",AX251&gt;4,"avanzada")</f>
        <v>estandar</v>
      </c>
      <c r="AZ251" s="3297">
        <v>2</v>
      </c>
      <c r="BA251" s="1204"/>
      <c r="BB251" s="1204"/>
      <c r="BC251" s="1204"/>
      <c r="BD251" s="1164"/>
      <c r="BE251" s="1164"/>
      <c r="BF251" s="1204"/>
      <c r="BG251" s="1164"/>
      <c r="BH251" s="1164"/>
      <c r="BI251" s="1165"/>
      <c r="BJ251" s="1164"/>
      <c r="BK251" s="1164"/>
      <c r="BL251" s="1248"/>
      <c r="BM251" s="1164"/>
      <c r="BN251" s="1164"/>
      <c r="BO251" s="1165"/>
      <c r="BP251" s="1200"/>
      <c r="BQ251" s="1068"/>
      <c r="BR251" s="1069"/>
    </row>
    <row r="252" spans="1:70" s="602" customFormat="1" ht="51.75" customHeight="1" x14ac:dyDescent="0.35">
      <c r="A252" s="1387">
        <v>0</v>
      </c>
      <c r="B252" s="1387">
        <v>9</v>
      </c>
      <c r="C252" s="1387">
        <v>0</v>
      </c>
      <c r="D252" s="1387">
        <v>7</v>
      </c>
      <c r="E252" s="1387">
        <v>2</v>
      </c>
      <c r="F252" s="1387">
        <v>9</v>
      </c>
      <c r="G252" s="1387">
        <v>1</v>
      </c>
      <c r="H252" s="1387">
        <v>8</v>
      </c>
      <c r="I252" s="2820" t="s">
        <v>2996</v>
      </c>
      <c r="J252" s="2766" t="str">
        <f t="shared" si="78"/>
        <v>09072918</v>
      </c>
      <c r="K252" s="3326"/>
      <c r="L252" s="3326"/>
      <c r="M252" s="3326"/>
      <c r="N252" s="3326"/>
      <c r="O252" s="3326"/>
      <c r="P252" s="3326"/>
      <c r="Q252" s="3326"/>
      <c r="R252" s="3326"/>
      <c r="S252" s="2669" t="s">
        <v>94</v>
      </c>
      <c r="T252" s="2671"/>
      <c r="U252" s="2708" t="s">
        <v>2997</v>
      </c>
      <c r="V252" s="2870" t="s">
        <v>2956</v>
      </c>
      <c r="W252" s="3286" t="s">
        <v>2998</v>
      </c>
      <c r="X252" s="3327"/>
      <c r="Y252" s="2546"/>
      <c r="Z252" s="2543"/>
      <c r="AA252" s="2543"/>
      <c r="AB252" s="3072">
        <v>22.6</v>
      </c>
      <c r="AC252" s="3507">
        <f t="shared" si="83"/>
        <v>0</v>
      </c>
      <c r="AD252" s="3666">
        <v>106.6</v>
      </c>
      <c r="AE252" s="3666"/>
      <c r="AF252" s="3559" t="s">
        <v>2961</v>
      </c>
      <c r="AG252" s="3398">
        <f t="shared" si="84"/>
        <v>0</v>
      </c>
      <c r="AH252" s="3572"/>
      <c r="AI252" s="3572"/>
      <c r="AJ252" s="3572"/>
      <c r="AK252" s="3572"/>
      <c r="AL252" s="3572"/>
      <c r="AM252" s="3572"/>
      <c r="AN252" s="3572"/>
      <c r="AO252" s="3572"/>
      <c r="AP252" s="3398">
        <f t="shared" si="85"/>
        <v>0</v>
      </c>
      <c r="AQ252" s="2142"/>
      <c r="AR252" s="1910"/>
      <c r="AS252" s="1910"/>
      <c r="AT252" s="1910"/>
      <c r="AU252" s="1911"/>
      <c r="AV252" s="1893"/>
      <c r="AW252" s="2916">
        <f t="shared" si="86"/>
        <v>0</v>
      </c>
      <c r="AX252" s="3042">
        <f>AW252/'Radiología simple.'!$AO$8</f>
        <v>0</v>
      </c>
      <c r="AY252" s="1807" t="str" cm="1">
        <f t="array" ref="AY252">_xlfn.IFS(AX252&lt;4,"estandar",AX252&gt;9,"compleja",AX252&gt;4,"avanzada")</f>
        <v>estandar</v>
      </c>
      <c r="AZ252" s="3297">
        <v>2</v>
      </c>
      <c r="BA252" s="1204"/>
      <c r="BB252" s="1204"/>
      <c r="BC252" s="1204"/>
      <c r="BD252" s="1164"/>
      <c r="BE252" s="1164"/>
      <c r="BF252" s="1204"/>
      <c r="BG252" s="1164"/>
      <c r="BH252" s="1164"/>
      <c r="BI252" s="1165"/>
      <c r="BJ252" s="1164"/>
      <c r="BK252" s="1164"/>
      <c r="BL252" s="1248"/>
      <c r="BM252" s="1164"/>
      <c r="BN252" s="1164"/>
      <c r="BO252" s="1165"/>
      <c r="BP252" s="1200"/>
      <c r="BQ252" s="1068"/>
      <c r="BR252" s="1069"/>
    </row>
    <row r="253" spans="1:70" s="602" customFormat="1" ht="51.75" customHeight="1" x14ac:dyDescent="0.35">
      <c r="A253" s="1387">
        <v>0</v>
      </c>
      <c r="B253" s="1387">
        <v>9</v>
      </c>
      <c r="C253" s="1387">
        <v>0</v>
      </c>
      <c r="D253" s="1387">
        <v>7</v>
      </c>
      <c r="E253" s="1387">
        <v>2</v>
      </c>
      <c r="F253" s="1387">
        <v>9</v>
      </c>
      <c r="G253" s="1387">
        <v>1</v>
      </c>
      <c r="H253" s="1387">
        <v>9</v>
      </c>
      <c r="I253" s="2820" t="s">
        <v>2999</v>
      </c>
      <c r="J253" s="2766" t="str">
        <f t="shared" si="78"/>
        <v>09072919</v>
      </c>
      <c r="K253" s="3326"/>
      <c r="L253" s="3326"/>
      <c r="M253" s="3326"/>
      <c r="N253" s="3326"/>
      <c r="O253" s="3326"/>
      <c r="P253" s="3326"/>
      <c r="Q253" s="3326"/>
      <c r="R253" s="3326"/>
      <c r="S253" s="2669" t="s">
        <v>94</v>
      </c>
      <c r="T253" s="2671"/>
      <c r="U253" s="2708" t="s">
        <v>3000</v>
      </c>
      <c r="V253" s="2870" t="s">
        <v>2956</v>
      </c>
      <c r="W253" s="3286" t="s">
        <v>3001</v>
      </c>
      <c r="X253" s="3327"/>
      <c r="Y253" s="2546"/>
      <c r="Z253" s="2543"/>
      <c r="AA253" s="2543"/>
      <c r="AB253" s="3072">
        <v>20.7</v>
      </c>
      <c r="AC253" s="3507">
        <f t="shared" si="83"/>
        <v>10</v>
      </c>
      <c r="AD253" s="3666">
        <v>107.7</v>
      </c>
      <c r="AE253" s="3666"/>
      <c r="AF253" s="3559" t="s">
        <v>2981</v>
      </c>
      <c r="AG253" s="3398">
        <f t="shared" si="84"/>
        <v>0</v>
      </c>
      <c r="AH253" s="3572"/>
      <c r="AI253" s="3572"/>
      <c r="AJ253" s="3572"/>
      <c r="AK253" s="3572"/>
      <c r="AL253" s="3572"/>
      <c r="AM253" s="3572"/>
      <c r="AN253" s="3572"/>
      <c r="AO253" s="3572"/>
      <c r="AP253" s="3398">
        <v>60</v>
      </c>
      <c r="AQ253" s="2142"/>
      <c r="AR253" s="1910"/>
      <c r="AS253" s="1910"/>
      <c r="AT253" s="1910"/>
      <c r="AU253" s="1911"/>
      <c r="AV253" s="1893"/>
      <c r="AW253" s="2916">
        <f t="shared" si="86"/>
        <v>120</v>
      </c>
      <c r="AX253" s="3042">
        <f>AW253/'Radiología simple.'!$AO$8</f>
        <v>10</v>
      </c>
      <c r="AY253" s="1807" t="str" cm="1">
        <f t="array" ref="AY253">_xlfn.IFS(AX253&lt;4,"estandar",AX253&gt;9,"compleja",AX253&gt;4,"avanzada")</f>
        <v>compleja</v>
      </c>
      <c r="AZ253" s="3297">
        <v>2</v>
      </c>
      <c r="BA253" s="1204"/>
      <c r="BB253" s="1204"/>
      <c r="BC253" s="1204"/>
      <c r="BD253" s="1164"/>
      <c r="BE253" s="1164"/>
      <c r="BF253" s="1204"/>
      <c r="BG253" s="1164"/>
      <c r="BH253" s="1164"/>
      <c r="BI253" s="1165"/>
      <c r="BJ253" s="1164"/>
      <c r="BK253" s="1164"/>
      <c r="BL253" s="1248"/>
      <c r="BM253" s="1164"/>
      <c r="BN253" s="1164"/>
      <c r="BO253" s="1165"/>
      <c r="BP253" s="1200"/>
      <c r="BQ253" s="1068"/>
      <c r="BR253" s="1069"/>
    </row>
    <row r="254" spans="1:70" s="602" customFormat="1" ht="51.75" customHeight="1" x14ac:dyDescent="0.35">
      <c r="A254" s="1387">
        <v>0</v>
      </c>
      <c r="B254" s="1387">
        <v>9</v>
      </c>
      <c r="C254" s="1387">
        <v>0</v>
      </c>
      <c r="D254" s="1387">
        <v>7</v>
      </c>
      <c r="E254" s="1387">
        <v>2</v>
      </c>
      <c r="F254" s="1387">
        <v>9</v>
      </c>
      <c r="G254" s="1387">
        <v>2</v>
      </c>
      <c r="H254" s="1387">
        <v>0</v>
      </c>
      <c r="I254" s="2820" t="s">
        <v>3002</v>
      </c>
      <c r="J254" s="2766" t="str">
        <f t="shared" si="78"/>
        <v>09072920</v>
      </c>
      <c r="K254" s="3326"/>
      <c r="L254" s="3326"/>
      <c r="M254" s="3326"/>
      <c r="N254" s="3326"/>
      <c r="O254" s="3326"/>
      <c r="P254" s="3326"/>
      <c r="Q254" s="3326"/>
      <c r="R254" s="3326"/>
      <c r="S254" s="2669" t="s">
        <v>94</v>
      </c>
      <c r="T254" s="2671"/>
      <c r="U254" s="2708" t="s">
        <v>2933</v>
      </c>
      <c r="V254" s="2870" t="s">
        <v>2956</v>
      </c>
      <c r="W254" s="3286" t="s">
        <v>3003</v>
      </c>
      <c r="X254" s="3327"/>
      <c r="Y254" s="2546"/>
      <c r="Z254" s="2543"/>
      <c r="AA254" s="2543"/>
      <c r="AB254" s="3072">
        <v>20.7</v>
      </c>
      <c r="AC254" s="3507">
        <f t="shared" si="83"/>
        <v>13.333333333333334</v>
      </c>
      <c r="AD254" s="3666">
        <v>107.7</v>
      </c>
      <c r="AE254" s="3666"/>
      <c r="AF254" s="3559" t="s">
        <v>2981</v>
      </c>
      <c r="AG254" s="3398">
        <v>100</v>
      </c>
      <c r="AH254" s="3572"/>
      <c r="AI254" s="3572"/>
      <c r="AJ254" s="3572"/>
      <c r="AK254" s="3572"/>
      <c r="AL254" s="3572"/>
      <c r="AM254" s="3572"/>
      <c r="AN254" s="3572"/>
      <c r="AO254" s="3572"/>
      <c r="AP254" s="3398">
        <v>80</v>
      </c>
      <c r="AQ254" s="2142"/>
      <c r="AR254" s="1910"/>
      <c r="AS254" s="1910"/>
      <c r="AT254" s="1910"/>
      <c r="AU254" s="1911"/>
      <c r="AV254" s="1893"/>
      <c r="AW254" s="2916">
        <f t="shared" si="86"/>
        <v>160</v>
      </c>
      <c r="AX254" s="3042">
        <f>AW254/'Radiología simple.'!$AO$8</f>
        <v>13.333333333333334</v>
      </c>
      <c r="AY254" s="1807" t="str" cm="1">
        <f t="array" ref="AY254">_xlfn.IFS(AX254&lt;4,"estandar",AX254&gt;9,"compleja",AX254&gt;4,"avanzada")</f>
        <v>compleja</v>
      </c>
      <c r="AZ254" s="3297">
        <v>2</v>
      </c>
      <c r="BA254" s="1204"/>
      <c r="BB254" s="1204"/>
      <c r="BC254" s="1204"/>
      <c r="BD254" s="1164"/>
      <c r="BE254" s="1164"/>
      <c r="BF254" s="1204"/>
      <c r="BG254" s="1164"/>
      <c r="BH254" s="1164"/>
      <c r="BI254" s="1165"/>
      <c r="BJ254" s="1164"/>
      <c r="BK254" s="1164"/>
      <c r="BL254" s="1248"/>
      <c r="BM254" s="1164"/>
      <c r="BN254" s="1164"/>
      <c r="BO254" s="1165"/>
      <c r="BP254" s="1200"/>
      <c r="BQ254" s="1068"/>
      <c r="BR254" s="1069"/>
    </row>
    <row r="255" spans="1:70" s="602" customFormat="1" ht="51.75" customHeight="1" x14ac:dyDescent="0.35">
      <c r="A255" s="1387">
        <v>0</v>
      </c>
      <c r="B255" s="1387">
        <v>9</v>
      </c>
      <c r="C255" s="1387">
        <v>0</v>
      </c>
      <c r="D255" s="1387">
        <v>7</v>
      </c>
      <c r="E255" s="1387">
        <v>2</v>
      </c>
      <c r="F255" s="1387">
        <v>9</v>
      </c>
      <c r="G255" s="1387">
        <v>2</v>
      </c>
      <c r="H255" s="1387">
        <v>1</v>
      </c>
      <c r="I255" s="2820" t="s">
        <v>3004</v>
      </c>
      <c r="J255" s="2766" t="str">
        <f t="shared" si="78"/>
        <v>09072921</v>
      </c>
      <c r="K255" s="3326"/>
      <c r="L255" s="3326"/>
      <c r="M255" s="3326"/>
      <c r="N255" s="3326"/>
      <c r="O255" s="3326"/>
      <c r="P255" s="3326"/>
      <c r="Q255" s="3326"/>
      <c r="R255" s="3326"/>
      <c r="S255" s="2669" t="s">
        <v>94</v>
      </c>
      <c r="T255" s="2671"/>
      <c r="U255" s="2708" t="s">
        <v>2934</v>
      </c>
      <c r="V255" s="2870" t="s">
        <v>2956</v>
      </c>
      <c r="W255" s="3286" t="s">
        <v>3005</v>
      </c>
      <c r="X255" s="3327"/>
      <c r="Y255" s="2546"/>
      <c r="Z255" s="2543"/>
      <c r="AA255" s="2543"/>
      <c r="AB255" s="3072">
        <v>18.8</v>
      </c>
      <c r="AC255" s="3507">
        <f t="shared" si="83"/>
        <v>13.333333333333334</v>
      </c>
      <c r="AD255" s="3666">
        <v>105.2</v>
      </c>
      <c r="AE255" s="3666"/>
      <c r="AF255" s="3559" t="s">
        <v>2971</v>
      </c>
      <c r="AG255" s="3398">
        <v>100</v>
      </c>
      <c r="AH255" s="3572"/>
      <c r="AI255" s="3572"/>
      <c r="AJ255" s="3572"/>
      <c r="AK255" s="3572"/>
      <c r="AL255" s="3572"/>
      <c r="AM255" s="3572"/>
      <c r="AN255" s="3572"/>
      <c r="AO255" s="3572"/>
      <c r="AP255" s="3398">
        <v>80</v>
      </c>
      <c r="AQ255" s="2142"/>
      <c r="AR255" s="1910"/>
      <c r="AS255" s="1910"/>
      <c r="AT255" s="1910"/>
      <c r="AU255" s="1911"/>
      <c r="AV255" s="1893"/>
      <c r="AW255" s="2916">
        <f t="shared" si="86"/>
        <v>160</v>
      </c>
      <c r="AX255" s="3042">
        <f>AW255/'Radiología simple.'!$AO$8</f>
        <v>13.333333333333334</v>
      </c>
      <c r="AY255" s="1807" t="str" cm="1">
        <f t="array" ref="AY255">_xlfn.IFS(AX255&lt;4,"estandar",AX255&gt;9,"compleja",AX255&gt;4,"avanzada")</f>
        <v>compleja</v>
      </c>
      <c r="AZ255" s="3297">
        <v>2</v>
      </c>
      <c r="BA255" s="1204"/>
      <c r="BB255" s="1204"/>
      <c r="BC255" s="1204"/>
      <c r="BD255" s="1164"/>
      <c r="BE255" s="1164"/>
      <c r="BF255" s="1204"/>
      <c r="BG255" s="1164"/>
      <c r="BH255" s="1164"/>
      <c r="BI255" s="1165"/>
      <c r="BJ255" s="1164"/>
      <c r="BK255" s="1164"/>
      <c r="BL255" s="1248"/>
      <c r="BM255" s="1164"/>
      <c r="BN255" s="1164"/>
      <c r="BO255" s="1165"/>
      <c r="BP255" s="1200"/>
      <c r="BQ255" s="1068"/>
      <c r="BR255" s="1069"/>
    </row>
    <row r="256" spans="1:70" s="602" customFormat="1" ht="51.75" customHeight="1" x14ac:dyDescent="0.35">
      <c r="A256" s="1387">
        <v>0</v>
      </c>
      <c r="B256" s="1387">
        <v>9</v>
      </c>
      <c r="C256" s="1387">
        <v>0</v>
      </c>
      <c r="D256" s="1387">
        <v>7</v>
      </c>
      <c r="E256" s="1387">
        <v>2</v>
      </c>
      <c r="F256" s="1387">
        <v>9</v>
      </c>
      <c r="G256" s="1387">
        <v>2</v>
      </c>
      <c r="H256" s="1387">
        <v>2</v>
      </c>
      <c r="I256" s="2820" t="s">
        <v>3006</v>
      </c>
      <c r="J256" s="2766" t="str">
        <f t="shared" si="78"/>
        <v>09072922</v>
      </c>
      <c r="K256" s="3326"/>
      <c r="L256" s="3326"/>
      <c r="M256" s="3326"/>
      <c r="N256" s="3326"/>
      <c r="O256" s="3326"/>
      <c r="P256" s="3326"/>
      <c r="Q256" s="3326"/>
      <c r="R256" s="3326"/>
      <c r="S256" s="2669" t="s">
        <v>94</v>
      </c>
      <c r="T256" s="2671"/>
      <c r="U256" s="2708" t="s">
        <v>3007</v>
      </c>
      <c r="V256" s="2870" t="s">
        <v>291</v>
      </c>
      <c r="W256" s="3286" t="s">
        <v>3008</v>
      </c>
      <c r="X256" s="3327"/>
      <c r="Y256" s="2546"/>
      <c r="Z256" s="2543"/>
      <c r="AA256" s="2543"/>
      <c r="AB256" s="3072"/>
      <c r="AC256" s="3507">
        <f t="shared" si="83"/>
        <v>13.333333333333334</v>
      </c>
      <c r="AD256" s="3666"/>
      <c r="AE256" s="3666"/>
      <c r="AF256" s="3559"/>
      <c r="AG256" s="3398">
        <v>120</v>
      </c>
      <c r="AH256" s="3572"/>
      <c r="AI256" s="3572"/>
      <c r="AJ256" s="3572"/>
      <c r="AK256" s="3572"/>
      <c r="AL256" s="3572"/>
      <c r="AM256" s="3572"/>
      <c r="AN256" s="3572"/>
      <c r="AO256" s="3572"/>
      <c r="AP256" s="3398">
        <v>80</v>
      </c>
      <c r="AQ256" s="2142"/>
      <c r="AR256" s="1910"/>
      <c r="AS256" s="1910"/>
      <c r="AT256" s="1910"/>
      <c r="AU256" s="1911"/>
      <c r="AV256" s="1893"/>
      <c r="AW256" s="2916">
        <f t="shared" si="86"/>
        <v>160</v>
      </c>
      <c r="AX256" s="3042">
        <f>AW256/'Radiología simple.'!$AO$8</f>
        <v>13.333333333333334</v>
      </c>
      <c r="AY256" s="1807" t="str" cm="1">
        <f t="array" ref="AY256">_xlfn.IFS(AX256&lt;4,"estandar",AX256&gt;9,"compleja",AX256&gt;4,"avanzada")</f>
        <v>compleja</v>
      </c>
      <c r="AZ256" s="3297">
        <v>2</v>
      </c>
      <c r="BA256" s="1204"/>
      <c r="BB256" s="1204"/>
      <c r="BC256" s="1204"/>
      <c r="BD256" s="1164"/>
      <c r="BE256" s="1164"/>
      <c r="BF256" s="1204"/>
      <c r="BG256" s="1164"/>
      <c r="BH256" s="1164"/>
      <c r="BI256" s="1165"/>
      <c r="BJ256" s="1164"/>
      <c r="BK256" s="1164"/>
      <c r="BL256" s="1248"/>
      <c r="BM256" s="1164"/>
      <c r="BN256" s="1164"/>
      <c r="BO256" s="1165"/>
      <c r="BP256" s="1200"/>
      <c r="BQ256" s="1068"/>
      <c r="BR256" s="1069"/>
    </row>
    <row r="257" spans="1:70" s="602" customFormat="1" ht="51.75" customHeight="1" x14ac:dyDescent="0.35">
      <c r="A257" s="1387">
        <v>0</v>
      </c>
      <c r="B257" s="1387">
        <v>9</v>
      </c>
      <c r="C257" s="1387">
        <v>0</v>
      </c>
      <c r="D257" s="1387">
        <v>7</v>
      </c>
      <c r="E257" s="1387">
        <v>2</v>
      </c>
      <c r="F257" s="1387">
        <v>9</v>
      </c>
      <c r="G257" s="1387">
        <v>2</v>
      </c>
      <c r="H257" s="1387">
        <v>3</v>
      </c>
      <c r="I257" s="2820" t="s">
        <v>3009</v>
      </c>
      <c r="J257" s="2766" t="str">
        <f t="shared" si="78"/>
        <v>09072923</v>
      </c>
      <c r="K257" s="3326"/>
      <c r="L257" s="3326"/>
      <c r="M257" s="3326"/>
      <c r="N257" s="3326"/>
      <c r="O257" s="3326"/>
      <c r="P257" s="3326"/>
      <c r="Q257" s="3326"/>
      <c r="R257" s="3326"/>
      <c r="S257" s="2669" t="s">
        <v>94</v>
      </c>
      <c r="T257" s="2671"/>
      <c r="U257" s="2708" t="s">
        <v>2937</v>
      </c>
      <c r="V257" s="2870" t="s">
        <v>2956</v>
      </c>
      <c r="W257" s="3286" t="s">
        <v>3010</v>
      </c>
      <c r="X257" s="3327"/>
      <c r="Y257" s="2546"/>
      <c r="Z257" s="2543"/>
      <c r="AA257" s="2543"/>
      <c r="AB257" s="3072">
        <v>20.7</v>
      </c>
      <c r="AC257" s="3507">
        <f t="shared" si="83"/>
        <v>13.333333333333334</v>
      </c>
      <c r="AD257" s="3666">
        <v>107.7</v>
      </c>
      <c r="AE257" s="3666"/>
      <c r="AF257" s="3559" t="s">
        <v>2981</v>
      </c>
      <c r="AG257" s="3398">
        <v>100</v>
      </c>
      <c r="AH257" s="3572"/>
      <c r="AI257" s="3572"/>
      <c r="AJ257" s="3572"/>
      <c r="AK257" s="3572"/>
      <c r="AL257" s="3572"/>
      <c r="AM257" s="3572"/>
      <c r="AN257" s="3572"/>
      <c r="AO257" s="3572"/>
      <c r="AP257" s="3398">
        <v>80</v>
      </c>
      <c r="AQ257" s="2142"/>
      <c r="AR257" s="1910"/>
      <c r="AS257" s="1910"/>
      <c r="AT257" s="1910"/>
      <c r="AU257" s="1911"/>
      <c r="AV257" s="1893"/>
      <c r="AW257" s="2916">
        <f t="shared" si="86"/>
        <v>160</v>
      </c>
      <c r="AX257" s="3042">
        <f>AW257/'Radiología simple.'!$AO$8</f>
        <v>13.333333333333334</v>
      </c>
      <c r="AY257" s="1807" t="str" cm="1">
        <f t="array" ref="AY257">_xlfn.IFS(AX257&lt;4,"estandar",AX257&gt;9,"compleja",AX257&gt;4,"avanzada")</f>
        <v>compleja</v>
      </c>
      <c r="AZ257" s="3297">
        <v>2</v>
      </c>
      <c r="BA257" s="1204"/>
      <c r="BB257" s="1204"/>
      <c r="BC257" s="1204"/>
      <c r="BD257" s="1164"/>
      <c r="BE257" s="1164"/>
      <c r="BF257" s="1204"/>
      <c r="BG257" s="1164"/>
      <c r="BH257" s="1164"/>
      <c r="BI257" s="1165"/>
      <c r="BJ257" s="1164"/>
      <c r="BK257" s="1164"/>
      <c r="BL257" s="1248"/>
      <c r="BM257" s="1164"/>
      <c r="BN257" s="1164"/>
      <c r="BO257" s="1165"/>
      <c r="BP257" s="1200"/>
      <c r="BQ257" s="1068"/>
      <c r="BR257" s="1069"/>
    </row>
    <row r="258" spans="1:70" s="602" customFormat="1" ht="51.75" customHeight="1" x14ac:dyDescent="0.35">
      <c r="A258" s="1387">
        <v>0</v>
      </c>
      <c r="B258" s="1387">
        <v>9</v>
      </c>
      <c r="C258" s="1387">
        <v>0</v>
      </c>
      <c r="D258" s="1387">
        <v>7</v>
      </c>
      <c r="E258" s="1387">
        <v>2</v>
      </c>
      <c r="F258" s="1387">
        <v>9</v>
      </c>
      <c r="G258" s="1387">
        <v>2</v>
      </c>
      <c r="H258" s="1387">
        <v>4</v>
      </c>
      <c r="I258" s="2820" t="s">
        <v>3011</v>
      </c>
      <c r="J258" s="2766" t="str">
        <f t="shared" si="78"/>
        <v>09072924</v>
      </c>
      <c r="K258" s="3326"/>
      <c r="L258" s="3326"/>
      <c r="M258" s="3326"/>
      <c r="N258" s="3326"/>
      <c r="O258" s="3326"/>
      <c r="P258" s="3326"/>
      <c r="Q258" s="3326"/>
      <c r="R258" s="3326"/>
      <c r="S258" s="2669" t="s">
        <v>94</v>
      </c>
      <c r="T258" s="2671"/>
      <c r="U258" s="2708" t="s">
        <v>3012</v>
      </c>
      <c r="V258" s="2870" t="s">
        <v>291</v>
      </c>
      <c r="W258" s="3286" t="s">
        <v>3013</v>
      </c>
      <c r="X258" s="3327"/>
      <c r="Y258" s="2546"/>
      <c r="Z258" s="2543"/>
      <c r="AA258" s="2543"/>
      <c r="AB258" s="3072"/>
      <c r="AC258" s="3507">
        <f t="shared" si="83"/>
        <v>13.333333333333334</v>
      </c>
      <c r="AD258" s="3666"/>
      <c r="AE258" s="3666"/>
      <c r="AF258" s="3559"/>
      <c r="AG258" s="3398">
        <v>100</v>
      </c>
      <c r="AH258" s="3572"/>
      <c r="AI258" s="3572"/>
      <c r="AJ258" s="3572"/>
      <c r="AK258" s="3572"/>
      <c r="AL258" s="3572"/>
      <c r="AM258" s="3572"/>
      <c r="AN258" s="3572"/>
      <c r="AO258" s="3572"/>
      <c r="AP258" s="3398">
        <v>80</v>
      </c>
      <c r="AQ258" s="2142"/>
      <c r="AR258" s="1910"/>
      <c r="AS258" s="1910"/>
      <c r="AT258" s="1910"/>
      <c r="AU258" s="1911"/>
      <c r="AV258" s="1893"/>
      <c r="AW258" s="2916">
        <f t="shared" si="86"/>
        <v>160</v>
      </c>
      <c r="AX258" s="3042">
        <f>AW258/'Radiología simple.'!$AO$8</f>
        <v>13.333333333333334</v>
      </c>
      <c r="AY258" s="1807" t="str" cm="1">
        <f t="array" ref="AY258">_xlfn.IFS(AX258&lt;4,"estandar",AX258&gt;9,"compleja",AX258&gt;4,"avanzada")</f>
        <v>compleja</v>
      </c>
      <c r="AZ258" s="3297">
        <v>2</v>
      </c>
      <c r="BA258" s="1204"/>
      <c r="BB258" s="1204"/>
      <c r="BC258" s="1204"/>
      <c r="BD258" s="1164"/>
      <c r="BE258" s="1164"/>
      <c r="BF258" s="1204"/>
      <c r="BG258" s="1164"/>
      <c r="BH258" s="1164"/>
      <c r="BI258" s="1165"/>
      <c r="BJ258" s="1164"/>
      <c r="BK258" s="1164"/>
      <c r="BL258" s="1248"/>
      <c r="BM258" s="1164"/>
      <c r="BN258" s="1164"/>
      <c r="BO258" s="1165"/>
      <c r="BP258" s="1200"/>
      <c r="BQ258" s="1068"/>
      <c r="BR258" s="1069"/>
    </row>
    <row r="259" spans="1:70" s="602" customFormat="1" ht="51.75" customHeight="1" x14ac:dyDescent="0.35">
      <c r="A259" s="1387">
        <v>0</v>
      </c>
      <c r="B259" s="1387">
        <v>9</v>
      </c>
      <c r="C259" s="1387">
        <v>0</v>
      </c>
      <c r="D259" s="1387">
        <v>7</v>
      </c>
      <c r="E259" s="1387">
        <v>2</v>
      </c>
      <c r="F259" s="1387">
        <v>9</v>
      </c>
      <c r="G259" s="1387">
        <v>2</v>
      </c>
      <c r="H259" s="1387">
        <v>5</v>
      </c>
      <c r="I259" s="2820"/>
      <c r="J259" s="2766" t="str">
        <f t="shared" si="78"/>
        <v>09072925</v>
      </c>
      <c r="K259" s="3326"/>
      <c r="L259" s="3326"/>
      <c r="M259" s="3326"/>
      <c r="N259" s="3326"/>
      <c r="O259" s="3326"/>
      <c r="P259" s="3326"/>
      <c r="Q259" s="3326"/>
      <c r="R259" s="3326"/>
      <c r="S259" s="2669" t="s">
        <v>94</v>
      </c>
      <c r="T259" s="2671"/>
      <c r="U259" s="3169" t="s">
        <v>3014</v>
      </c>
      <c r="V259" s="2870" t="s">
        <v>2956</v>
      </c>
      <c r="W259" s="3286" t="s">
        <v>3015</v>
      </c>
      <c r="X259" s="3327"/>
      <c r="Y259" s="2546"/>
      <c r="Z259" s="2543"/>
      <c r="AA259" s="2543"/>
      <c r="AB259" s="3072">
        <v>28.6</v>
      </c>
      <c r="AC259" s="3507">
        <f t="shared" si="83"/>
        <v>21.666666666666668</v>
      </c>
      <c r="AD259" s="3666">
        <v>143.1</v>
      </c>
      <c r="AE259" s="3666"/>
      <c r="AF259" s="3559" t="s">
        <v>2990</v>
      </c>
      <c r="AG259" s="3398">
        <v>150</v>
      </c>
      <c r="AH259" s="3572"/>
      <c r="AI259" s="3572"/>
      <c r="AJ259" s="3572"/>
      <c r="AK259" s="3572"/>
      <c r="AL259" s="3572"/>
      <c r="AM259" s="3572"/>
      <c r="AN259" s="3572"/>
      <c r="AO259" s="3572"/>
      <c r="AP259" s="3398">
        <v>130</v>
      </c>
      <c r="AQ259" s="2142"/>
      <c r="AR259" s="1910"/>
      <c r="AS259" s="1910"/>
      <c r="AT259" s="1910"/>
      <c r="AU259" s="1911"/>
      <c r="AV259" s="1893"/>
      <c r="AW259" s="2916">
        <f t="shared" si="86"/>
        <v>260</v>
      </c>
      <c r="AX259" s="3042">
        <f>AW259/'Radiología simple.'!$AO$8</f>
        <v>21.666666666666668</v>
      </c>
      <c r="AY259" s="1807" t="str" cm="1">
        <f t="array" ref="AY259">_xlfn.IFS(AX259&lt;4,"estandar",AX259&gt;9,"compleja",AX259&gt;4,"avanzada")</f>
        <v>compleja</v>
      </c>
      <c r="AZ259" s="3297">
        <v>2</v>
      </c>
      <c r="BA259" s="1204"/>
      <c r="BB259" s="1204"/>
      <c r="BC259" s="1204"/>
      <c r="BD259" s="1164"/>
      <c r="BE259" s="1164"/>
      <c r="BF259" s="1204"/>
      <c r="BG259" s="1164"/>
      <c r="BH259" s="1164"/>
      <c r="BI259" s="1165"/>
      <c r="BJ259" s="1164"/>
      <c r="BK259" s="1164"/>
      <c r="BL259" s="1248"/>
      <c r="BM259" s="1164"/>
      <c r="BN259" s="1164"/>
      <c r="BO259" s="1165"/>
      <c r="BP259" s="1200"/>
      <c r="BQ259" s="1068"/>
      <c r="BR259" s="1069"/>
    </row>
    <row r="260" spans="1:70" s="602" customFormat="1" ht="51.75" customHeight="1" x14ac:dyDescent="0.35">
      <c r="A260" s="1387">
        <v>0</v>
      </c>
      <c r="B260" s="1387">
        <v>9</v>
      </c>
      <c r="C260" s="1387">
        <v>0</v>
      </c>
      <c r="D260" s="1387">
        <v>7</v>
      </c>
      <c r="E260" s="1387">
        <v>2</v>
      </c>
      <c r="F260" s="1387">
        <v>9</v>
      </c>
      <c r="G260" s="1387">
        <v>2</v>
      </c>
      <c r="H260" s="1387">
        <v>6</v>
      </c>
      <c r="I260" s="2820"/>
      <c r="J260" s="2766" t="str">
        <f t="shared" si="78"/>
        <v>09072926</v>
      </c>
      <c r="K260" s="3326"/>
      <c r="L260" s="3326"/>
      <c r="M260" s="3326"/>
      <c r="N260" s="3326"/>
      <c r="O260" s="3326"/>
      <c r="P260" s="3326"/>
      <c r="Q260" s="3326"/>
      <c r="R260" s="3326"/>
      <c r="S260" s="2669" t="s">
        <v>94</v>
      </c>
      <c r="T260" s="2671"/>
      <c r="U260" s="2708" t="s">
        <v>3016</v>
      </c>
      <c r="V260" s="2870" t="s">
        <v>2956</v>
      </c>
      <c r="W260" s="3286" t="s">
        <v>3017</v>
      </c>
      <c r="X260" s="3327"/>
      <c r="Y260" s="2546"/>
      <c r="Z260" s="2543"/>
      <c r="AA260" s="2543"/>
      <c r="AB260" s="3072">
        <v>22.6</v>
      </c>
      <c r="AC260" s="3507">
        <f t="shared" si="83"/>
        <v>16.666666666666668</v>
      </c>
      <c r="AD260" s="3666">
        <v>111.7</v>
      </c>
      <c r="AE260" s="3666"/>
      <c r="AF260" s="3559" t="s">
        <v>2961</v>
      </c>
      <c r="AG260" s="3398">
        <v>120</v>
      </c>
      <c r="AH260" s="3572"/>
      <c r="AI260" s="3572"/>
      <c r="AJ260" s="3572"/>
      <c r="AK260" s="3572"/>
      <c r="AL260" s="3572"/>
      <c r="AM260" s="3572"/>
      <c r="AN260" s="3572"/>
      <c r="AO260" s="3572"/>
      <c r="AP260" s="3398">
        <v>100</v>
      </c>
      <c r="AQ260" s="2142"/>
      <c r="AR260" s="1910"/>
      <c r="AS260" s="1910"/>
      <c r="AT260" s="1910"/>
      <c r="AU260" s="1911"/>
      <c r="AV260" s="1893"/>
      <c r="AW260" s="2916">
        <f t="shared" si="86"/>
        <v>200</v>
      </c>
      <c r="AX260" s="3042">
        <f>AW260/'Radiología simple.'!$AO$8</f>
        <v>16.666666666666668</v>
      </c>
      <c r="AY260" s="1807" t="str" cm="1">
        <f t="array" ref="AY260">_xlfn.IFS(AX260&lt;4,"estandar",AX260&gt;9,"compleja",AX260&gt;4,"avanzada")</f>
        <v>compleja</v>
      </c>
      <c r="AZ260" s="3297">
        <v>2</v>
      </c>
      <c r="BA260" s="1204"/>
      <c r="BB260" s="1204"/>
      <c r="BC260" s="1204"/>
      <c r="BD260" s="1164"/>
      <c r="BE260" s="1164"/>
      <c r="BF260" s="1204"/>
      <c r="BG260" s="1164"/>
      <c r="BH260" s="1164"/>
      <c r="BI260" s="1165"/>
      <c r="BJ260" s="1164"/>
      <c r="BK260" s="1164"/>
      <c r="BL260" s="1248"/>
      <c r="BM260" s="1164"/>
      <c r="BN260" s="1164"/>
      <c r="BO260" s="1165"/>
      <c r="BP260" s="1200"/>
      <c r="BQ260" s="1068"/>
      <c r="BR260" s="1069"/>
    </row>
    <row r="261" spans="1:70" s="602" customFormat="1" ht="51.75" customHeight="1" x14ac:dyDescent="0.35">
      <c r="A261" s="1387">
        <v>0</v>
      </c>
      <c r="B261" s="1387">
        <v>9</v>
      </c>
      <c r="C261" s="1387">
        <v>0</v>
      </c>
      <c r="D261" s="1387">
        <v>7</v>
      </c>
      <c r="E261" s="1387">
        <v>2</v>
      </c>
      <c r="F261" s="1387">
        <v>9</v>
      </c>
      <c r="G261" s="1387">
        <v>2</v>
      </c>
      <c r="H261" s="1387">
        <v>7</v>
      </c>
      <c r="I261" s="2820" t="s">
        <v>3018</v>
      </c>
      <c r="J261" s="2766" t="str">
        <f t="shared" si="78"/>
        <v>09072927</v>
      </c>
      <c r="K261" s="3326"/>
      <c r="L261" s="3326"/>
      <c r="M261" s="3326"/>
      <c r="N261" s="3326"/>
      <c r="O261" s="3326"/>
      <c r="P261" s="3326"/>
      <c r="Q261" s="3326"/>
      <c r="R261" s="3326"/>
      <c r="S261" s="2669" t="s">
        <v>94</v>
      </c>
      <c r="T261" s="2671"/>
      <c r="U261" s="2708" t="s">
        <v>3019</v>
      </c>
      <c r="V261" s="2870" t="s">
        <v>291</v>
      </c>
      <c r="W261" s="3286" t="s">
        <v>3020</v>
      </c>
      <c r="X261" s="3327"/>
      <c r="Y261" s="2546"/>
      <c r="Z261" s="2543"/>
      <c r="AA261" s="2543"/>
      <c r="AB261" s="3329"/>
      <c r="AC261" s="3507">
        <f t="shared" si="83"/>
        <v>16.666666666666668</v>
      </c>
      <c r="AD261" s="3665"/>
      <c r="AE261" s="3665"/>
      <c r="AF261" s="3572"/>
      <c r="AG261" s="3398">
        <v>120</v>
      </c>
      <c r="AH261" s="3572"/>
      <c r="AI261" s="3572"/>
      <c r="AJ261" s="3572"/>
      <c r="AK261" s="3572"/>
      <c r="AL261" s="3572"/>
      <c r="AM261" s="3572"/>
      <c r="AN261" s="3572"/>
      <c r="AO261" s="3572"/>
      <c r="AP261" s="3398">
        <v>100</v>
      </c>
      <c r="AQ261" s="2142"/>
      <c r="AR261" s="1910"/>
      <c r="AS261" s="1910"/>
      <c r="AT261" s="1910"/>
      <c r="AU261" s="1911"/>
      <c r="AV261" s="1893"/>
      <c r="AW261" s="2916">
        <f t="shared" si="86"/>
        <v>200</v>
      </c>
      <c r="AX261" s="3042">
        <f>AW261/'Radiología simple.'!$AO$8</f>
        <v>16.666666666666668</v>
      </c>
      <c r="AY261" s="1807" t="str" cm="1">
        <f t="array" ref="AY261">_xlfn.IFS(AX261&lt;4,"estandar",AX261&gt;9,"compleja",AX261&gt;4,"avanzada")</f>
        <v>compleja</v>
      </c>
      <c r="AZ261" s="3297">
        <v>2</v>
      </c>
      <c r="BA261" s="1204"/>
      <c r="BB261" s="1204"/>
      <c r="BC261" s="1204"/>
      <c r="BD261" s="1164"/>
      <c r="BE261" s="1164"/>
      <c r="BF261" s="1204"/>
      <c r="BG261" s="1164"/>
      <c r="BH261" s="1164"/>
      <c r="BI261" s="1165"/>
      <c r="BJ261" s="1164"/>
      <c r="BK261" s="1164"/>
      <c r="BL261" s="1248"/>
      <c r="BM261" s="1164"/>
      <c r="BN261" s="1164"/>
      <c r="BO261" s="1165"/>
      <c r="BP261" s="1200"/>
      <c r="BQ261" s="1068"/>
      <c r="BR261" s="1069"/>
    </row>
    <row r="262" spans="1:70" s="602" customFormat="1" ht="51.75" customHeight="1" x14ac:dyDescent="0.35">
      <c r="A262" s="1387">
        <v>0</v>
      </c>
      <c r="B262" s="1387">
        <v>9</v>
      </c>
      <c r="C262" s="1387">
        <v>0</v>
      </c>
      <c r="D262" s="1387">
        <v>7</v>
      </c>
      <c r="E262" s="1387">
        <v>2</v>
      </c>
      <c r="F262" s="1387">
        <v>9</v>
      </c>
      <c r="G262" s="1387">
        <v>2</v>
      </c>
      <c r="H262" s="1387">
        <v>8</v>
      </c>
      <c r="I262" s="2820"/>
      <c r="J262" s="2766" t="str">
        <f t="shared" si="78"/>
        <v>09072928</v>
      </c>
      <c r="K262" s="3326"/>
      <c r="L262" s="3326"/>
      <c r="M262" s="3326"/>
      <c r="N262" s="3326"/>
      <c r="O262" s="3326"/>
      <c r="P262" s="3326"/>
      <c r="Q262" s="3326"/>
      <c r="R262" s="3326"/>
      <c r="S262" s="2669" t="s">
        <v>94</v>
      </c>
      <c r="T262" s="2671"/>
      <c r="U262" s="2708" t="s">
        <v>3021</v>
      </c>
      <c r="V262" s="2870" t="s">
        <v>291</v>
      </c>
      <c r="W262" s="3286" t="s">
        <v>3022</v>
      </c>
      <c r="X262" s="3327"/>
      <c r="Y262" s="2546"/>
      <c r="Z262" s="2543"/>
      <c r="AA262" s="2543"/>
      <c r="AB262" s="3329"/>
      <c r="AC262" s="3507">
        <f t="shared" si="83"/>
        <v>0</v>
      </c>
      <c r="AD262" s="3665"/>
      <c r="AE262" s="3665"/>
      <c r="AF262" s="3572"/>
      <c r="AG262" s="3398">
        <f t="shared" si="84"/>
        <v>0</v>
      </c>
      <c r="AH262" s="3572"/>
      <c r="AI262" s="3572"/>
      <c r="AJ262" s="3572"/>
      <c r="AK262" s="3572"/>
      <c r="AL262" s="3572"/>
      <c r="AM262" s="3572"/>
      <c r="AN262" s="3572"/>
      <c r="AO262" s="3572"/>
      <c r="AP262" s="3398">
        <f t="shared" si="85"/>
        <v>0</v>
      </c>
      <c r="AQ262" s="2142"/>
      <c r="AR262" s="1910"/>
      <c r="AS262" s="1910"/>
      <c r="AT262" s="1910"/>
      <c r="AU262" s="1911"/>
      <c r="AV262" s="1893"/>
      <c r="AW262" s="2916">
        <f t="shared" si="86"/>
        <v>0</v>
      </c>
      <c r="AX262" s="3042">
        <f>AW262/'Radiología simple.'!$AO$8</f>
        <v>0</v>
      </c>
      <c r="AY262" s="1807" t="str" cm="1">
        <f t="array" ref="AY262">_xlfn.IFS(AX262&lt;4,"estandar",AX262&gt;9,"compleja",AX262&gt;4,"avanzada")</f>
        <v>estandar</v>
      </c>
      <c r="AZ262" s="3297">
        <v>2</v>
      </c>
      <c r="BA262" s="1204"/>
      <c r="BB262" s="1204"/>
      <c r="BC262" s="1204"/>
      <c r="BD262" s="1164"/>
      <c r="BE262" s="1164"/>
      <c r="BF262" s="1204"/>
      <c r="BG262" s="1164"/>
      <c r="BH262" s="1164"/>
      <c r="BI262" s="1165"/>
      <c r="BJ262" s="1164"/>
      <c r="BK262" s="1164"/>
      <c r="BL262" s="1248"/>
      <c r="BM262" s="1164"/>
      <c r="BN262" s="1164"/>
      <c r="BO262" s="1165"/>
      <c r="BP262" s="1200"/>
      <c r="BQ262" s="1068"/>
      <c r="BR262" s="1069"/>
    </row>
    <row r="263" spans="1:70" s="602" customFormat="1" ht="51.75" customHeight="1" x14ac:dyDescent="0.35">
      <c r="A263" s="1387">
        <v>0</v>
      </c>
      <c r="B263" s="1387">
        <v>9</v>
      </c>
      <c r="C263" s="1387">
        <v>0</v>
      </c>
      <c r="D263" s="1387">
        <v>7</v>
      </c>
      <c r="E263" s="1387">
        <v>2</v>
      </c>
      <c r="F263" s="1387">
        <v>9</v>
      </c>
      <c r="G263" s="1387">
        <v>2</v>
      </c>
      <c r="H263" s="1387">
        <v>9</v>
      </c>
      <c r="I263" s="2820"/>
      <c r="J263" s="2766" t="str">
        <f t="shared" si="78"/>
        <v>09072929</v>
      </c>
      <c r="K263" s="3326"/>
      <c r="L263" s="3326"/>
      <c r="M263" s="3326"/>
      <c r="N263" s="3326"/>
      <c r="O263" s="3326"/>
      <c r="P263" s="3326"/>
      <c r="Q263" s="3326"/>
      <c r="R263" s="3326"/>
      <c r="S263" s="2669" t="s">
        <v>94</v>
      </c>
      <c r="T263" s="2671"/>
      <c r="U263" s="2708" t="s">
        <v>3023</v>
      </c>
      <c r="V263" s="2870" t="s">
        <v>291</v>
      </c>
      <c r="W263" s="3286" t="s">
        <v>3024</v>
      </c>
      <c r="X263" s="3327"/>
      <c r="Y263" s="2546"/>
      <c r="Z263" s="2543"/>
      <c r="AA263" s="2543"/>
      <c r="AB263" s="3329"/>
      <c r="AC263" s="3507">
        <f t="shared" si="83"/>
        <v>5</v>
      </c>
      <c r="AD263" s="3665"/>
      <c r="AE263" s="3665"/>
      <c r="AF263" s="3572"/>
      <c r="AG263" s="3398">
        <v>50</v>
      </c>
      <c r="AH263" s="3572"/>
      <c r="AI263" s="3572"/>
      <c r="AJ263" s="3572"/>
      <c r="AK263" s="3572"/>
      <c r="AL263" s="3572"/>
      <c r="AM263" s="3572"/>
      <c r="AN263" s="3572"/>
      <c r="AO263" s="3572"/>
      <c r="AP263" s="3398">
        <v>30</v>
      </c>
      <c r="AQ263" s="2142"/>
      <c r="AR263" s="1910"/>
      <c r="AS263" s="1910"/>
      <c r="AT263" s="1910"/>
      <c r="AU263" s="1911"/>
      <c r="AV263" s="1893"/>
      <c r="AW263" s="2916">
        <f t="shared" si="86"/>
        <v>60</v>
      </c>
      <c r="AX263" s="3042">
        <f>AW263/'Radiología simple.'!$AO$8</f>
        <v>5</v>
      </c>
      <c r="AY263" s="1807" t="str" cm="1">
        <f t="array" ref="AY263">_xlfn.IFS(AX263&lt;4,"estandar",AX263&gt;9,"compleja",AX263&gt;4,"avanzada")</f>
        <v>avanzada</v>
      </c>
      <c r="AZ263" s="3297">
        <v>2</v>
      </c>
      <c r="BA263" s="1204"/>
      <c r="BB263" s="1204"/>
      <c r="BC263" s="1204"/>
      <c r="BD263" s="1164"/>
      <c r="BE263" s="1164"/>
      <c r="BF263" s="1204"/>
      <c r="BG263" s="1164"/>
      <c r="BH263" s="1164"/>
      <c r="BI263" s="1165"/>
      <c r="BJ263" s="1164"/>
      <c r="BK263" s="1164"/>
      <c r="BL263" s="1248"/>
      <c r="BM263" s="1164"/>
      <c r="BN263" s="1164"/>
      <c r="BO263" s="1165"/>
      <c r="BP263" s="1200"/>
      <c r="BQ263" s="1068"/>
      <c r="BR263" s="1069"/>
    </row>
    <row r="264" spans="1:70" s="602" customFormat="1" ht="51.75" customHeight="1" x14ac:dyDescent="0.35">
      <c r="A264" s="1387">
        <v>0</v>
      </c>
      <c r="B264" s="1387">
        <v>9</v>
      </c>
      <c r="C264" s="1387">
        <v>0</v>
      </c>
      <c r="D264" s="1387">
        <v>7</v>
      </c>
      <c r="E264" s="1387">
        <v>2</v>
      </c>
      <c r="F264" s="1387">
        <v>9</v>
      </c>
      <c r="G264" s="1387">
        <v>3</v>
      </c>
      <c r="H264" s="1387">
        <v>0</v>
      </c>
      <c r="I264" s="2820"/>
      <c r="J264" s="2766" t="str">
        <f t="shared" si="78"/>
        <v>09072930</v>
      </c>
      <c r="K264" s="3326"/>
      <c r="L264" s="3326"/>
      <c r="M264" s="3326"/>
      <c r="N264" s="3326"/>
      <c r="O264" s="3326"/>
      <c r="P264" s="3326"/>
      <c r="Q264" s="3326"/>
      <c r="R264" s="3326"/>
      <c r="S264" s="2669" t="s">
        <v>94</v>
      </c>
      <c r="T264" s="2671"/>
      <c r="U264" s="2708" t="s">
        <v>3025</v>
      </c>
      <c r="V264" s="2870" t="s">
        <v>291</v>
      </c>
      <c r="W264" s="3286" t="s">
        <v>3026</v>
      </c>
      <c r="X264" s="3327"/>
      <c r="Y264" s="2546"/>
      <c r="Z264" s="2543"/>
      <c r="AA264" s="2543"/>
      <c r="AB264" s="3329"/>
      <c r="AC264" s="3507">
        <f t="shared" si="83"/>
        <v>5</v>
      </c>
      <c r="AD264" s="3665"/>
      <c r="AE264" s="3665"/>
      <c r="AF264" s="3572"/>
      <c r="AG264" s="3398">
        <v>100</v>
      </c>
      <c r="AH264" s="3572"/>
      <c r="AI264" s="3572"/>
      <c r="AJ264" s="3572"/>
      <c r="AK264" s="3572"/>
      <c r="AL264" s="3572"/>
      <c r="AM264" s="3572"/>
      <c r="AN264" s="3572"/>
      <c r="AO264" s="3572"/>
      <c r="AP264" s="3398">
        <v>30</v>
      </c>
      <c r="AQ264" s="2142"/>
      <c r="AR264" s="1910"/>
      <c r="AS264" s="1910"/>
      <c r="AT264" s="1910"/>
      <c r="AU264" s="1911"/>
      <c r="AV264" s="1893"/>
      <c r="AW264" s="2916">
        <f t="shared" si="86"/>
        <v>60</v>
      </c>
      <c r="AX264" s="3042">
        <f>AW264/'Radiología simple.'!$AO$8</f>
        <v>5</v>
      </c>
      <c r="AY264" s="1807" t="str" cm="1">
        <f t="array" ref="AY264">_xlfn.IFS(AX264&lt;4,"estandar",AX264&gt;9,"compleja",AX264&gt;4,"avanzada")</f>
        <v>avanzada</v>
      </c>
      <c r="AZ264" s="3297">
        <v>2</v>
      </c>
      <c r="BA264" s="1204"/>
      <c r="BB264" s="1204"/>
      <c r="BC264" s="1204"/>
      <c r="BD264" s="1164"/>
      <c r="BE264" s="1164"/>
      <c r="BF264" s="1204"/>
      <c r="BG264" s="1164"/>
      <c r="BH264" s="1164"/>
      <c r="BI264" s="1165"/>
      <c r="BJ264" s="1164"/>
      <c r="BK264" s="1164"/>
      <c r="BL264" s="1248"/>
      <c r="BM264" s="1164"/>
      <c r="BN264" s="1164"/>
      <c r="BO264" s="1165"/>
      <c r="BP264" s="1200"/>
      <c r="BQ264" s="1068"/>
      <c r="BR264" s="1069"/>
    </row>
    <row r="265" spans="1:70" s="602" customFormat="1" ht="51.75" customHeight="1" x14ac:dyDescent="0.35">
      <c r="A265" s="1387">
        <v>0</v>
      </c>
      <c r="B265" s="1387">
        <v>9</v>
      </c>
      <c r="C265" s="1387">
        <v>0</v>
      </c>
      <c r="D265" s="1387">
        <v>7</v>
      </c>
      <c r="E265" s="1387">
        <v>2</v>
      </c>
      <c r="F265" s="1387">
        <v>9</v>
      </c>
      <c r="G265" s="1387">
        <v>3</v>
      </c>
      <c r="H265" s="1387">
        <v>1</v>
      </c>
      <c r="I265" s="2820"/>
      <c r="J265" s="2766" t="str">
        <f t="shared" si="78"/>
        <v>09072931</v>
      </c>
      <c r="K265" s="3326"/>
      <c r="L265" s="3326"/>
      <c r="M265" s="3326"/>
      <c r="N265" s="3326"/>
      <c r="O265" s="3326"/>
      <c r="P265" s="3326"/>
      <c r="Q265" s="3326"/>
      <c r="R265" s="3326"/>
      <c r="S265" s="2669" t="s">
        <v>94</v>
      </c>
      <c r="T265" s="2671"/>
      <c r="U265" s="2708" t="s">
        <v>3027</v>
      </c>
      <c r="V265" s="2870" t="s">
        <v>291</v>
      </c>
      <c r="W265" s="3286" t="s">
        <v>3028</v>
      </c>
      <c r="X265" s="3327"/>
      <c r="Y265" s="2546"/>
      <c r="Z265" s="2543"/>
      <c r="AA265" s="2543"/>
      <c r="AB265" s="3329"/>
      <c r="AC265" s="3507">
        <f t="shared" si="83"/>
        <v>0</v>
      </c>
      <c r="AD265" s="3665"/>
      <c r="AE265" s="3665"/>
      <c r="AF265" s="3572"/>
      <c r="AG265" s="3398">
        <f t="shared" si="84"/>
        <v>0</v>
      </c>
      <c r="AH265" s="3572"/>
      <c r="AI265" s="3572"/>
      <c r="AJ265" s="3572"/>
      <c r="AK265" s="3572"/>
      <c r="AL265" s="3572"/>
      <c r="AM265" s="3572"/>
      <c r="AN265" s="3572"/>
      <c r="AO265" s="3572"/>
      <c r="AP265" s="3398">
        <f t="shared" si="85"/>
        <v>0</v>
      </c>
      <c r="AQ265" s="2142"/>
      <c r="AR265" s="1910"/>
      <c r="AS265" s="1910"/>
      <c r="AT265" s="1910"/>
      <c r="AU265" s="1911"/>
      <c r="AV265" s="1893"/>
      <c r="AW265" s="2916">
        <f t="shared" si="86"/>
        <v>0</v>
      </c>
      <c r="AX265" s="3042">
        <f>AW265/'Radiología simple.'!$AO$8</f>
        <v>0</v>
      </c>
      <c r="AY265" s="1807" t="str" cm="1">
        <f t="array" ref="AY265">_xlfn.IFS(AX265&lt;4,"estandar",AX265&gt;9,"compleja",AX265&gt;4,"avanzada")</f>
        <v>estandar</v>
      </c>
      <c r="AZ265" s="3297">
        <v>2</v>
      </c>
      <c r="BA265" s="1204"/>
      <c r="BB265" s="1204"/>
      <c r="BC265" s="1204"/>
      <c r="BD265" s="1164"/>
      <c r="BE265" s="1164"/>
      <c r="BF265" s="1204"/>
      <c r="BG265" s="1164"/>
      <c r="BH265" s="1164"/>
      <c r="BI265" s="1165"/>
      <c r="BJ265" s="1164"/>
      <c r="BK265" s="1164"/>
      <c r="BL265" s="1248"/>
      <c r="BM265" s="1164"/>
      <c r="BN265" s="1164"/>
      <c r="BO265" s="1165"/>
      <c r="BP265" s="1200"/>
      <c r="BQ265" s="1068"/>
      <c r="BR265" s="1069"/>
    </row>
    <row r="266" spans="1:70" s="602" customFormat="1" ht="51.75" customHeight="1" x14ac:dyDescent="0.35">
      <c r="A266" s="1387">
        <v>0</v>
      </c>
      <c r="B266" s="1387">
        <v>9</v>
      </c>
      <c r="C266" s="1387">
        <v>0</v>
      </c>
      <c r="D266" s="1387">
        <v>7</v>
      </c>
      <c r="E266" s="1387">
        <v>2</v>
      </c>
      <c r="F266" s="1387">
        <v>9</v>
      </c>
      <c r="G266" s="1387">
        <v>3</v>
      </c>
      <c r="H266" s="1387">
        <v>2</v>
      </c>
      <c r="I266" s="2820"/>
      <c r="J266" s="2766" t="str">
        <f t="shared" si="78"/>
        <v>09072932</v>
      </c>
      <c r="K266" s="3326"/>
      <c r="L266" s="3326"/>
      <c r="M266" s="3326"/>
      <c r="N266" s="3326"/>
      <c r="O266" s="3326"/>
      <c r="P266" s="3326"/>
      <c r="Q266" s="3326"/>
      <c r="R266" s="3326"/>
      <c r="S266" s="2669" t="s">
        <v>94</v>
      </c>
      <c r="T266" s="2671"/>
      <c r="U266" s="2708" t="s">
        <v>2942</v>
      </c>
      <c r="V266" s="2870" t="s">
        <v>291</v>
      </c>
      <c r="W266" s="3286" t="s">
        <v>3029</v>
      </c>
      <c r="X266" s="3327"/>
      <c r="Y266" s="2546"/>
      <c r="Z266" s="2543"/>
      <c r="AA266" s="2543"/>
      <c r="AB266" s="3329"/>
      <c r="AC266" s="3507">
        <f t="shared" si="83"/>
        <v>20</v>
      </c>
      <c r="AD266" s="3665"/>
      <c r="AE266" s="3665"/>
      <c r="AF266" s="3572"/>
      <c r="AG266" s="3398">
        <v>140</v>
      </c>
      <c r="AH266" s="3572"/>
      <c r="AI266" s="3572"/>
      <c r="AJ266" s="3572"/>
      <c r="AK266" s="3572"/>
      <c r="AL266" s="3572"/>
      <c r="AM266" s="3572"/>
      <c r="AN266" s="3572"/>
      <c r="AO266" s="3572"/>
      <c r="AP266" s="3398">
        <v>120</v>
      </c>
      <c r="AQ266" s="2142"/>
      <c r="AR266" s="1910"/>
      <c r="AS266" s="1910"/>
      <c r="AT266" s="1910"/>
      <c r="AU266" s="1911"/>
      <c r="AV266" s="1893"/>
      <c r="AW266" s="2916">
        <f t="shared" si="86"/>
        <v>240</v>
      </c>
      <c r="AX266" s="3042">
        <f>AW266/'Radiología simple.'!$AO$8</f>
        <v>20</v>
      </c>
      <c r="AY266" s="1807" t="str" cm="1">
        <f t="array" ref="AY266">_xlfn.IFS(AX266&lt;4,"estandar",AX266&gt;9,"compleja",AX266&gt;4,"avanzada")</f>
        <v>compleja</v>
      </c>
      <c r="AZ266" s="3297">
        <v>2</v>
      </c>
      <c r="BA266" s="1204"/>
      <c r="BB266" s="1204"/>
      <c r="BC266" s="1204"/>
      <c r="BD266" s="1164"/>
      <c r="BE266" s="1164"/>
      <c r="BF266" s="1204"/>
      <c r="BG266" s="1164"/>
      <c r="BH266" s="1164"/>
      <c r="BI266" s="1165"/>
      <c r="BJ266" s="1164"/>
      <c r="BK266" s="1164"/>
      <c r="BL266" s="1248"/>
      <c r="BM266" s="1164"/>
      <c r="BN266" s="1164"/>
      <c r="BO266" s="1165"/>
      <c r="BP266" s="1200"/>
      <c r="BQ266" s="1068"/>
      <c r="BR266" s="1069"/>
    </row>
    <row r="267" spans="1:70" s="602" customFormat="1" ht="51.75" customHeight="1" x14ac:dyDescent="0.35">
      <c r="A267" s="1387">
        <v>0</v>
      </c>
      <c r="B267" s="1387">
        <v>9</v>
      </c>
      <c r="C267" s="1387">
        <v>0</v>
      </c>
      <c r="D267" s="1387">
        <v>7</v>
      </c>
      <c r="E267" s="1387">
        <v>2</v>
      </c>
      <c r="F267" s="1387">
        <v>9</v>
      </c>
      <c r="G267" s="1387">
        <v>3</v>
      </c>
      <c r="H267" s="1387">
        <v>3</v>
      </c>
      <c r="I267" s="2820" t="s">
        <v>3030</v>
      </c>
      <c r="J267" s="2766" t="str">
        <f t="shared" si="78"/>
        <v>09072933</v>
      </c>
      <c r="K267" s="3326"/>
      <c r="L267" s="3326"/>
      <c r="M267" s="3326"/>
      <c r="N267" s="3326"/>
      <c r="O267" s="3326"/>
      <c r="P267" s="3326"/>
      <c r="Q267" s="3326"/>
      <c r="R267" s="3326"/>
      <c r="S267" s="2669" t="s">
        <v>94</v>
      </c>
      <c r="T267" s="3312"/>
      <c r="U267" s="2708" t="s">
        <v>3031</v>
      </c>
      <c r="V267" s="2870" t="s">
        <v>291</v>
      </c>
      <c r="W267" s="3286" t="s">
        <v>3032</v>
      </c>
      <c r="X267" s="3327"/>
      <c r="Y267" s="2546"/>
      <c r="Z267" s="2543"/>
      <c r="AA267" s="2543"/>
      <c r="AB267" s="3329"/>
      <c r="AC267" s="3507">
        <f t="shared" si="83"/>
        <v>0</v>
      </c>
      <c r="AD267" s="3665"/>
      <c r="AE267" s="3665"/>
      <c r="AF267" s="3572"/>
      <c r="AG267" s="3398">
        <f t="shared" si="84"/>
        <v>0</v>
      </c>
      <c r="AH267" s="3572"/>
      <c r="AI267" s="3572"/>
      <c r="AJ267" s="3572"/>
      <c r="AK267" s="3572"/>
      <c r="AL267" s="3572"/>
      <c r="AM267" s="3572"/>
      <c r="AN267" s="3572"/>
      <c r="AO267" s="3572"/>
      <c r="AP267" s="3398">
        <f t="shared" si="85"/>
        <v>0</v>
      </c>
      <c r="AQ267" s="2142"/>
      <c r="AR267" s="1910"/>
      <c r="AS267" s="1910"/>
      <c r="AT267" s="1910"/>
      <c r="AU267" s="1911"/>
      <c r="AV267" s="1893"/>
      <c r="AW267" s="2916">
        <f t="shared" si="86"/>
        <v>0</v>
      </c>
      <c r="AX267" s="3042">
        <f>AW267/'Radiología simple.'!$AO$8</f>
        <v>0</v>
      </c>
      <c r="AY267" s="1807" t="str" cm="1">
        <f t="array" ref="AY267">_xlfn.IFS(AX267&lt;4,"estandar",AX267&gt;9,"compleja",AX267&gt;4,"avanzada")</f>
        <v>estandar</v>
      </c>
      <c r="AZ267" s="3297">
        <v>2</v>
      </c>
      <c r="BA267" s="1204"/>
      <c r="BB267" s="1204"/>
      <c r="BC267" s="1204"/>
      <c r="BD267" s="1164"/>
      <c r="BE267" s="1164"/>
      <c r="BF267" s="1204"/>
      <c r="BG267" s="1164"/>
      <c r="BH267" s="1164"/>
      <c r="BI267" s="1165"/>
      <c r="BJ267" s="1164"/>
      <c r="BK267" s="1164"/>
      <c r="BL267" s="1248"/>
      <c r="BM267" s="1164"/>
      <c r="BN267" s="1164"/>
      <c r="BO267" s="1165"/>
      <c r="BP267" s="1200"/>
      <c r="BQ267" s="1068"/>
      <c r="BR267" s="1069"/>
    </row>
    <row r="268" spans="1:70" s="602" customFormat="1" ht="51.75" customHeight="1" x14ac:dyDescent="0.35">
      <c r="A268" s="1387">
        <v>0</v>
      </c>
      <c r="B268" s="1387">
        <v>9</v>
      </c>
      <c r="C268" s="1387">
        <v>0</v>
      </c>
      <c r="D268" s="1387">
        <v>7</v>
      </c>
      <c r="E268" s="1387">
        <v>2</v>
      </c>
      <c r="F268" s="1387">
        <v>9</v>
      </c>
      <c r="G268" s="1387">
        <v>3</v>
      </c>
      <c r="H268" s="1387">
        <v>4</v>
      </c>
      <c r="I268" s="2820"/>
      <c r="J268" s="2766" t="str">
        <f t="shared" si="78"/>
        <v>09072934</v>
      </c>
      <c r="K268" s="3326"/>
      <c r="L268" s="3326"/>
      <c r="M268" s="3326"/>
      <c r="N268" s="3326"/>
      <c r="O268" s="3326"/>
      <c r="P268" s="3326"/>
      <c r="Q268" s="3326"/>
      <c r="R268" s="3326"/>
      <c r="S268" s="2669" t="s">
        <v>94</v>
      </c>
      <c r="T268" s="3312"/>
      <c r="U268" s="2708" t="s">
        <v>3033</v>
      </c>
      <c r="V268" s="2870" t="s">
        <v>291</v>
      </c>
      <c r="W268" s="3286" t="s">
        <v>3034</v>
      </c>
      <c r="X268" s="3327"/>
      <c r="Y268" s="2546"/>
      <c r="Z268" s="2543"/>
      <c r="AA268" s="2543"/>
      <c r="AB268" s="3329"/>
      <c r="AC268" s="3507">
        <f t="shared" si="83"/>
        <v>0</v>
      </c>
      <c r="AD268" s="3665"/>
      <c r="AE268" s="3665"/>
      <c r="AF268" s="3572"/>
      <c r="AG268" s="3398">
        <f t="shared" si="84"/>
        <v>0</v>
      </c>
      <c r="AH268" s="3572"/>
      <c r="AI268" s="3572"/>
      <c r="AJ268" s="3572"/>
      <c r="AK268" s="3572"/>
      <c r="AL268" s="3572"/>
      <c r="AM268" s="3572"/>
      <c r="AN268" s="3572"/>
      <c r="AO268" s="3572"/>
      <c r="AP268" s="3398">
        <f t="shared" si="85"/>
        <v>0</v>
      </c>
      <c r="AQ268" s="2142"/>
      <c r="AR268" s="1910"/>
      <c r="AS268" s="1910"/>
      <c r="AT268" s="1910"/>
      <c r="AU268" s="1911"/>
      <c r="AV268" s="1893"/>
      <c r="AW268" s="2916">
        <f t="shared" si="86"/>
        <v>0</v>
      </c>
      <c r="AX268" s="3042">
        <f>AW268/'Radiología simple.'!$AO$8</f>
        <v>0</v>
      </c>
      <c r="AY268" s="1807" t="str" cm="1">
        <f t="array" ref="AY268">_xlfn.IFS(AX268&lt;4,"estandar",AX268&gt;9,"compleja",AX268&gt;4,"avanzada")</f>
        <v>estandar</v>
      </c>
      <c r="AZ268" s="3297">
        <v>2</v>
      </c>
      <c r="BA268" s="1204"/>
      <c r="BB268" s="1204"/>
      <c r="BC268" s="1204"/>
      <c r="BD268" s="1164"/>
      <c r="BE268" s="1164"/>
      <c r="BF268" s="1204"/>
      <c r="BG268" s="1164"/>
      <c r="BH268" s="1164"/>
      <c r="BI268" s="1165"/>
      <c r="BJ268" s="1164"/>
      <c r="BK268" s="1164"/>
      <c r="BL268" s="1248"/>
      <c r="BM268" s="1164"/>
      <c r="BN268" s="1164"/>
      <c r="BO268" s="1165"/>
      <c r="BP268" s="1200"/>
      <c r="BQ268" s="1068"/>
      <c r="BR268" s="1069"/>
    </row>
    <row r="269" spans="1:70" s="602" customFormat="1" ht="51.75" customHeight="1" x14ac:dyDescent="0.35">
      <c r="A269" s="1387">
        <v>0</v>
      </c>
      <c r="B269" s="1387">
        <v>9</v>
      </c>
      <c r="C269" s="1387">
        <v>0</v>
      </c>
      <c r="D269" s="1387">
        <v>7</v>
      </c>
      <c r="E269" s="1387">
        <v>2</v>
      </c>
      <c r="F269" s="1387">
        <v>9</v>
      </c>
      <c r="G269" s="1387">
        <v>3</v>
      </c>
      <c r="H269" s="1387">
        <v>5</v>
      </c>
      <c r="I269" s="2820" t="s">
        <v>3035</v>
      </c>
      <c r="J269" s="2766" t="str">
        <f t="shared" si="78"/>
        <v>09072935</v>
      </c>
      <c r="K269" s="3326"/>
      <c r="L269" s="3326"/>
      <c r="M269" s="3326"/>
      <c r="N269" s="3326"/>
      <c r="O269" s="3326"/>
      <c r="P269" s="3326"/>
      <c r="Q269" s="3326"/>
      <c r="R269" s="3326"/>
      <c r="S269" s="2669" t="s">
        <v>94</v>
      </c>
      <c r="T269" s="2671"/>
      <c r="U269" s="2708" t="s">
        <v>2951</v>
      </c>
      <c r="V269" s="2870" t="s">
        <v>291</v>
      </c>
      <c r="W269" s="3286" t="s">
        <v>3036</v>
      </c>
      <c r="X269" s="3327"/>
      <c r="Y269" s="2546"/>
      <c r="Z269" s="2543"/>
      <c r="AA269" s="2543"/>
      <c r="AB269" s="3329"/>
      <c r="AC269" s="3507">
        <f t="shared" si="83"/>
        <v>16.666666666666668</v>
      </c>
      <c r="AD269" s="3665"/>
      <c r="AE269" s="3665"/>
      <c r="AF269" s="3572"/>
      <c r="AG269" s="3398">
        <v>120</v>
      </c>
      <c r="AH269" s="3572"/>
      <c r="AI269" s="3572"/>
      <c r="AJ269" s="3572"/>
      <c r="AK269" s="3572"/>
      <c r="AL269" s="3572"/>
      <c r="AM269" s="3572"/>
      <c r="AN269" s="3572"/>
      <c r="AO269" s="3572"/>
      <c r="AP269" s="3398">
        <v>100</v>
      </c>
      <c r="AQ269" s="2142"/>
      <c r="AR269" s="1910"/>
      <c r="AS269" s="1910"/>
      <c r="AT269" s="1910"/>
      <c r="AU269" s="1911"/>
      <c r="AV269" s="1893"/>
      <c r="AW269" s="2916">
        <f t="shared" si="86"/>
        <v>200</v>
      </c>
      <c r="AX269" s="3042">
        <f>AW269/'Radiología simple.'!$AO$8</f>
        <v>16.666666666666668</v>
      </c>
      <c r="AY269" s="1807" t="str" cm="1">
        <f t="array" ref="AY269">_xlfn.IFS(AX269&lt;4,"estandar",AX269&gt;9,"compleja",AX269&gt;4,"avanzada")</f>
        <v>compleja</v>
      </c>
      <c r="AZ269" s="3297">
        <v>2</v>
      </c>
      <c r="BA269" s="1204"/>
      <c r="BB269" s="1204"/>
      <c r="BC269" s="1204"/>
      <c r="BD269" s="1164"/>
      <c r="BE269" s="1164"/>
      <c r="BF269" s="1204"/>
      <c r="BG269" s="1164"/>
      <c r="BH269" s="1164"/>
      <c r="BI269" s="1165"/>
      <c r="BJ269" s="1164"/>
      <c r="BK269" s="1164"/>
      <c r="BL269" s="1248"/>
      <c r="BM269" s="1164"/>
      <c r="BN269" s="1164"/>
      <c r="BO269" s="1165"/>
      <c r="BP269" s="1200"/>
      <c r="BQ269" s="1068"/>
      <c r="BR269" s="1069"/>
    </row>
    <row r="270" spans="1:70" s="602" customFormat="1" ht="51.75" hidden="1" customHeight="1" x14ac:dyDescent="0.35">
      <c r="A270" s="1387"/>
      <c r="B270" s="1387"/>
      <c r="C270" s="1387"/>
      <c r="D270" s="1387"/>
      <c r="E270" s="1387"/>
      <c r="F270" s="1387"/>
      <c r="G270" s="1387"/>
      <c r="H270" s="1387"/>
      <c r="I270" s="3935"/>
      <c r="J270" s="2766" t="str">
        <f t="shared" si="78"/>
        <v/>
      </c>
      <c r="K270" s="3326"/>
      <c r="L270" s="3326"/>
      <c r="M270" s="3326"/>
      <c r="N270" s="3326"/>
      <c r="O270" s="3326"/>
      <c r="P270" s="3326"/>
      <c r="Q270" s="3326"/>
      <c r="R270" s="3326"/>
      <c r="S270" s="2783" t="s">
        <v>94</v>
      </c>
      <c r="T270" s="2785"/>
      <c r="U270" s="2979" t="s">
        <v>3037</v>
      </c>
      <c r="V270" s="2783" t="s">
        <v>268</v>
      </c>
      <c r="W270" s="3332" t="s">
        <v>3038</v>
      </c>
      <c r="X270" s="3327"/>
      <c r="Y270" s="2546"/>
      <c r="Z270" s="2543"/>
      <c r="AA270" s="2543"/>
      <c r="AB270" s="3329"/>
      <c r="AC270" s="3507">
        <f t="shared" si="83"/>
        <v>0</v>
      </c>
      <c r="AD270" s="3665"/>
      <c r="AE270" s="3665"/>
      <c r="AF270" s="3572"/>
      <c r="AG270" s="3398">
        <f t="shared" si="84"/>
        <v>0</v>
      </c>
      <c r="AH270" s="3572"/>
      <c r="AI270" s="3572"/>
      <c r="AJ270" s="3572"/>
      <c r="AK270" s="3572"/>
      <c r="AL270" s="3572"/>
      <c r="AM270" s="3572"/>
      <c r="AN270" s="3572"/>
      <c r="AO270" s="3572"/>
      <c r="AP270" s="3398">
        <f t="shared" si="85"/>
        <v>0</v>
      </c>
      <c r="AQ270" s="2142"/>
      <c r="AR270" s="1910"/>
      <c r="AS270" s="1910"/>
      <c r="AT270" s="1910"/>
      <c r="AU270" s="1911"/>
      <c r="AV270" s="1893"/>
      <c r="AW270" s="2916">
        <f t="shared" si="86"/>
        <v>0</v>
      </c>
      <c r="AX270" s="3042">
        <f>AW270/'Radiología simple.'!$AO$8</f>
        <v>0</v>
      </c>
      <c r="AY270" s="1807" t="str" cm="1">
        <f t="array" ref="AY270">_xlfn.IFS(AX270&lt;4,"estandar",AX270&gt;9,"compleja",AX270&gt;4,"avanzada")</f>
        <v>estandar</v>
      </c>
      <c r="AZ270" s="2576"/>
      <c r="BA270" s="1204"/>
      <c r="BB270" s="1204"/>
      <c r="BC270" s="1204"/>
      <c r="BD270" s="1164"/>
      <c r="BE270" s="1164"/>
      <c r="BF270" s="1204"/>
      <c r="BG270" s="1164"/>
      <c r="BH270" s="1164"/>
      <c r="BI270" s="1165"/>
      <c r="BJ270" s="1164"/>
      <c r="BK270" s="1164"/>
      <c r="BL270" s="1248"/>
      <c r="BM270" s="1164"/>
      <c r="BN270" s="1164"/>
      <c r="BO270" s="1165"/>
      <c r="BP270" s="1200"/>
      <c r="BQ270" s="1068"/>
      <c r="BR270" s="1069"/>
    </row>
    <row r="271" spans="1:70" s="602" customFormat="1" ht="51.75" customHeight="1" x14ac:dyDescent="0.35">
      <c r="A271" s="1387">
        <v>0</v>
      </c>
      <c r="B271" s="1387">
        <v>9</v>
      </c>
      <c r="C271" s="1387">
        <v>0</v>
      </c>
      <c r="D271" s="1387">
        <v>7</v>
      </c>
      <c r="E271" s="1387">
        <v>2</v>
      </c>
      <c r="F271" s="1387">
        <v>9</v>
      </c>
      <c r="G271" s="1387">
        <v>3</v>
      </c>
      <c r="H271" s="1387">
        <v>6</v>
      </c>
      <c r="I271" s="1375" t="s">
        <v>3039</v>
      </c>
      <c r="J271" s="2766" t="str">
        <f t="shared" si="78"/>
        <v>09072936</v>
      </c>
      <c r="K271" s="835"/>
      <c r="L271" s="835"/>
      <c r="M271" s="835"/>
      <c r="N271" s="835"/>
      <c r="O271" s="835"/>
      <c r="P271" s="835"/>
      <c r="Q271" s="835"/>
      <c r="R271" s="835"/>
      <c r="S271" s="2669" t="s">
        <v>94</v>
      </c>
      <c r="T271" s="2671"/>
      <c r="U271" s="2708" t="s">
        <v>2941</v>
      </c>
      <c r="V271" s="2870" t="s">
        <v>291</v>
      </c>
      <c r="W271" s="3286" t="s">
        <v>3040</v>
      </c>
      <c r="X271" s="2439"/>
      <c r="Y271" s="2546"/>
      <c r="Z271" s="2543"/>
      <c r="AA271" s="2543"/>
      <c r="AB271" s="3301"/>
      <c r="AC271" s="3507">
        <f t="shared" si="83"/>
        <v>20</v>
      </c>
      <c r="AD271" s="3656"/>
      <c r="AE271" s="3656"/>
      <c r="AF271" s="3384"/>
      <c r="AG271" s="3398">
        <v>140</v>
      </c>
      <c r="AH271" s="3384"/>
      <c r="AI271" s="3384"/>
      <c r="AJ271" s="3384"/>
      <c r="AK271" s="3384"/>
      <c r="AL271" s="3384"/>
      <c r="AM271" s="3384"/>
      <c r="AN271" s="3384"/>
      <c r="AO271" s="3384"/>
      <c r="AP271" s="3398">
        <v>120</v>
      </c>
      <c r="AQ271" s="2013"/>
      <c r="AR271" s="1784"/>
      <c r="AS271" s="1784"/>
      <c r="AT271" s="1784"/>
      <c r="AU271" s="1907"/>
      <c r="AV271" s="1410"/>
      <c r="AW271" s="2916">
        <f t="shared" si="86"/>
        <v>240</v>
      </c>
      <c r="AX271" s="3042">
        <f>AW271/'Radiología simple.'!$AO$8</f>
        <v>20</v>
      </c>
      <c r="AY271" s="1807" t="str" cm="1">
        <f t="array" ref="AY271">_xlfn.IFS(AX271&lt;4,"estandar",AX271&gt;9,"compleja",AX271&gt;4,"avanzada")</f>
        <v>compleja</v>
      </c>
      <c r="AZ271" s="3297">
        <v>2</v>
      </c>
      <c r="BA271" s="1163"/>
      <c r="BB271" s="1163"/>
      <c r="BC271" s="1163"/>
      <c r="BD271" s="1164"/>
      <c r="BE271" s="1164"/>
      <c r="BF271" s="1163"/>
      <c r="BG271" s="1164"/>
      <c r="BH271" s="1164"/>
      <c r="BI271" s="1165"/>
      <c r="BJ271" s="1164"/>
      <c r="BK271" s="1164"/>
      <c r="BL271" s="1164"/>
      <c r="BM271" s="1164"/>
      <c r="BN271" s="1164"/>
      <c r="BO271" s="1165"/>
      <c r="BP271" s="1200"/>
      <c r="BQ271" s="600"/>
      <c r="BR271" s="601"/>
    </row>
    <row r="272" spans="1:70" s="602" customFormat="1" ht="51.75" customHeight="1" x14ac:dyDescent="0.35">
      <c r="A272" s="1387">
        <v>0</v>
      </c>
      <c r="B272" s="1387">
        <v>9</v>
      </c>
      <c r="C272" s="1387">
        <v>0</v>
      </c>
      <c r="D272" s="1387">
        <v>7</v>
      </c>
      <c r="E272" s="1387">
        <v>2</v>
      </c>
      <c r="F272" s="1387">
        <v>9</v>
      </c>
      <c r="G272" s="1387">
        <v>3</v>
      </c>
      <c r="H272" s="1387">
        <v>7</v>
      </c>
      <c r="I272" s="1375"/>
      <c r="J272" s="2766" t="str">
        <f t="shared" si="78"/>
        <v>09072937</v>
      </c>
      <c r="K272" s="835"/>
      <c r="L272" s="835"/>
      <c r="M272" s="835"/>
      <c r="N272" s="835"/>
      <c r="O272" s="835"/>
      <c r="P272" s="835"/>
      <c r="Q272" s="835"/>
      <c r="R272" s="835"/>
      <c r="S272" s="2669" t="s">
        <v>94</v>
      </c>
      <c r="T272" s="2671" t="s">
        <v>218</v>
      </c>
      <c r="U272" s="2708" t="s">
        <v>3041</v>
      </c>
      <c r="V272" s="2870" t="s">
        <v>291</v>
      </c>
      <c r="W272" s="3286" t="s">
        <v>3038</v>
      </c>
      <c r="X272" s="2439"/>
      <c r="Y272" s="2546"/>
      <c r="Z272" s="2543"/>
      <c r="AA272" s="2543"/>
      <c r="AB272" s="3301"/>
      <c r="AC272" s="3507">
        <f t="shared" si="83"/>
        <v>0</v>
      </c>
      <c r="AD272" s="3656"/>
      <c r="AE272" s="3656"/>
      <c r="AF272" s="3384"/>
      <c r="AG272" s="3398">
        <v>120</v>
      </c>
      <c r="AH272" s="3384"/>
      <c r="AI272" s="3384"/>
      <c r="AJ272" s="3384"/>
      <c r="AK272" s="3384"/>
      <c r="AL272" s="3384"/>
      <c r="AM272" s="3384"/>
      <c r="AN272" s="3384"/>
      <c r="AO272" s="3384"/>
      <c r="AP272" s="3398">
        <v>100</v>
      </c>
      <c r="AQ272" s="2013"/>
      <c r="AR272" s="1784"/>
      <c r="AS272" s="1784"/>
      <c r="AT272" s="1784"/>
      <c r="AU272" s="1907"/>
      <c r="AV272" s="1410"/>
      <c r="AW272" s="2916"/>
      <c r="AX272" s="3042"/>
      <c r="AY272" s="1807" t="str" cm="1">
        <f t="array" ref="AY272">_xlfn.IFS(AX272&lt;4,"estandar",AX272&gt;9,"compleja",AX272&gt;4,"avanzada")</f>
        <v>estandar</v>
      </c>
      <c r="AZ272" s="3297">
        <v>2</v>
      </c>
      <c r="BA272" s="1163"/>
      <c r="BB272" s="1163"/>
      <c r="BC272" s="1163"/>
      <c r="BD272" s="1164"/>
      <c r="BE272" s="1164"/>
      <c r="BF272" s="1163"/>
      <c r="BG272" s="1164"/>
      <c r="BH272" s="1164"/>
      <c r="BI272" s="1165"/>
      <c r="BJ272" s="1164"/>
      <c r="BK272" s="1164"/>
      <c r="BL272" s="1164"/>
      <c r="BM272" s="1164"/>
      <c r="BN272" s="1164"/>
      <c r="BO272" s="1165"/>
      <c r="BP272" s="1200"/>
      <c r="BQ272" s="600"/>
      <c r="BR272" s="601"/>
    </row>
    <row r="273" spans="1:70" s="602" customFormat="1" ht="51.75" customHeight="1" x14ac:dyDescent="0.35">
      <c r="A273" s="1387">
        <v>0</v>
      </c>
      <c r="B273" s="1387">
        <v>9</v>
      </c>
      <c r="C273" s="1387">
        <v>0</v>
      </c>
      <c r="D273" s="1387">
        <v>7</v>
      </c>
      <c r="E273" s="1387">
        <v>2</v>
      </c>
      <c r="F273" s="1387">
        <v>9</v>
      </c>
      <c r="G273" s="1387">
        <v>3</v>
      </c>
      <c r="H273" s="1387">
        <v>8</v>
      </c>
      <c r="I273" s="1375"/>
      <c r="J273" s="2766" t="str">
        <f t="shared" si="78"/>
        <v>09072938</v>
      </c>
      <c r="K273" s="835"/>
      <c r="L273" s="835"/>
      <c r="M273" s="835"/>
      <c r="N273" s="835"/>
      <c r="O273" s="835"/>
      <c r="P273" s="835"/>
      <c r="Q273" s="835"/>
      <c r="R273" s="835"/>
      <c r="S273" s="2669" t="s">
        <v>94</v>
      </c>
      <c r="T273" s="2671" t="s">
        <v>218</v>
      </c>
      <c r="U273" s="2708" t="s">
        <v>3042</v>
      </c>
      <c r="V273" s="2870" t="s">
        <v>291</v>
      </c>
      <c r="W273" s="3286" t="s">
        <v>3043</v>
      </c>
      <c r="X273" s="2439"/>
      <c r="Y273" s="2546"/>
      <c r="Z273" s="2543"/>
      <c r="AA273" s="2543"/>
      <c r="AB273" s="3301"/>
      <c r="AC273" s="3507">
        <f t="shared" si="83"/>
        <v>0</v>
      </c>
      <c r="AD273" s="3656"/>
      <c r="AE273" s="3656"/>
      <c r="AF273" s="3384"/>
      <c r="AG273" s="3398">
        <v>120</v>
      </c>
      <c r="AH273" s="3384"/>
      <c r="AI273" s="3384"/>
      <c r="AJ273" s="3384"/>
      <c r="AK273" s="3384"/>
      <c r="AL273" s="3384"/>
      <c r="AM273" s="3384"/>
      <c r="AN273" s="3384"/>
      <c r="AO273" s="3384"/>
      <c r="AP273" s="3398">
        <v>100</v>
      </c>
      <c r="AQ273" s="2013"/>
      <c r="AR273" s="1784"/>
      <c r="AS273" s="1784"/>
      <c r="AT273" s="1784"/>
      <c r="AU273" s="1907"/>
      <c r="AV273" s="1410"/>
      <c r="AW273" s="2916"/>
      <c r="AX273" s="3042"/>
      <c r="AY273" s="1807" t="str" cm="1">
        <f t="array" ref="AY273">_xlfn.IFS(AX273&lt;4,"estandar",AX273&gt;9,"compleja",AX273&gt;4,"avanzada")</f>
        <v>estandar</v>
      </c>
      <c r="AZ273" s="3297">
        <v>2</v>
      </c>
      <c r="BA273" s="1163"/>
      <c r="BB273" s="1163"/>
      <c r="BC273" s="1163"/>
      <c r="BD273" s="1164"/>
      <c r="BE273" s="1164"/>
      <c r="BF273" s="1163"/>
      <c r="BG273" s="1164"/>
      <c r="BH273" s="1164"/>
      <c r="BI273" s="1165"/>
      <c r="BJ273" s="1164"/>
      <c r="BK273" s="1164"/>
      <c r="BL273" s="1164"/>
      <c r="BM273" s="1164"/>
      <c r="BN273" s="1164"/>
      <c r="BO273" s="1165"/>
      <c r="BP273" s="1200"/>
      <c r="BQ273" s="600"/>
      <c r="BR273" s="601"/>
    </row>
    <row r="274" spans="1:70" s="602" customFormat="1" ht="51.75" customHeight="1" x14ac:dyDescent="0.35">
      <c r="A274" s="1387">
        <v>0</v>
      </c>
      <c r="B274" s="1387">
        <v>9</v>
      </c>
      <c r="C274" s="1387">
        <v>0</v>
      </c>
      <c r="D274" s="1387">
        <v>7</v>
      </c>
      <c r="E274" s="1387">
        <v>2</v>
      </c>
      <c r="F274" s="1387">
        <v>9</v>
      </c>
      <c r="G274" s="1387">
        <v>3</v>
      </c>
      <c r="H274" s="1387">
        <v>9</v>
      </c>
      <c r="I274" s="1375"/>
      <c r="J274" s="2766" t="str">
        <f t="shared" si="78"/>
        <v>09072939</v>
      </c>
      <c r="K274" s="835"/>
      <c r="L274" s="835"/>
      <c r="M274" s="835"/>
      <c r="N274" s="835"/>
      <c r="O274" s="835"/>
      <c r="P274" s="835"/>
      <c r="Q274" s="835"/>
      <c r="R274" s="835"/>
      <c r="S274" s="2669" t="s">
        <v>94</v>
      </c>
      <c r="T274" s="2671" t="s">
        <v>218</v>
      </c>
      <c r="U274" s="2708" t="s">
        <v>3044</v>
      </c>
      <c r="V274" s="2870" t="s">
        <v>291</v>
      </c>
      <c r="W274" s="3286" t="s">
        <v>3045</v>
      </c>
      <c r="X274" s="2439"/>
      <c r="Y274" s="2546"/>
      <c r="Z274" s="2543"/>
      <c r="AA274" s="2543"/>
      <c r="AB274" s="3301"/>
      <c r="AC274" s="3507">
        <f t="shared" si="83"/>
        <v>0</v>
      </c>
      <c r="AD274" s="3656"/>
      <c r="AE274" s="3656"/>
      <c r="AF274" s="3384"/>
      <c r="AG274" s="3398">
        <v>120</v>
      </c>
      <c r="AH274" s="3384"/>
      <c r="AI274" s="3384"/>
      <c r="AJ274" s="3384"/>
      <c r="AK274" s="3384"/>
      <c r="AL274" s="3384"/>
      <c r="AM274" s="3384"/>
      <c r="AN274" s="3384"/>
      <c r="AO274" s="3384"/>
      <c r="AP274" s="3398">
        <v>100</v>
      </c>
      <c r="AQ274" s="2013"/>
      <c r="AR274" s="1784"/>
      <c r="AS274" s="1784"/>
      <c r="AT274" s="1784"/>
      <c r="AU274" s="1907"/>
      <c r="AV274" s="1410"/>
      <c r="AW274" s="2916"/>
      <c r="AX274" s="3042"/>
      <c r="AY274" s="1807" t="str" cm="1">
        <f t="array" ref="AY274">_xlfn.IFS(AX274&lt;4,"estandar",AX274&gt;9,"compleja",AX274&gt;4,"avanzada")</f>
        <v>estandar</v>
      </c>
      <c r="AZ274" s="3297">
        <v>2</v>
      </c>
      <c r="BA274" s="1163"/>
      <c r="BB274" s="1163"/>
      <c r="BC274" s="1163"/>
      <c r="BD274" s="1164"/>
      <c r="BE274" s="1164"/>
      <c r="BF274" s="1163"/>
      <c r="BG274" s="1164"/>
      <c r="BH274" s="1164"/>
      <c r="BI274" s="1165"/>
      <c r="BJ274" s="1164"/>
      <c r="BK274" s="1164"/>
      <c r="BL274" s="1164"/>
      <c r="BM274" s="1164"/>
      <c r="BN274" s="1164"/>
      <c r="BO274" s="1165"/>
      <c r="BP274" s="1200"/>
      <c r="BQ274" s="600"/>
      <c r="BR274" s="601"/>
    </row>
    <row r="275" spans="1:70" ht="20.25" customHeight="1" x14ac:dyDescent="0.55000000000000004">
      <c r="A275" s="90"/>
      <c r="B275" s="89"/>
      <c r="C275" s="90"/>
      <c r="D275" s="89"/>
      <c r="E275" s="90"/>
      <c r="F275" s="89"/>
      <c r="G275" s="90"/>
      <c r="H275" s="89"/>
      <c r="I275" s="1339"/>
      <c r="J275" s="1339"/>
      <c r="K275" s="127"/>
      <c r="L275" s="127"/>
      <c r="M275" s="120"/>
      <c r="N275" s="120"/>
      <c r="O275" s="120"/>
      <c r="P275" s="120"/>
      <c r="Q275" s="120"/>
      <c r="R275" s="120"/>
      <c r="S275" s="127"/>
      <c r="T275" s="468"/>
      <c r="U275" s="468"/>
      <c r="V275" s="462"/>
      <c r="W275" s="3125"/>
      <c r="X275" s="61"/>
      <c r="Y275" s="61"/>
      <c r="Z275" s="61"/>
      <c r="AA275" s="61"/>
      <c r="AB275" s="1885"/>
      <c r="AC275" s="3528"/>
      <c r="AD275" s="3528"/>
      <c r="AE275" s="3528"/>
      <c r="AF275" s="3384"/>
      <c r="AG275" s="3384"/>
      <c r="AH275" s="3384"/>
      <c r="AI275" s="3384"/>
      <c r="AJ275" s="3384"/>
      <c r="AK275" s="3384"/>
      <c r="AL275" s="3384"/>
      <c r="AM275" s="3384"/>
      <c r="AN275" s="3384"/>
      <c r="AO275" s="3384"/>
      <c r="AP275" s="3384"/>
      <c r="AQ275" s="2013"/>
      <c r="AR275" s="1784"/>
      <c r="AS275" s="1784"/>
      <c r="AT275" s="1784"/>
      <c r="AU275" s="1907"/>
      <c r="AV275" s="1410"/>
      <c r="AW275" s="1850"/>
      <c r="AX275" s="1552"/>
      <c r="AY275" s="1851"/>
      <c r="AZ275" s="1555"/>
      <c r="BA275" s="1163"/>
      <c r="BB275" s="1163"/>
      <c r="BC275" s="1163"/>
      <c r="BD275" s="1164"/>
      <c r="BE275" s="1164"/>
      <c r="BF275" s="1163"/>
      <c r="BG275" s="1164"/>
      <c r="BH275" s="1164"/>
      <c r="BI275" s="1162"/>
      <c r="BJ275" s="1164"/>
      <c r="BK275" s="1164"/>
      <c r="BL275" s="1164"/>
      <c r="BM275" s="1164"/>
      <c r="BN275" s="1164"/>
      <c r="BO275" s="1165"/>
      <c r="BP275" s="1200"/>
      <c r="BQ275" s="177"/>
      <c r="BR275" s="46"/>
    </row>
    <row r="276" spans="1:70" ht="20.25" customHeight="1" x14ac:dyDescent="0.6">
      <c r="A276" s="809"/>
      <c r="B276" s="810"/>
      <c r="C276" s="809"/>
      <c r="D276" s="810"/>
      <c r="E276" s="809"/>
      <c r="F276" s="810"/>
      <c r="G276" s="809"/>
      <c r="H276" s="810"/>
      <c r="I276" s="811" t="str">
        <f>CONCATENATE(A276,B276,C276,D276,E276,F276,G276,H276)</f>
        <v/>
      </c>
      <c r="J276" s="811"/>
      <c r="K276" s="943">
        <v>213</v>
      </c>
      <c r="L276" s="943"/>
      <c r="M276" s="943"/>
      <c r="N276" s="943"/>
      <c r="O276" s="943"/>
      <c r="P276" s="943"/>
      <c r="Q276" s="943"/>
      <c r="R276" s="943"/>
      <c r="S276" s="944" t="s">
        <v>119</v>
      </c>
      <c r="T276" s="1006" t="s">
        <v>3046</v>
      </c>
      <c r="U276" s="1015"/>
      <c r="V276" s="1019"/>
      <c r="W276" s="3114" t="s">
        <v>3040</v>
      </c>
      <c r="X276" s="945" t="s">
        <v>3047</v>
      </c>
      <c r="Y276" s="945"/>
      <c r="Z276" s="945"/>
      <c r="AA276" s="945"/>
      <c r="AB276" s="1607"/>
      <c r="AC276" s="3658"/>
      <c r="AD276" s="3658"/>
      <c r="AE276" s="3658"/>
      <c r="AF276" s="3620"/>
      <c r="AG276" s="3620"/>
      <c r="AH276" s="3620"/>
      <c r="AI276" s="3620"/>
      <c r="AJ276" s="3620"/>
      <c r="AK276" s="3620"/>
      <c r="AL276" s="3620"/>
      <c r="AM276" s="3620"/>
      <c r="AN276" s="3620"/>
      <c r="AO276" s="3620"/>
      <c r="AP276" s="3620"/>
      <c r="AQ276" s="2148"/>
      <c r="AR276" s="1957"/>
      <c r="AS276" s="1957"/>
      <c r="AT276" s="1957"/>
      <c r="AU276" s="1973"/>
      <c r="AV276" s="1945"/>
      <c r="AW276" s="1935"/>
      <c r="AX276" s="1599"/>
      <c r="AY276" s="1936"/>
      <c r="AZ276" s="1627"/>
      <c r="BA276" s="1222"/>
      <c r="BB276" s="1222"/>
      <c r="BC276" s="1222"/>
      <c r="BD276" s="1223"/>
      <c r="BE276" s="1223"/>
      <c r="BF276" s="1222"/>
      <c r="BG276" s="1223"/>
      <c r="BH276" s="1223"/>
      <c r="BI276" s="1232"/>
      <c r="BJ276" s="1223"/>
      <c r="BK276" s="1223"/>
      <c r="BL276" s="1223"/>
      <c r="BM276" s="1223"/>
      <c r="BN276" s="1223"/>
      <c r="BO276" s="1224"/>
      <c r="BP276" s="1225"/>
      <c r="BQ276" s="177"/>
      <c r="BR276" s="46"/>
    </row>
    <row r="277" spans="1:70" s="602" customFormat="1" ht="39.75" customHeight="1" x14ac:dyDescent="0.35">
      <c r="A277" s="537">
        <v>0</v>
      </c>
      <c r="B277" s="538">
        <v>9</v>
      </c>
      <c r="C277" s="537">
        <v>0</v>
      </c>
      <c r="D277" s="538">
        <v>7</v>
      </c>
      <c r="E277" s="537">
        <v>3</v>
      </c>
      <c r="F277" s="538">
        <v>0</v>
      </c>
      <c r="G277" s="537">
        <v>0</v>
      </c>
      <c r="H277" s="538">
        <v>0</v>
      </c>
      <c r="I277" s="1375" t="str">
        <f>CONCATENATE(A277,B277,C277,D277,E277,F277,G277,H277)</f>
        <v>09073000</v>
      </c>
      <c r="J277" s="1375" t="str">
        <f t="shared" ref="J277:J279" si="87">CONCATENATE(A277,B277,C277,D277,E277,F277,G277,H277)</f>
        <v>09073000</v>
      </c>
      <c r="K277" s="3052"/>
      <c r="L277" s="3052"/>
      <c r="M277" s="3052"/>
      <c r="N277" s="3052"/>
      <c r="O277" s="3052"/>
      <c r="P277" s="3052"/>
      <c r="Q277" s="3052"/>
      <c r="R277" s="3052"/>
      <c r="S277" s="2703" t="s">
        <v>119</v>
      </c>
      <c r="T277" s="2663" t="s">
        <v>3046</v>
      </c>
      <c r="U277" s="3190"/>
      <c r="V277" s="2703"/>
      <c r="W277" s="3298"/>
      <c r="X277" s="2487"/>
      <c r="Y277" s="2546"/>
      <c r="Z277" s="2543"/>
      <c r="AA277" s="2543"/>
      <c r="AB277" s="3309"/>
      <c r="AC277" s="3507">
        <f t="shared" ref="AC277:AC279" si="88">AX277</f>
        <v>0</v>
      </c>
      <c r="AD277" s="3661"/>
      <c r="AE277" s="3661"/>
      <c r="AF277" s="3398"/>
      <c r="AG277" s="3384"/>
      <c r="AH277" s="3384"/>
      <c r="AI277" s="3384"/>
      <c r="AJ277" s="3384"/>
      <c r="AK277" s="3384"/>
      <c r="AL277" s="3384"/>
      <c r="AM277" s="3384"/>
      <c r="AN277" s="3384"/>
      <c r="AO277" s="3384"/>
      <c r="AP277" s="3384"/>
      <c r="AQ277" s="2013"/>
      <c r="AR277" s="1784"/>
      <c r="AS277" s="1784"/>
      <c r="AT277" s="1784"/>
      <c r="AU277" s="1907"/>
      <c r="AV277" s="1410"/>
      <c r="AW277" s="2916"/>
      <c r="AX277" s="3042"/>
      <c r="AY277" s="1807"/>
      <c r="AZ277" s="1555"/>
      <c r="BA277" s="1163"/>
      <c r="BB277" s="1163"/>
      <c r="BC277" s="1163"/>
      <c r="BD277" s="1164"/>
      <c r="BE277" s="1164"/>
      <c r="BF277" s="1163"/>
      <c r="BG277" s="1164"/>
      <c r="BH277" s="1164"/>
      <c r="BI277" s="1165"/>
      <c r="BJ277" s="1164"/>
      <c r="BK277" s="1164"/>
      <c r="BL277" s="1164"/>
      <c r="BM277" s="1164"/>
      <c r="BN277" s="1164"/>
      <c r="BO277" s="1165"/>
      <c r="BP277" s="1200"/>
      <c r="BQ277" s="600"/>
      <c r="BR277" s="601"/>
    </row>
    <row r="278" spans="1:70" s="602" customFormat="1" ht="39.75" customHeight="1" x14ac:dyDescent="0.35">
      <c r="A278" s="537">
        <v>0</v>
      </c>
      <c r="B278" s="538">
        <v>9</v>
      </c>
      <c r="C278" s="537">
        <v>0</v>
      </c>
      <c r="D278" s="538">
        <v>7</v>
      </c>
      <c r="E278" s="537">
        <v>3</v>
      </c>
      <c r="F278" s="538">
        <v>0</v>
      </c>
      <c r="G278" s="537">
        <v>0</v>
      </c>
      <c r="H278" s="538">
        <v>1</v>
      </c>
      <c r="I278" s="1375" t="str">
        <f>CONCATENATE(A278,B278,C278,D278,E278,F278,G278,H278)</f>
        <v>09073001</v>
      </c>
      <c r="J278" s="1375" t="str">
        <f t="shared" si="87"/>
        <v>09073001</v>
      </c>
      <c r="K278" s="835"/>
      <c r="L278" s="835">
        <v>72131</v>
      </c>
      <c r="M278" s="835"/>
      <c r="N278" s="835"/>
      <c r="O278" s="835"/>
      <c r="P278" s="835"/>
      <c r="Q278" s="835"/>
      <c r="R278" s="835"/>
      <c r="S278" s="2703" t="s">
        <v>119</v>
      </c>
      <c r="T278" s="3185"/>
      <c r="U278" s="2698" t="s">
        <v>3048</v>
      </c>
      <c r="V278" s="835" t="s">
        <v>240</v>
      </c>
      <c r="W278" s="2722" t="s">
        <v>3049</v>
      </c>
      <c r="X278" s="2503" t="s">
        <v>3048</v>
      </c>
      <c r="Y278" s="3053" t="s">
        <v>649</v>
      </c>
      <c r="Z278" s="2543"/>
      <c r="AA278" s="2543"/>
      <c r="AB278" s="3072" t="s">
        <v>2772</v>
      </c>
      <c r="AC278" s="3507">
        <f t="shared" si="88"/>
        <v>15</v>
      </c>
      <c r="AD278" s="3666" t="s">
        <v>3050</v>
      </c>
      <c r="AE278" s="3666"/>
      <c r="AF278" s="3398">
        <v>90</v>
      </c>
      <c r="AG278" s="3398">
        <v>90</v>
      </c>
      <c r="AH278" s="3384"/>
      <c r="AI278" s="3384"/>
      <c r="AJ278" s="3384"/>
      <c r="AK278" s="3384"/>
      <c r="AL278" s="3384"/>
      <c r="AM278" s="3384"/>
      <c r="AN278" s="3384"/>
      <c r="AO278" s="3398">
        <v>90</v>
      </c>
      <c r="AP278" s="3398">
        <v>90</v>
      </c>
      <c r="AQ278" s="2013"/>
      <c r="AR278" s="1784"/>
      <c r="AS278" s="1784"/>
      <c r="AT278" s="1784"/>
      <c r="AU278" s="1907"/>
      <c r="AV278" s="1410"/>
      <c r="AW278" s="2916">
        <f>(AZ278*AP278)+(BA278*AG278)+(BB278*AG278)+(BC278*AG278)</f>
        <v>180</v>
      </c>
      <c r="AX278" s="3042">
        <f>AW278/'Radiología simple.'!$AO$8</f>
        <v>15</v>
      </c>
      <c r="AY278" s="1807" t="str" cm="1">
        <f t="array" ref="AY278">_xlfn.IFS(AX278&lt;4,"estandar",AX278&gt;9,"compleja",AX278&gt;4,"avanzada")</f>
        <v>compleja</v>
      </c>
      <c r="AZ278" s="3297">
        <v>2</v>
      </c>
      <c r="BA278" s="1163"/>
      <c r="BB278" s="1163"/>
      <c r="BC278" s="1163"/>
      <c r="BD278" s="1164">
        <v>29.505855203619902</v>
      </c>
      <c r="BE278" s="1164">
        <v>73.2232941176471</v>
      </c>
      <c r="BF278" s="1163"/>
      <c r="BG278" s="1164">
        <v>130.50407239819</v>
      </c>
      <c r="BH278" s="1164">
        <f>SUM(BD278,BE278,BG278)</f>
        <v>233.23322171945699</v>
      </c>
      <c r="BI278" s="1165"/>
      <c r="BJ278" s="1164">
        <v>94.376568784588898</v>
      </c>
      <c r="BK278" s="1164">
        <v>0</v>
      </c>
      <c r="BL278" s="1248">
        <v>498.16</v>
      </c>
      <c r="BM278" s="1164">
        <v>40.633745306496898</v>
      </c>
      <c r="BN278" s="1164">
        <f>SUM(BH278,BJ278,BK278,BL278,BM278)</f>
        <v>866.40353581054273</v>
      </c>
      <c r="BO278" s="1165"/>
      <c r="BP278" s="1200"/>
      <c r="BQ278" s="600"/>
      <c r="BR278" s="601"/>
    </row>
    <row r="279" spans="1:70" s="602" customFormat="1" ht="39.75" customHeight="1" x14ac:dyDescent="0.35">
      <c r="A279" s="537">
        <v>0</v>
      </c>
      <c r="B279" s="538">
        <v>9</v>
      </c>
      <c r="C279" s="537">
        <v>0</v>
      </c>
      <c r="D279" s="538">
        <v>7</v>
      </c>
      <c r="E279" s="537">
        <v>3</v>
      </c>
      <c r="F279" s="538">
        <v>0</v>
      </c>
      <c r="G279" s="537">
        <v>0</v>
      </c>
      <c r="H279" s="538">
        <v>2</v>
      </c>
      <c r="I279" s="1375" t="str">
        <f>CONCATENATE(A279,B279,C279,D279,E279,F279,G279,H279)</f>
        <v>09073002</v>
      </c>
      <c r="J279" s="1375" t="str">
        <f t="shared" si="87"/>
        <v>09073002</v>
      </c>
      <c r="K279" s="835"/>
      <c r="L279" s="835">
        <v>72132</v>
      </c>
      <c r="M279" s="835"/>
      <c r="N279" s="835"/>
      <c r="O279" s="835"/>
      <c r="P279" s="835"/>
      <c r="Q279" s="835"/>
      <c r="R279" s="835"/>
      <c r="S279" s="2703" t="s">
        <v>119</v>
      </c>
      <c r="T279" s="3185"/>
      <c r="U279" s="2698" t="s">
        <v>3051</v>
      </c>
      <c r="V279" s="835" t="s">
        <v>240</v>
      </c>
      <c r="W279" s="2722" t="s">
        <v>3052</v>
      </c>
      <c r="X279" s="2503" t="s">
        <v>3051</v>
      </c>
      <c r="Y279" s="3053" t="s">
        <v>649</v>
      </c>
      <c r="Z279" s="2543"/>
      <c r="AA279" s="2543"/>
      <c r="AB279" s="3072" t="s">
        <v>2772</v>
      </c>
      <c r="AC279" s="3507">
        <f t="shared" si="88"/>
        <v>15</v>
      </c>
      <c r="AD279" s="3666" t="s">
        <v>3050</v>
      </c>
      <c r="AE279" s="3666"/>
      <c r="AF279" s="3398">
        <v>90</v>
      </c>
      <c r="AG279" s="3398">
        <v>90</v>
      </c>
      <c r="AH279" s="3384"/>
      <c r="AI279" s="3384"/>
      <c r="AJ279" s="3384"/>
      <c r="AK279" s="3384"/>
      <c r="AL279" s="3384"/>
      <c r="AM279" s="3384"/>
      <c r="AN279" s="3384"/>
      <c r="AO279" s="3398">
        <v>90</v>
      </c>
      <c r="AP279" s="3398">
        <v>90</v>
      </c>
      <c r="AQ279" s="2013"/>
      <c r="AR279" s="1784"/>
      <c r="AS279" s="1784"/>
      <c r="AT279" s="1784"/>
      <c r="AU279" s="1907"/>
      <c r="AV279" s="1410"/>
      <c r="AW279" s="2916">
        <f>(AZ279*AP279)+(BA279*AG279)+(BB279*AG279)+(BC279*AG279)</f>
        <v>180</v>
      </c>
      <c r="AX279" s="3042">
        <f>AW279/'Radiología simple.'!$AO$8</f>
        <v>15</v>
      </c>
      <c r="AY279" s="1807" t="str" cm="1">
        <f t="array" ref="AY279">_xlfn.IFS(AX279&lt;4,"estandar",AX279&gt;9,"compleja",AX279&gt;4,"avanzada")</f>
        <v>compleja</v>
      </c>
      <c r="AZ279" s="3297">
        <v>2</v>
      </c>
      <c r="BA279" s="1163"/>
      <c r="BB279" s="1163"/>
      <c r="BC279" s="1163"/>
      <c r="BD279" s="1164">
        <v>29.505855203619902</v>
      </c>
      <c r="BE279" s="1164">
        <v>73.2232941176471</v>
      </c>
      <c r="BF279" s="1163"/>
      <c r="BG279" s="1164">
        <v>130.50407239819</v>
      </c>
      <c r="BH279" s="1164">
        <f>SUM(BD279,BE279,BG279)</f>
        <v>233.23322171945699</v>
      </c>
      <c r="BI279" s="1165"/>
      <c r="BJ279" s="1164">
        <v>94.376568784588898</v>
      </c>
      <c r="BK279" s="1164">
        <v>0</v>
      </c>
      <c r="BL279" s="1248">
        <v>498.16</v>
      </c>
      <c r="BM279" s="1164">
        <v>40.633745306496898</v>
      </c>
      <c r="BN279" s="1164">
        <f>SUM(BH279,BJ279,BK279,BL279,BM279)</f>
        <v>866.40353581054273</v>
      </c>
      <c r="BO279" s="1165"/>
      <c r="BP279" s="1200"/>
      <c r="BQ279" s="600"/>
      <c r="BR279" s="601"/>
    </row>
    <row r="280" spans="1:70" ht="20.25" customHeight="1" x14ac:dyDescent="0.55000000000000004">
      <c r="A280" s="90"/>
      <c r="B280" s="89"/>
      <c r="C280" s="90"/>
      <c r="D280" s="89"/>
      <c r="E280" s="90"/>
      <c r="F280" s="89"/>
      <c r="G280" s="90"/>
      <c r="H280" s="89"/>
      <c r="I280" s="1339"/>
      <c r="J280" s="1339"/>
      <c r="K280" s="127"/>
      <c r="L280" s="127"/>
      <c r="M280" s="120"/>
      <c r="N280" s="120"/>
      <c r="O280" s="120"/>
      <c r="P280" s="120"/>
      <c r="Q280" s="120"/>
      <c r="R280" s="120"/>
      <c r="S280" s="127"/>
      <c r="T280" s="146"/>
      <c r="U280" s="339"/>
      <c r="V280" s="127"/>
      <c r="W280" s="3115"/>
      <c r="X280" s="94"/>
      <c r="Y280" s="94"/>
      <c r="Z280" s="94"/>
      <c r="AA280" s="94"/>
      <c r="AB280" s="1884"/>
      <c r="AC280" s="3506"/>
      <c r="AD280" s="3506"/>
      <c r="AE280" s="3506"/>
      <c r="AF280" s="3384"/>
      <c r="AG280" s="3384"/>
      <c r="AH280" s="3384"/>
      <c r="AI280" s="3384"/>
      <c r="AJ280" s="3384"/>
      <c r="AK280" s="3384"/>
      <c r="AL280" s="3384"/>
      <c r="AM280" s="3384"/>
      <c r="AN280" s="3384"/>
      <c r="AO280" s="3384"/>
      <c r="AP280" s="3384"/>
      <c r="AQ280" s="2013"/>
      <c r="AR280" s="1784"/>
      <c r="AS280" s="1784"/>
      <c r="AT280" s="1784"/>
      <c r="AU280" s="1907"/>
      <c r="AV280" s="1410"/>
      <c r="AW280" s="1850"/>
      <c r="AX280" s="1552"/>
      <c r="AY280" s="1851"/>
      <c r="AZ280" s="1616"/>
      <c r="BA280" s="1163"/>
      <c r="BB280" s="1163"/>
      <c r="BC280" s="1163"/>
      <c r="BD280" s="1164"/>
      <c r="BE280" s="1164"/>
      <c r="BF280" s="1163"/>
      <c r="BG280" s="1164"/>
      <c r="BH280" s="1164"/>
      <c r="BI280" s="1162"/>
      <c r="BJ280" s="1164"/>
      <c r="BK280" s="1164"/>
      <c r="BL280" s="1248"/>
      <c r="BM280" s="1164"/>
      <c r="BN280" s="1164"/>
      <c r="BO280" s="1165"/>
      <c r="BP280" s="1200"/>
      <c r="BQ280" s="177"/>
      <c r="BR280" s="46"/>
    </row>
    <row r="281" spans="1:70" ht="20.25" customHeight="1" x14ac:dyDescent="0.55000000000000004">
      <c r="A281" s="90"/>
      <c r="B281" s="89"/>
      <c r="C281" s="90"/>
      <c r="D281" s="89"/>
      <c r="E281" s="90"/>
      <c r="F281" s="89"/>
      <c r="G281" s="90"/>
      <c r="H281" s="89"/>
      <c r="I281" s="1339"/>
      <c r="J281" s="1339"/>
      <c r="K281" s="127"/>
      <c r="L281" s="127"/>
      <c r="M281" s="120"/>
      <c r="N281" s="120"/>
      <c r="O281" s="120"/>
      <c r="P281" s="120"/>
      <c r="Q281" s="120"/>
      <c r="R281" s="120"/>
      <c r="S281" s="127"/>
      <c r="T281" s="60"/>
      <c r="U281" s="138"/>
      <c r="V281" s="127"/>
      <c r="W281" s="3112"/>
      <c r="X281" s="61"/>
      <c r="Y281" s="61"/>
      <c r="Z281" s="61"/>
      <c r="AA281" s="61"/>
      <c r="AB281" s="1885"/>
      <c r="AC281" s="3528"/>
      <c r="AD281" s="3528"/>
      <c r="AE281" s="3528"/>
      <c r="AF281" s="3384"/>
      <c r="AG281" s="3384"/>
      <c r="AH281" s="3384"/>
      <c r="AI281" s="3384"/>
      <c r="AJ281" s="3384"/>
      <c r="AK281" s="3384"/>
      <c r="AL281" s="3384"/>
      <c r="AM281" s="3384"/>
      <c r="AN281" s="3384"/>
      <c r="AO281" s="3384"/>
      <c r="AP281" s="3384"/>
      <c r="AQ281" s="2013"/>
      <c r="AR281" s="1784"/>
      <c r="AS281" s="1784"/>
      <c r="AT281" s="1784"/>
      <c r="AU281" s="1907"/>
      <c r="AV281" s="1410"/>
      <c r="AW281" s="1850"/>
      <c r="AX281" s="1552"/>
      <c r="AY281" s="1851"/>
      <c r="AZ281" s="1555"/>
      <c r="BA281" s="1163"/>
      <c r="BB281" s="1163"/>
      <c r="BC281" s="1163"/>
      <c r="BD281" s="1164"/>
      <c r="BE281" s="1164"/>
      <c r="BF281" s="1163"/>
      <c r="BG281" s="1164"/>
      <c r="BH281" s="1164"/>
      <c r="BI281" s="1162"/>
      <c r="BJ281" s="1164"/>
      <c r="BK281" s="1164"/>
      <c r="BL281" s="1164"/>
      <c r="BM281" s="1164"/>
      <c r="BN281" s="1164"/>
      <c r="BO281" s="1165"/>
      <c r="BP281" s="1200"/>
      <c r="BQ281" s="177"/>
      <c r="BR281" s="46"/>
    </row>
    <row r="282" spans="1:70" ht="20.25" customHeight="1" x14ac:dyDescent="0.6">
      <c r="A282" s="809"/>
      <c r="B282" s="810"/>
      <c r="C282" s="809"/>
      <c r="D282" s="810"/>
      <c r="E282" s="809"/>
      <c r="F282" s="810"/>
      <c r="G282" s="809"/>
      <c r="H282" s="810"/>
      <c r="I282" s="811" t="str">
        <f t="shared" ref="I282:I287" si="89">CONCATENATE(A282,B282,C282,D282,E282,F282,G282,H282)</f>
        <v/>
      </c>
      <c r="J282" s="811"/>
      <c r="K282" s="943">
        <v>214</v>
      </c>
      <c r="L282" s="943"/>
      <c r="M282" s="943"/>
      <c r="N282" s="943"/>
      <c r="O282" s="943"/>
      <c r="P282" s="943"/>
      <c r="Q282" s="943"/>
      <c r="R282" s="943"/>
      <c r="S282" s="944" t="s">
        <v>119</v>
      </c>
      <c r="T282" s="1006" t="s">
        <v>3053</v>
      </c>
      <c r="U282" s="1015"/>
      <c r="V282" s="1019"/>
      <c r="W282" s="3103"/>
      <c r="X282" s="945" t="s">
        <v>3054</v>
      </c>
      <c r="Y282" s="945"/>
      <c r="Z282" s="945"/>
      <c r="AA282" s="945"/>
      <c r="AB282" s="1607"/>
      <c r="AC282" s="3658"/>
      <c r="AD282" s="3658"/>
      <c r="AE282" s="3658"/>
      <c r="AF282" s="3620"/>
      <c r="AG282" s="3620"/>
      <c r="AH282" s="3620"/>
      <c r="AI282" s="3620"/>
      <c r="AJ282" s="3620"/>
      <c r="AK282" s="3620"/>
      <c r="AL282" s="3620"/>
      <c r="AM282" s="3620"/>
      <c r="AN282" s="3620"/>
      <c r="AO282" s="3620"/>
      <c r="AP282" s="3620"/>
      <c r="AQ282" s="2148"/>
      <c r="AR282" s="1957"/>
      <c r="AS282" s="1957"/>
      <c r="AT282" s="1957"/>
      <c r="AU282" s="1973"/>
      <c r="AV282" s="1945"/>
      <c r="AW282" s="1935"/>
      <c r="AX282" s="1599"/>
      <c r="AY282" s="1936"/>
      <c r="AZ282" s="1627"/>
      <c r="BA282" s="1222"/>
      <c r="BB282" s="1222"/>
      <c r="BC282" s="1222"/>
      <c r="BD282" s="1223"/>
      <c r="BE282" s="1223"/>
      <c r="BF282" s="1222"/>
      <c r="BG282" s="1223"/>
      <c r="BH282" s="1223"/>
      <c r="BI282" s="1232"/>
      <c r="BJ282" s="1223"/>
      <c r="BK282" s="1223"/>
      <c r="BL282" s="1223"/>
      <c r="BM282" s="1223"/>
      <c r="BN282" s="1223"/>
      <c r="BO282" s="1224"/>
      <c r="BP282" s="1225"/>
      <c r="BQ282" s="177"/>
      <c r="BR282" s="46"/>
    </row>
    <row r="283" spans="1:70" s="602" customFormat="1" ht="32.25" customHeight="1" x14ac:dyDescent="0.35">
      <c r="A283" s="537">
        <v>0</v>
      </c>
      <c r="B283" s="538">
        <v>9</v>
      </c>
      <c r="C283" s="537">
        <v>0</v>
      </c>
      <c r="D283" s="538">
        <v>7</v>
      </c>
      <c r="E283" s="537">
        <v>3</v>
      </c>
      <c r="F283" s="538">
        <v>1</v>
      </c>
      <c r="G283" s="537">
        <v>0</v>
      </c>
      <c r="H283" s="538">
        <v>0</v>
      </c>
      <c r="I283" s="1375" t="str">
        <f t="shared" si="89"/>
        <v>09073100</v>
      </c>
      <c r="J283" s="1375" t="str">
        <f t="shared" ref="J283:J289" si="90">CONCATENATE(A283,B283,C283,D283,E283,F283,G283,H283)</f>
        <v>09073100</v>
      </c>
      <c r="K283" s="3052"/>
      <c r="L283" s="3052"/>
      <c r="M283" s="3052"/>
      <c r="N283" s="3052"/>
      <c r="O283" s="3052"/>
      <c r="P283" s="3052"/>
      <c r="Q283" s="3052"/>
      <c r="R283" s="3052"/>
      <c r="S283" s="2703" t="s">
        <v>119</v>
      </c>
      <c r="T283" s="2663" t="s">
        <v>3055</v>
      </c>
      <c r="U283" s="3190"/>
      <c r="V283" s="2703"/>
      <c r="W283" s="3298"/>
      <c r="X283" s="2487"/>
      <c r="Y283" s="3053" t="s">
        <v>649</v>
      </c>
      <c r="Z283" s="2543"/>
      <c r="AA283" s="2543"/>
      <c r="AB283" s="3309"/>
      <c r="AC283" s="3507">
        <f t="shared" ref="AC283:AC288" si="91">AX283</f>
        <v>0</v>
      </c>
      <c r="AD283" s="3661"/>
      <c r="AE283" s="3661"/>
      <c r="AF283" s="3398"/>
      <c r="AG283" s="3398"/>
      <c r="AH283" s="3384"/>
      <c r="AI283" s="3384"/>
      <c r="AJ283" s="3384"/>
      <c r="AK283" s="3384"/>
      <c r="AL283" s="3384"/>
      <c r="AM283" s="3384"/>
      <c r="AN283" s="3384"/>
      <c r="AO283" s="3384"/>
      <c r="AP283" s="3384"/>
      <c r="AQ283" s="2013"/>
      <c r="AR283" s="1784"/>
      <c r="AS283" s="1784"/>
      <c r="AT283" s="1784"/>
      <c r="AU283" s="1907"/>
      <c r="AV283" s="1410"/>
      <c r="AW283" s="1850"/>
      <c r="AX283" s="1552"/>
      <c r="AY283" s="1851"/>
      <c r="AZ283" s="1555"/>
      <c r="BA283" s="1163"/>
      <c r="BB283" s="1163"/>
      <c r="BC283" s="1163"/>
      <c r="BD283" s="1164"/>
      <c r="BE283" s="1164"/>
      <c r="BF283" s="1163"/>
      <c r="BG283" s="1164"/>
      <c r="BH283" s="1164"/>
      <c r="BI283" s="1165"/>
      <c r="BJ283" s="1164"/>
      <c r="BK283" s="1164"/>
      <c r="BL283" s="1164"/>
      <c r="BM283" s="1164"/>
      <c r="BN283" s="1164"/>
      <c r="BO283" s="1165"/>
      <c r="BP283" s="1200"/>
      <c r="BQ283" s="600"/>
      <c r="BR283" s="601"/>
    </row>
    <row r="284" spans="1:70" s="602" customFormat="1" ht="32.25" customHeight="1" x14ac:dyDescent="0.35">
      <c r="A284" s="537">
        <v>0</v>
      </c>
      <c r="B284" s="538">
        <v>9</v>
      </c>
      <c r="C284" s="537">
        <v>0</v>
      </c>
      <c r="D284" s="538">
        <v>7</v>
      </c>
      <c r="E284" s="537">
        <v>3</v>
      </c>
      <c r="F284" s="538">
        <v>1</v>
      </c>
      <c r="G284" s="537">
        <v>0</v>
      </c>
      <c r="H284" s="538">
        <v>1</v>
      </c>
      <c r="I284" s="1375" t="str">
        <f t="shared" si="89"/>
        <v>09073101</v>
      </c>
      <c r="J284" s="1375" t="str">
        <f t="shared" si="90"/>
        <v>09073101</v>
      </c>
      <c r="K284" s="835"/>
      <c r="L284" s="835">
        <v>72141</v>
      </c>
      <c r="M284" s="835"/>
      <c r="N284" s="835"/>
      <c r="O284" s="835"/>
      <c r="P284" s="835"/>
      <c r="Q284" s="835"/>
      <c r="R284" s="835"/>
      <c r="S284" s="2703" t="s">
        <v>119</v>
      </c>
      <c r="T284" s="3185" t="s">
        <v>218</v>
      </c>
      <c r="U284" s="2698" t="s">
        <v>3056</v>
      </c>
      <c r="V284" s="835" t="s">
        <v>240</v>
      </c>
      <c r="W284" s="2722" t="s">
        <v>3057</v>
      </c>
      <c r="X284" s="2503" t="s">
        <v>3056</v>
      </c>
      <c r="Y284" s="2546"/>
      <c r="Z284" s="2543"/>
      <c r="AA284" s="2543"/>
      <c r="AB284" s="3072" t="s">
        <v>2596</v>
      </c>
      <c r="AC284" s="3507">
        <f t="shared" si="91"/>
        <v>8.3333333333333339</v>
      </c>
      <c r="AD284" s="3666" t="s">
        <v>3058</v>
      </c>
      <c r="AE284" s="3666"/>
      <c r="AF284" s="3398">
        <v>50</v>
      </c>
      <c r="AG284" s="3398">
        <v>50</v>
      </c>
      <c r="AH284" s="3384"/>
      <c r="AI284" s="3384"/>
      <c r="AJ284" s="3384"/>
      <c r="AK284" s="3384"/>
      <c r="AL284" s="3384"/>
      <c r="AM284" s="3384"/>
      <c r="AN284" s="3384"/>
      <c r="AO284" s="3384">
        <v>50</v>
      </c>
      <c r="AP284" s="3398">
        <v>50</v>
      </c>
      <c r="AQ284" s="2013"/>
      <c r="AR284" s="1784"/>
      <c r="AS284" s="1784"/>
      <c r="AT284" s="1784"/>
      <c r="AU284" s="1907"/>
      <c r="AV284" s="1410"/>
      <c r="AW284" s="2916">
        <f>(AZ284*AP284)+(BA284*AG284)+(BB284*AG284)+(BC284*AG284)</f>
        <v>100</v>
      </c>
      <c r="AX284" s="3042">
        <f>AW284/'Radiología simple.'!$AO$8</f>
        <v>8.3333333333333339</v>
      </c>
      <c r="AY284" s="1807" t="str" cm="1">
        <f t="array" ref="AY284">_xlfn.IFS(AX284&lt;4,"estandar",AX284&gt;9,"compleja",AX284&gt;4,"avanzada")</f>
        <v>avanzada</v>
      </c>
      <c r="AZ284" s="3297">
        <v>2</v>
      </c>
      <c r="BA284" s="1163"/>
      <c r="BB284" s="1163"/>
      <c r="BC284" s="1163"/>
      <c r="BD284" s="1164">
        <v>16.392141779788801</v>
      </c>
      <c r="BE284" s="1164">
        <v>40.679607843137298</v>
      </c>
      <c r="BF284" s="1163"/>
      <c r="BG284" s="1164">
        <v>36.251131221719497</v>
      </c>
      <c r="BH284" s="1164">
        <f>SUM(BD284,BE284,BG284)</f>
        <v>93.322880844645596</v>
      </c>
      <c r="BI284" s="1165"/>
      <c r="BJ284" s="1164">
        <v>52.431427102549399</v>
      </c>
      <c r="BK284" s="1164">
        <v>7.5</v>
      </c>
      <c r="BL284" s="1248">
        <v>1408.16</v>
      </c>
      <c r="BM284" s="1164">
        <v>40.633745306496898</v>
      </c>
      <c r="BN284" s="1164">
        <f>SUM(BH284,BJ284,BK284,BL284,BM284)</f>
        <v>1602.0480532536919</v>
      </c>
      <c r="BO284" s="1165"/>
      <c r="BP284" s="1200">
        <v>50</v>
      </c>
      <c r="BQ284" s="600"/>
      <c r="BR284" s="601"/>
    </row>
    <row r="285" spans="1:70" s="602" customFormat="1" ht="32.25" customHeight="1" x14ac:dyDescent="0.35">
      <c r="A285" s="537">
        <v>0</v>
      </c>
      <c r="B285" s="538">
        <v>9</v>
      </c>
      <c r="C285" s="537">
        <v>0</v>
      </c>
      <c r="D285" s="538">
        <v>7</v>
      </c>
      <c r="E285" s="537">
        <v>3</v>
      </c>
      <c r="F285" s="538">
        <v>1</v>
      </c>
      <c r="G285" s="537">
        <v>0</v>
      </c>
      <c r="H285" s="538">
        <v>2</v>
      </c>
      <c r="I285" s="1375" t="str">
        <f t="shared" si="89"/>
        <v>09073102</v>
      </c>
      <c r="J285" s="1375" t="str">
        <f t="shared" si="90"/>
        <v>09073102</v>
      </c>
      <c r="K285" s="835"/>
      <c r="L285" s="835">
        <v>72142</v>
      </c>
      <c r="M285" s="835"/>
      <c r="N285" s="835"/>
      <c r="O285" s="835"/>
      <c r="P285" s="835"/>
      <c r="Q285" s="835"/>
      <c r="R285" s="835"/>
      <c r="S285" s="2703" t="s">
        <v>119</v>
      </c>
      <c r="T285" s="3185"/>
      <c r="U285" s="2698" t="s">
        <v>3059</v>
      </c>
      <c r="V285" s="835" t="s">
        <v>240</v>
      </c>
      <c r="W285" s="2722"/>
      <c r="X285" s="2503" t="s">
        <v>3059</v>
      </c>
      <c r="Y285" s="2546"/>
      <c r="Z285" s="2543"/>
      <c r="AA285" s="2543"/>
      <c r="AB285" s="3072" t="s">
        <v>2596</v>
      </c>
      <c r="AC285" s="3507">
        <f t="shared" si="91"/>
        <v>8.3333333333333339</v>
      </c>
      <c r="AD285" s="3666" t="s">
        <v>3060</v>
      </c>
      <c r="AE285" s="3666"/>
      <c r="AF285" s="3398">
        <v>50</v>
      </c>
      <c r="AG285" s="3398">
        <v>50</v>
      </c>
      <c r="AH285" s="3384"/>
      <c r="AI285" s="3384"/>
      <c r="AJ285" s="3384"/>
      <c r="AK285" s="3384"/>
      <c r="AL285" s="3384"/>
      <c r="AM285" s="3384"/>
      <c r="AN285" s="3384"/>
      <c r="AO285" s="3384">
        <v>50</v>
      </c>
      <c r="AP285" s="3398">
        <v>50</v>
      </c>
      <c r="AQ285" s="2013"/>
      <c r="AR285" s="1784"/>
      <c r="AS285" s="1784"/>
      <c r="AT285" s="1784"/>
      <c r="AU285" s="1907"/>
      <c r="AV285" s="1410"/>
      <c r="AW285" s="2916">
        <f>(AZ285*AP285)+(BA285*AG285)+(BB285*AG285)+(BC285*AG285)</f>
        <v>100</v>
      </c>
      <c r="AX285" s="3042">
        <f>AW285/'Radiología simple.'!$AO$8</f>
        <v>8.3333333333333339</v>
      </c>
      <c r="AY285" s="1807" t="str" cm="1">
        <f t="array" ref="AY285">_xlfn.IFS(AX285&lt;4,"estandar",AX285&gt;9,"compleja",AX285&gt;4,"avanzada")</f>
        <v>avanzada</v>
      </c>
      <c r="AZ285" s="3297">
        <v>2</v>
      </c>
      <c r="BA285" s="1163"/>
      <c r="BB285" s="1163"/>
      <c r="BC285" s="1163"/>
      <c r="BD285" s="1164">
        <v>16.392141779788801</v>
      </c>
      <c r="BE285" s="1164">
        <v>40.679607843137298</v>
      </c>
      <c r="BF285" s="1163"/>
      <c r="BG285" s="1164">
        <v>36.251131221719497</v>
      </c>
      <c r="BH285" s="1164">
        <f>SUM(BD285,BE285,BG285)</f>
        <v>93.322880844645596</v>
      </c>
      <c r="BI285" s="1165"/>
      <c r="BJ285" s="1164">
        <v>52.431427102549399</v>
      </c>
      <c r="BK285" s="1164">
        <v>7.5</v>
      </c>
      <c r="BL285" s="1248">
        <v>798.16</v>
      </c>
      <c r="BM285" s="1164">
        <v>40.633745306496898</v>
      </c>
      <c r="BN285" s="1164">
        <f>SUM(BH285,BJ285,BK285,BL285,BM285)</f>
        <v>992.04805325369182</v>
      </c>
      <c r="BO285" s="1165"/>
      <c r="BP285" s="1200">
        <v>50</v>
      </c>
      <c r="BQ285" s="600"/>
      <c r="BR285" s="601"/>
    </row>
    <row r="286" spans="1:70" s="602" customFormat="1" ht="32.25" hidden="1" customHeight="1" x14ac:dyDescent="0.35">
      <c r="A286" s="816">
        <v>0</v>
      </c>
      <c r="B286" s="817">
        <v>9</v>
      </c>
      <c r="C286" s="816">
        <v>0</v>
      </c>
      <c r="D286" s="817">
        <v>7</v>
      </c>
      <c r="E286" s="816">
        <v>3</v>
      </c>
      <c r="F286" s="817">
        <v>1</v>
      </c>
      <c r="G286" s="816">
        <v>0</v>
      </c>
      <c r="H286" s="817">
        <v>3</v>
      </c>
      <c r="I286" s="2826" t="str">
        <f t="shared" si="89"/>
        <v>09073103</v>
      </c>
      <c r="J286" s="1375"/>
      <c r="K286" s="3052"/>
      <c r="L286" s="835">
        <v>72143</v>
      </c>
      <c r="M286" s="835"/>
      <c r="N286" s="835"/>
      <c r="O286" s="835"/>
      <c r="P286" s="835"/>
      <c r="Q286" s="835"/>
      <c r="R286" s="835"/>
      <c r="S286" s="2783" t="s">
        <v>119</v>
      </c>
      <c r="T286" s="3186"/>
      <c r="U286" s="2979" t="s">
        <v>3061</v>
      </c>
      <c r="V286" s="2873" t="s">
        <v>268</v>
      </c>
      <c r="W286" s="3332"/>
      <c r="X286" s="3333" t="s">
        <v>3062</v>
      </c>
      <c r="Y286" s="2546"/>
      <c r="Z286" s="2543"/>
      <c r="AA286" s="2543"/>
      <c r="AB286" s="3072"/>
      <c r="AC286" s="3507">
        <f t="shared" si="91"/>
        <v>10</v>
      </c>
      <c r="AD286" s="3666"/>
      <c r="AE286" s="3666"/>
      <c r="AF286" s="3398">
        <v>60</v>
      </c>
      <c r="AG286" s="3398">
        <f t="shared" ref="AG286" si="92">SUM(AH286:AM286)</f>
        <v>0</v>
      </c>
      <c r="AH286" s="3384"/>
      <c r="AI286" s="3384"/>
      <c r="AJ286" s="3384"/>
      <c r="AK286" s="3384"/>
      <c r="AL286" s="3384"/>
      <c r="AM286" s="3384"/>
      <c r="AN286" s="3384"/>
      <c r="AO286" s="3384">
        <v>60</v>
      </c>
      <c r="AP286" s="3398">
        <v>60</v>
      </c>
      <c r="AQ286" s="2013"/>
      <c r="AR286" s="1784"/>
      <c r="AS286" s="1784"/>
      <c r="AT286" s="1784"/>
      <c r="AU286" s="1907"/>
      <c r="AV286" s="1410"/>
      <c r="AW286" s="2916">
        <f>(AZ286*AP286)+(BA286*AG286)+(BB286*AG286)+(BC286*AG286)</f>
        <v>120</v>
      </c>
      <c r="AX286" s="3042">
        <f>AW286/'Radiología simple.'!$AO$8</f>
        <v>10</v>
      </c>
      <c r="AY286" s="1807" t="str" cm="1">
        <f t="array" ref="AY286">_xlfn.IFS(AX286&lt;4,"estandar",AX286&gt;9,"compleja",AX286&gt;4,"avanzada")</f>
        <v>compleja</v>
      </c>
      <c r="AZ286" s="3297">
        <v>2</v>
      </c>
      <c r="BA286" s="1163"/>
      <c r="BB286" s="1163"/>
      <c r="BC286" s="1163"/>
      <c r="BD286" s="1164">
        <v>19.670570135746601</v>
      </c>
      <c r="BE286" s="1164">
        <v>48.8155294117647</v>
      </c>
      <c r="BF286" s="1163"/>
      <c r="BG286" s="1164">
        <v>43.501357466063297</v>
      </c>
      <c r="BH286" s="1164">
        <f>SUM(BD286,BE286,BG286)</f>
        <v>111.9874570135746</v>
      </c>
      <c r="BI286" s="1165"/>
      <c r="BJ286" s="1164">
        <v>62.917712523059201</v>
      </c>
      <c r="BK286" s="1164">
        <v>7.5</v>
      </c>
      <c r="BL286" s="1248">
        <v>2304.16</v>
      </c>
      <c r="BM286" s="1164">
        <v>40.633745306496898</v>
      </c>
      <c r="BN286" s="1164">
        <f>SUM(BH286,BJ286,BK286,BL286,BM286)</f>
        <v>2527.1989148431308</v>
      </c>
      <c r="BO286" s="1165"/>
      <c r="BP286" s="1200">
        <v>50</v>
      </c>
      <c r="BQ286" s="600"/>
      <c r="BR286" s="601"/>
    </row>
    <row r="287" spans="1:70" s="602" customFormat="1" ht="32.25" customHeight="1" x14ac:dyDescent="0.35">
      <c r="A287" s="537">
        <v>0</v>
      </c>
      <c r="B287" s="538">
        <v>9</v>
      </c>
      <c r="C287" s="537">
        <v>0</v>
      </c>
      <c r="D287" s="538">
        <v>7</v>
      </c>
      <c r="E287" s="537">
        <v>3</v>
      </c>
      <c r="F287" s="538">
        <v>1</v>
      </c>
      <c r="G287" s="537">
        <v>0</v>
      </c>
      <c r="H287" s="538">
        <v>4</v>
      </c>
      <c r="I287" s="1375" t="str">
        <f t="shared" si="89"/>
        <v>09073104</v>
      </c>
      <c r="J287" s="1375" t="str">
        <f t="shared" si="90"/>
        <v>09073104</v>
      </c>
      <c r="K287" s="835"/>
      <c r="L287" s="835">
        <v>72144</v>
      </c>
      <c r="M287" s="835"/>
      <c r="N287" s="835"/>
      <c r="O287" s="835"/>
      <c r="P287" s="835"/>
      <c r="Q287" s="835"/>
      <c r="R287" s="835"/>
      <c r="S287" s="2703" t="s">
        <v>119</v>
      </c>
      <c r="T287" s="3185"/>
      <c r="U287" s="2698" t="s">
        <v>3063</v>
      </c>
      <c r="V287" s="835" t="s">
        <v>240</v>
      </c>
      <c r="W287" s="2722" t="s">
        <v>3064</v>
      </c>
      <c r="X287" s="2503" t="s">
        <v>3063</v>
      </c>
      <c r="Y287" s="2546"/>
      <c r="Z287" s="2543"/>
      <c r="AA287" s="2543"/>
      <c r="AB287" s="3072" t="s">
        <v>2596</v>
      </c>
      <c r="AC287" s="3507">
        <f t="shared" si="91"/>
        <v>8.3333333333333339</v>
      </c>
      <c r="AD287" s="3666" t="s">
        <v>3065</v>
      </c>
      <c r="AE287" s="3666"/>
      <c r="AF287" s="3398">
        <v>50</v>
      </c>
      <c r="AG287" s="3398">
        <v>50</v>
      </c>
      <c r="AH287" s="3384"/>
      <c r="AI287" s="3384"/>
      <c r="AJ287" s="3384"/>
      <c r="AK287" s="3384"/>
      <c r="AL287" s="3384"/>
      <c r="AM287" s="3384"/>
      <c r="AN287" s="3384"/>
      <c r="AO287" s="3384">
        <v>50</v>
      </c>
      <c r="AP287" s="3398">
        <v>50</v>
      </c>
      <c r="AQ287" s="2013"/>
      <c r="AR287" s="1784"/>
      <c r="AS287" s="1784"/>
      <c r="AT287" s="1784"/>
      <c r="AU287" s="1907"/>
      <c r="AV287" s="1410"/>
      <c r="AW287" s="2916">
        <f>(AZ287*AP287)+(BA287*AG287)+(BB287*AG287)+(BC287*AG287)</f>
        <v>100</v>
      </c>
      <c r="AX287" s="3042">
        <f>AW287/'Radiología simple.'!$AO$8</f>
        <v>8.3333333333333339</v>
      </c>
      <c r="AY287" s="1807" t="str" cm="1">
        <f t="array" ref="AY287">_xlfn.IFS(AX287&lt;4,"estandar",AX287&gt;9,"compleja",AX287&gt;4,"avanzada")</f>
        <v>avanzada</v>
      </c>
      <c r="AZ287" s="3297">
        <v>2</v>
      </c>
      <c r="BA287" s="1163"/>
      <c r="BB287" s="1163"/>
      <c r="BC287" s="1163"/>
      <c r="BD287" s="1164">
        <v>16.392141779788801</v>
      </c>
      <c r="BE287" s="1164">
        <v>40.679607843137298</v>
      </c>
      <c r="BF287" s="1163"/>
      <c r="BG287" s="1164">
        <v>36.251131221719497</v>
      </c>
      <c r="BH287" s="1164">
        <f>SUM(BD287,BE287,BG287)</f>
        <v>93.322880844645596</v>
      </c>
      <c r="BI287" s="1165"/>
      <c r="BJ287" s="1164">
        <v>52.431427102549399</v>
      </c>
      <c r="BK287" s="1164">
        <v>7.5</v>
      </c>
      <c r="BL287" s="1248">
        <v>185.16</v>
      </c>
      <c r="BM287" s="1164">
        <v>40.633745306496898</v>
      </c>
      <c r="BN287" s="1164">
        <f>SUM(BH287,BJ287,BK287,BL287,BM287)</f>
        <v>379.04805325369188</v>
      </c>
      <c r="BO287" s="1165"/>
      <c r="BP287" s="1200">
        <v>50</v>
      </c>
      <c r="BQ287" s="600"/>
      <c r="BR287" s="601"/>
    </row>
    <row r="288" spans="1:70" s="602" customFormat="1" ht="32.25" customHeight="1" x14ac:dyDescent="0.35">
      <c r="A288" s="1387">
        <v>0</v>
      </c>
      <c r="B288" s="1388">
        <v>9</v>
      </c>
      <c r="C288" s="1387">
        <v>0</v>
      </c>
      <c r="D288" s="1388">
        <v>7</v>
      </c>
      <c r="E288" s="1387">
        <v>3</v>
      </c>
      <c r="F288" s="1388">
        <v>1</v>
      </c>
      <c r="G288" s="1387">
        <v>0</v>
      </c>
      <c r="H288" s="1388">
        <v>5</v>
      </c>
      <c r="I288" s="1375"/>
      <c r="J288" s="2766" t="str">
        <f t="shared" si="90"/>
        <v>09073105</v>
      </c>
      <c r="K288" s="835"/>
      <c r="L288" s="835"/>
      <c r="M288" s="835"/>
      <c r="N288" s="835"/>
      <c r="O288" s="835"/>
      <c r="P288" s="835"/>
      <c r="Q288" s="835"/>
      <c r="R288" s="835"/>
      <c r="S288" s="2669" t="s">
        <v>94</v>
      </c>
      <c r="T288" s="3191"/>
      <c r="U288" s="2708" t="s">
        <v>3066</v>
      </c>
      <c r="V288" s="2870" t="s">
        <v>291</v>
      </c>
      <c r="W288" s="3286" t="s">
        <v>3067</v>
      </c>
      <c r="X288" s="2503"/>
      <c r="Y288" s="2546"/>
      <c r="Z288" s="2543"/>
      <c r="AA288" s="2543"/>
      <c r="AB288" s="2250"/>
      <c r="AC288" s="3507">
        <f t="shared" si="91"/>
        <v>0</v>
      </c>
      <c r="AD288" s="3659"/>
      <c r="AE288" s="3659"/>
      <c r="AF288" s="3398"/>
      <c r="AG288" s="3398"/>
      <c r="AH288" s="3384"/>
      <c r="AI288" s="3384"/>
      <c r="AJ288" s="3384"/>
      <c r="AK288" s="3384"/>
      <c r="AL288" s="3384"/>
      <c r="AM288" s="3384"/>
      <c r="AN288" s="3384"/>
      <c r="AO288" s="3384"/>
      <c r="AP288" s="3398">
        <f t="shared" ref="AP288" si="93">SUM(AQ288:AU288)</f>
        <v>0</v>
      </c>
      <c r="AQ288" s="2013"/>
      <c r="AR288" s="1784"/>
      <c r="AS288" s="1784"/>
      <c r="AT288" s="1784"/>
      <c r="AU288" s="1907"/>
      <c r="AV288" s="1410"/>
      <c r="AW288" s="2916">
        <f>(AZ288*AP288)+(BA288*AG288)+(BB288*AG288)+(BC288*AG288)</f>
        <v>0</v>
      </c>
      <c r="AX288" s="3042">
        <f>AW288/'Radiología simple.'!$AO$8</f>
        <v>0</v>
      </c>
      <c r="AY288" s="1807" t="str" cm="1">
        <f t="array" ref="AY288">_xlfn.IFS(AX288&lt;4,"estandar",AX288&gt;9,"compleja",AX288&gt;4,"avanzada")</f>
        <v>estandar</v>
      </c>
      <c r="AZ288" s="1628"/>
      <c r="BA288" s="1163"/>
      <c r="BB288" s="1163"/>
      <c r="BC288" s="1163"/>
      <c r="BD288" s="1164"/>
      <c r="BE288" s="1164"/>
      <c r="BF288" s="1163"/>
      <c r="BG288" s="1164"/>
      <c r="BH288" s="1164"/>
      <c r="BI288" s="1165"/>
      <c r="BJ288" s="1164"/>
      <c r="BK288" s="1164"/>
      <c r="BL288" s="1248"/>
      <c r="BM288" s="1164"/>
      <c r="BN288" s="1164"/>
      <c r="BO288" s="1165"/>
      <c r="BP288" s="1200"/>
      <c r="BQ288" s="600"/>
      <c r="BR288" s="601"/>
    </row>
    <row r="289" spans="1:70" ht="20.25" hidden="1" customHeight="1" x14ac:dyDescent="0.55000000000000004">
      <c r="A289" s="537"/>
      <c r="B289" s="538"/>
      <c r="C289" s="537"/>
      <c r="D289" s="538"/>
      <c r="E289" s="537"/>
      <c r="F289" s="538"/>
      <c r="G289" s="537"/>
      <c r="H289" s="538"/>
      <c r="I289" s="2438"/>
      <c r="J289" s="2438" t="str">
        <f t="shared" si="90"/>
        <v/>
      </c>
      <c r="K289" s="781"/>
      <c r="L289" s="781"/>
      <c r="M289" s="781"/>
      <c r="N289" s="781"/>
      <c r="O289" s="781"/>
      <c r="P289" s="781"/>
      <c r="Q289" s="781"/>
      <c r="R289" s="781"/>
      <c r="S289" s="799" t="s">
        <v>94</v>
      </c>
      <c r="T289" s="821"/>
      <c r="U289" s="855" t="s">
        <v>3068</v>
      </c>
      <c r="V289" s="859" t="s">
        <v>268</v>
      </c>
      <c r="W289" s="3126"/>
      <c r="X289" s="545"/>
      <c r="Y289" s="548"/>
      <c r="Z289" s="547"/>
      <c r="AA289" s="547"/>
      <c r="AB289" s="1884"/>
      <c r="AC289" s="3506"/>
      <c r="AD289" s="3506"/>
      <c r="AE289" s="3506"/>
      <c r="AF289" s="3398"/>
      <c r="AG289" s="3384"/>
      <c r="AH289" s="3384"/>
      <c r="AI289" s="3384"/>
      <c r="AJ289" s="3384"/>
      <c r="AK289" s="3384"/>
      <c r="AL289" s="3384"/>
      <c r="AM289" s="3384"/>
      <c r="AN289" s="3384"/>
      <c r="AO289" s="3384"/>
      <c r="AP289" s="3384"/>
      <c r="AQ289" s="2013"/>
      <c r="AR289" s="1784"/>
      <c r="AS289" s="1784"/>
      <c r="AT289" s="1784"/>
      <c r="AU289" s="1907"/>
      <c r="AV289" s="1410"/>
      <c r="AW289" s="1850"/>
      <c r="AX289" s="1552"/>
      <c r="AY289" s="1851"/>
      <c r="AZ289" s="1628"/>
      <c r="BA289" s="1163"/>
      <c r="BB289" s="1163"/>
      <c r="BC289" s="1163"/>
      <c r="BD289" s="1164"/>
      <c r="BE289" s="1164"/>
      <c r="BF289" s="1163"/>
      <c r="BG289" s="1164"/>
      <c r="BH289" s="1164"/>
      <c r="BI289" s="1162"/>
      <c r="BJ289" s="1164"/>
      <c r="BK289" s="1164"/>
      <c r="BL289" s="1248"/>
      <c r="BM289" s="1164"/>
      <c r="BN289" s="1164"/>
      <c r="BO289" s="1165"/>
      <c r="BP289" s="1200"/>
      <c r="BQ289" s="177"/>
      <c r="BR289" s="46"/>
    </row>
    <row r="290" spans="1:70" ht="20.25" customHeight="1" x14ac:dyDescent="0.55000000000000004">
      <c r="A290" s="90"/>
      <c r="B290" s="89"/>
      <c r="C290" s="90"/>
      <c r="D290" s="89"/>
      <c r="E290" s="90"/>
      <c r="F290" s="89"/>
      <c r="G290" s="90"/>
      <c r="H290" s="89"/>
      <c r="I290" s="1339" t="str">
        <f t="shared" ref="I290:I299" si="94">CONCATENATE(A290,B290,C290,D290,E290,F290,G290,H290)</f>
        <v/>
      </c>
      <c r="J290" s="1339"/>
      <c r="K290" s="127"/>
      <c r="L290" s="127"/>
      <c r="M290" s="120"/>
      <c r="N290" s="120"/>
      <c r="O290" s="120"/>
      <c r="P290" s="120"/>
      <c r="Q290" s="120"/>
      <c r="R290" s="120"/>
      <c r="S290" s="127"/>
      <c r="T290" s="60"/>
      <c r="U290" s="138"/>
      <c r="V290" s="127"/>
      <c r="W290" s="3112"/>
      <c r="X290" s="61"/>
      <c r="Y290" s="61"/>
      <c r="Z290" s="61"/>
      <c r="AA290" s="61"/>
      <c r="AB290" s="1885"/>
      <c r="AC290" s="3528"/>
      <c r="AD290" s="3528"/>
      <c r="AE290" s="3528"/>
      <c r="AF290" s="3398"/>
      <c r="AG290" s="3384"/>
      <c r="AH290" s="3384"/>
      <c r="AI290" s="3384"/>
      <c r="AJ290" s="3384"/>
      <c r="AK290" s="3384"/>
      <c r="AL290" s="3384"/>
      <c r="AM290" s="3384"/>
      <c r="AN290" s="3384"/>
      <c r="AO290" s="3384"/>
      <c r="AP290" s="3384"/>
      <c r="AQ290" s="2013"/>
      <c r="AR290" s="1784"/>
      <c r="AS290" s="1784"/>
      <c r="AT290" s="1784"/>
      <c r="AU290" s="1907"/>
      <c r="AV290" s="1410"/>
      <c r="AW290" s="1850"/>
      <c r="AX290" s="1552"/>
      <c r="AY290" s="1851"/>
      <c r="AZ290" s="1555"/>
      <c r="BA290" s="1163"/>
      <c r="BB290" s="1163"/>
      <c r="BC290" s="1163"/>
      <c r="BD290" s="1164"/>
      <c r="BE290" s="1164"/>
      <c r="BF290" s="1163"/>
      <c r="BG290" s="1164"/>
      <c r="BH290" s="1164"/>
      <c r="BI290" s="1162"/>
      <c r="BJ290" s="1164"/>
      <c r="BK290" s="1164"/>
      <c r="BL290" s="1164"/>
      <c r="BM290" s="1164"/>
      <c r="BN290" s="1164"/>
      <c r="BO290" s="1165"/>
      <c r="BP290" s="1200"/>
      <c r="BQ290" s="177"/>
      <c r="BR290" s="46"/>
    </row>
    <row r="291" spans="1:70" ht="20.25" customHeight="1" x14ac:dyDescent="0.6">
      <c r="A291" s="809"/>
      <c r="B291" s="810"/>
      <c r="C291" s="809"/>
      <c r="D291" s="810"/>
      <c r="E291" s="809"/>
      <c r="F291" s="810"/>
      <c r="G291" s="809"/>
      <c r="H291" s="810"/>
      <c r="I291" s="811" t="str">
        <f t="shared" si="94"/>
        <v/>
      </c>
      <c r="J291" s="811"/>
      <c r="K291" s="943">
        <v>215</v>
      </c>
      <c r="L291" s="943"/>
      <c r="M291" s="943"/>
      <c r="N291" s="943"/>
      <c r="O291" s="943"/>
      <c r="P291" s="943"/>
      <c r="Q291" s="943"/>
      <c r="R291" s="943"/>
      <c r="S291" s="944" t="s">
        <v>119</v>
      </c>
      <c r="T291" s="1412" t="s">
        <v>3069</v>
      </c>
      <c r="U291" s="1015"/>
      <c r="V291" s="1019"/>
      <c r="W291" s="3127" t="s">
        <v>3070</v>
      </c>
      <c r="X291" s="945" t="s">
        <v>3071</v>
      </c>
      <c r="Y291" s="945"/>
      <c r="Z291" s="945"/>
      <c r="AA291" s="945"/>
      <c r="AB291" s="1607"/>
      <c r="AC291" s="3658"/>
      <c r="AD291" s="3658"/>
      <c r="AE291" s="3658"/>
      <c r="AF291" s="3662"/>
      <c r="AG291" s="3620"/>
      <c r="AH291" s="3620"/>
      <c r="AI291" s="3620"/>
      <c r="AJ291" s="3620"/>
      <c r="AK291" s="3620"/>
      <c r="AL291" s="3620"/>
      <c r="AM291" s="3620"/>
      <c r="AN291" s="3620"/>
      <c r="AO291" s="3620"/>
      <c r="AP291" s="3620"/>
      <c r="AQ291" s="2148"/>
      <c r="AR291" s="1957"/>
      <c r="AS291" s="1957"/>
      <c r="AT291" s="1957"/>
      <c r="AU291" s="1973"/>
      <c r="AV291" s="1945"/>
      <c r="AW291" s="1935"/>
      <c r="AX291" s="1599"/>
      <c r="AY291" s="1936"/>
      <c r="AZ291" s="1627"/>
      <c r="BA291" s="1222"/>
      <c r="BB291" s="1222"/>
      <c r="BC291" s="1222"/>
      <c r="BD291" s="1223"/>
      <c r="BE291" s="1223"/>
      <c r="BF291" s="1222"/>
      <c r="BG291" s="1223"/>
      <c r="BH291" s="1223"/>
      <c r="BI291" s="1232"/>
      <c r="BJ291" s="1223"/>
      <c r="BK291" s="1223"/>
      <c r="BL291" s="1223"/>
      <c r="BM291" s="1223"/>
      <c r="BN291" s="1223"/>
      <c r="BO291" s="1224"/>
      <c r="BP291" s="1225"/>
      <c r="BQ291" s="177"/>
      <c r="BR291" s="46"/>
    </row>
    <row r="292" spans="1:70" s="602" customFormat="1" ht="44.25" customHeight="1" x14ac:dyDescent="0.35">
      <c r="A292" s="537">
        <v>0</v>
      </c>
      <c r="B292" s="538">
        <v>9</v>
      </c>
      <c r="C292" s="537">
        <v>0</v>
      </c>
      <c r="D292" s="538">
        <v>7</v>
      </c>
      <c r="E292" s="537">
        <v>3</v>
      </c>
      <c r="F292" s="538">
        <v>2</v>
      </c>
      <c r="G292" s="537">
        <v>0</v>
      </c>
      <c r="H292" s="538">
        <v>0</v>
      </c>
      <c r="I292" s="1375" t="str">
        <f t="shared" si="94"/>
        <v>09073200</v>
      </c>
      <c r="J292" s="1375" t="str">
        <f t="shared" ref="J292:J307" si="95">CONCATENATE(A292,B292,C292,D292,E292,F292,G292,H292)</f>
        <v>09073200</v>
      </c>
      <c r="K292" s="3052"/>
      <c r="L292" s="3052"/>
      <c r="M292" s="3052"/>
      <c r="N292" s="3052"/>
      <c r="O292" s="3052"/>
      <c r="P292" s="3052"/>
      <c r="Q292" s="3052"/>
      <c r="R292" s="3052"/>
      <c r="S292" s="2703" t="s">
        <v>119</v>
      </c>
      <c r="T292" s="3202" t="s">
        <v>3072</v>
      </c>
      <c r="U292" s="3190"/>
      <c r="V292" s="3334"/>
      <c r="W292" s="3298"/>
      <c r="X292" s="2487"/>
      <c r="Y292" s="3053" t="s">
        <v>649</v>
      </c>
      <c r="Z292" s="2543"/>
      <c r="AA292" s="2543"/>
      <c r="AB292" s="3309"/>
      <c r="AC292" s="3661"/>
      <c r="AD292" s="3661"/>
      <c r="AE292" s="3661"/>
      <c r="AF292" s="3398"/>
      <c r="AG292" s="3384">
        <f t="shared" ref="AG292:AG302" si="96">SUM(AH292:AM292)</f>
        <v>0</v>
      </c>
      <c r="AH292" s="3384"/>
      <c r="AI292" s="3384"/>
      <c r="AJ292" s="3384"/>
      <c r="AK292" s="3384"/>
      <c r="AL292" s="3384"/>
      <c r="AM292" s="3384"/>
      <c r="AN292" s="3384"/>
      <c r="AO292" s="3384"/>
      <c r="AP292" s="3384"/>
      <c r="AQ292" s="2013"/>
      <c r="AR292" s="1784"/>
      <c r="AS292" s="1784"/>
      <c r="AT292" s="1784"/>
      <c r="AU292" s="1907"/>
      <c r="AV292" s="1410"/>
      <c r="AW292" s="1850"/>
      <c r="AX292" s="1552"/>
      <c r="AY292" s="1851"/>
      <c r="AZ292" s="1555"/>
      <c r="BA292" s="1163"/>
      <c r="BB292" s="1163"/>
      <c r="BC292" s="1163"/>
      <c r="BD292" s="1164"/>
      <c r="BE292" s="1164"/>
      <c r="BF292" s="1163"/>
      <c r="BG292" s="1164"/>
      <c r="BH292" s="1164"/>
      <c r="BI292" s="1165"/>
      <c r="BJ292" s="1164"/>
      <c r="BK292" s="1164"/>
      <c r="BL292" s="1164"/>
      <c r="BM292" s="1164"/>
      <c r="BN292" s="1164"/>
      <c r="BO292" s="1165"/>
      <c r="BP292" s="1200"/>
      <c r="BQ292" s="600"/>
      <c r="BR292" s="601"/>
    </row>
    <row r="293" spans="1:70" s="602" customFormat="1" ht="44.25" hidden="1" customHeight="1" x14ac:dyDescent="0.35">
      <c r="A293" s="816">
        <v>0</v>
      </c>
      <c r="B293" s="817">
        <v>9</v>
      </c>
      <c r="C293" s="816">
        <v>0</v>
      </c>
      <c r="D293" s="817">
        <v>7</v>
      </c>
      <c r="E293" s="816">
        <v>3</v>
      </c>
      <c r="F293" s="817">
        <v>2</v>
      </c>
      <c r="G293" s="816">
        <v>0</v>
      </c>
      <c r="H293" s="817">
        <v>1</v>
      </c>
      <c r="I293" s="2826" t="str">
        <f t="shared" si="94"/>
        <v>09073201</v>
      </c>
      <c r="J293" s="1375"/>
      <c r="K293" s="835"/>
      <c r="L293" s="835">
        <v>72151</v>
      </c>
      <c r="M293" s="835"/>
      <c r="N293" s="835"/>
      <c r="O293" s="835"/>
      <c r="P293" s="835"/>
      <c r="Q293" s="835"/>
      <c r="R293" s="835"/>
      <c r="S293" s="2783" t="s">
        <v>94</v>
      </c>
      <c r="T293" s="3186"/>
      <c r="U293" s="2979" t="s">
        <v>3073</v>
      </c>
      <c r="V293" s="2873" t="s">
        <v>268</v>
      </c>
      <c r="W293" s="3335"/>
      <c r="X293" s="3333" t="s">
        <v>3073</v>
      </c>
      <c r="Y293" s="2546"/>
      <c r="Z293" s="2543"/>
      <c r="AA293" s="2543"/>
      <c r="AB293" s="2250"/>
      <c r="AC293" s="3659"/>
      <c r="AD293" s="3659"/>
      <c r="AE293" s="3659"/>
      <c r="AF293" s="3398">
        <v>80</v>
      </c>
      <c r="AG293" s="3384">
        <f t="shared" si="96"/>
        <v>0</v>
      </c>
      <c r="AH293" s="3384"/>
      <c r="AI293" s="3384"/>
      <c r="AJ293" s="3384"/>
      <c r="AK293" s="3384"/>
      <c r="AL293" s="3384"/>
      <c r="AM293" s="3384"/>
      <c r="AN293" s="3384"/>
      <c r="AO293" s="3384">
        <v>80</v>
      </c>
      <c r="AP293" s="3384"/>
      <c r="AQ293" s="2013"/>
      <c r="AR293" s="1784"/>
      <c r="AS293" s="1784"/>
      <c r="AT293" s="1784"/>
      <c r="AU293" s="1907"/>
      <c r="AV293" s="1410"/>
      <c r="AW293" s="1850"/>
      <c r="AX293" s="1552"/>
      <c r="AY293" s="1851"/>
      <c r="AZ293" s="1615">
        <v>1</v>
      </c>
      <c r="BA293" s="1163"/>
      <c r="BB293" s="1163"/>
      <c r="BC293" s="1163"/>
      <c r="BD293" s="1164">
        <v>26.227426847662102</v>
      </c>
      <c r="BE293" s="1164">
        <v>65.087372549019605</v>
      </c>
      <c r="BF293" s="1163"/>
      <c r="BG293" s="1164">
        <v>58.001809954751103</v>
      </c>
      <c r="BH293" s="1164">
        <f t="shared" ref="BH293:BH298" si="97">SUM(BD293,BE293,BG293)</f>
        <v>149.31660935143282</v>
      </c>
      <c r="BI293" s="1165"/>
      <c r="BJ293" s="1164">
        <v>83.890283364078996</v>
      </c>
      <c r="BK293" s="1164">
        <v>0</v>
      </c>
      <c r="BL293" s="1248">
        <v>333.16</v>
      </c>
      <c r="BM293" s="1164">
        <v>40.633745306496898</v>
      </c>
      <c r="BN293" s="1164">
        <f t="shared" ref="BN293:BN298" si="98">SUM(BH293,BJ293,BK293,BL293,BM293)</f>
        <v>607.00063802200862</v>
      </c>
      <c r="BO293" s="1165"/>
      <c r="BP293" s="1200"/>
      <c r="BQ293" s="600"/>
      <c r="BR293" s="601"/>
    </row>
    <row r="294" spans="1:70" s="602" customFormat="1" ht="44.25" customHeight="1" x14ac:dyDescent="0.35">
      <c r="A294" s="537">
        <v>0</v>
      </c>
      <c r="B294" s="538">
        <v>9</v>
      </c>
      <c r="C294" s="537">
        <v>0</v>
      </c>
      <c r="D294" s="538">
        <v>7</v>
      </c>
      <c r="E294" s="537">
        <v>3</v>
      </c>
      <c r="F294" s="538">
        <v>2</v>
      </c>
      <c r="G294" s="537">
        <v>0</v>
      </c>
      <c r="H294" s="538">
        <v>2</v>
      </c>
      <c r="I294" s="1375" t="str">
        <f t="shared" si="94"/>
        <v>09073202</v>
      </c>
      <c r="J294" s="1375" t="str">
        <f t="shared" si="95"/>
        <v>09073202</v>
      </c>
      <c r="K294" s="3052"/>
      <c r="L294" s="835">
        <v>72152</v>
      </c>
      <c r="M294" s="835"/>
      <c r="N294" s="835"/>
      <c r="O294" s="835"/>
      <c r="P294" s="835"/>
      <c r="Q294" s="835"/>
      <c r="R294" s="835"/>
      <c r="S294" s="2703" t="s">
        <v>119</v>
      </c>
      <c r="T294" s="3185"/>
      <c r="U294" s="2698" t="s">
        <v>3074</v>
      </c>
      <c r="V294" s="835" t="s">
        <v>240</v>
      </c>
      <c r="W294" s="2722" t="s">
        <v>3075</v>
      </c>
      <c r="X294" s="2503" t="s">
        <v>3074</v>
      </c>
      <c r="Y294" s="2546"/>
      <c r="Z294" s="2543"/>
      <c r="AA294" s="2543"/>
      <c r="AB294" s="3072" t="s">
        <v>2599</v>
      </c>
      <c r="AC294" s="3507">
        <f t="shared" ref="AC294:AC303" si="99">AX294</f>
        <v>13.333333333333334</v>
      </c>
      <c r="AD294" s="3666" t="s">
        <v>3076</v>
      </c>
      <c r="AE294" s="3666"/>
      <c r="AF294" s="3398">
        <v>80</v>
      </c>
      <c r="AG294" s="3398">
        <v>80</v>
      </c>
      <c r="AH294" s="3384"/>
      <c r="AI294" s="3384"/>
      <c r="AJ294" s="3384"/>
      <c r="AK294" s="3384"/>
      <c r="AL294" s="3384"/>
      <c r="AM294" s="3384"/>
      <c r="AN294" s="3384"/>
      <c r="AO294" s="3398">
        <v>80</v>
      </c>
      <c r="AP294" s="3398">
        <v>80</v>
      </c>
      <c r="AQ294" s="2013"/>
      <c r="AR294" s="1784"/>
      <c r="AS294" s="1784"/>
      <c r="AT294" s="1784"/>
      <c r="AU294" s="1907"/>
      <c r="AV294" s="1410"/>
      <c r="AW294" s="2916">
        <f t="shared" ref="AW294:AW303" si="100">(AZ294*AP294)+(BA294*AG294)+(BB294*AG294)+(BC294*AG294)</f>
        <v>160</v>
      </c>
      <c r="AX294" s="3042">
        <f>AW294/'Radiología simple.'!$AO$8</f>
        <v>13.333333333333334</v>
      </c>
      <c r="AY294" s="1807" t="str" cm="1">
        <f t="array" ref="AY294">_xlfn.IFS(AX294&lt;4,"estandar",AX294&gt;9,"compleja",AX294&gt;4,"avanzada")</f>
        <v>compleja</v>
      </c>
      <c r="AZ294" s="3297">
        <v>2</v>
      </c>
      <c r="BA294" s="1163"/>
      <c r="BB294" s="1163"/>
      <c r="BC294" s="1163"/>
      <c r="BD294" s="1164">
        <v>26.227426847662102</v>
      </c>
      <c r="BE294" s="1164">
        <v>65.087372549019605</v>
      </c>
      <c r="BF294" s="1163"/>
      <c r="BG294" s="1164">
        <v>58.001809954751103</v>
      </c>
      <c r="BH294" s="1164">
        <f t="shared" si="97"/>
        <v>149.31660935143282</v>
      </c>
      <c r="BI294" s="1165"/>
      <c r="BJ294" s="1164">
        <v>83.890283364078996</v>
      </c>
      <c r="BK294" s="1164">
        <v>0</v>
      </c>
      <c r="BL294" s="1248">
        <v>420.16</v>
      </c>
      <c r="BM294" s="1164">
        <v>40.633745306496898</v>
      </c>
      <c r="BN294" s="1164">
        <f t="shared" si="98"/>
        <v>694.00063802200862</v>
      </c>
      <c r="BO294" s="1165"/>
      <c r="BP294" s="1200"/>
      <c r="BQ294" s="600"/>
      <c r="BR294" s="601"/>
    </row>
    <row r="295" spans="1:70" s="602" customFormat="1" ht="44.25" hidden="1" customHeight="1" x14ac:dyDescent="0.35">
      <c r="A295" s="816">
        <v>0</v>
      </c>
      <c r="B295" s="817">
        <v>9</v>
      </c>
      <c r="C295" s="816">
        <v>0</v>
      </c>
      <c r="D295" s="817">
        <v>7</v>
      </c>
      <c r="E295" s="816">
        <v>3</v>
      </c>
      <c r="F295" s="817">
        <v>2</v>
      </c>
      <c r="G295" s="816">
        <v>0</v>
      </c>
      <c r="H295" s="817">
        <v>3</v>
      </c>
      <c r="I295" s="2826" t="str">
        <f t="shared" si="94"/>
        <v>09073203</v>
      </c>
      <c r="J295" s="1375"/>
      <c r="K295" s="835"/>
      <c r="L295" s="835">
        <v>72153</v>
      </c>
      <c r="M295" s="835"/>
      <c r="N295" s="835"/>
      <c r="O295" s="835"/>
      <c r="P295" s="835"/>
      <c r="Q295" s="835"/>
      <c r="R295" s="835"/>
      <c r="S295" s="2783" t="s">
        <v>94</v>
      </c>
      <c r="T295" s="3186"/>
      <c r="U295" s="2979" t="s">
        <v>3077</v>
      </c>
      <c r="V295" s="2873" t="s">
        <v>268</v>
      </c>
      <c r="W295" s="3332" t="s">
        <v>3078</v>
      </c>
      <c r="X295" s="3333" t="s">
        <v>3077</v>
      </c>
      <c r="Y295" s="2546"/>
      <c r="Z295" s="2543"/>
      <c r="AA295" s="2543"/>
      <c r="AB295" s="3072"/>
      <c r="AC295" s="3507">
        <f t="shared" si="99"/>
        <v>8.3333333333333339</v>
      </c>
      <c r="AD295" s="3666"/>
      <c r="AE295" s="3666"/>
      <c r="AF295" s="3398">
        <v>50</v>
      </c>
      <c r="AG295" s="3398">
        <v>50</v>
      </c>
      <c r="AH295" s="3384"/>
      <c r="AI295" s="3384"/>
      <c r="AJ295" s="3384"/>
      <c r="AK295" s="3384"/>
      <c r="AL295" s="3384"/>
      <c r="AM295" s="3384"/>
      <c r="AN295" s="3384"/>
      <c r="AO295" s="3398">
        <v>50</v>
      </c>
      <c r="AP295" s="3398">
        <v>50</v>
      </c>
      <c r="AQ295" s="2013"/>
      <c r="AR295" s="1784"/>
      <c r="AS295" s="1784"/>
      <c r="AT295" s="1784"/>
      <c r="AU295" s="1907"/>
      <c r="AV295" s="1410"/>
      <c r="AW295" s="2916">
        <f t="shared" si="100"/>
        <v>100</v>
      </c>
      <c r="AX295" s="3042">
        <f>AW295/'Radiología simple.'!$AO$8</f>
        <v>8.3333333333333339</v>
      </c>
      <c r="AY295" s="1807" t="str" cm="1">
        <f t="array" ref="AY295">_xlfn.IFS(AX295&lt;4,"estandar",AX295&gt;9,"compleja",AX295&gt;4,"avanzada")</f>
        <v>avanzada</v>
      </c>
      <c r="AZ295" s="3297">
        <v>2</v>
      </c>
      <c r="BA295" s="1163"/>
      <c r="BB295" s="1163"/>
      <c r="BC295" s="1163"/>
      <c r="BD295" s="1164">
        <v>16.392141779788801</v>
      </c>
      <c r="BE295" s="1164">
        <v>40.679607843137298</v>
      </c>
      <c r="BF295" s="1163"/>
      <c r="BG295" s="1164">
        <v>36.251131221719497</v>
      </c>
      <c r="BH295" s="1164">
        <f t="shared" si="97"/>
        <v>93.322880844645596</v>
      </c>
      <c r="BI295" s="1165"/>
      <c r="BJ295" s="1164">
        <v>52.431427102549399</v>
      </c>
      <c r="BK295" s="1164">
        <v>0</v>
      </c>
      <c r="BL295" s="1248">
        <v>311.16000000000003</v>
      </c>
      <c r="BM295" s="1164">
        <v>40.633745306496898</v>
      </c>
      <c r="BN295" s="1164">
        <f t="shared" si="98"/>
        <v>497.54805325369193</v>
      </c>
      <c r="BO295" s="1165"/>
      <c r="BP295" s="1200"/>
      <c r="BQ295" s="600"/>
      <c r="BR295" s="601"/>
    </row>
    <row r="296" spans="1:70" s="602" customFormat="1" ht="44.25" hidden="1" customHeight="1" x14ac:dyDescent="0.35">
      <c r="A296" s="816">
        <v>0</v>
      </c>
      <c r="B296" s="817">
        <v>9</v>
      </c>
      <c r="C296" s="816">
        <v>0</v>
      </c>
      <c r="D296" s="817">
        <v>7</v>
      </c>
      <c r="E296" s="816">
        <v>3</v>
      </c>
      <c r="F296" s="817">
        <v>2</v>
      </c>
      <c r="G296" s="816">
        <v>0</v>
      </c>
      <c r="H296" s="817">
        <v>4</v>
      </c>
      <c r="I296" s="2826" t="str">
        <f t="shared" si="94"/>
        <v>09073204</v>
      </c>
      <c r="J296" s="1375"/>
      <c r="K296" s="835"/>
      <c r="L296" s="835">
        <v>72154</v>
      </c>
      <c r="M296" s="835"/>
      <c r="N296" s="835"/>
      <c r="O296" s="835"/>
      <c r="P296" s="835"/>
      <c r="Q296" s="835"/>
      <c r="R296" s="835"/>
      <c r="S296" s="2783" t="s">
        <v>94</v>
      </c>
      <c r="T296" s="3186"/>
      <c r="U296" s="2979" t="s">
        <v>3079</v>
      </c>
      <c r="V296" s="2873" t="s">
        <v>268</v>
      </c>
      <c r="W296" s="3332" t="s">
        <v>3080</v>
      </c>
      <c r="X296" s="3333" t="s">
        <v>3079</v>
      </c>
      <c r="Y296" s="2546"/>
      <c r="Z296" s="2543"/>
      <c r="AA296" s="2543"/>
      <c r="AB296" s="3072"/>
      <c r="AC296" s="3507">
        <f t="shared" si="99"/>
        <v>10</v>
      </c>
      <c r="AD296" s="3666"/>
      <c r="AE296" s="3666"/>
      <c r="AF296" s="3398">
        <v>60</v>
      </c>
      <c r="AG296" s="3398">
        <v>60</v>
      </c>
      <c r="AH296" s="3384"/>
      <c r="AI296" s="3384"/>
      <c r="AJ296" s="3384"/>
      <c r="AK296" s="3384"/>
      <c r="AL296" s="3384"/>
      <c r="AM296" s="3384"/>
      <c r="AN296" s="3384"/>
      <c r="AO296" s="3398">
        <v>60</v>
      </c>
      <c r="AP296" s="3398">
        <v>60</v>
      </c>
      <c r="AQ296" s="2013"/>
      <c r="AR296" s="1784"/>
      <c r="AS296" s="1784"/>
      <c r="AT296" s="1784"/>
      <c r="AU296" s="1907"/>
      <c r="AV296" s="1410"/>
      <c r="AW296" s="2916">
        <f t="shared" si="100"/>
        <v>120</v>
      </c>
      <c r="AX296" s="3042">
        <f>AW296/'Radiología simple.'!$AO$8</f>
        <v>10</v>
      </c>
      <c r="AY296" s="1807" t="str" cm="1">
        <f t="array" ref="AY296">_xlfn.IFS(AX296&lt;4,"estandar",AX296&gt;9,"compleja",AX296&gt;4,"avanzada")</f>
        <v>compleja</v>
      </c>
      <c r="AZ296" s="3297">
        <v>2</v>
      </c>
      <c r="BA296" s="1163"/>
      <c r="BB296" s="1163"/>
      <c r="BC296" s="1163"/>
      <c r="BD296" s="1164">
        <v>19.670570135746601</v>
      </c>
      <c r="BE296" s="1164">
        <v>48.8155294117647</v>
      </c>
      <c r="BF296" s="1163"/>
      <c r="BG296" s="1164">
        <v>43.501357466063297</v>
      </c>
      <c r="BH296" s="1164">
        <f t="shared" si="97"/>
        <v>111.9874570135746</v>
      </c>
      <c r="BI296" s="1165"/>
      <c r="BJ296" s="1164">
        <v>62.917712523059201</v>
      </c>
      <c r="BK296" s="1164">
        <v>0</v>
      </c>
      <c r="BL296" s="1248">
        <v>311.16000000000003</v>
      </c>
      <c r="BM296" s="1164">
        <v>40.633745306496898</v>
      </c>
      <c r="BN296" s="1164">
        <f t="shared" si="98"/>
        <v>526.69891484313064</v>
      </c>
      <c r="BO296" s="1165"/>
      <c r="BP296" s="1200"/>
      <c r="BQ296" s="600"/>
      <c r="BR296" s="601"/>
    </row>
    <row r="297" spans="1:70" s="602" customFormat="1" ht="44.25" customHeight="1" x14ac:dyDescent="0.35">
      <c r="A297" s="537">
        <v>0</v>
      </c>
      <c r="B297" s="538">
        <v>9</v>
      </c>
      <c r="C297" s="537">
        <v>0</v>
      </c>
      <c r="D297" s="538">
        <v>7</v>
      </c>
      <c r="E297" s="537">
        <v>3</v>
      </c>
      <c r="F297" s="538">
        <v>2</v>
      </c>
      <c r="G297" s="537">
        <v>0</v>
      </c>
      <c r="H297" s="538">
        <v>5</v>
      </c>
      <c r="I297" s="1375" t="str">
        <f t="shared" si="94"/>
        <v>09073205</v>
      </c>
      <c r="J297" s="1375" t="str">
        <f t="shared" si="95"/>
        <v>09073205</v>
      </c>
      <c r="K297" s="835"/>
      <c r="L297" s="835">
        <v>72155</v>
      </c>
      <c r="M297" s="835"/>
      <c r="N297" s="835"/>
      <c r="O297" s="835"/>
      <c r="P297" s="835"/>
      <c r="Q297" s="835"/>
      <c r="R297" s="835"/>
      <c r="S297" s="2703" t="s">
        <v>119</v>
      </c>
      <c r="T297" s="3185"/>
      <c r="U297" s="3336" t="s">
        <v>3081</v>
      </c>
      <c r="V297" s="835" t="s">
        <v>653</v>
      </c>
      <c r="W297" s="2722" t="s">
        <v>3082</v>
      </c>
      <c r="X297" s="2503" t="s">
        <v>3083</v>
      </c>
      <c r="Y297" s="2546"/>
      <c r="Z297" s="2543"/>
      <c r="AA297" s="2543"/>
      <c r="AB297" s="3072" t="s">
        <v>2596</v>
      </c>
      <c r="AC297" s="3507">
        <f t="shared" si="99"/>
        <v>8.3333333333333339</v>
      </c>
      <c r="AD297" s="3666" t="s">
        <v>3084</v>
      </c>
      <c r="AE297" s="3666"/>
      <c r="AF297" s="3398">
        <v>50</v>
      </c>
      <c r="AG297" s="3398">
        <v>50</v>
      </c>
      <c r="AH297" s="3384"/>
      <c r="AI297" s="3384"/>
      <c r="AJ297" s="3384"/>
      <c r="AK297" s="3384"/>
      <c r="AL297" s="3384"/>
      <c r="AM297" s="3384"/>
      <c r="AN297" s="3384"/>
      <c r="AO297" s="3398">
        <v>50</v>
      </c>
      <c r="AP297" s="3398">
        <v>50</v>
      </c>
      <c r="AQ297" s="2013"/>
      <c r="AR297" s="1784"/>
      <c r="AS297" s="1784"/>
      <c r="AT297" s="1784"/>
      <c r="AU297" s="1907"/>
      <c r="AV297" s="1410"/>
      <c r="AW297" s="2916">
        <f t="shared" si="100"/>
        <v>100</v>
      </c>
      <c r="AX297" s="3042">
        <f>AW297/'Radiología simple.'!$AO$8</f>
        <v>8.3333333333333339</v>
      </c>
      <c r="AY297" s="1807" t="str" cm="1">
        <f t="array" ref="AY297">_xlfn.IFS(AX297&lt;4,"estandar",AX297&gt;9,"compleja",AX297&gt;4,"avanzada")</f>
        <v>avanzada</v>
      </c>
      <c r="AZ297" s="3297">
        <v>2</v>
      </c>
      <c r="BA297" s="1163"/>
      <c r="BB297" s="1163"/>
      <c r="BC297" s="1163"/>
      <c r="BD297" s="1164">
        <v>16.392141779788801</v>
      </c>
      <c r="BE297" s="1164">
        <v>40.679607843137298</v>
      </c>
      <c r="BF297" s="1163"/>
      <c r="BG297" s="1164">
        <v>36.251131221719497</v>
      </c>
      <c r="BH297" s="1164">
        <f t="shared" si="97"/>
        <v>93.322880844645596</v>
      </c>
      <c r="BI297" s="1165"/>
      <c r="BJ297" s="1164">
        <v>52.431427102549399</v>
      </c>
      <c r="BK297" s="1164">
        <v>0</v>
      </c>
      <c r="BL297" s="1248">
        <v>75.16</v>
      </c>
      <c r="BM297" s="1164">
        <v>40.633745306496898</v>
      </c>
      <c r="BN297" s="1164">
        <f t="shared" si="98"/>
        <v>261.54805325369188</v>
      </c>
      <c r="BO297" s="1165"/>
      <c r="BP297" s="1200"/>
      <c r="BQ297" s="600"/>
      <c r="BR297" s="601"/>
    </row>
    <row r="298" spans="1:70" s="602" customFormat="1" ht="44.25" customHeight="1" x14ac:dyDescent="0.35">
      <c r="A298" s="537">
        <v>0</v>
      </c>
      <c r="B298" s="538">
        <v>9</v>
      </c>
      <c r="C298" s="537">
        <v>0</v>
      </c>
      <c r="D298" s="538">
        <v>7</v>
      </c>
      <c r="E298" s="537">
        <v>3</v>
      </c>
      <c r="F298" s="538">
        <v>2</v>
      </c>
      <c r="G298" s="537">
        <v>0</v>
      </c>
      <c r="H298" s="538">
        <v>6</v>
      </c>
      <c r="I298" s="1375" t="str">
        <f t="shared" si="94"/>
        <v>09073206</v>
      </c>
      <c r="J298" s="1375" t="str">
        <f t="shared" si="95"/>
        <v>09073206</v>
      </c>
      <c r="K298" s="835"/>
      <c r="L298" s="835">
        <v>72156</v>
      </c>
      <c r="M298" s="835"/>
      <c r="N298" s="835"/>
      <c r="O298" s="835"/>
      <c r="P298" s="835"/>
      <c r="Q298" s="835"/>
      <c r="R298" s="835"/>
      <c r="S298" s="2703" t="s">
        <v>119</v>
      </c>
      <c r="T298" s="3185"/>
      <c r="U298" s="2698" t="s">
        <v>3085</v>
      </c>
      <c r="V298" s="835" t="s">
        <v>240</v>
      </c>
      <c r="W298" s="2722" t="s">
        <v>3086</v>
      </c>
      <c r="X298" s="2503" t="s">
        <v>3087</v>
      </c>
      <c r="Y298" s="2546"/>
      <c r="Z298" s="2543"/>
      <c r="AA298" s="2543"/>
      <c r="AB298" s="3072" t="s">
        <v>2596</v>
      </c>
      <c r="AC298" s="3507">
        <f t="shared" si="99"/>
        <v>8.3333333333333339</v>
      </c>
      <c r="AD298" s="3666" t="s">
        <v>3084</v>
      </c>
      <c r="AE298" s="3666"/>
      <c r="AF298" s="3398">
        <v>50</v>
      </c>
      <c r="AG298" s="3398">
        <v>50</v>
      </c>
      <c r="AH298" s="3384"/>
      <c r="AI298" s="3384"/>
      <c r="AJ298" s="3384"/>
      <c r="AK298" s="3384"/>
      <c r="AL298" s="3384"/>
      <c r="AM298" s="3384"/>
      <c r="AN298" s="3384"/>
      <c r="AO298" s="3398">
        <v>50</v>
      </c>
      <c r="AP298" s="3398">
        <v>50</v>
      </c>
      <c r="AQ298" s="2013"/>
      <c r="AR298" s="1784"/>
      <c r="AS298" s="1784"/>
      <c r="AT298" s="1784"/>
      <c r="AU298" s="1907"/>
      <c r="AV298" s="1410"/>
      <c r="AW298" s="2916">
        <f t="shared" si="100"/>
        <v>100</v>
      </c>
      <c r="AX298" s="3042">
        <f>AW298/'Radiología simple.'!$AO$8</f>
        <v>8.3333333333333339</v>
      </c>
      <c r="AY298" s="1807" t="str" cm="1">
        <f t="array" ref="AY298">_xlfn.IFS(AX298&lt;4,"estandar",AX298&gt;9,"compleja",AX298&gt;4,"avanzada")</f>
        <v>avanzada</v>
      </c>
      <c r="AZ298" s="3297">
        <v>2</v>
      </c>
      <c r="BA298" s="1163"/>
      <c r="BB298" s="1163"/>
      <c r="BC298" s="1163"/>
      <c r="BD298" s="1164">
        <v>16.392141779788801</v>
      </c>
      <c r="BE298" s="1164">
        <v>40.679607843137298</v>
      </c>
      <c r="BF298" s="1163"/>
      <c r="BG298" s="1164">
        <v>36.251131221719497</v>
      </c>
      <c r="BH298" s="1164">
        <f t="shared" si="97"/>
        <v>93.322880844645596</v>
      </c>
      <c r="BI298" s="1165"/>
      <c r="BJ298" s="1164">
        <v>52.431427102549399</v>
      </c>
      <c r="BK298" s="1164">
        <v>0</v>
      </c>
      <c r="BL298" s="1248">
        <v>279.16000000000003</v>
      </c>
      <c r="BM298" s="1164">
        <v>40.633745306496898</v>
      </c>
      <c r="BN298" s="1164">
        <f t="shared" si="98"/>
        <v>465.54805325369193</v>
      </c>
      <c r="BO298" s="1165"/>
      <c r="BP298" s="1200"/>
      <c r="BQ298" s="600"/>
      <c r="BR298" s="601"/>
    </row>
    <row r="299" spans="1:70" s="602" customFormat="1" ht="44.25" customHeight="1" x14ac:dyDescent="0.35">
      <c r="A299" s="537">
        <v>0</v>
      </c>
      <c r="B299" s="538">
        <v>9</v>
      </c>
      <c r="C299" s="537">
        <v>0</v>
      </c>
      <c r="D299" s="538">
        <v>7</v>
      </c>
      <c r="E299" s="537">
        <v>3</v>
      </c>
      <c r="F299" s="538">
        <v>2</v>
      </c>
      <c r="G299" s="537">
        <v>0</v>
      </c>
      <c r="H299" s="538">
        <v>7</v>
      </c>
      <c r="I299" s="1375" t="str">
        <f t="shared" si="94"/>
        <v>09073207</v>
      </c>
      <c r="J299" s="1375" t="str">
        <f t="shared" si="95"/>
        <v>09073207</v>
      </c>
      <c r="K299" s="835"/>
      <c r="L299" s="835"/>
      <c r="M299" s="835"/>
      <c r="N299" s="835"/>
      <c r="O299" s="835"/>
      <c r="P299" s="835"/>
      <c r="Q299" s="835"/>
      <c r="R299" s="835"/>
      <c r="S299" s="2703" t="s">
        <v>3088</v>
      </c>
      <c r="T299" s="3185"/>
      <c r="U299" s="2698" t="s">
        <v>3089</v>
      </c>
      <c r="V299" s="835" t="s">
        <v>240</v>
      </c>
      <c r="W299" s="2722" t="s">
        <v>3090</v>
      </c>
      <c r="X299" s="2488"/>
      <c r="Y299" s="2546"/>
      <c r="Z299" s="2543"/>
      <c r="AA299" s="2543"/>
      <c r="AB299" s="3337"/>
      <c r="AC299" s="3507">
        <f t="shared" si="99"/>
        <v>8.3333333333333339</v>
      </c>
      <c r="AD299" s="3668"/>
      <c r="AE299" s="3668"/>
      <c r="AF299" s="3398">
        <v>50</v>
      </c>
      <c r="AG299" s="3398">
        <v>50</v>
      </c>
      <c r="AH299" s="3384"/>
      <c r="AI299" s="3384"/>
      <c r="AJ299" s="3384"/>
      <c r="AK299" s="3384"/>
      <c r="AL299" s="3384"/>
      <c r="AM299" s="3384"/>
      <c r="AN299" s="3384"/>
      <c r="AO299" s="3398">
        <v>50</v>
      </c>
      <c r="AP299" s="3398">
        <v>50</v>
      </c>
      <c r="AQ299" s="2013"/>
      <c r="AR299" s="1784"/>
      <c r="AS299" s="1784"/>
      <c r="AT299" s="1784"/>
      <c r="AU299" s="1907"/>
      <c r="AV299" s="1410"/>
      <c r="AW299" s="2916">
        <f t="shared" si="100"/>
        <v>100</v>
      </c>
      <c r="AX299" s="3042">
        <f>AW299/'Radiología simple.'!$AO$8</f>
        <v>8.3333333333333339</v>
      </c>
      <c r="AY299" s="1807" t="str" cm="1">
        <f t="array" ref="AY299">_xlfn.IFS(AX299&lt;4,"estandar",AX299&gt;9,"compleja",AX299&gt;4,"avanzada")</f>
        <v>avanzada</v>
      </c>
      <c r="AZ299" s="3297">
        <v>2</v>
      </c>
      <c r="BA299" s="1204"/>
      <c r="BB299" s="1204"/>
      <c r="BC299" s="1204"/>
      <c r="BD299" s="1164"/>
      <c r="BE299" s="1164"/>
      <c r="BF299" s="1204"/>
      <c r="BG299" s="1164"/>
      <c r="BH299" s="1164"/>
      <c r="BI299" s="1165"/>
      <c r="BJ299" s="1164"/>
      <c r="BK299" s="1164"/>
      <c r="BL299" s="1248"/>
      <c r="BM299" s="1164"/>
      <c r="BN299" s="1164"/>
      <c r="BO299" s="1165"/>
      <c r="BP299" s="1200"/>
      <c r="BQ299" s="3338"/>
      <c r="BR299" s="3339"/>
    </row>
    <row r="300" spans="1:70" s="602" customFormat="1" ht="44.25" customHeight="1" x14ac:dyDescent="0.35">
      <c r="A300" s="1437">
        <v>0</v>
      </c>
      <c r="B300" s="1437">
        <v>9</v>
      </c>
      <c r="C300" s="1437">
        <v>0</v>
      </c>
      <c r="D300" s="1437">
        <v>7</v>
      </c>
      <c r="E300" s="1437">
        <v>3</v>
      </c>
      <c r="F300" s="1437">
        <v>2</v>
      </c>
      <c r="G300" s="1437">
        <v>0</v>
      </c>
      <c r="H300" s="1437">
        <v>8</v>
      </c>
      <c r="I300" s="2766"/>
      <c r="J300" s="2766" t="str">
        <f t="shared" si="95"/>
        <v>09073208</v>
      </c>
      <c r="K300" s="3326"/>
      <c r="L300" s="3326"/>
      <c r="M300" s="3326"/>
      <c r="N300" s="3326"/>
      <c r="O300" s="3326"/>
      <c r="P300" s="3326"/>
      <c r="Q300" s="3326"/>
      <c r="R300" s="3326"/>
      <c r="S300" s="2669" t="s">
        <v>94</v>
      </c>
      <c r="T300" s="3191"/>
      <c r="U300" s="2708" t="s">
        <v>3091</v>
      </c>
      <c r="V300" s="2870" t="s">
        <v>291</v>
      </c>
      <c r="W300" s="2722" t="s">
        <v>3086</v>
      </c>
      <c r="X300" s="3327"/>
      <c r="Y300" s="2546"/>
      <c r="Z300" s="2543"/>
      <c r="AA300" s="2543"/>
      <c r="AB300" s="3329"/>
      <c r="AC300" s="3507">
        <f t="shared" si="99"/>
        <v>0</v>
      </c>
      <c r="AD300" s="3665"/>
      <c r="AE300" s="3665"/>
      <c r="AF300" s="3559"/>
      <c r="AG300" s="3398">
        <v>40</v>
      </c>
      <c r="AH300" s="3572"/>
      <c r="AI300" s="3572"/>
      <c r="AJ300" s="3572"/>
      <c r="AK300" s="3572"/>
      <c r="AL300" s="3572"/>
      <c r="AM300" s="3572"/>
      <c r="AN300" s="3572"/>
      <c r="AO300" s="3559"/>
      <c r="AP300" s="3398">
        <v>30</v>
      </c>
      <c r="AQ300" s="2142"/>
      <c r="AR300" s="1910"/>
      <c r="AS300" s="1910"/>
      <c r="AT300" s="1910"/>
      <c r="AU300" s="1911"/>
      <c r="AV300" s="1893"/>
      <c r="AW300" s="2916">
        <f t="shared" si="100"/>
        <v>0</v>
      </c>
      <c r="AX300" s="3042">
        <f>AW300/'Radiología simple.'!$AO$8</f>
        <v>0</v>
      </c>
      <c r="AY300" s="1807" t="str" cm="1">
        <f t="array" ref="AY300">_xlfn.IFS(AX300&lt;4,"estandar",AX300&gt;9,"compleja",AX300&gt;4,"avanzada")</f>
        <v>estandar</v>
      </c>
      <c r="AZ300" s="1628"/>
      <c r="BA300" s="1204"/>
      <c r="BB300" s="1204"/>
      <c r="BC300" s="1204"/>
      <c r="BD300" s="1164"/>
      <c r="BE300" s="1164"/>
      <c r="BF300" s="1204"/>
      <c r="BG300" s="1164"/>
      <c r="BH300" s="1164"/>
      <c r="BI300" s="1165"/>
      <c r="BJ300" s="1164"/>
      <c r="BK300" s="1164"/>
      <c r="BL300" s="1248"/>
      <c r="BM300" s="1164"/>
      <c r="BN300" s="1164"/>
      <c r="BO300" s="1165"/>
      <c r="BP300" s="1200"/>
      <c r="BQ300" s="3340"/>
      <c r="BR300" s="3341"/>
    </row>
    <row r="301" spans="1:70" s="602" customFormat="1" ht="44.25" customHeight="1" x14ac:dyDescent="0.35">
      <c r="A301" s="1437">
        <v>0</v>
      </c>
      <c r="B301" s="1437">
        <v>9</v>
      </c>
      <c r="C301" s="1437">
        <v>0</v>
      </c>
      <c r="D301" s="1437">
        <v>7</v>
      </c>
      <c r="E301" s="1437">
        <v>3</v>
      </c>
      <c r="F301" s="1437">
        <v>2</v>
      </c>
      <c r="G301" s="1437">
        <v>0</v>
      </c>
      <c r="H301" s="1437">
        <v>9</v>
      </c>
      <c r="I301" s="2766"/>
      <c r="J301" s="2766" t="str">
        <f t="shared" si="95"/>
        <v>09073209</v>
      </c>
      <c r="K301" s="3326"/>
      <c r="L301" s="3326"/>
      <c r="M301" s="3326"/>
      <c r="N301" s="3326"/>
      <c r="O301" s="3326"/>
      <c r="P301" s="3326"/>
      <c r="Q301" s="3326"/>
      <c r="R301" s="3326"/>
      <c r="S301" s="2669" t="s">
        <v>94</v>
      </c>
      <c r="T301" s="2685" t="s">
        <v>3092</v>
      </c>
      <c r="U301" s="2708" t="s">
        <v>3093</v>
      </c>
      <c r="V301" s="2669" t="s">
        <v>291</v>
      </c>
      <c r="W301" s="2722" t="s">
        <v>3086</v>
      </c>
      <c r="X301" s="3311"/>
      <c r="Y301" s="3053" t="s">
        <v>649</v>
      </c>
      <c r="Z301" s="2543"/>
      <c r="AA301" s="2543"/>
      <c r="AB301" s="3342"/>
      <c r="AC301" s="3507">
        <f t="shared" si="99"/>
        <v>0</v>
      </c>
      <c r="AD301" s="3669"/>
      <c r="AE301" s="3669"/>
      <c r="AF301" s="3559"/>
      <c r="AG301" s="3398">
        <v>40</v>
      </c>
      <c r="AH301" s="3572"/>
      <c r="AI301" s="3572"/>
      <c r="AJ301" s="3572"/>
      <c r="AK301" s="3572"/>
      <c r="AL301" s="3572"/>
      <c r="AM301" s="3572"/>
      <c r="AN301" s="3572"/>
      <c r="AO301" s="3572"/>
      <c r="AP301" s="3398">
        <v>30</v>
      </c>
      <c r="AQ301" s="2142"/>
      <c r="AR301" s="1910"/>
      <c r="AS301" s="1910"/>
      <c r="AT301" s="1910"/>
      <c r="AU301" s="1911"/>
      <c r="AV301" s="1893"/>
      <c r="AW301" s="2916">
        <f t="shared" si="100"/>
        <v>0</v>
      </c>
      <c r="AX301" s="3042">
        <f>AW301/'Radiología simple.'!$AO$8</f>
        <v>0</v>
      </c>
      <c r="AY301" s="1807" t="str" cm="1">
        <f t="array" ref="AY301">_xlfn.IFS(AX301&lt;4,"estandar",AX301&gt;9,"compleja",AX301&gt;4,"avanzada")</f>
        <v>estandar</v>
      </c>
      <c r="AZ301" s="1628"/>
      <c r="BA301" s="1204"/>
      <c r="BB301" s="1204"/>
      <c r="BC301" s="1204"/>
      <c r="BD301" s="1164"/>
      <c r="BE301" s="1164"/>
      <c r="BF301" s="1204"/>
      <c r="BG301" s="1164"/>
      <c r="BH301" s="1164"/>
      <c r="BI301" s="1165"/>
      <c r="BJ301" s="1164"/>
      <c r="BK301" s="1164"/>
      <c r="BL301" s="1248"/>
      <c r="BM301" s="1164"/>
      <c r="BN301" s="1164"/>
      <c r="BO301" s="1165"/>
      <c r="BP301" s="1200"/>
      <c r="BQ301" s="3340"/>
      <c r="BR301" s="3341"/>
    </row>
    <row r="302" spans="1:70" s="602" customFormat="1" ht="44.25" hidden="1" customHeight="1" x14ac:dyDescent="0.35">
      <c r="A302" s="1437">
        <v>0</v>
      </c>
      <c r="B302" s="1437">
        <v>9</v>
      </c>
      <c r="C302" s="1437">
        <v>0</v>
      </c>
      <c r="D302" s="1437">
        <v>7</v>
      </c>
      <c r="E302" s="1437">
        <v>3</v>
      </c>
      <c r="F302" s="1437">
        <v>2</v>
      </c>
      <c r="G302" s="1437">
        <v>1</v>
      </c>
      <c r="H302" s="1437">
        <v>0</v>
      </c>
      <c r="I302" s="2766"/>
      <c r="J302" s="2766" t="str">
        <f t="shared" si="95"/>
        <v>09073210</v>
      </c>
      <c r="K302" s="3326"/>
      <c r="L302" s="3326"/>
      <c r="M302" s="3326"/>
      <c r="N302" s="3326"/>
      <c r="O302" s="3326"/>
      <c r="P302" s="3326"/>
      <c r="Q302" s="3326"/>
      <c r="R302" s="3326"/>
      <c r="S302" s="2669" t="s">
        <v>94</v>
      </c>
      <c r="T302" s="3191"/>
      <c r="U302" s="2979" t="s">
        <v>3094</v>
      </c>
      <c r="V302" s="2873" t="s">
        <v>268</v>
      </c>
      <c r="W302" s="2722" t="s">
        <v>3090</v>
      </c>
      <c r="X302" s="3327"/>
      <c r="Y302" s="2546"/>
      <c r="Z302" s="2543"/>
      <c r="AA302" s="2543"/>
      <c r="AB302" s="3329"/>
      <c r="AC302" s="3507">
        <f t="shared" si="99"/>
        <v>0</v>
      </c>
      <c r="AD302" s="3665"/>
      <c r="AE302" s="3665"/>
      <c r="AF302" s="3559"/>
      <c r="AG302" s="3398">
        <f t="shared" si="96"/>
        <v>0</v>
      </c>
      <c r="AH302" s="3572"/>
      <c r="AI302" s="3572"/>
      <c r="AJ302" s="3572"/>
      <c r="AK302" s="3572"/>
      <c r="AL302" s="3572"/>
      <c r="AM302" s="3572"/>
      <c r="AN302" s="3572"/>
      <c r="AO302" s="3572"/>
      <c r="AP302" s="3398">
        <f t="shared" ref="AP302:AP303" si="101">SUM(AQ302:AU302)</f>
        <v>0</v>
      </c>
      <c r="AQ302" s="2142"/>
      <c r="AR302" s="1910"/>
      <c r="AS302" s="1910"/>
      <c r="AT302" s="1910"/>
      <c r="AU302" s="1911"/>
      <c r="AV302" s="1893"/>
      <c r="AW302" s="2916">
        <f t="shared" si="100"/>
        <v>0</v>
      </c>
      <c r="AX302" s="3042">
        <f>AW302/'Radiología simple.'!$AO$8</f>
        <v>0</v>
      </c>
      <c r="AY302" s="1807" t="str" cm="1">
        <f t="array" ref="AY302">_xlfn.IFS(AX302&lt;4,"estandar",AX302&gt;9,"compleja",AX302&gt;4,"avanzada")</f>
        <v>estandar</v>
      </c>
      <c r="AZ302" s="1628"/>
      <c r="BA302" s="1204"/>
      <c r="BB302" s="1204"/>
      <c r="BC302" s="1204"/>
      <c r="BD302" s="1164"/>
      <c r="BE302" s="1164"/>
      <c r="BF302" s="1204"/>
      <c r="BG302" s="1164"/>
      <c r="BH302" s="1164"/>
      <c r="BI302" s="1165"/>
      <c r="BJ302" s="1164"/>
      <c r="BK302" s="1164"/>
      <c r="BL302" s="1248"/>
      <c r="BM302" s="1164"/>
      <c r="BN302" s="1164"/>
      <c r="BO302" s="1165"/>
      <c r="BP302" s="1200"/>
      <c r="BQ302" s="3340"/>
      <c r="BR302" s="3341"/>
    </row>
    <row r="303" spans="1:70" s="602" customFormat="1" ht="44.25" customHeight="1" x14ac:dyDescent="0.35">
      <c r="A303" s="1437">
        <v>0</v>
      </c>
      <c r="B303" s="1437">
        <v>9</v>
      </c>
      <c r="C303" s="1437">
        <v>0</v>
      </c>
      <c r="D303" s="1437">
        <v>7</v>
      </c>
      <c r="E303" s="1437">
        <v>3</v>
      </c>
      <c r="F303" s="1437">
        <v>2</v>
      </c>
      <c r="G303" s="1437">
        <v>1</v>
      </c>
      <c r="H303" s="1437">
        <v>1</v>
      </c>
      <c r="I303" s="2766"/>
      <c r="J303" s="2766" t="str">
        <f t="shared" si="95"/>
        <v>09073211</v>
      </c>
      <c r="K303" s="3326"/>
      <c r="L303" s="3326"/>
      <c r="M303" s="3326"/>
      <c r="N303" s="3326"/>
      <c r="O303" s="3326"/>
      <c r="P303" s="3326"/>
      <c r="Q303" s="3326"/>
      <c r="R303" s="3326"/>
      <c r="S303" s="2669" t="s">
        <v>456</v>
      </c>
      <c r="T303" s="3191"/>
      <c r="U303" s="2708" t="s">
        <v>3095</v>
      </c>
      <c r="V303" s="2870" t="s">
        <v>291</v>
      </c>
      <c r="W303" s="2722" t="s">
        <v>3082</v>
      </c>
      <c r="X303" s="1135" t="s">
        <v>3089</v>
      </c>
      <c r="Y303" s="2546"/>
      <c r="Z303" s="2543"/>
      <c r="AA303" s="2543"/>
      <c r="AB303" s="3343"/>
      <c r="AC303" s="3507">
        <f t="shared" si="99"/>
        <v>0</v>
      </c>
      <c r="AD303" s="3670"/>
      <c r="AE303" s="3670"/>
      <c r="AF303" s="3398"/>
      <c r="AG303" s="3398">
        <v>50</v>
      </c>
      <c r="AH303" s="3384"/>
      <c r="AI303" s="3384"/>
      <c r="AJ303" s="3384"/>
      <c r="AK303" s="3384"/>
      <c r="AL303" s="3384"/>
      <c r="AM303" s="3384"/>
      <c r="AN303" s="3384"/>
      <c r="AO303" s="3384"/>
      <c r="AP303" s="3398">
        <f t="shared" si="101"/>
        <v>0</v>
      </c>
      <c r="AQ303" s="2013"/>
      <c r="AR303" s="1784"/>
      <c r="AS303" s="1784"/>
      <c r="AT303" s="1784"/>
      <c r="AU303" s="1907"/>
      <c r="AV303" s="1410"/>
      <c r="AW303" s="2916">
        <f t="shared" si="100"/>
        <v>0</v>
      </c>
      <c r="AX303" s="3042">
        <f>AW303/'Radiología simple.'!$AO$8</f>
        <v>0</v>
      </c>
      <c r="AY303" s="1807" t="str" cm="1">
        <f t="array" ref="AY303">_xlfn.IFS(AX303&lt;4,"estandar",AX303&gt;9,"compleja",AX303&gt;4,"avanzada")</f>
        <v>estandar</v>
      </c>
      <c r="AZ303" s="1598"/>
      <c r="BA303" s="1262"/>
      <c r="BB303" s="1262"/>
      <c r="BC303" s="1262"/>
      <c r="BD303" s="3344" t="s">
        <v>985</v>
      </c>
      <c r="BE303" s="3287">
        <v>1</v>
      </c>
      <c r="BF303" s="3288"/>
      <c r="BG303" s="1164"/>
      <c r="BH303" s="1164"/>
      <c r="BI303" s="1165"/>
      <c r="BJ303" s="1164"/>
      <c r="BK303" s="1164"/>
      <c r="BL303" s="1248"/>
      <c r="BM303" s="1164"/>
      <c r="BN303" s="1164"/>
      <c r="BO303" s="1165"/>
      <c r="BP303" s="1200"/>
      <c r="BQ303" s="3340"/>
      <c r="BR303" s="3341"/>
    </row>
    <row r="304" spans="1:70" s="564" customFormat="1" ht="20.25" customHeight="1" x14ac:dyDescent="0.55000000000000004">
      <c r="A304" s="1542"/>
      <c r="B304" s="1543"/>
      <c r="C304" s="1542"/>
      <c r="D304" s="1543"/>
      <c r="E304" s="1542"/>
      <c r="F304" s="1543"/>
      <c r="G304" s="1542"/>
      <c r="H304" s="1543"/>
      <c r="I304" s="2766"/>
      <c r="J304" s="2766"/>
      <c r="K304" s="1544"/>
      <c r="L304" s="1544"/>
      <c r="M304" s="1544"/>
      <c r="N304" s="1544"/>
      <c r="O304" s="1544"/>
      <c r="P304" s="1544"/>
      <c r="Q304" s="1544"/>
      <c r="R304" s="1544"/>
      <c r="S304" s="831"/>
      <c r="T304" s="988"/>
      <c r="U304" s="849"/>
      <c r="V304" s="1545"/>
      <c r="W304" s="3116"/>
      <c r="X304" s="849"/>
      <c r="Y304" s="849"/>
      <c r="Z304" s="536"/>
      <c r="AA304" s="536"/>
      <c r="AB304" s="1689"/>
      <c r="AC304" s="3160"/>
      <c r="AD304" s="3160"/>
      <c r="AE304" s="3160"/>
      <c r="AF304" s="3671"/>
      <c r="AG304" s="3671"/>
      <c r="AH304" s="3671"/>
      <c r="AI304" s="3671"/>
      <c r="AJ304" s="3671"/>
      <c r="AK304" s="3671"/>
      <c r="AL304" s="3671"/>
      <c r="AM304" s="3671"/>
      <c r="AN304" s="3671"/>
      <c r="AO304" s="3671"/>
      <c r="AP304" s="3671"/>
      <c r="AQ304" s="2162"/>
      <c r="AR304" s="2059"/>
      <c r="AS304" s="2059"/>
      <c r="AT304" s="2059"/>
      <c r="AU304" s="2060"/>
      <c r="AV304" s="2033"/>
      <c r="AW304" s="2080"/>
      <c r="AX304" s="1624"/>
      <c r="AY304" s="2081"/>
      <c r="AZ304" s="3292"/>
      <c r="BA304" s="3293"/>
      <c r="BB304" s="3293"/>
      <c r="BC304" s="3293"/>
      <c r="BD304" s="1547"/>
      <c r="BE304" s="1548"/>
      <c r="BF304" s="1546"/>
      <c r="BG304" s="1149"/>
      <c r="BH304" s="1149"/>
      <c r="BI304" s="1151"/>
      <c r="BJ304" s="1149"/>
      <c r="BK304" s="1149"/>
      <c r="BL304" s="1251"/>
      <c r="BM304" s="1149"/>
      <c r="BN304" s="1149"/>
      <c r="BO304" s="1152"/>
      <c r="BP304" s="1221"/>
      <c r="BQ304" s="1079"/>
      <c r="BR304" s="1080"/>
    </row>
    <row r="305" spans="1:76" ht="31.5" customHeight="1" x14ac:dyDescent="0.6">
      <c r="A305" s="1540">
        <v>0</v>
      </c>
      <c r="B305" s="1541">
        <v>9</v>
      </c>
      <c r="C305" s="1540">
        <v>0</v>
      </c>
      <c r="D305" s="1541">
        <v>7</v>
      </c>
      <c r="E305" s="1540">
        <v>4</v>
      </c>
      <c r="F305" s="1541">
        <v>0</v>
      </c>
      <c r="G305" s="1540">
        <v>0</v>
      </c>
      <c r="H305" s="1541">
        <v>0</v>
      </c>
      <c r="I305" s="2880"/>
      <c r="J305" s="2880" t="str">
        <f t="shared" si="95"/>
        <v>09074000</v>
      </c>
      <c r="K305" s="843"/>
      <c r="L305" s="843"/>
      <c r="M305" s="843"/>
      <c r="N305" s="843"/>
      <c r="O305" s="843"/>
      <c r="P305" s="843"/>
      <c r="Q305" s="843"/>
      <c r="R305" s="843"/>
      <c r="S305" s="1071" t="s">
        <v>94</v>
      </c>
      <c r="T305" s="1074" t="s">
        <v>3096</v>
      </c>
      <c r="U305" s="1024"/>
      <c r="V305" s="1071"/>
      <c r="W305" s="3128"/>
      <c r="X305" s="1075"/>
      <c r="Y305" s="1075"/>
      <c r="Z305" s="1075"/>
      <c r="AA305" s="1075"/>
      <c r="AB305" s="1607"/>
      <c r="AC305" s="3658"/>
      <c r="AD305" s="3658"/>
      <c r="AE305" s="3658"/>
      <c r="AF305" s="3620"/>
      <c r="AG305" s="3620"/>
      <c r="AH305" s="3620"/>
      <c r="AI305" s="3620"/>
      <c r="AJ305" s="3620"/>
      <c r="AK305" s="3620"/>
      <c r="AL305" s="3620"/>
      <c r="AM305" s="3620"/>
      <c r="AN305" s="3620"/>
      <c r="AO305" s="3620"/>
      <c r="AP305" s="3620"/>
      <c r="AQ305" s="2148"/>
      <c r="AR305" s="1957"/>
      <c r="AS305" s="1957"/>
      <c r="AT305" s="1957"/>
      <c r="AU305" s="1973"/>
      <c r="AV305" s="1945"/>
      <c r="AW305" s="1935"/>
      <c r="AX305" s="1599"/>
      <c r="AY305" s="1936"/>
      <c r="AZ305" s="1627"/>
      <c r="BA305" s="1222"/>
      <c r="BB305" s="1222"/>
      <c r="BC305" s="1222"/>
      <c r="BD305" s="1223"/>
      <c r="BE305" s="1223"/>
      <c r="BF305" s="1222"/>
      <c r="BG305" s="1223"/>
      <c r="BH305" s="1223"/>
      <c r="BI305" s="1232"/>
      <c r="BJ305" s="1223"/>
      <c r="BK305" s="1223"/>
      <c r="BL305" s="1223"/>
      <c r="BM305" s="1223"/>
      <c r="BN305" s="1223"/>
      <c r="BO305" s="1224"/>
      <c r="BP305" s="1225"/>
      <c r="BQ305" s="177"/>
      <c r="BR305" s="46"/>
    </row>
    <row r="306" spans="1:76" s="602" customFormat="1" ht="33.75" customHeight="1" x14ac:dyDescent="0.35">
      <c r="A306" s="1437">
        <v>0</v>
      </c>
      <c r="B306" s="1438">
        <v>9</v>
      </c>
      <c r="C306" s="1437">
        <v>0</v>
      </c>
      <c r="D306" s="1438">
        <v>7</v>
      </c>
      <c r="E306" s="1437">
        <v>4</v>
      </c>
      <c r="F306" s="1438">
        <v>0</v>
      </c>
      <c r="G306" s="1437">
        <v>0</v>
      </c>
      <c r="H306" s="1438">
        <v>1</v>
      </c>
      <c r="I306" s="2766"/>
      <c r="J306" s="2766" t="str">
        <f t="shared" si="95"/>
        <v>09074001</v>
      </c>
      <c r="K306" s="835"/>
      <c r="L306" s="835"/>
      <c r="M306" s="835"/>
      <c r="N306" s="835"/>
      <c r="O306" s="835"/>
      <c r="P306" s="835"/>
      <c r="Q306" s="835"/>
      <c r="R306" s="835"/>
      <c r="S306" s="2669"/>
      <c r="T306" s="2668"/>
      <c r="U306" s="2730" t="s">
        <v>3097</v>
      </c>
      <c r="V306" s="2870" t="s">
        <v>291</v>
      </c>
      <c r="W306" s="3325"/>
      <c r="X306" s="2503"/>
      <c r="Y306" s="3053" t="s">
        <v>649</v>
      </c>
      <c r="Z306" s="2543"/>
      <c r="AA306" s="2543"/>
      <c r="AB306" s="2250"/>
      <c r="AC306" s="3507">
        <f t="shared" ref="AC306:AC308" si="102">AX306</f>
        <v>0</v>
      </c>
      <c r="AD306" s="3659"/>
      <c r="AE306" s="3659"/>
      <c r="AF306" s="3384"/>
      <c r="AG306" s="3398">
        <f t="shared" ref="AG306:AG308" si="103">SUM(AH306:AM306)</f>
        <v>0</v>
      </c>
      <c r="AH306" s="3384"/>
      <c r="AI306" s="3384"/>
      <c r="AJ306" s="3384"/>
      <c r="AK306" s="3384"/>
      <c r="AL306" s="3384"/>
      <c r="AM306" s="3384"/>
      <c r="AN306" s="3384"/>
      <c r="AO306" s="3384"/>
      <c r="AP306" s="3398">
        <f t="shared" ref="AP306:AP308" si="104">SUM(AQ306:AU306)</f>
        <v>0</v>
      </c>
      <c r="AQ306" s="2013"/>
      <c r="AR306" s="1784"/>
      <c r="AS306" s="1784"/>
      <c r="AT306" s="1784"/>
      <c r="AU306" s="1907"/>
      <c r="AV306" s="1410"/>
      <c r="AW306" s="2916">
        <f>(AZ306*AP306)+(BA306*AG306)+(BB306*AG306)+(BC306*AG306)</f>
        <v>0</v>
      </c>
      <c r="AX306" s="3042">
        <f>AW306/'Radiología simple.'!$AO$8</f>
        <v>0</v>
      </c>
      <c r="AY306" s="1807" t="str" cm="1">
        <f t="array" ref="AY306">_xlfn.IFS(AX306&lt;4,"estandar",AX306&gt;9,"compleja",AX306&gt;4,"avanzada")</f>
        <v>estandar</v>
      </c>
      <c r="AZ306" s="3297">
        <v>2</v>
      </c>
      <c r="BA306" s="1163"/>
      <c r="BB306" s="1163"/>
      <c r="BC306" s="1163"/>
      <c r="BD306" s="1164"/>
      <c r="BE306" s="1164"/>
      <c r="BF306" s="1163"/>
      <c r="BG306" s="1164"/>
      <c r="BH306" s="1164"/>
      <c r="BI306" s="1165"/>
      <c r="BJ306" s="1164"/>
      <c r="BK306" s="1164"/>
      <c r="BL306" s="1248"/>
      <c r="BM306" s="1164"/>
      <c r="BN306" s="1164"/>
      <c r="BO306" s="1165"/>
      <c r="BP306" s="1200"/>
      <c r="BQ306" s="600"/>
      <c r="BR306" s="601"/>
    </row>
    <row r="307" spans="1:76" s="602" customFormat="1" ht="33.75" customHeight="1" x14ac:dyDescent="0.35">
      <c r="A307" s="1437">
        <v>0</v>
      </c>
      <c r="B307" s="1438">
        <v>9</v>
      </c>
      <c r="C307" s="1437">
        <v>0</v>
      </c>
      <c r="D307" s="1438">
        <v>7</v>
      </c>
      <c r="E307" s="1437">
        <v>4</v>
      </c>
      <c r="F307" s="1438">
        <v>0</v>
      </c>
      <c r="G307" s="1437">
        <v>0</v>
      </c>
      <c r="H307" s="1438">
        <v>2</v>
      </c>
      <c r="I307" s="2766"/>
      <c r="J307" s="2766" t="str">
        <f t="shared" si="95"/>
        <v>09074002</v>
      </c>
      <c r="K307" s="835"/>
      <c r="L307" s="835"/>
      <c r="M307" s="835"/>
      <c r="N307" s="835"/>
      <c r="O307" s="835"/>
      <c r="P307" s="835"/>
      <c r="Q307" s="835"/>
      <c r="R307" s="835"/>
      <c r="S307" s="2669"/>
      <c r="T307" s="2668"/>
      <c r="U307" s="2685" t="s">
        <v>3098</v>
      </c>
      <c r="V307" s="2870" t="s">
        <v>291</v>
      </c>
      <c r="W307" s="3325"/>
      <c r="X307" s="2503"/>
      <c r="Y307" s="3053" t="s">
        <v>649</v>
      </c>
      <c r="Z307" s="2543"/>
      <c r="AA307" s="2543"/>
      <c r="AB307" s="2250"/>
      <c r="AC307" s="3507">
        <f t="shared" si="102"/>
        <v>0</v>
      </c>
      <c r="AD307" s="3659"/>
      <c r="AE307" s="3659"/>
      <c r="AF307" s="3384"/>
      <c r="AG307" s="3398">
        <f t="shared" si="103"/>
        <v>0</v>
      </c>
      <c r="AH307" s="3384"/>
      <c r="AI307" s="3384"/>
      <c r="AJ307" s="3384"/>
      <c r="AK307" s="3384"/>
      <c r="AL307" s="3384"/>
      <c r="AM307" s="3384"/>
      <c r="AN307" s="3384"/>
      <c r="AO307" s="3384"/>
      <c r="AP307" s="3398">
        <f t="shared" si="104"/>
        <v>0</v>
      </c>
      <c r="AQ307" s="2013"/>
      <c r="AR307" s="1784"/>
      <c r="AS307" s="1784"/>
      <c r="AT307" s="1784"/>
      <c r="AU307" s="1907"/>
      <c r="AV307" s="1410"/>
      <c r="AW307" s="2916">
        <f>(AZ307*AP307)+(BA307*AG307)+(BB307*AG307)+(BC307*AG307)</f>
        <v>0</v>
      </c>
      <c r="AX307" s="3042">
        <f>AW307/'Radiología simple.'!$AO$8</f>
        <v>0</v>
      </c>
      <c r="AY307" s="1807" t="str" cm="1">
        <f t="array" ref="AY307">_xlfn.IFS(AX307&lt;4,"estandar",AX307&gt;9,"compleja",AX307&gt;4,"avanzada")</f>
        <v>estandar</v>
      </c>
      <c r="AZ307" s="3297">
        <v>2</v>
      </c>
      <c r="BA307" s="1163"/>
      <c r="BB307" s="1163"/>
      <c r="BC307" s="1163"/>
      <c r="BD307" s="1164"/>
      <c r="BE307" s="1164"/>
      <c r="BF307" s="1163"/>
      <c r="BG307" s="1164"/>
      <c r="BH307" s="1164"/>
      <c r="BI307" s="1165"/>
      <c r="BJ307" s="1164"/>
      <c r="BK307" s="1164"/>
      <c r="BL307" s="1248"/>
      <c r="BM307" s="1164"/>
      <c r="BN307" s="1164"/>
      <c r="BO307" s="1165"/>
      <c r="BP307" s="1200"/>
      <c r="BQ307" s="600"/>
      <c r="BR307" s="601"/>
    </row>
    <row r="308" spans="1:76" s="602" customFormat="1" ht="33.75" customHeight="1" x14ac:dyDescent="0.35">
      <c r="A308" s="537"/>
      <c r="B308" s="538"/>
      <c r="C308" s="537"/>
      <c r="D308" s="538"/>
      <c r="E308" s="537"/>
      <c r="F308" s="538"/>
      <c r="G308" s="537"/>
      <c r="H308" s="538"/>
      <c r="I308" s="1375" t="str">
        <f>CONCATENATE(A308,B308,C308,D308,E308,F308,G308,H308)</f>
        <v/>
      </c>
      <c r="J308" s="2766" t="s">
        <v>3099</v>
      </c>
      <c r="K308" s="835"/>
      <c r="L308" s="835"/>
      <c r="M308" s="835"/>
      <c r="N308" s="835"/>
      <c r="O308" s="835"/>
      <c r="P308" s="835"/>
      <c r="Q308" s="835"/>
      <c r="R308" s="835"/>
      <c r="S308" s="835"/>
      <c r="T308" s="2435"/>
      <c r="U308" s="2685" t="s">
        <v>3100</v>
      </c>
      <c r="V308" s="2870" t="s">
        <v>291</v>
      </c>
      <c r="W308" s="3345"/>
      <c r="X308" s="2439"/>
      <c r="Y308" s="3053" t="s">
        <v>649</v>
      </c>
      <c r="Z308" s="2543"/>
      <c r="AA308" s="2543"/>
      <c r="AB308" s="3301"/>
      <c r="AC308" s="3507">
        <f t="shared" si="102"/>
        <v>0</v>
      </c>
      <c r="AD308" s="3656"/>
      <c r="AE308" s="3656"/>
      <c r="AF308" s="3384"/>
      <c r="AG308" s="3398">
        <f t="shared" si="103"/>
        <v>0</v>
      </c>
      <c r="AH308" s="3384"/>
      <c r="AI308" s="3384"/>
      <c r="AJ308" s="3384"/>
      <c r="AK308" s="3384"/>
      <c r="AL308" s="3384"/>
      <c r="AM308" s="3384"/>
      <c r="AN308" s="3384"/>
      <c r="AO308" s="3384"/>
      <c r="AP308" s="3398">
        <f t="shared" si="104"/>
        <v>0</v>
      </c>
      <c r="AQ308" s="2013"/>
      <c r="AR308" s="1784"/>
      <c r="AS308" s="1784"/>
      <c r="AT308" s="1784"/>
      <c r="AU308" s="1907"/>
      <c r="AV308" s="1410"/>
      <c r="AW308" s="2916">
        <f>(AZ308*AP308)+(BA308*AG308)+(BB308*AG308)+(BC308*AG308)</f>
        <v>0</v>
      </c>
      <c r="AX308" s="3042">
        <f>AW308/'Radiología simple.'!$AO$8</f>
        <v>0</v>
      </c>
      <c r="AY308" s="1807" t="str" cm="1">
        <f t="array" ref="AY308">_xlfn.IFS(AX308&lt;4,"estandar",AX308&gt;9,"compleja",AX308&gt;4,"avanzada")</f>
        <v>estandar</v>
      </c>
      <c r="AZ308" s="3297">
        <v>2</v>
      </c>
      <c r="BA308" s="1163"/>
      <c r="BB308" s="1163"/>
      <c r="BC308" s="1163"/>
      <c r="BD308" s="1164"/>
      <c r="BE308" s="1164"/>
      <c r="BF308" s="1163"/>
      <c r="BG308" s="1164"/>
      <c r="BH308" s="1164"/>
      <c r="BI308" s="1165"/>
      <c r="BJ308" s="1164"/>
      <c r="BK308" s="1164"/>
      <c r="BL308" s="1164"/>
      <c r="BM308" s="1164"/>
      <c r="BN308" s="1164"/>
      <c r="BO308" s="1165"/>
      <c r="BP308" s="1200"/>
      <c r="BQ308" s="600"/>
      <c r="BR308" s="601"/>
    </row>
    <row r="309" spans="1:76" ht="20.25" customHeight="1" x14ac:dyDescent="0.55000000000000004">
      <c r="A309" s="90"/>
      <c r="B309" s="89"/>
      <c r="C309" s="90"/>
      <c r="D309" s="89"/>
      <c r="E309" s="90"/>
      <c r="F309" s="89"/>
      <c r="G309" s="90"/>
      <c r="H309" s="89"/>
      <c r="I309" s="1339" t="str">
        <f t="shared" ref="I309:I319" si="105">CONCATENATE(A309,B309,C309,D309,E309,F309,G309,H309)</f>
        <v/>
      </c>
      <c r="J309" s="1339"/>
      <c r="K309" s="127"/>
      <c r="L309" s="127"/>
      <c r="M309" s="120"/>
      <c r="N309" s="120"/>
      <c r="O309" s="120"/>
      <c r="P309" s="120"/>
      <c r="Q309" s="120"/>
      <c r="R309" s="120"/>
      <c r="S309" s="127"/>
      <c r="T309" s="60"/>
      <c r="U309" s="61"/>
      <c r="V309" s="127"/>
      <c r="W309" s="3112"/>
      <c r="X309" s="61"/>
      <c r="Y309" s="472"/>
      <c r="Z309" s="61"/>
      <c r="AA309" s="61"/>
      <c r="AB309" s="1885"/>
      <c r="AC309" s="3528"/>
      <c r="AD309" s="3528"/>
      <c r="AE309" s="3528"/>
      <c r="AF309" s="3384"/>
      <c r="AG309" s="3398"/>
      <c r="AH309" s="3384"/>
      <c r="AI309" s="3384"/>
      <c r="AJ309" s="3384"/>
      <c r="AK309" s="3384"/>
      <c r="AL309" s="3384"/>
      <c r="AM309" s="3384"/>
      <c r="AN309" s="3384"/>
      <c r="AO309" s="3384"/>
      <c r="AP309" s="3398"/>
      <c r="AQ309" s="2013"/>
      <c r="AR309" s="1784"/>
      <c r="AS309" s="1784"/>
      <c r="AT309" s="1784"/>
      <c r="AU309" s="1907"/>
      <c r="AV309" s="1410"/>
      <c r="AW309" s="1850"/>
      <c r="AX309" s="1552"/>
      <c r="AY309" s="1851"/>
      <c r="AZ309" s="1555"/>
      <c r="BA309" s="1163"/>
      <c r="BB309" s="1163"/>
      <c r="BC309" s="1163"/>
      <c r="BD309" s="1164"/>
      <c r="BE309" s="1164"/>
      <c r="BF309" s="1163"/>
      <c r="BG309" s="1164"/>
      <c r="BH309" s="1164"/>
      <c r="BI309" s="1162"/>
      <c r="BJ309" s="1164"/>
      <c r="BK309" s="1164"/>
      <c r="BL309" s="1164"/>
      <c r="BM309" s="1164"/>
      <c r="BN309" s="1164"/>
      <c r="BO309" s="1165"/>
      <c r="BP309" s="1200"/>
      <c r="BQ309" s="177"/>
      <c r="BR309" s="46"/>
    </row>
    <row r="310" spans="1:76" ht="20.25" customHeight="1" x14ac:dyDescent="0.6">
      <c r="A310" s="809"/>
      <c r="B310" s="810"/>
      <c r="C310" s="809"/>
      <c r="D310" s="810"/>
      <c r="E310" s="809"/>
      <c r="F310" s="810"/>
      <c r="G310" s="809"/>
      <c r="H310" s="810"/>
      <c r="I310" s="811" t="str">
        <f t="shared" si="105"/>
        <v/>
      </c>
      <c r="J310" s="811"/>
      <c r="K310" s="944" t="s">
        <v>3101</v>
      </c>
      <c r="L310" s="943"/>
      <c r="M310" s="943"/>
      <c r="N310" s="943"/>
      <c r="O310" s="943"/>
      <c r="P310" s="943"/>
      <c r="Q310" s="943"/>
      <c r="R310" s="943"/>
      <c r="S310" s="944" t="s">
        <v>119</v>
      </c>
      <c r="T310" s="1006" t="s">
        <v>3102</v>
      </c>
      <c r="U310" s="1015"/>
      <c r="V310" s="1019"/>
      <c r="W310" s="3103"/>
      <c r="X310" s="945" t="s">
        <v>3102</v>
      </c>
      <c r="Y310" s="945"/>
      <c r="Z310" s="945"/>
      <c r="AA310" s="945"/>
      <c r="AB310" s="1607"/>
      <c r="AC310" s="3658"/>
      <c r="AD310" s="3658"/>
      <c r="AE310" s="3658"/>
      <c r="AF310" s="3620"/>
      <c r="AG310" s="3620"/>
      <c r="AH310" s="3620"/>
      <c r="AI310" s="3620"/>
      <c r="AJ310" s="3620"/>
      <c r="AK310" s="3620"/>
      <c r="AL310" s="3620"/>
      <c r="AM310" s="3620"/>
      <c r="AN310" s="3620"/>
      <c r="AO310" s="3662"/>
      <c r="AP310" s="3620"/>
      <c r="AQ310" s="2148"/>
      <c r="AR310" s="1957"/>
      <c r="AS310" s="1957"/>
      <c r="AT310" s="1957"/>
      <c r="AU310" s="1973"/>
      <c r="AV310" s="1945"/>
      <c r="AW310" s="1935"/>
      <c r="AX310" s="1599"/>
      <c r="AY310" s="1936"/>
      <c r="AZ310" s="1627"/>
      <c r="BA310" s="1222"/>
      <c r="BB310" s="1222"/>
      <c r="BC310" s="1222"/>
      <c r="BD310" s="1223"/>
      <c r="BE310" s="1223"/>
      <c r="BF310" s="1222"/>
      <c r="BG310" s="1223"/>
      <c r="BH310" s="1223"/>
      <c r="BI310" s="1232"/>
      <c r="BJ310" s="1223"/>
      <c r="BK310" s="1223"/>
      <c r="BL310" s="1223"/>
      <c r="BM310" s="1223"/>
      <c r="BN310" s="1223"/>
      <c r="BO310" s="1224"/>
      <c r="BP310" s="1225"/>
      <c r="BQ310" s="177"/>
      <c r="BR310" s="46"/>
    </row>
    <row r="311" spans="1:76" s="602" customFormat="1" ht="41.25" customHeight="1" x14ac:dyDescent="0.35">
      <c r="A311" s="537">
        <v>0</v>
      </c>
      <c r="B311" s="538">
        <v>9</v>
      </c>
      <c r="C311" s="537">
        <v>0</v>
      </c>
      <c r="D311" s="538">
        <v>7</v>
      </c>
      <c r="E311" s="537">
        <v>3</v>
      </c>
      <c r="F311" s="538">
        <v>3</v>
      </c>
      <c r="G311" s="537">
        <v>0</v>
      </c>
      <c r="H311" s="538">
        <v>1</v>
      </c>
      <c r="I311" s="1375" t="str">
        <f t="shared" si="105"/>
        <v>09073301</v>
      </c>
      <c r="J311" s="1375" t="str">
        <f t="shared" ref="J311:J313" si="106">CONCATENATE(A311,B311,C311,D311,E311,F311,G311,H311)</f>
        <v>09073301</v>
      </c>
      <c r="K311" s="835"/>
      <c r="L311" s="835">
        <v>721501</v>
      </c>
      <c r="M311" s="835"/>
      <c r="N311" s="835"/>
      <c r="O311" s="835"/>
      <c r="P311" s="835"/>
      <c r="Q311" s="835"/>
      <c r="R311" s="835"/>
      <c r="S311" s="2703" t="s">
        <v>119</v>
      </c>
      <c r="T311" s="2663"/>
      <c r="U311" s="2663" t="s">
        <v>3103</v>
      </c>
      <c r="V311" s="835" t="s">
        <v>240</v>
      </c>
      <c r="W311" s="2722" t="s">
        <v>3104</v>
      </c>
      <c r="X311" s="2503" t="s">
        <v>3103</v>
      </c>
      <c r="Y311" s="3053" t="s">
        <v>649</v>
      </c>
      <c r="Z311" s="2543"/>
      <c r="AA311" s="2543"/>
      <c r="AB311" s="3072" t="s">
        <v>3105</v>
      </c>
      <c r="AC311" s="3507">
        <f t="shared" ref="AC311:AC313" si="107">AX311</f>
        <v>25</v>
      </c>
      <c r="AD311" s="3666" t="s">
        <v>3106</v>
      </c>
      <c r="AE311" s="3666"/>
      <c r="AF311" s="3398">
        <v>150</v>
      </c>
      <c r="AG311" s="3398">
        <v>150</v>
      </c>
      <c r="AH311" s="3384"/>
      <c r="AI311" s="3384"/>
      <c r="AJ311" s="3384"/>
      <c r="AK311" s="3384"/>
      <c r="AL311" s="3384"/>
      <c r="AM311" s="3384"/>
      <c r="AN311" s="3384"/>
      <c r="AO311" s="3398">
        <v>150</v>
      </c>
      <c r="AP311" s="3398">
        <v>150</v>
      </c>
      <c r="AQ311" s="2013"/>
      <c r="AR311" s="1784"/>
      <c r="AS311" s="1784"/>
      <c r="AT311" s="1784"/>
      <c r="AU311" s="1907"/>
      <c r="AV311" s="1410"/>
      <c r="AW311" s="2916">
        <f>(AZ311*AP311)+(BA311*AG311)+(BB311*AG311)+(BC311*AG311)</f>
        <v>300</v>
      </c>
      <c r="AX311" s="3042">
        <f>AW311/'Radiología simple.'!$AO$8</f>
        <v>25</v>
      </c>
      <c r="AY311" s="1807" t="str" cm="1">
        <f t="array" ref="AY311">_xlfn.IFS(AX311&lt;4,"estandar",AX311&gt;9,"compleja",AX311&gt;4,"avanzada")</f>
        <v>compleja</v>
      </c>
      <c r="AZ311" s="3297">
        <v>2</v>
      </c>
      <c r="BA311" s="1163"/>
      <c r="BB311" s="1163"/>
      <c r="BC311" s="1163"/>
      <c r="BD311" s="1164">
        <v>49.176425339366503</v>
      </c>
      <c r="BE311" s="1164">
        <v>122.038823529412</v>
      </c>
      <c r="BF311" s="1163"/>
      <c r="BG311" s="1164">
        <v>217.506787330317</v>
      </c>
      <c r="BH311" s="1164">
        <f>SUM(BD311,BE311,BG311)</f>
        <v>388.7220361990955</v>
      </c>
      <c r="BI311" s="1165"/>
      <c r="BJ311" s="1164">
        <v>157.29428130764799</v>
      </c>
      <c r="BK311" s="1164">
        <v>15</v>
      </c>
      <c r="BL311" s="1248">
        <v>2970.16</v>
      </c>
      <c r="BM311" s="1164">
        <v>40.633745306496898</v>
      </c>
      <c r="BN311" s="1164">
        <f>SUM(BH311,BJ311,BK311,BL311,BM311)</f>
        <v>3571.8100628132406</v>
      </c>
      <c r="BO311" s="1165"/>
      <c r="BP311" s="1200">
        <v>100</v>
      </c>
      <c r="BQ311" s="600"/>
      <c r="BR311" s="601"/>
    </row>
    <row r="312" spans="1:76" s="602" customFormat="1" ht="41.25" customHeight="1" x14ac:dyDescent="0.35">
      <c r="A312" s="537">
        <v>0</v>
      </c>
      <c r="B312" s="538">
        <v>9</v>
      </c>
      <c r="C312" s="537">
        <v>0</v>
      </c>
      <c r="D312" s="538">
        <v>7</v>
      </c>
      <c r="E312" s="537">
        <v>3</v>
      </c>
      <c r="F312" s="538">
        <v>3</v>
      </c>
      <c r="G312" s="537">
        <v>0</v>
      </c>
      <c r="H312" s="538">
        <v>2</v>
      </c>
      <c r="I312" s="1375" t="str">
        <f t="shared" si="105"/>
        <v>09073302</v>
      </c>
      <c r="J312" s="1375" t="str">
        <f t="shared" si="106"/>
        <v>09073302</v>
      </c>
      <c r="K312" s="835"/>
      <c r="L312" s="835"/>
      <c r="M312" s="835"/>
      <c r="N312" s="835"/>
      <c r="O312" s="835"/>
      <c r="P312" s="835"/>
      <c r="Q312" s="835"/>
      <c r="R312" s="835"/>
      <c r="S312" s="2703" t="s">
        <v>741</v>
      </c>
      <c r="T312" s="2698"/>
      <c r="U312" s="2698" t="s">
        <v>3107</v>
      </c>
      <c r="V312" s="835" t="s">
        <v>240</v>
      </c>
      <c r="W312" s="2664" t="s">
        <v>3108</v>
      </c>
      <c r="X312" s="2503" t="s">
        <v>3107</v>
      </c>
      <c r="Y312" s="3053" t="s">
        <v>649</v>
      </c>
      <c r="Z312" s="2543"/>
      <c r="AA312" s="2543"/>
      <c r="AB312" s="3072"/>
      <c r="AC312" s="3507">
        <f t="shared" si="107"/>
        <v>25</v>
      </c>
      <c r="AD312" s="3666"/>
      <c r="AE312" s="3666"/>
      <c r="AF312" s="3398">
        <v>150</v>
      </c>
      <c r="AG312" s="3398">
        <v>150</v>
      </c>
      <c r="AH312" s="3384"/>
      <c r="AI312" s="3384"/>
      <c r="AJ312" s="3384"/>
      <c r="AK312" s="3384"/>
      <c r="AL312" s="3384"/>
      <c r="AM312" s="3384"/>
      <c r="AN312" s="3384"/>
      <c r="AO312" s="3398">
        <v>150</v>
      </c>
      <c r="AP312" s="3398">
        <v>150</v>
      </c>
      <c r="AQ312" s="2013"/>
      <c r="AR312" s="1784"/>
      <c r="AS312" s="1784"/>
      <c r="AT312" s="1784"/>
      <c r="AU312" s="1907"/>
      <c r="AV312" s="1410"/>
      <c r="AW312" s="2916">
        <f>(AZ312*AP312)+(BA312*AG312)+(BB312*AG312)+(BC312*AG312)</f>
        <v>300</v>
      </c>
      <c r="AX312" s="3042">
        <f>AW312/'Radiología simple.'!$AO$8</f>
        <v>25</v>
      </c>
      <c r="AY312" s="1807" t="str" cm="1">
        <f t="array" ref="AY312">_xlfn.IFS(AX312&lt;4,"estandar",AX312&gt;9,"compleja",AX312&gt;4,"avanzada")</f>
        <v>compleja</v>
      </c>
      <c r="AZ312" s="3297">
        <v>2</v>
      </c>
      <c r="BA312" s="1204"/>
      <c r="BB312" s="1204"/>
      <c r="BC312" s="1204"/>
      <c r="BD312" s="1164"/>
      <c r="BE312" s="1164"/>
      <c r="BF312" s="1204"/>
      <c r="BG312" s="1164"/>
      <c r="BH312" s="1164"/>
      <c r="BI312" s="1165"/>
      <c r="BJ312" s="1164"/>
      <c r="BK312" s="1164"/>
      <c r="BL312" s="1248"/>
      <c r="BM312" s="1164"/>
      <c r="BN312" s="1164"/>
      <c r="BO312" s="1165"/>
      <c r="BP312" s="1200"/>
      <c r="BQ312" s="3338"/>
      <c r="BR312" s="3339"/>
    </row>
    <row r="313" spans="1:76" s="602" customFormat="1" ht="41.25" customHeight="1" x14ac:dyDescent="0.35">
      <c r="A313" s="1437">
        <v>0</v>
      </c>
      <c r="B313" s="1438">
        <v>9</v>
      </c>
      <c r="C313" s="1437">
        <v>0</v>
      </c>
      <c r="D313" s="1438">
        <v>7</v>
      </c>
      <c r="E313" s="1437">
        <v>3</v>
      </c>
      <c r="F313" s="1438">
        <v>3</v>
      </c>
      <c r="G313" s="1437">
        <v>0</v>
      </c>
      <c r="H313" s="1438">
        <v>3</v>
      </c>
      <c r="I313" s="2766"/>
      <c r="J313" s="2766" t="str">
        <f t="shared" si="106"/>
        <v>09073303</v>
      </c>
      <c r="K313" s="835"/>
      <c r="L313" s="835"/>
      <c r="M313" s="835"/>
      <c r="N313" s="835"/>
      <c r="O313" s="835"/>
      <c r="P313" s="835"/>
      <c r="Q313" s="835"/>
      <c r="R313" s="835"/>
      <c r="S313" s="2669" t="s">
        <v>94</v>
      </c>
      <c r="T313" s="2685"/>
      <c r="U313" s="2685" t="s">
        <v>3109</v>
      </c>
      <c r="V313" s="2870" t="s">
        <v>291</v>
      </c>
      <c r="W313" s="2664"/>
      <c r="X313" s="3308" t="s">
        <v>3109</v>
      </c>
      <c r="Y313" s="3053" t="s">
        <v>649</v>
      </c>
      <c r="Z313" s="2543"/>
      <c r="AA313" s="2543"/>
      <c r="AB313" s="3072"/>
      <c r="AC313" s="3507">
        <f t="shared" si="107"/>
        <v>0</v>
      </c>
      <c r="AD313" s="3666"/>
      <c r="AE313" s="3666"/>
      <c r="AF313" s="3398"/>
      <c r="AG313" s="3384"/>
      <c r="AH313" s="3384"/>
      <c r="AI313" s="3384"/>
      <c r="AJ313" s="3384"/>
      <c r="AK313" s="3384"/>
      <c r="AL313" s="3384"/>
      <c r="AM313" s="3384"/>
      <c r="AN313" s="3384"/>
      <c r="AO313" s="3398"/>
      <c r="AP313" s="3398">
        <f t="shared" ref="AP313" si="108">SUM(AQ313:AU313)</f>
        <v>0</v>
      </c>
      <c r="AQ313" s="2013"/>
      <c r="AR313" s="1784"/>
      <c r="AS313" s="1784"/>
      <c r="AT313" s="1784"/>
      <c r="AU313" s="1907"/>
      <c r="AV313" s="1410"/>
      <c r="AW313" s="2916">
        <f>(AZ313*AP313)+(BA313*AG313)+(BB313*AG313)+(BC313*AG313)</f>
        <v>0</v>
      </c>
      <c r="AX313" s="3042">
        <f>AW313/'Radiología simple.'!$AO$8</f>
        <v>0</v>
      </c>
      <c r="AY313" s="1807" t="str" cm="1">
        <f t="array" ref="AY313">_xlfn.IFS(AX313&lt;4,"estandar",AX313&gt;9,"compleja",AX313&gt;4,"avanzada")</f>
        <v>estandar</v>
      </c>
      <c r="AZ313" s="1555"/>
      <c r="BA313" s="1163"/>
      <c r="BB313" s="1163"/>
      <c r="BC313" s="1163"/>
      <c r="BD313" s="1164"/>
      <c r="BE313" s="1164"/>
      <c r="BF313" s="1163"/>
      <c r="BG313" s="1164"/>
      <c r="BH313" s="1164"/>
      <c r="BI313" s="1165"/>
      <c r="BJ313" s="1164"/>
      <c r="BK313" s="1164"/>
      <c r="BL313" s="1164"/>
      <c r="BM313" s="1164"/>
      <c r="BN313" s="1164"/>
      <c r="BO313" s="1165"/>
      <c r="BP313" s="1200"/>
      <c r="BQ313" s="600"/>
      <c r="BR313" s="601"/>
    </row>
    <row r="314" spans="1:76" ht="20.25" customHeight="1" x14ac:dyDescent="0.6">
      <c r="A314" s="90"/>
      <c r="B314" s="89"/>
      <c r="C314" s="90"/>
      <c r="D314" s="89"/>
      <c r="E314" s="90"/>
      <c r="F314" s="89"/>
      <c r="G314" s="90"/>
      <c r="H314" s="89"/>
      <c r="I314" s="1339"/>
      <c r="J314" s="1339"/>
      <c r="K314" s="93"/>
      <c r="L314" s="127"/>
      <c r="M314" s="120"/>
      <c r="N314" s="120"/>
      <c r="O314" s="120"/>
      <c r="P314" s="120"/>
      <c r="Q314" s="120"/>
      <c r="R314" s="120"/>
      <c r="S314" s="93"/>
      <c r="T314" s="142"/>
      <c r="U314" s="144"/>
      <c r="V314" s="475"/>
      <c r="W314" s="3111"/>
      <c r="X314" s="103"/>
      <c r="Y314" s="103"/>
      <c r="Z314" s="103"/>
      <c r="AA314" s="103"/>
      <c r="AB314" s="1882"/>
      <c r="AC314" s="3645"/>
      <c r="AD314" s="3645"/>
      <c r="AE314" s="3645"/>
      <c r="AF314" s="3398"/>
      <c r="AG314" s="3384"/>
      <c r="AH314" s="3384"/>
      <c r="AI314" s="3384"/>
      <c r="AJ314" s="3384"/>
      <c r="AK314" s="3384"/>
      <c r="AL314" s="3384"/>
      <c r="AM314" s="3384"/>
      <c r="AN314" s="3384"/>
      <c r="AO314" s="3398"/>
      <c r="AP314" s="3384"/>
      <c r="AQ314" s="2013"/>
      <c r="AR314" s="1784"/>
      <c r="AS314" s="1784"/>
      <c r="AT314" s="1784"/>
      <c r="AU314" s="1907"/>
      <c r="AV314" s="1410"/>
      <c r="AW314" s="1850"/>
      <c r="AX314" s="1552"/>
      <c r="AY314" s="1851"/>
      <c r="AZ314" s="1555"/>
      <c r="BA314" s="1163"/>
      <c r="BB314" s="1163"/>
      <c r="BC314" s="1163"/>
      <c r="BD314" s="1164"/>
      <c r="BE314" s="1164"/>
      <c r="BF314" s="1163"/>
      <c r="BG314" s="1164"/>
      <c r="BH314" s="1164"/>
      <c r="BI314" s="1162"/>
      <c r="BJ314" s="1164"/>
      <c r="BK314" s="1164"/>
      <c r="BL314" s="1164"/>
      <c r="BM314" s="1164"/>
      <c r="BN314" s="1164"/>
      <c r="BO314" s="1165"/>
      <c r="BP314" s="1200"/>
      <c r="BQ314" s="177"/>
      <c r="BR314" s="46"/>
    </row>
    <row r="315" spans="1:76" ht="20.25" customHeight="1" x14ac:dyDescent="0.6">
      <c r="A315" s="809"/>
      <c r="B315" s="810"/>
      <c r="C315" s="809"/>
      <c r="D315" s="810"/>
      <c r="E315" s="809"/>
      <c r="F315" s="810"/>
      <c r="G315" s="809"/>
      <c r="H315" s="810"/>
      <c r="I315" s="811" t="str">
        <f t="shared" si="105"/>
        <v/>
      </c>
      <c r="J315" s="811"/>
      <c r="K315" s="944" t="s">
        <v>3110</v>
      </c>
      <c r="L315" s="947"/>
      <c r="M315" s="947"/>
      <c r="N315" s="947"/>
      <c r="O315" s="947"/>
      <c r="P315" s="947"/>
      <c r="Q315" s="947"/>
      <c r="R315" s="947"/>
      <c r="S315" s="944" t="s">
        <v>119</v>
      </c>
      <c r="T315" s="1006" t="s">
        <v>3111</v>
      </c>
      <c r="U315" s="1015"/>
      <c r="V315" s="1019"/>
      <c r="W315" s="3103"/>
      <c r="X315" s="945" t="s">
        <v>3111</v>
      </c>
      <c r="Y315" s="945"/>
      <c r="Z315" s="945"/>
      <c r="AA315" s="945"/>
      <c r="AB315" s="1607"/>
      <c r="AC315" s="3658"/>
      <c r="AD315" s="3658"/>
      <c r="AE315" s="3658"/>
      <c r="AF315" s="3662"/>
      <c r="AG315" s="3620"/>
      <c r="AH315" s="3620"/>
      <c r="AI315" s="3620"/>
      <c r="AJ315" s="3620"/>
      <c r="AK315" s="3620"/>
      <c r="AL315" s="3620"/>
      <c r="AM315" s="3620"/>
      <c r="AN315" s="3620"/>
      <c r="AO315" s="3662"/>
      <c r="AP315" s="3620"/>
      <c r="AQ315" s="2148"/>
      <c r="AR315" s="1957"/>
      <c r="AS315" s="1957"/>
      <c r="AT315" s="1957"/>
      <c r="AU315" s="1973"/>
      <c r="AV315" s="1945"/>
      <c r="AW315" s="1935"/>
      <c r="AX315" s="1599"/>
      <c r="AY315" s="1936"/>
      <c r="AZ315" s="1627"/>
      <c r="BA315" s="1222"/>
      <c r="BB315" s="1222"/>
      <c r="BC315" s="1222"/>
      <c r="BD315" s="1223"/>
      <c r="BE315" s="1223"/>
      <c r="BF315" s="1222"/>
      <c r="BG315" s="1223"/>
      <c r="BH315" s="1223"/>
      <c r="BI315" s="1232"/>
      <c r="BJ315" s="1223"/>
      <c r="BK315" s="1223"/>
      <c r="BL315" s="1223"/>
      <c r="BM315" s="1223"/>
      <c r="BN315" s="1223"/>
      <c r="BO315" s="1224"/>
      <c r="BP315" s="1225"/>
      <c r="BQ315" s="177"/>
      <c r="BR315" s="46"/>
    </row>
    <row r="316" spans="1:76" s="602" customFormat="1" ht="51.75" customHeight="1" x14ac:dyDescent="0.35">
      <c r="A316" s="537">
        <v>0</v>
      </c>
      <c r="B316" s="538">
        <v>9</v>
      </c>
      <c r="C316" s="537">
        <v>0</v>
      </c>
      <c r="D316" s="538">
        <v>7</v>
      </c>
      <c r="E316" s="537">
        <v>3</v>
      </c>
      <c r="F316" s="538">
        <v>4</v>
      </c>
      <c r="G316" s="537">
        <v>0</v>
      </c>
      <c r="H316" s="538">
        <v>0</v>
      </c>
      <c r="I316" s="1375" t="str">
        <f t="shared" si="105"/>
        <v>09073400</v>
      </c>
      <c r="J316" s="1375" t="str">
        <f t="shared" ref="J316:J322" si="109">CONCATENATE(A316,B316,C316,D316,E316,F316,G316,H316)</f>
        <v>09073400</v>
      </c>
      <c r="K316" s="835"/>
      <c r="L316" s="835"/>
      <c r="M316" s="835"/>
      <c r="N316" s="835"/>
      <c r="O316" s="835"/>
      <c r="P316" s="835"/>
      <c r="Q316" s="835"/>
      <c r="R316" s="835"/>
      <c r="S316" s="2703" t="s">
        <v>119</v>
      </c>
      <c r="T316" s="2663" t="s">
        <v>3111</v>
      </c>
      <c r="U316" s="3190"/>
      <c r="V316" s="2703"/>
      <c r="W316" s="3325"/>
      <c r="X316" s="2487"/>
      <c r="Y316" s="3053" t="s">
        <v>649</v>
      </c>
      <c r="Z316" s="2543"/>
      <c r="AA316" s="2543"/>
      <c r="AB316" s="3309"/>
      <c r="AC316" s="3661"/>
      <c r="AD316" s="3661"/>
      <c r="AE316" s="3661"/>
      <c r="AF316" s="3398"/>
      <c r="AG316" s="3398">
        <f t="shared" ref="AG316" si="110">SUM(AH316:AM316)</f>
        <v>0</v>
      </c>
      <c r="AH316" s="3384"/>
      <c r="AI316" s="3384"/>
      <c r="AJ316" s="3384"/>
      <c r="AK316" s="3384"/>
      <c r="AL316" s="3384"/>
      <c r="AM316" s="3384"/>
      <c r="AN316" s="3384"/>
      <c r="AO316" s="3398"/>
      <c r="AP316" s="3398">
        <f t="shared" ref="AP316" si="111">SUM(AQ316:AU316)</f>
        <v>0</v>
      </c>
      <c r="AQ316" s="2013"/>
      <c r="AR316" s="1784"/>
      <c r="AS316" s="1784"/>
      <c r="AT316" s="1784"/>
      <c r="AU316" s="1907"/>
      <c r="AV316" s="1410"/>
      <c r="AW316" s="2916">
        <f t="shared" ref="AW316:AW322" si="112">(AZ316*AP316)+(BA316*AG316)+(BB316*AG316)+(BC316*AG316)</f>
        <v>0</v>
      </c>
      <c r="AX316" s="3042">
        <f>AW316/'Radiología simple.'!$AO$8</f>
        <v>0</v>
      </c>
      <c r="AY316" s="1807" t="str" cm="1">
        <f t="array" ref="AY316">_xlfn.IFS(AX316&lt;4,"estandar",AX316&gt;9,"compleja",AX316&gt;4,"avanzada")</f>
        <v>estandar</v>
      </c>
      <c r="AZ316" s="1555"/>
      <c r="BA316" s="1163"/>
      <c r="BB316" s="1163"/>
      <c r="BC316" s="1163"/>
      <c r="BD316" s="1164"/>
      <c r="BE316" s="1164"/>
      <c r="BF316" s="1163"/>
      <c r="BG316" s="1164"/>
      <c r="BH316" s="1164"/>
      <c r="BI316" s="1165"/>
      <c r="BJ316" s="1164"/>
      <c r="BK316" s="1164"/>
      <c r="BL316" s="1164"/>
      <c r="BM316" s="1164"/>
      <c r="BN316" s="1164"/>
      <c r="BO316" s="1165"/>
      <c r="BP316" s="1200"/>
      <c r="BQ316" s="600"/>
      <c r="BR316" s="601"/>
    </row>
    <row r="317" spans="1:76" s="602" customFormat="1" ht="51.75" customHeight="1" x14ac:dyDescent="0.35">
      <c r="A317" s="537">
        <v>0</v>
      </c>
      <c r="B317" s="538">
        <v>9</v>
      </c>
      <c r="C317" s="537">
        <v>0</v>
      </c>
      <c r="D317" s="538">
        <v>7</v>
      </c>
      <c r="E317" s="537">
        <v>3</v>
      </c>
      <c r="F317" s="538">
        <v>4</v>
      </c>
      <c r="G317" s="537">
        <v>0</v>
      </c>
      <c r="H317" s="538">
        <v>1</v>
      </c>
      <c r="I317" s="1375" t="str">
        <f t="shared" si="105"/>
        <v>09073401</v>
      </c>
      <c r="J317" s="1375" t="str">
        <f t="shared" si="109"/>
        <v>09073401</v>
      </c>
      <c r="K317" s="835"/>
      <c r="L317" s="835">
        <v>721511</v>
      </c>
      <c r="M317" s="835"/>
      <c r="N317" s="835"/>
      <c r="O317" s="835"/>
      <c r="P317" s="835"/>
      <c r="Q317" s="835"/>
      <c r="R317" s="835"/>
      <c r="S317" s="2703" t="s">
        <v>119</v>
      </c>
      <c r="T317" s="3185"/>
      <c r="U317" s="2698" t="s">
        <v>3112</v>
      </c>
      <c r="V317" s="835" t="s">
        <v>240</v>
      </c>
      <c r="W317" s="2722" t="s">
        <v>3113</v>
      </c>
      <c r="X317" s="2503" t="s">
        <v>3114</v>
      </c>
      <c r="Y317" s="2546"/>
      <c r="Z317" s="2543"/>
      <c r="AA317" s="2543"/>
      <c r="AB317" s="3072" t="s">
        <v>2663</v>
      </c>
      <c r="AC317" s="3507">
        <f t="shared" ref="AC317:AC322" si="113">AX317</f>
        <v>15</v>
      </c>
      <c r="AD317" s="3666" t="s">
        <v>3115</v>
      </c>
      <c r="AE317" s="3666"/>
      <c r="AF317" s="3398">
        <v>90</v>
      </c>
      <c r="AG317" s="3398">
        <v>90</v>
      </c>
      <c r="AH317" s="3384"/>
      <c r="AI317" s="3384"/>
      <c r="AJ317" s="3384"/>
      <c r="AK317" s="3384"/>
      <c r="AL317" s="3384"/>
      <c r="AM317" s="3384"/>
      <c r="AN317" s="3384"/>
      <c r="AO317" s="3398">
        <v>90</v>
      </c>
      <c r="AP317" s="3398">
        <v>90</v>
      </c>
      <c r="AQ317" s="2013"/>
      <c r="AR317" s="1784"/>
      <c r="AS317" s="1784"/>
      <c r="AT317" s="1784"/>
      <c r="AU317" s="1907"/>
      <c r="AV317" s="1410"/>
      <c r="AW317" s="2916">
        <f t="shared" si="112"/>
        <v>180</v>
      </c>
      <c r="AX317" s="3042">
        <f>AW317/'Radiología simple.'!$AO$8</f>
        <v>15</v>
      </c>
      <c r="AY317" s="1807" t="str" cm="1">
        <f t="array" ref="AY317">_xlfn.IFS(AX317&lt;4,"estandar",AX317&gt;9,"compleja",AX317&gt;4,"avanzada")</f>
        <v>compleja</v>
      </c>
      <c r="AZ317" s="3297">
        <v>2</v>
      </c>
      <c r="BA317" s="1163"/>
      <c r="BB317" s="1163"/>
      <c r="BC317" s="1163"/>
      <c r="BD317" s="1164">
        <v>29.505855203619902</v>
      </c>
      <c r="BE317" s="1164">
        <v>73.2232941176471</v>
      </c>
      <c r="BF317" s="1163"/>
      <c r="BG317" s="1164">
        <v>130.50407239819</v>
      </c>
      <c r="BH317" s="1164">
        <f>SUM(BD317,BE317,BG317)</f>
        <v>233.23322171945699</v>
      </c>
      <c r="BI317" s="1165"/>
      <c r="BJ317" s="1164">
        <v>94.376568784588898</v>
      </c>
      <c r="BK317" s="1164">
        <v>0</v>
      </c>
      <c r="BL317" s="1248">
        <v>30</v>
      </c>
      <c r="BM317" s="1164">
        <v>40.633745306496898</v>
      </c>
      <c r="BN317" s="1164">
        <f>SUM(BH317,BJ317,BK317,BL317,BM317)</f>
        <v>398.24353581054282</v>
      </c>
      <c r="BO317" s="1165"/>
      <c r="BP317" s="1200"/>
      <c r="BQ317" s="600"/>
      <c r="BR317" s="601"/>
    </row>
    <row r="318" spans="1:76" s="602" customFormat="1" ht="51.75" customHeight="1" x14ac:dyDescent="0.35">
      <c r="A318" s="537">
        <v>0</v>
      </c>
      <c r="B318" s="538">
        <v>9</v>
      </c>
      <c r="C318" s="537">
        <v>0</v>
      </c>
      <c r="D318" s="538">
        <v>7</v>
      </c>
      <c r="E318" s="537">
        <v>3</v>
      </c>
      <c r="F318" s="538">
        <v>4</v>
      </c>
      <c r="G318" s="537">
        <v>0</v>
      </c>
      <c r="H318" s="538">
        <v>2</v>
      </c>
      <c r="I318" s="1375" t="str">
        <f t="shared" si="105"/>
        <v>09073402</v>
      </c>
      <c r="J318" s="1375" t="str">
        <f t="shared" si="109"/>
        <v>09073402</v>
      </c>
      <c r="K318" s="835"/>
      <c r="L318" s="835">
        <v>721512</v>
      </c>
      <c r="M318" s="835"/>
      <c r="N318" s="835"/>
      <c r="O318" s="835"/>
      <c r="P318" s="835"/>
      <c r="Q318" s="835"/>
      <c r="R318" s="835"/>
      <c r="S318" s="2703" t="s">
        <v>119</v>
      </c>
      <c r="T318" s="3185"/>
      <c r="U318" s="2698" t="s">
        <v>3116</v>
      </c>
      <c r="V318" s="835" t="s">
        <v>240</v>
      </c>
      <c r="W318" s="2722" t="s">
        <v>3117</v>
      </c>
      <c r="X318" s="2503" t="s">
        <v>3118</v>
      </c>
      <c r="Y318" s="2546"/>
      <c r="Z318" s="2543"/>
      <c r="AA318" s="2543"/>
      <c r="AB318" s="3072" t="s">
        <v>3115</v>
      </c>
      <c r="AC318" s="3507">
        <f t="shared" si="113"/>
        <v>15</v>
      </c>
      <c r="AD318" s="3666" t="s">
        <v>3119</v>
      </c>
      <c r="AE318" s="3666"/>
      <c r="AF318" s="3398">
        <v>90</v>
      </c>
      <c r="AG318" s="3398">
        <v>90</v>
      </c>
      <c r="AH318" s="3384"/>
      <c r="AI318" s="3384"/>
      <c r="AJ318" s="3384"/>
      <c r="AK318" s="3384"/>
      <c r="AL318" s="3384"/>
      <c r="AM318" s="3384"/>
      <c r="AN318" s="3384"/>
      <c r="AO318" s="3398">
        <v>90</v>
      </c>
      <c r="AP318" s="3398">
        <v>90</v>
      </c>
      <c r="AQ318" s="2013"/>
      <c r="AR318" s="1784"/>
      <c r="AS318" s="1784"/>
      <c r="AT318" s="1784"/>
      <c r="AU318" s="1907"/>
      <c r="AV318" s="1410"/>
      <c r="AW318" s="2916">
        <f t="shared" si="112"/>
        <v>180</v>
      </c>
      <c r="AX318" s="3042">
        <f>AW318/'Radiología simple.'!$AO$8</f>
        <v>15</v>
      </c>
      <c r="AY318" s="1807" t="str" cm="1">
        <f t="array" ref="AY318">_xlfn.IFS(AX318&lt;4,"estandar",AX318&gt;9,"compleja",AX318&gt;4,"avanzada")</f>
        <v>compleja</v>
      </c>
      <c r="AZ318" s="3297">
        <v>2</v>
      </c>
      <c r="BA318" s="1163"/>
      <c r="BB318" s="1163"/>
      <c r="BC318" s="1163"/>
      <c r="BD318" s="1164">
        <v>29.505855203619902</v>
      </c>
      <c r="BE318" s="1164">
        <v>73.2232941176471</v>
      </c>
      <c r="BF318" s="1163"/>
      <c r="BG318" s="1164">
        <v>130.50407239819</v>
      </c>
      <c r="BH318" s="1164">
        <f>SUM(BD318,BE318,BG318)</f>
        <v>233.23322171945699</v>
      </c>
      <c r="BI318" s="1165"/>
      <c r="BJ318" s="1164">
        <v>94.376568784588898</v>
      </c>
      <c r="BK318" s="1164">
        <v>0</v>
      </c>
      <c r="BL318" s="1248">
        <v>450</v>
      </c>
      <c r="BM318" s="1164">
        <v>40.633745306496898</v>
      </c>
      <c r="BN318" s="1164">
        <f>SUM(BH318,BJ318,BK318,BL318,BM318)</f>
        <v>818.24353581054277</v>
      </c>
      <c r="BO318" s="1165"/>
      <c r="BP318" s="1200"/>
      <c r="BQ318" s="598"/>
      <c r="BR318" s="2544"/>
      <c r="BS318" s="599"/>
      <c r="BT318" s="599"/>
      <c r="BU318" s="599"/>
      <c r="BV318" s="599"/>
      <c r="BW318" s="599"/>
      <c r="BX318" s="599"/>
    </row>
    <row r="319" spans="1:76" s="602" customFormat="1" ht="51.75" customHeight="1" x14ac:dyDescent="0.35">
      <c r="A319" s="537">
        <v>0</v>
      </c>
      <c r="B319" s="538">
        <v>9</v>
      </c>
      <c r="C319" s="537">
        <v>0</v>
      </c>
      <c r="D319" s="538">
        <v>7</v>
      </c>
      <c r="E319" s="537">
        <v>3</v>
      </c>
      <c r="F319" s="538">
        <v>4</v>
      </c>
      <c r="G319" s="537">
        <v>0</v>
      </c>
      <c r="H319" s="538">
        <v>3</v>
      </c>
      <c r="I319" s="1375" t="str">
        <f t="shared" si="105"/>
        <v>09073403</v>
      </c>
      <c r="J319" s="1375" t="str">
        <f t="shared" si="109"/>
        <v>09073403</v>
      </c>
      <c r="K319" s="835"/>
      <c r="L319" s="835">
        <v>721513</v>
      </c>
      <c r="M319" s="835"/>
      <c r="N319" s="835"/>
      <c r="O319" s="835"/>
      <c r="P319" s="835"/>
      <c r="Q319" s="835"/>
      <c r="R319" s="835"/>
      <c r="S319" s="2703" t="s">
        <v>119</v>
      </c>
      <c r="T319" s="3185"/>
      <c r="U319" s="2698" t="s">
        <v>3120</v>
      </c>
      <c r="V319" s="835" t="s">
        <v>240</v>
      </c>
      <c r="W319" s="2722" t="s">
        <v>3121</v>
      </c>
      <c r="X319" s="2503" t="s">
        <v>3122</v>
      </c>
      <c r="Y319" s="2546"/>
      <c r="Z319" s="2543"/>
      <c r="AA319" s="2543"/>
      <c r="AB319" s="3072" t="s">
        <v>3115</v>
      </c>
      <c r="AC319" s="3507">
        <f t="shared" si="113"/>
        <v>15</v>
      </c>
      <c r="AD319" s="3666" t="s">
        <v>3119</v>
      </c>
      <c r="AE319" s="3666"/>
      <c r="AF319" s="3398">
        <v>90</v>
      </c>
      <c r="AG319" s="3398">
        <v>90</v>
      </c>
      <c r="AH319" s="3384"/>
      <c r="AI319" s="3384"/>
      <c r="AJ319" s="3384"/>
      <c r="AK319" s="3384"/>
      <c r="AL319" s="3384"/>
      <c r="AM319" s="3384"/>
      <c r="AN319" s="3384"/>
      <c r="AO319" s="3398">
        <v>90</v>
      </c>
      <c r="AP319" s="3398">
        <v>90</v>
      </c>
      <c r="AQ319" s="2013"/>
      <c r="AR319" s="1784"/>
      <c r="AS319" s="1784"/>
      <c r="AT319" s="1784"/>
      <c r="AU319" s="1907"/>
      <c r="AV319" s="1410"/>
      <c r="AW319" s="2916">
        <f t="shared" si="112"/>
        <v>180</v>
      </c>
      <c r="AX319" s="3042">
        <f>AW319/'Radiología simple.'!$AO$8</f>
        <v>15</v>
      </c>
      <c r="AY319" s="1807" t="str" cm="1">
        <f t="array" ref="AY319">_xlfn.IFS(AX319&lt;4,"estandar",AX319&gt;9,"compleja",AX319&gt;4,"avanzada")</f>
        <v>compleja</v>
      </c>
      <c r="AZ319" s="3297">
        <v>2</v>
      </c>
      <c r="BA319" s="1163"/>
      <c r="BB319" s="1163"/>
      <c r="BC319" s="1163"/>
      <c r="BD319" s="1164">
        <v>29.505855203619902</v>
      </c>
      <c r="BE319" s="1164">
        <v>73.2232941176471</v>
      </c>
      <c r="BF319" s="1163"/>
      <c r="BG319" s="1164">
        <v>130.50407239819</v>
      </c>
      <c r="BH319" s="1164">
        <f>SUM(BD319,BE319,BG319)</f>
        <v>233.23322171945699</v>
      </c>
      <c r="BI319" s="1165"/>
      <c r="BJ319" s="1164">
        <v>94.376568784588898</v>
      </c>
      <c r="BK319" s="1164">
        <v>0</v>
      </c>
      <c r="BL319" s="1248">
        <v>450</v>
      </c>
      <c r="BM319" s="1164">
        <v>40.633745306496898</v>
      </c>
      <c r="BN319" s="1164">
        <f>SUM(BH319,BJ319,BK319,BL319,BM319)</f>
        <v>818.24353581054277</v>
      </c>
      <c r="BO319" s="1165"/>
      <c r="BP319" s="1200"/>
      <c r="BQ319" s="598"/>
      <c r="BR319" s="2544"/>
      <c r="BS319" s="599"/>
      <c r="BT319" s="599"/>
      <c r="BU319" s="599"/>
      <c r="BV319" s="599"/>
      <c r="BW319" s="599"/>
      <c r="BX319" s="599"/>
    </row>
    <row r="320" spans="1:76" s="602" customFormat="1" ht="51.75" customHeight="1" x14ac:dyDescent="0.35">
      <c r="A320" s="1437">
        <v>0</v>
      </c>
      <c r="B320" s="1438">
        <v>9</v>
      </c>
      <c r="C320" s="1437">
        <v>0</v>
      </c>
      <c r="D320" s="1438">
        <v>7</v>
      </c>
      <c r="E320" s="1437">
        <v>3</v>
      </c>
      <c r="F320" s="1438">
        <v>4</v>
      </c>
      <c r="G320" s="1437">
        <v>0</v>
      </c>
      <c r="H320" s="1438">
        <v>4</v>
      </c>
      <c r="I320" s="2766"/>
      <c r="J320" s="2766" t="str">
        <f t="shared" si="109"/>
        <v>09073404</v>
      </c>
      <c r="K320" s="835"/>
      <c r="L320" s="835"/>
      <c r="M320" s="835"/>
      <c r="N320" s="835"/>
      <c r="O320" s="835"/>
      <c r="P320" s="835"/>
      <c r="Q320" s="835"/>
      <c r="R320" s="835"/>
      <c r="S320" s="2669" t="s">
        <v>94</v>
      </c>
      <c r="T320" s="3185"/>
      <c r="U320" s="2708" t="s">
        <v>3123</v>
      </c>
      <c r="V320" s="2870" t="s">
        <v>291</v>
      </c>
      <c r="W320" s="3286" t="s">
        <v>3124</v>
      </c>
      <c r="X320" s="3308" t="s">
        <v>3125</v>
      </c>
      <c r="Y320" s="2546"/>
      <c r="Z320" s="2543"/>
      <c r="AA320" s="2543"/>
      <c r="AB320" s="3072"/>
      <c r="AC320" s="3507">
        <f t="shared" si="113"/>
        <v>15</v>
      </c>
      <c r="AD320" s="3666"/>
      <c r="AE320" s="3666"/>
      <c r="AF320" s="3398"/>
      <c r="AG320" s="3398">
        <v>90</v>
      </c>
      <c r="AH320" s="3384"/>
      <c r="AI320" s="3384"/>
      <c r="AJ320" s="3384"/>
      <c r="AK320" s="3384"/>
      <c r="AL320" s="3384"/>
      <c r="AM320" s="3384"/>
      <c r="AN320" s="3384"/>
      <c r="AO320" s="3398"/>
      <c r="AP320" s="3398">
        <v>90</v>
      </c>
      <c r="AQ320" s="2013"/>
      <c r="AR320" s="1784"/>
      <c r="AS320" s="1784"/>
      <c r="AT320" s="1784"/>
      <c r="AU320" s="1907"/>
      <c r="AV320" s="1410"/>
      <c r="AW320" s="2916">
        <f t="shared" si="112"/>
        <v>180</v>
      </c>
      <c r="AX320" s="3042">
        <f>AW320/'Radiología simple.'!$AO$8</f>
        <v>15</v>
      </c>
      <c r="AY320" s="1807" t="str" cm="1">
        <f t="array" ref="AY320">_xlfn.IFS(AX320&lt;4,"estandar",AX320&gt;9,"compleja",AX320&gt;4,"avanzada")</f>
        <v>compleja</v>
      </c>
      <c r="AZ320" s="3297">
        <v>2</v>
      </c>
      <c r="BA320" s="1163"/>
      <c r="BB320" s="1163"/>
      <c r="BC320" s="1163"/>
      <c r="BD320" s="1164"/>
      <c r="BE320" s="1164"/>
      <c r="BF320" s="1163"/>
      <c r="BG320" s="1164"/>
      <c r="BH320" s="1164"/>
      <c r="BI320" s="1165"/>
      <c r="BJ320" s="1164"/>
      <c r="BK320" s="1164"/>
      <c r="BL320" s="1248"/>
      <c r="BM320" s="1164"/>
      <c r="BN320" s="1164"/>
      <c r="BO320" s="1165"/>
      <c r="BP320" s="1200"/>
      <c r="BQ320" s="598"/>
      <c r="BR320" s="2544"/>
      <c r="BS320" s="599"/>
      <c r="BT320" s="599"/>
      <c r="BU320" s="599"/>
      <c r="BV320" s="599"/>
      <c r="BW320" s="599"/>
      <c r="BX320" s="599"/>
    </row>
    <row r="321" spans="1:76" s="602" customFormat="1" ht="51.75" customHeight="1" x14ac:dyDescent="0.35">
      <c r="A321" s="1437">
        <v>0</v>
      </c>
      <c r="B321" s="1438">
        <v>9</v>
      </c>
      <c r="C321" s="1437">
        <v>0</v>
      </c>
      <c r="D321" s="1438">
        <v>7</v>
      </c>
      <c r="E321" s="1437">
        <v>3</v>
      </c>
      <c r="F321" s="1438">
        <v>4</v>
      </c>
      <c r="G321" s="1437">
        <v>0</v>
      </c>
      <c r="H321" s="1438">
        <v>5</v>
      </c>
      <c r="I321" s="2766"/>
      <c r="J321" s="2766" t="str">
        <f t="shared" si="109"/>
        <v>09073405</v>
      </c>
      <c r="K321" s="835"/>
      <c r="L321" s="835"/>
      <c r="M321" s="835"/>
      <c r="N321" s="835"/>
      <c r="O321" s="835"/>
      <c r="P321" s="835"/>
      <c r="Q321" s="835"/>
      <c r="R321" s="835"/>
      <c r="S321" s="2669" t="s">
        <v>94</v>
      </c>
      <c r="T321" s="3185"/>
      <c r="U321" s="2708" t="s">
        <v>3126</v>
      </c>
      <c r="V321" s="2870" t="s">
        <v>291</v>
      </c>
      <c r="W321" s="3286" t="s">
        <v>3127</v>
      </c>
      <c r="X321" s="3308" t="s">
        <v>3128</v>
      </c>
      <c r="Y321" s="2546"/>
      <c r="Z321" s="2543"/>
      <c r="AA321" s="2543"/>
      <c r="AB321" s="2252"/>
      <c r="AC321" s="3507">
        <f t="shared" si="113"/>
        <v>10</v>
      </c>
      <c r="AD321" s="3672"/>
      <c r="AE321" s="3672"/>
      <c r="AF321" s="3398"/>
      <c r="AG321" s="3398">
        <v>60</v>
      </c>
      <c r="AH321" s="3384"/>
      <c r="AI321" s="3384"/>
      <c r="AJ321" s="3384"/>
      <c r="AK321" s="3384"/>
      <c r="AL321" s="3384"/>
      <c r="AM321" s="3384"/>
      <c r="AN321" s="3384"/>
      <c r="AO321" s="3398"/>
      <c r="AP321" s="3398">
        <v>60</v>
      </c>
      <c r="AQ321" s="2013"/>
      <c r="AR321" s="1784"/>
      <c r="AS321" s="1784"/>
      <c r="AT321" s="1784"/>
      <c r="AU321" s="1907"/>
      <c r="AV321" s="1410"/>
      <c r="AW321" s="2916">
        <f t="shared" si="112"/>
        <v>120</v>
      </c>
      <c r="AX321" s="3042">
        <f>AW321/'Radiología simple.'!$AO$8</f>
        <v>10</v>
      </c>
      <c r="AY321" s="1807" t="str" cm="1">
        <f t="array" ref="AY321">_xlfn.IFS(AX321&lt;4,"estandar",AX321&gt;9,"compleja",AX321&gt;4,"avanzada")</f>
        <v>compleja</v>
      </c>
      <c r="AZ321" s="3297">
        <v>2</v>
      </c>
      <c r="BA321" s="1163"/>
      <c r="BB321" s="1163"/>
      <c r="BC321" s="1163"/>
      <c r="BD321" s="1164"/>
      <c r="BE321" s="1164"/>
      <c r="BF321" s="1163"/>
      <c r="BG321" s="1164"/>
      <c r="BH321" s="1164"/>
      <c r="BI321" s="1165"/>
      <c r="BJ321" s="1164"/>
      <c r="BK321" s="1164"/>
      <c r="BL321" s="1248"/>
      <c r="BM321" s="1164"/>
      <c r="BN321" s="1164"/>
      <c r="BO321" s="1165"/>
      <c r="BP321" s="1200"/>
      <c r="BQ321" s="598"/>
      <c r="BR321" s="2544"/>
      <c r="BS321" s="599"/>
      <c r="BT321" s="599"/>
      <c r="BU321" s="599"/>
      <c r="BV321" s="599"/>
      <c r="BW321" s="599"/>
      <c r="BX321" s="599"/>
    </row>
    <row r="322" spans="1:76" s="602" customFormat="1" ht="51.75" customHeight="1" x14ac:dyDescent="0.35">
      <c r="A322" s="1437">
        <v>0</v>
      </c>
      <c r="B322" s="1438">
        <v>9</v>
      </c>
      <c r="C322" s="1437">
        <v>0</v>
      </c>
      <c r="D322" s="1438">
        <v>7</v>
      </c>
      <c r="E322" s="1437">
        <v>3</v>
      </c>
      <c r="F322" s="1438">
        <v>4</v>
      </c>
      <c r="G322" s="1437">
        <v>0</v>
      </c>
      <c r="H322" s="1438">
        <v>6</v>
      </c>
      <c r="I322" s="2766"/>
      <c r="J322" s="2766" t="str">
        <f t="shared" si="109"/>
        <v>09073406</v>
      </c>
      <c r="K322" s="835"/>
      <c r="L322" s="835"/>
      <c r="M322" s="835"/>
      <c r="N322" s="835"/>
      <c r="O322" s="835"/>
      <c r="P322" s="835"/>
      <c r="Q322" s="835"/>
      <c r="R322" s="835"/>
      <c r="S322" s="2669" t="s">
        <v>94</v>
      </c>
      <c r="T322" s="3185"/>
      <c r="U322" s="2708" t="s">
        <v>3129</v>
      </c>
      <c r="V322" s="2870" t="s">
        <v>291</v>
      </c>
      <c r="W322" s="3286" t="s">
        <v>3130</v>
      </c>
      <c r="X322" s="3308" t="s">
        <v>3131</v>
      </c>
      <c r="Y322" s="2546"/>
      <c r="Z322" s="2543"/>
      <c r="AA322" s="2543"/>
      <c r="AB322" s="2252"/>
      <c r="AC322" s="3507">
        <f t="shared" si="113"/>
        <v>7.5</v>
      </c>
      <c r="AD322" s="3672"/>
      <c r="AE322" s="3672"/>
      <c r="AF322" s="3398"/>
      <c r="AG322" s="3398">
        <v>45</v>
      </c>
      <c r="AH322" s="3384"/>
      <c r="AI322" s="3384"/>
      <c r="AJ322" s="3384"/>
      <c r="AK322" s="3384"/>
      <c r="AL322" s="3384"/>
      <c r="AM322" s="3384"/>
      <c r="AN322" s="3384"/>
      <c r="AO322" s="3398"/>
      <c r="AP322" s="3398">
        <v>45</v>
      </c>
      <c r="AQ322" s="2013"/>
      <c r="AR322" s="1784"/>
      <c r="AS322" s="1784"/>
      <c r="AT322" s="1784"/>
      <c r="AU322" s="1907"/>
      <c r="AV322" s="1410"/>
      <c r="AW322" s="2916">
        <f t="shared" si="112"/>
        <v>90</v>
      </c>
      <c r="AX322" s="3042">
        <f>AW322/'Radiología simple.'!$AO$8</f>
        <v>7.5</v>
      </c>
      <c r="AY322" s="1807" t="str" cm="1">
        <f t="array" ref="AY322">_xlfn.IFS(AX322&lt;4,"estandar",AX322&gt;9,"compleja",AX322&gt;4,"avanzada")</f>
        <v>avanzada</v>
      </c>
      <c r="AZ322" s="3297">
        <v>2</v>
      </c>
      <c r="BA322" s="1163"/>
      <c r="BB322" s="1163"/>
      <c r="BC322" s="1163"/>
      <c r="BD322" s="1164"/>
      <c r="BE322" s="1164"/>
      <c r="BF322" s="1163"/>
      <c r="BG322" s="1164"/>
      <c r="BH322" s="1164"/>
      <c r="BI322" s="1165"/>
      <c r="BJ322" s="1164"/>
      <c r="BK322" s="1164"/>
      <c r="BL322" s="1248"/>
      <c r="BM322" s="1164"/>
      <c r="BN322" s="1164"/>
      <c r="BO322" s="1165"/>
      <c r="BP322" s="1200"/>
      <c r="BQ322" s="598"/>
      <c r="BR322" s="2544"/>
      <c r="BS322" s="599"/>
      <c r="BT322" s="599"/>
      <c r="BU322" s="599"/>
      <c r="BV322" s="599"/>
      <c r="BW322" s="599"/>
      <c r="BX322" s="599"/>
    </row>
    <row r="323" spans="1:76" ht="20.25" customHeight="1" x14ac:dyDescent="0.6">
      <c r="A323" s="90"/>
      <c r="B323" s="89"/>
      <c r="C323" s="90"/>
      <c r="D323" s="89"/>
      <c r="E323" s="90"/>
      <c r="F323" s="89"/>
      <c r="G323" s="90"/>
      <c r="H323" s="89"/>
      <c r="I323" s="1339" t="str">
        <f t="shared" ref="I323:I339" si="114">CONCATENATE(A323,B323,C323,D323,E323,F323,G323,H323)</f>
        <v/>
      </c>
      <c r="J323" s="1339"/>
      <c r="K323" s="127"/>
      <c r="L323" s="127"/>
      <c r="M323" s="120"/>
      <c r="N323" s="120"/>
      <c r="O323" s="120"/>
      <c r="P323" s="120"/>
      <c r="Q323" s="120"/>
      <c r="R323" s="120"/>
      <c r="S323" s="127"/>
      <c r="T323" s="60"/>
      <c r="U323" s="144"/>
      <c r="V323" s="127"/>
      <c r="W323" s="3111"/>
      <c r="X323" s="144"/>
      <c r="Y323" s="144"/>
      <c r="Z323" s="144"/>
      <c r="AA323" s="144"/>
      <c r="AB323" s="1822"/>
      <c r="AC323" s="3649"/>
      <c r="AD323" s="3649"/>
      <c r="AE323" s="3649"/>
      <c r="AF323" s="3398"/>
      <c r="AG323" s="3384"/>
      <c r="AH323" s="3384"/>
      <c r="AI323" s="3384"/>
      <c r="AJ323" s="3384"/>
      <c r="AK323" s="3384"/>
      <c r="AL323" s="3384"/>
      <c r="AM323" s="3384"/>
      <c r="AN323" s="3384"/>
      <c r="AO323" s="3398"/>
      <c r="AP323" s="3398"/>
      <c r="AQ323" s="2013"/>
      <c r="AR323" s="1784"/>
      <c r="AS323" s="1784"/>
      <c r="AT323" s="1784"/>
      <c r="AU323" s="1907"/>
      <c r="AV323" s="1410"/>
      <c r="AW323" s="1850"/>
      <c r="AX323" s="1552"/>
      <c r="AY323" s="1851"/>
      <c r="AZ323" s="1555"/>
      <c r="BA323" s="1163"/>
      <c r="BB323" s="1163"/>
      <c r="BC323" s="1163"/>
      <c r="BD323" s="1164"/>
      <c r="BE323" s="1164"/>
      <c r="BF323" s="1163"/>
      <c r="BG323" s="1164"/>
      <c r="BH323" s="1164"/>
      <c r="BI323" s="1162"/>
      <c r="BJ323" s="1164"/>
      <c r="BK323" s="1164"/>
      <c r="BL323" s="1164"/>
      <c r="BM323" s="1164"/>
      <c r="BN323" s="1164"/>
      <c r="BO323" s="1165"/>
      <c r="BP323" s="1200"/>
      <c r="BQ323" s="836"/>
      <c r="BR323" s="837"/>
      <c r="BS323" s="564"/>
      <c r="BT323" s="564"/>
      <c r="BU323" s="564"/>
      <c r="BV323" s="564"/>
      <c r="BW323" s="564"/>
      <c r="BX323" s="564"/>
    </row>
    <row r="324" spans="1:76" s="1078" customFormat="1" ht="20.25" customHeight="1" x14ac:dyDescent="0.6">
      <c r="A324" s="809"/>
      <c r="B324" s="810"/>
      <c r="C324" s="809"/>
      <c r="D324" s="810"/>
      <c r="E324" s="809"/>
      <c r="F324" s="810"/>
      <c r="G324" s="809"/>
      <c r="H324" s="810"/>
      <c r="I324" s="811" t="str">
        <f t="shared" si="114"/>
        <v/>
      </c>
      <c r="J324" s="811"/>
      <c r="K324" s="947"/>
      <c r="L324" s="947"/>
      <c r="M324" s="947"/>
      <c r="N324" s="947"/>
      <c r="O324" s="947"/>
      <c r="P324" s="947"/>
      <c r="Q324" s="947"/>
      <c r="R324" s="947"/>
      <c r="S324" s="944" t="s">
        <v>119</v>
      </c>
      <c r="T324" s="1006" t="s">
        <v>3132</v>
      </c>
      <c r="U324" s="945"/>
      <c r="V324" s="1019"/>
      <c r="W324" s="3127"/>
      <c r="X324" s="945" t="s">
        <v>3132</v>
      </c>
      <c r="Y324" s="945"/>
      <c r="Z324" s="945"/>
      <c r="AA324" s="945"/>
      <c r="AB324" s="1607"/>
      <c r="AC324" s="3658"/>
      <c r="AD324" s="3658"/>
      <c r="AE324" s="3658"/>
      <c r="AF324" s="3662"/>
      <c r="AG324" s="3620"/>
      <c r="AH324" s="3620"/>
      <c r="AI324" s="3620"/>
      <c r="AJ324" s="3620"/>
      <c r="AK324" s="3620"/>
      <c r="AL324" s="3620"/>
      <c r="AM324" s="3620"/>
      <c r="AN324" s="3620"/>
      <c r="AO324" s="3662"/>
      <c r="AP324" s="3620"/>
      <c r="AQ324" s="2148"/>
      <c r="AR324" s="1957"/>
      <c r="AS324" s="1957"/>
      <c r="AT324" s="1957"/>
      <c r="AU324" s="1973"/>
      <c r="AV324" s="1945"/>
      <c r="AW324" s="1935"/>
      <c r="AX324" s="1599"/>
      <c r="AY324" s="1936"/>
      <c r="AZ324" s="1627"/>
      <c r="BA324" s="1222"/>
      <c r="BB324" s="1222"/>
      <c r="BC324" s="1222"/>
      <c r="BD324" s="1223"/>
      <c r="BE324" s="1223"/>
      <c r="BF324" s="1222"/>
      <c r="BG324" s="1223"/>
      <c r="BH324" s="1223"/>
      <c r="BI324" s="1232"/>
      <c r="BJ324" s="1223"/>
      <c r="BK324" s="1223"/>
      <c r="BL324" s="1223"/>
      <c r="BM324" s="1223"/>
      <c r="BN324" s="1223"/>
      <c r="BO324" s="1224"/>
      <c r="BP324" s="1225"/>
      <c r="BQ324" s="836"/>
      <c r="BR324" s="837"/>
      <c r="BS324" s="564"/>
      <c r="BT324" s="564"/>
      <c r="BU324" s="564"/>
      <c r="BV324" s="564"/>
      <c r="BW324" s="564"/>
      <c r="BX324" s="564"/>
    </row>
    <row r="325" spans="1:76" ht="33.75" customHeight="1" x14ac:dyDescent="0.55000000000000004">
      <c r="A325" s="537">
        <v>0</v>
      </c>
      <c r="B325" s="538">
        <v>9</v>
      </c>
      <c r="C325" s="537">
        <v>0</v>
      </c>
      <c r="D325" s="538">
        <v>7</v>
      </c>
      <c r="E325" s="537">
        <v>3</v>
      </c>
      <c r="F325" s="538">
        <v>5</v>
      </c>
      <c r="G325" s="537">
        <v>0</v>
      </c>
      <c r="H325" s="538">
        <v>1</v>
      </c>
      <c r="I325" s="1375" t="str">
        <f t="shared" si="114"/>
        <v>09073501</v>
      </c>
      <c r="J325" s="1375" t="str">
        <f t="shared" ref="J325" si="115">CONCATENATE(A325,B325,C325,D325,E325,F325,G325,H325)</f>
        <v>09073501</v>
      </c>
      <c r="K325" s="835"/>
      <c r="L325" s="2703" t="s">
        <v>309</v>
      </c>
      <c r="M325" s="2703"/>
      <c r="N325" s="2703"/>
      <c r="O325" s="2703"/>
      <c r="P325" s="2703"/>
      <c r="Q325" s="2703"/>
      <c r="R325" s="2703"/>
      <c r="S325" s="2703" t="s">
        <v>119</v>
      </c>
      <c r="T325" s="2663" t="s">
        <v>3133</v>
      </c>
      <c r="U325" s="2770"/>
      <c r="V325" s="835" t="s">
        <v>240</v>
      </c>
      <c r="W325" s="2664" t="s">
        <v>3134</v>
      </c>
      <c r="X325" s="545" t="s">
        <v>3133</v>
      </c>
      <c r="Y325" s="3041" t="s">
        <v>649</v>
      </c>
      <c r="Z325" s="547"/>
      <c r="AA325" s="547"/>
      <c r="AB325" s="3072" t="s">
        <v>2722</v>
      </c>
      <c r="AC325" s="3507">
        <f t="shared" ref="AC325" si="116">AX325</f>
        <v>16.666666666666668</v>
      </c>
      <c r="AD325" s="3666" t="s">
        <v>3135</v>
      </c>
      <c r="AE325" s="3666"/>
      <c r="AF325" s="3398">
        <v>100</v>
      </c>
      <c r="AG325" s="3398">
        <v>100</v>
      </c>
      <c r="AH325" s="3384"/>
      <c r="AI325" s="3384"/>
      <c r="AJ325" s="3384"/>
      <c r="AK325" s="3384"/>
      <c r="AL325" s="3384"/>
      <c r="AM325" s="3384"/>
      <c r="AN325" s="3384"/>
      <c r="AO325" s="3398">
        <v>100</v>
      </c>
      <c r="AP325" s="3398">
        <v>100</v>
      </c>
      <c r="AQ325" s="2013"/>
      <c r="AR325" s="1784"/>
      <c r="AS325" s="1784"/>
      <c r="AT325" s="1784"/>
      <c r="AU325" s="1907"/>
      <c r="AV325" s="1410"/>
      <c r="AW325" s="2916">
        <f>(AZ325*AP325)+(BA325*AG325)+(BB325*AG325)+(BC325*AG325)</f>
        <v>200</v>
      </c>
      <c r="AX325" s="3042">
        <f>AW325/'Radiología simple.'!$AO$8</f>
        <v>16.666666666666668</v>
      </c>
      <c r="AY325" s="1807" t="str" cm="1">
        <f t="array" ref="AY325">_xlfn.IFS(AX325&lt;4,"estandar",AX325&gt;9,"compleja",AX325&gt;4,"avanzada")</f>
        <v>compleja</v>
      </c>
      <c r="AZ325" s="3289">
        <v>2</v>
      </c>
      <c r="BA325" s="1163"/>
      <c r="BB325" s="1163"/>
      <c r="BC325" s="1163"/>
      <c r="BD325" s="1164">
        <v>32.784283559577702</v>
      </c>
      <c r="BE325" s="1164">
        <v>81.359215686274496</v>
      </c>
      <c r="BF325" s="1163"/>
      <c r="BG325" s="1164">
        <v>72.502262443438894</v>
      </c>
      <c r="BH325" s="1164">
        <f>SUM(BD325,BE325,BG325)</f>
        <v>186.64576168929108</v>
      </c>
      <c r="BI325" s="1162"/>
      <c r="BJ325" s="1164">
        <v>104.862854205099</v>
      </c>
      <c r="BK325" s="1164">
        <v>0</v>
      </c>
      <c r="BL325" s="1248">
        <v>4235</v>
      </c>
      <c r="BM325" s="1164">
        <v>40.633745306496898</v>
      </c>
      <c r="BN325" s="1164">
        <f>SUM(BH325,BJ325,BK325,BL325,BM325)</f>
        <v>4567.1423612008875</v>
      </c>
      <c r="BO325" s="1165"/>
      <c r="BP325" s="1200"/>
      <c r="BQ325" s="836"/>
      <c r="BR325" s="837"/>
      <c r="BS325" s="564"/>
      <c r="BT325" s="564"/>
      <c r="BU325" s="564"/>
      <c r="BV325" s="564"/>
      <c r="BW325" s="564"/>
      <c r="BX325" s="564"/>
    </row>
    <row r="326" spans="1:76" ht="20.25" customHeight="1" x14ac:dyDescent="0.6">
      <c r="A326" s="90"/>
      <c r="B326" s="89"/>
      <c r="C326" s="90"/>
      <c r="D326" s="89"/>
      <c r="E326" s="90"/>
      <c r="F326" s="89"/>
      <c r="G326" s="90"/>
      <c r="H326" s="89"/>
      <c r="I326" s="1339" t="str">
        <f t="shared" si="114"/>
        <v/>
      </c>
      <c r="J326" s="1375"/>
      <c r="K326" s="830"/>
      <c r="L326" s="830"/>
      <c r="M326" s="830"/>
      <c r="N326" s="830"/>
      <c r="O326" s="830"/>
      <c r="P326" s="830"/>
      <c r="Q326" s="830"/>
      <c r="R326" s="830"/>
      <c r="S326" s="830"/>
      <c r="T326" s="879"/>
      <c r="U326" s="1417"/>
      <c r="V326" s="830"/>
      <c r="W326" s="3102"/>
      <c r="X326" s="144"/>
      <c r="Y326" s="144"/>
      <c r="Z326" s="144"/>
      <c r="AA326" s="144"/>
      <c r="AB326" s="1822"/>
      <c r="AC326" s="3649"/>
      <c r="AD326" s="3649"/>
      <c r="AE326" s="3649"/>
      <c r="AF326" s="3398"/>
      <c r="AG326" s="3384"/>
      <c r="AH326" s="3384"/>
      <c r="AI326" s="3384"/>
      <c r="AJ326" s="3384"/>
      <c r="AK326" s="3384"/>
      <c r="AL326" s="3384"/>
      <c r="AM326" s="3384"/>
      <c r="AN326" s="3384"/>
      <c r="AO326" s="3398"/>
      <c r="AP326" s="3384"/>
      <c r="AQ326" s="2013"/>
      <c r="AR326" s="1784"/>
      <c r="AS326" s="1784"/>
      <c r="AT326" s="1784"/>
      <c r="AU326" s="1907"/>
      <c r="AV326" s="1410"/>
      <c r="AW326" s="1850"/>
      <c r="AX326" s="1552"/>
      <c r="AY326" s="1851"/>
      <c r="AZ326" s="1555"/>
      <c r="BA326" s="1163"/>
      <c r="BB326" s="1163"/>
      <c r="BC326" s="1163"/>
      <c r="BD326" s="1164"/>
      <c r="BE326" s="1164"/>
      <c r="BF326" s="1163"/>
      <c r="BG326" s="1164"/>
      <c r="BH326" s="1164"/>
      <c r="BI326" s="1162"/>
      <c r="BJ326" s="1164"/>
      <c r="BK326" s="1164"/>
      <c r="BL326" s="1164"/>
      <c r="BM326" s="1164"/>
      <c r="BN326" s="1164"/>
      <c r="BO326" s="1165"/>
      <c r="BP326" s="1200"/>
      <c r="BQ326" s="836"/>
      <c r="BR326" s="837"/>
      <c r="BS326" s="564"/>
      <c r="BT326" s="564"/>
      <c r="BU326" s="564"/>
      <c r="BV326" s="564"/>
      <c r="BW326" s="564"/>
      <c r="BX326" s="564"/>
    </row>
    <row r="327" spans="1:76" ht="20.25" customHeight="1" x14ac:dyDescent="0.6">
      <c r="A327" s="809"/>
      <c r="B327" s="810"/>
      <c r="C327" s="809"/>
      <c r="D327" s="810"/>
      <c r="E327" s="809"/>
      <c r="F327" s="810"/>
      <c r="G327" s="809"/>
      <c r="H327" s="810"/>
      <c r="I327" s="811" t="str">
        <f t="shared" si="114"/>
        <v/>
      </c>
      <c r="J327" s="811"/>
      <c r="K327" s="944" t="s">
        <v>3136</v>
      </c>
      <c r="L327" s="947"/>
      <c r="M327" s="947"/>
      <c r="N327" s="947"/>
      <c r="O327" s="947"/>
      <c r="P327" s="947"/>
      <c r="Q327" s="947"/>
      <c r="R327" s="947"/>
      <c r="S327" s="944" t="s">
        <v>119</v>
      </c>
      <c r="T327" s="1006" t="s">
        <v>3137</v>
      </c>
      <c r="U327" s="945"/>
      <c r="V327" s="1019"/>
      <c r="W327" s="3127" t="s">
        <v>3138</v>
      </c>
      <c r="X327" s="945" t="s">
        <v>3137</v>
      </c>
      <c r="Y327" s="945"/>
      <c r="Z327" s="945"/>
      <c r="AA327" s="945"/>
      <c r="AB327" s="1607"/>
      <c r="AC327" s="3658"/>
      <c r="AD327" s="3658"/>
      <c r="AE327" s="3658"/>
      <c r="AF327" s="3662"/>
      <c r="AG327" s="3620"/>
      <c r="AH327" s="3620"/>
      <c r="AI327" s="3620"/>
      <c r="AJ327" s="3620"/>
      <c r="AK327" s="3620"/>
      <c r="AL327" s="3620"/>
      <c r="AM327" s="3620"/>
      <c r="AN327" s="3620"/>
      <c r="AO327" s="3662"/>
      <c r="AP327" s="3620"/>
      <c r="AQ327" s="2148"/>
      <c r="AR327" s="1957"/>
      <c r="AS327" s="1957"/>
      <c r="AT327" s="1957"/>
      <c r="AU327" s="1973"/>
      <c r="AV327" s="1945"/>
      <c r="AW327" s="1935"/>
      <c r="AX327" s="1599"/>
      <c r="AY327" s="1936"/>
      <c r="AZ327" s="1627"/>
      <c r="BA327" s="1222"/>
      <c r="BB327" s="1222"/>
      <c r="BC327" s="1222"/>
      <c r="BD327" s="1223"/>
      <c r="BE327" s="1223"/>
      <c r="BF327" s="1222"/>
      <c r="BG327" s="1223"/>
      <c r="BH327" s="1223"/>
      <c r="BI327" s="1232"/>
      <c r="BJ327" s="1223"/>
      <c r="BK327" s="1223"/>
      <c r="BL327" s="1223"/>
      <c r="BM327" s="1223"/>
      <c r="BN327" s="1223"/>
      <c r="BO327" s="1224"/>
      <c r="BP327" s="1225"/>
      <c r="BQ327" s="836"/>
      <c r="BR327" s="837"/>
      <c r="BS327" s="564"/>
      <c r="BT327" s="564"/>
      <c r="BU327" s="564"/>
      <c r="BV327" s="564"/>
      <c r="BW327" s="564"/>
      <c r="BX327" s="564"/>
    </row>
    <row r="328" spans="1:76" s="602" customFormat="1" ht="39.75" customHeight="1" x14ac:dyDescent="0.35">
      <c r="A328" s="537">
        <v>0</v>
      </c>
      <c r="B328" s="538">
        <v>9</v>
      </c>
      <c r="C328" s="537">
        <v>0</v>
      </c>
      <c r="D328" s="538">
        <v>7</v>
      </c>
      <c r="E328" s="537">
        <v>3</v>
      </c>
      <c r="F328" s="538">
        <v>6</v>
      </c>
      <c r="G328" s="537">
        <v>0</v>
      </c>
      <c r="H328" s="538">
        <v>0</v>
      </c>
      <c r="I328" s="1375" t="str">
        <f t="shared" si="114"/>
        <v>09073600</v>
      </c>
      <c r="J328" s="1375" t="str">
        <f t="shared" ref="J328:J330" si="117">CONCATENATE(A328,B328,C328,D328,E328,F328,G328,H328)</f>
        <v>09073600</v>
      </c>
      <c r="K328" s="835"/>
      <c r="L328" s="835"/>
      <c r="M328" s="835"/>
      <c r="N328" s="835"/>
      <c r="O328" s="835"/>
      <c r="P328" s="835"/>
      <c r="Q328" s="835"/>
      <c r="R328" s="835"/>
      <c r="S328" s="2703" t="s">
        <v>119</v>
      </c>
      <c r="T328" s="2663" t="s">
        <v>3139</v>
      </c>
      <c r="U328" s="3190"/>
      <c r="V328" s="2703"/>
      <c r="W328" s="3346"/>
      <c r="X328" s="2487"/>
      <c r="Y328" s="3053" t="s">
        <v>649</v>
      </c>
      <c r="Z328" s="2543"/>
      <c r="AA328" s="2543"/>
      <c r="AB328" s="3309"/>
      <c r="AC328" s="3661"/>
      <c r="AD328" s="3661"/>
      <c r="AE328" s="3661"/>
      <c r="AF328" s="3398"/>
      <c r="AG328" s="3398">
        <f t="shared" ref="AG328" si="118">SUM(AH328:AM328)</f>
        <v>0</v>
      </c>
      <c r="AH328" s="3384"/>
      <c r="AI328" s="3384"/>
      <c r="AJ328" s="3384"/>
      <c r="AK328" s="3384"/>
      <c r="AL328" s="3384"/>
      <c r="AM328" s="3384"/>
      <c r="AN328" s="3384"/>
      <c r="AO328" s="3398"/>
      <c r="AP328" s="3398">
        <f t="shared" ref="AP328" si="119">SUM(AQ328:AU328)</f>
        <v>0</v>
      </c>
      <c r="AQ328" s="2013"/>
      <c r="AR328" s="1784"/>
      <c r="AS328" s="1784"/>
      <c r="AT328" s="1784"/>
      <c r="AU328" s="1907"/>
      <c r="AV328" s="1410"/>
      <c r="AW328" s="2916">
        <f>(AZ328*AP328)+(BA328*AG328)+(BB328*AG328)+(BC328*AG328)</f>
        <v>0</v>
      </c>
      <c r="AX328" s="3042">
        <f>AW328/'Radiología simple.'!$AO$8</f>
        <v>0</v>
      </c>
      <c r="AY328" s="1807" t="str" cm="1">
        <f t="array" ref="AY328">_xlfn.IFS(AX328&lt;4,"estandar",AX328&gt;9,"compleja",AX328&gt;4,"avanzada")</f>
        <v>estandar</v>
      </c>
      <c r="AZ328" s="3297">
        <v>2</v>
      </c>
      <c r="BA328" s="1163"/>
      <c r="BB328" s="1163"/>
      <c r="BC328" s="1163"/>
      <c r="BD328" s="1164"/>
      <c r="BE328" s="1164"/>
      <c r="BF328" s="1163"/>
      <c r="BG328" s="1164"/>
      <c r="BH328" s="1164"/>
      <c r="BI328" s="1165"/>
      <c r="BJ328" s="1164"/>
      <c r="BK328" s="1164"/>
      <c r="BL328" s="1164"/>
      <c r="BM328" s="1164"/>
      <c r="BN328" s="1164"/>
      <c r="BO328" s="1165"/>
      <c r="BP328" s="1200"/>
      <c r="BQ328" s="600"/>
      <c r="BR328" s="601"/>
    </row>
    <row r="329" spans="1:76" s="602" customFormat="1" ht="39.75" customHeight="1" x14ac:dyDescent="0.35">
      <c r="A329" s="537">
        <v>0</v>
      </c>
      <c r="B329" s="538">
        <v>9</v>
      </c>
      <c r="C329" s="537">
        <v>0</v>
      </c>
      <c r="D329" s="538">
        <v>7</v>
      </c>
      <c r="E329" s="537">
        <v>3</v>
      </c>
      <c r="F329" s="538">
        <v>6</v>
      </c>
      <c r="G329" s="537">
        <v>0</v>
      </c>
      <c r="H329" s="538">
        <v>1</v>
      </c>
      <c r="I329" s="1375" t="str">
        <f t="shared" si="114"/>
        <v>09073601</v>
      </c>
      <c r="J329" s="1375" t="str">
        <f t="shared" si="117"/>
        <v>09073601</v>
      </c>
      <c r="K329" s="835"/>
      <c r="L329" s="835">
        <v>721541</v>
      </c>
      <c r="M329" s="835"/>
      <c r="N329" s="835"/>
      <c r="O329" s="835"/>
      <c r="P329" s="835"/>
      <c r="Q329" s="835"/>
      <c r="R329" s="835"/>
      <c r="S329" s="2703" t="s">
        <v>119</v>
      </c>
      <c r="T329" s="3185"/>
      <c r="U329" s="2698" t="s">
        <v>3140</v>
      </c>
      <c r="V329" s="835" t="s">
        <v>240</v>
      </c>
      <c r="W329" s="2722" t="s">
        <v>3141</v>
      </c>
      <c r="X329" s="2503" t="s">
        <v>3140</v>
      </c>
      <c r="Y329" s="2546"/>
      <c r="Z329" s="2543"/>
      <c r="AA329" s="2543"/>
      <c r="AB329" s="3072" t="s">
        <v>1477</v>
      </c>
      <c r="AC329" s="3507">
        <f t="shared" ref="AC329:AC330" si="120">AX329</f>
        <v>10</v>
      </c>
      <c r="AD329" s="3666" t="s">
        <v>3142</v>
      </c>
      <c r="AE329" s="3666"/>
      <c r="AF329" s="3398">
        <v>60</v>
      </c>
      <c r="AG329" s="3398">
        <v>60</v>
      </c>
      <c r="AH329" s="3384"/>
      <c r="AI329" s="3384"/>
      <c r="AJ329" s="3384"/>
      <c r="AK329" s="3384"/>
      <c r="AL329" s="3384"/>
      <c r="AM329" s="3384"/>
      <c r="AN329" s="3384"/>
      <c r="AO329" s="3398">
        <v>60</v>
      </c>
      <c r="AP329" s="3398">
        <v>60</v>
      </c>
      <c r="AQ329" s="2013"/>
      <c r="AR329" s="1784"/>
      <c r="AS329" s="1784"/>
      <c r="AT329" s="1784"/>
      <c r="AU329" s="1907"/>
      <c r="AV329" s="1410"/>
      <c r="AW329" s="2916">
        <f>(AZ329*AP329)+(BA329*AG329)+(BB329*AG329)+(BC329*AG329)</f>
        <v>120</v>
      </c>
      <c r="AX329" s="3042">
        <f>AW329/'Radiología simple.'!$AO$8</f>
        <v>10</v>
      </c>
      <c r="AY329" s="1807" t="str" cm="1">
        <f t="array" ref="AY329">_xlfn.IFS(AX329&lt;4,"estandar",AX329&gt;9,"compleja",AX329&gt;4,"avanzada")</f>
        <v>compleja</v>
      </c>
      <c r="AZ329" s="3297">
        <v>2</v>
      </c>
      <c r="BA329" s="1163"/>
      <c r="BB329" s="1163"/>
      <c r="BC329" s="1163"/>
      <c r="BD329" s="1164">
        <v>19.670570135746601</v>
      </c>
      <c r="BE329" s="1164">
        <v>48.8155294117647</v>
      </c>
      <c r="BF329" s="1163"/>
      <c r="BG329" s="1164">
        <v>43.501357466063297</v>
      </c>
      <c r="BH329" s="1164">
        <f>SUM(BD329,BE329,BG329)</f>
        <v>111.9874570135746</v>
      </c>
      <c r="BI329" s="1165"/>
      <c r="BJ329" s="1164">
        <v>62.917712523059201</v>
      </c>
      <c r="BK329" s="1164">
        <v>7.5</v>
      </c>
      <c r="BL329" s="1248">
        <v>100</v>
      </c>
      <c r="BM329" s="1164">
        <v>40.633745306496898</v>
      </c>
      <c r="BN329" s="1164">
        <f>SUM(BH329,BJ329,BK329,BL329,BM329)</f>
        <v>323.03891484313073</v>
      </c>
      <c r="BO329" s="1165"/>
      <c r="BP329" s="1200">
        <v>50</v>
      </c>
      <c r="BQ329" s="600"/>
      <c r="BR329" s="601"/>
    </row>
    <row r="330" spans="1:76" s="602" customFormat="1" ht="39.75" customHeight="1" x14ac:dyDescent="0.35">
      <c r="A330" s="537">
        <v>0</v>
      </c>
      <c r="B330" s="538">
        <v>9</v>
      </c>
      <c r="C330" s="537">
        <v>0</v>
      </c>
      <c r="D330" s="538">
        <v>7</v>
      </c>
      <c r="E330" s="537">
        <v>3</v>
      </c>
      <c r="F330" s="538">
        <v>6</v>
      </c>
      <c r="G330" s="537">
        <v>0</v>
      </c>
      <c r="H330" s="538">
        <v>2</v>
      </c>
      <c r="I330" s="1375" t="str">
        <f t="shared" si="114"/>
        <v>09073602</v>
      </c>
      <c r="J330" s="1375" t="str">
        <f t="shared" si="117"/>
        <v>09073602</v>
      </c>
      <c r="K330" s="835"/>
      <c r="L330" s="835">
        <v>721542</v>
      </c>
      <c r="M330" s="835"/>
      <c r="N330" s="835"/>
      <c r="O330" s="835"/>
      <c r="P330" s="835"/>
      <c r="Q330" s="835"/>
      <c r="R330" s="835"/>
      <c r="S330" s="2703" t="s">
        <v>119</v>
      </c>
      <c r="T330" s="3185"/>
      <c r="U330" s="3163" t="s">
        <v>3143</v>
      </c>
      <c r="V330" s="835" t="s">
        <v>240</v>
      </c>
      <c r="W330" s="3325"/>
      <c r="X330" s="2503" t="s">
        <v>3144</v>
      </c>
      <c r="Y330" s="2546"/>
      <c r="Z330" s="2543"/>
      <c r="AA330" s="2543"/>
      <c r="AB330" s="3072" t="s">
        <v>2663</v>
      </c>
      <c r="AC330" s="3507">
        <f t="shared" si="120"/>
        <v>15</v>
      </c>
      <c r="AD330" s="3666" t="s">
        <v>3145</v>
      </c>
      <c r="AE330" s="3666"/>
      <c r="AF330" s="3398">
        <v>90</v>
      </c>
      <c r="AG330" s="3398">
        <v>90</v>
      </c>
      <c r="AH330" s="3384"/>
      <c r="AI330" s="3384"/>
      <c r="AJ330" s="3384"/>
      <c r="AK330" s="3384"/>
      <c r="AL330" s="3384"/>
      <c r="AM330" s="3384"/>
      <c r="AN330" s="3384"/>
      <c r="AO330" s="3398">
        <v>90</v>
      </c>
      <c r="AP330" s="3398">
        <v>90</v>
      </c>
      <c r="AQ330" s="2013"/>
      <c r="AR330" s="1784"/>
      <c r="AS330" s="1784"/>
      <c r="AT330" s="1784"/>
      <c r="AU330" s="1907"/>
      <c r="AV330" s="1410"/>
      <c r="AW330" s="2916">
        <f>(AZ330*AP330)+(BA330*AG330)+(BB330*AG330)+(BC330*AG330)</f>
        <v>180</v>
      </c>
      <c r="AX330" s="3042">
        <f>AW330/'Radiología simple.'!$AO$8</f>
        <v>15</v>
      </c>
      <c r="AY330" s="1807" t="str" cm="1">
        <f t="array" ref="AY330">_xlfn.IFS(AX330&lt;4,"estandar",AX330&gt;9,"compleja",AX330&gt;4,"avanzada")</f>
        <v>compleja</v>
      </c>
      <c r="AZ330" s="3297">
        <v>2</v>
      </c>
      <c r="BA330" s="1163"/>
      <c r="BB330" s="1163"/>
      <c r="BC330" s="1163"/>
      <c r="BD330" s="1164">
        <v>29.505855203619902</v>
      </c>
      <c r="BE330" s="1164">
        <v>73.2232941176471</v>
      </c>
      <c r="BF330" s="1163"/>
      <c r="BG330" s="1164">
        <v>65.252036199095002</v>
      </c>
      <c r="BH330" s="1164">
        <f>SUM(BD330,BE330,BG330)</f>
        <v>167.981185520362</v>
      </c>
      <c r="BI330" s="1165"/>
      <c r="BJ330" s="1164">
        <v>94.376568784588898</v>
      </c>
      <c r="BK330" s="1164">
        <v>7.5</v>
      </c>
      <c r="BL330" s="1248">
        <v>69</v>
      </c>
      <c r="BM330" s="1164">
        <v>40.633745306496898</v>
      </c>
      <c r="BN330" s="1164">
        <f>SUM(BH330,BJ330,BK330,BL330,BM330)</f>
        <v>379.49149961144781</v>
      </c>
      <c r="BO330" s="1165"/>
      <c r="BP330" s="1200">
        <v>50</v>
      </c>
      <c r="BQ330" s="600"/>
      <c r="BR330" s="601"/>
    </row>
    <row r="331" spans="1:76" ht="20.25" customHeight="1" x14ac:dyDescent="0.55000000000000004">
      <c r="A331" s="90"/>
      <c r="B331" s="89"/>
      <c r="C331" s="90"/>
      <c r="D331" s="89"/>
      <c r="E331" s="90"/>
      <c r="F331" s="89"/>
      <c r="G331" s="90"/>
      <c r="H331" s="89"/>
      <c r="I331" s="1339" t="str">
        <f t="shared" si="114"/>
        <v/>
      </c>
      <c r="J331" s="1339"/>
      <c r="K331" s="127"/>
      <c r="L331" s="127"/>
      <c r="M331" s="120"/>
      <c r="N331" s="120"/>
      <c r="O331" s="120"/>
      <c r="P331" s="120"/>
      <c r="Q331" s="120"/>
      <c r="R331" s="120"/>
      <c r="S331" s="127"/>
      <c r="T331" s="60"/>
      <c r="U331" s="138"/>
      <c r="V331" s="127"/>
      <c r="W331" s="3112"/>
      <c r="X331" s="61"/>
      <c r="Y331" s="61"/>
      <c r="Z331" s="61"/>
      <c r="AA331" s="61"/>
      <c r="AB331" s="1885"/>
      <c r="AC331" s="3528"/>
      <c r="AD331" s="3528"/>
      <c r="AE331" s="3528"/>
      <c r="AF331" s="3384"/>
      <c r="AG331" s="3384"/>
      <c r="AH331" s="3384"/>
      <c r="AI331" s="3384"/>
      <c r="AJ331" s="3384"/>
      <c r="AK331" s="3384"/>
      <c r="AL331" s="3384"/>
      <c r="AM331" s="3384"/>
      <c r="AN331" s="3384"/>
      <c r="AO331" s="3384"/>
      <c r="AP331" s="3384"/>
      <c r="AQ331" s="2013"/>
      <c r="AR331" s="1784"/>
      <c r="AS331" s="1784"/>
      <c r="AT331" s="1784"/>
      <c r="AU331" s="1907"/>
      <c r="AV331" s="1410"/>
      <c r="AW331" s="1850"/>
      <c r="AX331" s="1552"/>
      <c r="AY331" s="1851"/>
      <c r="AZ331" s="1555"/>
      <c r="BA331" s="1163"/>
      <c r="BB331" s="1163"/>
      <c r="BC331" s="1163"/>
      <c r="BD331" s="1164"/>
      <c r="BE331" s="1164"/>
      <c r="BF331" s="1163"/>
      <c r="BG331" s="1164"/>
      <c r="BH331" s="1164"/>
      <c r="BI331" s="1162"/>
      <c r="BJ331" s="1164"/>
      <c r="BK331" s="1164"/>
      <c r="BL331" s="1164"/>
      <c r="BM331" s="1164"/>
      <c r="BN331" s="1164"/>
      <c r="BO331" s="1165"/>
      <c r="BP331" s="1200"/>
      <c r="BQ331" s="177"/>
      <c r="BR331" s="46"/>
    </row>
    <row r="332" spans="1:76" ht="20.25" hidden="1" customHeight="1" x14ac:dyDescent="0.6">
      <c r="A332" s="809"/>
      <c r="B332" s="1037"/>
      <c r="C332" s="1036"/>
      <c r="D332" s="1037"/>
      <c r="E332" s="1036"/>
      <c r="F332" s="1037"/>
      <c r="G332" s="1036"/>
      <c r="H332" s="1037"/>
      <c r="I332" s="2860" t="str">
        <f t="shared" si="114"/>
        <v/>
      </c>
      <c r="J332" s="2860"/>
      <c r="K332" s="3048"/>
      <c r="L332" s="3048"/>
      <c r="M332" s="3048"/>
      <c r="N332" s="3048"/>
      <c r="O332" s="3048"/>
      <c r="P332" s="3048"/>
      <c r="Q332" s="3048"/>
      <c r="R332" s="3048"/>
      <c r="S332" s="3068" t="s">
        <v>119</v>
      </c>
      <c r="T332" s="1041" t="s">
        <v>2316</v>
      </c>
      <c r="U332" s="3073"/>
      <c r="V332" s="1040"/>
      <c r="W332" s="3129"/>
      <c r="X332" s="1041" t="s">
        <v>2316</v>
      </c>
      <c r="Y332" s="945"/>
      <c r="Z332" s="945"/>
      <c r="AA332" s="945"/>
      <c r="AB332" s="1607"/>
      <c r="AC332" s="3658"/>
      <c r="AD332" s="3658"/>
      <c r="AE332" s="3658"/>
      <c r="AF332" s="3620"/>
      <c r="AG332" s="3620"/>
      <c r="AH332" s="3620"/>
      <c r="AI332" s="3620"/>
      <c r="AJ332" s="3620"/>
      <c r="AK332" s="3620"/>
      <c r="AL332" s="3620"/>
      <c r="AM332" s="3620"/>
      <c r="AN332" s="3620"/>
      <c r="AO332" s="3620"/>
      <c r="AP332" s="3620"/>
      <c r="AQ332" s="2148"/>
      <c r="AR332" s="1957"/>
      <c r="AS332" s="1957"/>
      <c r="AT332" s="1957"/>
      <c r="AU332" s="1973"/>
      <c r="AV332" s="1945"/>
      <c r="AW332" s="1935"/>
      <c r="AX332" s="1599"/>
      <c r="AY332" s="1936"/>
      <c r="AZ332" s="1627"/>
      <c r="BA332" s="1222"/>
      <c r="BB332" s="1222"/>
      <c r="BC332" s="1222"/>
      <c r="BD332" s="1223"/>
      <c r="BE332" s="1223"/>
      <c r="BF332" s="1222"/>
      <c r="BG332" s="1223"/>
      <c r="BH332" s="1223"/>
      <c r="BI332" s="1232"/>
      <c r="BJ332" s="1223"/>
      <c r="BK332" s="1223"/>
      <c r="BL332" s="1223"/>
      <c r="BM332" s="1223"/>
      <c r="BN332" s="1223"/>
      <c r="BO332" s="1224"/>
      <c r="BP332" s="1225"/>
      <c r="BQ332" s="177"/>
      <c r="BR332" s="46"/>
    </row>
    <row r="333" spans="1:76" ht="20.25" hidden="1" customHeight="1" x14ac:dyDescent="0.6">
      <c r="A333" s="90"/>
      <c r="B333" s="1027"/>
      <c r="C333" s="1026"/>
      <c r="D333" s="1027"/>
      <c r="E333" s="1026"/>
      <c r="F333" s="1027"/>
      <c r="G333" s="1026"/>
      <c r="H333" s="1027"/>
      <c r="I333" s="2861" t="str">
        <f t="shared" si="114"/>
        <v/>
      </c>
      <c r="J333" s="2861"/>
      <c r="K333" s="1030"/>
      <c r="L333" s="1030"/>
      <c r="M333" s="1032"/>
      <c r="N333" s="1032"/>
      <c r="O333" s="1032"/>
      <c r="P333" s="1032"/>
      <c r="Q333" s="1032"/>
      <c r="R333" s="1032"/>
      <c r="S333" s="1030"/>
      <c r="T333" s="1028"/>
      <c r="U333" s="3074"/>
      <c r="V333" s="1082"/>
      <c r="W333" s="3130"/>
      <c r="X333" s="1028"/>
      <c r="Y333" s="144"/>
      <c r="Z333" s="144"/>
      <c r="AA333" s="144"/>
      <c r="AB333" s="1822"/>
      <c r="AC333" s="3649"/>
      <c r="AD333" s="3649"/>
      <c r="AE333" s="3649"/>
      <c r="AF333" s="3384"/>
      <c r="AG333" s="3384"/>
      <c r="AH333" s="3384"/>
      <c r="AI333" s="3384"/>
      <c r="AJ333" s="3384"/>
      <c r="AK333" s="3384"/>
      <c r="AL333" s="3384"/>
      <c r="AM333" s="3384"/>
      <c r="AN333" s="3384"/>
      <c r="AO333" s="3384"/>
      <c r="AP333" s="3384"/>
      <c r="AQ333" s="2013"/>
      <c r="AR333" s="1784"/>
      <c r="AS333" s="1784"/>
      <c r="AT333" s="1784"/>
      <c r="AU333" s="1907"/>
      <c r="AV333" s="1410"/>
      <c r="AW333" s="1850"/>
      <c r="AX333" s="1552"/>
      <c r="AY333" s="1851"/>
      <c r="AZ333" s="1555"/>
      <c r="BA333" s="1163"/>
      <c r="BB333" s="1163"/>
      <c r="BC333" s="1163"/>
      <c r="BD333" s="1164"/>
      <c r="BE333" s="1164"/>
      <c r="BF333" s="1163"/>
      <c r="BG333" s="1164"/>
      <c r="BH333" s="1164"/>
      <c r="BI333" s="1162"/>
      <c r="BJ333" s="1164"/>
      <c r="BK333" s="1164"/>
      <c r="BL333" s="1164"/>
      <c r="BM333" s="1164"/>
      <c r="BN333" s="1164"/>
      <c r="BO333" s="1165"/>
      <c r="BP333" s="1200"/>
      <c r="BQ333" s="177"/>
      <c r="BR333" s="46"/>
    </row>
    <row r="334" spans="1:76" ht="20.25" hidden="1" customHeight="1" x14ac:dyDescent="0.6">
      <c r="A334" s="809"/>
      <c r="B334" s="1037"/>
      <c r="C334" s="1036"/>
      <c r="D334" s="1037"/>
      <c r="E334" s="1036"/>
      <c r="F334" s="1037"/>
      <c r="G334" s="1036"/>
      <c r="H334" s="1037"/>
      <c r="I334" s="2860" t="str">
        <f t="shared" si="114"/>
        <v/>
      </c>
      <c r="J334" s="2860"/>
      <c r="K334" s="1042">
        <v>216</v>
      </c>
      <c r="L334" s="1042"/>
      <c r="M334" s="1042"/>
      <c r="N334" s="1042"/>
      <c r="O334" s="1042"/>
      <c r="P334" s="1042"/>
      <c r="Q334" s="1042"/>
      <c r="R334" s="1042"/>
      <c r="S334" s="3068" t="s">
        <v>119</v>
      </c>
      <c r="T334" s="1041" t="s">
        <v>2317</v>
      </c>
      <c r="U334" s="3073"/>
      <c r="V334" s="1040"/>
      <c r="W334" s="3129"/>
      <c r="X334" s="1041" t="s">
        <v>2317</v>
      </c>
      <c r="Y334" s="945"/>
      <c r="Z334" s="945"/>
      <c r="AA334" s="945"/>
      <c r="AB334" s="1607"/>
      <c r="AC334" s="3658"/>
      <c r="AD334" s="3658"/>
      <c r="AE334" s="3658"/>
      <c r="AF334" s="3620"/>
      <c r="AG334" s="3620"/>
      <c r="AH334" s="3620"/>
      <c r="AI334" s="3620"/>
      <c r="AJ334" s="3620"/>
      <c r="AK334" s="3620"/>
      <c r="AL334" s="3620"/>
      <c r="AM334" s="3620"/>
      <c r="AN334" s="3620"/>
      <c r="AO334" s="3620"/>
      <c r="AP334" s="3620"/>
      <c r="AQ334" s="2148"/>
      <c r="AR334" s="1957"/>
      <c r="AS334" s="1957"/>
      <c r="AT334" s="1957"/>
      <c r="AU334" s="1973"/>
      <c r="AV334" s="1945"/>
      <c r="AW334" s="1935"/>
      <c r="AX334" s="1599"/>
      <c r="AY334" s="1936"/>
      <c r="AZ334" s="1627"/>
      <c r="BA334" s="1222"/>
      <c r="BB334" s="1222"/>
      <c r="BC334" s="1222"/>
      <c r="BD334" s="1223"/>
      <c r="BE334" s="1223"/>
      <c r="BF334" s="1222"/>
      <c r="BG334" s="1223"/>
      <c r="BH334" s="1223"/>
      <c r="BI334" s="1232"/>
      <c r="BJ334" s="1223"/>
      <c r="BK334" s="1223"/>
      <c r="BL334" s="1223"/>
      <c r="BM334" s="1223"/>
      <c r="BN334" s="1223"/>
      <c r="BO334" s="1224"/>
      <c r="BP334" s="1225"/>
      <c r="BQ334" s="177"/>
      <c r="BR334" s="46"/>
    </row>
    <row r="335" spans="1:76" ht="20.25" hidden="1" customHeight="1" x14ac:dyDescent="0.6">
      <c r="A335" s="1033">
        <v>0</v>
      </c>
      <c r="B335" s="1034">
        <v>9</v>
      </c>
      <c r="C335" s="1033">
        <v>0</v>
      </c>
      <c r="D335" s="1034">
        <v>7</v>
      </c>
      <c r="E335" s="1033">
        <v>3</v>
      </c>
      <c r="F335" s="1034">
        <v>7</v>
      </c>
      <c r="G335" s="1033">
        <v>0</v>
      </c>
      <c r="H335" s="1034">
        <v>0</v>
      </c>
      <c r="I335" s="2877" t="str">
        <f t="shared" si="114"/>
        <v>09073700</v>
      </c>
      <c r="J335" s="2877"/>
      <c r="K335" s="1043"/>
      <c r="L335" s="1043"/>
      <c r="M335" s="1043"/>
      <c r="N335" s="1043"/>
      <c r="O335" s="1043"/>
      <c r="P335" s="1043"/>
      <c r="Q335" s="1043"/>
      <c r="R335" s="1043"/>
      <c r="S335" s="1445" t="s">
        <v>119</v>
      </c>
      <c r="T335" s="3065" t="s">
        <v>2319</v>
      </c>
      <c r="U335" s="3070"/>
      <c r="V335" s="3062" t="s">
        <v>653</v>
      </c>
      <c r="W335" s="3109" t="s">
        <v>2576</v>
      </c>
      <c r="X335" s="1035"/>
      <c r="Y335" s="548"/>
      <c r="Z335" s="547"/>
      <c r="AA335" s="547"/>
      <c r="AB335" s="1822"/>
      <c r="AC335" s="3649"/>
      <c r="AD335" s="3649"/>
      <c r="AE335" s="3649"/>
      <c r="AF335" s="3384"/>
      <c r="AG335" s="3384"/>
      <c r="AH335" s="3384"/>
      <c r="AI335" s="3384"/>
      <c r="AJ335" s="3384"/>
      <c r="AK335" s="3384"/>
      <c r="AL335" s="3384"/>
      <c r="AM335" s="3384"/>
      <c r="AN335" s="3384"/>
      <c r="AO335" s="3384"/>
      <c r="AP335" s="3384"/>
      <c r="AQ335" s="2013"/>
      <c r="AR335" s="1784"/>
      <c r="AS335" s="1784"/>
      <c r="AT335" s="1784"/>
      <c r="AU335" s="1907"/>
      <c r="AV335" s="1410"/>
      <c r="AW335" s="1850"/>
      <c r="AX335" s="1552"/>
      <c r="AY335" s="1851"/>
      <c r="AZ335" s="1555"/>
      <c r="BA335" s="1163"/>
      <c r="BB335" s="1163"/>
      <c r="BC335" s="1163"/>
      <c r="BD335" s="1164"/>
      <c r="BE335" s="1164"/>
      <c r="BF335" s="1163"/>
      <c r="BG335" s="1164"/>
      <c r="BH335" s="1164"/>
      <c r="BI335" s="1162"/>
      <c r="BJ335" s="1164"/>
      <c r="BK335" s="1164"/>
      <c r="BL335" s="1164"/>
      <c r="BM335" s="1164"/>
      <c r="BN335" s="1164"/>
      <c r="BO335" s="1165"/>
      <c r="BP335" s="1200"/>
      <c r="BQ335" s="177"/>
      <c r="BR335" s="46"/>
    </row>
    <row r="336" spans="1:76" ht="20.25" hidden="1" customHeight="1" x14ac:dyDescent="0.6">
      <c r="A336" s="1033">
        <v>0</v>
      </c>
      <c r="B336" s="1034">
        <v>9</v>
      </c>
      <c r="C336" s="1033">
        <v>0</v>
      </c>
      <c r="D336" s="1034">
        <v>7</v>
      </c>
      <c r="E336" s="1033">
        <v>3</v>
      </c>
      <c r="F336" s="1034">
        <v>7</v>
      </c>
      <c r="G336" s="1033">
        <v>0</v>
      </c>
      <c r="H336" s="1034">
        <v>1</v>
      </c>
      <c r="I336" s="2877" t="str">
        <f t="shared" si="114"/>
        <v>09073701</v>
      </c>
      <c r="J336" s="2877"/>
      <c r="K336" s="1043"/>
      <c r="L336" s="3062">
        <v>72160</v>
      </c>
      <c r="M336" s="3062"/>
      <c r="N336" s="3062"/>
      <c r="O336" s="3062"/>
      <c r="P336" s="3062"/>
      <c r="Q336" s="3062"/>
      <c r="R336" s="3062"/>
      <c r="S336" s="1445" t="s">
        <v>119</v>
      </c>
      <c r="T336" s="3061"/>
      <c r="U336" s="3065" t="s">
        <v>2321</v>
      </c>
      <c r="V336" s="3062" t="s">
        <v>653</v>
      </c>
      <c r="W336" s="3109" t="s">
        <v>2576</v>
      </c>
      <c r="X336" s="982" t="s">
        <v>2321</v>
      </c>
      <c r="Y336" s="548"/>
      <c r="Z336" s="547"/>
      <c r="AA336" s="547"/>
      <c r="AB336" s="1884"/>
      <c r="AC336" s="3506"/>
      <c r="AD336" s="3506"/>
      <c r="AE336" s="3506"/>
      <c r="AF336" s="3384">
        <v>60</v>
      </c>
      <c r="AG336" s="3384"/>
      <c r="AH336" s="3384"/>
      <c r="AI336" s="3384"/>
      <c r="AJ336" s="3384"/>
      <c r="AK336" s="3384"/>
      <c r="AL336" s="3384"/>
      <c r="AM336" s="3384"/>
      <c r="AN336" s="3384"/>
      <c r="AO336" s="3384">
        <v>60</v>
      </c>
      <c r="AP336" s="3384"/>
      <c r="AQ336" s="2013"/>
      <c r="AR336" s="1784"/>
      <c r="AS336" s="1784"/>
      <c r="AT336" s="1784"/>
      <c r="AU336" s="1907"/>
      <c r="AV336" s="1410"/>
      <c r="AW336" s="1850"/>
      <c r="AX336" s="1552"/>
      <c r="AY336" s="1851"/>
      <c r="AZ336" s="1615">
        <v>1</v>
      </c>
      <c r="BA336" s="1163"/>
      <c r="BB336" s="1163"/>
      <c r="BC336" s="1163"/>
      <c r="BD336" s="1164">
        <v>19.670570135746601</v>
      </c>
      <c r="BE336" s="1164">
        <v>48.8155294117647</v>
      </c>
      <c r="BF336" s="1163"/>
      <c r="BG336" s="1164">
        <v>43.501357466063297</v>
      </c>
      <c r="BH336" s="1164">
        <f>SUM(BD336,BE336,BG336)</f>
        <v>111.9874570135746</v>
      </c>
      <c r="BI336" s="1162"/>
      <c r="BJ336" s="1164">
        <v>62.917712523059201</v>
      </c>
      <c r="BK336" s="1164">
        <v>7.5</v>
      </c>
      <c r="BL336" s="1248">
        <v>241</v>
      </c>
      <c r="BM336" s="1164">
        <v>40.633745306496898</v>
      </c>
      <c r="BN336" s="1164">
        <f>SUM(BH336,BJ336,BK336,BL336,BM336)</f>
        <v>464.03891484313073</v>
      </c>
      <c r="BO336" s="1165"/>
      <c r="BP336" s="1200">
        <v>50</v>
      </c>
      <c r="BQ336" s="177"/>
      <c r="BR336" s="46"/>
    </row>
    <row r="337" spans="1:70" ht="20.25" hidden="1" customHeight="1" x14ac:dyDescent="0.55000000000000004">
      <c r="A337" s="1033">
        <v>0</v>
      </c>
      <c r="B337" s="1034">
        <v>9</v>
      </c>
      <c r="C337" s="1033">
        <v>0</v>
      </c>
      <c r="D337" s="1034">
        <v>7</v>
      </c>
      <c r="E337" s="1033">
        <v>3</v>
      </c>
      <c r="F337" s="1034">
        <v>7</v>
      </c>
      <c r="G337" s="1033">
        <v>0</v>
      </c>
      <c r="H337" s="1034">
        <v>2</v>
      </c>
      <c r="I337" s="2877" t="str">
        <f t="shared" si="114"/>
        <v>09073702</v>
      </c>
      <c r="J337" s="2877"/>
      <c r="K337" s="3062"/>
      <c r="L337" s="3062">
        <v>72161</v>
      </c>
      <c r="M337" s="3062"/>
      <c r="N337" s="3062"/>
      <c r="O337" s="3062"/>
      <c r="P337" s="3062"/>
      <c r="Q337" s="3062"/>
      <c r="R337" s="3062"/>
      <c r="S337" s="1445" t="s">
        <v>119</v>
      </c>
      <c r="T337" s="3061"/>
      <c r="U337" s="3065" t="s">
        <v>2324</v>
      </c>
      <c r="V337" s="3062" t="s">
        <v>653</v>
      </c>
      <c r="W337" s="3109" t="s">
        <v>2576</v>
      </c>
      <c r="X337" s="982" t="s">
        <v>2324</v>
      </c>
      <c r="Y337" s="548"/>
      <c r="Z337" s="547"/>
      <c r="AA337" s="547"/>
      <c r="AB337" s="1884"/>
      <c r="AC337" s="3506"/>
      <c r="AD337" s="3506"/>
      <c r="AE337" s="3506"/>
      <c r="AF337" s="3384">
        <v>60</v>
      </c>
      <c r="AG337" s="3384"/>
      <c r="AH337" s="3384"/>
      <c r="AI337" s="3384"/>
      <c r="AJ337" s="3384"/>
      <c r="AK337" s="3384"/>
      <c r="AL337" s="3384"/>
      <c r="AM337" s="3384"/>
      <c r="AN337" s="3384"/>
      <c r="AO337" s="3384">
        <v>60</v>
      </c>
      <c r="AP337" s="3384"/>
      <c r="AQ337" s="2013"/>
      <c r="AR337" s="1784"/>
      <c r="AS337" s="1784"/>
      <c r="AT337" s="1784"/>
      <c r="AU337" s="1907"/>
      <c r="AV337" s="1410"/>
      <c r="AW337" s="1850"/>
      <c r="AX337" s="1552"/>
      <c r="AY337" s="1851"/>
      <c r="AZ337" s="1615">
        <v>1</v>
      </c>
      <c r="BA337" s="1163"/>
      <c r="BB337" s="1163"/>
      <c r="BC337" s="1163"/>
      <c r="BD337" s="1164">
        <v>19.670570135746601</v>
      </c>
      <c r="BE337" s="1164">
        <v>48.8155294117647</v>
      </c>
      <c r="BF337" s="1163"/>
      <c r="BG337" s="1164">
        <v>43.501357466063297</v>
      </c>
      <c r="BH337" s="1164">
        <f>SUM(BD337,BE337,BG337)</f>
        <v>111.9874570135746</v>
      </c>
      <c r="BI337" s="1162"/>
      <c r="BJ337" s="1164">
        <v>62.917712523059201</v>
      </c>
      <c r="BK337" s="1164">
        <v>7.5</v>
      </c>
      <c r="BL337" s="1248">
        <v>241</v>
      </c>
      <c r="BM337" s="1164">
        <v>40.633745306496898</v>
      </c>
      <c r="BN337" s="1164">
        <f>SUM(BH337,BJ337,BK337,BL337,BM337)</f>
        <v>464.03891484313073</v>
      </c>
      <c r="BO337" s="1165"/>
      <c r="BP337" s="1200">
        <v>50</v>
      </c>
      <c r="BQ337" s="177"/>
      <c r="BR337" s="46"/>
    </row>
    <row r="338" spans="1:70" ht="20.25" hidden="1" customHeight="1" x14ac:dyDescent="0.55000000000000004">
      <c r="A338" s="1033">
        <v>0</v>
      </c>
      <c r="B338" s="1034">
        <v>9</v>
      </c>
      <c r="C338" s="1033">
        <v>0</v>
      </c>
      <c r="D338" s="1034">
        <v>7</v>
      </c>
      <c r="E338" s="1033">
        <v>3</v>
      </c>
      <c r="F338" s="1034">
        <v>7</v>
      </c>
      <c r="G338" s="1033">
        <v>0</v>
      </c>
      <c r="H338" s="1034">
        <v>3</v>
      </c>
      <c r="I338" s="2877" t="str">
        <f t="shared" si="114"/>
        <v>09073703</v>
      </c>
      <c r="J338" s="2877"/>
      <c r="K338" s="3062"/>
      <c r="L338" s="3062">
        <v>72162</v>
      </c>
      <c r="M338" s="3062"/>
      <c r="N338" s="3062"/>
      <c r="O338" s="3062"/>
      <c r="P338" s="3062"/>
      <c r="Q338" s="3062"/>
      <c r="R338" s="3062"/>
      <c r="S338" s="1445" t="s">
        <v>119</v>
      </c>
      <c r="T338" s="3061"/>
      <c r="U338" s="3065" t="s">
        <v>2327</v>
      </c>
      <c r="V338" s="3062" t="s">
        <v>653</v>
      </c>
      <c r="W338" s="3109" t="s">
        <v>2576</v>
      </c>
      <c r="X338" s="982" t="s">
        <v>2327</v>
      </c>
      <c r="Y338" s="548"/>
      <c r="Z338" s="547"/>
      <c r="AA338" s="547"/>
      <c r="AB338" s="1884"/>
      <c r="AC338" s="3506"/>
      <c r="AD338" s="3506"/>
      <c r="AE338" s="3506"/>
      <c r="AF338" s="3384">
        <v>100</v>
      </c>
      <c r="AG338" s="3384"/>
      <c r="AH338" s="3384"/>
      <c r="AI338" s="3384"/>
      <c r="AJ338" s="3384"/>
      <c r="AK338" s="3384"/>
      <c r="AL338" s="3384"/>
      <c r="AM338" s="3384"/>
      <c r="AN338" s="3384"/>
      <c r="AO338" s="3384">
        <v>100</v>
      </c>
      <c r="AP338" s="3384"/>
      <c r="AQ338" s="2013"/>
      <c r="AR338" s="1784"/>
      <c r="AS338" s="1784"/>
      <c r="AT338" s="1784"/>
      <c r="AU338" s="1907"/>
      <c r="AV338" s="1410"/>
      <c r="AW338" s="1850"/>
      <c r="AX338" s="1552"/>
      <c r="AY338" s="1851"/>
      <c r="AZ338" s="1616">
        <v>2</v>
      </c>
      <c r="BA338" s="1163"/>
      <c r="BB338" s="1163"/>
      <c r="BC338" s="1163"/>
      <c r="BD338" s="1164">
        <v>32.784283559577702</v>
      </c>
      <c r="BE338" s="1164">
        <v>81.359215686274496</v>
      </c>
      <c r="BF338" s="1163"/>
      <c r="BG338" s="1164">
        <v>145.00452488687799</v>
      </c>
      <c r="BH338" s="1164">
        <f>SUM(BD338,BE338,BG338)</f>
        <v>259.1480241327302</v>
      </c>
      <c r="BI338" s="1162"/>
      <c r="BJ338" s="1164">
        <v>104.862854205099</v>
      </c>
      <c r="BK338" s="1164">
        <v>7.5</v>
      </c>
      <c r="BL338" s="1248">
        <v>588</v>
      </c>
      <c r="BM338" s="1164">
        <v>40.633745306496898</v>
      </c>
      <c r="BN338" s="1164">
        <f>SUM(BH338,BJ338,BK338,BL338,BM338)</f>
        <v>1000.144623644326</v>
      </c>
      <c r="BO338" s="1165"/>
      <c r="BP338" s="1200">
        <v>50</v>
      </c>
      <c r="BQ338" s="177"/>
      <c r="BR338" s="46"/>
    </row>
    <row r="339" spans="1:70" ht="20.25" hidden="1" customHeight="1" x14ac:dyDescent="0.55000000000000004">
      <c r="A339" s="1033">
        <v>0</v>
      </c>
      <c r="B339" s="1034">
        <v>9</v>
      </c>
      <c r="C339" s="1033">
        <v>0</v>
      </c>
      <c r="D339" s="1034">
        <v>7</v>
      </c>
      <c r="E339" s="1033">
        <v>3</v>
      </c>
      <c r="F339" s="1034">
        <v>7</v>
      </c>
      <c r="G339" s="1033">
        <v>0</v>
      </c>
      <c r="H339" s="1034">
        <v>4</v>
      </c>
      <c r="I339" s="2877" t="str">
        <f t="shared" si="114"/>
        <v>09073704</v>
      </c>
      <c r="J339" s="2877"/>
      <c r="K339" s="3062"/>
      <c r="L339" s="3062">
        <v>72163</v>
      </c>
      <c r="M339" s="3062"/>
      <c r="N339" s="3062"/>
      <c r="O339" s="3062"/>
      <c r="P339" s="3062"/>
      <c r="Q339" s="3062"/>
      <c r="R339" s="3062"/>
      <c r="S339" s="1445" t="s">
        <v>119</v>
      </c>
      <c r="T339" s="3061"/>
      <c r="U339" s="3065" t="s">
        <v>2330</v>
      </c>
      <c r="V339" s="3062" t="s">
        <v>653</v>
      </c>
      <c r="W339" s="3109" t="s">
        <v>2576</v>
      </c>
      <c r="X339" s="982" t="s">
        <v>2330</v>
      </c>
      <c r="Y339" s="548"/>
      <c r="Z339" s="547"/>
      <c r="AA339" s="547"/>
      <c r="AB339" s="1884"/>
      <c r="AC339" s="3506"/>
      <c r="AD339" s="3506"/>
      <c r="AE339" s="3506"/>
      <c r="AF339" s="3384">
        <v>90</v>
      </c>
      <c r="AG339" s="3384"/>
      <c r="AH339" s="3384"/>
      <c r="AI339" s="3384"/>
      <c r="AJ339" s="3384"/>
      <c r="AK339" s="3384"/>
      <c r="AL339" s="3384"/>
      <c r="AM339" s="3384"/>
      <c r="AN339" s="3384"/>
      <c r="AO339" s="3384">
        <v>90</v>
      </c>
      <c r="AP339" s="3384"/>
      <c r="AQ339" s="2013"/>
      <c r="AR339" s="1784"/>
      <c r="AS339" s="1784"/>
      <c r="AT339" s="1784"/>
      <c r="AU339" s="1907"/>
      <c r="AV339" s="1410"/>
      <c r="AW339" s="1850"/>
      <c r="AX339" s="1552"/>
      <c r="AY339" s="1851"/>
      <c r="AZ339" s="1616">
        <v>2</v>
      </c>
      <c r="BA339" s="1163"/>
      <c r="BB339" s="1163"/>
      <c r="BC339" s="1163"/>
      <c r="BD339" s="1164">
        <v>29.505855203619902</v>
      </c>
      <c r="BE339" s="1164">
        <v>73.2232941176471</v>
      </c>
      <c r="BF339" s="1163"/>
      <c r="BG339" s="1164">
        <v>130.50407239819</v>
      </c>
      <c r="BH339" s="1164">
        <f>SUM(BD339,BE339,BG339)</f>
        <v>233.23322171945699</v>
      </c>
      <c r="BI339" s="1162"/>
      <c r="BJ339" s="1164">
        <v>94.376568784588898</v>
      </c>
      <c r="BK339" s="1164">
        <v>7.5</v>
      </c>
      <c r="BL339" s="1248">
        <v>1455</v>
      </c>
      <c r="BM339" s="1164">
        <v>40.633745306496898</v>
      </c>
      <c r="BN339" s="1164">
        <f>SUM(BH339,BJ339,BK339,BL339,BM339)</f>
        <v>1830.7435358105429</v>
      </c>
      <c r="BO339" s="1165"/>
      <c r="BP339" s="1200">
        <v>50</v>
      </c>
      <c r="BQ339" s="177"/>
      <c r="BR339" s="46"/>
    </row>
    <row r="340" spans="1:70" ht="20.25" hidden="1" customHeight="1" x14ac:dyDescent="0.55000000000000004">
      <c r="A340" s="537"/>
      <c r="B340" s="1034"/>
      <c r="C340" s="1033"/>
      <c r="D340" s="1034"/>
      <c r="E340" s="1033"/>
      <c r="F340" s="1034"/>
      <c r="G340" s="1033"/>
      <c r="H340" s="1034"/>
      <c r="I340" s="2877"/>
      <c r="J340" s="2877"/>
      <c r="K340" s="3062"/>
      <c r="L340" s="3062"/>
      <c r="M340" s="3062"/>
      <c r="N340" s="3062"/>
      <c r="O340" s="3062"/>
      <c r="P340" s="3062"/>
      <c r="Q340" s="3062"/>
      <c r="R340" s="3062"/>
      <c r="S340" s="3063" t="s">
        <v>94</v>
      </c>
      <c r="T340" s="3064"/>
      <c r="U340" s="3075" t="s">
        <v>2332</v>
      </c>
      <c r="V340" s="3076" t="s">
        <v>291</v>
      </c>
      <c r="W340" s="3109" t="s">
        <v>2576</v>
      </c>
      <c r="X340" s="984"/>
      <c r="Y340" s="548"/>
      <c r="Z340" s="547"/>
      <c r="AA340" s="547"/>
      <c r="AB340" s="1884"/>
      <c r="AC340" s="3506"/>
      <c r="AD340" s="3506"/>
      <c r="AE340" s="3506"/>
      <c r="AF340" s="3384"/>
      <c r="AG340" s="3384"/>
      <c r="AH340" s="3384"/>
      <c r="AI340" s="3384"/>
      <c r="AJ340" s="3384"/>
      <c r="AK340" s="3384"/>
      <c r="AL340" s="3384"/>
      <c r="AM340" s="3384"/>
      <c r="AN340" s="3384"/>
      <c r="AO340" s="3384"/>
      <c r="AP340" s="3384"/>
      <c r="AQ340" s="2013"/>
      <c r="AR340" s="1784"/>
      <c r="AS340" s="1784"/>
      <c r="AT340" s="1784"/>
      <c r="AU340" s="1907"/>
      <c r="AV340" s="1410"/>
      <c r="AW340" s="1850"/>
      <c r="AX340" s="1552"/>
      <c r="AY340" s="1851"/>
      <c r="AZ340" s="1616"/>
      <c r="BA340" s="1163"/>
      <c r="BB340" s="1163"/>
      <c r="BC340" s="1163"/>
      <c r="BD340" s="1164"/>
      <c r="BE340" s="1164"/>
      <c r="BF340" s="1163"/>
      <c r="BG340" s="1164"/>
      <c r="BH340" s="1164"/>
      <c r="BI340" s="1162"/>
      <c r="BJ340" s="1164"/>
      <c r="BK340" s="1164"/>
      <c r="BL340" s="1248"/>
      <c r="BM340" s="1164"/>
      <c r="BN340" s="1164"/>
      <c r="BO340" s="1165"/>
      <c r="BP340" s="1200"/>
      <c r="BQ340" s="177"/>
      <c r="BR340" s="46"/>
    </row>
    <row r="341" spans="1:70" ht="20.25" hidden="1" customHeight="1" x14ac:dyDescent="0.55000000000000004">
      <c r="A341" s="90"/>
      <c r="B341" s="1027"/>
      <c r="C341" s="1026"/>
      <c r="D341" s="1027"/>
      <c r="E341" s="1026"/>
      <c r="F341" s="1027"/>
      <c r="G341" s="1026"/>
      <c r="H341" s="1027"/>
      <c r="I341" s="2881"/>
      <c r="J341" s="2881"/>
      <c r="K341" s="3049"/>
      <c r="L341" s="3049"/>
      <c r="M341" s="3050"/>
      <c r="N341" s="3050"/>
      <c r="O341" s="3050"/>
      <c r="P341" s="3050"/>
      <c r="Q341" s="3050"/>
      <c r="R341" s="3050"/>
      <c r="S341" s="3049"/>
      <c r="T341" s="3069"/>
      <c r="U341" s="1031"/>
      <c r="V341" s="3049"/>
      <c r="W341" s="3131"/>
      <c r="X341" s="1031"/>
      <c r="Y341" s="61"/>
      <c r="Z341" s="61"/>
      <c r="AA341" s="61"/>
      <c r="AB341" s="1884"/>
      <c r="AC341" s="3506"/>
      <c r="AD341" s="3506"/>
      <c r="AE341" s="3506"/>
      <c r="AF341" s="3384"/>
      <c r="AG341" s="3384"/>
      <c r="AH341" s="3384"/>
      <c r="AI341" s="3384"/>
      <c r="AJ341" s="3384"/>
      <c r="AK341" s="3384"/>
      <c r="AL341" s="3384"/>
      <c r="AM341" s="3384"/>
      <c r="AN341" s="3384"/>
      <c r="AO341" s="3384"/>
      <c r="AP341" s="3384"/>
      <c r="AQ341" s="2013"/>
      <c r="AR341" s="1784"/>
      <c r="AS341" s="1784"/>
      <c r="AT341" s="1784"/>
      <c r="AU341" s="1907"/>
      <c r="AV341" s="1410"/>
      <c r="AW341" s="1850"/>
      <c r="AX341" s="1552"/>
      <c r="AY341" s="1851"/>
      <c r="AZ341" s="1616"/>
      <c r="BA341" s="1163"/>
      <c r="BB341" s="1163"/>
      <c r="BC341" s="1163"/>
      <c r="BD341" s="1164"/>
      <c r="BE341" s="1164"/>
      <c r="BF341" s="1163"/>
      <c r="BG341" s="1164"/>
      <c r="BH341" s="1164"/>
      <c r="BI341" s="1162"/>
      <c r="BJ341" s="1164"/>
      <c r="BK341" s="1164"/>
      <c r="BL341" s="1248"/>
      <c r="BM341" s="1164"/>
      <c r="BN341" s="1164"/>
      <c r="BO341" s="1165"/>
      <c r="BP341" s="1200"/>
      <c r="BQ341" s="177"/>
      <c r="BR341" s="46"/>
    </row>
    <row r="342" spans="1:70" ht="20.25" hidden="1" customHeight="1" x14ac:dyDescent="0.6">
      <c r="A342" s="809"/>
      <c r="B342" s="1037"/>
      <c r="C342" s="1036"/>
      <c r="D342" s="1037"/>
      <c r="E342" s="1036"/>
      <c r="F342" s="1037"/>
      <c r="G342" s="1036"/>
      <c r="H342" s="1037"/>
      <c r="I342" s="2860" t="str">
        <f t="shared" ref="I342:I387" si="121">CONCATENATE(A342,B342,C342,D342,E342,F342,G342,H342)</f>
        <v/>
      </c>
      <c r="J342" s="2860"/>
      <c r="K342" s="3048"/>
      <c r="L342" s="3048"/>
      <c r="M342" s="3048"/>
      <c r="N342" s="3048"/>
      <c r="O342" s="3048"/>
      <c r="P342" s="3048"/>
      <c r="Q342" s="3048"/>
      <c r="R342" s="3048"/>
      <c r="S342" s="3068" t="s">
        <v>119</v>
      </c>
      <c r="T342" s="1038" t="s">
        <v>2335</v>
      </c>
      <c r="U342" s="1083"/>
      <c r="V342" s="1040"/>
      <c r="W342" s="3129"/>
      <c r="X342" s="1083"/>
      <c r="Y342" s="946"/>
      <c r="Z342" s="946"/>
      <c r="AA342" s="946"/>
      <c r="AB342" s="1607"/>
      <c r="AC342" s="3658"/>
      <c r="AD342" s="3658"/>
      <c r="AE342" s="3658"/>
      <c r="AF342" s="3620"/>
      <c r="AG342" s="3620"/>
      <c r="AH342" s="3620"/>
      <c r="AI342" s="3620"/>
      <c r="AJ342" s="3620"/>
      <c r="AK342" s="3620"/>
      <c r="AL342" s="3620"/>
      <c r="AM342" s="3620"/>
      <c r="AN342" s="3620"/>
      <c r="AO342" s="3620"/>
      <c r="AP342" s="3620"/>
      <c r="AQ342" s="2148"/>
      <c r="AR342" s="1957"/>
      <c r="AS342" s="1957"/>
      <c r="AT342" s="1957"/>
      <c r="AU342" s="1973"/>
      <c r="AV342" s="1945"/>
      <c r="AW342" s="1935"/>
      <c r="AX342" s="1599"/>
      <c r="AY342" s="1936"/>
      <c r="AZ342" s="1627"/>
      <c r="BA342" s="1222"/>
      <c r="BB342" s="1222"/>
      <c r="BC342" s="1222"/>
      <c r="BD342" s="1223"/>
      <c r="BE342" s="1223"/>
      <c r="BF342" s="1222"/>
      <c r="BG342" s="1223"/>
      <c r="BH342" s="1223"/>
      <c r="BI342" s="1232"/>
      <c r="BJ342" s="1223"/>
      <c r="BK342" s="1223"/>
      <c r="BL342" s="1223"/>
      <c r="BM342" s="1223"/>
      <c r="BN342" s="1223"/>
      <c r="BO342" s="1224"/>
      <c r="BP342" s="1225"/>
      <c r="BQ342" s="177"/>
      <c r="BR342" s="46"/>
    </row>
    <row r="343" spans="1:70" ht="20.25" hidden="1" customHeight="1" x14ac:dyDescent="0.55000000000000004">
      <c r="A343" s="537">
        <v>0</v>
      </c>
      <c r="B343" s="1034">
        <v>9</v>
      </c>
      <c r="C343" s="1033">
        <v>0</v>
      </c>
      <c r="D343" s="1034">
        <v>7</v>
      </c>
      <c r="E343" s="1033">
        <v>3</v>
      </c>
      <c r="F343" s="1034">
        <v>8</v>
      </c>
      <c r="G343" s="1033">
        <v>0</v>
      </c>
      <c r="H343" s="1034">
        <v>1</v>
      </c>
      <c r="I343" s="2877" t="str">
        <f t="shared" si="121"/>
        <v>09073801</v>
      </c>
      <c r="J343" s="2877"/>
      <c r="K343" s="3062"/>
      <c r="L343" s="3062">
        <v>72164</v>
      </c>
      <c r="M343" s="3062"/>
      <c r="N343" s="3062"/>
      <c r="O343" s="3062"/>
      <c r="P343" s="3062"/>
      <c r="Q343" s="3062"/>
      <c r="R343" s="3062"/>
      <c r="S343" s="1445" t="s">
        <v>119</v>
      </c>
      <c r="T343" s="3065" t="s">
        <v>2337</v>
      </c>
      <c r="U343" s="985"/>
      <c r="V343" s="3062" t="s">
        <v>653</v>
      </c>
      <c r="W343" s="3109" t="s">
        <v>2576</v>
      </c>
      <c r="X343" s="982" t="s">
        <v>2337</v>
      </c>
      <c r="Y343" s="548"/>
      <c r="Z343" s="547"/>
      <c r="AA343" s="547"/>
      <c r="AB343" s="1884"/>
      <c r="AC343" s="3506"/>
      <c r="AD343" s="3506"/>
      <c r="AE343" s="3506"/>
      <c r="AF343" s="3384">
        <v>120</v>
      </c>
      <c r="AG343" s="3384"/>
      <c r="AH343" s="3384"/>
      <c r="AI343" s="3384"/>
      <c r="AJ343" s="3384"/>
      <c r="AK343" s="3384"/>
      <c r="AL343" s="3384"/>
      <c r="AM343" s="3384"/>
      <c r="AN343" s="3384"/>
      <c r="AO343" s="3384">
        <v>120</v>
      </c>
      <c r="AP343" s="3384"/>
      <c r="AQ343" s="2013"/>
      <c r="AR343" s="1784"/>
      <c r="AS343" s="1784"/>
      <c r="AT343" s="1784"/>
      <c r="AU343" s="1907"/>
      <c r="AV343" s="1410"/>
      <c r="AW343" s="1850"/>
      <c r="AX343" s="1552"/>
      <c r="AY343" s="1851"/>
      <c r="AZ343" s="1616">
        <v>2</v>
      </c>
      <c r="BA343" s="1163"/>
      <c r="BB343" s="1163"/>
      <c r="BC343" s="1163"/>
      <c r="BD343" s="1164">
        <v>39.341140271493202</v>
      </c>
      <c r="BE343" s="1164">
        <v>97.631058823529401</v>
      </c>
      <c r="BF343" s="1163"/>
      <c r="BG343" s="1164">
        <v>174.00542986425299</v>
      </c>
      <c r="BH343" s="1164">
        <f t="shared" ref="BH343:BH354" si="122">SUM(BD343,BE343,BG343)</f>
        <v>310.97762895927559</v>
      </c>
      <c r="BI343" s="1162"/>
      <c r="BJ343" s="1164">
        <v>125.835425046118</v>
      </c>
      <c r="BK343" s="1164">
        <v>7.5</v>
      </c>
      <c r="BL343" s="1164">
        <v>663</v>
      </c>
      <c r="BM343" s="1164">
        <v>40.633745306496898</v>
      </c>
      <c r="BN343" s="1164">
        <f t="shared" ref="BN343:BN354" si="123">SUM(BH343,BJ343,BK343,BL343,BM343)</f>
        <v>1147.9467993118903</v>
      </c>
      <c r="BO343" s="1165"/>
      <c r="BP343" s="1200">
        <v>50</v>
      </c>
      <c r="BQ343" s="177"/>
      <c r="BR343" s="46"/>
    </row>
    <row r="344" spans="1:70" ht="20.25" hidden="1" customHeight="1" x14ac:dyDescent="0.55000000000000004">
      <c r="A344" s="537">
        <v>0</v>
      </c>
      <c r="B344" s="1034">
        <v>9</v>
      </c>
      <c r="C344" s="1033">
        <v>0</v>
      </c>
      <c r="D344" s="1034">
        <v>7</v>
      </c>
      <c r="E344" s="1033">
        <v>3</v>
      </c>
      <c r="F344" s="1034">
        <v>9</v>
      </c>
      <c r="G344" s="1033">
        <v>0</v>
      </c>
      <c r="H344" s="1034">
        <v>1</v>
      </c>
      <c r="I344" s="2877" t="str">
        <f t="shared" si="121"/>
        <v>09073901</v>
      </c>
      <c r="J344" s="2877"/>
      <c r="K344" s="3062"/>
      <c r="L344" s="3062">
        <v>72166</v>
      </c>
      <c r="M344" s="3062"/>
      <c r="N344" s="3062"/>
      <c r="O344" s="3062"/>
      <c r="P344" s="3062"/>
      <c r="Q344" s="3062"/>
      <c r="R344" s="3062"/>
      <c r="S344" s="1445" t="s">
        <v>119</v>
      </c>
      <c r="T344" s="3065" t="s">
        <v>2340</v>
      </c>
      <c r="U344" s="985"/>
      <c r="V344" s="3062" t="s">
        <v>653</v>
      </c>
      <c r="W344" s="3109" t="s">
        <v>2576</v>
      </c>
      <c r="X344" s="982" t="s">
        <v>2340</v>
      </c>
      <c r="Y344" s="548"/>
      <c r="Z344" s="547"/>
      <c r="AA344" s="547"/>
      <c r="AB344" s="1884"/>
      <c r="AC344" s="3506"/>
      <c r="AD344" s="3506"/>
      <c r="AE344" s="3506"/>
      <c r="AF344" s="3384">
        <v>100</v>
      </c>
      <c r="AG344" s="3384"/>
      <c r="AH344" s="3384"/>
      <c r="AI344" s="3384"/>
      <c r="AJ344" s="3384"/>
      <c r="AK344" s="3384"/>
      <c r="AL344" s="3384"/>
      <c r="AM344" s="3384"/>
      <c r="AN344" s="3384"/>
      <c r="AO344" s="3384">
        <v>100</v>
      </c>
      <c r="AP344" s="3384"/>
      <c r="AQ344" s="2013"/>
      <c r="AR344" s="1784"/>
      <c r="AS344" s="1784"/>
      <c r="AT344" s="1784"/>
      <c r="AU344" s="1907"/>
      <c r="AV344" s="1410"/>
      <c r="AW344" s="1850"/>
      <c r="AX344" s="1552"/>
      <c r="AY344" s="1851"/>
      <c r="AZ344" s="1616">
        <v>2</v>
      </c>
      <c r="BA344" s="1163"/>
      <c r="BB344" s="1163"/>
      <c r="BC344" s="1163"/>
      <c r="BD344" s="1164">
        <v>32.784283559577702</v>
      </c>
      <c r="BE344" s="1164">
        <v>81.359215686274496</v>
      </c>
      <c r="BF344" s="1163"/>
      <c r="BG344" s="1164">
        <v>145.00452488687799</v>
      </c>
      <c r="BH344" s="1164">
        <f t="shared" si="122"/>
        <v>259.1480241327302</v>
      </c>
      <c r="BI344" s="1162"/>
      <c r="BJ344" s="1164">
        <v>104.862854205099</v>
      </c>
      <c r="BK344" s="1164">
        <v>7.5</v>
      </c>
      <c r="BL344" s="1164">
        <v>499</v>
      </c>
      <c r="BM344" s="1164">
        <v>40.633745306496898</v>
      </c>
      <c r="BN344" s="1164">
        <f t="shared" si="123"/>
        <v>911.14462364432597</v>
      </c>
      <c r="BO344" s="1165"/>
      <c r="BP344" s="1200">
        <v>50</v>
      </c>
      <c r="BQ344" s="177"/>
      <c r="BR344" s="46"/>
    </row>
    <row r="345" spans="1:70" ht="20.25" hidden="1" customHeight="1" x14ac:dyDescent="0.55000000000000004">
      <c r="A345" s="537">
        <v>0</v>
      </c>
      <c r="B345" s="1034">
        <v>9</v>
      </c>
      <c r="C345" s="1033">
        <v>0</v>
      </c>
      <c r="D345" s="1034">
        <v>7</v>
      </c>
      <c r="E345" s="1033">
        <v>4</v>
      </c>
      <c r="F345" s="1034">
        <v>0</v>
      </c>
      <c r="G345" s="1033">
        <v>0</v>
      </c>
      <c r="H345" s="1034">
        <v>1</v>
      </c>
      <c r="I345" s="2877" t="str">
        <f t="shared" si="121"/>
        <v>09074001</v>
      </c>
      <c r="J345" s="2877"/>
      <c r="K345" s="3062"/>
      <c r="L345" s="3062">
        <v>72167</v>
      </c>
      <c r="M345" s="3062"/>
      <c r="N345" s="3062"/>
      <c r="O345" s="3062"/>
      <c r="P345" s="3062"/>
      <c r="Q345" s="3062"/>
      <c r="R345" s="3062"/>
      <c r="S345" s="1445" t="s">
        <v>119</v>
      </c>
      <c r="T345" s="3065" t="s">
        <v>2343</v>
      </c>
      <c r="U345" s="985"/>
      <c r="V345" s="3062" t="s">
        <v>653</v>
      </c>
      <c r="W345" s="3109" t="s">
        <v>2576</v>
      </c>
      <c r="X345" s="982" t="s">
        <v>2343</v>
      </c>
      <c r="Y345" s="548"/>
      <c r="Z345" s="547"/>
      <c r="AA345" s="547"/>
      <c r="AB345" s="1884"/>
      <c r="AC345" s="3506"/>
      <c r="AD345" s="3506"/>
      <c r="AE345" s="3506"/>
      <c r="AF345" s="3384">
        <v>50</v>
      </c>
      <c r="AG345" s="3384"/>
      <c r="AH345" s="3384"/>
      <c r="AI345" s="3384"/>
      <c r="AJ345" s="3384"/>
      <c r="AK345" s="3384"/>
      <c r="AL345" s="3384"/>
      <c r="AM345" s="3384"/>
      <c r="AN345" s="3384"/>
      <c r="AO345" s="3384">
        <v>50</v>
      </c>
      <c r="AP345" s="3384"/>
      <c r="AQ345" s="2013"/>
      <c r="AR345" s="1784"/>
      <c r="AS345" s="1784"/>
      <c r="AT345" s="1784"/>
      <c r="AU345" s="1907"/>
      <c r="AV345" s="1410"/>
      <c r="AW345" s="1850"/>
      <c r="AX345" s="1552"/>
      <c r="AY345" s="1851"/>
      <c r="AZ345" s="1616">
        <v>2</v>
      </c>
      <c r="BA345" s="1163"/>
      <c r="BB345" s="1163"/>
      <c r="BC345" s="1163"/>
      <c r="BD345" s="1164">
        <v>16.392141779788801</v>
      </c>
      <c r="BE345" s="1164">
        <v>40.679607843137298</v>
      </c>
      <c r="BF345" s="1163"/>
      <c r="BG345" s="1164">
        <v>72.502262443438894</v>
      </c>
      <c r="BH345" s="1164">
        <f t="shared" si="122"/>
        <v>129.57401206636499</v>
      </c>
      <c r="BI345" s="1162"/>
      <c r="BJ345" s="1164">
        <v>52.431427102549399</v>
      </c>
      <c r="BK345" s="1164">
        <v>0</v>
      </c>
      <c r="BL345" s="1164">
        <v>663</v>
      </c>
      <c r="BM345" s="1164">
        <v>40.633745306496898</v>
      </c>
      <c r="BN345" s="1164">
        <f t="shared" si="123"/>
        <v>885.63918447541118</v>
      </c>
      <c r="BO345" s="1165"/>
      <c r="BP345" s="1200"/>
      <c r="BQ345" s="177"/>
      <c r="BR345" s="46"/>
    </row>
    <row r="346" spans="1:70" ht="20.25" hidden="1" customHeight="1" x14ac:dyDescent="0.55000000000000004">
      <c r="A346" s="537">
        <v>0</v>
      </c>
      <c r="B346" s="1034">
        <v>9</v>
      </c>
      <c r="C346" s="1033">
        <v>0</v>
      </c>
      <c r="D346" s="1034">
        <v>7</v>
      </c>
      <c r="E346" s="1033">
        <v>4</v>
      </c>
      <c r="F346" s="1034">
        <v>1</v>
      </c>
      <c r="G346" s="1033">
        <v>0</v>
      </c>
      <c r="H346" s="1034">
        <v>1</v>
      </c>
      <c r="I346" s="2877" t="str">
        <f t="shared" si="121"/>
        <v>09074101</v>
      </c>
      <c r="J346" s="2877"/>
      <c r="K346" s="3062"/>
      <c r="L346" s="3062">
        <v>72168</v>
      </c>
      <c r="M346" s="3062"/>
      <c r="N346" s="3062"/>
      <c r="O346" s="3062"/>
      <c r="P346" s="3062"/>
      <c r="Q346" s="3062"/>
      <c r="R346" s="3062"/>
      <c r="S346" s="1445" t="s">
        <v>119</v>
      </c>
      <c r="T346" s="3065" t="s">
        <v>2346</v>
      </c>
      <c r="U346" s="985"/>
      <c r="V346" s="3062" t="s">
        <v>653</v>
      </c>
      <c r="W346" s="3109" t="s">
        <v>2576</v>
      </c>
      <c r="X346" s="982" t="s">
        <v>2346</v>
      </c>
      <c r="Y346" s="548"/>
      <c r="Z346" s="547"/>
      <c r="AA346" s="547"/>
      <c r="AB346" s="1884"/>
      <c r="AC346" s="3506"/>
      <c r="AD346" s="3506"/>
      <c r="AE346" s="3506"/>
      <c r="AF346" s="3384">
        <v>50</v>
      </c>
      <c r="AG346" s="3384"/>
      <c r="AH346" s="3384"/>
      <c r="AI346" s="3384"/>
      <c r="AJ346" s="3384"/>
      <c r="AK346" s="3384"/>
      <c r="AL346" s="3384"/>
      <c r="AM346" s="3384"/>
      <c r="AN346" s="3384"/>
      <c r="AO346" s="3384">
        <v>50</v>
      </c>
      <c r="AP346" s="3384"/>
      <c r="AQ346" s="2013"/>
      <c r="AR346" s="1784"/>
      <c r="AS346" s="1784"/>
      <c r="AT346" s="1784"/>
      <c r="AU346" s="1907"/>
      <c r="AV346" s="1410"/>
      <c r="AW346" s="1850"/>
      <c r="AX346" s="1552"/>
      <c r="AY346" s="1851"/>
      <c r="AZ346" s="1615">
        <v>1</v>
      </c>
      <c r="BA346" s="1163"/>
      <c r="BB346" s="1163"/>
      <c r="BC346" s="1163"/>
      <c r="BD346" s="1164">
        <v>16.392141779788801</v>
      </c>
      <c r="BE346" s="1164">
        <v>40.679607843137298</v>
      </c>
      <c r="BF346" s="1163"/>
      <c r="BG346" s="1164">
        <v>36.251131221719497</v>
      </c>
      <c r="BH346" s="1164">
        <f t="shared" si="122"/>
        <v>93.322880844645596</v>
      </c>
      <c r="BI346" s="1162"/>
      <c r="BJ346" s="1164">
        <v>52.431427102549399</v>
      </c>
      <c r="BK346" s="1164">
        <v>0</v>
      </c>
      <c r="BL346" s="1164">
        <v>296</v>
      </c>
      <c r="BM346" s="1164">
        <v>40.633745306496898</v>
      </c>
      <c r="BN346" s="1164">
        <f t="shared" si="123"/>
        <v>482.38805325369191</v>
      </c>
      <c r="BO346" s="1165"/>
      <c r="BP346" s="1200"/>
      <c r="BQ346" s="177"/>
      <c r="BR346" s="46"/>
    </row>
    <row r="347" spans="1:70" ht="20.25" hidden="1" customHeight="1" x14ac:dyDescent="0.55000000000000004">
      <c r="A347" s="537">
        <v>0</v>
      </c>
      <c r="B347" s="1034">
        <v>9</v>
      </c>
      <c r="C347" s="1033">
        <v>0</v>
      </c>
      <c r="D347" s="1034">
        <v>7</v>
      </c>
      <c r="E347" s="1033">
        <v>4</v>
      </c>
      <c r="F347" s="1034">
        <v>2</v>
      </c>
      <c r="G347" s="1033">
        <v>0</v>
      </c>
      <c r="H347" s="1034">
        <v>1</v>
      </c>
      <c r="I347" s="2877" t="str">
        <f t="shared" si="121"/>
        <v>09074201</v>
      </c>
      <c r="J347" s="2877"/>
      <c r="K347" s="3062"/>
      <c r="L347" s="3062">
        <v>72169</v>
      </c>
      <c r="M347" s="3062"/>
      <c r="N347" s="3062"/>
      <c r="O347" s="3062"/>
      <c r="P347" s="3062"/>
      <c r="Q347" s="3062"/>
      <c r="R347" s="3062"/>
      <c r="S347" s="1445" t="s">
        <v>119</v>
      </c>
      <c r="T347" s="3065" t="s">
        <v>2349</v>
      </c>
      <c r="U347" s="985"/>
      <c r="V347" s="3062" t="s">
        <v>653</v>
      </c>
      <c r="W347" s="3109" t="s">
        <v>2576</v>
      </c>
      <c r="X347" s="982" t="s">
        <v>2349</v>
      </c>
      <c r="Y347" s="548"/>
      <c r="Z347" s="547"/>
      <c r="AA347" s="547"/>
      <c r="AB347" s="1884"/>
      <c r="AC347" s="3506"/>
      <c r="AD347" s="3506"/>
      <c r="AE347" s="3506"/>
      <c r="AF347" s="3384">
        <v>50</v>
      </c>
      <c r="AG347" s="3384"/>
      <c r="AH347" s="3384"/>
      <c r="AI347" s="3384"/>
      <c r="AJ347" s="3384"/>
      <c r="AK347" s="3384"/>
      <c r="AL347" s="3384"/>
      <c r="AM347" s="3384"/>
      <c r="AN347" s="3384"/>
      <c r="AO347" s="3384">
        <v>50</v>
      </c>
      <c r="AP347" s="3384"/>
      <c r="AQ347" s="2013"/>
      <c r="AR347" s="1784"/>
      <c r="AS347" s="1784"/>
      <c r="AT347" s="1784"/>
      <c r="AU347" s="1907"/>
      <c r="AV347" s="1410"/>
      <c r="AW347" s="1850"/>
      <c r="AX347" s="1552"/>
      <c r="AY347" s="1851"/>
      <c r="AZ347" s="1615">
        <v>1</v>
      </c>
      <c r="BA347" s="1163"/>
      <c r="BB347" s="1163"/>
      <c r="BC347" s="1163"/>
      <c r="BD347" s="1164">
        <v>16.392141779788801</v>
      </c>
      <c r="BE347" s="1164">
        <v>40.679607843137298</v>
      </c>
      <c r="BF347" s="1163"/>
      <c r="BG347" s="1164">
        <v>36.251131221719497</v>
      </c>
      <c r="BH347" s="1164">
        <f t="shared" si="122"/>
        <v>93.322880844645596</v>
      </c>
      <c r="BI347" s="1162"/>
      <c r="BJ347" s="1164">
        <v>52.431427102549399</v>
      </c>
      <c r="BK347" s="1164">
        <v>0</v>
      </c>
      <c r="BL347" s="1164">
        <v>296</v>
      </c>
      <c r="BM347" s="1164">
        <v>40.633745306496898</v>
      </c>
      <c r="BN347" s="1164">
        <f t="shared" si="123"/>
        <v>482.38805325369191</v>
      </c>
      <c r="BO347" s="1165"/>
      <c r="BP347" s="1200"/>
      <c r="BQ347" s="177"/>
      <c r="BR347" s="46"/>
    </row>
    <row r="348" spans="1:70" ht="20.25" hidden="1" customHeight="1" x14ac:dyDescent="0.55000000000000004">
      <c r="A348" s="537">
        <v>0</v>
      </c>
      <c r="B348" s="1034">
        <v>9</v>
      </c>
      <c r="C348" s="1033">
        <v>0</v>
      </c>
      <c r="D348" s="1034">
        <v>7</v>
      </c>
      <c r="E348" s="1033">
        <v>4</v>
      </c>
      <c r="F348" s="1034">
        <v>3</v>
      </c>
      <c r="G348" s="1033">
        <v>0</v>
      </c>
      <c r="H348" s="1034">
        <v>1</v>
      </c>
      <c r="I348" s="2877" t="str">
        <f t="shared" si="121"/>
        <v>09074301</v>
      </c>
      <c r="J348" s="2877"/>
      <c r="K348" s="3062"/>
      <c r="L348" s="3062">
        <v>72170</v>
      </c>
      <c r="M348" s="3062"/>
      <c r="N348" s="3062"/>
      <c r="O348" s="3062"/>
      <c r="P348" s="3062"/>
      <c r="Q348" s="3062"/>
      <c r="R348" s="3062"/>
      <c r="S348" s="1445" t="s">
        <v>119</v>
      </c>
      <c r="T348" s="3065" t="s">
        <v>2352</v>
      </c>
      <c r="U348" s="985"/>
      <c r="V348" s="3062" t="s">
        <v>653</v>
      </c>
      <c r="W348" s="3109" t="s">
        <v>2576</v>
      </c>
      <c r="X348" s="982" t="s">
        <v>2352</v>
      </c>
      <c r="Y348" s="548"/>
      <c r="Z348" s="547"/>
      <c r="AA348" s="547"/>
      <c r="AB348" s="1884"/>
      <c r="AC348" s="3506"/>
      <c r="AD348" s="3506"/>
      <c r="AE348" s="3506"/>
      <c r="AF348" s="3384">
        <v>80</v>
      </c>
      <c r="AG348" s="3384"/>
      <c r="AH348" s="3384"/>
      <c r="AI348" s="3384"/>
      <c r="AJ348" s="3384"/>
      <c r="AK348" s="3384"/>
      <c r="AL348" s="3384"/>
      <c r="AM348" s="3384"/>
      <c r="AN348" s="3384"/>
      <c r="AO348" s="3384">
        <v>80</v>
      </c>
      <c r="AP348" s="3384"/>
      <c r="AQ348" s="2013"/>
      <c r="AR348" s="1784"/>
      <c r="AS348" s="1784"/>
      <c r="AT348" s="1784"/>
      <c r="AU348" s="1907"/>
      <c r="AV348" s="1410"/>
      <c r="AW348" s="1850"/>
      <c r="AX348" s="1552"/>
      <c r="AY348" s="1851"/>
      <c r="AZ348" s="1616">
        <v>2</v>
      </c>
      <c r="BA348" s="1163"/>
      <c r="BB348" s="1163"/>
      <c r="BC348" s="1163"/>
      <c r="BD348" s="1164">
        <v>26.227426847662102</v>
      </c>
      <c r="BE348" s="1164">
        <v>65.087372549019605</v>
      </c>
      <c r="BF348" s="1163"/>
      <c r="BG348" s="1164">
        <v>116.00361990950201</v>
      </c>
      <c r="BH348" s="1164">
        <f t="shared" si="122"/>
        <v>207.31841930618373</v>
      </c>
      <c r="BI348" s="1162"/>
      <c r="BJ348" s="1164">
        <v>83.890283364078996</v>
      </c>
      <c r="BK348" s="1164">
        <v>0</v>
      </c>
      <c r="BL348" s="1164">
        <v>687</v>
      </c>
      <c r="BM348" s="1164">
        <v>40.633745306496898</v>
      </c>
      <c r="BN348" s="1164">
        <f t="shared" si="123"/>
        <v>1018.8424479767596</v>
      </c>
      <c r="BO348" s="1165"/>
      <c r="BP348" s="1200"/>
      <c r="BQ348" s="177"/>
      <c r="BR348" s="46"/>
    </row>
    <row r="349" spans="1:70" ht="20.25" hidden="1" customHeight="1" x14ac:dyDescent="0.55000000000000004">
      <c r="A349" s="537">
        <v>0</v>
      </c>
      <c r="B349" s="1034">
        <v>9</v>
      </c>
      <c r="C349" s="1033">
        <v>0</v>
      </c>
      <c r="D349" s="1034">
        <v>7</v>
      </c>
      <c r="E349" s="1033">
        <v>4</v>
      </c>
      <c r="F349" s="1034">
        <v>4</v>
      </c>
      <c r="G349" s="1033">
        <v>0</v>
      </c>
      <c r="H349" s="1034">
        <v>1</v>
      </c>
      <c r="I349" s="2877" t="str">
        <f t="shared" si="121"/>
        <v>09074401</v>
      </c>
      <c r="J349" s="2877"/>
      <c r="K349" s="3062"/>
      <c r="L349" s="3062">
        <v>72171</v>
      </c>
      <c r="M349" s="3062"/>
      <c r="N349" s="3062"/>
      <c r="O349" s="3062"/>
      <c r="P349" s="3062"/>
      <c r="Q349" s="3062"/>
      <c r="R349" s="3062"/>
      <c r="S349" s="1445" t="s">
        <v>119</v>
      </c>
      <c r="T349" s="3065" t="s">
        <v>2355</v>
      </c>
      <c r="U349" s="985"/>
      <c r="V349" s="3062" t="s">
        <v>653</v>
      </c>
      <c r="W349" s="3109" t="s">
        <v>2576</v>
      </c>
      <c r="X349" s="982" t="s">
        <v>2355</v>
      </c>
      <c r="Y349" s="548"/>
      <c r="Z349" s="547"/>
      <c r="AA349" s="547"/>
      <c r="AB349" s="1884"/>
      <c r="AC349" s="3506"/>
      <c r="AD349" s="3506"/>
      <c r="AE349" s="3506"/>
      <c r="AF349" s="3384">
        <v>70</v>
      </c>
      <c r="AG349" s="3384"/>
      <c r="AH349" s="3384"/>
      <c r="AI349" s="3384"/>
      <c r="AJ349" s="3384"/>
      <c r="AK349" s="3384"/>
      <c r="AL349" s="3384"/>
      <c r="AM349" s="3384"/>
      <c r="AN349" s="3384"/>
      <c r="AO349" s="3384">
        <v>70</v>
      </c>
      <c r="AP349" s="3384"/>
      <c r="AQ349" s="2013"/>
      <c r="AR349" s="1784"/>
      <c r="AS349" s="1784"/>
      <c r="AT349" s="1784"/>
      <c r="AU349" s="1907"/>
      <c r="AV349" s="1410"/>
      <c r="AW349" s="1850"/>
      <c r="AX349" s="1552"/>
      <c r="AY349" s="1851"/>
      <c r="AZ349" s="1616">
        <v>2</v>
      </c>
      <c r="BA349" s="1163"/>
      <c r="BB349" s="1163"/>
      <c r="BC349" s="1163"/>
      <c r="BD349" s="1164">
        <v>22.948998491704401</v>
      </c>
      <c r="BE349" s="1164">
        <v>56.951450980392202</v>
      </c>
      <c r="BF349" s="1163"/>
      <c r="BG349" s="1164">
        <v>101.50316742081399</v>
      </c>
      <c r="BH349" s="1164">
        <f t="shared" si="122"/>
        <v>181.40361689291058</v>
      </c>
      <c r="BI349" s="1162"/>
      <c r="BJ349" s="1164">
        <v>73.403997943569095</v>
      </c>
      <c r="BK349" s="1164">
        <v>7.5</v>
      </c>
      <c r="BL349" s="1164">
        <v>1434</v>
      </c>
      <c r="BM349" s="1164">
        <v>40.633745306496898</v>
      </c>
      <c r="BN349" s="1164">
        <f t="shared" si="123"/>
        <v>1736.9413601429765</v>
      </c>
      <c r="BO349" s="1165"/>
      <c r="BP349" s="1200">
        <v>50</v>
      </c>
      <c r="BQ349" s="177"/>
      <c r="BR349" s="46"/>
    </row>
    <row r="350" spans="1:70" ht="20.25" hidden="1" customHeight="1" x14ac:dyDescent="0.55000000000000004">
      <c r="A350" s="537">
        <v>0</v>
      </c>
      <c r="B350" s="1034">
        <v>9</v>
      </c>
      <c r="C350" s="1033">
        <v>0</v>
      </c>
      <c r="D350" s="1034">
        <v>7</v>
      </c>
      <c r="E350" s="1033">
        <v>4</v>
      </c>
      <c r="F350" s="1034">
        <v>5</v>
      </c>
      <c r="G350" s="1033">
        <v>0</v>
      </c>
      <c r="H350" s="1034">
        <v>1</v>
      </c>
      <c r="I350" s="2877" t="str">
        <f t="shared" si="121"/>
        <v>09074501</v>
      </c>
      <c r="J350" s="2877"/>
      <c r="K350" s="3062"/>
      <c r="L350" s="3062">
        <v>72173</v>
      </c>
      <c r="M350" s="3062"/>
      <c r="N350" s="3062"/>
      <c r="O350" s="3062"/>
      <c r="P350" s="3062"/>
      <c r="Q350" s="3062"/>
      <c r="R350" s="3062"/>
      <c r="S350" s="1445" t="s">
        <v>119</v>
      </c>
      <c r="T350" s="3065" t="s">
        <v>2358</v>
      </c>
      <c r="U350" s="985"/>
      <c r="V350" s="3062" t="s">
        <v>653</v>
      </c>
      <c r="W350" s="3109" t="s">
        <v>2576</v>
      </c>
      <c r="X350" s="982" t="s">
        <v>2358</v>
      </c>
      <c r="Y350" s="548"/>
      <c r="Z350" s="547"/>
      <c r="AA350" s="547"/>
      <c r="AB350" s="1884"/>
      <c r="AC350" s="3506"/>
      <c r="AD350" s="3506"/>
      <c r="AE350" s="3506"/>
      <c r="AF350" s="3384">
        <v>40</v>
      </c>
      <c r="AG350" s="3384"/>
      <c r="AH350" s="3384"/>
      <c r="AI350" s="3384"/>
      <c r="AJ350" s="3384"/>
      <c r="AK350" s="3384"/>
      <c r="AL350" s="3384"/>
      <c r="AM350" s="3384"/>
      <c r="AN350" s="3384"/>
      <c r="AO350" s="3384">
        <v>40</v>
      </c>
      <c r="AP350" s="3384"/>
      <c r="AQ350" s="2013"/>
      <c r="AR350" s="1784"/>
      <c r="AS350" s="1784"/>
      <c r="AT350" s="1784"/>
      <c r="AU350" s="1907"/>
      <c r="AV350" s="1410"/>
      <c r="AW350" s="1850"/>
      <c r="AX350" s="1552"/>
      <c r="AY350" s="1851"/>
      <c r="AZ350" s="1615">
        <v>1</v>
      </c>
      <c r="BA350" s="1163"/>
      <c r="BB350" s="1163"/>
      <c r="BC350" s="1163"/>
      <c r="BD350" s="1164">
        <v>13.113713423831101</v>
      </c>
      <c r="BE350" s="1164">
        <v>32.543686274509803</v>
      </c>
      <c r="BF350" s="1163"/>
      <c r="BG350" s="1164">
        <v>29.000904977375601</v>
      </c>
      <c r="BH350" s="1164">
        <f t="shared" si="122"/>
        <v>74.658304675716508</v>
      </c>
      <c r="BI350" s="1162"/>
      <c r="BJ350" s="1164">
        <v>41.945141682039498</v>
      </c>
      <c r="BK350" s="1164">
        <v>0</v>
      </c>
      <c r="BL350" s="1164">
        <v>33</v>
      </c>
      <c r="BM350" s="1164">
        <v>40.633745306496898</v>
      </c>
      <c r="BN350" s="1164">
        <f t="shared" si="123"/>
        <v>190.23719166425292</v>
      </c>
      <c r="BO350" s="1165"/>
      <c r="BP350" s="1200"/>
      <c r="BQ350" s="177"/>
      <c r="BR350" s="46"/>
    </row>
    <row r="351" spans="1:70" ht="20.25" hidden="1" customHeight="1" x14ac:dyDescent="0.55000000000000004">
      <c r="A351" s="537">
        <v>0</v>
      </c>
      <c r="B351" s="1034">
        <v>9</v>
      </c>
      <c r="C351" s="1033">
        <v>0</v>
      </c>
      <c r="D351" s="1034">
        <v>7</v>
      </c>
      <c r="E351" s="1033">
        <v>4</v>
      </c>
      <c r="F351" s="1034">
        <v>6</v>
      </c>
      <c r="G351" s="1033">
        <v>0</v>
      </c>
      <c r="H351" s="1034">
        <v>1</v>
      </c>
      <c r="I351" s="2877" t="str">
        <f t="shared" si="121"/>
        <v>09074601</v>
      </c>
      <c r="J351" s="2877"/>
      <c r="K351" s="3062"/>
      <c r="L351" s="3062">
        <v>72174</v>
      </c>
      <c r="M351" s="3062"/>
      <c r="N351" s="3062"/>
      <c r="O351" s="3062"/>
      <c r="P351" s="3062"/>
      <c r="Q351" s="3062"/>
      <c r="R351" s="3062"/>
      <c r="S351" s="1445" t="s">
        <v>119</v>
      </c>
      <c r="T351" s="3065" t="s">
        <v>2361</v>
      </c>
      <c r="U351" s="985"/>
      <c r="V351" s="3062" t="s">
        <v>653</v>
      </c>
      <c r="W351" s="3109" t="s">
        <v>2576</v>
      </c>
      <c r="X351" s="982" t="s">
        <v>2361</v>
      </c>
      <c r="Y351" s="548"/>
      <c r="Z351" s="547"/>
      <c r="AA351" s="547"/>
      <c r="AB351" s="1884"/>
      <c r="AC351" s="3506"/>
      <c r="AD351" s="3506"/>
      <c r="AE351" s="3506"/>
      <c r="AF351" s="3384">
        <v>50</v>
      </c>
      <c r="AG351" s="3384"/>
      <c r="AH351" s="3384"/>
      <c r="AI351" s="3384"/>
      <c r="AJ351" s="3384"/>
      <c r="AK351" s="3384"/>
      <c r="AL351" s="3384"/>
      <c r="AM351" s="3384"/>
      <c r="AN351" s="3384"/>
      <c r="AO351" s="3384">
        <v>50</v>
      </c>
      <c r="AP351" s="3384"/>
      <c r="AQ351" s="2013"/>
      <c r="AR351" s="1784"/>
      <c r="AS351" s="1784"/>
      <c r="AT351" s="1784"/>
      <c r="AU351" s="1907"/>
      <c r="AV351" s="1410"/>
      <c r="AW351" s="1850"/>
      <c r="AX351" s="1552"/>
      <c r="AY351" s="1851"/>
      <c r="AZ351" s="1615">
        <v>1</v>
      </c>
      <c r="BA351" s="1163"/>
      <c r="BB351" s="1163"/>
      <c r="BC351" s="1163"/>
      <c r="BD351" s="1164">
        <v>16.392141779788801</v>
      </c>
      <c r="BE351" s="1164">
        <v>40.679607843137298</v>
      </c>
      <c r="BF351" s="1163"/>
      <c r="BG351" s="1164">
        <v>36.251131221719497</v>
      </c>
      <c r="BH351" s="1164">
        <f t="shared" si="122"/>
        <v>93.322880844645596</v>
      </c>
      <c r="BI351" s="1162"/>
      <c r="BJ351" s="1164">
        <v>52.431427102549399</v>
      </c>
      <c r="BK351" s="1164">
        <v>0</v>
      </c>
      <c r="BL351" s="1164">
        <v>241</v>
      </c>
      <c r="BM351" s="1164">
        <v>40.633745306496898</v>
      </c>
      <c r="BN351" s="1164">
        <f t="shared" si="123"/>
        <v>427.38805325369191</v>
      </c>
      <c r="BO351" s="1165"/>
      <c r="BP351" s="1200"/>
      <c r="BQ351" s="177"/>
      <c r="BR351" s="46"/>
    </row>
    <row r="352" spans="1:70" ht="20.25" hidden="1" customHeight="1" x14ac:dyDescent="0.55000000000000004">
      <c r="A352" s="537">
        <v>0</v>
      </c>
      <c r="B352" s="1034">
        <v>9</v>
      </c>
      <c r="C352" s="1033">
        <v>0</v>
      </c>
      <c r="D352" s="1034">
        <v>7</v>
      </c>
      <c r="E352" s="1033">
        <v>4</v>
      </c>
      <c r="F352" s="1034">
        <v>7</v>
      </c>
      <c r="G352" s="1033">
        <v>0</v>
      </c>
      <c r="H352" s="1034">
        <v>1</v>
      </c>
      <c r="I352" s="2877" t="str">
        <f t="shared" si="121"/>
        <v>09074701</v>
      </c>
      <c r="J352" s="2877"/>
      <c r="K352" s="3062"/>
      <c r="L352" s="3062">
        <v>72175</v>
      </c>
      <c r="M352" s="3062"/>
      <c r="N352" s="3062"/>
      <c r="O352" s="3062"/>
      <c r="P352" s="3062"/>
      <c r="Q352" s="3062"/>
      <c r="R352" s="3062"/>
      <c r="S352" s="1445" t="s">
        <v>119</v>
      </c>
      <c r="T352" s="3065" t="s">
        <v>2365</v>
      </c>
      <c r="U352" s="985"/>
      <c r="V352" s="3062" t="s">
        <v>653</v>
      </c>
      <c r="W352" s="3109" t="s">
        <v>2576</v>
      </c>
      <c r="X352" s="982" t="s">
        <v>2365</v>
      </c>
      <c r="Y352" s="548"/>
      <c r="Z352" s="547"/>
      <c r="AA352" s="547"/>
      <c r="AB352" s="1884"/>
      <c r="AC352" s="3506"/>
      <c r="AD352" s="3506"/>
      <c r="AE352" s="3506"/>
      <c r="AF352" s="3384">
        <v>120</v>
      </c>
      <c r="AG352" s="3384"/>
      <c r="AH352" s="3384"/>
      <c r="AI352" s="3384"/>
      <c r="AJ352" s="3384"/>
      <c r="AK352" s="3384"/>
      <c r="AL352" s="3384"/>
      <c r="AM352" s="3384"/>
      <c r="AN352" s="3384"/>
      <c r="AO352" s="3384">
        <v>120</v>
      </c>
      <c r="AP352" s="3384"/>
      <c r="AQ352" s="2013"/>
      <c r="AR352" s="1784"/>
      <c r="AS352" s="1784"/>
      <c r="AT352" s="1784"/>
      <c r="AU352" s="1907"/>
      <c r="AV352" s="1410"/>
      <c r="AW352" s="1850"/>
      <c r="AX352" s="1552"/>
      <c r="AY352" s="1851"/>
      <c r="AZ352" s="1616">
        <v>2</v>
      </c>
      <c r="BA352" s="1163"/>
      <c r="BB352" s="1163"/>
      <c r="BC352" s="1163"/>
      <c r="BD352" s="1164">
        <v>39.341140271493202</v>
      </c>
      <c r="BE352" s="1164">
        <v>97.631058823529401</v>
      </c>
      <c r="BF352" s="1163"/>
      <c r="BG352" s="1164">
        <v>174.00542986425299</v>
      </c>
      <c r="BH352" s="1164">
        <f t="shared" si="122"/>
        <v>310.97762895927559</v>
      </c>
      <c r="BI352" s="1162"/>
      <c r="BJ352" s="1164">
        <v>125.835425046118</v>
      </c>
      <c r="BK352" s="1164">
        <v>7.5</v>
      </c>
      <c r="BL352" s="1248">
        <v>1455</v>
      </c>
      <c r="BM352" s="1164">
        <v>40.633745306496898</v>
      </c>
      <c r="BN352" s="1164">
        <f t="shared" si="123"/>
        <v>1939.9467993118903</v>
      </c>
      <c r="BO352" s="1165"/>
      <c r="BP352" s="1200">
        <v>50</v>
      </c>
      <c r="BQ352" s="177"/>
      <c r="BR352" s="46"/>
    </row>
    <row r="353" spans="1:70" ht="20.25" hidden="1" customHeight="1" x14ac:dyDescent="0.55000000000000004">
      <c r="A353" s="537">
        <v>0</v>
      </c>
      <c r="B353" s="1034">
        <v>9</v>
      </c>
      <c r="C353" s="1033">
        <v>0</v>
      </c>
      <c r="D353" s="1034">
        <v>7</v>
      </c>
      <c r="E353" s="1033">
        <v>4</v>
      </c>
      <c r="F353" s="1034">
        <v>8</v>
      </c>
      <c r="G353" s="1033">
        <v>0</v>
      </c>
      <c r="H353" s="1034">
        <v>1</v>
      </c>
      <c r="I353" s="2877" t="str">
        <f t="shared" si="121"/>
        <v>09074801</v>
      </c>
      <c r="J353" s="2877"/>
      <c r="K353" s="3062"/>
      <c r="L353" s="3062">
        <v>72133</v>
      </c>
      <c r="M353" s="3062"/>
      <c r="N353" s="3062"/>
      <c r="O353" s="3062"/>
      <c r="P353" s="3062"/>
      <c r="Q353" s="3062"/>
      <c r="R353" s="3062"/>
      <c r="S353" s="1445" t="s">
        <v>119</v>
      </c>
      <c r="T353" s="3065" t="s">
        <v>2368</v>
      </c>
      <c r="U353" s="985"/>
      <c r="V353" s="3062" t="s">
        <v>653</v>
      </c>
      <c r="W353" s="3109" t="s">
        <v>2576</v>
      </c>
      <c r="X353" s="982" t="s">
        <v>2368</v>
      </c>
      <c r="Y353" s="548"/>
      <c r="Z353" s="547"/>
      <c r="AA353" s="547"/>
      <c r="AB353" s="1884"/>
      <c r="AC353" s="3506"/>
      <c r="AD353" s="3506"/>
      <c r="AE353" s="3506"/>
      <c r="AF353" s="3384">
        <v>90</v>
      </c>
      <c r="AG353" s="3384"/>
      <c r="AH353" s="3384"/>
      <c r="AI353" s="3384"/>
      <c r="AJ353" s="3384"/>
      <c r="AK353" s="3384"/>
      <c r="AL353" s="3384"/>
      <c r="AM353" s="3384"/>
      <c r="AN353" s="3384"/>
      <c r="AO353" s="3384">
        <v>90</v>
      </c>
      <c r="AP353" s="3384"/>
      <c r="AQ353" s="2013"/>
      <c r="AR353" s="1784"/>
      <c r="AS353" s="1784"/>
      <c r="AT353" s="1784"/>
      <c r="AU353" s="1907"/>
      <c r="AV353" s="1410"/>
      <c r="AW353" s="1850"/>
      <c r="AX353" s="1552"/>
      <c r="AY353" s="1851"/>
      <c r="AZ353" s="1616">
        <v>2</v>
      </c>
      <c r="BA353" s="1163"/>
      <c r="BB353" s="1163"/>
      <c r="BC353" s="1163"/>
      <c r="BD353" s="1164">
        <v>29.505855203619902</v>
      </c>
      <c r="BE353" s="1164">
        <v>73.2232941176471</v>
      </c>
      <c r="BF353" s="1163"/>
      <c r="BG353" s="1164">
        <v>130.50407239819</v>
      </c>
      <c r="BH353" s="1164">
        <f t="shared" si="122"/>
        <v>233.23322171945699</v>
      </c>
      <c r="BI353" s="1162"/>
      <c r="BJ353" s="1164">
        <v>94.376568784588898</v>
      </c>
      <c r="BK353" s="1164">
        <v>0</v>
      </c>
      <c r="BL353" s="1164">
        <v>633</v>
      </c>
      <c r="BM353" s="1164">
        <v>40.633745306496898</v>
      </c>
      <c r="BN353" s="1164">
        <f t="shared" si="123"/>
        <v>1001.2435358105428</v>
      </c>
      <c r="BO353" s="1165"/>
      <c r="BP353" s="1200"/>
      <c r="BQ353" s="177"/>
      <c r="BR353" s="46"/>
    </row>
    <row r="354" spans="1:70" ht="20.25" hidden="1" customHeight="1" x14ac:dyDescent="0.55000000000000004">
      <c r="A354" s="537">
        <v>0</v>
      </c>
      <c r="B354" s="1034">
        <v>9</v>
      </c>
      <c r="C354" s="1033">
        <v>0</v>
      </c>
      <c r="D354" s="1034">
        <v>7</v>
      </c>
      <c r="E354" s="1033">
        <v>4</v>
      </c>
      <c r="F354" s="1034">
        <v>9</v>
      </c>
      <c r="G354" s="1033">
        <v>0</v>
      </c>
      <c r="H354" s="1034">
        <v>1</v>
      </c>
      <c r="I354" s="2877" t="str">
        <f t="shared" si="121"/>
        <v>09074901</v>
      </c>
      <c r="J354" s="2877"/>
      <c r="K354" s="3062"/>
      <c r="L354" s="3062">
        <v>72177</v>
      </c>
      <c r="M354" s="3062"/>
      <c r="N354" s="3062"/>
      <c r="O354" s="3062"/>
      <c r="P354" s="3062"/>
      <c r="Q354" s="3062"/>
      <c r="R354" s="3062"/>
      <c r="S354" s="1445" t="s">
        <v>119</v>
      </c>
      <c r="T354" s="3065" t="s">
        <v>2371</v>
      </c>
      <c r="U354" s="985"/>
      <c r="V354" s="3062" t="s">
        <v>653</v>
      </c>
      <c r="W354" s="3109" t="s">
        <v>2576</v>
      </c>
      <c r="X354" s="982" t="s">
        <v>2371</v>
      </c>
      <c r="Y354" s="548"/>
      <c r="Z354" s="547"/>
      <c r="AA354" s="547"/>
      <c r="AB354" s="1884"/>
      <c r="AC354" s="3506"/>
      <c r="AD354" s="3506"/>
      <c r="AE354" s="3506"/>
      <c r="AF354" s="3384">
        <v>90</v>
      </c>
      <c r="AG354" s="3384"/>
      <c r="AH354" s="3384"/>
      <c r="AI354" s="3384"/>
      <c r="AJ354" s="3384"/>
      <c r="AK354" s="3384"/>
      <c r="AL354" s="3384"/>
      <c r="AM354" s="3384"/>
      <c r="AN354" s="3384"/>
      <c r="AO354" s="3384">
        <v>90</v>
      </c>
      <c r="AP354" s="3384"/>
      <c r="AQ354" s="2013"/>
      <c r="AR354" s="1784"/>
      <c r="AS354" s="1784"/>
      <c r="AT354" s="1784"/>
      <c r="AU354" s="1907"/>
      <c r="AV354" s="1410"/>
      <c r="AW354" s="1850"/>
      <c r="AX354" s="1552"/>
      <c r="AY354" s="1851"/>
      <c r="AZ354" s="1616">
        <v>2</v>
      </c>
      <c r="BA354" s="1163"/>
      <c r="BB354" s="1163"/>
      <c r="BC354" s="1163"/>
      <c r="BD354" s="1164">
        <v>29.505855203619902</v>
      </c>
      <c r="BE354" s="1164">
        <v>73.2232941176471</v>
      </c>
      <c r="BF354" s="1163"/>
      <c r="BG354" s="1164">
        <v>130.50407239819</v>
      </c>
      <c r="BH354" s="1164">
        <f t="shared" si="122"/>
        <v>233.23322171945699</v>
      </c>
      <c r="BI354" s="1162"/>
      <c r="BJ354" s="1164">
        <v>94.376568784588898</v>
      </c>
      <c r="BK354" s="1164">
        <v>0</v>
      </c>
      <c r="BL354" s="1164">
        <v>241</v>
      </c>
      <c r="BM354" s="1164">
        <v>40.633745306496898</v>
      </c>
      <c r="BN354" s="1164">
        <f t="shared" si="123"/>
        <v>609.24353581054277</v>
      </c>
      <c r="BO354" s="1165"/>
      <c r="BP354" s="1200"/>
      <c r="BQ354" s="177"/>
      <c r="BR354" s="46"/>
    </row>
    <row r="355" spans="1:70" ht="20.25" hidden="1" customHeight="1" x14ac:dyDescent="0.55000000000000004">
      <c r="A355" s="90"/>
      <c r="B355" s="1027"/>
      <c r="C355" s="1026"/>
      <c r="D355" s="1027"/>
      <c r="E355" s="1026"/>
      <c r="F355" s="1027"/>
      <c r="G355" s="1026"/>
      <c r="H355" s="1027"/>
      <c r="I355" s="2861" t="str">
        <f t="shared" si="121"/>
        <v/>
      </c>
      <c r="J355" s="2861"/>
      <c r="K355" s="3049"/>
      <c r="L355" s="3049"/>
      <c r="M355" s="3050"/>
      <c r="N355" s="3050"/>
      <c r="O355" s="3050"/>
      <c r="P355" s="3050"/>
      <c r="Q355" s="3050"/>
      <c r="R355" s="3050"/>
      <c r="S355" s="3049"/>
      <c r="T355" s="3069"/>
      <c r="U355" s="1031"/>
      <c r="V355" s="3049"/>
      <c r="W355" s="3110"/>
      <c r="X355" s="3049"/>
      <c r="Y355" s="61"/>
      <c r="Z355" s="61"/>
      <c r="AA355" s="61"/>
      <c r="AB355" s="1885"/>
      <c r="AC355" s="3528"/>
      <c r="AD355" s="3528"/>
      <c r="AE355" s="3528"/>
      <c r="AF355" s="3384"/>
      <c r="AG355" s="3384"/>
      <c r="AH355" s="3384"/>
      <c r="AI355" s="3384"/>
      <c r="AJ355" s="3384"/>
      <c r="AK355" s="3384"/>
      <c r="AL355" s="3384"/>
      <c r="AM355" s="3384"/>
      <c r="AN355" s="3384"/>
      <c r="AO355" s="3384"/>
      <c r="AP355" s="3384"/>
      <c r="AQ355" s="2013"/>
      <c r="AR355" s="1784"/>
      <c r="AS355" s="1784"/>
      <c r="AT355" s="1784"/>
      <c r="AU355" s="1907"/>
      <c r="AV355" s="1410"/>
      <c r="AW355" s="1850"/>
      <c r="AX355" s="1552"/>
      <c r="AY355" s="1851"/>
      <c r="AZ355" s="1555"/>
      <c r="BA355" s="1163"/>
      <c r="BB355" s="1163"/>
      <c r="BC355" s="1163"/>
      <c r="BD355" s="1164"/>
      <c r="BE355" s="1164"/>
      <c r="BF355" s="1163"/>
      <c r="BG355" s="1164"/>
      <c r="BH355" s="1164"/>
      <c r="BI355" s="1162"/>
      <c r="BJ355" s="1164"/>
      <c r="BK355" s="1164"/>
      <c r="BL355" s="1164"/>
      <c r="BM355" s="1164"/>
      <c r="BN355" s="1164"/>
      <c r="BO355" s="1165"/>
      <c r="BP355" s="1200"/>
      <c r="BQ355" s="177"/>
      <c r="BR355" s="46"/>
    </row>
    <row r="356" spans="1:70" ht="20.25" hidden="1" customHeight="1" x14ac:dyDescent="0.6">
      <c r="A356" s="809"/>
      <c r="B356" s="1037"/>
      <c r="C356" s="1036"/>
      <c r="D356" s="1037"/>
      <c r="E356" s="1036"/>
      <c r="F356" s="1037"/>
      <c r="G356" s="1036"/>
      <c r="H356" s="1037"/>
      <c r="I356" s="2860" t="str">
        <f t="shared" si="121"/>
        <v/>
      </c>
      <c r="J356" s="2860"/>
      <c r="K356" s="1042">
        <v>220</v>
      </c>
      <c r="L356" s="3048"/>
      <c r="M356" s="3048"/>
      <c r="N356" s="3048"/>
      <c r="O356" s="3048"/>
      <c r="P356" s="3048"/>
      <c r="Q356" s="3048"/>
      <c r="R356" s="3048"/>
      <c r="S356" s="3068" t="s">
        <v>119</v>
      </c>
      <c r="T356" s="1041" t="s">
        <v>2373</v>
      </c>
      <c r="U356" s="1084"/>
      <c r="V356" s="1040"/>
      <c r="W356" s="3132"/>
      <c r="X356" s="1041" t="s">
        <v>2373</v>
      </c>
      <c r="Y356" s="945"/>
      <c r="Z356" s="945"/>
      <c r="AA356" s="945"/>
      <c r="AB356" s="1607"/>
      <c r="AC356" s="3658"/>
      <c r="AD356" s="3658"/>
      <c r="AE356" s="3658"/>
      <c r="AF356" s="3620"/>
      <c r="AG356" s="3620"/>
      <c r="AH356" s="3620"/>
      <c r="AI356" s="3620"/>
      <c r="AJ356" s="3620"/>
      <c r="AK356" s="3620"/>
      <c r="AL356" s="3620"/>
      <c r="AM356" s="3620"/>
      <c r="AN356" s="3620"/>
      <c r="AO356" s="3620"/>
      <c r="AP356" s="3620"/>
      <c r="AQ356" s="2148"/>
      <c r="AR356" s="1957"/>
      <c r="AS356" s="1957"/>
      <c r="AT356" s="1957"/>
      <c r="AU356" s="1973"/>
      <c r="AV356" s="1945"/>
      <c r="AW356" s="1935"/>
      <c r="AX356" s="1599"/>
      <c r="AY356" s="1936"/>
      <c r="AZ356" s="1627"/>
      <c r="BA356" s="1222"/>
      <c r="BB356" s="1222"/>
      <c r="BC356" s="1222"/>
      <c r="BD356" s="1223"/>
      <c r="BE356" s="1223"/>
      <c r="BF356" s="1222"/>
      <c r="BG356" s="1223"/>
      <c r="BH356" s="1223"/>
      <c r="BI356" s="1232"/>
      <c r="BJ356" s="1223"/>
      <c r="BK356" s="1223"/>
      <c r="BL356" s="1223"/>
      <c r="BM356" s="1223"/>
      <c r="BN356" s="1223"/>
      <c r="BO356" s="1224"/>
      <c r="BP356" s="1225"/>
      <c r="BQ356" s="177"/>
      <c r="BR356" s="46"/>
    </row>
    <row r="357" spans="1:70" ht="20.25" hidden="1" customHeight="1" x14ac:dyDescent="0.6">
      <c r="A357" s="90"/>
      <c r="B357" s="1027"/>
      <c r="C357" s="1026"/>
      <c r="D357" s="1027"/>
      <c r="E357" s="1026"/>
      <c r="F357" s="1027"/>
      <c r="G357" s="1026"/>
      <c r="H357" s="1027"/>
      <c r="I357" s="2861" t="str">
        <f t="shared" si="121"/>
        <v/>
      </c>
      <c r="J357" s="2861"/>
      <c r="K357" s="1030"/>
      <c r="L357" s="3049"/>
      <c r="M357" s="3050"/>
      <c r="N357" s="3050"/>
      <c r="O357" s="3050"/>
      <c r="P357" s="3050"/>
      <c r="Q357" s="3050"/>
      <c r="R357" s="3050"/>
      <c r="S357" s="3049"/>
      <c r="T357" s="3069"/>
      <c r="U357" s="1028"/>
      <c r="V357" s="3049"/>
      <c r="W357" s="3110"/>
      <c r="X357" s="3049"/>
      <c r="Y357" s="144"/>
      <c r="Z357" s="144"/>
      <c r="AA357" s="144"/>
      <c r="AB357" s="1822"/>
      <c r="AC357" s="3649"/>
      <c r="AD357" s="3649"/>
      <c r="AE357" s="3649"/>
      <c r="AF357" s="3384"/>
      <c r="AG357" s="3384"/>
      <c r="AH357" s="3384"/>
      <c r="AI357" s="3384"/>
      <c r="AJ357" s="3384"/>
      <c r="AK357" s="3384"/>
      <c r="AL357" s="3384"/>
      <c r="AM357" s="3384"/>
      <c r="AN357" s="3384"/>
      <c r="AO357" s="3384"/>
      <c r="AP357" s="3384"/>
      <c r="AQ357" s="2013"/>
      <c r="AR357" s="1784"/>
      <c r="AS357" s="1784"/>
      <c r="AT357" s="1784"/>
      <c r="AU357" s="1907"/>
      <c r="AV357" s="1410"/>
      <c r="AW357" s="1850"/>
      <c r="AX357" s="1552"/>
      <c r="AY357" s="1851"/>
      <c r="AZ357" s="1555"/>
      <c r="BA357" s="1163"/>
      <c r="BB357" s="1163"/>
      <c r="BC357" s="1163"/>
      <c r="BD357" s="1164"/>
      <c r="BE357" s="1164"/>
      <c r="BF357" s="1163"/>
      <c r="BG357" s="1164"/>
      <c r="BH357" s="1164"/>
      <c r="BI357" s="1162"/>
      <c r="BJ357" s="1164"/>
      <c r="BK357" s="1164"/>
      <c r="BL357" s="1164"/>
      <c r="BM357" s="1164"/>
      <c r="BN357" s="1164"/>
      <c r="BO357" s="1165"/>
      <c r="BP357" s="1200"/>
      <c r="BQ357" s="177"/>
      <c r="BR357" s="46"/>
    </row>
    <row r="358" spans="1:70" ht="20.25" hidden="1" customHeight="1" x14ac:dyDescent="0.55000000000000004">
      <c r="A358" s="537">
        <v>0</v>
      </c>
      <c r="B358" s="1034">
        <v>9</v>
      </c>
      <c r="C358" s="1033">
        <v>0</v>
      </c>
      <c r="D358" s="1034">
        <v>7</v>
      </c>
      <c r="E358" s="1033">
        <v>5</v>
      </c>
      <c r="F358" s="1034">
        <v>0</v>
      </c>
      <c r="G358" s="1033">
        <v>0</v>
      </c>
      <c r="H358" s="1034">
        <v>1</v>
      </c>
      <c r="I358" s="2877" t="str">
        <f t="shared" si="121"/>
        <v>09075001</v>
      </c>
      <c r="J358" s="2877"/>
      <c r="K358" s="3062"/>
      <c r="L358" s="3062">
        <v>722001</v>
      </c>
      <c r="M358" s="3062"/>
      <c r="N358" s="3062"/>
      <c r="O358" s="3062"/>
      <c r="P358" s="3062"/>
      <c r="Q358" s="3062"/>
      <c r="R358" s="3062"/>
      <c r="S358" s="1445" t="s">
        <v>119</v>
      </c>
      <c r="T358" s="3065" t="s">
        <v>2374</v>
      </c>
      <c r="U358" s="985"/>
      <c r="V358" s="3062" t="s">
        <v>653</v>
      </c>
      <c r="W358" s="3109" t="s">
        <v>2576</v>
      </c>
      <c r="X358" s="982" t="s">
        <v>2374</v>
      </c>
      <c r="Y358" s="548"/>
      <c r="Z358" s="547"/>
      <c r="AA358" s="547"/>
      <c r="AB358" s="1884"/>
      <c r="AC358" s="3506"/>
      <c r="AD358" s="3506"/>
      <c r="AE358" s="3506"/>
      <c r="AF358" s="3384">
        <v>90</v>
      </c>
      <c r="AG358" s="3384"/>
      <c r="AH358" s="3384"/>
      <c r="AI358" s="3384"/>
      <c r="AJ358" s="3384"/>
      <c r="AK358" s="3384"/>
      <c r="AL358" s="3384"/>
      <c r="AM358" s="3384"/>
      <c r="AN358" s="3384"/>
      <c r="AO358" s="3384">
        <v>90</v>
      </c>
      <c r="AP358" s="3384"/>
      <c r="AQ358" s="2013"/>
      <c r="AR358" s="1784"/>
      <c r="AS358" s="1784"/>
      <c r="AT358" s="1784"/>
      <c r="AU358" s="1907"/>
      <c r="AV358" s="1410"/>
      <c r="AW358" s="1850"/>
      <c r="AX358" s="1552"/>
      <c r="AY358" s="1851"/>
      <c r="AZ358" s="1616">
        <v>2</v>
      </c>
      <c r="BA358" s="1163"/>
      <c r="BB358" s="1163"/>
      <c r="BC358" s="1163"/>
      <c r="BD358" s="1164">
        <v>29.505855203619902</v>
      </c>
      <c r="BE358" s="1164">
        <v>73.2232941176471</v>
      </c>
      <c r="BF358" s="1163"/>
      <c r="BG358" s="1164">
        <v>130.50407239819</v>
      </c>
      <c r="BH358" s="1164">
        <f t="shared" ref="BH358:BH369" si="124">SUM(BD358,BE358,BG358)</f>
        <v>233.23322171945699</v>
      </c>
      <c r="BI358" s="1162"/>
      <c r="BJ358" s="1164">
        <v>94.376568784588898</v>
      </c>
      <c r="BK358" s="1164">
        <v>0</v>
      </c>
      <c r="BL358" s="1164">
        <v>300</v>
      </c>
      <c r="BM358" s="1164">
        <v>40.633745306496898</v>
      </c>
      <c r="BN358" s="1164">
        <f t="shared" ref="BN358:BN369" si="125">SUM(BH358,BJ358,BK358,BL358,BM358)</f>
        <v>668.24353581054277</v>
      </c>
      <c r="BO358" s="1165"/>
      <c r="BP358" s="1200"/>
      <c r="BQ358" s="177"/>
      <c r="BR358" s="46"/>
    </row>
    <row r="359" spans="1:70" ht="20.25" hidden="1" customHeight="1" x14ac:dyDescent="0.55000000000000004">
      <c r="A359" s="537">
        <v>0</v>
      </c>
      <c r="B359" s="1034">
        <v>9</v>
      </c>
      <c r="C359" s="1033">
        <v>0</v>
      </c>
      <c r="D359" s="1034">
        <v>7</v>
      </c>
      <c r="E359" s="1033">
        <v>5</v>
      </c>
      <c r="F359" s="1034">
        <v>1</v>
      </c>
      <c r="G359" s="1033">
        <v>0</v>
      </c>
      <c r="H359" s="1034">
        <v>1</v>
      </c>
      <c r="I359" s="2877" t="str">
        <f t="shared" si="121"/>
        <v>09075101</v>
      </c>
      <c r="J359" s="2877"/>
      <c r="K359" s="3062"/>
      <c r="L359" s="3062">
        <v>72201</v>
      </c>
      <c r="M359" s="3062"/>
      <c r="N359" s="3062"/>
      <c r="O359" s="3062"/>
      <c r="P359" s="3062"/>
      <c r="Q359" s="3062"/>
      <c r="R359" s="3062"/>
      <c r="S359" s="1445" t="s">
        <v>119</v>
      </c>
      <c r="T359" s="3065" t="s">
        <v>2376</v>
      </c>
      <c r="U359" s="985"/>
      <c r="V359" s="3062" t="s">
        <v>653</v>
      </c>
      <c r="W359" s="3109" t="s">
        <v>2576</v>
      </c>
      <c r="X359" s="982" t="s">
        <v>2376</v>
      </c>
      <c r="Y359" s="548"/>
      <c r="Z359" s="547"/>
      <c r="AA359" s="547"/>
      <c r="AB359" s="1884"/>
      <c r="AC359" s="3506"/>
      <c r="AD359" s="3506"/>
      <c r="AE359" s="3506"/>
      <c r="AF359" s="3384">
        <v>90</v>
      </c>
      <c r="AG359" s="3384"/>
      <c r="AH359" s="3384"/>
      <c r="AI359" s="3384"/>
      <c r="AJ359" s="3384"/>
      <c r="AK359" s="3384"/>
      <c r="AL359" s="3384"/>
      <c r="AM359" s="3384"/>
      <c r="AN359" s="3384"/>
      <c r="AO359" s="3384">
        <v>90</v>
      </c>
      <c r="AP359" s="3384"/>
      <c r="AQ359" s="2013"/>
      <c r="AR359" s="1784"/>
      <c r="AS359" s="1784"/>
      <c r="AT359" s="1784"/>
      <c r="AU359" s="1907"/>
      <c r="AV359" s="1410"/>
      <c r="AW359" s="1850"/>
      <c r="AX359" s="1552"/>
      <c r="AY359" s="1851"/>
      <c r="AZ359" s="1616">
        <v>2</v>
      </c>
      <c r="BA359" s="1163"/>
      <c r="BB359" s="1163"/>
      <c r="BC359" s="1163"/>
      <c r="BD359" s="1164">
        <v>29.505855203619902</v>
      </c>
      <c r="BE359" s="1164">
        <v>73.2232941176471</v>
      </c>
      <c r="BF359" s="1163"/>
      <c r="BG359" s="1164">
        <v>130.50407239819</v>
      </c>
      <c r="BH359" s="1164">
        <f t="shared" si="124"/>
        <v>233.23322171945699</v>
      </c>
      <c r="BI359" s="1162"/>
      <c r="BJ359" s="1164">
        <v>94.376568784588898</v>
      </c>
      <c r="BK359" s="1164">
        <v>0</v>
      </c>
      <c r="BL359" s="1164">
        <v>1434</v>
      </c>
      <c r="BM359" s="1164">
        <v>40.633745306496898</v>
      </c>
      <c r="BN359" s="1164">
        <f t="shared" si="125"/>
        <v>1802.2435358105429</v>
      </c>
      <c r="BO359" s="1165"/>
      <c r="BP359" s="1200"/>
      <c r="BQ359" s="177"/>
      <c r="BR359" s="46"/>
    </row>
    <row r="360" spans="1:70" ht="20.25" hidden="1" customHeight="1" x14ac:dyDescent="0.55000000000000004">
      <c r="A360" s="537">
        <v>0</v>
      </c>
      <c r="B360" s="1034">
        <v>9</v>
      </c>
      <c r="C360" s="1033">
        <v>0</v>
      </c>
      <c r="D360" s="1034">
        <v>7</v>
      </c>
      <c r="E360" s="1033">
        <v>5</v>
      </c>
      <c r="F360" s="1034">
        <v>2</v>
      </c>
      <c r="G360" s="1033">
        <v>0</v>
      </c>
      <c r="H360" s="1034">
        <v>1</v>
      </c>
      <c r="I360" s="2877" t="str">
        <f t="shared" si="121"/>
        <v>09075201</v>
      </c>
      <c r="J360" s="2877"/>
      <c r="K360" s="3062"/>
      <c r="L360" s="3062">
        <v>72202</v>
      </c>
      <c r="M360" s="3062"/>
      <c r="N360" s="3062"/>
      <c r="O360" s="3062"/>
      <c r="P360" s="3062"/>
      <c r="Q360" s="3062"/>
      <c r="R360" s="3062"/>
      <c r="S360" s="1445" t="s">
        <v>119</v>
      </c>
      <c r="T360" s="3065" t="s">
        <v>2378</v>
      </c>
      <c r="U360" s="985"/>
      <c r="V360" s="3062" t="s">
        <v>653</v>
      </c>
      <c r="W360" s="3109" t="s">
        <v>2576</v>
      </c>
      <c r="X360" s="982" t="s">
        <v>2378</v>
      </c>
      <c r="Y360" s="548"/>
      <c r="Z360" s="547"/>
      <c r="AA360" s="547"/>
      <c r="AB360" s="1884"/>
      <c r="AC360" s="3506"/>
      <c r="AD360" s="3506"/>
      <c r="AE360" s="3506"/>
      <c r="AF360" s="3384">
        <v>40</v>
      </c>
      <c r="AG360" s="3384"/>
      <c r="AH360" s="3384"/>
      <c r="AI360" s="3384"/>
      <c r="AJ360" s="3384"/>
      <c r="AK360" s="3384"/>
      <c r="AL360" s="3384"/>
      <c r="AM360" s="3384"/>
      <c r="AN360" s="3384"/>
      <c r="AO360" s="3384">
        <v>40</v>
      </c>
      <c r="AP360" s="3384"/>
      <c r="AQ360" s="2013"/>
      <c r="AR360" s="1784"/>
      <c r="AS360" s="1784"/>
      <c r="AT360" s="1784"/>
      <c r="AU360" s="1907"/>
      <c r="AV360" s="1410"/>
      <c r="AW360" s="1850"/>
      <c r="AX360" s="1552"/>
      <c r="AY360" s="1851"/>
      <c r="AZ360" s="1615">
        <v>1</v>
      </c>
      <c r="BA360" s="1163"/>
      <c r="BB360" s="1163"/>
      <c r="BC360" s="1163"/>
      <c r="BD360" s="1164">
        <v>13.113713423831101</v>
      </c>
      <c r="BE360" s="1164">
        <v>32.543686274509803</v>
      </c>
      <c r="BF360" s="1163"/>
      <c r="BG360" s="1164">
        <v>29.000904977375601</v>
      </c>
      <c r="BH360" s="1164">
        <f t="shared" si="124"/>
        <v>74.658304675716508</v>
      </c>
      <c r="BI360" s="1162"/>
      <c r="BJ360" s="1164">
        <v>41.945141682039498</v>
      </c>
      <c r="BK360" s="1164">
        <v>0</v>
      </c>
      <c r="BL360" s="1164">
        <v>241</v>
      </c>
      <c r="BM360" s="1164">
        <v>40.633745306496898</v>
      </c>
      <c r="BN360" s="1164">
        <f t="shared" si="125"/>
        <v>398.23719166425292</v>
      </c>
      <c r="BO360" s="1165"/>
      <c r="BP360" s="1200"/>
      <c r="BQ360" s="177"/>
      <c r="BR360" s="46"/>
    </row>
    <row r="361" spans="1:70" ht="20.25" hidden="1" customHeight="1" x14ac:dyDescent="0.55000000000000004">
      <c r="A361" s="537">
        <v>0</v>
      </c>
      <c r="B361" s="1034">
        <v>9</v>
      </c>
      <c r="C361" s="1033">
        <v>0</v>
      </c>
      <c r="D361" s="1034">
        <v>7</v>
      </c>
      <c r="E361" s="1033">
        <v>5</v>
      </c>
      <c r="F361" s="1034">
        <v>3</v>
      </c>
      <c r="G361" s="1033">
        <v>0</v>
      </c>
      <c r="H361" s="1034">
        <v>1</v>
      </c>
      <c r="I361" s="2877" t="str">
        <f t="shared" si="121"/>
        <v>09075301</v>
      </c>
      <c r="J361" s="2877"/>
      <c r="K361" s="3062"/>
      <c r="L361" s="3062">
        <v>72203</v>
      </c>
      <c r="M361" s="3062"/>
      <c r="N361" s="3062"/>
      <c r="O361" s="3062"/>
      <c r="P361" s="3062"/>
      <c r="Q361" s="3062"/>
      <c r="R361" s="3062"/>
      <c r="S361" s="1445" t="s">
        <v>119</v>
      </c>
      <c r="T361" s="3065" t="s">
        <v>2380</v>
      </c>
      <c r="U361" s="985"/>
      <c r="V361" s="3062" t="s">
        <v>653</v>
      </c>
      <c r="W361" s="3109" t="s">
        <v>2576</v>
      </c>
      <c r="X361" s="982" t="s">
        <v>2380</v>
      </c>
      <c r="Y361" s="548"/>
      <c r="Z361" s="547"/>
      <c r="AA361" s="547"/>
      <c r="AB361" s="1884"/>
      <c r="AC361" s="3506"/>
      <c r="AD361" s="3506"/>
      <c r="AE361" s="3506"/>
      <c r="AF361" s="3384">
        <v>100</v>
      </c>
      <c r="AG361" s="3384"/>
      <c r="AH361" s="3384"/>
      <c r="AI361" s="3384"/>
      <c r="AJ361" s="3384"/>
      <c r="AK361" s="3384"/>
      <c r="AL361" s="3384"/>
      <c r="AM361" s="3384"/>
      <c r="AN361" s="3384"/>
      <c r="AO361" s="3384">
        <v>100</v>
      </c>
      <c r="AP361" s="3384"/>
      <c r="AQ361" s="2013"/>
      <c r="AR361" s="1784"/>
      <c r="AS361" s="1784"/>
      <c r="AT361" s="1784"/>
      <c r="AU361" s="1907"/>
      <c r="AV361" s="1410"/>
      <c r="AW361" s="1850"/>
      <c r="AX361" s="1552"/>
      <c r="AY361" s="1851"/>
      <c r="AZ361" s="1616">
        <v>2</v>
      </c>
      <c r="BA361" s="1163"/>
      <c r="BB361" s="1163"/>
      <c r="BC361" s="1163"/>
      <c r="BD361" s="1164">
        <v>32.784283559577702</v>
      </c>
      <c r="BE361" s="1164">
        <v>81.359215686274496</v>
      </c>
      <c r="BF361" s="1163"/>
      <c r="BG361" s="1164">
        <v>145.00452488687799</v>
      </c>
      <c r="BH361" s="1164">
        <f t="shared" si="124"/>
        <v>259.1480241327302</v>
      </c>
      <c r="BI361" s="1162"/>
      <c r="BJ361" s="1164">
        <v>104.862854205099</v>
      </c>
      <c r="BK361" s="1164">
        <v>0</v>
      </c>
      <c r="BL361" s="1164">
        <v>540</v>
      </c>
      <c r="BM361" s="1164">
        <v>40.633745306496898</v>
      </c>
      <c r="BN361" s="1164">
        <f t="shared" si="125"/>
        <v>944.64462364432597</v>
      </c>
      <c r="BO361" s="1165"/>
      <c r="BP361" s="1200"/>
      <c r="BQ361" s="177"/>
      <c r="BR361" s="46"/>
    </row>
    <row r="362" spans="1:70" ht="20.25" hidden="1" customHeight="1" x14ac:dyDescent="0.55000000000000004">
      <c r="A362" s="537">
        <v>0</v>
      </c>
      <c r="B362" s="1034">
        <v>9</v>
      </c>
      <c r="C362" s="1033">
        <v>0</v>
      </c>
      <c r="D362" s="1034">
        <v>7</v>
      </c>
      <c r="E362" s="1033">
        <v>5</v>
      </c>
      <c r="F362" s="1034">
        <v>4</v>
      </c>
      <c r="G362" s="1033">
        <v>0</v>
      </c>
      <c r="H362" s="1034">
        <v>1</v>
      </c>
      <c r="I362" s="2877" t="str">
        <f t="shared" si="121"/>
        <v>09075401</v>
      </c>
      <c r="J362" s="2877"/>
      <c r="K362" s="3062"/>
      <c r="L362" s="3062">
        <v>72204</v>
      </c>
      <c r="M362" s="3062"/>
      <c r="N362" s="3062"/>
      <c r="O362" s="3062"/>
      <c r="P362" s="3062"/>
      <c r="Q362" s="3062"/>
      <c r="R362" s="3062"/>
      <c r="S362" s="1445" t="s">
        <v>119</v>
      </c>
      <c r="T362" s="3065" t="s">
        <v>2382</v>
      </c>
      <c r="U362" s="985"/>
      <c r="V362" s="3062" t="s">
        <v>653</v>
      </c>
      <c r="W362" s="3109" t="s">
        <v>2576</v>
      </c>
      <c r="X362" s="982" t="s">
        <v>2382</v>
      </c>
      <c r="Y362" s="548"/>
      <c r="Z362" s="547"/>
      <c r="AA362" s="547"/>
      <c r="AB362" s="1884"/>
      <c r="AC362" s="3506"/>
      <c r="AD362" s="3506"/>
      <c r="AE362" s="3506"/>
      <c r="AF362" s="3384">
        <v>120</v>
      </c>
      <c r="AG362" s="3384"/>
      <c r="AH362" s="3384"/>
      <c r="AI362" s="3384"/>
      <c r="AJ362" s="3384"/>
      <c r="AK362" s="3384"/>
      <c r="AL362" s="3384"/>
      <c r="AM362" s="3384"/>
      <c r="AN362" s="3384"/>
      <c r="AO362" s="3384">
        <v>120</v>
      </c>
      <c r="AP362" s="3384"/>
      <c r="AQ362" s="2013"/>
      <c r="AR362" s="1784"/>
      <c r="AS362" s="1784"/>
      <c r="AT362" s="1784"/>
      <c r="AU362" s="1907"/>
      <c r="AV362" s="1410"/>
      <c r="AW362" s="1850"/>
      <c r="AX362" s="1552"/>
      <c r="AY362" s="1851"/>
      <c r="AZ362" s="1616">
        <v>2</v>
      </c>
      <c r="BA362" s="1163"/>
      <c r="BB362" s="1163"/>
      <c r="BC362" s="1163"/>
      <c r="BD362" s="1164">
        <v>39.341140271493202</v>
      </c>
      <c r="BE362" s="1164">
        <v>97.631058823529401</v>
      </c>
      <c r="BF362" s="1163"/>
      <c r="BG362" s="1164">
        <v>174.00542986425299</v>
      </c>
      <c r="BH362" s="1164">
        <f t="shared" si="124"/>
        <v>310.97762895927559</v>
      </c>
      <c r="BI362" s="1162"/>
      <c r="BJ362" s="1164">
        <v>125.835425046118</v>
      </c>
      <c r="BK362" s="1164">
        <v>0</v>
      </c>
      <c r="BL362" s="1164">
        <v>633</v>
      </c>
      <c r="BM362" s="1164">
        <v>40.633745306496898</v>
      </c>
      <c r="BN362" s="1164">
        <f t="shared" si="125"/>
        <v>1110.4467993118903</v>
      </c>
      <c r="BO362" s="1165"/>
      <c r="BP362" s="1200"/>
      <c r="BQ362" s="177"/>
      <c r="BR362" s="46"/>
    </row>
    <row r="363" spans="1:70" ht="20.25" hidden="1" customHeight="1" x14ac:dyDescent="0.55000000000000004">
      <c r="A363" s="537">
        <v>0</v>
      </c>
      <c r="B363" s="1034">
        <v>9</v>
      </c>
      <c r="C363" s="1033">
        <v>0</v>
      </c>
      <c r="D363" s="1034">
        <v>7</v>
      </c>
      <c r="E363" s="1033">
        <v>5</v>
      </c>
      <c r="F363" s="1034">
        <v>5</v>
      </c>
      <c r="G363" s="1033">
        <v>0</v>
      </c>
      <c r="H363" s="1034">
        <v>1</v>
      </c>
      <c r="I363" s="2877" t="str">
        <f t="shared" si="121"/>
        <v>09075501</v>
      </c>
      <c r="J363" s="2877"/>
      <c r="K363" s="3062"/>
      <c r="L363" s="3062">
        <v>72205</v>
      </c>
      <c r="M363" s="3062"/>
      <c r="N363" s="3062"/>
      <c r="O363" s="3062"/>
      <c r="P363" s="3062"/>
      <c r="Q363" s="3062"/>
      <c r="R363" s="3062"/>
      <c r="S363" s="1445" t="s">
        <v>119</v>
      </c>
      <c r="T363" s="3065" t="s">
        <v>2384</v>
      </c>
      <c r="U363" s="3070"/>
      <c r="V363" s="3062" t="s">
        <v>653</v>
      </c>
      <c r="W363" s="3109" t="s">
        <v>2576</v>
      </c>
      <c r="X363" s="982" t="s">
        <v>2384</v>
      </c>
      <c r="Y363" s="548"/>
      <c r="Z363" s="547"/>
      <c r="AA363" s="547"/>
      <c r="AB363" s="1884"/>
      <c r="AC363" s="3506"/>
      <c r="AD363" s="3506"/>
      <c r="AE363" s="3506"/>
      <c r="AF363" s="3384">
        <v>80</v>
      </c>
      <c r="AG363" s="3384"/>
      <c r="AH363" s="3384"/>
      <c r="AI363" s="3384"/>
      <c r="AJ363" s="3384"/>
      <c r="AK363" s="3384"/>
      <c r="AL363" s="3384"/>
      <c r="AM363" s="3384"/>
      <c r="AN363" s="3384"/>
      <c r="AO363" s="3384">
        <v>80</v>
      </c>
      <c r="AP363" s="3384"/>
      <c r="AQ363" s="2013"/>
      <c r="AR363" s="1784"/>
      <c r="AS363" s="1784"/>
      <c r="AT363" s="1784"/>
      <c r="AU363" s="1907"/>
      <c r="AV363" s="1410"/>
      <c r="AW363" s="1850"/>
      <c r="AX363" s="1552"/>
      <c r="AY363" s="1851"/>
      <c r="AZ363" s="1615">
        <v>1</v>
      </c>
      <c r="BA363" s="1163"/>
      <c r="BB363" s="1163"/>
      <c r="BC363" s="1163"/>
      <c r="BD363" s="1164">
        <v>26.227426847662102</v>
      </c>
      <c r="BE363" s="1164">
        <v>65.087372549019605</v>
      </c>
      <c r="BF363" s="1163"/>
      <c r="BG363" s="1164">
        <v>58.001809954751103</v>
      </c>
      <c r="BH363" s="1164">
        <f t="shared" si="124"/>
        <v>149.31660935143282</v>
      </c>
      <c r="BI363" s="1162"/>
      <c r="BJ363" s="1164">
        <v>83.890283364078996</v>
      </c>
      <c r="BK363" s="1164">
        <v>0</v>
      </c>
      <c r="BL363" s="1164">
        <v>241</v>
      </c>
      <c r="BM363" s="1164">
        <v>40.633745306496898</v>
      </c>
      <c r="BN363" s="1164">
        <f t="shared" si="125"/>
        <v>514.84063802200865</v>
      </c>
      <c r="BO363" s="1165"/>
      <c r="BP363" s="1200"/>
      <c r="BQ363" s="177"/>
      <c r="BR363" s="46"/>
    </row>
    <row r="364" spans="1:70" ht="20.25" hidden="1" customHeight="1" x14ac:dyDescent="0.55000000000000004">
      <c r="A364" s="537">
        <v>0</v>
      </c>
      <c r="B364" s="1034">
        <v>9</v>
      </c>
      <c r="C364" s="1033">
        <v>0</v>
      </c>
      <c r="D364" s="1034">
        <v>7</v>
      </c>
      <c r="E364" s="1033">
        <v>5</v>
      </c>
      <c r="F364" s="1034">
        <v>6</v>
      </c>
      <c r="G364" s="1033">
        <v>0</v>
      </c>
      <c r="H364" s="1034">
        <v>1</v>
      </c>
      <c r="I364" s="2877" t="str">
        <f t="shared" si="121"/>
        <v>09075601</v>
      </c>
      <c r="J364" s="2877"/>
      <c r="K364" s="3062"/>
      <c r="L364" s="3062">
        <v>72206</v>
      </c>
      <c r="M364" s="3062"/>
      <c r="N364" s="3062"/>
      <c r="O364" s="3062"/>
      <c r="P364" s="3062"/>
      <c r="Q364" s="3062"/>
      <c r="R364" s="3062"/>
      <c r="S364" s="1445" t="s">
        <v>119</v>
      </c>
      <c r="T364" s="3065" t="s">
        <v>2386</v>
      </c>
      <c r="U364" s="3070"/>
      <c r="V364" s="3062" t="s">
        <v>653</v>
      </c>
      <c r="W364" s="3109" t="s">
        <v>2576</v>
      </c>
      <c r="X364" s="982" t="s">
        <v>2386</v>
      </c>
      <c r="Y364" s="548"/>
      <c r="Z364" s="547"/>
      <c r="AA364" s="547"/>
      <c r="AB364" s="1884"/>
      <c r="AC364" s="3506"/>
      <c r="AD364" s="3506"/>
      <c r="AE364" s="3506"/>
      <c r="AF364" s="3384">
        <v>100</v>
      </c>
      <c r="AG364" s="3384"/>
      <c r="AH364" s="3384"/>
      <c r="AI364" s="3384"/>
      <c r="AJ364" s="3384"/>
      <c r="AK364" s="3384"/>
      <c r="AL364" s="3384"/>
      <c r="AM364" s="3384"/>
      <c r="AN364" s="3384"/>
      <c r="AO364" s="3384">
        <v>100</v>
      </c>
      <c r="AP364" s="3384"/>
      <c r="AQ364" s="2013"/>
      <c r="AR364" s="1784"/>
      <c r="AS364" s="1784"/>
      <c r="AT364" s="1784"/>
      <c r="AU364" s="1907"/>
      <c r="AV364" s="1410"/>
      <c r="AW364" s="1850"/>
      <c r="AX364" s="1552"/>
      <c r="AY364" s="1851"/>
      <c r="AZ364" s="1616">
        <v>2</v>
      </c>
      <c r="BA364" s="1163"/>
      <c r="BB364" s="1163"/>
      <c r="BC364" s="1163"/>
      <c r="BD364" s="1164">
        <v>32.784283559577702</v>
      </c>
      <c r="BE364" s="1164">
        <v>81.359215686274496</v>
      </c>
      <c r="BF364" s="1163"/>
      <c r="BG364" s="1164">
        <v>145.00452488687799</v>
      </c>
      <c r="BH364" s="1164">
        <f t="shared" si="124"/>
        <v>259.1480241327302</v>
      </c>
      <c r="BI364" s="1162"/>
      <c r="BJ364" s="1164">
        <v>104.862854205099</v>
      </c>
      <c r="BK364" s="1164">
        <v>0</v>
      </c>
      <c r="BL364" s="1164">
        <v>463</v>
      </c>
      <c r="BM364" s="1164">
        <v>40.633745306496898</v>
      </c>
      <c r="BN364" s="1164">
        <f t="shared" si="125"/>
        <v>867.64462364432597</v>
      </c>
      <c r="BO364" s="1165"/>
      <c r="BP364" s="1200"/>
      <c r="BQ364" s="177"/>
      <c r="BR364" s="46"/>
    </row>
    <row r="365" spans="1:70" ht="20.25" hidden="1" customHeight="1" x14ac:dyDescent="0.55000000000000004">
      <c r="A365" s="537">
        <v>0</v>
      </c>
      <c r="B365" s="1034">
        <v>9</v>
      </c>
      <c r="C365" s="1033">
        <v>0</v>
      </c>
      <c r="D365" s="1034">
        <v>7</v>
      </c>
      <c r="E365" s="1033">
        <v>5</v>
      </c>
      <c r="F365" s="1034">
        <v>7</v>
      </c>
      <c r="G365" s="1033">
        <v>0</v>
      </c>
      <c r="H365" s="1034">
        <v>1</v>
      </c>
      <c r="I365" s="2877" t="str">
        <f t="shared" si="121"/>
        <v>09075701</v>
      </c>
      <c r="J365" s="2877"/>
      <c r="K365" s="3062"/>
      <c r="L365" s="3062">
        <v>72207</v>
      </c>
      <c r="M365" s="3062"/>
      <c r="N365" s="3062"/>
      <c r="O365" s="3062"/>
      <c r="P365" s="3062"/>
      <c r="Q365" s="3062"/>
      <c r="R365" s="3062"/>
      <c r="S365" s="1445" t="s">
        <v>119</v>
      </c>
      <c r="T365" s="3065" t="s">
        <v>2388</v>
      </c>
      <c r="U365" s="3070"/>
      <c r="V365" s="3062" t="s">
        <v>653</v>
      </c>
      <c r="W365" s="3109" t="s">
        <v>2576</v>
      </c>
      <c r="X365" s="982" t="s">
        <v>2388</v>
      </c>
      <c r="Y365" s="548"/>
      <c r="Z365" s="547"/>
      <c r="AA365" s="547"/>
      <c r="AB365" s="1884"/>
      <c r="AC365" s="3506"/>
      <c r="AD365" s="3506"/>
      <c r="AE365" s="3506"/>
      <c r="AF365" s="3384">
        <v>80</v>
      </c>
      <c r="AG365" s="3384"/>
      <c r="AH365" s="3384"/>
      <c r="AI365" s="3384"/>
      <c r="AJ365" s="3384"/>
      <c r="AK365" s="3384"/>
      <c r="AL365" s="3384"/>
      <c r="AM365" s="3384"/>
      <c r="AN365" s="3384"/>
      <c r="AO365" s="3384">
        <v>80</v>
      </c>
      <c r="AP365" s="3384"/>
      <c r="AQ365" s="2013"/>
      <c r="AR365" s="1784"/>
      <c r="AS365" s="1784"/>
      <c r="AT365" s="1784"/>
      <c r="AU365" s="1907"/>
      <c r="AV365" s="1410"/>
      <c r="AW365" s="1850"/>
      <c r="AX365" s="1552"/>
      <c r="AY365" s="1851"/>
      <c r="AZ365" s="1616">
        <v>2</v>
      </c>
      <c r="BA365" s="1163"/>
      <c r="BB365" s="1163"/>
      <c r="BC365" s="1163"/>
      <c r="BD365" s="1164">
        <v>26.227426847662102</v>
      </c>
      <c r="BE365" s="1164">
        <v>65.087372549019605</v>
      </c>
      <c r="BF365" s="1163"/>
      <c r="BG365" s="1164">
        <v>116.00361990950201</v>
      </c>
      <c r="BH365" s="1164">
        <f t="shared" si="124"/>
        <v>207.31841930618373</v>
      </c>
      <c r="BI365" s="1162"/>
      <c r="BJ365" s="1164">
        <v>83.890283364078996</v>
      </c>
      <c r="BK365" s="1164">
        <v>0</v>
      </c>
      <c r="BL365" s="1164">
        <v>295</v>
      </c>
      <c r="BM365" s="1164">
        <v>40.633745306496898</v>
      </c>
      <c r="BN365" s="1164">
        <f t="shared" si="125"/>
        <v>626.84244797675956</v>
      </c>
      <c r="BO365" s="1165"/>
      <c r="BP365" s="1200"/>
      <c r="BQ365" s="177"/>
      <c r="BR365" s="46"/>
    </row>
    <row r="366" spans="1:70" ht="20.25" hidden="1" customHeight="1" x14ac:dyDescent="0.55000000000000004">
      <c r="A366" s="537">
        <v>0</v>
      </c>
      <c r="B366" s="1034">
        <v>9</v>
      </c>
      <c r="C366" s="1033">
        <v>0</v>
      </c>
      <c r="D366" s="1034">
        <v>7</v>
      </c>
      <c r="E366" s="1033">
        <v>5</v>
      </c>
      <c r="F366" s="1034">
        <v>8</v>
      </c>
      <c r="G366" s="1033">
        <v>0</v>
      </c>
      <c r="H366" s="1034">
        <v>1</v>
      </c>
      <c r="I366" s="2877" t="str">
        <f t="shared" si="121"/>
        <v>09075801</v>
      </c>
      <c r="J366" s="2877"/>
      <c r="K366" s="3062"/>
      <c r="L366" s="3062">
        <v>72208</v>
      </c>
      <c r="M366" s="3062"/>
      <c r="N366" s="3062"/>
      <c r="O366" s="3062"/>
      <c r="P366" s="3062"/>
      <c r="Q366" s="3062"/>
      <c r="R366" s="3062"/>
      <c r="S366" s="1445" t="s">
        <v>119</v>
      </c>
      <c r="T366" s="3065" t="s">
        <v>2390</v>
      </c>
      <c r="U366" s="3070"/>
      <c r="V366" s="3062" t="s">
        <v>653</v>
      </c>
      <c r="W366" s="3109" t="s">
        <v>2576</v>
      </c>
      <c r="X366" s="982" t="s">
        <v>2390</v>
      </c>
      <c r="Y366" s="548"/>
      <c r="Z366" s="547"/>
      <c r="AA366" s="547"/>
      <c r="AB366" s="1884"/>
      <c r="AC366" s="3506"/>
      <c r="AD366" s="3506"/>
      <c r="AE366" s="3506"/>
      <c r="AF366" s="3384">
        <v>70</v>
      </c>
      <c r="AG366" s="3384"/>
      <c r="AH366" s="3384"/>
      <c r="AI366" s="3384"/>
      <c r="AJ366" s="3384"/>
      <c r="AK366" s="3384"/>
      <c r="AL366" s="3384"/>
      <c r="AM366" s="3384"/>
      <c r="AN366" s="3384"/>
      <c r="AO366" s="3384">
        <v>70</v>
      </c>
      <c r="AP366" s="3384"/>
      <c r="AQ366" s="2013"/>
      <c r="AR366" s="1784"/>
      <c r="AS366" s="1784"/>
      <c r="AT366" s="1784"/>
      <c r="AU366" s="1907"/>
      <c r="AV366" s="1410"/>
      <c r="AW366" s="1850"/>
      <c r="AX366" s="1552"/>
      <c r="AY366" s="1851"/>
      <c r="AZ366" s="1616">
        <v>2</v>
      </c>
      <c r="BA366" s="1163"/>
      <c r="BB366" s="1163"/>
      <c r="BC366" s="1163"/>
      <c r="BD366" s="1164">
        <v>22.948998491704401</v>
      </c>
      <c r="BE366" s="1164">
        <v>56.951450980392202</v>
      </c>
      <c r="BF366" s="1163"/>
      <c r="BG366" s="1164">
        <v>101.50316742081399</v>
      </c>
      <c r="BH366" s="1164">
        <f t="shared" si="124"/>
        <v>181.40361689291058</v>
      </c>
      <c r="BI366" s="1162"/>
      <c r="BJ366" s="1164">
        <v>73.403997943569095</v>
      </c>
      <c r="BK366" s="1164">
        <v>0</v>
      </c>
      <c r="BL366" s="1164">
        <v>540</v>
      </c>
      <c r="BM366" s="1164">
        <v>40.633745306496898</v>
      </c>
      <c r="BN366" s="1164">
        <f t="shared" si="125"/>
        <v>835.44136014297646</v>
      </c>
      <c r="BO366" s="1165"/>
      <c r="BP366" s="1200"/>
      <c r="BQ366" s="177"/>
      <c r="BR366" s="46"/>
    </row>
    <row r="367" spans="1:70" ht="20.25" hidden="1" customHeight="1" x14ac:dyDescent="0.55000000000000004">
      <c r="A367" s="537">
        <v>0</v>
      </c>
      <c r="B367" s="1034">
        <v>9</v>
      </c>
      <c r="C367" s="1033">
        <v>0</v>
      </c>
      <c r="D367" s="1034">
        <v>7</v>
      </c>
      <c r="E367" s="1033">
        <v>5</v>
      </c>
      <c r="F367" s="1034">
        <v>9</v>
      </c>
      <c r="G367" s="1033">
        <v>0</v>
      </c>
      <c r="H367" s="1034">
        <v>1</v>
      </c>
      <c r="I367" s="2877" t="str">
        <f t="shared" si="121"/>
        <v>09075901</v>
      </c>
      <c r="J367" s="2877"/>
      <c r="K367" s="3062"/>
      <c r="L367" s="3062">
        <v>72209</v>
      </c>
      <c r="M367" s="3062"/>
      <c r="N367" s="3062"/>
      <c r="O367" s="3062"/>
      <c r="P367" s="3062"/>
      <c r="Q367" s="3062"/>
      <c r="R367" s="3062"/>
      <c r="S367" s="1445" t="s">
        <v>119</v>
      </c>
      <c r="T367" s="3065" t="s">
        <v>2392</v>
      </c>
      <c r="U367" s="3070"/>
      <c r="V367" s="3062" t="s">
        <v>653</v>
      </c>
      <c r="W367" s="3109" t="s">
        <v>2576</v>
      </c>
      <c r="X367" s="982" t="s">
        <v>2392</v>
      </c>
      <c r="Y367" s="548"/>
      <c r="Z367" s="547"/>
      <c r="AA367" s="547"/>
      <c r="AB367" s="1884"/>
      <c r="AC367" s="3506"/>
      <c r="AD367" s="3506"/>
      <c r="AE367" s="3506"/>
      <c r="AF367" s="3384">
        <v>100</v>
      </c>
      <c r="AG367" s="3384"/>
      <c r="AH367" s="3384"/>
      <c r="AI367" s="3384"/>
      <c r="AJ367" s="3384"/>
      <c r="AK367" s="3384"/>
      <c r="AL367" s="3384"/>
      <c r="AM367" s="3384"/>
      <c r="AN367" s="3384"/>
      <c r="AO367" s="3384">
        <v>100</v>
      </c>
      <c r="AP367" s="3384"/>
      <c r="AQ367" s="2013"/>
      <c r="AR367" s="1784"/>
      <c r="AS367" s="1784"/>
      <c r="AT367" s="1784"/>
      <c r="AU367" s="1907"/>
      <c r="AV367" s="1410"/>
      <c r="AW367" s="1850"/>
      <c r="AX367" s="1552"/>
      <c r="AY367" s="1851"/>
      <c r="AZ367" s="1616">
        <v>2</v>
      </c>
      <c r="BA367" s="1163"/>
      <c r="BB367" s="1163"/>
      <c r="BC367" s="1163"/>
      <c r="BD367" s="1164">
        <v>32.784283559577702</v>
      </c>
      <c r="BE367" s="1164">
        <v>81.359215686274496</v>
      </c>
      <c r="BF367" s="1163"/>
      <c r="BG367" s="1164">
        <v>145.00452488687799</v>
      </c>
      <c r="BH367" s="1164">
        <f t="shared" si="124"/>
        <v>259.1480241327302</v>
      </c>
      <c r="BI367" s="1162"/>
      <c r="BJ367" s="1164">
        <v>104.862854205099</v>
      </c>
      <c r="BK367" s="1164">
        <v>0</v>
      </c>
      <c r="BL367" s="1164">
        <v>385</v>
      </c>
      <c r="BM367" s="1164">
        <v>40.633745306496898</v>
      </c>
      <c r="BN367" s="1164">
        <f t="shared" si="125"/>
        <v>789.64462364432597</v>
      </c>
      <c r="BO367" s="1165"/>
      <c r="BP367" s="1200"/>
      <c r="BQ367" s="177"/>
      <c r="BR367" s="46"/>
    </row>
    <row r="368" spans="1:70" ht="20.25" hidden="1" customHeight="1" x14ac:dyDescent="0.55000000000000004">
      <c r="A368" s="537">
        <v>0</v>
      </c>
      <c r="B368" s="1034">
        <v>9</v>
      </c>
      <c r="C368" s="1033">
        <v>0</v>
      </c>
      <c r="D368" s="1034">
        <v>7</v>
      </c>
      <c r="E368" s="1033">
        <v>6</v>
      </c>
      <c r="F368" s="1034">
        <v>0</v>
      </c>
      <c r="G368" s="1033">
        <v>0</v>
      </c>
      <c r="H368" s="1034">
        <v>1</v>
      </c>
      <c r="I368" s="2877" t="str">
        <f t="shared" si="121"/>
        <v>09076001</v>
      </c>
      <c r="J368" s="2877"/>
      <c r="K368" s="3062"/>
      <c r="L368" s="3062">
        <v>72134</v>
      </c>
      <c r="M368" s="3062"/>
      <c r="N368" s="3062"/>
      <c r="O368" s="3062"/>
      <c r="P368" s="3062"/>
      <c r="Q368" s="3062"/>
      <c r="R368" s="3062"/>
      <c r="S368" s="1445" t="s">
        <v>119</v>
      </c>
      <c r="T368" s="3065" t="s">
        <v>2394</v>
      </c>
      <c r="U368" s="3070"/>
      <c r="V368" s="3062" t="s">
        <v>653</v>
      </c>
      <c r="W368" s="3109" t="s">
        <v>2576</v>
      </c>
      <c r="X368" s="982" t="s">
        <v>2394</v>
      </c>
      <c r="Y368" s="548"/>
      <c r="Z368" s="547"/>
      <c r="AA368" s="547"/>
      <c r="AB368" s="1884"/>
      <c r="AC368" s="3506"/>
      <c r="AD368" s="3506"/>
      <c r="AE368" s="3506"/>
      <c r="AF368" s="3384">
        <v>90</v>
      </c>
      <c r="AG368" s="3384"/>
      <c r="AH368" s="3384"/>
      <c r="AI368" s="3384"/>
      <c r="AJ368" s="3384"/>
      <c r="AK368" s="3384"/>
      <c r="AL368" s="3384"/>
      <c r="AM368" s="3384"/>
      <c r="AN368" s="3384"/>
      <c r="AO368" s="3384">
        <v>90</v>
      </c>
      <c r="AP368" s="3384"/>
      <c r="AQ368" s="2013"/>
      <c r="AR368" s="1784"/>
      <c r="AS368" s="1784"/>
      <c r="AT368" s="1784"/>
      <c r="AU368" s="1907"/>
      <c r="AV368" s="1410"/>
      <c r="AW368" s="1850"/>
      <c r="AX368" s="1552"/>
      <c r="AY368" s="1851"/>
      <c r="AZ368" s="1616">
        <v>2</v>
      </c>
      <c r="BA368" s="1163"/>
      <c r="BB368" s="1163"/>
      <c r="BC368" s="1163"/>
      <c r="BD368" s="1164">
        <v>29.505855203619902</v>
      </c>
      <c r="BE368" s="1164">
        <v>73.2232941176471</v>
      </c>
      <c r="BF368" s="1163"/>
      <c r="BG368" s="1164">
        <v>130.50407239819</v>
      </c>
      <c r="BH368" s="1164">
        <f t="shared" si="124"/>
        <v>233.23322171945699</v>
      </c>
      <c r="BI368" s="1162"/>
      <c r="BJ368" s="1164">
        <v>94.376568784588898</v>
      </c>
      <c r="BK368" s="1164">
        <v>0</v>
      </c>
      <c r="BL368" s="1164">
        <v>633</v>
      </c>
      <c r="BM368" s="1164">
        <v>40.633745306496898</v>
      </c>
      <c r="BN368" s="1164">
        <f t="shared" si="125"/>
        <v>1001.2435358105428</v>
      </c>
      <c r="BO368" s="1165"/>
      <c r="BP368" s="1200"/>
      <c r="BQ368" s="177"/>
      <c r="BR368" s="46"/>
    </row>
    <row r="369" spans="1:70" ht="20.25" hidden="1" customHeight="1" x14ac:dyDescent="0.55000000000000004">
      <c r="A369" s="537">
        <v>0</v>
      </c>
      <c r="B369" s="1034">
        <v>9</v>
      </c>
      <c r="C369" s="1033">
        <v>0</v>
      </c>
      <c r="D369" s="1034">
        <v>7</v>
      </c>
      <c r="E369" s="1033">
        <v>6</v>
      </c>
      <c r="F369" s="1034">
        <v>1</v>
      </c>
      <c r="G369" s="1033">
        <v>0</v>
      </c>
      <c r="H369" s="1034">
        <v>1</v>
      </c>
      <c r="I369" s="2877" t="str">
        <f t="shared" si="121"/>
        <v>09076101</v>
      </c>
      <c r="J369" s="2877"/>
      <c r="K369" s="3062"/>
      <c r="L369" s="3062">
        <v>72210</v>
      </c>
      <c r="M369" s="3062"/>
      <c r="N369" s="3062"/>
      <c r="O369" s="3062"/>
      <c r="P369" s="3062"/>
      <c r="Q369" s="3062"/>
      <c r="R369" s="3062"/>
      <c r="S369" s="1445" t="s">
        <v>119</v>
      </c>
      <c r="T369" s="3065" t="s">
        <v>2396</v>
      </c>
      <c r="U369" s="3070"/>
      <c r="V369" s="3062" t="s">
        <v>653</v>
      </c>
      <c r="W369" s="3109" t="s">
        <v>2576</v>
      </c>
      <c r="X369" s="982" t="s">
        <v>2396</v>
      </c>
      <c r="Y369" s="548"/>
      <c r="Z369" s="547"/>
      <c r="AA369" s="547"/>
      <c r="AB369" s="1884"/>
      <c r="AC369" s="3506"/>
      <c r="AD369" s="3506"/>
      <c r="AE369" s="3506"/>
      <c r="AF369" s="3384">
        <v>90</v>
      </c>
      <c r="AG369" s="3384"/>
      <c r="AH369" s="3384"/>
      <c r="AI369" s="3384"/>
      <c r="AJ369" s="3384"/>
      <c r="AK369" s="3384"/>
      <c r="AL369" s="3384"/>
      <c r="AM369" s="3384"/>
      <c r="AN369" s="3384"/>
      <c r="AO369" s="3384">
        <v>90</v>
      </c>
      <c r="AP369" s="3384"/>
      <c r="AQ369" s="2013"/>
      <c r="AR369" s="1784"/>
      <c r="AS369" s="1784"/>
      <c r="AT369" s="1784"/>
      <c r="AU369" s="1907"/>
      <c r="AV369" s="1410"/>
      <c r="AW369" s="1850"/>
      <c r="AX369" s="1552"/>
      <c r="AY369" s="1851"/>
      <c r="AZ369" s="1616">
        <v>2</v>
      </c>
      <c r="BA369" s="1163"/>
      <c r="BB369" s="1163"/>
      <c r="BC369" s="1163"/>
      <c r="BD369" s="1164">
        <v>29.505855203619902</v>
      </c>
      <c r="BE369" s="1164">
        <v>73.2232941176471</v>
      </c>
      <c r="BF369" s="1163"/>
      <c r="BG369" s="1164">
        <v>130.50407239819</v>
      </c>
      <c r="BH369" s="1164">
        <f t="shared" si="124"/>
        <v>233.23322171945699</v>
      </c>
      <c r="BI369" s="1162"/>
      <c r="BJ369" s="1164">
        <v>94.376568784588898</v>
      </c>
      <c r="BK369" s="1164">
        <v>0</v>
      </c>
      <c r="BL369" s="1164">
        <v>241</v>
      </c>
      <c r="BM369" s="1164">
        <v>40.633745306496898</v>
      </c>
      <c r="BN369" s="1164">
        <f t="shared" si="125"/>
        <v>609.24353581054277</v>
      </c>
      <c r="BO369" s="1165"/>
      <c r="BP369" s="1200"/>
      <c r="BQ369" s="177"/>
      <c r="BR369" s="46"/>
    </row>
    <row r="370" spans="1:70" ht="20.25" hidden="1" customHeight="1" x14ac:dyDescent="0.55000000000000004">
      <c r="A370" s="90"/>
      <c r="B370" s="89"/>
      <c r="C370" s="90"/>
      <c r="D370" s="89"/>
      <c r="E370" s="90"/>
      <c r="F370" s="89"/>
      <c r="G370" s="90"/>
      <c r="H370" s="89"/>
      <c r="I370" s="1339" t="str">
        <f t="shared" si="121"/>
        <v/>
      </c>
      <c r="J370" s="1339"/>
      <c r="K370" s="126" t="str">
        <f t="shared" ref="K370" si="126">CONCATENATE(B370,C370,D370,E370,F370,G370,H370,I370)</f>
        <v/>
      </c>
      <c r="L370" s="126" t="str">
        <f t="shared" ref="L370" si="127">CONCATENATE(C370,D370,E370,F370,G370,H370,I370,K370)</f>
        <v/>
      </c>
      <c r="M370" s="126" t="str">
        <f t="shared" ref="M370" si="128">CONCATENATE(D370,E370,F370,G370,H370,I370,K370,L370)</f>
        <v/>
      </c>
      <c r="N370" s="126" t="str">
        <f t="shared" ref="N370" si="129">CONCATENATE(E370,F370,G370,H370,I370,K370,L370,M370)</f>
        <v/>
      </c>
      <c r="O370" s="126" t="str">
        <f t="shared" ref="O370" si="130">CONCATENATE(F370,G370,H370,I370,K370,L370,M370,N370)</f>
        <v/>
      </c>
      <c r="P370" s="126" t="str">
        <f t="shared" ref="P370" si="131">CONCATENATE(G370,H370,I370,K370,L370,M370,N370,O370)</f>
        <v/>
      </c>
      <c r="Q370" s="126" t="str">
        <f t="shared" ref="Q370" si="132">CONCATENATE(H370,I370,K370,L370,M370,N370,O370,P370)</f>
        <v/>
      </c>
      <c r="R370" s="126" t="str">
        <f t="shared" ref="R370" si="133">CONCATENATE(I370,K370,L370,M370,N370,O370,P370,Q370)</f>
        <v/>
      </c>
      <c r="S370" s="126" t="str">
        <f t="shared" ref="S370" si="134">CONCATENATE(K370,L370,M370,N370,O370,P370,Q370,R370)</f>
        <v/>
      </c>
      <c r="T370" s="126" t="str">
        <f t="shared" ref="T370" si="135">CONCATENATE(L370,M370,N370,O370,P370,Q370,R370,S370)</f>
        <v/>
      </c>
      <c r="U370" s="126" t="str">
        <f t="shared" ref="U370" si="136">CONCATENATE(M370,N370,O370,P370,Q370,R370,S370,T370)</f>
        <v/>
      </c>
      <c r="V370" s="126" t="str">
        <f t="shared" ref="V370" si="137">CONCATENATE(N370,O370,P370,Q370,R370,S370,T370,U370)</f>
        <v/>
      </c>
      <c r="W370" s="126" t="str">
        <f t="shared" ref="W370" si="138">CONCATENATE(O370,P370,Q370,R370,S370,T370,U370,V370)</f>
        <v/>
      </c>
      <c r="X370" s="61"/>
      <c r="Y370" s="61"/>
      <c r="Z370" s="61"/>
      <c r="AA370" s="61"/>
      <c r="AB370" s="1885"/>
      <c r="AC370" s="3528"/>
      <c r="AD370" s="3528"/>
      <c r="AE370" s="3528"/>
      <c r="AF370" s="3384"/>
      <c r="AG370" s="3384"/>
      <c r="AH370" s="3384"/>
      <c r="AI370" s="3384"/>
      <c r="AJ370" s="3384"/>
      <c r="AK370" s="3384"/>
      <c r="AL370" s="3384"/>
      <c r="AM370" s="3384"/>
      <c r="AN370" s="3384"/>
      <c r="AO370" s="3384"/>
      <c r="AP370" s="3384"/>
      <c r="AQ370" s="2013"/>
      <c r="AR370" s="1784"/>
      <c r="AS370" s="1784"/>
      <c r="AT370" s="1784"/>
      <c r="AU370" s="1907"/>
      <c r="AV370" s="1410"/>
      <c r="AW370" s="1850"/>
      <c r="AX370" s="1552"/>
      <c r="AY370" s="1851"/>
      <c r="AZ370" s="1555"/>
      <c r="BA370" s="1163"/>
      <c r="BB370" s="1163"/>
      <c r="BC370" s="1163"/>
      <c r="BD370" s="1164"/>
      <c r="BE370" s="1164"/>
      <c r="BF370" s="1163"/>
      <c r="BG370" s="1164"/>
      <c r="BH370" s="1164"/>
      <c r="BI370" s="1162"/>
      <c r="BJ370" s="1164"/>
      <c r="BK370" s="1164"/>
      <c r="BL370" s="1164"/>
      <c r="BM370" s="1164"/>
      <c r="BN370" s="1164"/>
      <c r="BO370" s="1165"/>
      <c r="BP370" s="1200"/>
      <c r="BQ370" s="177"/>
      <c r="BR370" s="46"/>
    </row>
    <row r="371" spans="1:70" ht="20.25" hidden="1" customHeight="1" x14ac:dyDescent="0.6">
      <c r="A371" s="809"/>
      <c r="B371" s="810"/>
      <c r="C371" s="809"/>
      <c r="D371" s="810"/>
      <c r="E371" s="809"/>
      <c r="F371" s="810"/>
      <c r="G371" s="809"/>
      <c r="H371" s="810"/>
      <c r="I371" s="811" t="str">
        <f t="shared" si="121"/>
        <v/>
      </c>
      <c r="J371" s="811"/>
      <c r="K371" s="943">
        <v>223</v>
      </c>
      <c r="L371" s="947"/>
      <c r="M371" s="947"/>
      <c r="N371" s="947"/>
      <c r="O371" s="947"/>
      <c r="P371" s="947"/>
      <c r="Q371" s="947"/>
      <c r="R371" s="947"/>
      <c r="S371" s="944" t="s">
        <v>119</v>
      </c>
      <c r="T371" s="945" t="s">
        <v>2398</v>
      </c>
      <c r="U371" s="1081"/>
      <c r="V371" s="1019"/>
      <c r="W371" s="3133"/>
      <c r="X371" s="945" t="s">
        <v>2398</v>
      </c>
      <c r="Y371" s="945"/>
      <c r="Z371" s="945"/>
      <c r="AA371" s="945"/>
      <c r="AB371" s="1607"/>
      <c r="AC371" s="3658"/>
      <c r="AD371" s="3658"/>
      <c r="AE371" s="3658"/>
      <c r="AF371" s="3620"/>
      <c r="AG371" s="3620"/>
      <c r="AH371" s="3620"/>
      <c r="AI371" s="3620"/>
      <c r="AJ371" s="3620"/>
      <c r="AK371" s="3620"/>
      <c r="AL371" s="3620"/>
      <c r="AM371" s="3620"/>
      <c r="AN371" s="3620"/>
      <c r="AO371" s="3620"/>
      <c r="AP371" s="3620"/>
      <c r="AQ371" s="2148"/>
      <c r="AR371" s="1957"/>
      <c r="AS371" s="1957"/>
      <c r="AT371" s="1957"/>
      <c r="AU371" s="1973"/>
      <c r="AV371" s="1945"/>
      <c r="AW371" s="1935"/>
      <c r="AX371" s="1599"/>
      <c r="AY371" s="1936"/>
      <c r="AZ371" s="1627"/>
      <c r="BA371" s="1222"/>
      <c r="BB371" s="1222"/>
      <c r="BC371" s="1222"/>
      <c r="BD371" s="1223"/>
      <c r="BE371" s="1223"/>
      <c r="BF371" s="1222"/>
      <c r="BG371" s="1223"/>
      <c r="BH371" s="1223"/>
      <c r="BI371" s="1232"/>
      <c r="BJ371" s="1223"/>
      <c r="BK371" s="1223"/>
      <c r="BL371" s="1223"/>
      <c r="BM371" s="1223"/>
      <c r="BN371" s="1223"/>
      <c r="BO371" s="1224"/>
      <c r="BP371" s="1225"/>
      <c r="BQ371" s="177"/>
      <c r="BR371" s="46"/>
    </row>
    <row r="372" spans="1:70" ht="20.25" hidden="1" customHeight="1" x14ac:dyDescent="0.6">
      <c r="A372" s="90"/>
      <c r="B372" s="89"/>
      <c r="C372" s="90"/>
      <c r="D372" s="89"/>
      <c r="E372" s="90"/>
      <c r="F372" s="89"/>
      <c r="G372" s="90"/>
      <c r="H372" s="89"/>
      <c r="I372" s="1339" t="str">
        <f t="shared" si="121"/>
        <v/>
      </c>
      <c r="J372" s="1339"/>
      <c r="K372" s="91"/>
      <c r="L372" s="127"/>
      <c r="M372" s="120"/>
      <c r="N372" s="120"/>
      <c r="O372" s="120"/>
      <c r="P372" s="120"/>
      <c r="Q372" s="120"/>
      <c r="R372" s="120"/>
      <c r="S372" s="127"/>
      <c r="T372" s="138"/>
      <c r="U372" s="138"/>
      <c r="V372" s="104"/>
      <c r="W372" s="3134"/>
      <c r="X372" s="104"/>
      <c r="Y372" s="144"/>
      <c r="Z372" s="144"/>
      <c r="AA372" s="144"/>
      <c r="AB372" s="1822"/>
      <c r="AC372" s="3649"/>
      <c r="AD372" s="3649"/>
      <c r="AE372" s="3649"/>
      <c r="AF372" s="3384"/>
      <c r="AG372" s="3384"/>
      <c r="AH372" s="3384"/>
      <c r="AI372" s="3384"/>
      <c r="AJ372" s="3384"/>
      <c r="AK372" s="3384"/>
      <c r="AL372" s="3384"/>
      <c r="AM372" s="3384"/>
      <c r="AN372" s="3384"/>
      <c r="AO372" s="3384"/>
      <c r="AP372" s="3384"/>
      <c r="AQ372" s="2013"/>
      <c r="AR372" s="1784"/>
      <c r="AS372" s="1784"/>
      <c r="AT372" s="1784"/>
      <c r="AU372" s="1907"/>
      <c r="AV372" s="1410"/>
      <c r="AW372" s="1850"/>
      <c r="AX372" s="1552"/>
      <c r="AY372" s="1851"/>
      <c r="AZ372" s="1555"/>
      <c r="BA372" s="1163"/>
      <c r="BB372" s="1163"/>
      <c r="BC372" s="1163"/>
      <c r="BD372" s="1164"/>
      <c r="BE372" s="1164"/>
      <c r="BF372" s="1163"/>
      <c r="BG372" s="1164"/>
      <c r="BH372" s="1164"/>
      <c r="BI372" s="1162"/>
      <c r="BJ372" s="1164"/>
      <c r="BK372" s="1164"/>
      <c r="BL372" s="1164"/>
      <c r="BM372" s="1164"/>
      <c r="BN372" s="1164"/>
      <c r="BO372" s="1165"/>
      <c r="BP372" s="1200"/>
      <c r="BQ372" s="177"/>
      <c r="BR372" s="46"/>
    </row>
    <row r="373" spans="1:70" ht="20.25" hidden="1" customHeight="1" x14ac:dyDescent="0.6">
      <c r="A373" s="537">
        <v>0</v>
      </c>
      <c r="B373" s="1034">
        <v>9</v>
      </c>
      <c r="C373" s="1033">
        <v>0</v>
      </c>
      <c r="D373" s="1034">
        <v>7</v>
      </c>
      <c r="E373" s="1033">
        <v>6</v>
      </c>
      <c r="F373" s="1034">
        <v>2</v>
      </c>
      <c r="G373" s="1033">
        <v>0</v>
      </c>
      <c r="H373" s="1034">
        <v>1</v>
      </c>
      <c r="I373" s="2877" t="str">
        <f t="shared" si="121"/>
        <v>09076201</v>
      </c>
      <c r="J373" s="2438"/>
      <c r="K373" s="541"/>
      <c r="L373" s="781">
        <v>72231</v>
      </c>
      <c r="M373" s="781"/>
      <c r="N373" s="781"/>
      <c r="O373" s="781"/>
      <c r="P373" s="781"/>
      <c r="Q373" s="781"/>
      <c r="R373" s="781"/>
      <c r="S373" s="1445" t="s">
        <v>119</v>
      </c>
      <c r="T373" s="3065" t="s">
        <v>2400</v>
      </c>
      <c r="U373" s="3070"/>
      <c r="V373" s="3062" t="s">
        <v>653</v>
      </c>
      <c r="W373" s="3109" t="s">
        <v>2576</v>
      </c>
      <c r="X373" s="982" t="s">
        <v>2400</v>
      </c>
      <c r="Y373" s="548"/>
      <c r="Z373" s="547"/>
      <c r="AA373" s="547"/>
      <c r="AB373" s="1884"/>
      <c r="AC373" s="3506"/>
      <c r="AD373" s="3506"/>
      <c r="AE373" s="3506"/>
      <c r="AF373" s="3384">
        <v>90</v>
      </c>
      <c r="AG373" s="3384"/>
      <c r="AH373" s="3384"/>
      <c r="AI373" s="3384"/>
      <c r="AJ373" s="3384"/>
      <c r="AK373" s="3384"/>
      <c r="AL373" s="3384"/>
      <c r="AM373" s="3384"/>
      <c r="AN373" s="3384"/>
      <c r="AO373" s="3384">
        <v>90</v>
      </c>
      <c r="AP373" s="3384"/>
      <c r="AQ373" s="2013"/>
      <c r="AR373" s="1784"/>
      <c r="AS373" s="1784"/>
      <c r="AT373" s="1784"/>
      <c r="AU373" s="1907"/>
      <c r="AV373" s="1410"/>
      <c r="AW373" s="1850"/>
      <c r="AX373" s="1552"/>
      <c r="AY373" s="1851"/>
      <c r="AZ373" s="1615">
        <v>1</v>
      </c>
      <c r="BA373" s="1163"/>
      <c r="BB373" s="1163"/>
      <c r="BC373" s="1163"/>
      <c r="BD373" s="1164">
        <v>29.505855203619902</v>
      </c>
      <c r="BE373" s="1164">
        <v>73.2232941176471</v>
      </c>
      <c r="BF373" s="1163"/>
      <c r="BG373" s="1164">
        <v>65.252036199095002</v>
      </c>
      <c r="BH373" s="1164">
        <f>SUM(BD373,BE373,BG373)</f>
        <v>167.981185520362</v>
      </c>
      <c r="BI373" s="1162"/>
      <c r="BJ373" s="1164">
        <v>94.376568784588898</v>
      </c>
      <c r="BK373" s="1164">
        <v>0</v>
      </c>
      <c r="BL373" s="1164">
        <v>1459</v>
      </c>
      <c r="BM373" s="1164">
        <v>40.633745306496898</v>
      </c>
      <c r="BN373" s="1164">
        <f>SUM(BH373,BJ373,BK373,BL373,BM373)</f>
        <v>1761.9914996114478</v>
      </c>
      <c r="BO373" s="1165"/>
      <c r="BP373" s="1200"/>
      <c r="BQ373" s="177"/>
      <c r="BR373" s="46"/>
    </row>
    <row r="374" spans="1:70" ht="20.25" hidden="1" customHeight="1" x14ac:dyDescent="0.55000000000000004">
      <c r="A374" s="537">
        <v>0</v>
      </c>
      <c r="B374" s="1034">
        <v>9</v>
      </c>
      <c r="C374" s="1033">
        <v>0</v>
      </c>
      <c r="D374" s="1034">
        <v>7</v>
      </c>
      <c r="E374" s="1033">
        <v>6</v>
      </c>
      <c r="F374" s="1034">
        <v>3</v>
      </c>
      <c r="G374" s="1033">
        <v>0</v>
      </c>
      <c r="H374" s="1034">
        <v>1</v>
      </c>
      <c r="I374" s="2877" t="str">
        <f t="shared" si="121"/>
        <v>09076301</v>
      </c>
      <c r="J374" s="2438"/>
      <c r="K374" s="781"/>
      <c r="L374" s="781">
        <v>72234</v>
      </c>
      <c r="M374" s="781"/>
      <c r="N374" s="781"/>
      <c r="O374" s="781"/>
      <c r="P374" s="781"/>
      <c r="Q374" s="781"/>
      <c r="R374" s="781"/>
      <c r="S374" s="1445" t="s">
        <v>119</v>
      </c>
      <c r="T374" s="3065" t="s">
        <v>2402</v>
      </c>
      <c r="U374" s="3070"/>
      <c r="V374" s="3062" t="s">
        <v>653</v>
      </c>
      <c r="W374" s="3109" t="s">
        <v>2576</v>
      </c>
      <c r="X374" s="982" t="s">
        <v>2402</v>
      </c>
      <c r="Y374" s="548"/>
      <c r="Z374" s="547"/>
      <c r="AA374" s="547"/>
      <c r="AB374" s="1884"/>
      <c r="AC374" s="3506"/>
      <c r="AD374" s="3506"/>
      <c r="AE374" s="3506"/>
      <c r="AF374" s="3384">
        <v>90</v>
      </c>
      <c r="AG374" s="3384"/>
      <c r="AH374" s="3384"/>
      <c r="AI374" s="3384"/>
      <c r="AJ374" s="3384"/>
      <c r="AK374" s="3384"/>
      <c r="AL374" s="3384"/>
      <c r="AM374" s="3384"/>
      <c r="AN374" s="3384"/>
      <c r="AO374" s="3384">
        <v>90</v>
      </c>
      <c r="AP374" s="3384"/>
      <c r="AQ374" s="2013"/>
      <c r="AR374" s="1784"/>
      <c r="AS374" s="1784"/>
      <c r="AT374" s="1784"/>
      <c r="AU374" s="1907"/>
      <c r="AV374" s="1410"/>
      <c r="AW374" s="1850"/>
      <c r="AX374" s="1552"/>
      <c r="AY374" s="1851"/>
      <c r="AZ374" s="1615">
        <v>1</v>
      </c>
      <c r="BA374" s="1163"/>
      <c r="BB374" s="1163"/>
      <c r="BC374" s="1163"/>
      <c r="BD374" s="1164">
        <v>29.505855203619902</v>
      </c>
      <c r="BE374" s="1164">
        <v>73.2232941176471</v>
      </c>
      <c r="BF374" s="1163"/>
      <c r="BG374" s="1164">
        <v>65.252036199095002</v>
      </c>
      <c r="BH374" s="1164">
        <f>SUM(BD374,BE374,BG374)</f>
        <v>167.981185520362</v>
      </c>
      <c r="BI374" s="1162"/>
      <c r="BJ374" s="1164">
        <v>30.6650134575256</v>
      </c>
      <c r="BK374" s="1164">
        <v>0</v>
      </c>
      <c r="BL374" s="1164">
        <v>241</v>
      </c>
      <c r="BM374" s="1164">
        <v>40.633745306496898</v>
      </c>
      <c r="BN374" s="1164">
        <f>SUM(BH374,BJ374,BK374,BL374,BM374)</f>
        <v>480.2799442843845</v>
      </c>
      <c r="BO374" s="1165"/>
      <c r="BP374" s="1200"/>
      <c r="BQ374" s="177"/>
      <c r="BR374" s="46"/>
    </row>
    <row r="375" spans="1:70" ht="20.25" hidden="1" customHeight="1" x14ac:dyDescent="0.6">
      <c r="A375" s="90"/>
      <c r="B375" s="89"/>
      <c r="C375" s="90"/>
      <c r="D375" s="89"/>
      <c r="E375" s="90"/>
      <c r="F375" s="89"/>
      <c r="G375" s="90"/>
      <c r="H375" s="89"/>
      <c r="I375" s="1339" t="str">
        <f t="shared" si="121"/>
        <v/>
      </c>
      <c r="J375" s="1339"/>
      <c r="K375" s="91"/>
      <c r="L375" s="127"/>
      <c r="M375" s="120"/>
      <c r="N375" s="120"/>
      <c r="O375" s="120"/>
      <c r="P375" s="120"/>
      <c r="Q375" s="120"/>
      <c r="R375" s="120"/>
      <c r="S375" s="127"/>
      <c r="T375" s="60"/>
      <c r="U375" s="138"/>
      <c r="V375" s="127"/>
      <c r="W375" s="3135"/>
      <c r="X375" s="127"/>
      <c r="Y375" s="61"/>
      <c r="Z375" s="61"/>
      <c r="AA375" s="61"/>
      <c r="AB375" s="1885"/>
      <c r="AC375" s="3528"/>
      <c r="AD375" s="3528"/>
      <c r="AE375" s="3528"/>
      <c r="AF375" s="3384"/>
      <c r="AG375" s="3384"/>
      <c r="AH375" s="3384"/>
      <c r="AI375" s="3384"/>
      <c r="AJ375" s="3384"/>
      <c r="AK375" s="3384"/>
      <c r="AL375" s="3384"/>
      <c r="AM375" s="3384"/>
      <c r="AN375" s="3384"/>
      <c r="AO375" s="3384"/>
      <c r="AP375" s="3384"/>
      <c r="AQ375" s="2013"/>
      <c r="AR375" s="1784"/>
      <c r="AS375" s="1784"/>
      <c r="AT375" s="1784"/>
      <c r="AU375" s="1907"/>
      <c r="AV375" s="1410"/>
      <c r="AW375" s="1850"/>
      <c r="AX375" s="1552"/>
      <c r="AY375" s="1851"/>
      <c r="AZ375" s="1555"/>
      <c r="BA375" s="1163"/>
      <c r="BB375" s="1163"/>
      <c r="BC375" s="1163"/>
      <c r="BD375" s="1164"/>
      <c r="BE375" s="1164"/>
      <c r="BF375" s="1163"/>
      <c r="BG375" s="1164"/>
      <c r="BH375" s="1164"/>
      <c r="BI375" s="1162"/>
      <c r="BJ375" s="1164"/>
      <c r="BK375" s="1164"/>
      <c r="BL375" s="1164"/>
      <c r="BM375" s="1164"/>
      <c r="BN375" s="1164"/>
      <c r="BO375" s="1165"/>
      <c r="BP375" s="1200"/>
      <c r="BQ375" s="177"/>
      <c r="BR375" s="46"/>
    </row>
    <row r="376" spans="1:70" ht="20.25" hidden="1" customHeight="1" x14ac:dyDescent="0.6">
      <c r="A376" s="809"/>
      <c r="B376" s="810"/>
      <c r="C376" s="809"/>
      <c r="D376" s="810"/>
      <c r="E376" s="809"/>
      <c r="F376" s="810"/>
      <c r="G376" s="809"/>
      <c r="H376" s="810"/>
      <c r="I376" s="811" t="str">
        <f t="shared" si="121"/>
        <v/>
      </c>
      <c r="J376" s="811"/>
      <c r="K376" s="943">
        <v>225</v>
      </c>
      <c r="L376" s="947"/>
      <c r="M376" s="947"/>
      <c r="N376" s="947"/>
      <c r="O376" s="947"/>
      <c r="P376" s="947"/>
      <c r="Q376" s="947"/>
      <c r="R376" s="947"/>
      <c r="S376" s="944" t="s">
        <v>119</v>
      </c>
      <c r="T376" s="945" t="s">
        <v>2404</v>
      </c>
      <c r="U376" s="1081"/>
      <c r="V376" s="1019"/>
      <c r="W376" s="3133"/>
      <c r="X376" s="945" t="s">
        <v>2404</v>
      </c>
      <c r="Y376" s="945"/>
      <c r="Z376" s="945"/>
      <c r="AA376" s="945"/>
      <c r="AB376" s="1607"/>
      <c r="AC376" s="3658"/>
      <c r="AD376" s="3658"/>
      <c r="AE376" s="3658"/>
      <c r="AF376" s="3620"/>
      <c r="AG376" s="3620"/>
      <c r="AH376" s="3620"/>
      <c r="AI376" s="3620"/>
      <c r="AJ376" s="3620"/>
      <c r="AK376" s="3620"/>
      <c r="AL376" s="3620"/>
      <c r="AM376" s="3620"/>
      <c r="AN376" s="3620"/>
      <c r="AO376" s="3620"/>
      <c r="AP376" s="3620"/>
      <c r="AQ376" s="2148"/>
      <c r="AR376" s="1957"/>
      <c r="AS376" s="1957"/>
      <c r="AT376" s="1957"/>
      <c r="AU376" s="1973"/>
      <c r="AV376" s="1945"/>
      <c r="AW376" s="1935"/>
      <c r="AX376" s="1599"/>
      <c r="AY376" s="1936"/>
      <c r="AZ376" s="1627"/>
      <c r="BA376" s="1222"/>
      <c r="BB376" s="1222"/>
      <c r="BC376" s="1222"/>
      <c r="BD376" s="1223"/>
      <c r="BE376" s="1223"/>
      <c r="BF376" s="1222"/>
      <c r="BG376" s="1223"/>
      <c r="BH376" s="1223"/>
      <c r="BI376" s="1232"/>
      <c r="BJ376" s="1223"/>
      <c r="BK376" s="1223"/>
      <c r="BL376" s="1223"/>
      <c r="BM376" s="1223"/>
      <c r="BN376" s="1223"/>
      <c r="BO376" s="1224"/>
      <c r="BP376" s="1225"/>
      <c r="BQ376" s="177"/>
      <c r="BR376" s="46"/>
    </row>
    <row r="377" spans="1:70" ht="20.25" hidden="1" customHeight="1" x14ac:dyDescent="0.6">
      <c r="A377" s="537">
        <v>0</v>
      </c>
      <c r="B377" s="1034">
        <v>9</v>
      </c>
      <c r="C377" s="1033">
        <v>0</v>
      </c>
      <c r="D377" s="1034">
        <v>7</v>
      </c>
      <c r="E377" s="1033">
        <v>6</v>
      </c>
      <c r="F377" s="1034">
        <v>4</v>
      </c>
      <c r="G377" s="1033">
        <v>0</v>
      </c>
      <c r="H377" s="1034">
        <v>0</v>
      </c>
      <c r="I377" s="2877" t="str">
        <f t="shared" si="121"/>
        <v>09076400</v>
      </c>
      <c r="J377" s="2438"/>
      <c r="K377" s="541"/>
      <c r="L377" s="781"/>
      <c r="M377" s="781"/>
      <c r="N377" s="781"/>
      <c r="O377" s="781"/>
      <c r="P377" s="781"/>
      <c r="Q377" s="781"/>
      <c r="R377" s="781"/>
      <c r="S377" s="1445" t="s">
        <v>119</v>
      </c>
      <c r="T377" s="3065" t="s">
        <v>2406</v>
      </c>
      <c r="U377" s="3070"/>
      <c r="V377" s="3062" t="s">
        <v>653</v>
      </c>
      <c r="W377" s="3109" t="s">
        <v>2576</v>
      </c>
      <c r="X377" s="981"/>
      <c r="Y377" s="548"/>
      <c r="Z377" s="547"/>
      <c r="AA377" s="547"/>
      <c r="AB377" s="380"/>
      <c r="AC377" s="3673"/>
      <c r="AD377" s="3673"/>
      <c r="AE377" s="3673"/>
      <c r="AF377" s="3384"/>
      <c r="AG377" s="3384"/>
      <c r="AH377" s="3384"/>
      <c r="AI377" s="3384"/>
      <c r="AJ377" s="3384"/>
      <c r="AK377" s="3384"/>
      <c r="AL377" s="3384"/>
      <c r="AM377" s="3384"/>
      <c r="AN377" s="3384"/>
      <c r="AO377" s="3384"/>
      <c r="AP377" s="3384"/>
      <c r="AQ377" s="2013"/>
      <c r="AR377" s="1784"/>
      <c r="AS377" s="1784"/>
      <c r="AT377" s="1784"/>
      <c r="AU377" s="1907"/>
      <c r="AV377" s="1410"/>
      <c r="AW377" s="1850"/>
      <c r="AX377" s="1552"/>
      <c r="AY377" s="1851"/>
      <c r="AZ377" s="1555"/>
      <c r="BA377" s="1163"/>
      <c r="BB377" s="1163"/>
      <c r="BC377" s="1163"/>
      <c r="BD377" s="1164"/>
      <c r="BE377" s="1164"/>
      <c r="BF377" s="1163"/>
      <c r="BG377" s="1164"/>
      <c r="BH377" s="1164"/>
      <c r="BI377" s="1162"/>
      <c r="BJ377" s="1164"/>
      <c r="BK377" s="1164"/>
      <c r="BL377" s="1164"/>
      <c r="BM377" s="1164"/>
      <c r="BN377" s="1164"/>
      <c r="BO377" s="1165"/>
      <c r="BP377" s="1200"/>
      <c r="BQ377" s="177"/>
      <c r="BR377" s="46"/>
    </row>
    <row r="378" spans="1:70" ht="20.25" hidden="1" customHeight="1" x14ac:dyDescent="0.55000000000000004">
      <c r="A378" s="537">
        <v>0</v>
      </c>
      <c r="B378" s="1034">
        <v>9</v>
      </c>
      <c r="C378" s="1033">
        <v>0</v>
      </c>
      <c r="D378" s="1034">
        <v>7</v>
      </c>
      <c r="E378" s="1033">
        <v>6</v>
      </c>
      <c r="F378" s="1034">
        <v>4</v>
      </c>
      <c r="G378" s="1033">
        <v>0</v>
      </c>
      <c r="H378" s="1034">
        <v>1</v>
      </c>
      <c r="I378" s="2877" t="str">
        <f t="shared" si="121"/>
        <v>09076401</v>
      </c>
      <c r="J378" s="2438"/>
      <c r="K378" s="781"/>
      <c r="L378" s="781">
        <v>722541</v>
      </c>
      <c r="M378" s="781"/>
      <c r="N378" s="781"/>
      <c r="O378" s="781"/>
      <c r="P378" s="781"/>
      <c r="Q378" s="781"/>
      <c r="R378" s="781"/>
      <c r="S378" s="1445" t="s">
        <v>119</v>
      </c>
      <c r="T378" s="3061"/>
      <c r="U378" s="3065" t="s">
        <v>2408</v>
      </c>
      <c r="V378" s="3062" t="s">
        <v>653</v>
      </c>
      <c r="W378" s="3109" t="s">
        <v>2576</v>
      </c>
      <c r="X378" s="982" t="s">
        <v>2408</v>
      </c>
      <c r="Y378" s="548"/>
      <c r="Z378" s="547"/>
      <c r="AA378" s="547"/>
      <c r="AB378" s="1884"/>
      <c r="AC378" s="3506"/>
      <c r="AD378" s="3506"/>
      <c r="AE378" s="3506"/>
      <c r="AF378" s="3384">
        <v>40</v>
      </c>
      <c r="AG378" s="3384"/>
      <c r="AH378" s="3384"/>
      <c r="AI378" s="3384"/>
      <c r="AJ378" s="3384"/>
      <c r="AK378" s="3384"/>
      <c r="AL378" s="3384"/>
      <c r="AM378" s="3384"/>
      <c r="AN378" s="3384"/>
      <c r="AO378" s="3384">
        <v>40</v>
      </c>
      <c r="AP378" s="3384"/>
      <c r="AQ378" s="2013"/>
      <c r="AR378" s="1784"/>
      <c r="AS378" s="1784"/>
      <c r="AT378" s="1784"/>
      <c r="AU378" s="1907"/>
      <c r="AV378" s="1410"/>
      <c r="AW378" s="1850"/>
      <c r="AX378" s="1552"/>
      <c r="AY378" s="1851"/>
      <c r="AZ378" s="1615">
        <v>1</v>
      </c>
      <c r="BA378" s="1163"/>
      <c r="BB378" s="1163"/>
      <c r="BC378" s="1163"/>
      <c r="BD378" s="1164">
        <v>13.113713423831101</v>
      </c>
      <c r="BE378" s="1164">
        <v>32.543686274509803</v>
      </c>
      <c r="BF378" s="1163"/>
      <c r="BG378" s="1164">
        <v>29.000904977375601</v>
      </c>
      <c r="BH378" s="1164">
        <f>SUM(BD378,BE378,BG378)</f>
        <v>74.658304675716508</v>
      </c>
      <c r="BI378" s="1162"/>
      <c r="BJ378" s="1164">
        <v>5.9865467946031599</v>
      </c>
      <c r="BK378" s="1164">
        <v>0</v>
      </c>
      <c r="BL378" s="1164">
        <v>351</v>
      </c>
      <c r="BM378" s="1164">
        <v>40.633745306496898</v>
      </c>
      <c r="BN378" s="1164">
        <f>SUM(BH378,BJ378,BK378,BL378,BM378)</f>
        <v>472.27859677681658</v>
      </c>
      <c r="BO378" s="1165"/>
      <c r="BP378" s="1200"/>
      <c r="BQ378" s="177"/>
      <c r="BR378" s="46"/>
    </row>
    <row r="379" spans="1:70" ht="20.25" hidden="1" customHeight="1" x14ac:dyDescent="0.55000000000000004">
      <c r="A379" s="537">
        <v>0</v>
      </c>
      <c r="B379" s="1034">
        <v>9</v>
      </c>
      <c r="C379" s="1033">
        <v>0</v>
      </c>
      <c r="D379" s="1034">
        <v>7</v>
      </c>
      <c r="E379" s="1033">
        <v>6</v>
      </c>
      <c r="F379" s="1034">
        <v>4</v>
      </c>
      <c r="G379" s="1033">
        <v>0</v>
      </c>
      <c r="H379" s="1034">
        <v>2</v>
      </c>
      <c r="I379" s="2877" t="str">
        <f t="shared" si="121"/>
        <v>09076402</v>
      </c>
      <c r="J379" s="2438"/>
      <c r="K379" s="781"/>
      <c r="L379" s="781">
        <v>722542</v>
      </c>
      <c r="M379" s="781"/>
      <c r="N379" s="781"/>
      <c r="O379" s="781"/>
      <c r="P379" s="781"/>
      <c r="Q379" s="781"/>
      <c r="R379" s="781"/>
      <c r="S379" s="1445" t="s">
        <v>119</v>
      </c>
      <c r="T379" s="3061"/>
      <c r="U379" s="3065" t="s">
        <v>2411</v>
      </c>
      <c r="V379" s="3062" t="s">
        <v>653</v>
      </c>
      <c r="W379" s="3109" t="s">
        <v>2576</v>
      </c>
      <c r="X379" s="982" t="s">
        <v>2411</v>
      </c>
      <c r="Y379" s="548"/>
      <c r="Z379" s="547"/>
      <c r="AA379" s="547"/>
      <c r="AB379" s="1884"/>
      <c r="AC379" s="3506"/>
      <c r="AD379" s="3506"/>
      <c r="AE379" s="3506"/>
      <c r="AF379" s="3384">
        <v>40</v>
      </c>
      <c r="AG379" s="3384"/>
      <c r="AH379" s="3384"/>
      <c r="AI379" s="3384"/>
      <c r="AJ379" s="3384"/>
      <c r="AK379" s="3384"/>
      <c r="AL379" s="3384"/>
      <c r="AM379" s="3384"/>
      <c r="AN379" s="3384"/>
      <c r="AO379" s="3384">
        <v>40</v>
      </c>
      <c r="AP379" s="3384"/>
      <c r="AQ379" s="2013"/>
      <c r="AR379" s="1784"/>
      <c r="AS379" s="1784"/>
      <c r="AT379" s="1784"/>
      <c r="AU379" s="1907"/>
      <c r="AV379" s="1410"/>
      <c r="AW379" s="1850"/>
      <c r="AX379" s="1552"/>
      <c r="AY379" s="1851"/>
      <c r="AZ379" s="1615">
        <v>1</v>
      </c>
      <c r="BA379" s="1163"/>
      <c r="BB379" s="1163"/>
      <c r="BC379" s="1163"/>
      <c r="BD379" s="1164">
        <v>13.113713423831101</v>
      </c>
      <c r="BE379" s="1164">
        <v>32.543686274509803</v>
      </c>
      <c r="BF379" s="1163"/>
      <c r="BG379" s="1164">
        <v>29.000904977375601</v>
      </c>
      <c r="BH379" s="1164">
        <f>SUM(BD379,BE379,BG379)</f>
        <v>74.658304675716508</v>
      </c>
      <c r="BI379" s="1162"/>
      <c r="BJ379" s="1164">
        <v>29.173612764944</v>
      </c>
      <c r="BK379" s="1164">
        <v>0</v>
      </c>
      <c r="BL379" s="1164">
        <v>351</v>
      </c>
      <c r="BM379" s="1164">
        <v>40.633745306496898</v>
      </c>
      <c r="BN379" s="1164">
        <f>SUM(BH379,BJ379,BK379,BL379,BM379)</f>
        <v>495.46566274715741</v>
      </c>
      <c r="BO379" s="1165"/>
      <c r="BP379" s="1200"/>
      <c r="BQ379" s="177"/>
      <c r="BR379" s="46"/>
    </row>
    <row r="380" spans="1:70" ht="20.25" hidden="1" customHeight="1" x14ac:dyDescent="0.55000000000000004">
      <c r="A380" s="537">
        <v>0</v>
      </c>
      <c r="B380" s="1034">
        <v>9</v>
      </c>
      <c r="C380" s="1033">
        <v>0</v>
      </c>
      <c r="D380" s="1034">
        <v>7</v>
      </c>
      <c r="E380" s="1033">
        <v>6</v>
      </c>
      <c r="F380" s="1034">
        <v>5</v>
      </c>
      <c r="G380" s="1033">
        <v>0</v>
      </c>
      <c r="H380" s="1034">
        <v>1</v>
      </c>
      <c r="I380" s="2877" t="str">
        <f t="shared" si="121"/>
        <v>09076501</v>
      </c>
      <c r="J380" s="2438"/>
      <c r="K380" s="781"/>
      <c r="L380" s="781">
        <v>72254</v>
      </c>
      <c r="M380" s="781"/>
      <c r="N380" s="781"/>
      <c r="O380" s="781"/>
      <c r="P380" s="781"/>
      <c r="Q380" s="781"/>
      <c r="R380" s="781"/>
      <c r="S380" s="1445" t="s">
        <v>119</v>
      </c>
      <c r="T380" s="3060" t="s">
        <v>2414</v>
      </c>
      <c r="U380" s="3070"/>
      <c r="V380" s="3062" t="s">
        <v>653</v>
      </c>
      <c r="W380" s="3109" t="s">
        <v>2576</v>
      </c>
      <c r="X380" s="982" t="s">
        <v>2414</v>
      </c>
      <c r="Y380" s="548"/>
      <c r="Z380" s="547"/>
      <c r="AA380" s="547"/>
      <c r="AB380" s="1884"/>
      <c r="AC380" s="3506"/>
      <c r="AD380" s="3506"/>
      <c r="AE380" s="3506"/>
      <c r="AF380" s="3384">
        <v>30</v>
      </c>
      <c r="AG380" s="3384"/>
      <c r="AH380" s="3384"/>
      <c r="AI380" s="3384"/>
      <c r="AJ380" s="3384"/>
      <c r="AK380" s="3384"/>
      <c r="AL380" s="3384"/>
      <c r="AM380" s="3384"/>
      <c r="AN380" s="3384"/>
      <c r="AO380" s="3384">
        <v>30</v>
      </c>
      <c r="AP380" s="3384"/>
      <c r="AQ380" s="2013"/>
      <c r="AR380" s="1784"/>
      <c r="AS380" s="1784"/>
      <c r="AT380" s="1784"/>
      <c r="AU380" s="1907"/>
      <c r="AV380" s="1410"/>
      <c r="AW380" s="1850"/>
      <c r="AX380" s="1552"/>
      <c r="AY380" s="1851"/>
      <c r="AZ380" s="1615">
        <v>1</v>
      </c>
      <c r="BA380" s="1163"/>
      <c r="BB380" s="1163"/>
      <c r="BC380" s="1163"/>
      <c r="BD380" s="1164">
        <v>9.8352850678733006</v>
      </c>
      <c r="BE380" s="1164">
        <v>24.4077647058824</v>
      </c>
      <c r="BF380" s="1163"/>
      <c r="BG380" s="1164">
        <v>21.750678733031702</v>
      </c>
      <c r="BH380" s="1164">
        <f>SUM(BD380,BE380,BG380)</f>
        <v>55.993728506787406</v>
      </c>
      <c r="BI380" s="1162"/>
      <c r="BJ380" s="1164">
        <v>31.458856261529601</v>
      </c>
      <c r="BK380" s="1164">
        <v>0</v>
      </c>
      <c r="BL380" s="1164">
        <v>25</v>
      </c>
      <c r="BM380" s="1164">
        <v>40.633745306496898</v>
      </c>
      <c r="BN380" s="1164">
        <f>SUM(BH380,BJ380,BK380,BL380,BM380)</f>
        <v>153.0863300748139</v>
      </c>
      <c r="BO380" s="1165"/>
      <c r="BP380" s="1200"/>
      <c r="BQ380" s="177"/>
      <c r="BR380" s="46"/>
    </row>
    <row r="381" spans="1:70" ht="33" customHeight="1" x14ac:dyDescent="0.55000000000000004">
      <c r="A381" s="90"/>
      <c r="B381" s="1534"/>
      <c r="C381" s="1535"/>
      <c r="D381" s="1534"/>
      <c r="E381" s="1535"/>
      <c r="F381" s="1534"/>
      <c r="G381" s="1535"/>
      <c r="H381" s="1534"/>
      <c r="I381" s="2882" t="str">
        <f t="shared" si="121"/>
        <v/>
      </c>
      <c r="J381" s="2882"/>
      <c r="K381" s="1536"/>
      <c r="L381" s="1536"/>
      <c r="M381" s="1536"/>
      <c r="N381" s="1536"/>
      <c r="O381" s="1536"/>
      <c r="P381" s="1536"/>
      <c r="Q381" s="1536"/>
      <c r="R381" s="1536"/>
      <c r="S381" s="3077"/>
      <c r="T381" s="1539" t="s">
        <v>3146</v>
      </c>
      <c r="U381" s="1537"/>
      <c r="V381" s="1536"/>
      <c r="W381" s="3136"/>
      <c r="X381" s="1538"/>
      <c r="Y381" s="1538"/>
      <c r="Z381" s="1538"/>
      <c r="AA381" s="1538"/>
      <c r="AB381" s="2037"/>
      <c r="AC381" s="3674"/>
      <c r="AD381" s="3674"/>
      <c r="AE381" s="3674"/>
      <c r="AF381" s="3674"/>
      <c r="AG381" s="3674"/>
      <c r="AH381" s="3674"/>
      <c r="AI381" s="3674"/>
      <c r="AJ381" s="3674"/>
      <c r="AK381" s="3674"/>
      <c r="AL381" s="3674"/>
      <c r="AM381" s="3674"/>
      <c r="AN381" s="3674"/>
      <c r="AO381" s="3674"/>
      <c r="AP381" s="3674"/>
      <c r="AQ381" s="2163"/>
      <c r="AR381" s="2061"/>
      <c r="AS381" s="2061"/>
      <c r="AT381" s="2061"/>
      <c r="AU381" s="2062"/>
      <c r="AV381" s="2044"/>
      <c r="AW381" s="2082"/>
      <c r="AX381" s="1538"/>
      <c r="AY381" s="2083"/>
      <c r="AZ381" s="3294"/>
      <c r="BA381" s="3295"/>
      <c r="BB381" s="3295"/>
      <c r="BC381" s="3295"/>
      <c r="BD381" s="1538"/>
      <c r="BE381" s="1538"/>
      <c r="BF381" s="1538"/>
      <c r="BG381" s="1538"/>
      <c r="BH381" s="1538"/>
      <c r="BI381" s="1538"/>
      <c r="BJ381" s="1538"/>
      <c r="BK381" s="1538"/>
      <c r="BL381" s="1538"/>
      <c r="BM381" s="1538"/>
      <c r="BN381" s="1538"/>
      <c r="BO381" s="1538"/>
      <c r="BP381" s="1538"/>
      <c r="BQ381" s="177"/>
      <c r="BR381" s="46"/>
    </row>
    <row r="382" spans="1:70" ht="54" customHeight="1" x14ac:dyDescent="0.55000000000000004">
      <c r="A382" s="1437">
        <v>0</v>
      </c>
      <c r="B382" s="1438">
        <v>9</v>
      </c>
      <c r="C382" s="1437">
        <v>0</v>
      </c>
      <c r="D382" s="1438">
        <v>7</v>
      </c>
      <c r="E382" s="1437">
        <v>3</v>
      </c>
      <c r="F382" s="1438">
        <v>7</v>
      </c>
      <c r="G382" s="1437">
        <v>0</v>
      </c>
      <c r="H382" s="1438">
        <v>1</v>
      </c>
      <c r="I382" s="1375"/>
      <c r="J382" s="2766" t="str">
        <f t="shared" ref="J382" si="139">CONCATENATE(A382,B382,C382,D382,E382,F382,G382,H382)</f>
        <v>09073701</v>
      </c>
      <c r="K382" s="830"/>
      <c r="L382" s="830"/>
      <c r="M382" s="830"/>
      <c r="N382" s="830"/>
      <c r="O382" s="830"/>
      <c r="P382" s="830"/>
      <c r="Q382" s="830"/>
      <c r="R382" s="830"/>
      <c r="S382" s="3137" t="s">
        <v>94</v>
      </c>
      <c r="T382" s="3230" t="s">
        <v>3147</v>
      </c>
      <c r="U382" s="2770"/>
      <c r="V382" s="2870" t="s">
        <v>291</v>
      </c>
      <c r="W382" s="2415" t="s">
        <v>3148</v>
      </c>
      <c r="X382" s="61"/>
      <c r="Y382" s="3041" t="s">
        <v>649</v>
      </c>
      <c r="Z382" s="1241"/>
      <c r="AA382" s="1241"/>
      <c r="AB382" s="1885"/>
      <c r="AC382" s="3507">
        <f t="shared" ref="AC382" si="140">AX382</f>
        <v>5</v>
      </c>
      <c r="AD382" s="3528"/>
      <c r="AE382" s="3528"/>
      <c r="AF382" s="3398">
        <v>0</v>
      </c>
      <c r="AG382" s="3398">
        <v>10</v>
      </c>
      <c r="AH382" s="3398"/>
      <c r="AI382" s="3398"/>
      <c r="AJ382" s="3398"/>
      <c r="AK382" s="3398"/>
      <c r="AL382" s="3398"/>
      <c r="AM382" s="3398"/>
      <c r="AN382" s="3398"/>
      <c r="AO382" s="3398">
        <v>0</v>
      </c>
      <c r="AP382" s="3398">
        <v>10</v>
      </c>
      <c r="AQ382" s="2140"/>
      <c r="AR382" s="1787"/>
      <c r="AS382" s="1787"/>
      <c r="AT382" s="1787"/>
      <c r="AU382" s="1834"/>
      <c r="AV382" s="1731"/>
      <c r="AW382" s="2916">
        <f>(AZ382*AP382)+(BA382*AG382)+(BB382*AG382)+(BC382*AG382)</f>
        <v>60</v>
      </c>
      <c r="AX382" s="3042">
        <f>AW382/'Radiología simple.'!$AO$8</f>
        <v>5</v>
      </c>
      <c r="AY382" s="1807" t="str" cm="1">
        <f t="array" ref="AY382">_xlfn.IFS(AX382&lt;4,"estandar",AX382&gt;9,"compleja",AX382&gt;4,"avanzada")</f>
        <v>avanzada</v>
      </c>
      <c r="AZ382" s="3289">
        <v>2</v>
      </c>
      <c r="BA382" s="3289">
        <v>2</v>
      </c>
      <c r="BB382" s="3289">
        <v>1</v>
      </c>
      <c r="BC382" s="3289">
        <v>1</v>
      </c>
      <c r="BD382" s="1164"/>
      <c r="BE382" s="1164"/>
      <c r="BF382" s="1163"/>
      <c r="BG382" s="1143"/>
      <c r="BH382" s="1164"/>
      <c r="BI382" s="1162"/>
      <c r="BJ382" s="1164"/>
      <c r="BK382" s="1164"/>
      <c r="BL382" s="1164"/>
      <c r="BM382" s="1164"/>
      <c r="BN382" s="1164"/>
      <c r="BO382" s="1165"/>
      <c r="BP382" s="1200"/>
      <c r="BQ382" s="177"/>
      <c r="BR382" s="46"/>
    </row>
    <row r="383" spans="1:70" ht="20.25" customHeight="1" thickBot="1" x14ac:dyDescent="0.6">
      <c r="A383" s="90"/>
      <c r="B383" s="89"/>
      <c r="C383" s="90"/>
      <c r="D383" s="89"/>
      <c r="E383" s="90"/>
      <c r="F383" s="89"/>
      <c r="G383" s="90"/>
      <c r="H383" s="89"/>
      <c r="I383" s="1339"/>
      <c r="J383" s="1339"/>
      <c r="K383" s="127"/>
      <c r="L383" s="127"/>
      <c r="M383" s="120"/>
      <c r="N383" s="120"/>
      <c r="O383" s="120"/>
      <c r="P383" s="120"/>
      <c r="Q383" s="120"/>
      <c r="R383" s="120"/>
      <c r="S383" s="3078"/>
      <c r="T383" s="3079"/>
      <c r="U383" s="138"/>
      <c r="V383" s="127"/>
      <c r="W383" s="127"/>
      <c r="X383" s="61"/>
      <c r="Y383" s="61"/>
      <c r="Z383" s="61"/>
      <c r="AA383" s="61"/>
      <c r="AB383" s="61"/>
      <c r="AC383" s="3639"/>
      <c r="AD383" s="3639"/>
      <c r="AE383" s="610"/>
      <c r="AF383" s="3640"/>
      <c r="AG383" s="3641"/>
      <c r="AH383" s="3642"/>
      <c r="AI383" s="3642"/>
      <c r="AJ383" s="3642"/>
      <c r="AK383" s="3642"/>
      <c r="AL383" s="3642"/>
      <c r="AM383" s="3643"/>
      <c r="AN383" s="2086"/>
      <c r="AO383" s="3597"/>
      <c r="AP383" s="3644"/>
      <c r="AQ383" s="1784"/>
      <c r="AR383" s="1784"/>
      <c r="AS383" s="1784"/>
      <c r="AT383" s="1784"/>
      <c r="AU383" s="1907"/>
      <c r="AV383" s="2086"/>
      <c r="AW383" s="2084"/>
      <c r="AX383" s="1629"/>
      <c r="AY383" s="2085"/>
      <c r="AZ383" s="1560"/>
      <c r="BA383" s="1147"/>
      <c r="BB383" s="1147"/>
      <c r="BC383" s="1147"/>
      <c r="BD383" s="1164"/>
      <c r="BE383" s="1164"/>
      <c r="BF383" s="1163"/>
      <c r="BG383" s="1143"/>
      <c r="BH383" s="1164"/>
      <c r="BI383" s="1162"/>
      <c r="BJ383" s="1164"/>
      <c r="BK383" s="1164"/>
      <c r="BL383" s="1164"/>
      <c r="BM383" s="1164"/>
      <c r="BN383" s="1164"/>
      <c r="BO383" s="1165"/>
      <c r="BP383" s="1200"/>
      <c r="BQ383" s="177"/>
      <c r="BR383" s="46"/>
    </row>
    <row r="384" spans="1:70" ht="20.25" hidden="1" customHeight="1" x14ac:dyDescent="0.55000000000000004">
      <c r="A384" s="90"/>
      <c r="B384" s="89"/>
      <c r="C384" s="90"/>
      <c r="D384" s="89"/>
      <c r="E384" s="90"/>
      <c r="F384" s="89"/>
      <c r="G384" s="90"/>
      <c r="H384" s="89"/>
      <c r="I384" s="1339"/>
      <c r="J384" s="1339"/>
      <c r="K384" s="127"/>
      <c r="L384" s="127"/>
      <c r="M384" s="120"/>
      <c r="N384" s="120"/>
      <c r="O384" s="120"/>
      <c r="P384" s="120"/>
      <c r="Q384" s="120"/>
      <c r="R384" s="120"/>
      <c r="S384" s="3078"/>
      <c r="T384" s="3079"/>
      <c r="U384" s="138"/>
      <c r="V384" s="127"/>
      <c r="W384" s="127"/>
      <c r="X384" s="61"/>
      <c r="Y384" s="61"/>
      <c r="Z384" s="61"/>
      <c r="AA384" s="61"/>
      <c r="AB384" s="61"/>
      <c r="AC384" s="61"/>
      <c r="AD384" s="61"/>
      <c r="AE384" s="411"/>
      <c r="AF384" s="1629"/>
      <c r="AG384" s="1629"/>
      <c r="AH384" s="1629"/>
      <c r="AI384" s="1629"/>
      <c r="AJ384" s="1629"/>
      <c r="AK384" s="1629"/>
      <c r="AL384" s="1629"/>
      <c r="AM384" s="1629"/>
      <c r="AN384" s="1261"/>
      <c r="AO384" s="1906"/>
      <c r="AP384" s="2013"/>
      <c r="AQ384" s="1784"/>
      <c r="AR384" s="1784"/>
      <c r="AS384" s="1784"/>
      <c r="AT384" s="1784"/>
      <c r="AU384" s="1907"/>
      <c r="AV384" s="1410"/>
      <c r="AW384" s="1850"/>
      <c r="AX384" s="1163"/>
      <c r="AY384" s="1851"/>
      <c r="AZ384" s="1560"/>
      <c r="BA384" s="1147"/>
      <c r="BB384" s="1147"/>
      <c r="BC384" s="1147"/>
      <c r="BD384" s="1164"/>
      <c r="BE384" s="1164"/>
      <c r="BF384" s="1163"/>
      <c r="BG384" s="1143"/>
      <c r="BH384" s="1164"/>
      <c r="BI384" s="1162"/>
      <c r="BJ384" s="1164"/>
      <c r="BK384" s="1164"/>
      <c r="BL384" s="1164"/>
      <c r="BM384" s="1164"/>
      <c r="BN384" s="1164"/>
      <c r="BO384" s="1165"/>
      <c r="BP384" s="1200"/>
      <c r="BQ384" s="177"/>
      <c r="BR384" s="46"/>
    </row>
    <row r="385" spans="1:70" ht="20.25" hidden="1" customHeight="1" x14ac:dyDescent="0.55000000000000004">
      <c r="A385" s="90"/>
      <c r="B385" s="89"/>
      <c r="C385" s="90"/>
      <c r="D385" s="89"/>
      <c r="E385" s="90"/>
      <c r="F385" s="89"/>
      <c r="G385" s="90"/>
      <c r="H385" s="89"/>
      <c r="I385" s="1339" t="str">
        <f t="shared" si="121"/>
        <v/>
      </c>
      <c r="J385" s="1339"/>
      <c r="K385" s="127"/>
      <c r="L385" s="127"/>
      <c r="M385" s="120"/>
      <c r="N385" s="120"/>
      <c r="O385" s="120"/>
      <c r="P385" s="120"/>
      <c r="Q385" s="120"/>
      <c r="R385" s="120"/>
      <c r="S385" s="127"/>
      <c r="T385" s="60"/>
      <c r="U385" s="249" t="s">
        <v>3149</v>
      </c>
      <c r="V385" s="127"/>
      <c r="W385" s="127"/>
      <c r="X385" s="94" t="s">
        <v>3149</v>
      </c>
      <c r="Y385" s="94"/>
      <c r="Z385" s="94"/>
      <c r="AA385" s="94"/>
      <c r="AB385" s="94"/>
      <c r="AC385" s="94"/>
      <c r="AD385" s="94"/>
      <c r="AE385" s="94"/>
      <c r="AF385" s="63"/>
      <c r="AG385" s="63"/>
      <c r="AH385" s="63"/>
      <c r="AI385" s="63"/>
      <c r="AJ385" s="63"/>
      <c r="AK385" s="63"/>
      <c r="AL385" s="63"/>
      <c r="AM385" s="63"/>
      <c r="AN385" s="1571"/>
      <c r="AO385" s="2063"/>
      <c r="AP385" s="2164"/>
      <c r="AQ385" s="2064"/>
      <c r="AR385" s="2064"/>
      <c r="AS385" s="2064"/>
      <c r="AT385" s="2064"/>
      <c r="AU385" s="2065"/>
      <c r="AV385" s="1825"/>
      <c r="AW385" s="1805"/>
      <c r="AX385" s="63"/>
      <c r="AY385" s="1891"/>
      <c r="AZ385" s="1576"/>
      <c r="BA385" s="63"/>
      <c r="BB385" s="63"/>
      <c r="BC385" s="63"/>
      <c r="BD385" s="65"/>
      <c r="BE385" s="65"/>
      <c r="BF385" s="63"/>
      <c r="BG385" s="66"/>
      <c r="BH385" s="65"/>
      <c r="BI385" s="67"/>
      <c r="BJ385" s="65"/>
      <c r="BK385" s="65"/>
      <c r="BL385" s="65"/>
      <c r="BM385" s="65"/>
      <c r="BN385" s="65"/>
      <c r="BO385" s="68"/>
      <c r="BP385" s="62"/>
      <c r="BQ385" s="177"/>
      <c r="BR385" s="46"/>
    </row>
    <row r="386" spans="1:70" ht="20.25" hidden="1" customHeight="1" x14ac:dyDescent="0.55000000000000004">
      <c r="A386" s="90"/>
      <c r="B386" s="89"/>
      <c r="C386" s="90"/>
      <c r="D386" s="89"/>
      <c r="E386" s="90"/>
      <c r="F386" s="89"/>
      <c r="G386" s="90"/>
      <c r="H386" s="89"/>
      <c r="I386" s="1339" t="str">
        <f t="shared" si="121"/>
        <v/>
      </c>
      <c r="J386" s="1339"/>
      <c r="K386" s="127"/>
      <c r="L386" s="127"/>
      <c r="M386" s="120"/>
      <c r="N386" s="120"/>
      <c r="O386" s="120"/>
      <c r="P386" s="120"/>
      <c r="Q386" s="120"/>
      <c r="R386" s="120"/>
      <c r="S386" s="127"/>
      <c r="T386" s="60"/>
      <c r="U386" s="249" t="s">
        <v>3150</v>
      </c>
      <c r="V386" s="127"/>
      <c r="W386" s="127"/>
      <c r="X386" s="94" t="s">
        <v>3150</v>
      </c>
      <c r="Y386" s="94"/>
      <c r="Z386" s="94"/>
      <c r="AA386" s="94"/>
      <c r="AB386" s="94"/>
      <c r="AC386" s="94"/>
      <c r="AD386" s="94"/>
      <c r="AE386" s="94"/>
      <c r="AF386" s="63"/>
      <c r="AG386" s="63"/>
      <c r="AH386" s="63"/>
      <c r="AI386" s="63"/>
      <c r="AJ386" s="63"/>
      <c r="AK386" s="63"/>
      <c r="AL386" s="63"/>
      <c r="AM386" s="63"/>
      <c r="AN386" s="1571"/>
      <c r="AO386" s="2038"/>
      <c r="AP386" s="1597"/>
      <c r="AQ386" s="63"/>
      <c r="AR386" s="63"/>
      <c r="AS386" s="63"/>
      <c r="AT386" s="63"/>
      <c r="AU386" s="2039"/>
      <c r="AV386" s="1825"/>
      <c r="AW386" s="1805"/>
      <c r="AX386" s="63"/>
      <c r="AY386" s="1891"/>
      <c r="AZ386" s="1576"/>
      <c r="BA386" s="63"/>
      <c r="BB386" s="63"/>
      <c r="BC386" s="63"/>
      <c r="BD386" s="99"/>
      <c r="BE386" s="99"/>
      <c r="BF386" s="63"/>
      <c r="BG386" s="66"/>
      <c r="BH386" s="65"/>
      <c r="BI386" s="67"/>
      <c r="BJ386" s="65"/>
      <c r="BK386" s="65"/>
      <c r="BL386" s="65"/>
      <c r="BM386" s="65"/>
      <c r="BN386" s="65"/>
      <c r="BO386" s="68"/>
      <c r="BP386" s="62"/>
      <c r="BQ386" s="177"/>
      <c r="BR386" s="46"/>
    </row>
    <row r="387" spans="1:70" ht="21" hidden="1" customHeight="1" x14ac:dyDescent="0.55000000000000004">
      <c r="A387" s="90"/>
      <c r="B387" s="89"/>
      <c r="C387" s="90"/>
      <c r="D387" s="89"/>
      <c r="E387" s="90"/>
      <c r="F387" s="89"/>
      <c r="G387" s="90"/>
      <c r="H387" s="89"/>
      <c r="I387" s="1339" t="str">
        <f t="shared" si="121"/>
        <v/>
      </c>
      <c r="J387" s="1339"/>
      <c r="K387" s="127"/>
      <c r="L387" s="127"/>
      <c r="M387" s="120"/>
      <c r="N387" s="120"/>
      <c r="O387" s="120"/>
      <c r="P387" s="120"/>
      <c r="Q387" s="120"/>
      <c r="R387" s="120"/>
      <c r="S387" s="127"/>
      <c r="T387" s="60"/>
      <c r="U387" s="138"/>
      <c r="V387" s="127"/>
      <c r="W387" s="903"/>
      <c r="X387" s="166"/>
      <c r="Y387" s="272"/>
      <c r="Z387" s="272"/>
      <c r="AA387" s="272"/>
      <c r="AB387" s="272"/>
      <c r="AC387" s="272"/>
      <c r="AD387" s="272"/>
      <c r="AE387" s="272"/>
      <c r="AF387" s="63"/>
      <c r="AG387" s="63"/>
      <c r="AH387" s="63"/>
      <c r="AI387" s="63"/>
      <c r="AJ387" s="63"/>
      <c r="AK387" s="63"/>
      <c r="AL387" s="63"/>
      <c r="AM387" s="63"/>
      <c r="AN387" s="1571"/>
      <c r="AO387" s="2040"/>
      <c r="AP387" s="2165"/>
      <c r="AQ387" s="2041"/>
      <c r="AR387" s="2041"/>
      <c r="AS387" s="2041"/>
      <c r="AT387" s="2041"/>
      <c r="AU387" s="2042"/>
      <c r="AV387" s="1825"/>
      <c r="AW387" s="1921"/>
      <c r="AX387" s="1937"/>
      <c r="AY387" s="1922"/>
      <c r="AZ387" s="1576"/>
      <c r="BA387" s="63"/>
      <c r="BB387" s="63"/>
      <c r="BC387" s="63"/>
      <c r="BD387" s="65"/>
      <c r="BE387" s="65"/>
      <c r="BF387" s="63"/>
      <c r="BG387" s="66"/>
      <c r="BH387" s="65"/>
      <c r="BI387" s="67"/>
      <c r="BJ387" s="65"/>
      <c r="BK387" s="65"/>
      <c r="BL387" s="65"/>
      <c r="BM387" s="65"/>
      <c r="BN387" s="65"/>
      <c r="BO387" s="68"/>
      <c r="BP387" s="62"/>
      <c r="BQ387" s="432"/>
      <c r="BR387" s="51"/>
    </row>
    <row r="388" spans="1:70" ht="15.75" customHeight="1" x14ac:dyDescent="0.35">
      <c r="AO388" s="611"/>
      <c r="AP388" s="611"/>
      <c r="AQ388" s="611"/>
      <c r="AR388" s="611"/>
      <c r="AS388" s="611"/>
      <c r="AT388" s="611"/>
      <c r="AU388" s="611"/>
      <c r="AW388" s="611"/>
      <c r="AX388" s="611"/>
      <c r="AY388" s="611"/>
    </row>
  </sheetData>
  <sheetProtection algorithmName="SHA-512" hashValue="qxBYm4AekTm+vBXVE0BBItv/lPljHi2uUhI1cRbBv8/sxubBWIJJehhzW41Q5H+3jRHMVdEgdujMiZatoUoVGw==" saltValue="B8i6/T9Zh4houH7NyBu4Wg==" spinCount="100000" sheet="1" formatCells="0" formatColumns="0" formatRows="0" insertColumns="0" insertRows="0" insertHyperlinks="0" deleteColumns="0" deleteRows="0" sort="0" autoFilter="0" pivotTables="0"/>
  <mergeCells count="7">
    <mergeCell ref="A1:H1"/>
    <mergeCell ref="T3:U3"/>
    <mergeCell ref="T2:U2"/>
    <mergeCell ref="A4:B4"/>
    <mergeCell ref="C4:D4"/>
    <mergeCell ref="E4:F4"/>
    <mergeCell ref="G4:H4"/>
  </mergeCells>
  <conditionalFormatting sqref="AC11:AC17">
    <cfRule type="cellIs" dxfId="149" priority="169" operator="lessThan">
      <formula>AB11</formula>
    </cfRule>
    <cfRule type="cellIs" dxfId="148" priority="170" operator="greaterThan">
      <formula>AB11</formula>
    </cfRule>
  </conditionalFormatting>
  <conditionalFormatting sqref="AC21:AC28">
    <cfRule type="cellIs" dxfId="147" priority="168" operator="greaterThan">
      <formula>AB21</formula>
    </cfRule>
    <cfRule type="cellIs" dxfId="146" priority="167" operator="lessThan">
      <formula>AB21</formula>
    </cfRule>
  </conditionalFormatting>
  <conditionalFormatting sqref="AC32:AC37">
    <cfRule type="cellIs" dxfId="145" priority="166" operator="greaterThan">
      <formula>AB32</formula>
    </cfRule>
    <cfRule type="cellIs" dxfId="144" priority="165" operator="lessThan">
      <formula>AB32</formula>
    </cfRule>
  </conditionalFormatting>
  <conditionalFormatting sqref="AC41:AC46">
    <cfRule type="cellIs" dxfId="143" priority="164" operator="greaterThan">
      <formula>AB41</formula>
    </cfRule>
    <cfRule type="cellIs" dxfId="142" priority="163" operator="lessThan">
      <formula>AB41</formula>
    </cfRule>
  </conditionalFormatting>
  <conditionalFormatting sqref="AC50:AC53">
    <cfRule type="cellIs" dxfId="141" priority="162" operator="greaterThan">
      <formula>AB50</formula>
    </cfRule>
    <cfRule type="cellIs" dxfId="140" priority="161" operator="lessThan">
      <formula>AB50</formula>
    </cfRule>
  </conditionalFormatting>
  <conditionalFormatting sqref="AC56:AC57">
    <cfRule type="cellIs" dxfId="139" priority="160" operator="greaterThan">
      <formula>AB56</formula>
    </cfRule>
    <cfRule type="cellIs" dxfId="138" priority="159" operator="lessThan">
      <formula>AB56</formula>
    </cfRule>
  </conditionalFormatting>
  <conditionalFormatting sqref="AC60:AC64">
    <cfRule type="cellIs" dxfId="137" priority="158" operator="greaterThan">
      <formula>AB60</formula>
    </cfRule>
    <cfRule type="cellIs" dxfId="136" priority="157" operator="lessThan">
      <formula>AB60</formula>
    </cfRule>
  </conditionalFormatting>
  <conditionalFormatting sqref="AC68">
    <cfRule type="cellIs" dxfId="135" priority="156" operator="greaterThan">
      <formula>AB68</formula>
    </cfRule>
    <cfRule type="cellIs" dxfId="134" priority="155" operator="lessThan">
      <formula>AB68</formula>
    </cfRule>
  </conditionalFormatting>
  <conditionalFormatting sqref="AC71">
    <cfRule type="cellIs" dxfId="133" priority="154" operator="greaterThan">
      <formula>AB71</formula>
    </cfRule>
    <cfRule type="cellIs" dxfId="132" priority="153" operator="lessThan">
      <formula>AB71</formula>
    </cfRule>
  </conditionalFormatting>
  <conditionalFormatting sqref="AC94:AC100">
    <cfRule type="cellIs" dxfId="131" priority="152" operator="greaterThan">
      <formula>AB94</formula>
    </cfRule>
    <cfRule type="cellIs" dxfId="130" priority="151" operator="lessThan">
      <formula>AB94</formula>
    </cfRule>
  </conditionalFormatting>
  <conditionalFormatting sqref="AC104:AC110">
    <cfRule type="cellIs" dxfId="129" priority="150" operator="greaterThan">
      <formula>AB104</formula>
    </cfRule>
    <cfRule type="cellIs" dxfId="128" priority="149" operator="lessThan">
      <formula>AB104</formula>
    </cfRule>
  </conditionalFormatting>
  <conditionalFormatting sqref="AC114:AC124">
    <cfRule type="cellIs" dxfId="127" priority="146" operator="greaterThan">
      <formula>AB114</formula>
    </cfRule>
    <cfRule type="cellIs" dxfId="126" priority="145" operator="lessThan">
      <formula>AB114</formula>
    </cfRule>
  </conditionalFormatting>
  <conditionalFormatting sqref="AC128:AC160">
    <cfRule type="cellIs" dxfId="125" priority="140" operator="greaterThan">
      <formula>AB128</formula>
    </cfRule>
    <cfRule type="cellIs" dxfId="124" priority="139" operator="lessThan">
      <formula>AB128</formula>
    </cfRule>
  </conditionalFormatting>
  <conditionalFormatting sqref="AC164:AC178">
    <cfRule type="cellIs" dxfId="123" priority="138" operator="greaterThan">
      <formula>AB164</formula>
    </cfRule>
    <cfRule type="cellIs" dxfId="122" priority="137" operator="lessThan">
      <formula>AB164</formula>
    </cfRule>
  </conditionalFormatting>
  <conditionalFormatting sqref="AC182:AC195">
    <cfRule type="cellIs" dxfId="121" priority="134" operator="greaterThan">
      <formula>AB182</formula>
    </cfRule>
    <cfRule type="cellIs" dxfId="120" priority="133" operator="lessThan">
      <formula>AB182</formula>
    </cfRule>
  </conditionalFormatting>
  <conditionalFormatting sqref="AC197">
    <cfRule type="cellIs" dxfId="119" priority="132" operator="greaterThan">
      <formula>AB197</formula>
    </cfRule>
    <cfRule type="cellIs" dxfId="118" priority="131" operator="lessThan">
      <formula>AB197</formula>
    </cfRule>
  </conditionalFormatting>
  <conditionalFormatting sqref="AC199">
    <cfRule type="cellIs" dxfId="117" priority="130" operator="greaterThan">
      <formula>AB199</formula>
    </cfRule>
    <cfRule type="cellIs" dxfId="116" priority="129" operator="lessThan">
      <formula>AB199</formula>
    </cfRule>
  </conditionalFormatting>
  <conditionalFormatting sqref="AC234:AC248">
    <cfRule type="cellIs" dxfId="115" priority="126" operator="greaterThan">
      <formula>AB234</formula>
    </cfRule>
    <cfRule type="cellIs" dxfId="114" priority="125" operator="lessThan">
      <formula>AB234</formula>
    </cfRule>
  </conditionalFormatting>
  <conditionalFormatting sqref="AC250:AC274">
    <cfRule type="cellIs" dxfId="113" priority="120" operator="greaterThan">
      <formula>AB250</formula>
    </cfRule>
    <cfRule type="cellIs" dxfId="112" priority="119" operator="lessThan">
      <formula>AB250</formula>
    </cfRule>
  </conditionalFormatting>
  <conditionalFormatting sqref="AC277:AC279">
    <cfRule type="cellIs" dxfId="111" priority="118" operator="greaterThan">
      <formula>AB277</formula>
    </cfRule>
    <cfRule type="cellIs" dxfId="110" priority="117" operator="lessThan">
      <formula>AB277</formula>
    </cfRule>
  </conditionalFormatting>
  <conditionalFormatting sqref="AC283:AC288">
    <cfRule type="cellIs" dxfId="109" priority="114" operator="greaterThan">
      <formula>AB283</formula>
    </cfRule>
    <cfRule type="cellIs" dxfId="108" priority="113" operator="lessThan">
      <formula>AB283</formula>
    </cfRule>
  </conditionalFormatting>
  <conditionalFormatting sqref="AC294:AC303">
    <cfRule type="cellIs" dxfId="107" priority="112" operator="greaterThan">
      <formula>AB294</formula>
    </cfRule>
    <cfRule type="cellIs" dxfId="106" priority="111" operator="lessThan">
      <formula>AB294</formula>
    </cfRule>
  </conditionalFormatting>
  <conditionalFormatting sqref="AC306:AC308">
    <cfRule type="cellIs" dxfId="105" priority="110" operator="greaterThan">
      <formula>AB306</formula>
    </cfRule>
    <cfRule type="cellIs" dxfId="104" priority="109" operator="lessThan">
      <formula>AB306</formula>
    </cfRule>
  </conditionalFormatting>
  <conditionalFormatting sqref="AC311:AC313">
    <cfRule type="cellIs" dxfId="103" priority="106" operator="greaterThan">
      <formula>AB311</formula>
    </cfRule>
    <cfRule type="cellIs" dxfId="102" priority="105" operator="lessThan">
      <formula>AB311</formula>
    </cfRule>
  </conditionalFormatting>
  <conditionalFormatting sqref="AC317:AC322">
    <cfRule type="cellIs" dxfId="101" priority="102" operator="greaterThan">
      <formula>AB317</formula>
    </cfRule>
    <cfRule type="cellIs" dxfId="100" priority="101" operator="lessThan">
      <formula>AB317</formula>
    </cfRule>
  </conditionalFormatting>
  <conditionalFormatting sqref="AC325">
    <cfRule type="cellIs" dxfId="99" priority="100" operator="greaterThan">
      <formula>AB325</formula>
    </cfRule>
    <cfRule type="cellIs" dxfId="98" priority="99" operator="lessThan">
      <formula>AB325</formula>
    </cfRule>
  </conditionalFormatting>
  <conditionalFormatting sqref="AC329:AC330">
    <cfRule type="cellIs" dxfId="97" priority="98" operator="greaterThan">
      <formula>AB329</formula>
    </cfRule>
    <cfRule type="cellIs" dxfId="96" priority="97" operator="lessThan">
      <formula>AB329</formula>
    </cfRule>
  </conditionalFormatting>
  <conditionalFormatting sqref="AC382">
    <cfRule type="cellIs" dxfId="95" priority="96" operator="greaterThan">
      <formula>AB382</formula>
    </cfRule>
    <cfRule type="cellIs" dxfId="94" priority="95" operator="lessThan">
      <formula>AB382</formula>
    </cfRule>
  </conditionalFormatting>
  <conditionalFormatting sqref="AG11:AG17">
    <cfRule type="cellIs" dxfId="93" priority="94" operator="lessThan">
      <formula>AF11</formula>
    </cfRule>
    <cfRule type="cellIs" dxfId="92" priority="93" operator="greaterThan">
      <formula>AF11</formula>
    </cfRule>
  </conditionalFormatting>
  <conditionalFormatting sqref="AG21:AG28">
    <cfRule type="cellIs" dxfId="91" priority="92" operator="lessThan">
      <formula>AF21</formula>
    </cfRule>
    <cfRule type="cellIs" dxfId="90" priority="91" operator="greaterThan">
      <formula>AF21</formula>
    </cfRule>
  </conditionalFormatting>
  <conditionalFormatting sqref="AG32:AG37">
    <cfRule type="cellIs" dxfId="89" priority="90" operator="lessThan">
      <formula>AF32</formula>
    </cfRule>
    <cfRule type="cellIs" dxfId="88" priority="89" operator="greaterThan">
      <formula>AF32</formula>
    </cfRule>
  </conditionalFormatting>
  <conditionalFormatting sqref="AG41:AG46">
    <cfRule type="cellIs" dxfId="87" priority="88" operator="lessThan">
      <formula>AF41</formula>
    </cfRule>
    <cfRule type="cellIs" dxfId="86" priority="87" operator="greaterThan">
      <formula>AF41</formula>
    </cfRule>
  </conditionalFormatting>
  <conditionalFormatting sqref="AG50:AG54">
    <cfRule type="cellIs" dxfId="85" priority="86" operator="lessThan">
      <formula>AF50</formula>
    </cfRule>
    <cfRule type="cellIs" dxfId="84" priority="85" operator="greaterThan">
      <formula>AF50</formula>
    </cfRule>
  </conditionalFormatting>
  <conditionalFormatting sqref="AG56:AG57">
    <cfRule type="cellIs" dxfId="83" priority="84" operator="lessThan">
      <formula>AF56</formula>
    </cfRule>
    <cfRule type="cellIs" dxfId="82" priority="83" operator="greaterThan">
      <formula>AF56</formula>
    </cfRule>
  </conditionalFormatting>
  <conditionalFormatting sqref="AG60:AG64">
    <cfRule type="cellIs" dxfId="81" priority="82" operator="lessThan">
      <formula>AF60</formula>
    </cfRule>
    <cfRule type="cellIs" dxfId="80" priority="81" operator="greaterThan">
      <formula>AF60</formula>
    </cfRule>
  </conditionalFormatting>
  <conditionalFormatting sqref="AG68">
    <cfRule type="cellIs" dxfId="79" priority="79" operator="greaterThan">
      <formula>AF68</formula>
    </cfRule>
    <cfRule type="cellIs" dxfId="78" priority="80" operator="lessThan">
      <formula>AF68</formula>
    </cfRule>
  </conditionalFormatting>
  <conditionalFormatting sqref="AG71">
    <cfRule type="cellIs" dxfId="77" priority="78" operator="lessThan">
      <formula>AF71</formula>
    </cfRule>
    <cfRule type="cellIs" dxfId="76" priority="77" operator="greaterThan">
      <formula>AF71</formula>
    </cfRule>
  </conditionalFormatting>
  <conditionalFormatting sqref="AG93">
    <cfRule type="cellIs" dxfId="75" priority="76" operator="lessThan">
      <formula>AF93</formula>
    </cfRule>
    <cfRule type="cellIs" dxfId="74" priority="75" operator="greaterThan">
      <formula>AF93</formula>
    </cfRule>
  </conditionalFormatting>
  <conditionalFormatting sqref="AG114:AG124">
    <cfRule type="cellIs" dxfId="73" priority="74" operator="lessThan">
      <formula>AF114</formula>
    </cfRule>
    <cfRule type="cellIs" dxfId="72" priority="73" operator="greaterThan">
      <formula>AF114</formula>
    </cfRule>
  </conditionalFormatting>
  <conditionalFormatting sqref="AG129:AG160">
    <cfRule type="cellIs" dxfId="71" priority="72" operator="lessThan">
      <formula>AF129</formula>
    </cfRule>
    <cfRule type="cellIs" dxfId="70" priority="71" operator="greaterThan">
      <formula>AF129</formula>
    </cfRule>
  </conditionalFormatting>
  <conditionalFormatting sqref="AG164:AG178">
    <cfRule type="cellIs" dxfId="69" priority="68" operator="lessThan">
      <formula>AF164</formula>
    </cfRule>
    <cfRule type="cellIs" dxfId="68" priority="67" operator="greaterThan">
      <formula>AF164</formula>
    </cfRule>
  </conditionalFormatting>
  <conditionalFormatting sqref="AG182:AG197">
    <cfRule type="cellIs" dxfId="67" priority="66" operator="lessThan">
      <formula>AF182</formula>
    </cfRule>
    <cfRule type="cellIs" dxfId="66" priority="65" operator="greaterThan">
      <formula>AF182</formula>
    </cfRule>
  </conditionalFormatting>
  <conditionalFormatting sqref="AG234:AG248">
    <cfRule type="cellIs" dxfId="65" priority="64" operator="lessThan">
      <formula>AF234</formula>
    </cfRule>
    <cfRule type="cellIs" dxfId="64" priority="63" operator="greaterThan">
      <formula>AF234</formula>
    </cfRule>
  </conditionalFormatting>
  <conditionalFormatting sqref="AG250:AG274">
    <cfRule type="cellIs" dxfId="63" priority="62" operator="lessThan">
      <formula>AF250</formula>
    </cfRule>
    <cfRule type="cellIs" dxfId="62" priority="61" operator="greaterThan">
      <formula>AF250</formula>
    </cfRule>
  </conditionalFormatting>
  <conditionalFormatting sqref="AG278:AG279 AG283:AG288">
    <cfRule type="cellIs" dxfId="61" priority="20" operator="lessThan">
      <formula>AF278</formula>
    </cfRule>
    <cfRule type="cellIs" dxfId="60" priority="19" operator="greaterThan">
      <formula>AF278</formula>
    </cfRule>
  </conditionalFormatting>
  <conditionalFormatting sqref="AG294:AG303">
    <cfRule type="cellIs" dxfId="59" priority="56" operator="lessThan">
      <formula>AF294</formula>
    </cfRule>
    <cfRule type="cellIs" dxfId="58" priority="55" operator="greaterThan">
      <formula>AF294</formula>
    </cfRule>
  </conditionalFormatting>
  <conditionalFormatting sqref="AG306:AG309">
    <cfRule type="cellIs" dxfId="57" priority="54" operator="lessThan">
      <formula>AF306</formula>
    </cfRule>
    <cfRule type="cellIs" dxfId="56" priority="53" operator="greaterThan">
      <formula>AF306</formula>
    </cfRule>
  </conditionalFormatting>
  <conditionalFormatting sqref="AG311:AG312">
    <cfRule type="cellIs" dxfId="55" priority="52" operator="lessThan">
      <formula>AF311</formula>
    </cfRule>
    <cfRule type="cellIs" dxfId="54" priority="51" operator="greaterThan">
      <formula>AF311</formula>
    </cfRule>
  </conditionalFormatting>
  <conditionalFormatting sqref="AG316:AG322">
    <cfRule type="cellIs" dxfId="53" priority="50" operator="lessThan">
      <formula>AF316</formula>
    </cfRule>
    <cfRule type="cellIs" dxfId="52" priority="49" operator="greaterThan">
      <formula>AF316</formula>
    </cfRule>
  </conditionalFormatting>
  <conditionalFormatting sqref="AG325">
    <cfRule type="cellIs" dxfId="51" priority="48" operator="lessThan">
      <formula>AF325</formula>
    </cfRule>
    <cfRule type="cellIs" dxfId="50" priority="47" operator="greaterThan">
      <formula>AF325</formula>
    </cfRule>
  </conditionalFormatting>
  <conditionalFormatting sqref="AG328:AG330">
    <cfRule type="cellIs" dxfId="49" priority="46" operator="lessThan">
      <formula>AF328</formula>
    </cfRule>
    <cfRule type="cellIs" dxfId="48" priority="45" operator="greaterThan">
      <formula>AF328</formula>
    </cfRule>
  </conditionalFormatting>
  <conditionalFormatting sqref="AG382">
    <cfRule type="cellIs" dxfId="47" priority="44" operator="lessThan">
      <formula>AF382</formula>
    </cfRule>
    <cfRule type="cellIs" dxfId="46" priority="43" operator="greaterThan">
      <formula>AF382</formula>
    </cfRule>
  </conditionalFormatting>
  <conditionalFormatting sqref="AP11:AP17">
    <cfRule type="cellIs" dxfId="45" priority="42" operator="lessThan">
      <formula>AO11</formula>
    </cfRule>
    <cfRule type="cellIs" dxfId="44" priority="41" operator="greaterThan">
      <formula>AO11</formula>
    </cfRule>
  </conditionalFormatting>
  <conditionalFormatting sqref="AP21:AP28">
    <cfRule type="cellIs" dxfId="43" priority="40" operator="lessThan">
      <formula>AO21</formula>
    </cfRule>
    <cfRule type="cellIs" dxfId="42" priority="39" operator="greaterThan">
      <formula>AO21</formula>
    </cfRule>
  </conditionalFormatting>
  <conditionalFormatting sqref="AP32:AP37">
    <cfRule type="cellIs" dxfId="41" priority="38" operator="lessThan">
      <formula>AO32</formula>
    </cfRule>
    <cfRule type="cellIs" dxfId="40" priority="37" operator="greaterThan">
      <formula>AO32</formula>
    </cfRule>
  </conditionalFormatting>
  <conditionalFormatting sqref="AP41:AP46">
    <cfRule type="cellIs" dxfId="39" priority="36" operator="lessThan">
      <formula>AO41</formula>
    </cfRule>
    <cfRule type="cellIs" dxfId="38" priority="35" operator="greaterThan">
      <formula>AO41</formula>
    </cfRule>
  </conditionalFormatting>
  <conditionalFormatting sqref="AP50:AP53">
    <cfRule type="cellIs" dxfId="37" priority="34" operator="lessThan">
      <formula>AO50</formula>
    </cfRule>
    <cfRule type="cellIs" dxfId="36" priority="33" operator="greaterThan">
      <formula>AO50</formula>
    </cfRule>
  </conditionalFormatting>
  <conditionalFormatting sqref="AP56:AP57 AP60:AP64 AP68 AP71">
    <cfRule type="cellIs" dxfId="35" priority="32" operator="lessThan">
      <formula>AO56</formula>
    </cfRule>
    <cfRule type="cellIs" dxfId="34" priority="31" operator="greaterThan">
      <formula>AO56</formula>
    </cfRule>
  </conditionalFormatting>
  <conditionalFormatting sqref="AP94:AP100 AP104:AP110">
    <cfRule type="cellIs" dxfId="33" priority="30" operator="lessThan">
      <formula>AO94</formula>
    </cfRule>
    <cfRule type="cellIs" dxfId="32" priority="29" operator="greaterThan">
      <formula>AO94</formula>
    </cfRule>
  </conditionalFormatting>
  <conditionalFormatting sqref="AP114:AP124">
    <cfRule type="cellIs" dxfId="31" priority="28" operator="lessThan">
      <formula>AO114</formula>
    </cfRule>
    <cfRule type="cellIs" dxfId="30" priority="27" operator="greaterThan">
      <formula>AO114</formula>
    </cfRule>
  </conditionalFormatting>
  <conditionalFormatting sqref="AP129:AP160">
    <cfRule type="cellIs" dxfId="29" priority="26" operator="lessThan">
      <formula>AO129</formula>
    </cfRule>
    <cfRule type="cellIs" dxfId="28" priority="25" operator="greaterThan">
      <formula>AO129</formula>
    </cfRule>
  </conditionalFormatting>
  <conditionalFormatting sqref="AP164:AP176">
    <cfRule type="cellIs" dxfId="27" priority="18" operator="lessThan">
      <formula>AO164</formula>
    </cfRule>
    <cfRule type="cellIs" dxfId="26" priority="17" operator="greaterThan">
      <formula>AO164</formula>
    </cfRule>
  </conditionalFormatting>
  <conditionalFormatting sqref="AP182:AP196">
    <cfRule type="cellIs" dxfId="25" priority="22" operator="lessThan">
      <formula>AO182</formula>
    </cfRule>
    <cfRule type="cellIs" dxfId="24" priority="21" operator="greaterThan">
      <formula>AO182</formula>
    </cfRule>
  </conditionalFormatting>
  <conditionalFormatting sqref="AP234:AP248">
    <cfRule type="cellIs" dxfId="23" priority="16" operator="lessThan">
      <formula>AO234</formula>
    </cfRule>
    <cfRule type="cellIs" dxfId="22" priority="15" operator="greaterThan">
      <formula>AO234</formula>
    </cfRule>
  </conditionalFormatting>
  <conditionalFormatting sqref="AP250:AP274">
    <cfRule type="cellIs" dxfId="21" priority="14" operator="lessThan">
      <formula>AO250</formula>
    </cfRule>
    <cfRule type="cellIs" dxfId="20" priority="13" operator="greaterThan">
      <formula>AO250</formula>
    </cfRule>
  </conditionalFormatting>
  <conditionalFormatting sqref="AP278:AP279 AP284:AP288">
    <cfRule type="cellIs" dxfId="19" priority="12" operator="lessThan">
      <formula>AO278</formula>
    </cfRule>
    <cfRule type="cellIs" dxfId="18" priority="11" operator="greaterThan">
      <formula>AO278</formula>
    </cfRule>
  </conditionalFormatting>
  <conditionalFormatting sqref="AP294:AP303">
    <cfRule type="cellIs" dxfId="17" priority="10" operator="lessThan">
      <formula>AO294</formula>
    </cfRule>
    <cfRule type="cellIs" dxfId="16" priority="9" operator="greaterThan">
      <formula>AO294</formula>
    </cfRule>
  </conditionalFormatting>
  <conditionalFormatting sqref="AP306:AP309 AP311:AP313">
    <cfRule type="cellIs" dxfId="15" priority="8" operator="lessThan">
      <formula>AO306</formula>
    </cfRule>
    <cfRule type="cellIs" dxfId="14" priority="7" operator="greaterThan">
      <formula>AO306</formula>
    </cfRule>
  </conditionalFormatting>
  <conditionalFormatting sqref="AP316:AP323">
    <cfRule type="cellIs" dxfId="13" priority="6" operator="lessThan">
      <formula>AO316</formula>
    </cfRule>
    <cfRule type="cellIs" dxfId="12" priority="5" operator="greaterThan">
      <formula>AO316</formula>
    </cfRule>
  </conditionalFormatting>
  <conditionalFormatting sqref="AP325 AP328:AP330">
    <cfRule type="cellIs" dxfId="11" priority="4" operator="lessThan">
      <formula>AO325</formula>
    </cfRule>
    <cfRule type="cellIs" dxfId="10" priority="3" operator="greaterThan">
      <formula>AO325</formula>
    </cfRule>
  </conditionalFormatting>
  <conditionalFormatting sqref="AP382">
    <cfRule type="cellIs" dxfId="9" priority="1" operator="greaterThan">
      <formula>AO382</formula>
    </cfRule>
    <cfRule type="cellIs" dxfId="8" priority="2" operator="lessThan">
      <formula>AO382</formula>
    </cfRule>
  </conditionalFormatting>
  <printOptions horizontalCentered="1"/>
  <pageMargins left="0.11811023622047245" right="0.11811023622047245" top="0.15748031496062992" bottom="0.15748031496062992" header="0.31496062992125984" footer="0.31496062992125984"/>
  <pageSetup scale="45" fitToHeight="0"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100-000000000000}">
          <x14:formula1>
            <xm:f>'datos lista validación'!$B$1:$B$4</xm:f>
          </x14:formula1>
          <xm:sqref>Y113:Y124 Y10:Y17 Y31:Y37 Y20:Y28 Y40:Y46 Y49:Y53 Y56:Y58 Y60:Y64 Y67:Y68 Y76:Y77 Y80:Y84 Y71 Y93:Y100 Y103:Y110 Y203:Y205 Y209:Y231 Y181:Y200 Y234:Y248 Y250:Y274 Y292:Y308 Y311:Y313 Y316:Y322 Y325 Y335:Y340 Y343:Y354 Y358:Y369 Y373:Y374 Y377:Y380 Y128:Y160 Y163:Y178 Y277:Y279 Y283:Y289 Y328:Y330 Y382</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BR160"/>
  <sheetViews>
    <sheetView showGridLines="0" topLeftCell="I1" zoomScale="55" zoomScaleNormal="55" workbookViewId="0">
      <pane ySplit="4" topLeftCell="A5" activePane="bottomLeft" state="frozen"/>
      <selection activeCell="A4" sqref="A4"/>
      <selection pane="bottomLeft" activeCell="U4" sqref="U4"/>
    </sheetView>
  </sheetViews>
  <sheetFormatPr baseColWidth="10" defaultColWidth="10.875" defaultRowHeight="15.75" customHeight="1" x14ac:dyDescent="0.35"/>
  <cols>
    <col min="1" max="1" width="3.375" style="3985" hidden="1" customWidth="1"/>
    <col min="2" max="2" width="3.875" style="3985" hidden="1" customWidth="1"/>
    <col min="3" max="8" width="3.375" style="3985" hidden="1" customWidth="1"/>
    <col min="9" max="10" width="14.875" style="4210" customWidth="1"/>
    <col min="11" max="18" width="10.875" style="3985" hidden="1" customWidth="1"/>
    <col min="19" max="19" width="23.875" style="3985" hidden="1" customWidth="1"/>
    <col min="20" max="20" width="87.5" style="4303" customWidth="1"/>
    <col min="21" max="21" width="103.875" style="4303" customWidth="1"/>
    <col min="22" max="22" width="16.875" style="4210" hidden="1" customWidth="1"/>
    <col min="23" max="23" width="35.75" style="3985" hidden="1" customWidth="1"/>
    <col min="24" max="24" width="67.125" style="3985" hidden="1" customWidth="1"/>
    <col min="25" max="26" width="2.375" style="3985" hidden="1" customWidth="1"/>
    <col min="27" max="27" width="6.375" style="3985" hidden="1" customWidth="1"/>
    <col min="28" max="29" width="10.625" style="3985" customWidth="1"/>
    <col min="30" max="30" width="7.75" style="3985" hidden="1" customWidth="1"/>
    <col min="31" max="31" width="8.25" style="3985" hidden="1" customWidth="1"/>
    <col min="32" max="33" width="10.625" style="3985" customWidth="1"/>
    <col min="34" max="39" width="11.5" style="3985" hidden="1" customWidth="1"/>
    <col min="40" max="40" width="4.125" style="3985" hidden="1" customWidth="1"/>
    <col min="41" max="42" width="10.625" style="3985" customWidth="1"/>
    <col min="43" max="47" width="11" style="3985" hidden="1" customWidth="1"/>
    <col min="48" max="48" width="3.5" style="3985" hidden="1" customWidth="1"/>
    <col min="49" max="50" width="16.25" style="3985" hidden="1" customWidth="1"/>
    <col min="51" max="51" width="18.75" style="3985" hidden="1" customWidth="1"/>
    <col min="52" max="55" width="8.75" style="3985" hidden="1" customWidth="1"/>
    <col min="56" max="56" width="16.875" style="3985" hidden="1" customWidth="1"/>
    <col min="57" max="57" width="17" style="3985" hidden="1" customWidth="1"/>
    <col min="58" max="59" width="11.5" style="3985" hidden="1" customWidth="1"/>
    <col min="60" max="60" width="12.625" style="3985" hidden="1" customWidth="1"/>
    <col min="61" max="61" width="18.5" style="3985" hidden="1" customWidth="1"/>
    <col min="62" max="62" width="8.125" style="3985" hidden="1" customWidth="1"/>
    <col min="63" max="70" width="10.875" style="3985" hidden="1" customWidth="1"/>
    <col min="71" max="71" width="10.875" style="3985" customWidth="1"/>
    <col min="72" max="16384" width="10.875" style="3985"/>
  </cols>
  <sheetData>
    <row r="1" spans="1:70" s="3941" customFormat="1" ht="128.25" customHeight="1" x14ac:dyDescent="0.55000000000000004">
      <c r="A1" s="4438" t="s">
        <v>203</v>
      </c>
      <c r="B1" s="4438"/>
      <c r="C1" s="4438"/>
      <c r="D1" s="4438"/>
      <c r="E1" s="4438"/>
      <c r="F1" s="4438"/>
      <c r="G1" s="4438"/>
      <c r="H1" s="4438"/>
      <c r="I1" s="3942"/>
      <c r="J1" s="3942"/>
      <c r="K1" s="3943"/>
      <c r="L1" s="3943"/>
      <c r="M1" s="4381"/>
      <c r="N1" s="4381"/>
      <c r="O1" s="4381"/>
      <c r="P1" s="4381"/>
      <c r="Q1" s="4381"/>
      <c r="R1" s="4381"/>
      <c r="S1" s="3943"/>
      <c r="T1" s="3944"/>
      <c r="U1" s="4382"/>
      <c r="V1" s="4383"/>
      <c r="W1" s="4384"/>
      <c r="X1" s="4385"/>
      <c r="Y1" s="4385"/>
      <c r="Z1" s="4385"/>
      <c r="AA1" s="4385"/>
      <c r="AB1" s="4385"/>
      <c r="AC1" s="4385"/>
      <c r="AD1" s="4385"/>
      <c r="AE1" s="4385"/>
      <c r="AF1" s="4386"/>
      <c r="AG1" s="4386"/>
      <c r="AH1" s="4386"/>
      <c r="AI1" s="4386"/>
      <c r="AJ1" s="4386"/>
      <c r="AK1" s="4386"/>
      <c r="AL1" s="4386"/>
      <c r="AM1" s="4386"/>
      <c r="AN1" s="4386"/>
      <c r="AO1" s="4386"/>
      <c r="AP1" s="4386"/>
      <c r="AQ1" s="4369"/>
      <c r="AR1" s="3936"/>
      <c r="AS1" s="3936"/>
      <c r="AT1" s="3936"/>
      <c r="AU1" s="3936"/>
      <c r="AV1" s="3936"/>
      <c r="AW1" s="3936"/>
      <c r="AX1" s="3936"/>
      <c r="AY1" s="3936"/>
      <c r="AZ1" s="3936"/>
      <c r="BA1" s="3936"/>
      <c r="BB1" s="3936"/>
      <c r="BC1" s="3936"/>
      <c r="BD1" s="3937"/>
      <c r="BE1" s="3937"/>
      <c r="BF1" s="3938"/>
      <c r="BG1" s="3938"/>
      <c r="BH1" s="3939"/>
      <c r="BI1" s="3937"/>
      <c r="BJ1" s="3940"/>
      <c r="BK1" s="3937"/>
      <c r="BL1" s="3937"/>
      <c r="BM1" s="3937"/>
      <c r="BN1" s="3937"/>
      <c r="BO1" s="3937"/>
      <c r="BP1" s="3937"/>
      <c r="BQ1" s="3936"/>
    </row>
    <row r="2" spans="1:70" s="3941" customFormat="1" ht="30.75" customHeight="1" x14ac:dyDescent="0.55000000000000004">
      <c r="A2" s="3942"/>
      <c r="B2" s="3942"/>
      <c r="C2" s="3942"/>
      <c r="D2" s="3942"/>
      <c r="E2" s="3942"/>
      <c r="F2" s="3942"/>
      <c r="G2" s="3942"/>
      <c r="H2" s="3942"/>
      <c r="I2" s="4370"/>
      <c r="J2" s="4370"/>
      <c r="K2" s="4371"/>
      <c r="L2" s="4371"/>
      <c r="M2" s="4372"/>
      <c r="N2" s="4372"/>
      <c r="O2" s="4373"/>
      <c r="P2" s="4372"/>
      <c r="Q2" s="4372"/>
      <c r="R2" s="4372"/>
      <c r="S2" s="4374"/>
      <c r="T2" s="4437" t="s">
        <v>205</v>
      </c>
      <c r="U2" s="4437"/>
      <c r="V2" s="4375"/>
      <c r="W2" s="4376"/>
      <c r="X2" s="4377"/>
      <c r="Y2" s="4378"/>
      <c r="Z2" s="4379"/>
      <c r="AA2" s="4379"/>
      <c r="AB2" s="4379"/>
      <c r="AC2" s="4379"/>
      <c r="AD2" s="4379"/>
      <c r="AE2" s="4379"/>
      <c r="AF2" s="4380"/>
      <c r="AG2" s="4380"/>
      <c r="AH2" s="4380"/>
      <c r="AI2" s="4380"/>
      <c r="AJ2" s="4380"/>
      <c r="AK2" s="4380"/>
      <c r="AL2" s="4380"/>
      <c r="AM2" s="4380"/>
      <c r="AN2" s="4380"/>
      <c r="AO2" s="4380"/>
      <c r="AP2" s="4380"/>
      <c r="AQ2" s="3945"/>
      <c r="AR2" s="3945"/>
      <c r="AS2" s="3945"/>
      <c r="AT2" s="3945"/>
      <c r="AU2" s="3945"/>
      <c r="AV2" s="3945"/>
      <c r="AW2" s="3945"/>
      <c r="AX2" s="3945"/>
      <c r="AY2" s="3945"/>
      <c r="AZ2" s="3945"/>
      <c r="BA2" s="3945"/>
      <c r="BB2" s="3945"/>
      <c r="BC2" s="3945"/>
      <c r="BD2" s="3946"/>
      <c r="BE2" s="3946"/>
      <c r="BF2" s="3947"/>
      <c r="BG2" s="3947"/>
      <c r="BH2" s="3948"/>
      <c r="BI2" s="3946"/>
      <c r="BJ2" s="3949"/>
      <c r="BK2" s="3950"/>
      <c r="BL2" s="3950"/>
      <c r="BM2" s="3950"/>
      <c r="BN2" s="3950"/>
      <c r="BO2" s="3950"/>
      <c r="BP2" s="3950"/>
      <c r="BQ2" s="3951"/>
    </row>
    <row r="3" spans="1:70" s="3941" customFormat="1" ht="33.75" customHeight="1" thickBot="1" x14ac:dyDescent="0.6">
      <c r="A3" s="3952"/>
      <c r="B3" s="3952"/>
      <c r="C3" s="3952"/>
      <c r="D3" s="3952"/>
      <c r="E3" s="3952"/>
      <c r="F3" s="3952"/>
      <c r="G3" s="3952"/>
      <c r="H3" s="3952"/>
      <c r="I3" s="3953"/>
      <c r="J3" s="3953"/>
      <c r="K3" s="3954"/>
      <c r="L3" s="3954"/>
      <c r="M3" s="3955"/>
      <c r="N3" s="3955"/>
      <c r="O3" s="3956" t="s">
        <v>204</v>
      </c>
      <c r="P3" s="3955"/>
      <c r="Q3" s="3955"/>
      <c r="R3" s="3955"/>
      <c r="S3" s="3955"/>
      <c r="T3" s="3957"/>
      <c r="U3" s="3958" t="s">
        <v>2457</v>
      </c>
      <c r="V3" s="3958" t="s">
        <v>2457</v>
      </c>
      <c r="W3" s="3959"/>
      <c r="X3" s="3960"/>
      <c r="Y3" s="3961"/>
      <c r="Z3" s="3961"/>
      <c r="AA3" s="3961"/>
      <c r="AB3" s="3961"/>
      <c r="AC3" s="3961"/>
      <c r="AD3" s="3961"/>
      <c r="AE3" s="3961"/>
      <c r="AF3" s="3962"/>
      <c r="AG3" s="3961"/>
      <c r="AH3" s="3961"/>
      <c r="AI3" s="3961"/>
      <c r="AJ3" s="3961"/>
      <c r="AK3" s="3961"/>
      <c r="AL3" s="3961"/>
      <c r="AM3" s="3961"/>
      <c r="AN3" s="3961"/>
      <c r="AO3" s="3963"/>
      <c r="AP3" s="3963"/>
      <c r="AQ3" s="3963"/>
      <c r="AR3" s="3963"/>
      <c r="AS3" s="3963"/>
      <c r="AT3" s="3963"/>
      <c r="AU3" s="3963"/>
      <c r="AV3" s="3963"/>
      <c r="AW3" s="3963"/>
      <c r="AX3" s="3963"/>
      <c r="AY3" s="3963"/>
      <c r="AZ3" s="3963"/>
      <c r="BA3" s="3963"/>
      <c r="BB3" s="3963"/>
      <c r="BC3" s="3963"/>
      <c r="BD3" s="3963"/>
      <c r="BE3" s="3964"/>
      <c r="BF3" s="3964"/>
      <c r="BG3" s="3965"/>
      <c r="BH3" s="3965"/>
      <c r="BI3" s="3966"/>
      <c r="BJ3" s="3964"/>
      <c r="BK3" s="3967"/>
      <c r="BL3" s="3964"/>
      <c r="BM3" s="3964"/>
      <c r="BN3" s="3964"/>
      <c r="BO3" s="3964"/>
      <c r="BP3" s="3964"/>
      <c r="BQ3" s="3964"/>
      <c r="BR3" s="3963"/>
    </row>
    <row r="4" spans="1:70" ht="61.5" customHeight="1" thickBot="1" x14ac:dyDescent="0.4">
      <c r="A4" s="4439" t="s">
        <v>0</v>
      </c>
      <c r="B4" s="4440"/>
      <c r="C4" s="4439" t="s">
        <v>1</v>
      </c>
      <c r="D4" s="4440"/>
      <c r="E4" s="4439" t="s">
        <v>2</v>
      </c>
      <c r="F4" s="4440"/>
      <c r="G4" s="4439" t="s">
        <v>3</v>
      </c>
      <c r="H4" s="4440"/>
      <c r="I4" s="3968" t="s">
        <v>207</v>
      </c>
      <c r="J4" s="3968" t="s">
        <v>630</v>
      </c>
      <c r="K4" s="3968" t="s">
        <v>208</v>
      </c>
      <c r="L4" s="3968" t="s">
        <v>208</v>
      </c>
      <c r="M4" s="3969" t="s">
        <v>209</v>
      </c>
      <c r="N4" s="3969" t="s">
        <v>210</v>
      </c>
      <c r="O4" s="3969" t="s">
        <v>211</v>
      </c>
      <c r="P4" s="3969" t="s">
        <v>212</v>
      </c>
      <c r="Q4" s="3969" t="s">
        <v>213</v>
      </c>
      <c r="R4" s="3969" t="s">
        <v>214</v>
      </c>
      <c r="S4" s="3970" t="s">
        <v>215</v>
      </c>
      <c r="T4" s="3971" t="s">
        <v>48</v>
      </c>
      <c r="U4" s="3972" t="s">
        <v>50</v>
      </c>
      <c r="V4" s="3973" t="s">
        <v>632</v>
      </c>
      <c r="W4" s="3972" t="s">
        <v>868</v>
      </c>
      <c r="X4" s="3972" t="s">
        <v>494</v>
      </c>
      <c r="Y4" s="3974" t="s">
        <v>634</v>
      </c>
      <c r="Z4" s="3974" t="s">
        <v>635</v>
      </c>
      <c r="AA4" s="3974" t="s">
        <v>636</v>
      </c>
      <c r="AB4" s="3972" t="s">
        <v>495</v>
      </c>
      <c r="AC4" s="3972" t="s">
        <v>496</v>
      </c>
      <c r="AD4" s="3972" t="s">
        <v>497</v>
      </c>
      <c r="AE4" s="3972" t="s">
        <v>498</v>
      </c>
      <c r="AF4" s="3972" t="s">
        <v>499</v>
      </c>
      <c r="AG4" s="3972" t="s">
        <v>500</v>
      </c>
      <c r="AH4" s="3972" t="s">
        <v>501</v>
      </c>
      <c r="AI4" s="3972" t="s">
        <v>502</v>
      </c>
      <c r="AJ4" s="3972" t="s">
        <v>503</v>
      </c>
      <c r="AK4" s="3972" t="s">
        <v>504</v>
      </c>
      <c r="AL4" s="3972" t="s">
        <v>505</v>
      </c>
      <c r="AM4" s="3972" t="s">
        <v>506</v>
      </c>
      <c r="AN4" s="3972"/>
      <c r="AO4" s="3972" t="s">
        <v>3151</v>
      </c>
      <c r="AP4" s="3972" t="s">
        <v>871</v>
      </c>
      <c r="AQ4" s="3975" t="s">
        <v>501</v>
      </c>
      <c r="AR4" s="3976" t="s">
        <v>504</v>
      </c>
      <c r="AS4" s="3976" t="s">
        <v>505</v>
      </c>
      <c r="AT4" s="3976" t="s">
        <v>506</v>
      </c>
      <c r="AU4" s="3977" t="s">
        <v>641</v>
      </c>
      <c r="AV4" s="3978"/>
      <c r="AW4" s="3979" t="s">
        <v>515</v>
      </c>
      <c r="AX4" s="3980" t="s">
        <v>496</v>
      </c>
      <c r="AY4" s="3981" t="s">
        <v>516</v>
      </c>
      <c r="AZ4" s="3982" t="s">
        <v>642</v>
      </c>
      <c r="BA4" s="3973" t="s">
        <v>68</v>
      </c>
      <c r="BB4" s="3973" t="s">
        <v>70</v>
      </c>
      <c r="BC4" s="3973" t="s">
        <v>72</v>
      </c>
      <c r="BD4" s="3983" t="s">
        <v>223</v>
      </c>
      <c r="BE4" s="3983" t="s">
        <v>224</v>
      </c>
      <c r="BF4" s="3983" t="s">
        <v>642</v>
      </c>
      <c r="BG4" s="3983" t="s">
        <v>226</v>
      </c>
      <c r="BH4" s="3983" t="s">
        <v>225</v>
      </c>
      <c r="BI4" s="3983" t="s">
        <v>227</v>
      </c>
      <c r="BJ4" s="3984" t="s">
        <v>219</v>
      </c>
      <c r="BK4" s="3984" t="s">
        <v>228</v>
      </c>
      <c r="BL4" s="3984" t="s">
        <v>229</v>
      </c>
      <c r="BM4" s="3984" t="s">
        <v>230</v>
      </c>
      <c r="BN4" s="3984" t="s">
        <v>231</v>
      </c>
      <c r="BO4" s="3984" t="s">
        <v>232</v>
      </c>
      <c r="BP4" s="3984" t="s">
        <v>220</v>
      </c>
      <c r="BQ4" s="3984" t="s">
        <v>643</v>
      </c>
    </row>
    <row r="5" spans="1:70" ht="20.25" customHeight="1" x14ac:dyDescent="0.55000000000000004">
      <c r="A5" s="3986"/>
      <c r="B5" s="3987"/>
      <c r="C5" s="3986"/>
      <c r="D5" s="3987"/>
      <c r="E5" s="3986"/>
      <c r="F5" s="3987"/>
      <c r="G5" s="3986"/>
      <c r="H5" s="3987"/>
      <c r="I5" s="4012" t="str">
        <f t="shared" ref="I5:I8" si="0">CONCATENATE(A5,B5,C5,D5,E5,F5,G5,H5)</f>
        <v/>
      </c>
      <c r="J5" s="3988"/>
      <c r="K5" s="3989"/>
      <c r="L5" s="3989"/>
      <c r="M5" s="3990"/>
      <c r="N5" s="3990"/>
      <c r="O5" s="3990"/>
      <c r="P5" s="3990"/>
      <c r="Q5" s="3990"/>
      <c r="R5" s="3990"/>
      <c r="S5" s="3989"/>
      <c r="T5" s="3991"/>
      <c r="U5" s="3992"/>
      <c r="V5" s="3992"/>
      <c r="W5" s="3992"/>
      <c r="X5" s="3992"/>
      <c r="Y5" s="3993"/>
      <c r="Z5" s="3993"/>
      <c r="AA5" s="3993"/>
      <c r="AB5" s="3994"/>
      <c r="AC5" s="3995"/>
      <c r="AD5" s="3995"/>
      <c r="AE5" s="3995"/>
      <c r="AF5" s="3996"/>
      <c r="AG5" s="3996"/>
      <c r="AH5" s="3996"/>
      <c r="AI5" s="3996"/>
      <c r="AJ5" s="3996"/>
      <c r="AK5" s="3996"/>
      <c r="AL5" s="3996"/>
      <c r="AM5" s="3996"/>
      <c r="AN5" s="3996"/>
      <c r="AO5" s="3996"/>
      <c r="AP5" s="3996"/>
      <c r="AQ5" s="3997"/>
      <c r="AR5" s="3998"/>
      <c r="AS5" s="3998"/>
      <c r="AT5" s="3998"/>
      <c r="AU5" s="3999"/>
      <c r="AV5" s="4000"/>
      <c r="AW5" s="4001"/>
      <c r="AX5" s="4002"/>
      <c r="AY5" s="4003"/>
      <c r="AZ5" s="4004"/>
      <c r="BA5" s="4005"/>
      <c r="BB5" s="4005"/>
      <c r="BC5" s="4005"/>
      <c r="BD5" s="4006"/>
      <c r="BE5" s="4007"/>
      <c r="BF5" s="4008"/>
      <c r="BG5" s="4008"/>
      <c r="BH5" s="4009"/>
      <c r="BI5" s="4006"/>
      <c r="BJ5" s="4010"/>
      <c r="BK5" s="4006"/>
      <c r="BL5" s="4006"/>
      <c r="BM5" s="4006"/>
      <c r="BN5" s="4006"/>
      <c r="BO5" s="4006"/>
      <c r="BP5" s="4006"/>
      <c r="BQ5" s="4011"/>
    </row>
    <row r="6" spans="1:70" ht="20.25" customHeight="1" x14ac:dyDescent="0.6">
      <c r="A6" s="3986"/>
      <c r="B6" s="3987"/>
      <c r="C6" s="3986"/>
      <c r="D6" s="3987"/>
      <c r="E6" s="3986"/>
      <c r="F6" s="3987"/>
      <c r="G6" s="3986"/>
      <c r="H6" s="3987"/>
      <c r="I6" s="4012" t="str">
        <f t="shared" si="0"/>
        <v/>
      </c>
      <c r="J6" s="4012"/>
      <c r="K6" s="4013"/>
      <c r="L6" s="4013"/>
      <c r="M6" s="4014"/>
      <c r="N6" s="4014"/>
      <c r="O6" s="4014"/>
      <c r="P6" s="4014"/>
      <c r="Q6" s="4014"/>
      <c r="R6" s="4014"/>
      <c r="S6" s="4015" t="s">
        <v>119</v>
      </c>
      <c r="T6" s="4016" t="s">
        <v>1980</v>
      </c>
      <c r="U6" s="4017"/>
      <c r="V6" s="4018"/>
      <c r="W6" s="4019"/>
      <c r="X6" s="4020" t="s">
        <v>1981</v>
      </c>
      <c r="Y6" s="4020"/>
      <c r="Z6" s="4020"/>
      <c r="AA6" s="4020"/>
      <c r="AB6" s="4021"/>
      <c r="AC6" s="4022"/>
      <c r="AD6" s="4022"/>
      <c r="AE6" s="4022"/>
      <c r="AF6" s="3996"/>
      <c r="AG6" s="3996"/>
      <c r="AH6" s="3996"/>
      <c r="AI6" s="3996"/>
      <c r="AJ6" s="3996"/>
      <c r="AK6" s="3996"/>
      <c r="AL6" s="3996"/>
      <c r="AM6" s="3996"/>
      <c r="AN6" s="3996"/>
      <c r="AO6" s="3996"/>
      <c r="AP6" s="3996"/>
      <c r="AQ6" s="4023"/>
      <c r="AR6" s="4024"/>
      <c r="AS6" s="4024"/>
      <c r="AT6" s="4024"/>
      <c r="AU6" s="4025"/>
      <c r="AV6" s="4000"/>
      <c r="AW6" s="4001"/>
      <c r="AX6" s="4002"/>
      <c r="AY6" s="4003"/>
      <c r="AZ6" s="4004"/>
      <c r="BA6" s="4005"/>
      <c r="BB6" s="4005"/>
      <c r="BC6" s="4005"/>
      <c r="BD6" s="4006"/>
      <c r="BE6" s="4007"/>
      <c r="BF6" s="4008"/>
      <c r="BG6" s="4008"/>
      <c r="BH6" s="4009"/>
      <c r="BI6" s="4006"/>
      <c r="BJ6" s="4010"/>
      <c r="BK6" s="4006"/>
      <c r="BL6" s="4006"/>
      <c r="BM6" s="4006"/>
      <c r="BN6" s="4006"/>
      <c r="BO6" s="4006"/>
      <c r="BP6" s="4006"/>
      <c r="BQ6" s="4011"/>
    </row>
    <row r="7" spans="1:70" ht="20.25" customHeight="1" x14ac:dyDescent="0.6">
      <c r="A7" s="3986"/>
      <c r="B7" s="3987"/>
      <c r="C7" s="3986"/>
      <c r="D7" s="3987"/>
      <c r="E7" s="3986"/>
      <c r="F7" s="3987"/>
      <c r="G7" s="3986"/>
      <c r="H7" s="3987"/>
      <c r="I7" s="4012"/>
      <c r="J7" s="4012"/>
      <c r="K7" s="4013"/>
      <c r="L7" s="4013"/>
      <c r="M7" s="4014"/>
      <c r="N7" s="4014"/>
      <c r="O7" s="4014"/>
      <c r="P7" s="4014"/>
      <c r="Q7" s="4014"/>
      <c r="R7" s="4014"/>
      <c r="S7" s="4015"/>
      <c r="T7" s="4016"/>
      <c r="U7" s="4017"/>
      <c r="V7" s="4018"/>
      <c r="W7" s="4019"/>
      <c r="X7" s="4020"/>
      <c r="Y7" s="4020"/>
      <c r="Z7" s="4020"/>
      <c r="AA7" s="4020"/>
      <c r="AB7" s="4021"/>
      <c r="AC7" s="4022"/>
      <c r="AD7" s="4022"/>
      <c r="AE7" s="4022"/>
      <c r="AF7" s="3996"/>
      <c r="AG7" s="3996"/>
      <c r="AH7" s="3996"/>
      <c r="AI7" s="3996"/>
      <c r="AJ7" s="3996"/>
      <c r="AK7" s="3996"/>
      <c r="AL7" s="3996"/>
      <c r="AM7" s="3996"/>
      <c r="AN7" s="3996"/>
      <c r="AO7" s="3996"/>
      <c r="AP7" s="3996"/>
      <c r="AQ7" s="4023"/>
      <c r="AR7" s="4024"/>
      <c r="AS7" s="4024"/>
      <c r="AT7" s="4024"/>
      <c r="AU7" s="4025"/>
      <c r="AV7" s="4000"/>
      <c r="AW7" s="4001"/>
      <c r="AX7" s="4002"/>
      <c r="AY7" s="4003"/>
      <c r="AZ7" s="4004"/>
      <c r="BA7" s="4005"/>
      <c r="BB7" s="4005"/>
      <c r="BC7" s="4005"/>
      <c r="BD7" s="4006"/>
      <c r="BE7" s="4007"/>
      <c r="BF7" s="4008"/>
      <c r="BG7" s="4008"/>
      <c r="BH7" s="4009"/>
      <c r="BI7" s="4006"/>
      <c r="BJ7" s="4010"/>
      <c r="BK7" s="4006"/>
      <c r="BL7" s="4006"/>
      <c r="BM7" s="4006"/>
      <c r="BN7" s="4006"/>
      <c r="BO7" s="4006"/>
      <c r="BP7" s="4006"/>
      <c r="BQ7" s="4011"/>
    </row>
    <row r="8" spans="1:70" ht="20.25" customHeight="1" x14ac:dyDescent="0.6">
      <c r="A8" s="4026"/>
      <c r="B8" s="4027"/>
      <c r="C8" s="4026"/>
      <c r="D8" s="4027"/>
      <c r="E8" s="4026"/>
      <c r="F8" s="4027"/>
      <c r="G8" s="4026"/>
      <c r="H8" s="4027"/>
      <c r="I8" s="4028" t="str">
        <f t="shared" si="0"/>
        <v/>
      </c>
      <c r="J8" s="4028"/>
      <c r="K8" s="4029">
        <v>150</v>
      </c>
      <c r="L8" s="4029"/>
      <c r="M8" s="4029"/>
      <c r="N8" s="4029"/>
      <c r="O8" s="4029"/>
      <c r="P8" s="4029"/>
      <c r="Q8" s="4029"/>
      <c r="R8" s="4029"/>
      <c r="S8" s="4030" t="s">
        <v>119</v>
      </c>
      <c r="T8" s="4031" t="s">
        <v>3152</v>
      </c>
      <c r="U8" s="4032"/>
      <c r="V8" s="4033"/>
      <c r="W8" s="4034"/>
      <c r="X8" s="4035" t="s">
        <v>2458</v>
      </c>
      <c r="Y8" s="4035"/>
      <c r="Z8" s="4035"/>
      <c r="AA8" s="4035"/>
      <c r="AB8" s="4036"/>
      <c r="AC8" s="4037"/>
      <c r="AD8" s="4037"/>
      <c r="AE8" s="4037"/>
      <c r="AF8" s="4038"/>
      <c r="AG8" s="4038"/>
      <c r="AH8" s="4038"/>
      <c r="AI8" s="4038"/>
      <c r="AJ8" s="4038"/>
      <c r="AK8" s="4038"/>
      <c r="AL8" s="4038"/>
      <c r="AM8" s="4038"/>
      <c r="AN8" s="4038"/>
      <c r="AO8" s="4038"/>
      <c r="AP8" s="4038"/>
      <c r="AQ8" s="4039"/>
      <c r="AR8" s="4040"/>
      <c r="AS8" s="4040"/>
      <c r="AT8" s="4040"/>
      <c r="AU8" s="4041"/>
      <c r="AV8" s="4042"/>
      <c r="AW8" s="4043"/>
      <c r="AX8" s="4044"/>
      <c r="AY8" s="4045"/>
      <c r="AZ8" s="4046"/>
      <c r="BA8" s="4047"/>
      <c r="BB8" s="4047"/>
      <c r="BC8" s="4047"/>
      <c r="BD8" s="4048"/>
      <c r="BE8" s="4047"/>
      <c r="BF8" s="4049"/>
      <c r="BG8" s="4049"/>
      <c r="BH8" s="4050"/>
      <c r="BI8" s="4048"/>
      <c r="BJ8" s="4051"/>
      <c r="BK8" s="4048"/>
      <c r="BL8" s="4048"/>
      <c r="BM8" s="4048"/>
      <c r="BN8" s="4048"/>
      <c r="BO8" s="4048"/>
      <c r="BP8" s="4048"/>
      <c r="BQ8" s="4052"/>
    </row>
    <row r="9" spans="1:70" ht="20.25" customHeight="1" x14ac:dyDescent="0.6">
      <c r="A9" s="4053">
        <v>0</v>
      </c>
      <c r="B9" s="4054">
        <v>8</v>
      </c>
      <c r="C9" s="4053">
        <v>0</v>
      </c>
      <c r="D9" s="4054">
        <v>7</v>
      </c>
      <c r="E9" s="4053">
        <v>0</v>
      </c>
      <c r="F9" s="4054">
        <v>1</v>
      </c>
      <c r="G9" s="4053">
        <v>0</v>
      </c>
      <c r="H9" s="4054">
        <v>0</v>
      </c>
      <c r="I9" s="4154" t="s">
        <v>3153</v>
      </c>
      <c r="J9" s="4055" t="str">
        <f>CONCATENATE(A9,B9,C9,D9,E9,F9,G9,H9)</f>
        <v>08070100</v>
      </c>
      <c r="K9" s="4056"/>
      <c r="L9" s="4056"/>
      <c r="M9" s="4056"/>
      <c r="N9" s="4056"/>
      <c r="O9" s="4056"/>
      <c r="P9" s="4056"/>
      <c r="Q9" s="4056"/>
      <c r="R9" s="4056"/>
      <c r="S9" s="4057" t="s">
        <v>119</v>
      </c>
      <c r="T9" s="4058" t="s">
        <v>2459</v>
      </c>
      <c r="U9" s="4059"/>
      <c r="V9" s="4060"/>
      <c r="W9" s="4061"/>
      <c r="X9" s="4062"/>
      <c r="Y9" s="4063" t="s">
        <v>649</v>
      </c>
      <c r="Z9" s="4064"/>
      <c r="AA9" s="4064"/>
      <c r="AB9" s="4065"/>
      <c r="AC9" s="4066"/>
      <c r="AD9" s="4067"/>
      <c r="AE9" s="4067"/>
      <c r="AF9" s="3996"/>
      <c r="AG9" s="3996"/>
      <c r="AH9" s="3996"/>
      <c r="AI9" s="3996"/>
      <c r="AJ9" s="3996"/>
      <c r="AK9" s="3996"/>
      <c r="AL9" s="3996"/>
      <c r="AM9" s="3996"/>
      <c r="AN9" s="3996"/>
      <c r="AO9" s="3996"/>
      <c r="AP9" s="3996"/>
      <c r="AQ9" s="4023"/>
      <c r="AR9" s="4024"/>
      <c r="AS9" s="4024"/>
      <c r="AT9" s="4024"/>
      <c r="AU9" s="4025"/>
      <c r="AV9" s="4000"/>
      <c r="AW9" s="4001"/>
      <c r="AX9" s="4002"/>
      <c r="AY9" s="4003"/>
      <c r="AZ9" s="4004"/>
      <c r="BA9" s="4005"/>
      <c r="BB9" s="4005"/>
      <c r="BC9" s="4005"/>
      <c r="BD9" s="4006"/>
      <c r="BE9" s="4006"/>
      <c r="BF9" s="4008"/>
      <c r="BG9" s="4008"/>
      <c r="BH9" s="4009"/>
      <c r="BI9" s="4006"/>
      <c r="BJ9" s="4010"/>
      <c r="BK9" s="4006"/>
      <c r="BL9" s="4006"/>
      <c r="BM9" s="4006"/>
      <c r="BN9" s="4006"/>
      <c r="BO9" s="4006"/>
      <c r="BP9" s="4006"/>
      <c r="BQ9" s="4011"/>
    </row>
    <row r="10" spans="1:70" ht="20.25" customHeight="1" x14ac:dyDescent="0.55000000000000004">
      <c r="A10" s="4053">
        <v>0</v>
      </c>
      <c r="B10" s="4054">
        <v>8</v>
      </c>
      <c r="C10" s="4053">
        <v>0</v>
      </c>
      <c r="D10" s="4054">
        <v>7</v>
      </c>
      <c r="E10" s="4053">
        <v>0</v>
      </c>
      <c r="F10" s="4054">
        <v>1</v>
      </c>
      <c r="G10" s="4053">
        <v>0</v>
      </c>
      <c r="H10" s="4054">
        <v>1</v>
      </c>
      <c r="I10" s="4154" t="s">
        <v>3154</v>
      </c>
      <c r="J10" s="4055" t="str">
        <f t="shared" ref="J10:J21" si="1">CONCATENATE(A10,B10,C10,D10,E10,F10,G10,H10)</f>
        <v>08070101</v>
      </c>
      <c r="K10" s="4068"/>
      <c r="L10" s="4068">
        <v>71501</v>
      </c>
      <c r="M10" s="4068"/>
      <c r="N10" s="4068"/>
      <c r="O10" s="4068"/>
      <c r="P10" s="4068"/>
      <c r="Q10" s="4068"/>
      <c r="R10" s="4068"/>
      <c r="S10" s="4057" t="s">
        <v>119</v>
      </c>
      <c r="T10" s="4069"/>
      <c r="U10" s="4070" t="s">
        <v>2460</v>
      </c>
      <c r="V10" s="4071" t="s">
        <v>240</v>
      </c>
      <c r="W10" s="4072"/>
      <c r="X10" s="4073" t="s">
        <v>2461</v>
      </c>
      <c r="Y10" s="4074"/>
      <c r="Z10" s="4075"/>
      <c r="AA10" s="4075"/>
      <c r="AB10" s="4076" t="s">
        <v>3155</v>
      </c>
      <c r="AC10" s="4066">
        <f t="shared" ref="AC10:AC21" si="2">AZ10</f>
        <v>0</v>
      </c>
      <c r="AD10" s="4077" t="s">
        <v>3156</v>
      </c>
      <c r="AE10" s="4077"/>
      <c r="AF10" s="4078">
        <v>50</v>
      </c>
      <c r="AG10" s="4078">
        <v>50</v>
      </c>
      <c r="AH10" s="4079"/>
      <c r="AI10" s="4079"/>
      <c r="AJ10" s="4079"/>
      <c r="AK10" s="4079"/>
      <c r="AL10" s="4079"/>
      <c r="AM10" s="4079"/>
      <c r="AN10" s="4079"/>
      <c r="AO10" s="4078">
        <v>60</v>
      </c>
      <c r="AP10" s="4078">
        <v>60</v>
      </c>
      <c r="AQ10" s="4080"/>
      <c r="AR10" s="4081"/>
      <c r="AS10" s="4081"/>
      <c r="AT10" s="4081"/>
      <c r="AU10" s="4082"/>
      <c r="AV10" s="4083"/>
      <c r="AW10" s="4084">
        <f>(AZ10*AP10)+(BA10*AG10)+(BB10*AG10)+(BC10*AG10)</f>
        <v>0</v>
      </c>
      <c r="AX10" s="4085">
        <f>AW10/'[1]Radiología simple.'!$AO$8</f>
        <v>0</v>
      </c>
      <c r="AY10" s="4086" t="str">
        <f t="array" ref="AY10">_xlfn.IFS(AX10&lt;4,"estandar",AX10&gt;9,"compleja",AX10&gt;4,"avanzada")</f>
        <v>estandar</v>
      </c>
      <c r="AZ10" s="4087"/>
      <c r="BA10" s="4088"/>
      <c r="BB10" s="4088"/>
      <c r="BC10" s="4088"/>
      <c r="BD10" s="4089">
        <v>16.392141779788801</v>
      </c>
      <c r="BE10" s="4089">
        <v>40.679607843137298</v>
      </c>
      <c r="BF10" s="4090">
        <v>1</v>
      </c>
      <c r="BG10" s="4090"/>
      <c r="BH10" s="4089">
        <v>43.501357466063297</v>
      </c>
      <c r="BI10" s="4089">
        <f t="shared" ref="BI10:BI20" si="3">SUM(BD10,BE10,BH10)</f>
        <v>100.57310708898939</v>
      </c>
      <c r="BJ10" s="4091"/>
      <c r="BK10" s="4089">
        <v>52.431427102549399</v>
      </c>
      <c r="BL10" s="4089">
        <v>30</v>
      </c>
      <c r="BM10" s="4089">
        <v>148</v>
      </c>
      <c r="BN10" s="4089">
        <v>40.633745306496898</v>
      </c>
      <c r="BO10" s="4089">
        <f t="shared" ref="BO10:BO20" si="4">SUM(BI10,BK10,BL10,BM10,BN10)</f>
        <v>371.63827949803573</v>
      </c>
      <c r="BP10" s="4089"/>
      <c r="BQ10" s="4092">
        <v>200</v>
      </c>
    </row>
    <row r="11" spans="1:70" ht="20.25" customHeight="1" x14ac:dyDescent="0.55000000000000004">
      <c r="A11" s="4053">
        <v>0</v>
      </c>
      <c r="B11" s="4054">
        <v>8</v>
      </c>
      <c r="C11" s="4053">
        <v>0</v>
      </c>
      <c r="D11" s="4054">
        <v>7</v>
      </c>
      <c r="E11" s="4053">
        <v>0</v>
      </c>
      <c r="F11" s="4054">
        <v>1</v>
      </c>
      <c r="G11" s="4053">
        <v>0</v>
      </c>
      <c r="H11" s="4054">
        <v>2</v>
      </c>
      <c r="I11" s="4154" t="s">
        <v>3157</v>
      </c>
      <c r="J11" s="4055" t="str">
        <f t="shared" si="1"/>
        <v>08070102</v>
      </c>
      <c r="K11" s="4068"/>
      <c r="L11" s="4068">
        <v>71502</v>
      </c>
      <c r="M11" s="4068"/>
      <c r="N11" s="4068"/>
      <c r="O11" s="4068"/>
      <c r="P11" s="4068"/>
      <c r="Q11" s="4068"/>
      <c r="R11" s="4068"/>
      <c r="S11" s="4057" t="s">
        <v>119</v>
      </c>
      <c r="T11" s="4093"/>
      <c r="U11" s="4070" t="s">
        <v>2462</v>
      </c>
      <c r="V11" s="4071" t="s">
        <v>240</v>
      </c>
      <c r="W11" s="4072"/>
      <c r="X11" s="4073" t="s">
        <v>2463</v>
      </c>
      <c r="Y11" s="4074"/>
      <c r="Z11" s="4075"/>
      <c r="AA11" s="4075"/>
      <c r="AB11" s="4076" t="s">
        <v>3158</v>
      </c>
      <c r="AC11" s="4066">
        <f t="shared" si="2"/>
        <v>0</v>
      </c>
      <c r="AD11" s="4077" t="s">
        <v>3115</v>
      </c>
      <c r="AE11" s="4077"/>
      <c r="AF11" s="4078">
        <v>90</v>
      </c>
      <c r="AG11" s="4078">
        <v>90</v>
      </c>
      <c r="AH11" s="4079"/>
      <c r="AI11" s="4079"/>
      <c r="AJ11" s="4079"/>
      <c r="AK11" s="4079"/>
      <c r="AL11" s="4079"/>
      <c r="AM11" s="4079"/>
      <c r="AN11" s="4079"/>
      <c r="AO11" s="4078">
        <v>100</v>
      </c>
      <c r="AP11" s="4078">
        <v>100</v>
      </c>
      <c r="AQ11" s="4080"/>
      <c r="AR11" s="4081"/>
      <c r="AS11" s="4081"/>
      <c r="AT11" s="4081"/>
      <c r="AU11" s="4082"/>
      <c r="AV11" s="4083"/>
      <c r="AW11" s="4084">
        <f t="shared" ref="AW11:AW21" si="5">(AZ11*AP11)+(BA11*AG11)+(BB11*AG11)+(BC11*AG11)</f>
        <v>0</v>
      </c>
      <c r="AX11" s="4085">
        <f>AW11/'[1]Radiología simple.'!$AO$8</f>
        <v>0</v>
      </c>
      <c r="AY11" s="4086" t="str">
        <f t="array" ref="AY11">_xlfn.IFS(AX11&lt;4,"estandar",AX11&gt;9,"compleja",AX11&gt;4,"avanzada")</f>
        <v>estandar</v>
      </c>
      <c r="AZ11" s="4087"/>
      <c r="BA11" s="4088"/>
      <c r="BB11" s="4088"/>
      <c r="BC11" s="4088"/>
      <c r="BD11" s="4089">
        <v>29.505855203619902</v>
      </c>
      <c r="BE11" s="4089">
        <v>73.2232941176471</v>
      </c>
      <c r="BF11" s="4090">
        <v>1</v>
      </c>
      <c r="BG11" s="4090"/>
      <c r="BH11" s="4089">
        <v>72.502262443438894</v>
      </c>
      <c r="BI11" s="4089">
        <f t="shared" si="3"/>
        <v>175.23141176470591</v>
      </c>
      <c r="BJ11" s="4091"/>
      <c r="BK11" s="4089">
        <v>94.376568784588898</v>
      </c>
      <c r="BL11" s="4089">
        <v>30</v>
      </c>
      <c r="BM11" s="4089">
        <v>193</v>
      </c>
      <c r="BN11" s="4089">
        <v>40.633745306496898</v>
      </c>
      <c r="BO11" s="4089">
        <f t="shared" si="4"/>
        <v>533.24172585579163</v>
      </c>
      <c r="BP11" s="4089"/>
      <c r="BQ11" s="4092">
        <v>200</v>
      </c>
    </row>
    <row r="12" spans="1:70" ht="20.25" customHeight="1" x14ac:dyDescent="0.55000000000000004">
      <c r="A12" s="4053">
        <v>0</v>
      </c>
      <c r="B12" s="4054">
        <v>8</v>
      </c>
      <c r="C12" s="4053">
        <v>0</v>
      </c>
      <c r="D12" s="4054">
        <v>7</v>
      </c>
      <c r="E12" s="4053">
        <v>0</v>
      </c>
      <c r="F12" s="4054">
        <v>1</v>
      </c>
      <c r="G12" s="4053">
        <v>0</v>
      </c>
      <c r="H12" s="4054">
        <v>3</v>
      </c>
      <c r="I12" s="4154" t="s">
        <v>3159</v>
      </c>
      <c r="J12" s="4055" t="str">
        <f t="shared" si="1"/>
        <v>08070103</v>
      </c>
      <c r="K12" s="4068"/>
      <c r="L12" s="4068">
        <v>71503</v>
      </c>
      <c r="M12" s="4068"/>
      <c r="N12" s="4068"/>
      <c r="O12" s="4068"/>
      <c r="P12" s="4068"/>
      <c r="Q12" s="4068"/>
      <c r="R12" s="4068"/>
      <c r="S12" s="4057" t="s">
        <v>119</v>
      </c>
      <c r="T12" s="4093"/>
      <c r="U12" s="4070" t="s">
        <v>2464</v>
      </c>
      <c r="V12" s="4071" t="s">
        <v>240</v>
      </c>
      <c r="W12" s="4072"/>
      <c r="X12" s="4073" t="s">
        <v>2465</v>
      </c>
      <c r="Y12" s="4074"/>
      <c r="Z12" s="4075"/>
      <c r="AA12" s="4075"/>
      <c r="AB12" s="4076" t="s">
        <v>3160</v>
      </c>
      <c r="AC12" s="4066">
        <f t="shared" si="2"/>
        <v>0</v>
      </c>
      <c r="AD12" s="4077" t="s">
        <v>3161</v>
      </c>
      <c r="AE12" s="4077"/>
      <c r="AF12" s="4078">
        <v>60</v>
      </c>
      <c r="AG12" s="4078">
        <v>60</v>
      </c>
      <c r="AH12" s="4079"/>
      <c r="AI12" s="4079"/>
      <c r="AJ12" s="4079"/>
      <c r="AK12" s="4079"/>
      <c r="AL12" s="4079"/>
      <c r="AM12" s="4079"/>
      <c r="AN12" s="4079"/>
      <c r="AO12" s="4078">
        <v>70</v>
      </c>
      <c r="AP12" s="4078">
        <v>70</v>
      </c>
      <c r="AQ12" s="4080"/>
      <c r="AR12" s="4081"/>
      <c r="AS12" s="4081"/>
      <c r="AT12" s="4081"/>
      <c r="AU12" s="4082"/>
      <c r="AV12" s="4083"/>
      <c r="AW12" s="4084">
        <f t="shared" si="5"/>
        <v>0</v>
      </c>
      <c r="AX12" s="4085">
        <f>AW12/'[1]Radiología simple.'!$AO$8</f>
        <v>0</v>
      </c>
      <c r="AY12" s="4086" t="str">
        <f t="array" ref="AY12">_xlfn.IFS(AX12&lt;4,"estandar",AX12&gt;9,"compleja",AX12&gt;4,"avanzada")</f>
        <v>estandar</v>
      </c>
      <c r="AZ12" s="4087"/>
      <c r="BA12" s="4088"/>
      <c r="BB12" s="4088"/>
      <c r="BC12" s="4088"/>
      <c r="BD12" s="4089">
        <v>19.670570135746601</v>
      </c>
      <c r="BE12" s="4089">
        <v>48.8155294117647</v>
      </c>
      <c r="BF12" s="4090">
        <v>1</v>
      </c>
      <c r="BG12" s="4090"/>
      <c r="BH12" s="4089">
        <v>50.751583710407203</v>
      </c>
      <c r="BI12" s="4089">
        <f t="shared" si="3"/>
        <v>119.2376832579185</v>
      </c>
      <c r="BJ12" s="4091"/>
      <c r="BK12" s="4089">
        <v>62.917712523059201</v>
      </c>
      <c r="BL12" s="4089">
        <v>15</v>
      </c>
      <c r="BM12" s="4089">
        <v>169</v>
      </c>
      <c r="BN12" s="4089">
        <v>40.633745306496898</v>
      </c>
      <c r="BO12" s="4089">
        <f t="shared" si="4"/>
        <v>406.7891410874746</v>
      </c>
      <c r="BP12" s="4089"/>
      <c r="BQ12" s="4092">
        <v>100</v>
      </c>
    </row>
    <row r="13" spans="1:70" ht="20.25" customHeight="1" x14ac:dyDescent="0.55000000000000004">
      <c r="A13" s="4053">
        <v>0</v>
      </c>
      <c r="B13" s="4054">
        <v>8</v>
      </c>
      <c r="C13" s="4053">
        <v>0</v>
      </c>
      <c r="D13" s="4054">
        <v>7</v>
      </c>
      <c r="E13" s="4053">
        <v>0</v>
      </c>
      <c r="F13" s="4054">
        <v>1</v>
      </c>
      <c r="G13" s="4053">
        <v>0</v>
      </c>
      <c r="H13" s="4054">
        <v>4</v>
      </c>
      <c r="I13" s="4154" t="s">
        <v>3162</v>
      </c>
      <c r="J13" s="4055" t="str">
        <f t="shared" si="1"/>
        <v>08070104</v>
      </c>
      <c r="K13" s="4068"/>
      <c r="L13" s="4068">
        <v>71504</v>
      </c>
      <c r="M13" s="4068"/>
      <c r="N13" s="4068"/>
      <c r="O13" s="4068"/>
      <c r="P13" s="4068"/>
      <c r="Q13" s="4068"/>
      <c r="R13" s="4068"/>
      <c r="S13" s="4057" t="s">
        <v>119</v>
      </c>
      <c r="T13" s="4093"/>
      <c r="U13" s="4070" t="s">
        <v>2466</v>
      </c>
      <c r="V13" s="4071" t="s">
        <v>240</v>
      </c>
      <c r="W13" s="4072"/>
      <c r="X13" s="4073" t="s">
        <v>2467</v>
      </c>
      <c r="Y13" s="4074"/>
      <c r="Z13" s="4075"/>
      <c r="AA13" s="4075"/>
      <c r="AB13" s="4076" t="s">
        <v>3163</v>
      </c>
      <c r="AC13" s="4066">
        <f t="shared" si="2"/>
        <v>0</v>
      </c>
      <c r="AD13" s="4077" t="s">
        <v>3164</v>
      </c>
      <c r="AE13" s="4077"/>
      <c r="AF13" s="4078">
        <v>80</v>
      </c>
      <c r="AG13" s="4078">
        <v>80</v>
      </c>
      <c r="AH13" s="4079"/>
      <c r="AI13" s="4079"/>
      <c r="AJ13" s="4079"/>
      <c r="AK13" s="4079"/>
      <c r="AL13" s="4079"/>
      <c r="AM13" s="4079"/>
      <c r="AN13" s="4079"/>
      <c r="AO13" s="4078">
        <v>90</v>
      </c>
      <c r="AP13" s="4078">
        <v>90</v>
      </c>
      <c r="AQ13" s="4080"/>
      <c r="AR13" s="4081"/>
      <c r="AS13" s="4081"/>
      <c r="AT13" s="4081"/>
      <c r="AU13" s="4082"/>
      <c r="AV13" s="4083"/>
      <c r="AW13" s="4084">
        <f t="shared" si="5"/>
        <v>0</v>
      </c>
      <c r="AX13" s="4085">
        <f>AW13/'[1]Radiología simple.'!$AO$8</f>
        <v>0</v>
      </c>
      <c r="AY13" s="4086" t="str">
        <f t="array" ref="AY13">_xlfn.IFS(AX13&lt;4,"estandar",AX13&gt;9,"compleja",AX13&gt;4,"avanzada")</f>
        <v>estandar</v>
      </c>
      <c r="AZ13" s="4087"/>
      <c r="BA13" s="4088"/>
      <c r="BB13" s="4088"/>
      <c r="BC13" s="4088"/>
      <c r="BD13" s="4089">
        <v>26.227426847662102</v>
      </c>
      <c r="BE13" s="4089">
        <v>65.087372549019605</v>
      </c>
      <c r="BF13" s="4090">
        <v>1</v>
      </c>
      <c r="BG13" s="4090"/>
      <c r="BH13" s="4089">
        <v>65.252036199095002</v>
      </c>
      <c r="BI13" s="4089">
        <f t="shared" si="3"/>
        <v>156.56683559577669</v>
      </c>
      <c r="BJ13" s="4091"/>
      <c r="BK13" s="4089">
        <v>83.890283364078996</v>
      </c>
      <c r="BL13" s="4089">
        <v>22.5</v>
      </c>
      <c r="BM13" s="4089">
        <v>161</v>
      </c>
      <c r="BN13" s="4089">
        <v>40.633745306496898</v>
      </c>
      <c r="BO13" s="4089">
        <f t="shared" si="4"/>
        <v>464.59086426635258</v>
      </c>
      <c r="BP13" s="4089"/>
      <c r="BQ13" s="4092">
        <v>150</v>
      </c>
    </row>
    <row r="14" spans="1:70" ht="20.25" customHeight="1" x14ac:dyDescent="0.55000000000000004">
      <c r="A14" s="4053">
        <v>0</v>
      </c>
      <c r="B14" s="4054">
        <v>8</v>
      </c>
      <c r="C14" s="4053">
        <v>0</v>
      </c>
      <c r="D14" s="4054">
        <v>7</v>
      </c>
      <c r="E14" s="4053">
        <v>0</v>
      </c>
      <c r="F14" s="4054">
        <v>1</v>
      </c>
      <c r="G14" s="4053">
        <v>0</v>
      </c>
      <c r="H14" s="4054">
        <v>5</v>
      </c>
      <c r="I14" s="4154" t="s">
        <v>3165</v>
      </c>
      <c r="J14" s="4055" t="str">
        <f t="shared" si="1"/>
        <v>08070105</v>
      </c>
      <c r="K14" s="4068"/>
      <c r="L14" s="4068">
        <v>71505</v>
      </c>
      <c r="M14" s="4068"/>
      <c r="N14" s="4068"/>
      <c r="O14" s="4068"/>
      <c r="P14" s="4068"/>
      <c r="Q14" s="4068"/>
      <c r="R14" s="4068"/>
      <c r="S14" s="4057" t="s">
        <v>119</v>
      </c>
      <c r="T14" s="4093"/>
      <c r="U14" s="4094" t="s">
        <v>2468</v>
      </c>
      <c r="V14" s="4071" t="s">
        <v>240</v>
      </c>
      <c r="W14" s="4072"/>
      <c r="X14" s="4073" t="s">
        <v>2469</v>
      </c>
      <c r="Y14" s="4074"/>
      <c r="Z14" s="4075"/>
      <c r="AA14" s="4075"/>
      <c r="AB14" s="4076" t="s">
        <v>3158</v>
      </c>
      <c r="AC14" s="4066">
        <f t="shared" si="2"/>
        <v>0</v>
      </c>
      <c r="AD14" s="4077" t="s">
        <v>3115</v>
      </c>
      <c r="AE14" s="4077"/>
      <c r="AF14" s="4078">
        <v>90</v>
      </c>
      <c r="AG14" s="4078">
        <v>90</v>
      </c>
      <c r="AH14" s="4079"/>
      <c r="AI14" s="4079"/>
      <c r="AJ14" s="4079"/>
      <c r="AK14" s="4079"/>
      <c r="AL14" s="4079"/>
      <c r="AM14" s="4079"/>
      <c r="AN14" s="4079"/>
      <c r="AO14" s="4078">
        <v>100</v>
      </c>
      <c r="AP14" s="4078">
        <v>100</v>
      </c>
      <c r="AQ14" s="4080"/>
      <c r="AR14" s="4081"/>
      <c r="AS14" s="4081"/>
      <c r="AT14" s="4081"/>
      <c r="AU14" s="4082"/>
      <c r="AV14" s="4083"/>
      <c r="AW14" s="4084">
        <f t="shared" si="5"/>
        <v>0</v>
      </c>
      <c r="AX14" s="4085">
        <f>AW14/'[1]Radiología simple.'!$AO$8</f>
        <v>0</v>
      </c>
      <c r="AY14" s="4086" t="str">
        <f t="array" ref="AY14">_xlfn.IFS(AX14&lt;4,"estandar",AX14&gt;9,"compleja",AX14&gt;4,"avanzada")</f>
        <v>estandar</v>
      </c>
      <c r="AZ14" s="4087"/>
      <c r="BA14" s="4088"/>
      <c r="BB14" s="4088"/>
      <c r="BC14" s="4088"/>
      <c r="BD14" s="4089">
        <v>29.505855203619902</v>
      </c>
      <c r="BE14" s="4089">
        <v>73.2232941176471</v>
      </c>
      <c r="BF14" s="4090">
        <v>1</v>
      </c>
      <c r="BG14" s="4090"/>
      <c r="BH14" s="4089">
        <v>72.502262443438894</v>
      </c>
      <c r="BI14" s="4089">
        <f t="shared" si="3"/>
        <v>175.23141176470591</v>
      </c>
      <c r="BJ14" s="4091"/>
      <c r="BK14" s="4089">
        <v>94.376568784588898</v>
      </c>
      <c r="BL14" s="4089">
        <v>30</v>
      </c>
      <c r="BM14" s="4089">
        <v>161</v>
      </c>
      <c r="BN14" s="4089">
        <v>40.633745306496898</v>
      </c>
      <c r="BO14" s="4089">
        <f t="shared" si="4"/>
        <v>501.24172585579169</v>
      </c>
      <c r="BP14" s="4089"/>
      <c r="BQ14" s="4092">
        <v>200</v>
      </c>
    </row>
    <row r="15" spans="1:70" ht="20.25" customHeight="1" x14ac:dyDescent="0.55000000000000004">
      <c r="A15" s="4053">
        <v>0</v>
      </c>
      <c r="B15" s="4054">
        <v>8</v>
      </c>
      <c r="C15" s="4053">
        <v>0</v>
      </c>
      <c r="D15" s="4054">
        <v>7</v>
      </c>
      <c r="E15" s="4053">
        <v>0</v>
      </c>
      <c r="F15" s="4054">
        <v>1</v>
      </c>
      <c r="G15" s="4053">
        <v>0</v>
      </c>
      <c r="H15" s="4054">
        <v>6</v>
      </c>
      <c r="I15" s="4154" t="s">
        <v>3166</v>
      </c>
      <c r="J15" s="4055" t="str">
        <f t="shared" si="1"/>
        <v>08070106</v>
      </c>
      <c r="K15" s="4068"/>
      <c r="L15" s="4068">
        <v>715051</v>
      </c>
      <c r="M15" s="4068"/>
      <c r="N15" s="4068"/>
      <c r="O15" s="4068"/>
      <c r="P15" s="4068"/>
      <c r="Q15" s="4068"/>
      <c r="R15" s="4068"/>
      <c r="S15" s="4057" t="s">
        <v>119</v>
      </c>
      <c r="T15" s="4095"/>
      <c r="U15" s="4096" t="s">
        <v>2470</v>
      </c>
      <c r="V15" s="4071" t="s">
        <v>240</v>
      </c>
      <c r="W15" s="4072"/>
      <c r="X15" s="4073" t="s">
        <v>2471</v>
      </c>
      <c r="Y15" s="4074"/>
      <c r="Z15" s="4075"/>
      <c r="AA15" s="4075"/>
      <c r="AB15" s="4076" t="s">
        <v>2707</v>
      </c>
      <c r="AC15" s="4066">
        <f t="shared" si="2"/>
        <v>0</v>
      </c>
      <c r="AD15" s="4077" t="s">
        <v>3167</v>
      </c>
      <c r="AE15" s="4077"/>
      <c r="AF15" s="4078">
        <v>120</v>
      </c>
      <c r="AG15" s="4078">
        <v>120</v>
      </c>
      <c r="AH15" s="4079"/>
      <c r="AI15" s="4079"/>
      <c r="AJ15" s="4079"/>
      <c r="AK15" s="4079"/>
      <c r="AL15" s="4079"/>
      <c r="AM15" s="4079"/>
      <c r="AN15" s="4079"/>
      <c r="AO15" s="4078">
        <v>120</v>
      </c>
      <c r="AP15" s="4078">
        <v>120</v>
      </c>
      <c r="AQ15" s="4080"/>
      <c r="AR15" s="4081"/>
      <c r="AS15" s="4081"/>
      <c r="AT15" s="4081"/>
      <c r="AU15" s="4082"/>
      <c r="AV15" s="4083"/>
      <c r="AW15" s="4084">
        <f t="shared" si="5"/>
        <v>0</v>
      </c>
      <c r="AX15" s="4085">
        <f>AW15/'[1]Radiología simple.'!$AO$8</f>
        <v>0</v>
      </c>
      <c r="AY15" s="4086" t="str">
        <f t="array" ref="AY15">_xlfn.IFS(AX15&lt;4,"estandar",AX15&gt;9,"compleja",AX15&gt;4,"avanzada")</f>
        <v>estandar</v>
      </c>
      <c r="AZ15" s="4087"/>
      <c r="BA15" s="4088"/>
      <c r="BB15" s="4088"/>
      <c r="BC15" s="4088"/>
      <c r="BD15" s="4089">
        <v>39.341140271493202</v>
      </c>
      <c r="BE15" s="4089">
        <v>97.631058823529401</v>
      </c>
      <c r="BF15" s="4090">
        <v>1</v>
      </c>
      <c r="BG15" s="4090"/>
      <c r="BH15" s="4089">
        <v>87.002714932126693</v>
      </c>
      <c r="BI15" s="4089">
        <f t="shared" si="3"/>
        <v>223.97491402714928</v>
      </c>
      <c r="BJ15" s="4091"/>
      <c r="BK15" s="4089">
        <v>125.835425046118</v>
      </c>
      <c r="BL15" s="4089">
        <v>30</v>
      </c>
      <c r="BM15" s="4089">
        <v>1202</v>
      </c>
      <c r="BN15" s="4089">
        <v>40.633745306496898</v>
      </c>
      <c r="BO15" s="4089">
        <f t="shared" si="4"/>
        <v>1622.444084379764</v>
      </c>
      <c r="BP15" s="4089"/>
      <c r="BQ15" s="4092">
        <v>200</v>
      </c>
    </row>
    <row r="16" spans="1:70" ht="20.25" customHeight="1" x14ac:dyDescent="0.55000000000000004">
      <c r="A16" s="4053">
        <v>0</v>
      </c>
      <c r="B16" s="4054">
        <v>8</v>
      </c>
      <c r="C16" s="4053">
        <v>0</v>
      </c>
      <c r="D16" s="4054">
        <v>7</v>
      </c>
      <c r="E16" s="4053">
        <v>0</v>
      </c>
      <c r="F16" s="4054">
        <v>1</v>
      </c>
      <c r="G16" s="4053">
        <v>0</v>
      </c>
      <c r="H16" s="4054">
        <v>7</v>
      </c>
      <c r="I16" s="4154" t="s">
        <v>3168</v>
      </c>
      <c r="J16" s="4055" t="str">
        <f t="shared" si="1"/>
        <v>08070107</v>
      </c>
      <c r="K16" s="4068"/>
      <c r="L16" s="4068">
        <v>71510</v>
      </c>
      <c r="M16" s="4068"/>
      <c r="N16" s="4068"/>
      <c r="O16" s="4068"/>
      <c r="P16" s="4068"/>
      <c r="Q16" s="4068"/>
      <c r="R16" s="4068"/>
      <c r="S16" s="4057" t="s">
        <v>119</v>
      </c>
      <c r="T16" s="4093"/>
      <c r="U16" s="4097" t="s">
        <v>2472</v>
      </c>
      <c r="V16" s="4071" t="s">
        <v>240</v>
      </c>
      <c r="W16" s="4072"/>
      <c r="X16" s="4073" t="s">
        <v>2473</v>
      </c>
      <c r="Y16" s="4074"/>
      <c r="Z16" s="4075"/>
      <c r="AA16" s="4075"/>
      <c r="AB16" s="4076" t="s">
        <v>3169</v>
      </c>
      <c r="AC16" s="4066">
        <f t="shared" si="2"/>
        <v>0</v>
      </c>
      <c r="AD16" s="4077" t="s">
        <v>3170</v>
      </c>
      <c r="AE16" s="4077"/>
      <c r="AF16" s="4078">
        <v>150</v>
      </c>
      <c r="AG16" s="4078">
        <v>150</v>
      </c>
      <c r="AH16" s="4079"/>
      <c r="AI16" s="4079"/>
      <c r="AJ16" s="4079"/>
      <c r="AK16" s="4079"/>
      <c r="AL16" s="4079"/>
      <c r="AM16" s="4079"/>
      <c r="AN16" s="4079"/>
      <c r="AO16" s="4078">
        <v>150</v>
      </c>
      <c r="AP16" s="4078">
        <v>150</v>
      </c>
      <c r="AQ16" s="4080"/>
      <c r="AR16" s="4081"/>
      <c r="AS16" s="4081"/>
      <c r="AT16" s="4081"/>
      <c r="AU16" s="4082"/>
      <c r="AV16" s="4083"/>
      <c r="AW16" s="4084">
        <f t="shared" si="5"/>
        <v>0</v>
      </c>
      <c r="AX16" s="4085">
        <f>AW16/'[1]Radiología simple.'!$AO$8</f>
        <v>0</v>
      </c>
      <c r="AY16" s="4086" t="str">
        <f t="array" ref="AY16">_xlfn.IFS(AX16&lt;4,"estandar",AX16&gt;9,"compleja",AX16&gt;4,"avanzada")</f>
        <v>estandar</v>
      </c>
      <c r="AZ16" s="4087"/>
      <c r="BA16" s="4088"/>
      <c r="BB16" s="4088"/>
      <c r="BC16" s="4088"/>
      <c r="BD16" s="4089">
        <v>49.176425339366503</v>
      </c>
      <c r="BE16" s="4089">
        <v>122.038823529412</v>
      </c>
      <c r="BF16" s="4090">
        <v>2</v>
      </c>
      <c r="BG16" s="4090"/>
      <c r="BH16" s="4089">
        <v>217.506787330317</v>
      </c>
      <c r="BI16" s="4089">
        <f t="shared" si="3"/>
        <v>388.7220361990955</v>
      </c>
      <c r="BJ16" s="4091"/>
      <c r="BK16" s="4089">
        <v>157.29428130764799</v>
      </c>
      <c r="BL16" s="4089">
        <v>45</v>
      </c>
      <c r="BM16" s="4089">
        <v>1005</v>
      </c>
      <c r="BN16" s="4089">
        <v>40.633745306496898</v>
      </c>
      <c r="BO16" s="4089">
        <f t="shared" si="4"/>
        <v>1636.6500628132403</v>
      </c>
      <c r="BP16" s="4089"/>
      <c r="BQ16" s="4092">
        <v>300</v>
      </c>
    </row>
    <row r="17" spans="1:69" ht="20.25" customHeight="1" x14ac:dyDescent="0.55000000000000004">
      <c r="A17" s="4053">
        <v>0</v>
      </c>
      <c r="B17" s="4054">
        <v>8</v>
      </c>
      <c r="C17" s="4053">
        <v>0</v>
      </c>
      <c r="D17" s="4054">
        <v>7</v>
      </c>
      <c r="E17" s="4053">
        <v>0</v>
      </c>
      <c r="F17" s="4054">
        <v>1</v>
      </c>
      <c r="G17" s="4053">
        <v>0</v>
      </c>
      <c r="H17" s="4054">
        <v>8</v>
      </c>
      <c r="I17" s="4154" t="s">
        <v>3171</v>
      </c>
      <c r="J17" s="4055" t="str">
        <f t="shared" si="1"/>
        <v>08070108</v>
      </c>
      <c r="K17" s="4068"/>
      <c r="L17" s="4068">
        <v>71511</v>
      </c>
      <c r="M17" s="4068"/>
      <c r="N17" s="4068"/>
      <c r="O17" s="4068"/>
      <c r="P17" s="4068"/>
      <c r="Q17" s="4068"/>
      <c r="R17" s="4068"/>
      <c r="S17" s="4057" t="s">
        <v>119</v>
      </c>
      <c r="T17" s="4093"/>
      <c r="U17" s="4070" t="s">
        <v>2474</v>
      </c>
      <c r="V17" s="4071" t="s">
        <v>240</v>
      </c>
      <c r="W17" s="4072"/>
      <c r="X17" s="4073" t="s">
        <v>2475</v>
      </c>
      <c r="Y17" s="4074"/>
      <c r="Z17" s="4075"/>
      <c r="AA17" s="4075"/>
      <c r="AB17" s="4076" t="s">
        <v>3172</v>
      </c>
      <c r="AC17" s="4066">
        <f t="shared" si="2"/>
        <v>0</v>
      </c>
      <c r="AD17" s="4077" t="s">
        <v>2839</v>
      </c>
      <c r="AE17" s="4077"/>
      <c r="AF17" s="4078">
        <v>140</v>
      </c>
      <c r="AG17" s="4078">
        <v>140</v>
      </c>
      <c r="AH17" s="4079"/>
      <c r="AI17" s="4079"/>
      <c r="AJ17" s="4079"/>
      <c r="AK17" s="4079"/>
      <c r="AL17" s="4079"/>
      <c r="AM17" s="4079"/>
      <c r="AN17" s="4079"/>
      <c r="AO17" s="4078">
        <v>150</v>
      </c>
      <c r="AP17" s="4078">
        <v>150</v>
      </c>
      <c r="AQ17" s="4080"/>
      <c r="AR17" s="4081"/>
      <c r="AS17" s="4081"/>
      <c r="AT17" s="4081"/>
      <c r="AU17" s="4082"/>
      <c r="AV17" s="4083"/>
      <c r="AW17" s="4084">
        <f t="shared" si="5"/>
        <v>0</v>
      </c>
      <c r="AX17" s="4085">
        <f>AW17/'[1]Radiología simple.'!$AO$8</f>
        <v>0</v>
      </c>
      <c r="AY17" s="4086" t="str">
        <f t="array" ref="AY17">_xlfn.IFS(AX17&lt;4,"estandar",AX17&gt;9,"compleja",AX17&gt;4,"avanzada")</f>
        <v>estandar</v>
      </c>
      <c r="AZ17" s="4087"/>
      <c r="BA17" s="4088"/>
      <c r="BB17" s="4088"/>
      <c r="BC17" s="4088"/>
      <c r="BD17" s="4089">
        <v>45.897996983408703</v>
      </c>
      <c r="BE17" s="4089">
        <v>113.90290196078401</v>
      </c>
      <c r="BF17" s="4090">
        <v>1</v>
      </c>
      <c r="BG17" s="4090"/>
      <c r="BH17" s="4089">
        <v>108.753393665158</v>
      </c>
      <c r="BI17" s="4089">
        <f t="shared" si="3"/>
        <v>268.55429260935068</v>
      </c>
      <c r="BJ17" s="4091"/>
      <c r="BK17" s="4089">
        <v>146.80799588713799</v>
      </c>
      <c r="BL17" s="4089">
        <v>60</v>
      </c>
      <c r="BM17" s="4089">
        <v>219</v>
      </c>
      <c r="BN17" s="4089">
        <v>40.633745306496898</v>
      </c>
      <c r="BO17" s="4089">
        <f t="shared" si="4"/>
        <v>734.99603380298549</v>
      </c>
      <c r="BP17" s="4089"/>
      <c r="BQ17" s="4092">
        <v>400</v>
      </c>
    </row>
    <row r="18" spans="1:69" ht="20.25" customHeight="1" x14ac:dyDescent="0.55000000000000004">
      <c r="A18" s="4053">
        <v>0</v>
      </c>
      <c r="B18" s="4054">
        <v>8</v>
      </c>
      <c r="C18" s="4053">
        <v>0</v>
      </c>
      <c r="D18" s="4054">
        <v>7</v>
      </c>
      <c r="E18" s="4053">
        <v>0</v>
      </c>
      <c r="F18" s="4054">
        <v>1</v>
      </c>
      <c r="G18" s="4053">
        <v>0</v>
      </c>
      <c r="H18" s="4054">
        <v>9</v>
      </c>
      <c r="I18" s="4154" t="s">
        <v>3173</v>
      </c>
      <c r="J18" s="4055" t="str">
        <f t="shared" si="1"/>
        <v>08070109</v>
      </c>
      <c r="K18" s="4068"/>
      <c r="L18" s="4068">
        <v>71512</v>
      </c>
      <c r="M18" s="4068"/>
      <c r="N18" s="4068"/>
      <c r="O18" s="4068"/>
      <c r="P18" s="4068"/>
      <c r="Q18" s="4068"/>
      <c r="R18" s="4068"/>
      <c r="S18" s="4057" t="s">
        <v>119</v>
      </c>
      <c r="T18" s="4093"/>
      <c r="U18" s="4070" t="s">
        <v>2476</v>
      </c>
      <c r="V18" s="4071" t="s">
        <v>240</v>
      </c>
      <c r="W18" s="4072"/>
      <c r="X18" s="4073" t="s">
        <v>2477</v>
      </c>
      <c r="Y18" s="4074"/>
      <c r="Z18" s="4075"/>
      <c r="AA18" s="4075"/>
      <c r="AB18" s="4076" t="s">
        <v>2801</v>
      </c>
      <c r="AC18" s="4066">
        <f t="shared" si="2"/>
        <v>0</v>
      </c>
      <c r="AD18" s="4077" t="s">
        <v>3174</v>
      </c>
      <c r="AE18" s="4077"/>
      <c r="AF18" s="4078">
        <v>140</v>
      </c>
      <c r="AG18" s="4078">
        <v>140</v>
      </c>
      <c r="AH18" s="4079"/>
      <c r="AI18" s="4079"/>
      <c r="AJ18" s="4079"/>
      <c r="AK18" s="4079"/>
      <c r="AL18" s="4079"/>
      <c r="AM18" s="4079"/>
      <c r="AN18" s="4079"/>
      <c r="AO18" s="4078">
        <v>140</v>
      </c>
      <c r="AP18" s="4078">
        <v>140</v>
      </c>
      <c r="AQ18" s="4080"/>
      <c r="AR18" s="4081"/>
      <c r="AS18" s="4081"/>
      <c r="AT18" s="4081"/>
      <c r="AU18" s="4082"/>
      <c r="AV18" s="4083"/>
      <c r="AW18" s="4084">
        <f t="shared" si="5"/>
        <v>0</v>
      </c>
      <c r="AX18" s="4085">
        <f>AW18/'[1]Radiología simple.'!$AO$8</f>
        <v>0</v>
      </c>
      <c r="AY18" s="4086" t="str">
        <f t="array" ref="AY18">_xlfn.IFS(AX18&lt;4,"estandar",AX18&gt;9,"compleja",AX18&gt;4,"avanzada")</f>
        <v>estandar</v>
      </c>
      <c r="AZ18" s="4087"/>
      <c r="BA18" s="4088"/>
      <c r="BB18" s="4088"/>
      <c r="BC18" s="4088"/>
      <c r="BD18" s="4089">
        <v>45.897996983408703</v>
      </c>
      <c r="BE18" s="4089">
        <v>113.90290196078401</v>
      </c>
      <c r="BF18" s="4090">
        <v>1</v>
      </c>
      <c r="BG18" s="4090"/>
      <c r="BH18" s="4089">
        <v>101.50316742081399</v>
      </c>
      <c r="BI18" s="4089">
        <f t="shared" si="3"/>
        <v>261.30406636500669</v>
      </c>
      <c r="BJ18" s="4091"/>
      <c r="BK18" s="4089">
        <v>146.80799588713799</v>
      </c>
      <c r="BL18" s="4089">
        <v>15</v>
      </c>
      <c r="BM18" s="4089">
        <v>249</v>
      </c>
      <c r="BN18" s="4089">
        <v>40.633745306496898</v>
      </c>
      <c r="BO18" s="4089">
        <f t="shared" si="4"/>
        <v>712.74580755864156</v>
      </c>
      <c r="BP18" s="4089"/>
      <c r="BQ18" s="4092">
        <v>100</v>
      </c>
    </row>
    <row r="19" spans="1:69" ht="20.25" customHeight="1" x14ac:dyDescent="0.55000000000000004">
      <c r="A19" s="4053">
        <v>0</v>
      </c>
      <c r="B19" s="4054">
        <v>8</v>
      </c>
      <c r="C19" s="4053">
        <v>0</v>
      </c>
      <c r="D19" s="4054">
        <v>7</v>
      </c>
      <c r="E19" s="4053">
        <v>0</v>
      </c>
      <c r="F19" s="4054">
        <v>1</v>
      </c>
      <c r="G19" s="4053">
        <v>1</v>
      </c>
      <c r="H19" s="4054">
        <v>0</v>
      </c>
      <c r="I19" s="4154" t="s">
        <v>3175</v>
      </c>
      <c r="J19" s="4055" t="str">
        <f t="shared" si="1"/>
        <v>08070110</v>
      </c>
      <c r="K19" s="4068"/>
      <c r="L19" s="4068">
        <v>71513</v>
      </c>
      <c r="M19" s="4068"/>
      <c r="N19" s="4068"/>
      <c r="O19" s="4068"/>
      <c r="P19" s="4068"/>
      <c r="Q19" s="4068"/>
      <c r="R19" s="4068"/>
      <c r="S19" s="4057" t="s">
        <v>119</v>
      </c>
      <c r="T19" s="4093"/>
      <c r="U19" s="4070" t="s">
        <v>3176</v>
      </c>
      <c r="V19" s="4071" t="s">
        <v>240</v>
      </c>
      <c r="W19" s="4072"/>
      <c r="X19" s="4073" t="s">
        <v>2479</v>
      </c>
      <c r="Y19" s="4074"/>
      <c r="Z19" s="4075"/>
      <c r="AA19" s="4075"/>
      <c r="AB19" s="4076" t="s">
        <v>2707</v>
      </c>
      <c r="AC19" s="4066">
        <f t="shared" si="2"/>
        <v>0</v>
      </c>
      <c r="AD19" s="4077" t="s">
        <v>3177</v>
      </c>
      <c r="AE19" s="4077"/>
      <c r="AF19" s="4078">
        <v>120</v>
      </c>
      <c r="AG19" s="4078">
        <v>120</v>
      </c>
      <c r="AH19" s="4079"/>
      <c r="AI19" s="4079"/>
      <c r="AJ19" s="4079"/>
      <c r="AK19" s="4079"/>
      <c r="AL19" s="4079"/>
      <c r="AM19" s="4079"/>
      <c r="AN19" s="4079"/>
      <c r="AO19" s="4078">
        <v>120</v>
      </c>
      <c r="AP19" s="4078">
        <v>120</v>
      </c>
      <c r="AQ19" s="4080"/>
      <c r="AR19" s="4081"/>
      <c r="AS19" s="4081"/>
      <c r="AT19" s="4081"/>
      <c r="AU19" s="4082"/>
      <c r="AV19" s="4083"/>
      <c r="AW19" s="4084">
        <f t="shared" si="5"/>
        <v>0</v>
      </c>
      <c r="AX19" s="4085">
        <f>AW19/'[1]Radiología simple.'!$AO$8</f>
        <v>0</v>
      </c>
      <c r="AY19" s="4086" t="str">
        <f t="array" ref="AY19">_xlfn.IFS(AX19&lt;4,"estandar",AX19&gt;9,"compleja",AX19&gt;4,"avanzada")</f>
        <v>estandar</v>
      </c>
      <c r="AZ19" s="4087"/>
      <c r="BA19" s="4088"/>
      <c r="BB19" s="4088"/>
      <c r="BC19" s="4088"/>
      <c r="BD19" s="4089">
        <v>39.341140271493202</v>
      </c>
      <c r="BE19" s="4089">
        <v>97.631058823529401</v>
      </c>
      <c r="BF19" s="4090">
        <v>1</v>
      </c>
      <c r="BG19" s="4090"/>
      <c r="BH19" s="4089">
        <v>87.002714932126693</v>
      </c>
      <c r="BI19" s="4089">
        <f t="shared" si="3"/>
        <v>223.97491402714928</v>
      </c>
      <c r="BJ19" s="4091"/>
      <c r="BK19" s="4089">
        <v>125.835425046118</v>
      </c>
      <c r="BL19" s="4089">
        <v>15</v>
      </c>
      <c r="BM19" s="4089">
        <v>169</v>
      </c>
      <c r="BN19" s="4089">
        <v>40.633745306496898</v>
      </c>
      <c r="BO19" s="4089">
        <f t="shared" si="4"/>
        <v>574.44408437976415</v>
      </c>
      <c r="BP19" s="4089"/>
      <c r="BQ19" s="4092">
        <v>100</v>
      </c>
    </row>
    <row r="20" spans="1:69" ht="20.25" customHeight="1" x14ac:dyDescent="0.55000000000000004">
      <c r="A20" s="4053">
        <v>0</v>
      </c>
      <c r="B20" s="4054">
        <v>8</v>
      </c>
      <c r="C20" s="4053">
        <v>0</v>
      </c>
      <c r="D20" s="4054">
        <v>7</v>
      </c>
      <c r="E20" s="4053">
        <v>0</v>
      </c>
      <c r="F20" s="4054">
        <v>1</v>
      </c>
      <c r="G20" s="4053">
        <v>1</v>
      </c>
      <c r="H20" s="4054">
        <v>1</v>
      </c>
      <c r="I20" s="4154" t="s">
        <v>3178</v>
      </c>
      <c r="J20" s="4055" t="str">
        <f t="shared" si="1"/>
        <v>08070111</v>
      </c>
      <c r="K20" s="4068"/>
      <c r="L20" s="4068">
        <v>715131</v>
      </c>
      <c r="M20" s="4068"/>
      <c r="N20" s="4068"/>
      <c r="O20" s="4068"/>
      <c r="P20" s="4068"/>
      <c r="Q20" s="4068"/>
      <c r="R20" s="4068"/>
      <c r="S20" s="4057" t="s">
        <v>119</v>
      </c>
      <c r="T20" s="4093"/>
      <c r="U20" s="4070" t="s">
        <v>2480</v>
      </c>
      <c r="V20" s="4071" t="s">
        <v>240</v>
      </c>
      <c r="W20" s="4072"/>
      <c r="X20" s="4073" t="s">
        <v>2481</v>
      </c>
      <c r="Y20" s="4074"/>
      <c r="Z20" s="4075"/>
      <c r="AA20" s="4075"/>
      <c r="AB20" s="4076" t="s">
        <v>2707</v>
      </c>
      <c r="AC20" s="4066">
        <f t="shared" si="2"/>
        <v>0</v>
      </c>
      <c r="AD20" s="4077" t="s">
        <v>3179</v>
      </c>
      <c r="AE20" s="4077"/>
      <c r="AF20" s="4078">
        <v>120</v>
      </c>
      <c r="AG20" s="4078">
        <v>120</v>
      </c>
      <c r="AH20" s="4079"/>
      <c r="AI20" s="4079"/>
      <c r="AJ20" s="4079"/>
      <c r="AK20" s="4079"/>
      <c r="AL20" s="4079"/>
      <c r="AM20" s="4079"/>
      <c r="AN20" s="4079"/>
      <c r="AO20" s="4078">
        <v>120</v>
      </c>
      <c r="AP20" s="4078">
        <v>120</v>
      </c>
      <c r="AQ20" s="4080"/>
      <c r="AR20" s="4081"/>
      <c r="AS20" s="4081"/>
      <c r="AT20" s="4081"/>
      <c r="AU20" s="4082"/>
      <c r="AV20" s="4083"/>
      <c r="AW20" s="4084">
        <f t="shared" si="5"/>
        <v>0</v>
      </c>
      <c r="AX20" s="4085">
        <f>AW20/'[1]Radiología simple.'!$AO$8</f>
        <v>0</v>
      </c>
      <c r="AY20" s="4086" t="str">
        <f t="array" ref="AY20">_xlfn.IFS(AX20&lt;4,"estandar",AX20&gt;9,"compleja",AX20&gt;4,"avanzada")</f>
        <v>estandar</v>
      </c>
      <c r="AZ20" s="4087"/>
      <c r="BA20" s="4088"/>
      <c r="BB20" s="4088"/>
      <c r="BC20" s="4088"/>
      <c r="BD20" s="4089">
        <v>39.341140271493202</v>
      </c>
      <c r="BE20" s="4089">
        <v>97.631058823529401</v>
      </c>
      <c r="BF20" s="4090">
        <v>1</v>
      </c>
      <c r="BG20" s="4090"/>
      <c r="BH20" s="4089">
        <v>87.002714932126693</v>
      </c>
      <c r="BI20" s="4089">
        <f t="shared" si="3"/>
        <v>223.97491402714928</v>
      </c>
      <c r="BJ20" s="4091"/>
      <c r="BK20" s="4089">
        <v>125.835425046118</v>
      </c>
      <c r="BL20" s="4089">
        <v>30</v>
      </c>
      <c r="BM20" s="4089">
        <v>169</v>
      </c>
      <c r="BN20" s="4089">
        <v>40.633745306496898</v>
      </c>
      <c r="BO20" s="4089">
        <f t="shared" si="4"/>
        <v>589.44408437976415</v>
      </c>
      <c r="BP20" s="4089"/>
      <c r="BQ20" s="4092">
        <v>200</v>
      </c>
    </row>
    <row r="21" spans="1:69" ht="20.25" customHeight="1" x14ac:dyDescent="0.55000000000000004">
      <c r="A21" s="4053">
        <v>0</v>
      </c>
      <c r="B21" s="4054">
        <v>8</v>
      </c>
      <c r="C21" s="4053">
        <v>0</v>
      </c>
      <c r="D21" s="4054">
        <v>7</v>
      </c>
      <c r="E21" s="4053">
        <v>0</v>
      </c>
      <c r="F21" s="4054">
        <v>1</v>
      </c>
      <c r="G21" s="4053">
        <v>1</v>
      </c>
      <c r="H21" s="4054">
        <v>2</v>
      </c>
      <c r="I21" s="4154"/>
      <c r="J21" s="4098" t="str">
        <f t="shared" si="1"/>
        <v>08070112</v>
      </c>
      <c r="K21" s="4068"/>
      <c r="L21" s="4068"/>
      <c r="M21" s="4068"/>
      <c r="N21" s="4068"/>
      <c r="O21" s="4068"/>
      <c r="P21" s="4068"/>
      <c r="Q21" s="4068"/>
      <c r="R21" s="4068"/>
      <c r="S21" s="4099" t="s">
        <v>94</v>
      </c>
      <c r="T21" s="4100"/>
      <c r="U21" s="4101" t="s">
        <v>3180</v>
      </c>
      <c r="V21" s="4099" t="s">
        <v>291</v>
      </c>
      <c r="W21" s="4102"/>
      <c r="X21" s="4103" t="s">
        <v>2482</v>
      </c>
      <c r="Y21" s="4074"/>
      <c r="Z21" s="4075"/>
      <c r="AA21" s="4075"/>
      <c r="AB21" s="4104"/>
      <c r="AC21" s="4066">
        <f t="shared" si="2"/>
        <v>0</v>
      </c>
      <c r="AD21" s="4105"/>
      <c r="AE21" s="4105"/>
      <c r="AF21" s="4079"/>
      <c r="AG21" s="4079">
        <f t="shared" ref="AG21" si="6">SUM(AH21:AM21)</f>
        <v>0</v>
      </c>
      <c r="AH21" s="4079"/>
      <c r="AI21" s="4079"/>
      <c r="AJ21" s="4079"/>
      <c r="AK21" s="4079"/>
      <c r="AL21" s="4079"/>
      <c r="AM21" s="4079"/>
      <c r="AN21" s="4079"/>
      <c r="AO21" s="4079"/>
      <c r="AP21" s="4079">
        <f t="shared" ref="AP21" si="7">SUM(AQ21:AU21)</f>
        <v>0</v>
      </c>
      <c r="AQ21" s="4080"/>
      <c r="AR21" s="4081"/>
      <c r="AS21" s="4081"/>
      <c r="AT21" s="4081"/>
      <c r="AU21" s="4082"/>
      <c r="AV21" s="4083"/>
      <c r="AW21" s="4084">
        <f t="shared" si="5"/>
        <v>0</v>
      </c>
      <c r="AX21" s="4085">
        <f>AW21/'[1]Radiología simple.'!$AO$8</f>
        <v>0</v>
      </c>
      <c r="AY21" s="4086" t="str">
        <f t="array" ref="AY21">_xlfn.IFS(AX21&lt;4,"estandar",AX21&gt;9,"compleja",AX21&gt;4,"avanzada")</f>
        <v>estandar</v>
      </c>
      <c r="AZ21" s="4087"/>
      <c r="BA21" s="4088"/>
      <c r="BB21" s="4088"/>
      <c r="BC21" s="4088"/>
      <c r="BD21" s="4089"/>
      <c r="BE21" s="4089"/>
      <c r="BF21" s="4106"/>
      <c r="BG21" s="4106"/>
      <c r="BH21" s="4089"/>
      <c r="BI21" s="4089"/>
      <c r="BJ21" s="4091"/>
      <c r="BK21" s="4089"/>
      <c r="BL21" s="4089"/>
      <c r="BM21" s="4089"/>
      <c r="BN21" s="4089"/>
      <c r="BO21" s="4089"/>
      <c r="BP21" s="4089"/>
      <c r="BQ21" s="4092"/>
    </row>
    <row r="22" spans="1:69" ht="20.25" customHeight="1" x14ac:dyDescent="0.55000000000000004">
      <c r="A22" s="3986"/>
      <c r="B22" s="3987"/>
      <c r="C22" s="3986"/>
      <c r="D22" s="3987"/>
      <c r="E22" s="3986"/>
      <c r="F22" s="3987"/>
      <c r="G22" s="3986"/>
      <c r="H22" s="3987"/>
      <c r="I22" s="4012"/>
      <c r="J22" s="4012"/>
      <c r="K22" s="4107"/>
      <c r="L22" s="4107"/>
      <c r="M22" s="4108"/>
      <c r="N22" s="4108"/>
      <c r="O22" s="4108"/>
      <c r="P22" s="4108"/>
      <c r="Q22" s="4108"/>
      <c r="R22" s="4108"/>
      <c r="S22" s="4107"/>
      <c r="T22" s="4109"/>
      <c r="U22" s="4110"/>
      <c r="V22" s="4111"/>
      <c r="W22" s="4112"/>
      <c r="X22" s="4113"/>
      <c r="Y22" s="4113"/>
      <c r="Z22" s="4113"/>
      <c r="AA22" s="4113"/>
      <c r="AB22" s="4104"/>
      <c r="AC22" s="4105"/>
      <c r="AD22" s="4105"/>
      <c r="AE22" s="4105"/>
      <c r="AF22" s="4079"/>
      <c r="AG22" s="4079"/>
      <c r="AH22" s="4079"/>
      <c r="AI22" s="4079"/>
      <c r="AJ22" s="4079"/>
      <c r="AK22" s="4079"/>
      <c r="AL22" s="4079"/>
      <c r="AM22" s="4079"/>
      <c r="AN22" s="4079"/>
      <c r="AO22" s="4079"/>
      <c r="AP22" s="4079"/>
      <c r="AQ22" s="4080"/>
      <c r="AR22" s="4081"/>
      <c r="AS22" s="4081"/>
      <c r="AT22" s="4081"/>
      <c r="AU22" s="4082"/>
      <c r="AV22" s="4083"/>
      <c r="AW22" s="4114"/>
      <c r="AX22" s="4115"/>
      <c r="AY22" s="4116"/>
      <c r="AZ22" s="4087"/>
      <c r="BA22" s="4088"/>
      <c r="BB22" s="4088"/>
      <c r="BC22" s="4088"/>
      <c r="BD22" s="4089"/>
      <c r="BE22" s="4089"/>
      <c r="BF22" s="4106"/>
      <c r="BG22" s="4106"/>
      <c r="BH22" s="4089"/>
      <c r="BI22" s="4089"/>
      <c r="BJ22" s="4091"/>
      <c r="BK22" s="4089"/>
      <c r="BL22" s="4089"/>
      <c r="BM22" s="4089"/>
      <c r="BN22" s="4089"/>
      <c r="BO22" s="4089"/>
      <c r="BP22" s="4089"/>
      <c r="BQ22" s="4092"/>
    </row>
    <row r="23" spans="1:69" ht="20.25" customHeight="1" x14ac:dyDescent="0.55000000000000004">
      <c r="A23" s="4026"/>
      <c r="B23" s="4027"/>
      <c r="C23" s="4026"/>
      <c r="D23" s="4027"/>
      <c r="E23" s="4026"/>
      <c r="F23" s="4027"/>
      <c r="G23" s="4026"/>
      <c r="H23" s="4027"/>
      <c r="I23" s="4028"/>
      <c r="J23" s="4028"/>
      <c r="K23" s="4117"/>
      <c r="L23" s="4117"/>
      <c r="M23" s="4117"/>
      <c r="N23" s="4117"/>
      <c r="O23" s="4117"/>
      <c r="P23" s="4117"/>
      <c r="Q23" s="4117"/>
      <c r="R23" s="4117"/>
      <c r="S23" s="4118" t="s">
        <v>191</v>
      </c>
      <c r="T23" s="4119" t="s">
        <v>2483</v>
      </c>
      <c r="U23" s="4119"/>
      <c r="V23" s="4118" t="s">
        <v>291</v>
      </c>
      <c r="W23" s="4120"/>
      <c r="X23" s="4121"/>
      <c r="Y23" s="4121"/>
      <c r="Z23" s="4121"/>
      <c r="AA23" s="4121"/>
      <c r="AB23" s="4122"/>
      <c r="AC23" s="4123"/>
      <c r="AD23" s="4123"/>
      <c r="AE23" s="4123"/>
      <c r="AF23" s="4124"/>
      <c r="AG23" s="4124"/>
      <c r="AH23" s="4124"/>
      <c r="AI23" s="4124"/>
      <c r="AJ23" s="4124"/>
      <c r="AK23" s="4124"/>
      <c r="AL23" s="4124"/>
      <c r="AM23" s="4124"/>
      <c r="AN23" s="4124"/>
      <c r="AO23" s="4124"/>
      <c r="AP23" s="4124"/>
      <c r="AQ23" s="4125"/>
      <c r="AR23" s="4126"/>
      <c r="AS23" s="4126"/>
      <c r="AT23" s="4126"/>
      <c r="AU23" s="4127"/>
      <c r="AV23" s="4128"/>
      <c r="AW23" s="4129"/>
      <c r="AX23" s="4130"/>
      <c r="AY23" s="4131"/>
      <c r="AZ23" s="4132"/>
      <c r="BA23" s="4133"/>
      <c r="BB23" s="4133"/>
      <c r="BC23" s="4133"/>
      <c r="BD23" s="4134"/>
      <c r="BE23" s="4134"/>
      <c r="BF23" s="4135"/>
      <c r="BG23" s="4135"/>
      <c r="BH23" s="4134"/>
      <c r="BI23" s="4134"/>
      <c r="BJ23" s="4136"/>
      <c r="BK23" s="4134"/>
      <c r="BL23" s="4134"/>
      <c r="BM23" s="4134"/>
      <c r="BN23" s="4134"/>
      <c r="BO23" s="4134"/>
      <c r="BP23" s="4134"/>
      <c r="BQ23" s="4137"/>
    </row>
    <row r="24" spans="1:69" ht="20.25" customHeight="1" x14ac:dyDescent="0.55000000000000004">
      <c r="A24" s="4053">
        <v>0</v>
      </c>
      <c r="B24" s="4054">
        <v>8</v>
      </c>
      <c r="C24" s="4053">
        <v>0</v>
      </c>
      <c r="D24" s="4054">
        <v>7</v>
      </c>
      <c r="E24" s="4053">
        <v>0</v>
      </c>
      <c r="F24" s="4054">
        <v>1</v>
      </c>
      <c r="G24" s="4053">
        <v>1</v>
      </c>
      <c r="H24" s="4054">
        <v>3</v>
      </c>
      <c r="I24" s="4154"/>
      <c r="J24" s="4098" t="str">
        <f t="shared" ref="J24:J29" si="8">CONCATENATE(A24,B24,C24,D24,E24,F24,G24,H24)</f>
        <v>08070113</v>
      </c>
      <c r="K24" s="4068"/>
      <c r="L24" s="4068"/>
      <c r="M24" s="4068"/>
      <c r="N24" s="4068"/>
      <c r="O24" s="4068"/>
      <c r="P24" s="4068"/>
      <c r="Q24" s="4068"/>
      <c r="R24" s="4068"/>
      <c r="S24" s="4099" t="s">
        <v>191</v>
      </c>
      <c r="T24" s="4138"/>
      <c r="U24" s="4101" t="s">
        <v>2484</v>
      </c>
      <c r="V24" s="4099" t="s">
        <v>291</v>
      </c>
      <c r="W24" s="4102"/>
      <c r="X24" s="4139"/>
      <c r="Y24" s="4063" t="s">
        <v>649</v>
      </c>
      <c r="Z24" s="4075"/>
      <c r="AA24" s="4075"/>
      <c r="AB24" s="4076"/>
      <c r="AC24" s="4066">
        <f t="shared" ref="AC24:AC29" si="9">AZ24</f>
        <v>0</v>
      </c>
      <c r="AD24" s="4077"/>
      <c r="AE24" s="4077"/>
      <c r="AF24" s="4079"/>
      <c r="AG24" s="4079">
        <f t="shared" ref="AG24:AG29" si="10">SUM(AH24:AM24)</f>
        <v>0</v>
      </c>
      <c r="AH24" s="4079"/>
      <c r="AI24" s="4079"/>
      <c r="AJ24" s="4079"/>
      <c r="AK24" s="4079"/>
      <c r="AL24" s="4079"/>
      <c r="AM24" s="4079"/>
      <c r="AN24" s="4079"/>
      <c r="AO24" s="4079"/>
      <c r="AP24" s="4079">
        <f t="shared" ref="AP24:AP29" si="11">SUM(AQ24:AU24)</f>
        <v>0</v>
      </c>
      <c r="AQ24" s="4080"/>
      <c r="AR24" s="4081"/>
      <c r="AS24" s="4081"/>
      <c r="AT24" s="4081"/>
      <c r="AU24" s="4082"/>
      <c r="AV24" s="4083"/>
      <c r="AW24" s="4084">
        <f t="shared" ref="AW24:AW29" si="12">(AZ24*AP24)+(BA24*AG24)+(BB24*AG24)+(BC24*AG24)</f>
        <v>0</v>
      </c>
      <c r="AX24" s="4085">
        <f>AW24/'[1]Radiología simple.'!$AO$8</f>
        <v>0</v>
      </c>
      <c r="AY24" s="4086" t="str">
        <f t="array" ref="AY24">_xlfn.IFS(AX24&lt;4,"estandar",AX24&gt;9,"compleja",AX24&gt;4,"avanzada")</f>
        <v>estandar</v>
      </c>
      <c r="AZ24" s="4087"/>
      <c r="BA24" s="4088"/>
      <c r="BB24" s="4088"/>
      <c r="BC24" s="4088"/>
      <c r="BD24" s="4089"/>
      <c r="BE24" s="4089"/>
      <c r="BF24" s="4106"/>
      <c r="BG24" s="4106"/>
      <c r="BH24" s="4089"/>
      <c r="BI24" s="4089"/>
      <c r="BJ24" s="4091"/>
      <c r="BK24" s="4089"/>
      <c r="BL24" s="4089"/>
      <c r="BM24" s="4089"/>
      <c r="BN24" s="4089"/>
      <c r="BO24" s="4089"/>
      <c r="BP24" s="4089"/>
      <c r="BQ24" s="4092"/>
    </row>
    <row r="25" spans="1:69" ht="20.25" customHeight="1" x14ac:dyDescent="0.55000000000000004">
      <c r="A25" s="4053">
        <v>0</v>
      </c>
      <c r="B25" s="4054">
        <v>8</v>
      </c>
      <c r="C25" s="4053">
        <v>0</v>
      </c>
      <c r="D25" s="4054">
        <v>7</v>
      </c>
      <c r="E25" s="4053">
        <v>0</v>
      </c>
      <c r="F25" s="4054">
        <v>1</v>
      </c>
      <c r="G25" s="4053">
        <v>1</v>
      </c>
      <c r="H25" s="4054">
        <v>4</v>
      </c>
      <c r="I25" s="4154"/>
      <c r="J25" s="4098" t="str">
        <f t="shared" si="8"/>
        <v>08070114</v>
      </c>
      <c r="K25" s="4068"/>
      <c r="L25" s="4068"/>
      <c r="M25" s="4068"/>
      <c r="N25" s="4068"/>
      <c r="O25" s="4068"/>
      <c r="P25" s="4068"/>
      <c r="Q25" s="4068"/>
      <c r="R25" s="4068"/>
      <c r="S25" s="4099" t="s">
        <v>191</v>
      </c>
      <c r="T25" s="4138"/>
      <c r="U25" s="4101" t="s">
        <v>2485</v>
      </c>
      <c r="V25" s="4099" t="s">
        <v>291</v>
      </c>
      <c r="W25" s="4102"/>
      <c r="X25" s="4139"/>
      <c r="Y25" s="4074"/>
      <c r="Z25" s="4075"/>
      <c r="AA25" s="4075"/>
      <c r="AB25" s="4076"/>
      <c r="AC25" s="4066">
        <f t="shared" si="9"/>
        <v>0</v>
      </c>
      <c r="AD25" s="4077"/>
      <c r="AE25" s="4077"/>
      <c r="AF25" s="4079"/>
      <c r="AG25" s="4079">
        <f t="shared" si="10"/>
        <v>0</v>
      </c>
      <c r="AH25" s="4079"/>
      <c r="AI25" s="4079"/>
      <c r="AJ25" s="4079"/>
      <c r="AK25" s="4079"/>
      <c r="AL25" s="4079"/>
      <c r="AM25" s="4079"/>
      <c r="AN25" s="4079"/>
      <c r="AO25" s="4079"/>
      <c r="AP25" s="4079">
        <f t="shared" si="11"/>
        <v>0</v>
      </c>
      <c r="AQ25" s="4080"/>
      <c r="AR25" s="4081"/>
      <c r="AS25" s="4081"/>
      <c r="AT25" s="4081"/>
      <c r="AU25" s="4082"/>
      <c r="AV25" s="4083"/>
      <c r="AW25" s="4084">
        <f t="shared" si="12"/>
        <v>0</v>
      </c>
      <c r="AX25" s="4085">
        <f>AW25/'[1]Radiología simple.'!$AO$8</f>
        <v>0</v>
      </c>
      <c r="AY25" s="4086" t="str">
        <f t="array" ref="AY25">_xlfn.IFS(AX25&lt;4,"estandar",AX25&gt;9,"compleja",AX25&gt;4,"avanzada")</f>
        <v>estandar</v>
      </c>
      <c r="AZ25" s="4087"/>
      <c r="BA25" s="4088"/>
      <c r="BB25" s="4088"/>
      <c r="BC25" s="4088"/>
      <c r="BD25" s="4089"/>
      <c r="BE25" s="4089"/>
      <c r="BF25" s="4106"/>
      <c r="BG25" s="4106"/>
      <c r="BH25" s="4089"/>
      <c r="BI25" s="4089"/>
      <c r="BJ25" s="4091"/>
      <c r="BK25" s="4089"/>
      <c r="BL25" s="4089"/>
      <c r="BM25" s="4089"/>
      <c r="BN25" s="4089"/>
      <c r="BO25" s="4089"/>
      <c r="BP25" s="4089"/>
      <c r="BQ25" s="4092"/>
    </row>
    <row r="26" spans="1:69" ht="20.25" customHeight="1" x14ac:dyDescent="0.55000000000000004">
      <c r="A26" s="4053">
        <v>0</v>
      </c>
      <c r="B26" s="4054">
        <v>8</v>
      </c>
      <c r="C26" s="4053">
        <v>0</v>
      </c>
      <c r="D26" s="4054">
        <v>7</v>
      </c>
      <c r="E26" s="4053">
        <v>0</v>
      </c>
      <c r="F26" s="4054">
        <v>1</v>
      </c>
      <c r="G26" s="4053">
        <v>1</v>
      </c>
      <c r="H26" s="4054">
        <v>5</v>
      </c>
      <c r="I26" s="4154"/>
      <c r="J26" s="4098" t="str">
        <f t="shared" si="8"/>
        <v>08070115</v>
      </c>
      <c r="K26" s="4068"/>
      <c r="L26" s="4068"/>
      <c r="M26" s="4068"/>
      <c r="N26" s="4068"/>
      <c r="O26" s="4068"/>
      <c r="P26" s="4068"/>
      <c r="Q26" s="4068"/>
      <c r="R26" s="4068"/>
      <c r="S26" s="4099" t="s">
        <v>191</v>
      </c>
      <c r="T26" s="4138"/>
      <c r="U26" s="4101" t="s">
        <v>2486</v>
      </c>
      <c r="V26" s="4099" t="s">
        <v>291</v>
      </c>
      <c r="W26" s="4102"/>
      <c r="X26" s="4139"/>
      <c r="Y26" s="4074"/>
      <c r="Z26" s="4075"/>
      <c r="AA26" s="4075"/>
      <c r="AB26" s="4076"/>
      <c r="AC26" s="4066">
        <f t="shared" si="9"/>
        <v>0</v>
      </c>
      <c r="AD26" s="4077"/>
      <c r="AE26" s="4077"/>
      <c r="AF26" s="4079"/>
      <c r="AG26" s="4079">
        <f t="shared" si="10"/>
        <v>0</v>
      </c>
      <c r="AH26" s="4079"/>
      <c r="AI26" s="4079"/>
      <c r="AJ26" s="4079"/>
      <c r="AK26" s="4079"/>
      <c r="AL26" s="4079"/>
      <c r="AM26" s="4079"/>
      <c r="AN26" s="4079"/>
      <c r="AO26" s="4079"/>
      <c r="AP26" s="4079">
        <f t="shared" si="11"/>
        <v>0</v>
      </c>
      <c r="AQ26" s="4080"/>
      <c r="AR26" s="4081"/>
      <c r="AS26" s="4081"/>
      <c r="AT26" s="4081"/>
      <c r="AU26" s="4082"/>
      <c r="AV26" s="4083"/>
      <c r="AW26" s="4084">
        <f t="shared" si="12"/>
        <v>0</v>
      </c>
      <c r="AX26" s="4085">
        <f>AW26/'[1]Radiología simple.'!$AO$8</f>
        <v>0</v>
      </c>
      <c r="AY26" s="4086" t="str">
        <f t="array" ref="AY26">_xlfn.IFS(AX26&lt;4,"estandar",AX26&gt;9,"compleja",AX26&gt;4,"avanzada")</f>
        <v>estandar</v>
      </c>
      <c r="AZ26" s="4087"/>
      <c r="BA26" s="4088"/>
      <c r="BB26" s="4088"/>
      <c r="BC26" s="4088"/>
      <c r="BD26" s="4089"/>
      <c r="BE26" s="4089"/>
      <c r="BF26" s="4106"/>
      <c r="BG26" s="4106"/>
      <c r="BH26" s="4089"/>
      <c r="BI26" s="4089"/>
      <c r="BJ26" s="4091"/>
      <c r="BK26" s="4089"/>
      <c r="BL26" s="4089"/>
      <c r="BM26" s="4089"/>
      <c r="BN26" s="4089"/>
      <c r="BO26" s="4089"/>
      <c r="BP26" s="4089"/>
      <c r="BQ26" s="4092"/>
    </row>
    <row r="27" spans="1:69" ht="20.25" customHeight="1" x14ac:dyDescent="0.55000000000000004">
      <c r="A27" s="4053">
        <v>0</v>
      </c>
      <c r="B27" s="4054">
        <v>8</v>
      </c>
      <c r="C27" s="4053">
        <v>0</v>
      </c>
      <c r="D27" s="4054">
        <v>7</v>
      </c>
      <c r="E27" s="4053">
        <v>0</v>
      </c>
      <c r="F27" s="4054">
        <v>1</v>
      </c>
      <c r="G27" s="4053">
        <v>1</v>
      </c>
      <c r="H27" s="4054">
        <v>6</v>
      </c>
      <c r="I27" s="4154"/>
      <c r="J27" s="4098" t="str">
        <f t="shared" si="8"/>
        <v>08070116</v>
      </c>
      <c r="K27" s="4068"/>
      <c r="L27" s="4068"/>
      <c r="M27" s="4068"/>
      <c r="N27" s="4068"/>
      <c r="O27" s="4068"/>
      <c r="P27" s="4068"/>
      <c r="Q27" s="4068"/>
      <c r="R27" s="4068"/>
      <c r="S27" s="4099" t="s">
        <v>191</v>
      </c>
      <c r="T27" s="4138"/>
      <c r="U27" s="4101" t="s">
        <v>2487</v>
      </c>
      <c r="V27" s="4099" t="s">
        <v>291</v>
      </c>
      <c r="W27" s="4102"/>
      <c r="X27" s="4139"/>
      <c r="Y27" s="4074"/>
      <c r="Z27" s="4075"/>
      <c r="AA27" s="4075"/>
      <c r="AB27" s="4076"/>
      <c r="AC27" s="4066">
        <f t="shared" si="9"/>
        <v>0</v>
      </c>
      <c r="AD27" s="4077"/>
      <c r="AE27" s="4077"/>
      <c r="AF27" s="4079"/>
      <c r="AG27" s="4079">
        <f t="shared" si="10"/>
        <v>0</v>
      </c>
      <c r="AH27" s="4079"/>
      <c r="AI27" s="4079"/>
      <c r="AJ27" s="4079"/>
      <c r="AK27" s="4079"/>
      <c r="AL27" s="4079"/>
      <c r="AM27" s="4079"/>
      <c r="AN27" s="4079"/>
      <c r="AO27" s="4079"/>
      <c r="AP27" s="4079">
        <f t="shared" si="11"/>
        <v>0</v>
      </c>
      <c r="AQ27" s="4080"/>
      <c r="AR27" s="4081"/>
      <c r="AS27" s="4081"/>
      <c r="AT27" s="4081"/>
      <c r="AU27" s="4082"/>
      <c r="AV27" s="4083"/>
      <c r="AW27" s="4084">
        <f t="shared" si="12"/>
        <v>0</v>
      </c>
      <c r="AX27" s="4085">
        <f>AW27/'[1]Radiología simple.'!$AO$8</f>
        <v>0</v>
      </c>
      <c r="AY27" s="4086" t="str">
        <f t="array" ref="AY27">_xlfn.IFS(AX27&lt;4,"estandar",AX27&gt;9,"compleja",AX27&gt;4,"avanzada")</f>
        <v>estandar</v>
      </c>
      <c r="AZ27" s="4087"/>
      <c r="BA27" s="4088"/>
      <c r="BB27" s="4088"/>
      <c r="BC27" s="4088"/>
      <c r="BD27" s="4089"/>
      <c r="BE27" s="4089"/>
      <c r="BF27" s="4106"/>
      <c r="BG27" s="4106"/>
      <c r="BH27" s="4089"/>
      <c r="BI27" s="4089"/>
      <c r="BJ27" s="4091"/>
      <c r="BK27" s="4089"/>
      <c r="BL27" s="4089"/>
      <c r="BM27" s="4089"/>
      <c r="BN27" s="4089"/>
      <c r="BO27" s="4089"/>
      <c r="BP27" s="4089"/>
      <c r="BQ27" s="4092"/>
    </row>
    <row r="28" spans="1:69" ht="20.25" customHeight="1" x14ac:dyDescent="0.55000000000000004">
      <c r="A28" s="4053">
        <v>0</v>
      </c>
      <c r="B28" s="4054">
        <v>8</v>
      </c>
      <c r="C28" s="4053">
        <v>0</v>
      </c>
      <c r="D28" s="4054">
        <v>7</v>
      </c>
      <c r="E28" s="4053">
        <v>0</v>
      </c>
      <c r="F28" s="4054">
        <v>1</v>
      </c>
      <c r="G28" s="4053">
        <v>1</v>
      </c>
      <c r="H28" s="4054">
        <v>7</v>
      </c>
      <c r="I28" s="4154"/>
      <c r="J28" s="4098" t="str">
        <f t="shared" si="8"/>
        <v>08070117</v>
      </c>
      <c r="K28" s="4068"/>
      <c r="L28" s="4068"/>
      <c r="M28" s="4068"/>
      <c r="N28" s="4068"/>
      <c r="O28" s="4068"/>
      <c r="P28" s="4068"/>
      <c r="Q28" s="4068"/>
      <c r="R28" s="4068"/>
      <c r="S28" s="4099" t="s">
        <v>191</v>
      </c>
      <c r="T28" s="4138"/>
      <c r="U28" s="4101" t="s">
        <v>2488</v>
      </c>
      <c r="V28" s="4099" t="s">
        <v>291</v>
      </c>
      <c r="W28" s="4102"/>
      <c r="X28" s="4139"/>
      <c r="Y28" s="4074"/>
      <c r="Z28" s="4075"/>
      <c r="AA28" s="4075"/>
      <c r="AB28" s="4076"/>
      <c r="AC28" s="4066">
        <f t="shared" si="9"/>
        <v>0</v>
      </c>
      <c r="AD28" s="4077"/>
      <c r="AE28" s="4077"/>
      <c r="AF28" s="4079"/>
      <c r="AG28" s="4079">
        <f t="shared" si="10"/>
        <v>0</v>
      </c>
      <c r="AH28" s="4079"/>
      <c r="AI28" s="4079"/>
      <c r="AJ28" s="4079"/>
      <c r="AK28" s="4079"/>
      <c r="AL28" s="4079"/>
      <c r="AM28" s="4079"/>
      <c r="AN28" s="4079"/>
      <c r="AO28" s="4079"/>
      <c r="AP28" s="4079">
        <f t="shared" si="11"/>
        <v>0</v>
      </c>
      <c r="AQ28" s="4080"/>
      <c r="AR28" s="4081"/>
      <c r="AS28" s="4081"/>
      <c r="AT28" s="4081"/>
      <c r="AU28" s="4082"/>
      <c r="AV28" s="4083"/>
      <c r="AW28" s="4084">
        <f t="shared" si="12"/>
        <v>0</v>
      </c>
      <c r="AX28" s="4085">
        <f>AW28/'[1]Radiología simple.'!$AO$8</f>
        <v>0</v>
      </c>
      <c r="AY28" s="4086" t="str">
        <f t="array" ref="AY28">_xlfn.IFS(AX28&lt;4,"estandar",AX28&gt;9,"compleja",AX28&gt;4,"avanzada")</f>
        <v>estandar</v>
      </c>
      <c r="AZ28" s="4087"/>
      <c r="BA28" s="4088"/>
      <c r="BB28" s="4088"/>
      <c r="BC28" s="4088"/>
      <c r="BD28" s="4089"/>
      <c r="BE28" s="4089"/>
      <c r="BF28" s="4106"/>
      <c r="BG28" s="4106"/>
      <c r="BH28" s="4089"/>
      <c r="BI28" s="4089"/>
      <c r="BJ28" s="4091"/>
      <c r="BK28" s="4089"/>
      <c r="BL28" s="4089"/>
      <c r="BM28" s="4089"/>
      <c r="BN28" s="4089"/>
      <c r="BO28" s="4089"/>
      <c r="BP28" s="4089"/>
      <c r="BQ28" s="4092"/>
    </row>
    <row r="29" spans="1:69" ht="20.25" customHeight="1" x14ac:dyDescent="0.55000000000000004">
      <c r="A29" s="4053">
        <v>0</v>
      </c>
      <c r="B29" s="4054">
        <v>8</v>
      </c>
      <c r="C29" s="4053">
        <v>0</v>
      </c>
      <c r="D29" s="4054">
        <v>7</v>
      </c>
      <c r="E29" s="4053">
        <v>0</v>
      </c>
      <c r="F29" s="4054">
        <v>1</v>
      </c>
      <c r="G29" s="4053">
        <v>1</v>
      </c>
      <c r="H29" s="4054">
        <v>8</v>
      </c>
      <c r="I29" s="4154"/>
      <c r="J29" s="4098" t="str">
        <f t="shared" si="8"/>
        <v>08070118</v>
      </c>
      <c r="K29" s="4068"/>
      <c r="L29" s="4068"/>
      <c r="M29" s="4068"/>
      <c r="N29" s="4068"/>
      <c r="O29" s="4068"/>
      <c r="P29" s="4068"/>
      <c r="Q29" s="4068"/>
      <c r="R29" s="4068"/>
      <c r="S29" s="4099" t="s">
        <v>191</v>
      </c>
      <c r="T29" s="4138"/>
      <c r="U29" s="4101" t="s">
        <v>2489</v>
      </c>
      <c r="V29" s="4099" t="s">
        <v>291</v>
      </c>
      <c r="W29" s="4102"/>
      <c r="X29" s="4139"/>
      <c r="Y29" s="4074"/>
      <c r="Z29" s="4075"/>
      <c r="AA29" s="4075"/>
      <c r="AB29" s="4076"/>
      <c r="AC29" s="4066">
        <f t="shared" si="9"/>
        <v>0</v>
      </c>
      <c r="AD29" s="4077"/>
      <c r="AE29" s="4077"/>
      <c r="AF29" s="4079"/>
      <c r="AG29" s="4079">
        <f t="shared" si="10"/>
        <v>0</v>
      </c>
      <c r="AH29" s="4079"/>
      <c r="AI29" s="4079"/>
      <c r="AJ29" s="4079"/>
      <c r="AK29" s="4079"/>
      <c r="AL29" s="4079"/>
      <c r="AM29" s="4079"/>
      <c r="AN29" s="4079"/>
      <c r="AO29" s="4079"/>
      <c r="AP29" s="4079">
        <f t="shared" si="11"/>
        <v>0</v>
      </c>
      <c r="AQ29" s="4080"/>
      <c r="AR29" s="4081"/>
      <c r="AS29" s="4081"/>
      <c r="AT29" s="4081"/>
      <c r="AU29" s="4082"/>
      <c r="AV29" s="4083"/>
      <c r="AW29" s="4084">
        <f t="shared" si="12"/>
        <v>0</v>
      </c>
      <c r="AX29" s="4085">
        <f>AW29/'[1]Radiología simple.'!$AO$8</f>
        <v>0</v>
      </c>
      <c r="AY29" s="4086" t="str">
        <f t="array" ref="AY29">_xlfn.IFS(AX29&lt;4,"estandar",AX29&gt;9,"compleja",AX29&gt;4,"avanzada")</f>
        <v>estandar</v>
      </c>
      <c r="AZ29" s="4087"/>
      <c r="BA29" s="4088"/>
      <c r="BB29" s="4088"/>
      <c r="BC29" s="4088"/>
      <c r="BD29" s="4089"/>
      <c r="BE29" s="4089"/>
      <c r="BF29" s="4106"/>
      <c r="BG29" s="4106"/>
      <c r="BH29" s="4089"/>
      <c r="BI29" s="4089"/>
      <c r="BJ29" s="4091"/>
      <c r="BK29" s="4089"/>
      <c r="BL29" s="4089"/>
      <c r="BM29" s="4089"/>
      <c r="BN29" s="4089"/>
      <c r="BO29" s="4089"/>
      <c r="BP29" s="4089"/>
      <c r="BQ29" s="4092"/>
    </row>
    <row r="30" spans="1:69" ht="20.25" customHeight="1" x14ac:dyDescent="0.55000000000000004">
      <c r="A30" s="3986"/>
      <c r="B30" s="3987"/>
      <c r="C30" s="3986"/>
      <c r="D30" s="3987"/>
      <c r="E30" s="3986"/>
      <c r="F30" s="3987"/>
      <c r="G30" s="3986"/>
      <c r="H30" s="3987"/>
      <c r="I30" s="4012" t="str">
        <f>CONCATENATE(A30,B30,C30,D30,E30,F30,G30,H30)</f>
        <v/>
      </c>
      <c r="J30" s="4012"/>
      <c r="K30" s="4107"/>
      <c r="L30" s="4107"/>
      <c r="M30" s="4108"/>
      <c r="N30" s="4108"/>
      <c r="O30" s="4108"/>
      <c r="P30" s="4108"/>
      <c r="Q30" s="4108"/>
      <c r="R30" s="4108"/>
      <c r="S30" s="4107"/>
      <c r="T30" s="4140"/>
      <c r="U30" s="4141"/>
      <c r="V30" s="4018"/>
      <c r="W30" s="4019"/>
      <c r="X30" s="4019"/>
      <c r="Y30" s="4019"/>
      <c r="Z30" s="4019"/>
      <c r="AA30" s="4019"/>
      <c r="AB30" s="4142"/>
      <c r="AC30" s="4143"/>
      <c r="AD30" s="4143"/>
      <c r="AE30" s="4143"/>
      <c r="AF30" s="4079"/>
      <c r="AG30" s="4079"/>
      <c r="AH30" s="4079"/>
      <c r="AI30" s="4079"/>
      <c r="AJ30" s="4079"/>
      <c r="AK30" s="4079"/>
      <c r="AL30" s="4079"/>
      <c r="AM30" s="4079"/>
      <c r="AN30" s="4079"/>
      <c r="AO30" s="4079"/>
      <c r="AP30" s="4079"/>
      <c r="AQ30" s="4080"/>
      <c r="AR30" s="4081"/>
      <c r="AS30" s="4081"/>
      <c r="AT30" s="4081"/>
      <c r="AU30" s="4082"/>
      <c r="AV30" s="4083"/>
      <c r="AW30" s="4114"/>
      <c r="AX30" s="4115"/>
      <c r="AY30" s="4116"/>
      <c r="AZ30" s="4087"/>
      <c r="BA30" s="4088"/>
      <c r="BB30" s="4088"/>
      <c r="BC30" s="4088"/>
      <c r="BD30" s="4089"/>
      <c r="BE30" s="4144"/>
      <c r="BF30" s="4145"/>
      <c r="BG30" s="4145"/>
      <c r="BH30" s="4146"/>
      <c r="BI30" s="4089"/>
      <c r="BJ30" s="4091"/>
      <c r="BK30" s="4089"/>
      <c r="BL30" s="4089"/>
      <c r="BM30" s="4089"/>
      <c r="BN30" s="4089"/>
      <c r="BO30" s="4089"/>
      <c r="BP30" s="4089"/>
      <c r="BQ30" s="4092"/>
    </row>
    <row r="31" spans="1:69" ht="20.25" customHeight="1" x14ac:dyDescent="0.6">
      <c r="A31" s="4026"/>
      <c r="B31" s="4027"/>
      <c r="C31" s="4026"/>
      <c r="D31" s="4027"/>
      <c r="E31" s="4026"/>
      <c r="F31" s="4027"/>
      <c r="G31" s="4026"/>
      <c r="H31" s="4027"/>
      <c r="I31" s="4028" t="str">
        <f>CONCATENATE(A31,B31,C31,D31,E31,F31,G31,H31)</f>
        <v/>
      </c>
      <c r="J31" s="4028"/>
      <c r="K31" s="4029">
        <v>152</v>
      </c>
      <c r="L31" s="4029"/>
      <c r="M31" s="4029"/>
      <c r="N31" s="4029"/>
      <c r="O31" s="4029"/>
      <c r="P31" s="4029"/>
      <c r="Q31" s="4029"/>
      <c r="R31" s="4029"/>
      <c r="S31" s="4030" t="s">
        <v>119</v>
      </c>
      <c r="T31" s="4147" t="s">
        <v>2490</v>
      </c>
      <c r="U31" s="4148"/>
      <c r="V31" s="4149"/>
      <c r="W31" s="4150"/>
      <c r="X31" s="4035" t="s">
        <v>2490</v>
      </c>
      <c r="Y31" s="4035"/>
      <c r="Z31" s="4035"/>
      <c r="AA31" s="4035"/>
      <c r="AB31" s="4036"/>
      <c r="AC31" s="4037"/>
      <c r="AD31" s="4037"/>
      <c r="AE31" s="4037"/>
      <c r="AF31" s="4124"/>
      <c r="AG31" s="4124"/>
      <c r="AH31" s="4124"/>
      <c r="AI31" s="4124"/>
      <c r="AJ31" s="4124"/>
      <c r="AK31" s="4124"/>
      <c r="AL31" s="4124"/>
      <c r="AM31" s="4124"/>
      <c r="AN31" s="4124"/>
      <c r="AO31" s="4124"/>
      <c r="AP31" s="4124"/>
      <c r="AQ31" s="4125"/>
      <c r="AR31" s="4126"/>
      <c r="AS31" s="4126"/>
      <c r="AT31" s="4126"/>
      <c r="AU31" s="4127"/>
      <c r="AV31" s="4128"/>
      <c r="AW31" s="4129"/>
      <c r="AX31" s="4130"/>
      <c r="AY31" s="4131"/>
      <c r="AZ31" s="4132"/>
      <c r="BA31" s="4133"/>
      <c r="BB31" s="4133"/>
      <c r="BC31" s="4133"/>
      <c r="BD31" s="4134"/>
      <c r="BE31" s="4151"/>
      <c r="BF31" s="4152"/>
      <c r="BG31" s="4152"/>
      <c r="BH31" s="4153"/>
      <c r="BI31" s="4134"/>
      <c r="BJ31" s="4136"/>
      <c r="BK31" s="4134"/>
      <c r="BL31" s="4134"/>
      <c r="BM31" s="4134"/>
      <c r="BN31" s="4134"/>
      <c r="BO31" s="4134"/>
      <c r="BP31" s="4134"/>
      <c r="BQ31" s="4137"/>
    </row>
    <row r="32" spans="1:69" ht="20.25" customHeight="1" x14ac:dyDescent="0.6">
      <c r="A32" s="4053">
        <v>0</v>
      </c>
      <c r="B32" s="4054">
        <v>8</v>
      </c>
      <c r="C32" s="4053">
        <v>0</v>
      </c>
      <c r="D32" s="4054">
        <v>7</v>
      </c>
      <c r="E32" s="4053">
        <v>0</v>
      </c>
      <c r="F32" s="4054">
        <v>2</v>
      </c>
      <c r="G32" s="4053">
        <v>0</v>
      </c>
      <c r="H32" s="4054">
        <v>0</v>
      </c>
      <c r="I32" s="4154" t="s">
        <v>3181</v>
      </c>
      <c r="J32" s="4154" t="str">
        <f t="shared" ref="J32:J35" si="13">CONCATENATE(A32,B32,C32,D32,E32,F32,G32,H32)</f>
        <v>08070200</v>
      </c>
      <c r="K32" s="4056"/>
      <c r="L32" s="4056"/>
      <c r="M32" s="4056"/>
      <c r="N32" s="4056"/>
      <c r="O32" s="4056"/>
      <c r="P32" s="4056"/>
      <c r="Q32" s="4056"/>
      <c r="R32" s="4056"/>
      <c r="S32" s="4057" t="s">
        <v>119</v>
      </c>
      <c r="T32" s="4155" t="s">
        <v>3182</v>
      </c>
      <c r="U32" s="4100"/>
      <c r="V32" s="4156"/>
      <c r="W32" s="4157"/>
      <c r="X32" s="4062"/>
      <c r="Y32" s="4063" t="s">
        <v>649</v>
      </c>
      <c r="Z32" s="4075"/>
      <c r="AA32" s="4075"/>
      <c r="AB32" s="4065"/>
      <c r="AC32" s="4067"/>
      <c r="AD32" s="4067"/>
      <c r="AE32" s="4067"/>
      <c r="AF32" s="4079"/>
      <c r="AG32" s="4079">
        <f t="shared" ref="AG32" si="14">SUM(AH32:AM32)</f>
        <v>0</v>
      </c>
      <c r="AH32" s="4079"/>
      <c r="AI32" s="4079"/>
      <c r="AJ32" s="4079"/>
      <c r="AK32" s="4079"/>
      <c r="AL32" s="4079"/>
      <c r="AM32" s="4079"/>
      <c r="AN32" s="4079"/>
      <c r="AO32" s="4079"/>
      <c r="AP32" s="4079">
        <f t="shared" ref="AP32" si="15">SUM(AQ32:AU32)</f>
        <v>0</v>
      </c>
      <c r="AQ32" s="4080"/>
      <c r="AR32" s="4081"/>
      <c r="AS32" s="4081"/>
      <c r="AT32" s="4081"/>
      <c r="AU32" s="4082"/>
      <c r="AV32" s="4083"/>
      <c r="AW32" s="4084">
        <f t="shared" ref="AW32:AW95" si="16">(AZ32*AP32)+(BA32*AG32)+(BB32*AG32)+(BC32*AG32)</f>
        <v>0</v>
      </c>
      <c r="AX32" s="4085">
        <f>AW32/'[1]Radiología simple.'!$AO$8</f>
        <v>0</v>
      </c>
      <c r="AY32" s="4086" t="str">
        <f t="array" ref="AY32">_xlfn.IFS(AX32&lt;4,"estandar",AX32&gt;9,"compleja",AX32&gt;4,"avanzada")</f>
        <v>estandar</v>
      </c>
      <c r="AZ32" s="4087"/>
      <c r="BA32" s="4088"/>
      <c r="BB32" s="4088"/>
      <c r="BC32" s="4088"/>
      <c r="BD32" s="4089"/>
      <c r="BE32" s="4144"/>
      <c r="BF32" s="4145"/>
      <c r="BG32" s="4145"/>
      <c r="BH32" s="4146"/>
      <c r="BI32" s="4089"/>
      <c r="BJ32" s="4091"/>
      <c r="BK32" s="4089"/>
      <c r="BL32" s="4089"/>
      <c r="BM32" s="4089"/>
      <c r="BN32" s="4089"/>
      <c r="BO32" s="4089"/>
      <c r="BP32" s="4089"/>
      <c r="BQ32" s="4092"/>
    </row>
    <row r="33" spans="1:69" ht="20.25" customHeight="1" x14ac:dyDescent="0.55000000000000004">
      <c r="A33" s="4053">
        <v>0</v>
      </c>
      <c r="B33" s="4054">
        <v>8</v>
      </c>
      <c r="C33" s="4053">
        <v>0</v>
      </c>
      <c r="D33" s="4054">
        <v>7</v>
      </c>
      <c r="E33" s="4053">
        <v>0</v>
      </c>
      <c r="F33" s="4054">
        <v>2</v>
      </c>
      <c r="G33" s="4053">
        <v>0</v>
      </c>
      <c r="H33" s="4054">
        <v>1</v>
      </c>
      <c r="I33" s="4154" t="s">
        <v>3183</v>
      </c>
      <c r="J33" s="4154" t="str">
        <f t="shared" si="13"/>
        <v>08070201</v>
      </c>
      <c r="K33" s="4068"/>
      <c r="L33" s="4068">
        <v>71521</v>
      </c>
      <c r="M33" s="4068"/>
      <c r="N33" s="4068"/>
      <c r="O33" s="4068"/>
      <c r="P33" s="4068"/>
      <c r="Q33" s="4068"/>
      <c r="R33" s="4068"/>
      <c r="S33" s="4099" t="s">
        <v>191</v>
      </c>
      <c r="T33" s="4093"/>
      <c r="U33" s="4058" t="s">
        <v>3184</v>
      </c>
      <c r="V33" s="4057" t="s">
        <v>653</v>
      </c>
      <c r="W33" s="4072"/>
      <c r="X33" s="4139" t="s">
        <v>2493</v>
      </c>
      <c r="Y33" s="4074"/>
      <c r="Z33" s="4075"/>
      <c r="AA33" s="4075"/>
      <c r="AB33" s="4076" t="s">
        <v>3158</v>
      </c>
      <c r="AC33" s="4066">
        <f t="shared" ref="AC33:AC75" si="17">AZ33</f>
        <v>0</v>
      </c>
      <c r="AD33" s="4077" t="s">
        <v>3185</v>
      </c>
      <c r="AE33" s="4077"/>
      <c r="AF33" s="4078">
        <v>90</v>
      </c>
      <c r="AG33" s="4078">
        <v>90</v>
      </c>
      <c r="AH33" s="4079"/>
      <c r="AI33" s="4079"/>
      <c r="AJ33" s="4079"/>
      <c r="AK33" s="4079"/>
      <c r="AL33" s="4079"/>
      <c r="AM33" s="4079"/>
      <c r="AN33" s="4079"/>
      <c r="AO33" s="4078">
        <v>100</v>
      </c>
      <c r="AP33" s="4078">
        <v>100</v>
      </c>
      <c r="AQ33" s="4080"/>
      <c r="AR33" s="4081"/>
      <c r="AS33" s="4081"/>
      <c r="AT33" s="4081"/>
      <c r="AU33" s="4082"/>
      <c r="AV33" s="4083"/>
      <c r="AW33" s="4084">
        <f t="shared" si="16"/>
        <v>0</v>
      </c>
      <c r="AX33" s="4085">
        <f>AW33/'[1]Radiología simple.'!$AO$8</f>
        <v>0</v>
      </c>
      <c r="AY33" s="4086" t="str">
        <f t="array" ref="AY33">_xlfn.IFS(AX33&lt;4,"estandar",AX33&gt;9,"compleja",AX33&gt;4,"avanzada")</f>
        <v>estandar</v>
      </c>
      <c r="AZ33" s="4087"/>
      <c r="BA33" s="4088"/>
      <c r="BB33" s="4088"/>
      <c r="BC33" s="4088"/>
      <c r="BD33" s="4089">
        <v>29.505855203619902</v>
      </c>
      <c r="BE33" s="4089">
        <v>73.2232941176471</v>
      </c>
      <c r="BF33" s="4090">
        <v>2</v>
      </c>
      <c r="BG33" s="4090"/>
      <c r="BH33" s="4089">
        <v>145.00452488687799</v>
      </c>
      <c r="BI33" s="4089">
        <f>SUM(BD33,BE33,BH33)</f>
        <v>247.73367420814498</v>
      </c>
      <c r="BJ33" s="4091"/>
      <c r="BK33" s="4089">
        <v>94.376568784588898</v>
      </c>
      <c r="BL33" s="4089">
        <v>30</v>
      </c>
      <c r="BM33" s="4089">
        <v>1411</v>
      </c>
      <c r="BN33" s="4089">
        <v>40.633745306496898</v>
      </c>
      <c r="BO33" s="4089">
        <f>SUM(BI33,BK33,BL33,BM33,BN33)</f>
        <v>1823.7439882992308</v>
      </c>
      <c r="BP33" s="4089"/>
      <c r="BQ33" s="4092">
        <v>200</v>
      </c>
    </row>
    <row r="34" spans="1:69" ht="20.25" customHeight="1" x14ac:dyDescent="0.55000000000000004">
      <c r="A34" s="4053">
        <v>0</v>
      </c>
      <c r="B34" s="4054">
        <v>8</v>
      </c>
      <c r="C34" s="4053">
        <v>0</v>
      </c>
      <c r="D34" s="4054">
        <v>7</v>
      </c>
      <c r="E34" s="4053">
        <v>0</v>
      </c>
      <c r="F34" s="4054">
        <v>2</v>
      </c>
      <c r="G34" s="4053">
        <v>0</v>
      </c>
      <c r="H34" s="4054">
        <v>2</v>
      </c>
      <c r="I34" s="4154"/>
      <c r="J34" s="4098" t="str">
        <f t="shared" si="13"/>
        <v>08070202</v>
      </c>
      <c r="K34" s="4068"/>
      <c r="L34" s="4068"/>
      <c r="M34" s="4068"/>
      <c r="N34" s="4068"/>
      <c r="O34" s="4068"/>
      <c r="P34" s="4068"/>
      <c r="Q34" s="4068"/>
      <c r="R34" s="4068"/>
      <c r="S34" s="4099" t="s">
        <v>191</v>
      </c>
      <c r="T34" s="4093"/>
      <c r="U34" s="4101" t="s">
        <v>2494</v>
      </c>
      <c r="V34" s="4099" t="s">
        <v>291</v>
      </c>
      <c r="W34" s="4102"/>
      <c r="X34" s="4139"/>
      <c r="Y34" s="4074"/>
      <c r="Z34" s="4075"/>
      <c r="AA34" s="4075"/>
      <c r="AB34" s="4104"/>
      <c r="AC34" s="4066">
        <f t="shared" si="17"/>
        <v>0</v>
      </c>
      <c r="AD34" s="4105"/>
      <c r="AE34" s="4105"/>
      <c r="AF34" s="4079"/>
      <c r="AG34" s="4079">
        <f t="shared" ref="AG34:AG38" si="18">SUM(AH34:AM34)</f>
        <v>0</v>
      </c>
      <c r="AH34" s="4079"/>
      <c r="AI34" s="4079"/>
      <c r="AJ34" s="4079"/>
      <c r="AK34" s="4079"/>
      <c r="AL34" s="4079"/>
      <c r="AM34" s="4079"/>
      <c r="AN34" s="4079"/>
      <c r="AO34" s="4079"/>
      <c r="AP34" s="4079">
        <f t="shared" ref="AP34:AP38" si="19">SUM(AQ34:AU34)</f>
        <v>0</v>
      </c>
      <c r="AQ34" s="4080"/>
      <c r="AR34" s="4081"/>
      <c r="AS34" s="4081"/>
      <c r="AT34" s="4081"/>
      <c r="AU34" s="4082"/>
      <c r="AV34" s="4083"/>
      <c r="AW34" s="4084">
        <f t="shared" si="16"/>
        <v>0</v>
      </c>
      <c r="AX34" s="4085">
        <f>AW34/'[1]Radiología simple.'!$AO$8</f>
        <v>0</v>
      </c>
      <c r="AY34" s="4086" t="str">
        <f t="array" ref="AY34">_xlfn.IFS(AX34&lt;4,"estandar",AX34&gt;9,"compleja",AX34&gt;4,"avanzada")</f>
        <v>estandar</v>
      </c>
      <c r="AZ34" s="4087"/>
      <c r="BA34" s="4088"/>
      <c r="BB34" s="4088"/>
      <c r="BC34" s="4088"/>
      <c r="BD34" s="4089"/>
      <c r="BE34" s="4089"/>
      <c r="BF34" s="4106"/>
      <c r="BG34" s="4106"/>
      <c r="BH34" s="4089"/>
      <c r="BI34" s="4089"/>
      <c r="BJ34" s="4091"/>
      <c r="BK34" s="4089"/>
      <c r="BL34" s="4089"/>
      <c r="BM34" s="4089"/>
      <c r="BN34" s="4089"/>
      <c r="BO34" s="4089"/>
      <c r="BP34" s="4089"/>
      <c r="BQ34" s="4092"/>
    </row>
    <row r="35" spans="1:69" ht="40.5" customHeight="1" x14ac:dyDescent="0.55000000000000004">
      <c r="A35" s="4053">
        <v>0</v>
      </c>
      <c r="B35" s="4054">
        <v>8</v>
      </c>
      <c r="C35" s="4053">
        <v>0</v>
      </c>
      <c r="D35" s="4054">
        <v>7</v>
      </c>
      <c r="E35" s="4053">
        <v>0</v>
      </c>
      <c r="F35" s="4054">
        <v>2</v>
      </c>
      <c r="G35" s="4053">
        <v>0</v>
      </c>
      <c r="H35" s="4054">
        <v>3</v>
      </c>
      <c r="I35" s="4154"/>
      <c r="J35" s="4098" t="str">
        <f t="shared" si="13"/>
        <v>08070203</v>
      </c>
      <c r="K35" s="4068"/>
      <c r="L35" s="4068"/>
      <c r="M35" s="4068"/>
      <c r="N35" s="4068"/>
      <c r="O35" s="4068"/>
      <c r="P35" s="4068"/>
      <c r="Q35" s="4068"/>
      <c r="R35" s="4068"/>
      <c r="S35" s="4099" t="s">
        <v>191</v>
      </c>
      <c r="T35" s="4093"/>
      <c r="U35" s="4158" t="s">
        <v>3186</v>
      </c>
      <c r="V35" s="4099" t="s">
        <v>291</v>
      </c>
      <c r="W35" s="4102"/>
      <c r="X35" s="4139"/>
      <c r="Y35" s="4074"/>
      <c r="Z35" s="4075"/>
      <c r="AA35" s="4075"/>
      <c r="AB35" s="4104"/>
      <c r="AC35" s="4066">
        <f t="shared" si="17"/>
        <v>0</v>
      </c>
      <c r="AD35" s="4105"/>
      <c r="AE35" s="4105"/>
      <c r="AF35" s="4079"/>
      <c r="AG35" s="4079">
        <f t="shared" si="18"/>
        <v>0</v>
      </c>
      <c r="AH35" s="4079"/>
      <c r="AI35" s="4079"/>
      <c r="AJ35" s="4079"/>
      <c r="AK35" s="4079"/>
      <c r="AL35" s="4079"/>
      <c r="AM35" s="4079"/>
      <c r="AN35" s="4079"/>
      <c r="AO35" s="4079"/>
      <c r="AP35" s="4079">
        <f t="shared" si="19"/>
        <v>0</v>
      </c>
      <c r="AQ35" s="4080"/>
      <c r="AR35" s="4081"/>
      <c r="AS35" s="4081"/>
      <c r="AT35" s="4081"/>
      <c r="AU35" s="4082"/>
      <c r="AV35" s="4083"/>
      <c r="AW35" s="4084">
        <f t="shared" si="16"/>
        <v>0</v>
      </c>
      <c r="AX35" s="4085">
        <f>AW35/'[1]Radiología simple.'!$AO$8</f>
        <v>0</v>
      </c>
      <c r="AY35" s="4086" t="str">
        <f t="array" ref="AY35">_xlfn.IFS(AX35&lt;4,"estandar",AX35&gt;9,"compleja",AX35&gt;4,"avanzada")</f>
        <v>estandar</v>
      </c>
      <c r="AZ35" s="4087"/>
      <c r="BA35" s="4088"/>
      <c r="BB35" s="4088"/>
      <c r="BC35" s="4088"/>
      <c r="BD35" s="4089"/>
      <c r="BE35" s="4089"/>
      <c r="BF35" s="4106"/>
      <c r="BG35" s="4106"/>
      <c r="BH35" s="4089"/>
      <c r="BI35" s="4089"/>
      <c r="BJ35" s="4091"/>
      <c r="BK35" s="4089"/>
      <c r="BL35" s="4089"/>
      <c r="BM35" s="4089"/>
      <c r="BN35" s="4089"/>
      <c r="BO35" s="4089"/>
      <c r="BP35" s="4089"/>
      <c r="BQ35" s="4092"/>
    </row>
    <row r="36" spans="1:69" ht="20.25" hidden="1" customHeight="1" x14ac:dyDescent="0.55000000000000004">
      <c r="A36" s="4159"/>
      <c r="B36" s="4160"/>
      <c r="C36" s="4159"/>
      <c r="D36" s="4160"/>
      <c r="E36" s="4159"/>
      <c r="F36" s="4160"/>
      <c r="G36" s="4159"/>
      <c r="H36" s="4160"/>
      <c r="I36" s="4154"/>
      <c r="J36" s="4161"/>
      <c r="K36" s="4068"/>
      <c r="L36" s="4068"/>
      <c r="M36" s="4068"/>
      <c r="N36" s="4068"/>
      <c r="O36" s="4068"/>
      <c r="P36" s="4068"/>
      <c r="Q36" s="4068"/>
      <c r="R36" s="4068"/>
      <c r="S36" s="4162" t="s">
        <v>191</v>
      </c>
      <c r="T36" s="4093"/>
      <c r="U36" s="4163" t="s">
        <v>2496</v>
      </c>
      <c r="V36" s="4162" t="s">
        <v>268</v>
      </c>
      <c r="W36" s="4102"/>
      <c r="X36" s="4139"/>
      <c r="Y36" s="4074"/>
      <c r="Z36" s="4075"/>
      <c r="AA36" s="4075"/>
      <c r="AB36" s="4104"/>
      <c r="AC36" s="4066">
        <f t="shared" si="17"/>
        <v>0</v>
      </c>
      <c r="AD36" s="4105"/>
      <c r="AE36" s="4105"/>
      <c r="AF36" s="4079"/>
      <c r="AG36" s="4079">
        <f t="shared" si="18"/>
        <v>0</v>
      </c>
      <c r="AH36" s="4079"/>
      <c r="AI36" s="4079"/>
      <c r="AJ36" s="4079"/>
      <c r="AK36" s="4079"/>
      <c r="AL36" s="4079"/>
      <c r="AM36" s="4079"/>
      <c r="AN36" s="4079"/>
      <c r="AO36" s="4079"/>
      <c r="AP36" s="4079">
        <f t="shared" si="19"/>
        <v>0</v>
      </c>
      <c r="AQ36" s="4080"/>
      <c r="AR36" s="4081"/>
      <c r="AS36" s="4081"/>
      <c r="AT36" s="4081"/>
      <c r="AU36" s="4082"/>
      <c r="AV36" s="4083"/>
      <c r="AW36" s="4084">
        <f t="shared" si="16"/>
        <v>0</v>
      </c>
      <c r="AX36" s="4085">
        <f>AW36/'[1]Radiología simple.'!$AO$8</f>
        <v>0</v>
      </c>
      <c r="AY36" s="4086" t="str">
        <f t="array" ref="AY36">_xlfn.IFS(AX36&lt;4,"estandar",AX36&gt;9,"compleja",AX36&gt;4,"avanzada")</f>
        <v>estandar</v>
      </c>
      <c r="AZ36" s="4087"/>
      <c r="BA36" s="4088"/>
      <c r="BB36" s="4088"/>
      <c r="BC36" s="4088"/>
      <c r="BD36" s="4089"/>
      <c r="BE36" s="4089"/>
      <c r="BF36" s="4106"/>
      <c r="BG36" s="4106"/>
      <c r="BH36" s="4089"/>
      <c r="BI36" s="4089"/>
      <c r="BJ36" s="4091"/>
      <c r="BK36" s="4089"/>
      <c r="BL36" s="4089"/>
      <c r="BM36" s="4089"/>
      <c r="BN36" s="4089"/>
      <c r="BO36" s="4089"/>
      <c r="BP36" s="4089"/>
      <c r="BQ36" s="4092"/>
    </row>
    <row r="37" spans="1:69" ht="20.25" hidden="1" customHeight="1" x14ac:dyDescent="0.55000000000000004">
      <c r="A37" s="4159"/>
      <c r="B37" s="4160"/>
      <c r="C37" s="4159"/>
      <c r="D37" s="4160"/>
      <c r="E37" s="4159"/>
      <c r="F37" s="4160"/>
      <c r="G37" s="4159"/>
      <c r="H37" s="4160"/>
      <c r="I37" s="4154"/>
      <c r="J37" s="4161" t="str">
        <f t="shared" ref="J37:J45" si="20">CONCATENATE(A37,B37,C37,D37,E37,F37,G37,H37)</f>
        <v/>
      </c>
      <c r="K37" s="4068"/>
      <c r="L37" s="4068"/>
      <c r="M37" s="4068"/>
      <c r="N37" s="4068"/>
      <c r="O37" s="4068"/>
      <c r="P37" s="4068"/>
      <c r="Q37" s="4068"/>
      <c r="R37" s="4068"/>
      <c r="S37" s="4162" t="s">
        <v>191</v>
      </c>
      <c r="T37" s="4093"/>
      <c r="U37" s="4163" t="s">
        <v>2497</v>
      </c>
      <c r="V37" s="4162" t="s">
        <v>268</v>
      </c>
      <c r="W37" s="4102"/>
      <c r="X37" s="4139"/>
      <c r="Y37" s="4074"/>
      <c r="Z37" s="4075"/>
      <c r="AA37" s="4075"/>
      <c r="AB37" s="4104"/>
      <c r="AC37" s="4066">
        <f t="shared" si="17"/>
        <v>0</v>
      </c>
      <c r="AD37" s="4105"/>
      <c r="AE37" s="4105"/>
      <c r="AF37" s="4079"/>
      <c r="AG37" s="4079">
        <f t="shared" si="18"/>
        <v>0</v>
      </c>
      <c r="AH37" s="4079"/>
      <c r="AI37" s="4079"/>
      <c r="AJ37" s="4079"/>
      <c r="AK37" s="4079"/>
      <c r="AL37" s="4079"/>
      <c r="AM37" s="4079"/>
      <c r="AN37" s="4079"/>
      <c r="AO37" s="4079"/>
      <c r="AP37" s="4079">
        <f t="shared" si="19"/>
        <v>0</v>
      </c>
      <c r="AQ37" s="4080"/>
      <c r="AR37" s="4081"/>
      <c r="AS37" s="4081"/>
      <c r="AT37" s="4081"/>
      <c r="AU37" s="4082"/>
      <c r="AV37" s="4083"/>
      <c r="AW37" s="4084">
        <f t="shared" si="16"/>
        <v>0</v>
      </c>
      <c r="AX37" s="4085">
        <f>AW37/'[1]Radiología simple.'!$AO$8</f>
        <v>0</v>
      </c>
      <c r="AY37" s="4086" t="str">
        <f t="array" ref="AY37">_xlfn.IFS(AX37&lt;4,"estandar",AX37&gt;9,"compleja",AX37&gt;4,"avanzada")</f>
        <v>estandar</v>
      </c>
      <c r="AZ37" s="4087"/>
      <c r="BA37" s="4088"/>
      <c r="BB37" s="4088"/>
      <c r="BC37" s="4088"/>
      <c r="BD37" s="4089"/>
      <c r="BE37" s="4089"/>
      <c r="BF37" s="4106"/>
      <c r="BG37" s="4106"/>
      <c r="BH37" s="4089"/>
      <c r="BI37" s="4089"/>
      <c r="BJ37" s="4091"/>
      <c r="BK37" s="4089"/>
      <c r="BL37" s="4089"/>
      <c r="BM37" s="4089"/>
      <c r="BN37" s="4089"/>
      <c r="BO37" s="4089"/>
      <c r="BP37" s="4089"/>
      <c r="BQ37" s="4092"/>
    </row>
    <row r="38" spans="1:69" ht="20.25" customHeight="1" x14ac:dyDescent="0.55000000000000004">
      <c r="A38" s="4053">
        <v>0</v>
      </c>
      <c r="B38" s="4054">
        <v>8</v>
      </c>
      <c r="C38" s="4053">
        <v>0</v>
      </c>
      <c r="D38" s="4054">
        <v>7</v>
      </c>
      <c r="E38" s="4053">
        <v>0</v>
      </c>
      <c r="F38" s="4054">
        <v>2</v>
      </c>
      <c r="G38" s="4053">
        <v>0</v>
      </c>
      <c r="H38" s="4054">
        <v>4</v>
      </c>
      <c r="I38" s="4154"/>
      <c r="J38" s="4098" t="str">
        <f t="shared" si="20"/>
        <v>08070204</v>
      </c>
      <c r="K38" s="4068"/>
      <c r="L38" s="4068"/>
      <c r="M38" s="4068"/>
      <c r="N38" s="4068"/>
      <c r="O38" s="4068"/>
      <c r="P38" s="4068"/>
      <c r="Q38" s="4068"/>
      <c r="R38" s="4068"/>
      <c r="S38" s="4099" t="s">
        <v>191</v>
      </c>
      <c r="T38" s="4093"/>
      <c r="U38" s="4093" t="s">
        <v>3187</v>
      </c>
      <c r="V38" s="4099" t="s">
        <v>291</v>
      </c>
      <c r="W38" s="4102"/>
      <c r="X38" s="4139"/>
      <c r="Y38" s="4074"/>
      <c r="Z38" s="4075"/>
      <c r="AA38" s="4075"/>
      <c r="AB38" s="4104"/>
      <c r="AC38" s="4066">
        <f t="shared" si="17"/>
        <v>0</v>
      </c>
      <c r="AD38" s="4105"/>
      <c r="AE38" s="4105"/>
      <c r="AF38" s="4079"/>
      <c r="AG38" s="4079">
        <f t="shared" si="18"/>
        <v>0</v>
      </c>
      <c r="AH38" s="4079"/>
      <c r="AI38" s="4079"/>
      <c r="AJ38" s="4079"/>
      <c r="AK38" s="4079"/>
      <c r="AL38" s="4079"/>
      <c r="AM38" s="4079"/>
      <c r="AN38" s="4079"/>
      <c r="AO38" s="4078"/>
      <c r="AP38" s="4079">
        <f t="shared" si="19"/>
        <v>0</v>
      </c>
      <c r="AQ38" s="4080"/>
      <c r="AR38" s="4081"/>
      <c r="AS38" s="4081"/>
      <c r="AT38" s="4081"/>
      <c r="AU38" s="4082"/>
      <c r="AV38" s="4083"/>
      <c r="AW38" s="4084">
        <f t="shared" si="16"/>
        <v>0</v>
      </c>
      <c r="AX38" s="4085">
        <f>AW38/'[1]Radiología simple.'!$AO$8</f>
        <v>0</v>
      </c>
      <c r="AY38" s="4086" t="str">
        <f t="array" ref="AY38">_xlfn.IFS(AX38&lt;4,"estandar",AX38&gt;9,"compleja",AX38&gt;4,"avanzada")</f>
        <v>estandar</v>
      </c>
      <c r="AZ38" s="4087"/>
      <c r="BA38" s="4088"/>
      <c r="BB38" s="4088"/>
      <c r="BC38" s="4088"/>
      <c r="BD38" s="4089"/>
      <c r="BE38" s="4089"/>
      <c r="BF38" s="4106"/>
      <c r="BG38" s="4106"/>
      <c r="BH38" s="4089"/>
      <c r="BI38" s="4089"/>
      <c r="BJ38" s="4091"/>
      <c r="BK38" s="4089"/>
      <c r="BL38" s="4089"/>
      <c r="BM38" s="4089"/>
      <c r="BN38" s="4089"/>
      <c r="BO38" s="4089"/>
      <c r="BP38" s="4089"/>
      <c r="BQ38" s="4092"/>
    </row>
    <row r="39" spans="1:69" ht="20.25" customHeight="1" x14ac:dyDescent="0.55000000000000004">
      <c r="A39" s="4053">
        <v>0</v>
      </c>
      <c r="B39" s="4054">
        <v>8</v>
      </c>
      <c r="C39" s="4053">
        <v>0</v>
      </c>
      <c r="D39" s="4054">
        <v>7</v>
      </c>
      <c r="E39" s="4053">
        <v>0</v>
      </c>
      <c r="F39" s="4054">
        <v>3</v>
      </c>
      <c r="G39" s="4053">
        <v>0</v>
      </c>
      <c r="H39" s="4054">
        <v>1</v>
      </c>
      <c r="I39" s="4154" t="s">
        <v>3188</v>
      </c>
      <c r="J39" s="4098" t="str">
        <f t="shared" si="20"/>
        <v>08070301</v>
      </c>
      <c r="K39" s="4068"/>
      <c r="L39" s="4068">
        <v>71522</v>
      </c>
      <c r="M39" s="4068"/>
      <c r="N39" s="4068"/>
      <c r="O39" s="4068"/>
      <c r="P39" s="4068"/>
      <c r="Q39" s="4068"/>
      <c r="R39" s="4068"/>
      <c r="S39" s="4057" t="s">
        <v>119</v>
      </c>
      <c r="T39" s="4093"/>
      <c r="U39" s="4058" t="s">
        <v>2499</v>
      </c>
      <c r="V39" s="4057" t="s">
        <v>240</v>
      </c>
      <c r="W39" s="4072"/>
      <c r="X39" s="4139" t="s">
        <v>2499</v>
      </c>
      <c r="Y39" s="4074"/>
      <c r="Z39" s="4075"/>
      <c r="AA39" s="4075"/>
      <c r="AB39" s="4104"/>
      <c r="AC39" s="4066">
        <f t="shared" si="17"/>
        <v>0</v>
      </c>
      <c r="AD39" s="4105"/>
      <c r="AE39" s="4105"/>
      <c r="AF39" s="4078">
        <v>120</v>
      </c>
      <c r="AG39" s="4078">
        <v>120</v>
      </c>
      <c r="AH39" s="4079"/>
      <c r="AI39" s="4079"/>
      <c r="AJ39" s="4079"/>
      <c r="AK39" s="4079"/>
      <c r="AL39" s="4079"/>
      <c r="AM39" s="4079"/>
      <c r="AN39" s="4079"/>
      <c r="AO39" s="4078">
        <v>130</v>
      </c>
      <c r="AP39" s="4078">
        <v>130</v>
      </c>
      <c r="AQ39" s="4080"/>
      <c r="AR39" s="4081"/>
      <c r="AS39" s="4081"/>
      <c r="AT39" s="4081"/>
      <c r="AU39" s="4082"/>
      <c r="AV39" s="4083"/>
      <c r="AW39" s="4084">
        <f t="shared" si="16"/>
        <v>0</v>
      </c>
      <c r="AX39" s="4085">
        <f>AW39/'[1]Radiología simple.'!$AO$8</f>
        <v>0</v>
      </c>
      <c r="AY39" s="4086" t="str">
        <f t="array" ref="AY39">_xlfn.IFS(AX39&lt;4,"estandar",AX39&gt;9,"compleja",AX39&gt;4,"avanzada")</f>
        <v>estandar</v>
      </c>
      <c r="AZ39" s="4087"/>
      <c r="BA39" s="4088"/>
      <c r="BB39" s="4088"/>
      <c r="BC39" s="4088"/>
      <c r="BD39" s="4089">
        <v>39.341140271493202</v>
      </c>
      <c r="BE39" s="4089">
        <v>97.631058823529401</v>
      </c>
      <c r="BF39" s="4090">
        <v>2</v>
      </c>
      <c r="BG39" s="4090"/>
      <c r="BH39" s="4089">
        <v>188.505882352941</v>
      </c>
      <c r="BI39" s="4089">
        <f>SUM(BD39,BE39,BH39)</f>
        <v>325.47808144796363</v>
      </c>
      <c r="BJ39" s="4091"/>
      <c r="BK39" s="4089">
        <v>125.835425046118</v>
      </c>
      <c r="BL39" s="4089">
        <v>30</v>
      </c>
      <c r="BM39" s="4089">
        <v>2929</v>
      </c>
      <c r="BN39" s="4089">
        <v>40.633745306496898</v>
      </c>
      <c r="BO39" s="4089">
        <f>SUM(BI39,BK39,BL39,BM39,BN39)</f>
        <v>3450.9472518005787</v>
      </c>
      <c r="BP39" s="4089"/>
      <c r="BQ39" s="4092">
        <v>200</v>
      </c>
    </row>
    <row r="40" spans="1:69" ht="20.25" customHeight="1" x14ac:dyDescent="0.55000000000000004">
      <c r="A40" s="4053">
        <v>0</v>
      </c>
      <c r="B40" s="4054">
        <v>8</v>
      </c>
      <c r="C40" s="4053">
        <v>0</v>
      </c>
      <c r="D40" s="4054">
        <v>7</v>
      </c>
      <c r="E40" s="4053">
        <v>0</v>
      </c>
      <c r="F40" s="4054">
        <v>3</v>
      </c>
      <c r="G40" s="4053">
        <v>0</v>
      </c>
      <c r="H40" s="4054">
        <v>2</v>
      </c>
      <c r="I40" s="4154"/>
      <c r="J40" s="4098" t="str">
        <f t="shared" si="20"/>
        <v>08070302</v>
      </c>
      <c r="K40" s="4068"/>
      <c r="L40" s="4068"/>
      <c r="M40" s="4068"/>
      <c r="N40" s="4068"/>
      <c r="O40" s="4068"/>
      <c r="P40" s="4068"/>
      <c r="Q40" s="4068"/>
      <c r="R40" s="4068"/>
      <c r="S40" s="4099" t="s">
        <v>191</v>
      </c>
      <c r="T40" s="4100"/>
      <c r="U40" s="4101" t="s">
        <v>2516</v>
      </c>
      <c r="V40" s="4099" t="s">
        <v>291</v>
      </c>
      <c r="W40" s="4102"/>
      <c r="X40" s="4139"/>
      <c r="Y40" s="4074"/>
      <c r="Z40" s="4075"/>
      <c r="AA40" s="4075"/>
      <c r="AB40" s="4104"/>
      <c r="AC40" s="4066">
        <f t="shared" si="17"/>
        <v>0</v>
      </c>
      <c r="AD40" s="4105"/>
      <c r="AE40" s="4105"/>
      <c r="AF40" s="4079"/>
      <c r="AG40" s="4079">
        <f t="shared" ref="AG40:AG43" si="21">SUM(AH40:AM40)</f>
        <v>0</v>
      </c>
      <c r="AH40" s="4079"/>
      <c r="AI40" s="4079"/>
      <c r="AJ40" s="4079"/>
      <c r="AK40" s="4079"/>
      <c r="AL40" s="4079"/>
      <c r="AM40" s="4079"/>
      <c r="AN40" s="4079"/>
      <c r="AO40" s="4078"/>
      <c r="AP40" s="4079">
        <f t="shared" ref="AP40:AP43" si="22">SUM(AQ40:AU40)</f>
        <v>0</v>
      </c>
      <c r="AQ40" s="4080"/>
      <c r="AR40" s="4081"/>
      <c r="AS40" s="4081"/>
      <c r="AT40" s="4081"/>
      <c r="AU40" s="4082"/>
      <c r="AV40" s="4083"/>
      <c r="AW40" s="4084">
        <f t="shared" si="16"/>
        <v>0</v>
      </c>
      <c r="AX40" s="4085">
        <f>AW40/'[1]Radiología simple.'!$AO$8</f>
        <v>0</v>
      </c>
      <c r="AY40" s="4086" t="str">
        <f t="array" ref="AY40">_xlfn.IFS(AX40&lt;4,"estandar",AX40&gt;9,"compleja",AX40&gt;4,"avanzada")</f>
        <v>estandar</v>
      </c>
      <c r="AZ40" s="4087"/>
      <c r="BA40" s="4088"/>
      <c r="BB40" s="4088"/>
      <c r="BC40" s="4088"/>
      <c r="BD40" s="4089"/>
      <c r="BE40" s="4089"/>
      <c r="BF40" s="4164"/>
      <c r="BG40" s="4164"/>
      <c r="BH40" s="4089"/>
      <c r="BI40" s="4089"/>
      <c r="BJ40" s="4091"/>
      <c r="BK40" s="4089"/>
      <c r="BL40" s="4089"/>
      <c r="BM40" s="4089"/>
      <c r="BN40" s="4089"/>
      <c r="BO40" s="4089"/>
      <c r="BP40" s="4089"/>
      <c r="BQ40" s="4092"/>
    </row>
    <row r="41" spans="1:69" ht="20.25" customHeight="1" x14ac:dyDescent="0.55000000000000004">
      <c r="A41" s="4053">
        <v>0</v>
      </c>
      <c r="B41" s="4054">
        <v>8</v>
      </c>
      <c r="C41" s="4053">
        <v>0</v>
      </c>
      <c r="D41" s="4054">
        <v>7</v>
      </c>
      <c r="E41" s="4053">
        <v>0</v>
      </c>
      <c r="F41" s="4054">
        <v>3</v>
      </c>
      <c r="G41" s="4053">
        <v>0</v>
      </c>
      <c r="H41" s="4054">
        <v>3</v>
      </c>
      <c r="I41" s="4154"/>
      <c r="J41" s="4098" t="str">
        <f t="shared" si="20"/>
        <v>08070303</v>
      </c>
      <c r="K41" s="4068"/>
      <c r="L41" s="4068"/>
      <c r="M41" s="4068"/>
      <c r="N41" s="4068"/>
      <c r="O41" s="4068"/>
      <c r="P41" s="4068"/>
      <c r="Q41" s="4068"/>
      <c r="R41" s="4068"/>
      <c r="S41" s="4099" t="s">
        <v>191</v>
      </c>
      <c r="T41" s="4100"/>
      <c r="U41" s="4101" t="s">
        <v>2517</v>
      </c>
      <c r="V41" s="4099" t="s">
        <v>291</v>
      </c>
      <c r="W41" s="4102"/>
      <c r="X41" s="4139"/>
      <c r="Y41" s="4074"/>
      <c r="Z41" s="4075"/>
      <c r="AA41" s="4075"/>
      <c r="AB41" s="4104"/>
      <c r="AC41" s="4066">
        <f t="shared" si="17"/>
        <v>0</v>
      </c>
      <c r="AD41" s="4105"/>
      <c r="AE41" s="4105"/>
      <c r="AF41" s="4079"/>
      <c r="AG41" s="4079">
        <f t="shared" si="21"/>
        <v>0</v>
      </c>
      <c r="AH41" s="4079"/>
      <c r="AI41" s="4079"/>
      <c r="AJ41" s="4079"/>
      <c r="AK41" s="4079"/>
      <c r="AL41" s="4079"/>
      <c r="AM41" s="4079"/>
      <c r="AN41" s="4079"/>
      <c r="AO41" s="4078"/>
      <c r="AP41" s="4079">
        <f t="shared" si="22"/>
        <v>0</v>
      </c>
      <c r="AQ41" s="4080"/>
      <c r="AR41" s="4081"/>
      <c r="AS41" s="4081"/>
      <c r="AT41" s="4081"/>
      <c r="AU41" s="4082"/>
      <c r="AV41" s="4083"/>
      <c r="AW41" s="4084">
        <f t="shared" si="16"/>
        <v>0</v>
      </c>
      <c r="AX41" s="4085">
        <f>AW41/'[1]Radiología simple.'!$AO$8</f>
        <v>0</v>
      </c>
      <c r="AY41" s="4086" t="str">
        <f t="array" ref="AY41">_xlfn.IFS(AX41&lt;4,"estandar",AX41&gt;9,"compleja",AX41&gt;4,"avanzada")</f>
        <v>estandar</v>
      </c>
      <c r="AZ41" s="4087"/>
      <c r="BA41" s="4088"/>
      <c r="BB41" s="4088"/>
      <c r="BC41" s="4088"/>
      <c r="BD41" s="4089"/>
      <c r="BE41" s="4089"/>
      <c r="BF41" s="4164"/>
      <c r="BG41" s="4164"/>
      <c r="BH41" s="4089"/>
      <c r="BI41" s="4089"/>
      <c r="BJ41" s="4091"/>
      <c r="BK41" s="4089"/>
      <c r="BL41" s="4089"/>
      <c r="BM41" s="4089"/>
      <c r="BN41" s="4089"/>
      <c r="BO41" s="4089"/>
      <c r="BP41" s="4089"/>
      <c r="BQ41" s="4092"/>
    </row>
    <row r="42" spans="1:69" ht="20.25" customHeight="1" x14ac:dyDescent="0.55000000000000004">
      <c r="A42" s="4053">
        <v>0</v>
      </c>
      <c r="B42" s="4054">
        <v>8</v>
      </c>
      <c r="C42" s="4053">
        <v>0</v>
      </c>
      <c r="D42" s="4054">
        <v>7</v>
      </c>
      <c r="E42" s="4053">
        <v>0</v>
      </c>
      <c r="F42" s="4054">
        <v>3</v>
      </c>
      <c r="G42" s="4053">
        <v>0</v>
      </c>
      <c r="H42" s="4054">
        <v>4</v>
      </c>
      <c r="I42" s="4154"/>
      <c r="J42" s="4098" t="str">
        <f t="shared" si="20"/>
        <v>08070304</v>
      </c>
      <c r="K42" s="4068"/>
      <c r="L42" s="4068"/>
      <c r="M42" s="4068"/>
      <c r="N42" s="4068"/>
      <c r="O42" s="4068"/>
      <c r="P42" s="4068"/>
      <c r="Q42" s="4068"/>
      <c r="R42" s="4068"/>
      <c r="S42" s="4099" t="s">
        <v>191</v>
      </c>
      <c r="T42" s="4100"/>
      <c r="U42" s="4101" t="s">
        <v>2518</v>
      </c>
      <c r="V42" s="4099" t="s">
        <v>291</v>
      </c>
      <c r="W42" s="4102"/>
      <c r="X42" s="4139"/>
      <c r="Y42" s="4074"/>
      <c r="Z42" s="4075"/>
      <c r="AA42" s="4075"/>
      <c r="AB42" s="4104"/>
      <c r="AC42" s="4066">
        <f t="shared" si="17"/>
        <v>0</v>
      </c>
      <c r="AD42" s="4105"/>
      <c r="AE42" s="4105"/>
      <c r="AF42" s="4079"/>
      <c r="AG42" s="4079">
        <f t="shared" si="21"/>
        <v>0</v>
      </c>
      <c r="AH42" s="4079"/>
      <c r="AI42" s="4079"/>
      <c r="AJ42" s="4079"/>
      <c r="AK42" s="4079"/>
      <c r="AL42" s="4079"/>
      <c r="AM42" s="4079"/>
      <c r="AN42" s="4079"/>
      <c r="AO42" s="4078"/>
      <c r="AP42" s="4079">
        <f t="shared" si="22"/>
        <v>0</v>
      </c>
      <c r="AQ42" s="4080"/>
      <c r="AR42" s="4081"/>
      <c r="AS42" s="4081"/>
      <c r="AT42" s="4081"/>
      <c r="AU42" s="4082"/>
      <c r="AV42" s="4083"/>
      <c r="AW42" s="4084">
        <f t="shared" si="16"/>
        <v>0</v>
      </c>
      <c r="AX42" s="4085">
        <f>AW42/'[1]Radiología simple.'!$AO$8</f>
        <v>0</v>
      </c>
      <c r="AY42" s="4086" t="str">
        <f t="array" ref="AY42">_xlfn.IFS(AX42&lt;4,"estandar",AX42&gt;9,"compleja",AX42&gt;4,"avanzada")</f>
        <v>estandar</v>
      </c>
      <c r="AZ42" s="4087"/>
      <c r="BA42" s="4088"/>
      <c r="BB42" s="4088"/>
      <c r="BC42" s="4088"/>
      <c r="BD42" s="4089"/>
      <c r="BE42" s="4089"/>
      <c r="BF42" s="4164"/>
      <c r="BG42" s="4164"/>
      <c r="BH42" s="4089"/>
      <c r="BI42" s="4089"/>
      <c r="BJ42" s="4091"/>
      <c r="BK42" s="4089"/>
      <c r="BL42" s="4089"/>
      <c r="BM42" s="4089"/>
      <c r="BN42" s="4089"/>
      <c r="BO42" s="4089"/>
      <c r="BP42" s="4089"/>
      <c r="BQ42" s="4092"/>
    </row>
    <row r="43" spans="1:69" ht="18.75" customHeight="1" x14ac:dyDescent="0.55000000000000004">
      <c r="A43" s="4053">
        <v>0</v>
      </c>
      <c r="B43" s="4054">
        <v>8</v>
      </c>
      <c r="C43" s="4053">
        <v>0</v>
      </c>
      <c r="D43" s="4054">
        <v>7</v>
      </c>
      <c r="E43" s="4053">
        <v>0</v>
      </c>
      <c r="F43" s="4054">
        <v>3</v>
      </c>
      <c r="G43" s="4053">
        <v>0</v>
      </c>
      <c r="H43" s="4054">
        <v>5</v>
      </c>
      <c r="I43" s="4154"/>
      <c r="J43" s="4098" t="str">
        <f t="shared" si="20"/>
        <v>08070305</v>
      </c>
      <c r="K43" s="4068"/>
      <c r="L43" s="4068"/>
      <c r="M43" s="4068"/>
      <c r="N43" s="4068"/>
      <c r="O43" s="4068"/>
      <c r="P43" s="4068"/>
      <c r="Q43" s="4068"/>
      <c r="R43" s="4068"/>
      <c r="S43" s="4099" t="s">
        <v>191</v>
      </c>
      <c r="T43" s="4100"/>
      <c r="U43" s="4101" t="s">
        <v>2519</v>
      </c>
      <c r="V43" s="4099" t="s">
        <v>291</v>
      </c>
      <c r="W43" s="4165"/>
      <c r="X43" s="4139"/>
      <c r="Y43" s="4074"/>
      <c r="Z43" s="4075"/>
      <c r="AA43" s="4075"/>
      <c r="AB43" s="4104"/>
      <c r="AC43" s="4066">
        <f t="shared" si="17"/>
        <v>0</v>
      </c>
      <c r="AD43" s="4105"/>
      <c r="AE43" s="4105"/>
      <c r="AF43" s="4079"/>
      <c r="AG43" s="4079">
        <f t="shared" si="21"/>
        <v>0</v>
      </c>
      <c r="AH43" s="4079"/>
      <c r="AI43" s="4079"/>
      <c r="AJ43" s="4079"/>
      <c r="AK43" s="4079"/>
      <c r="AL43" s="4079"/>
      <c r="AM43" s="4079"/>
      <c r="AN43" s="4079"/>
      <c r="AO43" s="4078"/>
      <c r="AP43" s="4079">
        <f t="shared" si="22"/>
        <v>0</v>
      </c>
      <c r="AQ43" s="4080"/>
      <c r="AR43" s="4081"/>
      <c r="AS43" s="4081"/>
      <c r="AT43" s="4081"/>
      <c r="AU43" s="4082"/>
      <c r="AV43" s="4083"/>
      <c r="AW43" s="4084">
        <f t="shared" si="16"/>
        <v>0</v>
      </c>
      <c r="AX43" s="4085">
        <f>AW43/'[1]Radiología simple.'!$AO$8</f>
        <v>0</v>
      </c>
      <c r="AY43" s="4086" t="str">
        <f t="array" ref="AY43">_xlfn.IFS(AX43&lt;4,"estandar",AX43&gt;9,"compleja",AX43&gt;4,"avanzada")</f>
        <v>estandar</v>
      </c>
      <c r="AZ43" s="4087"/>
      <c r="BA43" s="4088"/>
      <c r="BB43" s="4088"/>
      <c r="BC43" s="4088"/>
      <c r="BD43" s="4089"/>
      <c r="BE43" s="4089"/>
      <c r="BF43" s="4164"/>
      <c r="BG43" s="4164"/>
      <c r="BH43" s="4089"/>
      <c r="BI43" s="4089"/>
      <c r="BJ43" s="4091"/>
      <c r="BK43" s="4089"/>
      <c r="BL43" s="4089"/>
      <c r="BM43" s="4089"/>
      <c r="BN43" s="4089"/>
      <c r="BO43" s="4089"/>
      <c r="BP43" s="4089"/>
      <c r="BQ43" s="4092"/>
    </row>
    <row r="44" spans="1:69" ht="47.25" customHeight="1" x14ac:dyDescent="0.55000000000000004">
      <c r="A44" s="4053">
        <v>0</v>
      </c>
      <c r="B44" s="4054">
        <v>8</v>
      </c>
      <c r="C44" s="4053">
        <v>0</v>
      </c>
      <c r="D44" s="4054">
        <v>7</v>
      </c>
      <c r="E44" s="4053">
        <v>0</v>
      </c>
      <c r="F44" s="4054">
        <v>3</v>
      </c>
      <c r="G44" s="4053">
        <v>0</v>
      </c>
      <c r="H44" s="4054">
        <v>6</v>
      </c>
      <c r="I44" s="4154" t="s">
        <v>3189</v>
      </c>
      <c r="J44" s="4098" t="str">
        <f t="shared" si="20"/>
        <v>08070306</v>
      </c>
      <c r="K44" s="4068"/>
      <c r="L44" s="4068">
        <v>71533</v>
      </c>
      <c r="M44" s="4068"/>
      <c r="N44" s="4068"/>
      <c r="O44" s="4068"/>
      <c r="P44" s="4068"/>
      <c r="Q44" s="4068"/>
      <c r="R44" s="4068"/>
      <c r="S44" s="4099" t="s">
        <v>191</v>
      </c>
      <c r="T44" s="4093"/>
      <c r="U44" s="4166" t="s">
        <v>3190</v>
      </c>
      <c r="V44" s="4057" t="s">
        <v>653</v>
      </c>
      <c r="W44" s="4072"/>
      <c r="X44" s="4139" t="s">
        <v>2534</v>
      </c>
      <c r="Y44" s="4074"/>
      <c r="Z44" s="4075"/>
      <c r="AA44" s="4075"/>
      <c r="AB44" s="4076" t="s">
        <v>3191</v>
      </c>
      <c r="AC44" s="4066">
        <f t="shared" si="17"/>
        <v>0</v>
      </c>
      <c r="AD44" s="4077" t="s">
        <v>3167</v>
      </c>
      <c r="AE44" s="4077"/>
      <c r="AF44" s="4078">
        <v>120</v>
      </c>
      <c r="AG44" s="4078">
        <v>120</v>
      </c>
      <c r="AH44" s="4079"/>
      <c r="AI44" s="4079"/>
      <c r="AJ44" s="4079"/>
      <c r="AK44" s="4079"/>
      <c r="AL44" s="4079"/>
      <c r="AM44" s="4079"/>
      <c r="AN44" s="4079"/>
      <c r="AO44" s="4078">
        <v>140</v>
      </c>
      <c r="AP44" s="4078">
        <v>140</v>
      </c>
      <c r="AQ44" s="4080"/>
      <c r="AR44" s="4081"/>
      <c r="AS44" s="4081"/>
      <c r="AT44" s="4081"/>
      <c r="AU44" s="4082"/>
      <c r="AV44" s="4083"/>
      <c r="AW44" s="4084">
        <f t="shared" si="16"/>
        <v>0</v>
      </c>
      <c r="AX44" s="4085">
        <f>AW44/'[1]Radiología simple.'!$AO$8</f>
        <v>0</v>
      </c>
      <c r="AY44" s="4086" t="str">
        <f t="array" ref="AY44">_xlfn.IFS(AX44&lt;4,"estandar",AX44&gt;9,"compleja",AX44&gt;4,"avanzada")</f>
        <v>estandar</v>
      </c>
      <c r="AZ44" s="4087"/>
      <c r="BA44" s="4088"/>
      <c r="BB44" s="4088"/>
      <c r="BC44" s="4088"/>
      <c r="BD44" s="4089">
        <v>39.341140271493202</v>
      </c>
      <c r="BE44" s="4089">
        <v>97.631058823529401</v>
      </c>
      <c r="BF44" s="4164">
        <v>2</v>
      </c>
      <c r="BG44" s="4164"/>
      <c r="BH44" s="4089">
        <v>203.00633484162901</v>
      </c>
      <c r="BI44" s="4089">
        <f>SUM(BD44,BE44,BH44)</f>
        <v>339.97853393665162</v>
      </c>
      <c r="BJ44" s="4091"/>
      <c r="BK44" s="4089">
        <v>125.835425046118</v>
      </c>
      <c r="BL44" s="4089">
        <v>30</v>
      </c>
      <c r="BM44" s="4089">
        <v>3304</v>
      </c>
      <c r="BN44" s="4089">
        <v>40.633745306496898</v>
      </c>
      <c r="BO44" s="4089">
        <f>SUM(BI44,BK44,BL44,BM44,BN44)</f>
        <v>3840.4477042892668</v>
      </c>
      <c r="BP44" s="4089"/>
      <c r="BQ44" s="4092">
        <v>200</v>
      </c>
    </row>
    <row r="45" spans="1:69" ht="20.25" customHeight="1" x14ac:dyDescent="0.55000000000000004">
      <c r="A45" s="4053">
        <v>0</v>
      </c>
      <c r="B45" s="4054">
        <v>8</v>
      </c>
      <c r="C45" s="4053">
        <v>0</v>
      </c>
      <c r="D45" s="4054">
        <v>7</v>
      </c>
      <c r="E45" s="4053">
        <v>0</v>
      </c>
      <c r="F45" s="4054">
        <v>3</v>
      </c>
      <c r="G45" s="4053">
        <v>0</v>
      </c>
      <c r="H45" s="4054">
        <v>7</v>
      </c>
      <c r="I45" s="4154"/>
      <c r="J45" s="4098" t="str">
        <f t="shared" si="20"/>
        <v>08070307</v>
      </c>
      <c r="K45" s="4068"/>
      <c r="L45" s="4068"/>
      <c r="M45" s="4068"/>
      <c r="N45" s="4068"/>
      <c r="O45" s="4068"/>
      <c r="P45" s="4068"/>
      <c r="Q45" s="4068"/>
      <c r="R45" s="4068"/>
      <c r="S45" s="4099" t="s">
        <v>191</v>
      </c>
      <c r="T45" s="4093"/>
      <c r="U45" s="4101" t="s">
        <v>2535</v>
      </c>
      <c r="V45" s="4099" t="s">
        <v>291</v>
      </c>
      <c r="W45" s="4102"/>
      <c r="X45" s="4139"/>
      <c r="Y45" s="4074"/>
      <c r="Z45" s="4075"/>
      <c r="AA45" s="4075"/>
      <c r="AB45" s="4104"/>
      <c r="AC45" s="4066">
        <f t="shared" si="17"/>
        <v>0</v>
      </c>
      <c r="AD45" s="4105"/>
      <c r="AE45" s="4105"/>
      <c r="AF45" s="4079"/>
      <c r="AG45" s="4079">
        <f t="shared" ref="AG45:AG64" si="23">SUM(AH45:AM45)</f>
        <v>0</v>
      </c>
      <c r="AH45" s="4079"/>
      <c r="AI45" s="4079"/>
      <c r="AJ45" s="4079"/>
      <c r="AK45" s="4079"/>
      <c r="AL45" s="4079"/>
      <c r="AM45" s="4079"/>
      <c r="AN45" s="4079"/>
      <c r="AO45" s="4079"/>
      <c r="AP45" s="4079">
        <f t="shared" ref="AP45:AP50" si="24">SUM(AQ45:AU45)</f>
        <v>0</v>
      </c>
      <c r="AQ45" s="4080"/>
      <c r="AR45" s="4081"/>
      <c r="AS45" s="4081"/>
      <c r="AT45" s="4081"/>
      <c r="AU45" s="4082"/>
      <c r="AV45" s="4083"/>
      <c r="AW45" s="4084">
        <f t="shared" si="16"/>
        <v>0</v>
      </c>
      <c r="AX45" s="4085">
        <f>AW45/'[1]Radiología simple.'!$AO$8</f>
        <v>0</v>
      </c>
      <c r="AY45" s="4086" t="str">
        <f t="array" ref="AY45">_xlfn.IFS(AX45&lt;4,"estandar",AX45&gt;9,"compleja",AX45&gt;4,"avanzada")</f>
        <v>estandar</v>
      </c>
      <c r="AZ45" s="4087"/>
      <c r="BA45" s="4088"/>
      <c r="BB45" s="4088"/>
      <c r="BC45" s="4088"/>
      <c r="BD45" s="4089"/>
      <c r="BE45" s="4089"/>
      <c r="BF45" s="4164"/>
      <c r="BG45" s="4164"/>
      <c r="BH45" s="4089"/>
      <c r="BI45" s="4089"/>
      <c r="BJ45" s="4091"/>
      <c r="BK45" s="4089"/>
      <c r="BL45" s="4089"/>
      <c r="BM45" s="4089"/>
      <c r="BN45" s="4089"/>
      <c r="BO45" s="4089"/>
      <c r="BP45" s="4089"/>
      <c r="BQ45" s="4092"/>
    </row>
    <row r="46" spans="1:69" ht="20.25" hidden="1" customHeight="1" x14ac:dyDescent="0.55000000000000004">
      <c r="A46" s="4167">
        <v>0</v>
      </c>
      <c r="B46" s="4168">
        <v>8</v>
      </c>
      <c r="C46" s="4167">
        <v>0</v>
      </c>
      <c r="D46" s="4168">
        <v>7</v>
      </c>
      <c r="E46" s="4167">
        <v>0</v>
      </c>
      <c r="F46" s="4168">
        <v>2</v>
      </c>
      <c r="G46" s="4167">
        <v>0</v>
      </c>
      <c r="H46" s="4168">
        <v>8</v>
      </c>
      <c r="I46" s="4304" t="str">
        <f>CONCATENATE(A46,B46,C46,D46,E46,F46,G46,H46)</f>
        <v>08070208</v>
      </c>
      <c r="J46" s="4154"/>
      <c r="K46" s="4068"/>
      <c r="L46" s="4068">
        <v>71526</v>
      </c>
      <c r="M46" s="4068"/>
      <c r="N46" s="4068"/>
      <c r="O46" s="4068"/>
      <c r="P46" s="4068"/>
      <c r="Q46" s="4068"/>
      <c r="R46" s="4068"/>
      <c r="S46" s="4169" t="s">
        <v>191</v>
      </c>
      <c r="T46" s="4170"/>
      <c r="U46" s="4171" t="s">
        <v>2536</v>
      </c>
      <c r="V46" s="4169" t="s">
        <v>268</v>
      </c>
      <c r="W46" s="4172"/>
      <c r="X46" s="4139" t="s">
        <v>2536</v>
      </c>
      <c r="Y46" s="4074"/>
      <c r="Z46" s="4075"/>
      <c r="AA46" s="4075"/>
      <c r="AB46" s="4104"/>
      <c r="AC46" s="4066">
        <f t="shared" si="17"/>
        <v>0</v>
      </c>
      <c r="AD46" s="4105"/>
      <c r="AE46" s="4105"/>
      <c r="AF46" s="4079">
        <v>260</v>
      </c>
      <c r="AG46" s="4079">
        <f t="shared" si="23"/>
        <v>0</v>
      </c>
      <c r="AH46" s="4079"/>
      <c r="AI46" s="4079"/>
      <c r="AJ46" s="4079"/>
      <c r="AK46" s="4079"/>
      <c r="AL46" s="4079"/>
      <c r="AM46" s="4079"/>
      <c r="AN46" s="4079"/>
      <c r="AO46" s="4079">
        <v>280</v>
      </c>
      <c r="AP46" s="4079">
        <f t="shared" si="24"/>
        <v>0</v>
      </c>
      <c r="AQ46" s="4080"/>
      <c r="AR46" s="4081"/>
      <c r="AS46" s="4081"/>
      <c r="AT46" s="4081"/>
      <c r="AU46" s="4082"/>
      <c r="AV46" s="4083"/>
      <c r="AW46" s="4084">
        <f t="shared" si="16"/>
        <v>0</v>
      </c>
      <c r="AX46" s="4085">
        <f>AW46/'[1]Radiología simple.'!$AO$8</f>
        <v>0</v>
      </c>
      <c r="AY46" s="4086" t="str">
        <f t="array" ref="AY46">_xlfn.IFS(AX46&lt;4,"estandar",AX46&gt;9,"compleja",AX46&gt;4,"avanzada")</f>
        <v>estandar</v>
      </c>
      <c r="AZ46" s="4087"/>
      <c r="BA46" s="4088"/>
      <c r="BB46" s="4088"/>
      <c r="BC46" s="4088"/>
      <c r="BD46" s="4089">
        <v>85.239137254902005</v>
      </c>
      <c r="BE46" s="4089">
        <v>211.53396078431399</v>
      </c>
      <c r="BF46" s="4164">
        <v>2</v>
      </c>
      <c r="BG46" s="4164"/>
      <c r="BH46" s="4089">
        <v>406.01266968325803</v>
      </c>
      <c r="BI46" s="4089">
        <f>SUM(BD46,BE46,BH46)</f>
        <v>702.78576772247402</v>
      </c>
      <c r="BJ46" s="4091"/>
      <c r="BK46" s="4089">
        <v>272.643420933257</v>
      </c>
      <c r="BL46" s="4089">
        <v>60</v>
      </c>
      <c r="BM46" s="4089">
        <v>14449</v>
      </c>
      <c r="BN46" s="4089">
        <v>40.633745306496898</v>
      </c>
      <c r="BO46" s="4089">
        <f>SUM(BI46,BK46,BL46,BM46,BN46)</f>
        <v>15525.062933962228</v>
      </c>
      <c r="BP46" s="4089"/>
      <c r="BQ46" s="4092">
        <v>400</v>
      </c>
    </row>
    <row r="47" spans="1:69" ht="20.25" customHeight="1" x14ac:dyDescent="0.55000000000000004">
      <c r="A47" s="4173"/>
      <c r="B47" s="4174"/>
      <c r="C47" s="4173"/>
      <c r="D47" s="4174"/>
      <c r="E47" s="4173"/>
      <c r="F47" s="4174"/>
      <c r="G47" s="4173"/>
      <c r="H47" s="4174"/>
      <c r="I47" s="4154"/>
      <c r="J47" s="4154"/>
      <c r="K47" s="4068"/>
      <c r="L47" s="4068"/>
      <c r="M47" s="4068"/>
      <c r="N47" s="4068"/>
      <c r="O47" s="4068"/>
      <c r="P47" s="4068"/>
      <c r="Q47" s="4068"/>
      <c r="R47" s="4068"/>
      <c r="S47" s="4169"/>
      <c r="T47" s="4170"/>
      <c r="U47" s="4171"/>
      <c r="V47" s="4169"/>
      <c r="W47" s="4172"/>
      <c r="X47" s="4139"/>
      <c r="Y47" s="4074"/>
      <c r="Z47" s="4075"/>
      <c r="AA47" s="4075"/>
      <c r="AB47" s="4104"/>
      <c r="AC47" s="4066">
        <f t="shared" si="17"/>
        <v>0</v>
      </c>
      <c r="AD47" s="4105"/>
      <c r="AE47" s="4105"/>
      <c r="AF47" s="4079"/>
      <c r="AG47" s="4079">
        <f t="shared" si="23"/>
        <v>0</v>
      </c>
      <c r="AH47" s="4079"/>
      <c r="AI47" s="4079"/>
      <c r="AJ47" s="4079"/>
      <c r="AK47" s="4079"/>
      <c r="AL47" s="4079"/>
      <c r="AM47" s="4079"/>
      <c r="AN47" s="4079"/>
      <c r="AO47" s="4079"/>
      <c r="AP47" s="4079">
        <f t="shared" si="24"/>
        <v>0</v>
      </c>
      <c r="AQ47" s="4080"/>
      <c r="AR47" s="4081"/>
      <c r="AS47" s="4081"/>
      <c r="AT47" s="4081"/>
      <c r="AU47" s="4082"/>
      <c r="AV47" s="4083"/>
      <c r="AW47" s="4084">
        <f t="shared" si="16"/>
        <v>0</v>
      </c>
      <c r="AX47" s="4085">
        <f>AW47/'[1]Radiología simple.'!$AO$8</f>
        <v>0</v>
      </c>
      <c r="AY47" s="4086" t="str">
        <f t="array" ref="AY47">_xlfn.IFS(AX47&lt;4,"estandar",AX47&gt;9,"compleja",AX47&gt;4,"avanzada")</f>
        <v>estandar</v>
      </c>
      <c r="AZ47" s="4087"/>
      <c r="BA47" s="4088"/>
      <c r="BB47" s="4088"/>
      <c r="BC47" s="4088"/>
      <c r="BD47" s="4089"/>
      <c r="BE47" s="4089"/>
      <c r="BF47" s="4164"/>
      <c r="BG47" s="4164"/>
      <c r="BH47" s="4089"/>
      <c r="BI47" s="4089"/>
      <c r="BJ47" s="4091"/>
      <c r="BK47" s="4089"/>
      <c r="BL47" s="4089"/>
      <c r="BM47" s="4089"/>
      <c r="BN47" s="4089"/>
      <c r="BO47" s="4089"/>
      <c r="BP47" s="4089"/>
      <c r="BQ47" s="4092"/>
    </row>
    <row r="48" spans="1:69" ht="20.25" hidden="1" customHeight="1" x14ac:dyDescent="0.55000000000000004">
      <c r="A48" s="4173"/>
      <c r="B48" s="4174"/>
      <c r="C48" s="4173"/>
      <c r="D48" s="4174"/>
      <c r="E48" s="4173"/>
      <c r="F48" s="4174"/>
      <c r="G48" s="4173"/>
      <c r="H48" s="4174"/>
      <c r="I48" s="4154"/>
      <c r="J48" s="4154"/>
      <c r="K48" s="4068"/>
      <c r="L48" s="4068"/>
      <c r="M48" s="4068"/>
      <c r="N48" s="4068"/>
      <c r="O48" s="4068"/>
      <c r="P48" s="4068"/>
      <c r="Q48" s="4068"/>
      <c r="R48" s="4068"/>
      <c r="S48" s="4099" t="s">
        <v>191</v>
      </c>
      <c r="T48" s="4175" t="s">
        <v>2538</v>
      </c>
      <c r="U48" s="4176"/>
      <c r="V48" s="4169"/>
      <c r="W48" s="4172"/>
      <c r="X48" s="4139"/>
      <c r="Y48" s="4074"/>
      <c r="Z48" s="4075"/>
      <c r="AA48" s="4075"/>
      <c r="AB48" s="4104"/>
      <c r="AC48" s="4066">
        <f t="shared" si="17"/>
        <v>0</v>
      </c>
      <c r="AD48" s="4105"/>
      <c r="AE48" s="4105"/>
      <c r="AF48" s="4079"/>
      <c r="AG48" s="4079">
        <f t="shared" si="23"/>
        <v>0</v>
      </c>
      <c r="AH48" s="4079"/>
      <c r="AI48" s="4079"/>
      <c r="AJ48" s="4079"/>
      <c r="AK48" s="4079"/>
      <c r="AL48" s="4079"/>
      <c r="AM48" s="4079"/>
      <c r="AN48" s="4079"/>
      <c r="AO48" s="4079"/>
      <c r="AP48" s="4079">
        <f t="shared" si="24"/>
        <v>0</v>
      </c>
      <c r="AQ48" s="4080"/>
      <c r="AR48" s="4081"/>
      <c r="AS48" s="4081"/>
      <c r="AT48" s="4081"/>
      <c r="AU48" s="4082"/>
      <c r="AV48" s="4083"/>
      <c r="AW48" s="4084">
        <f t="shared" si="16"/>
        <v>0</v>
      </c>
      <c r="AX48" s="4085">
        <f>AW48/'[1]Radiología simple.'!$AO$8</f>
        <v>0</v>
      </c>
      <c r="AY48" s="4086" t="str">
        <f t="array" ref="AY48">_xlfn.IFS(AX48&lt;4,"estandar",AX48&gt;9,"compleja",AX48&gt;4,"avanzada")</f>
        <v>estandar</v>
      </c>
      <c r="AZ48" s="4087"/>
      <c r="BA48" s="4088"/>
      <c r="BB48" s="4088"/>
      <c r="BC48" s="4088"/>
      <c r="BD48" s="4089"/>
      <c r="BE48" s="4089"/>
      <c r="BF48" s="4164"/>
      <c r="BG48" s="4164"/>
      <c r="BH48" s="4089"/>
      <c r="BI48" s="4089"/>
      <c r="BJ48" s="4091"/>
      <c r="BK48" s="4089"/>
      <c r="BL48" s="4089"/>
      <c r="BM48" s="4089"/>
      <c r="BN48" s="4089"/>
      <c r="BO48" s="4089"/>
      <c r="BP48" s="4089"/>
      <c r="BQ48" s="4092"/>
    </row>
    <row r="49" spans="1:69" ht="20.25" customHeight="1" x14ac:dyDescent="0.55000000000000004">
      <c r="A49" s="4053">
        <v>0</v>
      </c>
      <c r="B49" s="4054">
        <v>8</v>
      </c>
      <c r="C49" s="4053">
        <v>0</v>
      </c>
      <c r="D49" s="4054">
        <v>7</v>
      </c>
      <c r="E49" s="4053">
        <v>0</v>
      </c>
      <c r="F49" s="4054">
        <v>3</v>
      </c>
      <c r="G49" s="4053">
        <v>0</v>
      </c>
      <c r="H49" s="4054">
        <v>0</v>
      </c>
      <c r="I49" s="4098"/>
      <c r="J49" s="4098" t="str">
        <f t="shared" ref="J49:J59" si="25">CONCATENATE(A49,B49,C49,D49,E49,F49,G49,H49)</f>
        <v>08070300</v>
      </c>
      <c r="K49" s="4068"/>
      <c r="L49" s="4068"/>
      <c r="M49" s="4068"/>
      <c r="N49" s="4068"/>
      <c r="O49" s="4068"/>
      <c r="P49" s="4068"/>
      <c r="Q49" s="4068"/>
      <c r="R49" s="4068"/>
      <c r="S49" s="4057"/>
      <c r="T49" s="4093" t="s">
        <v>3192</v>
      </c>
      <c r="U49" s="4058"/>
      <c r="V49" s="4057"/>
      <c r="W49" s="4072"/>
      <c r="X49" s="4139"/>
      <c r="Y49" s="4063" t="s">
        <v>649</v>
      </c>
      <c r="Z49" s="4075"/>
      <c r="AA49" s="4075"/>
      <c r="AB49" s="4104"/>
      <c r="AC49" s="4066">
        <f t="shared" si="17"/>
        <v>0</v>
      </c>
      <c r="AD49" s="4105"/>
      <c r="AE49" s="4105"/>
      <c r="AF49" s="4079"/>
      <c r="AG49" s="4079">
        <f t="shared" si="23"/>
        <v>0</v>
      </c>
      <c r="AH49" s="4079"/>
      <c r="AI49" s="4079"/>
      <c r="AJ49" s="4079"/>
      <c r="AK49" s="4079"/>
      <c r="AL49" s="4079"/>
      <c r="AM49" s="4079"/>
      <c r="AN49" s="4079"/>
      <c r="AO49" s="4079"/>
      <c r="AP49" s="4079">
        <f t="shared" si="24"/>
        <v>0</v>
      </c>
      <c r="AQ49" s="4080"/>
      <c r="AR49" s="4081"/>
      <c r="AS49" s="4081"/>
      <c r="AT49" s="4081"/>
      <c r="AU49" s="4082"/>
      <c r="AV49" s="4083"/>
      <c r="AW49" s="4084">
        <f t="shared" si="16"/>
        <v>0</v>
      </c>
      <c r="AX49" s="4085">
        <f>AW49/'[1]Radiología simple.'!$AO$8</f>
        <v>0</v>
      </c>
      <c r="AY49" s="4086" t="str">
        <f t="array" ref="AY49">_xlfn.IFS(AX49&lt;4,"estandar",AX49&gt;9,"compleja",AX49&gt;4,"avanzada")</f>
        <v>estandar</v>
      </c>
      <c r="AZ49" s="4087"/>
      <c r="BA49" s="4088"/>
      <c r="BB49" s="4088"/>
      <c r="BC49" s="4088"/>
      <c r="BD49" s="4089"/>
      <c r="BE49" s="4089"/>
      <c r="BF49" s="4090"/>
      <c r="BG49" s="4090"/>
      <c r="BH49" s="4089"/>
      <c r="BI49" s="4089"/>
      <c r="BJ49" s="4091"/>
      <c r="BK49" s="4089"/>
      <c r="BL49" s="4089"/>
      <c r="BM49" s="4089"/>
      <c r="BN49" s="4089"/>
      <c r="BO49" s="4089"/>
      <c r="BP49" s="4089"/>
      <c r="BQ49" s="4092"/>
    </row>
    <row r="50" spans="1:69" ht="20.25" customHeight="1" x14ac:dyDescent="0.55000000000000004">
      <c r="A50" s="4053">
        <v>0</v>
      </c>
      <c r="B50" s="4054">
        <v>8</v>
      </c>
      <c r="C50" s="4053">
        <v>0</v>
      </c>
      <c r="D50" s="4054">
        <v>7</v>
      </c>
      <c r="E50" s="4053">
        <v>0</v>
      </c>
      <c r="F50" s="4054">
        <v>3</v>
      </c>
      <c r="G50" s="4053">
        <v>0</v>
      </c>
      <c r="H50" s="4054">
        <v>1</v>
      </c>
      <c r="I50" s="4098"/>
      <c r="J50" s="4098" t="str">
        <f t="shared" si="25"/>
        <v>08070301</v>
      </c>
      <c r="K50" s="4068"/>
      <c r="L50" s="4068"/>
      <c r="M50" s="4068"/>
      <c r="N50" s="4068"/>
      <c r="O50" s="4068"/>
      <c r="P50" s="4068"/>
      <c r="Q50" s="4068"/>
      <c r="R50" s="4068"/>
      <c r="S50" s="4057"/>
      <c r="T50" s="4058" t="s">
        <v>2500</v>
      </c>
      <c r="U50" s="4058" t="s">
        <v>2500</v>
      </c>
      <c r="V50" s="4057" t="s">
        <v>240</v>
      </c>
      <c r="W50" s="4072"/>
      <c r="X50" s="4139"/>
      <c r="Y50" s="4063" t="s">
        <v>649</v>
      </c>
      <c r="Z50" s="4075"/>
      <c r="AA50" s="4075"/>
      <c r="AB50" s="4104"/>
      <c r="AC50" s="4066">
        <f t="shared" si="17"/>
        <v>0</v>
      </c>
      <c r="AD50" s="4105"/>
      <c r="AE50" s="4105"/>
      <c r="AF50" s="4079"/>
      <c r="AG50" s="4079">
        <f t="shared" si="23"/>
        <v>0</v>
      </c>
      <c r="AH50" s="4079"/>
      <c r="AI50" s="4079"/>
      <c r="AJ50" s="4079"/>
      <c r="AK50" s="4079"/>
      <c r="AL50" s="4079"/>
      <c r="AM50" s="4079"/>
      <c r="AN50" s="4079"/>
      <c r="AO50" s="4079"/>
      <c r="AP50" s="4079">
        <f t="shared" si="24"/>
        <v>0</v>
      </c>
      <c r="AQ50" s="4080"/>
      <c r="AR50" s="4081"/>
      <c r="AS50" s="4081"/>
      <c r="AT50" s="4081"/>
      <c r="AU50" s="4082"/>
      <c r="AV50" s="4083"/>
      <c r="AW50" s="4084">
        <f t="shared" si="16"/>
        <v>0</v>
      </c>
      <c r="AX50" s="4085">
        <f>AW50/'[1]Radiología simple.'!$AO$8</f>
        <v>0</v>
      </c>
      <c r="AY50" s="4086" t="str">
        <f t="array" ref="AY50">_xlfn.IFS(AX50&lt;4,"estandar",AX50&gt;9,"compleja",AX50&gt;4,"avanzada")</f>
        <v>estandar</v>
      </c>
      <c r="AZ50" s="4087"/>
      <c r="BA50" s="4088"/>
      <c r="BB50" s="4088"/>
      <c r="BC50" s="4088"/>
      <c r="BD50" s="4089"/>
      <c r="BE50" s="4089"/>
      <c r="BF50" s="4090"/>
      <c r="BG50" s="4090"/>
      <c r="BH50" s="4089"/>
      <c r="BI50" s="4089"/>
      <c r="BJ50" s="4091"/>
      <c r="BK50" s="4089"/>
      <c r="BL50" s="4089"/>
      <c r="BM50" s="4089"/>
      <c r="BN50" s="4089"/>
      <c r="BO50" s="4089"/>
      <c r="BP50" s="4089"/>
      <c r="BQ50" s="4092"/>
    </row>
    <row r="51" spans="1:69" ht="20.25" hidden="1" customHeight="1" x14ac:dyDescent="0.55000000000000004">
      <c r="A51" s="4053">
        <v>0</v>
      </c>
      <c r="B51" s="4054">
        <v>8</v>
      </c>
      <c r="C51" s="4053">
        <v>0</v>
      </c>
      <c r="D51" s="4054">
        <v>7</v>
      </c>
      <c r="E51" s="4053">
        <v>0</v>
      </c>
      <c r="F51" s="4054">
        <v>3</v>
      </c>
      <c r="G51" s="4053">
        <v>0</v>
      </c>
      <c r="H51" s="4054">
        <v>1</v>
      </c>
      <c r="I51" s="4306" t="str">
        <f>CONCATENATE(A51,B51,C51,D51,E51,F51,G51,H51)</f>
        <v>08070301</v>
      </c>
      <c r="J51" s="4098" t="str">
        <f t="shared" si="25"/>
        <v>08070301</v>
      </c>
      <c r="K51" s="4068"/>
      <c r="L51" s="4068">
        <v>71523</v>
      </c>
      <c r="M51" s="4068"/>
      <c r="N51" s="4068"/>
      <c r="O51" s="4068"/>
      <c r="P51" s="4068"/>
      <c r="Q51" s="4068"/>
      <c r="R51" s="4068"/>
      <c r="S51" s="4162" t="s">
        <v>191</v>
      </c>
      <c r="T51" s="4093"/>
      <c r="U51" s="4177" t="s">
        <v>2501</v>
      </c>
      <c r="V51" s="4169" t="s">
        <v>268</v>
      </c>
      <c r="W51" s="4172"/>
      <c r="X51" s="4139" t="s">
        <v>2502</v>
      </c>
      <c r="Y51" s="4074"/>
      <c r="Z51" s="4075"/>
      <c r="AA51" s="4075"/>
      <c r="AB51" s="4104"/>
      <c r="AC51" s="4066">
        <f t="shared" si="17"/>
        <v>0</v>
      </c>
      <c r="AD51" s="4105"/>
      <c r="AE51" s="4105"/>
      <c r="AF51" s="4079">
        <v>260</v>
      </c>
      <c r="AG51" s="4079">
        <f t="shared" si="23"/>
        <v>0</v>
      </c>
      <c r="AH51" s="4079"/>
      <c r="AI51" s="4079"/>
      <c r="AJ51" s="4079"/>
      <c r="AK51" s="4079"/>
      <c r="AL51" s="4079"/>
      <c r="AM51" s="4079"/>
      <c r="AN51" s="4079"/>
      <c r="AO51" s="4079">
        <v>280</v>
      </c>
      <c r="AP51" s="4079"/>
      <c r="AQ51" s="4080"/>
      <c r="AR51" s="4081"/>
      <c r="AS51" s="4081"/>
      <c r="AT51" s="4081"/>
      <c r="AU51" s="4082"/>
      <c r="AV51" s="4083"/>
      <c r="AW51" s="4084">
        <f t="shared" si="16"/>
        <v>0</v>
      </c>
      <c r="AX51" s="4085">
        <f>AW51/'[1]Radiología simple.'!$AO$8</f>
        <v>0</v>
      </c>
      <c r="AY51" s="4086" t="str">
        <f t="array" ref="AY51">_xlfn.IFS(AX51&lt;4,"estandar",AX51&gt;9,"compleja",AX51&gt;4,"avanzada")</f>
        <v>estandar</v>
      </c>
      <c r="AZ51" s="4087"/>
      <c r="BA51" s="4088"/>
      <c r="BB51" s="4088"/>
      <c r="BC51" s="4088"/>
      <c r="BD51" s="4089">
        <v>85.239137254902005</v>
      </c>
      <c r="BE51" s="4089">
        <v>211.53396078431399</v>
      </c>
      <c r="BF51" s="4164">
        <v>2</v>
      </c>
      <c r="BG51" s="4164"/>
      <c r="BH51" s="4089">
        <v>406.01266968325803</v>
      </c>
      <c r="BI51" s="4089">
        <f>SUM(BD51,BE51,BH51)</f>
        <v>702.78576772247402</v>
      </c>
      <c r="BJ51" s="4091"/>
      <c r="BK51" s="4089">
        <v>272.643420933257</v>
      </c>
      <c r="BL51" s="4089">
        <v>60</v>
      </c>
      <c r="BM51" s="4089">
        <v>7408</v>
      </c>
      <c r="BN51" s="4089">
        <v>40.633745306496898</v>
      </c>
      <c r="BO51" s="4089">
        <f>SUM(BI51,BK51,BL51,BM51,BN51)</f>
        <v>8484.0629339622283</v>
      </c>
      <c r="BP51" s="4089"/>
      <c r="BQ51" s="4092">
        <v>400</v>
      </c>
    </row>
    <row r="52" spans="1:69" ht="20.25" hidden="1" customHeight="1" x14ac:dyDescent="0.55000000000000004">
      <c r="A52" s="4053">
        <v>0</v>
      </c>
      <c r="B52" s="4054">
        <v>8</v>
      </c>
      <c r="C52" s="4053">
        <v>0</v>
      </c>
      <c r="D52" s="4054">
        <v>7</v>
      </c>
      <c r="E52" s="4053">
        <v>0</v>
      </c>
      <c r="F52" s="4054">
        <v>3</v>
      </c>
      <c r="G52" s="4053">
        <v>0</v>
      </c>
      <c r="H52" s="4054">
        <v>1</v>
      </c>
      <c r="I52" s="4154"/>
      <c r="J52" s="4098" t="str">
        <f t="shared" si="25"/>
        <v>08070301</v>
      </c>
      <c r="K52" s="4068"/>
      <c r="L52" s="4068"/>
      <c r="M52" s="4068"/>
      <c r="N52" s="4068"/>
      <c r="O52" s="4068"/>
      <c r="P52" s="4068"/>
      <c r="Q52" s="4068"/>
      <c r="R52" s="4068"/>
      <c r="S52" s="4162" t="s">
        <v>191</v>
      </c>
      <c r="T52" s="4100"/>
      <c r="U52" s="4163" t="s">
        <v>2503</v>
      </c>
      <c r="V52" s="4162" t="s">
        <v>268</v>
      </c>
      <c r="W52" s="4178" t="s">
        <v>2504</v>
      </c>
      <c r="X52" s="4179"/>
      <c r="Y52" s="4074"/>
      <c r="Z52" s="4075"/>
      <c r="AA52" s="4075"/>
      <c r="AB52" s="4104"/>
      <c r="AC52" s="4066">
        <f t="shared" si="17"/>
        <v>0</v>
      </c>
      <c r="AD52" s="4105"/>
      <c r="AE52" s="4105"/>
      <c r="AF52" s="4079"/>
      <c r="AG52" s="4079">
        <f t="shared" si="23"/>
        <v>0</v>
      </c>
      <c r="AH52" s="4079"/>
      <c r="AI52" s="4079"/>
      <c r="AJ52" s="4079"/>
      <c r="AK52" s="4079"/>
      <c r="AL52" s="4079"/>
      <c r="AM52" s="4079"/>
      <c r="AN52" s="4079"/>
      <c r="AO52" s="4079"/>
      <c r="AP52" s="4079"/>
      <c r="AQ52" s="4080"/>
      <c r="AR52" s="4081"/>
      <c r="AS52" s="4081"/>
      <c r="AT52" s="4081"/>
      <c r="AU52" s="4082"/>
      <c r="AV52" s="4083"/>
      <c r="AW52" s="4084">
        <f t="shared" si="16"/>
        <v>0</v>
      </c>
      <c r="AX52" s="4085">
        <f>AW52/'[1]Radiología simple.'!$AO$8</f>
        <v>0</v>
      </c>
      <c r="AY52" s="4086" t="str">
        <f t="array" ref="AY52">_xlfn.IFS(AX52&lt;4,"estandar",AX52&gt;9,"compleja",AX52&gt;4,"avanzada")</f>
        <v>estandar</v>
      </c>
      <c r="AZ52" s="4087"/>
      <c r="BA52" s="4088"/>
      <c r="BB52" s="4088"/>
      <c r="BC52" s="4088"/>
      <c r="BD52" s="4089"/>
      <c r="BE52" s="4089"/>
      <c r="BF52" s="4164"/>
      <c r="BG52" s="4164"/>
      <c r="BH52" s="4089"/>
      <c r="BI52" s="4089"/>
      <c r="BJ52" s="4091"/>
      <c r="BK52" s="4089"/>
      <c r="BL52" s="4089"/>
      <c r="BM52" s="4089"/>
      <c r="BN52" s="4089"/>
      <c r="BO52" s="4089"/>
      <c r="BP52" s="4089"/>
      <c r="BQ52" s="4092"/>
    </row>
    <row r="53" spans="1:69" ht="20.25" hidden="1" customHeight="1" x14ac:dyDescent="0.55000000000000004">
      <c r="A53" s="4053">
        <v>0</v>
      </c>
      <c r="B53" s="4054">
        <v>8</v>
      </c>
      <c r="C53" s="4053">
        <v>0</v>
      </c>
      <c r="D53" s="4054">
        <v>7</v>
      </c>
      <c r="E53" s="4053">
        <v>0</v>
      </c>
      <c r="F53" s="4054">
        <v>3</v>
      </c>
      <c r="G53" s="4053">
        <v>0</v>
      </c>
      <c r="H53" s="4054">
        <v>1</v>
      </c>
      <c r="I53" s="4154"/>
      <c r="J53" s="4098" t="str">
        <f t="shared" si="25"/>
        <v>08070301</v>
      </c>
      <c r="K53" s="4068"/>
      <c r="L53" s="4068"/>
      <c r="M53" s="4068"/>
      <c r="N53" s="4068"/>
      <c r="O53" s="4068"/>
      <c r="P53" s="4068"/>
      <c r="Q53" s="4068"/>
      <c r="R53" s="4068"/>
      <c r="S53" s="4162" t="s">
        <v>191</v>
      </c>
      <c r="T53" s="4100"/>
      <c r="U53" s="4163" t="s">
        <v>2505</v>
      </c>
      <c r="V53" s="4162" t="s">
        <v>268</v>
      </c>
      <c r="W53" s="4102"/>
      <c r="X53" s="4139"/>
      <c r="Y53" s="4074"/>
      <c r="Z53" s="4075"/>
      <c r="AA53" s="4075"/>
      <c r="AB53" s="4104"/>
      <c r="AC53" s="4066">
        <f t="shared" si="17"/>
        <v>0</v>
      </c>
      <c r="AD53" s="4105"/>
      <c r="AE53" s="4105"/>
      <c r="AF53" s="4079"/>
      <c r="AG53" s="4079">
        <f t="shared" si="23"/>
        <v>0</v>
      </c>
      <c r="AH53" s="4079"/>
      <c r="AI53" s="4079"/>
      <c r="AJ53" s="4079"/>
      <c r="AK53" s="4079"/>
      <c r="AL53" s="4079"/>
      <c r="AM53" s="4079"/>
      <c r="AN53" s="4079"/>
      <c r="AO53" s="4079"/>
      <c r="AP53" s="4079"/>
      <c r="AQ53" s="4080"/>
      <c r="AR53" s="4081"/>
      <c r="AS53" s="4081"/>
      <c r="AT53" s="4081"/>
      <c r="AU53" s="4082"/>
      <c r="AV53" s="4083"/>
      <c r="AW53" s="4084">
        <f t="shared" si="16"/>
        <v>0</v>
      </c>
      <c r="AX53" s="4085">
        <f>AW53/'[1]Radiología simple.'!$AO$8</f>
        <v>0</v>
      </c>
      <c r="AY53" s="4086" t="str">
        <f t="array" ref="AY53">_xlfn.IFS(AX53&lt;4,"estandar",AX53&gt;9,"compleja",AX53&gt;4,"avanzada")</f>
        <v>estandar</v>
      </c>
      <c r="AZ53" s="4087"/>
      <c r="BA53" s="4088"/>
      <c r="BB53" s="4088"/>
      <c r="BC53" s="4088"/>
      <c r="BD53" s="4089"/>
      <c r="BE53" s="4089"/>
      <c r="BF53" s="4164"/>
      <c r="BG53" s="4164"/>
      <c r="BH53" s="4089"/>
      <c r="BI53" s="4089"/>
      <c r="BJ53" s="4091"/>
      <c r="BK53" s="4089"/>
      <c r="BL53" s="4089"/>
      <c r="BM53" s="4089"/>
      <c r="BN53" s="4089"/>
      <c r="BO53" s="4089"/>
      <c r="BP53" s="4089"/>
      <c r="BQ53" s="4092"/>
    </row>
    <row r="54" spans="1:69" ht="20.25" hidden="1" customHeight="1" x14ac:dyDescent="0.55000000000000004">
      <c r="A54" s="4053">
        <v>0</v>
      </c>
      <c r="B54" s="4054">
        <v>8</v>
      </c>
      <c r="C54" s="4053">
        <v>0</v>
      </c>
      <c r="D54" s="4054">
        <v>7</v>
      </c>
      <c r="E54" s="4053">
        <v>0</v>
      </c>
      <c r="F54" s="4054">
        <v>3</v>
      </c>
      <c r="G54" s="4053">
        <v>0</v>
      </c>
      <c r="H54" s="4054">
        <v>1</v>
      </c>
      <c r="I54" s="4154"/>
      <c r="J54" s="4098" t="str">
        <f t="shared" si="25"/>
        <v>08070301</v>
      </c>
      <c r="K54" s="4068"/>
      <c r="L54" s="4068"/>
      <c r="M54" s="4068"/>
      <c r="N54" s="4068"/>
      <c r="O54" s="4068"/>
      <c r="P54" s="4068"/>
      <c r="Q54" s="4068"/>
      <c r="R54" s="4068"/>
      <c r="S54" s="4162" t="s">
        <v>191</v>
      </c>
      <c r="T54" s="4100"/>
      <c r="U54" s="4163" t="s">
        <v>2506</v>
      </c>
      <c r="V54" s="4162" t="s">
        <v>268</v>
      </c>
      <c r="W54" s="4102"/>
      <c r="X54" s="4139"/>
      <c r="Y54" s="4074"/>
      <c r="Z54" s="4075"/>
      <c r="AA54" s="4075"/>
      <c r="AB54" s="4104"/>
      <c r="AC54" s="4066">
        <f t="shared" si="17"/>
        <v>0</v>
      </c>
      <c r="AD54" s="4105"/>
      <c r="AE54" s="4105"/>
      <c r="AF54" s="4079"/>
      <c r="AG54" s="4079">
        <f t="shared" si="23"/>
        <v>0</v>
      </c>
      <c r="AH54" s="4079"/>
      <c r="AI54" s="4079"/>
      <c r="AJ54" s="4079"/>
      <c r="AK54" s="4079"/>
      <c r="AL54" s="4079"/>
      <c r="AM54" s="4079"/>
      <c r="AN54" s="4079"/>
      <c r="AO54" s="4079"/>
      <c r="AP54" s="4079"/>
      <c r="AQ54" s="4080"/>
      <c r="AR54" s="4081"/>
      <c r="AS54" s="4081"/>
      <c r="AT54" s="4081"/>
      <c r="AU54" s="4082"/>
      <c r="AV54" s="4083"/>
      <c r="AW54" s="4084">
        <f t="shared" si="16"/>
        <v>0</v>
      </c>
      <c r="AX54" s="4085">
        <f>AW54/'[1]Radiología simple.'!$AO$8</f>
        <v>0</v>
      </c>
      <c r="AY54" s="4086" t="str">
        <f t="array" ref="AY54">_xlfn.IFS(AX54&lt;4,"estandar",AX54&gt;9,"compleja",AX54&gt;4,"avanzada")</f>
        <v>estandar</v>
      </c>
      <c r="AZ54" s="4087"/>
      <c r="BA54" s="4088"/>
      <c r="BB54" s="4088"/>
      <c r="BC54" s="4088"/>
      <c r="BD54" s="4089"/>
      <c r="BE54" s="4089"/>
      <c r="BF54" s="4164"/>
      <c r="BG54" s="4164"/>
      <c r="BH54" s="4089"/>
      <c r="BI54" s="4089"/>
      <c r="BJ54" s="4091"/>
      <c r="BK54" s="4089"/>
      <c r="BL54" s="4089"/>
      <c r="BM54" s="4089"/>
      <c r="BN54" s="4089"/>
      <c r="BO54" s="4089"/>
      <c r="BP54" s="4089"/>
      <c r="BQ54" s="4092"/>
    </row>
    <row r="55" spans="1:69" ht="20.25" hidden="1" customHeight="1" x14ac:dyDescent="0.55000000000000004">
      <c r="A55" s="4053">
        <v>0</v>
      </c>
      <c r="B55" s="4054">
        <v>8</v>
      </c>
      <c r="C55" s="4053">
        <v>0</v>
      </c>
      <c r="D55" s="4054">
        <v>7</v>
      </c>
      <c r="E55" s="4053">
        <v>0</v>
      </c>
      <c r="F55" s="4054">
        <v>3</v>
      </c>
      <c r="G55" s="4053">
        <v>0</v>
      </c>
      <c r="H55" s="4054">
        <v>1</v>
      </c>
      <c r="I55" s="4154"/>
      <c r="J55" s="4098" t="str">
        <f t="shared" si="25"/>
        <v>08070301</v>
      </c>
      <c r="K55" s="4068"/>
      <c r="L55" s="4068"/>
      <c r="M55" s="4068"/>
      <c r="N55" s="4068"/>
      <c r="O55" s="4068"/>
      <c r="P55" s="4068"/>
      <c r="Q55" s="4068"/>
      <c r="R55" s="4068"/>
      <c r="S55" s="4162" t="s">
        <v>191</v>
      </c>
      <c r="T55" s="4100"/>
      <c r="U55" s="4163" t="s">
        <v>2507</v>
      </c>
      <c r="V55" s="4162" t="s">
        <v>268</v>
      </c>
      <c r="W55" s="4102"/>
      <c r="X55" s="4139"/>
      <c r="Y55" s="4074"/>
      <c r="Z55" s="4075"/>
      <c r="AA55" s="4075"/>
      <c r="AB55" s="4104"/>
      <c r="AC55" s="4066">
        <f t="shared" si="17"/>
        <v>0</v>
      </c>
      <c r="AD55" s="4105"/>
      <c r="AE55" s="4105"/>
      <c r="AF55" s="4079"/>
      <c r="AG55" s="4079">
        <f t="shared" si="23"/>
        <v>0</v>
      </c>
      <c r="AH55" s="4079"/>
      <c r="AI55" s="4079"/>
      <c r="AJ55" s="4079"/>
      <c r="AK55" s="4079"/>
      <c r="AL55" s="4079"/>
      <c r="AM55" s="4079"/>
      <c r="AN55" s="4079"/>
      <c r="AO55" s="4079"/>
      <c r="AP55" s="4079"/>
      <c r="AQ55" s="4080"/>
      <c r="AR55" s="4081"/>
      <c r="AS55" s="4081"/>
      <c r="AT55" s="4081"/>
      <c r="AU55" s="4082"/>
      <c r="AV55" s="4083"/>
      <c r="AW55" s="4084">
        <f t="shared" si="16"/>
        <v>0</v>
      </c>
      <c r="AX55" s="4085">
        <f>AW55/'[1]Radiología simple.'!$AO$8</f>
        <v>0</v>
      </c>
      <c r="AY55" s="4086" t="str">
        <f t="array" ref="AY55">_xlfn.IFS(AX55&lt;4,"estandar",AX55&gt;9,"compleja",AX55&gt;4,"avanzada")</f>
        <v>estandar</v>
      </c>
      <c r="AZ55" s="4087"/>
      <c r="BA55" s="4088"/>
      <c r="BB55" s="4088"/>
      <c r="BC55" s="4088"/>
      <c r="BD55" s="4089"/>
      <c r="BE55" s="4089"/>
      <c r="BF55" s="4164"/>
      <c r="BG55" s="4164"/>
      <c r="BH55" s="4089"/>
      <c r="BI55" s="4089"/>
      <c r="BJ55" s="4091"/>
      <c r="BK55" s="4089"/>
      <c r="BL55" s="4089"/>
      <c r="BM55" s="4089"/>
      <c r="BN55" s="4089"/>
      <c r="BO55" s="4089"/>
      <c r="BP55" s="4089"/>
      <c r="BQ55" s="4092"/>
    </row>
    <row r="56" spans="1:69" ht="20.25" hidden="1" customHeight="1" x14ac:dyDescent="0.55000000000000004">
      <c r="A56" s="4053">
        <v>0</v>
      </c>
      <c r="B56" s="4054">
        <v>8</v>
      </c>
      <c r="C56" s="4053">
        <v>0</v>
      </c>
      <c r="D56" s="4054">
        <v>7</v>
      </c>
      <c r="E56" s="4053">
        <v>0</v>
      </c>
      <c r="F56" s="4054">
        <v>3</v>
      </c>
      <c r="G56" s="4053">
        <v>0</v>
      </c>
      <c r="H56" s="4054">
        <v>1</v>
      </c>
      <c r="I56" s="4154"/>
      <c r="J56" s="4098" t="str">
        <f t="shared" si="25"/>
        <v>08070301</v>
      </c>
      <c r="K56" s="4068"/>
      <c r="L56" s="4068"/>
      <c r="M56" s="4068"/>
      <c r="N56" s="4068"/>
      <c r="O56" s="4068"/>
      <c r="P56" s="4068"/>
      <c r="Q56" s="4068"/>
      <c r="R56" s="4068"/>
      <c r="S56" s="4162" t="s">
        <v>191</v>
      </c>
      <c r="T56" s="4100"/>
      <c r="U56" s="4163" t="s">
        <v>2508</v>
      </c>
      <c r="V56" s="4162" t="s">
        <v>268</v>
      </c>
      <c r="W56" s="4102"/>
      <c r="X56" s="4139"/>
      <c r="Y56" s="4074"/>
      <c r="Z56" s="4075"/>
      <c r="AA56" s="4075"/>
      <c r="AB56" s="4104"/>
      <c r="AC56" s="4066">
        <f t="shared" si="17"/>
        <v>0</v>
      </c>
      <c r="AD56" s="4105"/>
      <c r="AE56" s="4105"/>
      <c r="AF56" s="4079"/>
      <c r="AG56" s="4079">
        <f t="shared" si="23"/>
        <v>0</v>
      </c>
      <c r="AH56" s="4079"/>
      <c r="AI56" s="4079"/>
      <c r="AJ56" s="4079"/>
      <c r="AK56" s="4079"/>
      <c r="AL56" s="4079"/>
      <c r="AM56" s="4079"/>
      <c r="AN56" s="4079"/>
      <c r="AO56" s="4079"/>
      <c r="AP56" s="4079"/>
      <c r="AQ56" s="4080"/>
      <c r="AR56" s="4081"/>
      <c r="AS56" s="4081"/>
      <c r="AT56" s="4081"/>
      <c r="AU56" s="4082"/>
      <c r="AV56" s="4083"/>
      <c r="AW56" s="4084">
        <f t="shared" si="16"/>
        <v>0</v>
      </c>
      <c r="AX56" s="4085">
        <f>AW56/'[1]Radiología simple.'!$AO$8</f>
        <v>0</v>
      </c>
      <c r="AY56" s="4086" t="str">
        <f t="array" ref="AY56">_xlfn.IFS(AX56&lt;4,"estandar",AX56&gt;9,"compleja",AX56&gt;4,"avanzada")</f>
        <v>estandar</v>
      </c>
      <c r="AZ56" s="4087"/>
      <c r="BA56" s="4088"/>
      <c r="BB56" s="4088"/>
      <c r="BC56" s="4088"/>
      <c r="BD56" s="4089"/>
      <c r="BE56" s="4089"/>
      <c r="BF56" s="4164"/>
      <c r="BG56" s="4164"/>
      <c r="BH56" s="4089"/>
      <c r="BI56" s="4089"/>
      <c r="BJ56" s="4091"/>
      <c r="BK56" s="4089"/>
      <c r="BL56" s="4089"/>
      <c r="BM56" s="4089"/>
      <c r="BN56" s="4089"/>
      <c r="BO56" s="4089"/>
      <c r="BP56" s="4089"/>
      <c r="BQ56" s="4092"/>
    </row>
    <row r="57" spans="1:69" ht="20.25" hidden="1" customHeight="1" x14ac:dyDescent="0.55000000000000004">
      <c r="A57" s="4053">
        <v>0</v>
      </c>
      <c r="B57" s="4054">
        <v>8</v>
      </c>
      <c r="C57" s="4053">
        <v>0</v>
      </c>
      <c r="D57" s="4054">
        <v>7</v>
      </c>
      <c r="E57" s="4053">
        <v>0</v>
      </c>
      <c r="F57" s="4054">
        <v>3</v>
      </c>
      <c r="G57" s="4053">
        <v>0</v>
      </c>
      <c r="H57" s="4054">
        <v>1</v>
      </c>
      <c r="I57" s="4154"/>
      <c r="J57" s="4098" t="str">
        <f t="shared" si="25"/>
        <v>08070301</v>
      </c>
      <c r="K57" s="4068"/>
      <c r="L57" s="4068"/>
      <c r="M57" s="4068"/>
      <c r="N57" s="4068"/>
      <c r="O57" s="4068"/>
      <c r="P57" s="4068"/>
      <c r="Q57" s="4068"/>
      <c r="R57" s="4068"/>
      <c r="S57" s="4162" t="s">
        <v>191</v>
      </c>
      <c r="T57" s="4100"/>
      <c r="U57" s="4163" t="s">
        <v>2509</v>
      </c>
      <c r="V57" s="4162" t="s">
        <v>268</v>
      </c>
      <c r="W57" s="4102"/>
      <c r="X57" s="4139"/>
      <c r="Y57" s="4074"/>
      <c r="Z57" s="4075"/>
      <c r="AA57" s="4075"/>
      <c r="AB57" s="4104"/>
      <c r="AC57" s="4066">
        <f t="shared" si="17"/>
        <v>0</v>
      </c>
      <c r="AD57" s="4105"/>
      <c r="AE57" s="4105"/>
      <c r="AF57" s="4079"/>
      <c r="AG57" s="4079">
        <f t="shared" si="23"/>
        <v>0</v>
      </c>
      <c r="AH57" s="4079"/>
      <c r="AI57" s="4079"/>
      <c r="AJ57" s="4079"/>
      <c r="AK57" s="4079"/>
      <c r="AL57" s="4079"/>
      <c r="AM57" s="4079"/>
      <c r="AN57" s="4079"/>
      <c r="AO57" s="4079"/>
      <c r="AP57" s="4079"/>
      <c r="AQ57" s="4080"/>
      <c r="AR57" s="4081"/>
      <c r="AS57" s="4081"/>
      <c r="AT57" s="4081"/>
      <c r="AU57" s="4082"/>
      <c r="AV57" s="4083"/>
      <c r="AW57" s="4084">
        <f t="shared" si="16"/>
        <v>0</v>
      </c>
      <c r="AX57" s="4085">
        <f>AW57/'[1]Radiología simple.'!$AO$8</f>
        <v>0</v>
      </c>
      <c r="AY57" s="4086" t="str">
        <f t="array" ref="AY57">_xlfn.IFS(AX57&lt;4,"estandar",AX57&gt;9,"compleja",AX57&gt;4,"avanzada")</f>
        <v>estandar</v>
      </c>
      <c r="AZ57" s="4087"/>
      <c r="BA57" s="4088"/>
      <c r="BB57" s="4088"/>
      <c r="BC57" s="4088"/>
      <c r="BD57" s="4089"/>
      <c r="BE57" s="4089"/>
      <c r="BF57" s="4164"/>
      <c r="BG57" s="4164"/>
      <c r="BH57" s="4089"/>
      <c r="BI57" s="4089"/>
      <c r="BJ57" s="4091"/>
      <c r="BK57" s="4089"/>
      <c r="BL57" s="4089"/>
      <c r="BM57" s="4089"/>
      <c r="BN57" s="4089"/>
      <c r="BO57" s="4089"/>
      <c r="BP57" s="4089"/>
      <c r="BQ57" s="4092"/>
    </row>
    <row r="58" spans="1:69" ht="20.25" customHeight="1" x14ac:dyDescent="0.55000000000000004">
      <c r="A58" s="4053">
        <v>0</v>
      </c>
      <c r="B58" s="4054">
        <v>8</v>
      </c>
      <c r="C58" s="4053">
        <v>0</v>
      </c>
      <c r="D58" s="4054">
        <v>7</v>
      </c>
      <c r="E58" s="4053">
        <v>0</v>
      </c>
      <c r="F58" s="4054">
        <v>3</v>
      </c>
      <c r="G58" s="4053">
        <v>0</v>
      </c>
      <c r="H58" s="4054">
        <v>2</v>
      </c>
      <c r="I58" s="4154"/>
      <c r="J58" s="4098" t="str">
        <f t="shared" si="25"/>
        <v>08070302</v>
      </c>
      <c r="K58" s="4068"/>
      <c r="L58" s="4068"/>
      <c r="M58" s="4068"/>
      <c r="N58" s="4068"/>
      <c r="O58" s="4068"/>
      <c r="P58" s="4068"/>
      <c r="Q58" s="4068"/>
      <c r="R58" s="4068"/>
      <c r="S58" s="4099" t="s">
        <v>191</v>
      </c>
      <c r="T58" s="4101"/>
      <c r="U58" s="4101" t="s">
        <v>2541</v>
      </c>
      <c r="V58" s="4169"/>
      <c r="W58" s="4072"/>
      <c r="X58" s="4139"/>
      <c r="Y58" s="4074"/>
      <c r="Z58" s="4075"/>
      <c r="AA58" s="4075"/>
      <c r="AB58" s="4104"/>
      <c r="AC58" s="4066">
        <f t="shared" si="17"/>
        <v>0</v>
      </c>
      <c r="AD58" s="4105"/>
      <c r="AE58" s="4105"/>
      <c r="AF58" s="4079"/>
      <c r="AG58" s="4079">
        <f t="shared" si="23"/>
        <v>0</v>
      </c>
      <c r="AH58" s="4079"/>
      <c r="AI58" s="4079"/>
      <c r="AJ58" s="4079"/>
      <c r="AK58" s="4079"/>
      <c r="AL58" s="4079"/>
      <c r="AM58" s="4079"/>
      <c r="AN58" s="4079"/>
      <c r="AO58" s="4079"/>
      <c r="AP58" s="4079">
        <f t="shared" ref="AP58:AP64" si="26">SUM(AQ58:AU58)</f>
        <v>0</v>
      </c>
      <c r="AQ58" s="4080"/>
      <c r="AR58" s="4081"/>
      <c r="AS58" s="4081"/>
      <c r="AT58" s="4081"/>
      <c r="AU58" s="4082"/>
      <c r="AV58" s="4083"/>
      <c r="AW58" s="4084">
        <f t="shared" si="16"/>
        <v>0</v>
      </c>
      <c r="AX58" s="4085">
        <f>AW58/'[1]Radiología simple.'!$AO$8</f>
        <v>0</v>
      </c>
      <c r="AY58" s="4086" t="str">
        <f t="array" ref="AY58">_xlfn.IFS(AX58&lt;4,"estandar",AX58&gt;9,"compleja",AX58&gt;4,"avanzada")</f>
        <v>estandar</v>
      </c>
      <c r="AZ58" s="4087"/>
      <c r="BA58" s="4088"/>
      <c r="BB58" s="4088"/>
      <c r="BC58" s="4088"/>
      <c r="BD58" s="4089"/>
      <c r="BE58" s="4089"/>
      <c r="BF58" s="4164"/>
      <c r="BG58" s="4164"/>
      <c r="BH58" s="4089"/>
      <c r="BI58" s="4089"/>
      <c r="BJ58" s="4091"/>
      <c r="BK58" s="4089"/>
      <c r="BL58" s="4089"/>
      <c r="BM58" s="4089"/>
      <c r="BN58" s="4089"/>
      <c r="BO58" s="4089"/>
      <c r="BP58" s="4089"/>
      <c r="BQ58" s="4092"/>
    </row>
    <row r="59" spans="1:69" ht="20.25" customHeight="1" x14ac:dyDescent="0.55000000000000004">
      <c r="A59" s="4053">
        <v>0</v>
      </c>
      <c r="B59" s="4054">
        <v>8</v>
      </c>
      <c r="C59" s="4053">
        <v>0</v>
      </c>
      <c r="D59" s="4054">
        <v>7</v>
      </c>
      <c r="E59" s="4053">
        <v>0</v>
      </c>
      <c r="F59" s="4054">
        <v>3</v>
      </c>
      <c r="G59" s="4053">
        <v>0</v>
      </c>
      <c r="H59" s="4054">
        <v>3</v>
      </c>
      <c r="I59" s="4098"/>
      <c r="J59" s="4098" t="str">
        <f t="shared" si="25"/>
        <v>08070303</v>
      </c>
      <c r="K59" s="4068"/>
      <c r="L59" s="4068"/>
      <c r="M59" s="4068"/>
      <c r="N59" s="4068"/>
      <c r="O59" s="4068"/>
      <c r="P59" s="4068"/>
      <c r="Q59" s="4068"/>
      <c r="R59" s="4068"/>
      <c r="S59" s="4099"/>
      <c r="T59" s="4058" t="s">
        <v>2510</v>
      </c>
      <c r="U59" s="4058" t="s">
        <v>2510</v>
      </c>
      <c r="V59" s="4057" t="s">
        <v>240</v>
      </c>
      <c r="W59" s="4102"/>
      <c r="X59" s="4139"/>
      <c r="Y59" s="4063" t="s">
        <v>649</v>
      </c>
      <c r="Z59" s="4075"/>
      <c r="AA59" s="4075"/>
      <c r="AB59" s="4104"/>
      <c r="AC59" s="4066">
        <f t="shared" si="17"/>
        <v>0</v>
      </c>
      <c r="AD59" s="4105"/>
      <c r="AE59" s="4105"/>
      <c r="AF59" s="4079"/>
      <c r="AG59" s="4079">
        <f t="shared" si="23"/>
        <v>0</v>
      </c>
      <c r="AH59" s="4079"/>
      <c r="AI59" s="4079"/>
      <c r="AJ59" s="4079"/>
      <c r="AK59" s="4079"/>
      <c r="AL59" s="4079"/>
      <c r="AM59" s="4079"/>
      <c r="AN59" s="4079"/>
      <c r="AO59" s="4079"/>
      <c r="AP59" s="4079">
        <f t="shared" si="26"/>
        <v>0</v>
      </c>
      <c r="AQ59" s="4080"/>
      <c r="AR59" s="4081"/>
      <c r="AS59" s="4081"/>
      <c r="AT59" s="4081"/>
      <c r="AU59" s="4082"/>
      <c r="AV59" s="4083"/>
      <c r="AW59" s="4084">
        <f t="shared" si="16"/>
        <v>0</v>
      </c>
      <c r="AX59" s="4085">
        <f>AW59/'[1]Radiología simple.'!$AO$8</f>
        <v>0</v>
      </c>
      <c r="AY59" s="4086" t="str">
        <f t="array" ref="AY59">_xlfn.IFS(AX59&lt;4,"estandar",AX59&gt;9,"compleja",AX59&gt;4,"avanzada")</f>
        <v>estandar</v>
      </c>
      <c r="AZ59" s="4087"/>
      <c r="BA59" s="4088"/>
      <c r="BB59" s="4088"/>
      <c r="BC59" s="4088"/>
      <c r="BD59" s="4089"/>
      <c r="BE59" s="4089"/>
      <c r="BF59" s="4164"/>
      <c r="BG59" s="4164"/>
      <c r="BH59" s="4089"/>
      <c r="BI59" s="4089"/>
      <c r="BJ59" s="4091"/>
      <c r="BK59" s="4089"/>
      <c r="BL59" s="4089"/>
      <c r="BM59" s="4089"/>
      <c r="BN59" s="4089"/>
      <c r="BO59" s="4089"/>
      <c r="BP59" s="4089"/>
      <c r="BQ59" s="4092"/>
    </row>
    <row r="60" spans="1:69" ht="20.25" hidden="1" customHeight="1" x14ac:dyDescent="0.55000000000000004">
      <c r="A60" s="4180">
        <v>0</v>
      </c>
      <c r="B60" s="4181">
        <v>8</v>
      </c>
      <c r="C60" s="4180">
        <v>0</v>
      </c>
      <c r="D60" s="4181">
        <v>7</v>
      </c>
      <c r="E60" s="4180">
        <v>0</v>
      </c>
      <c r="F60" s="4181">
        <v>2</v>
      </c>
      <c r="G60" s="4180">
        <v>0</v>
      </c>
      <c r="H60" s="4181">
        <v>4</v>
      </c>
      <c r="I60" s="4307" t="str">
        <f>CONCATENATE(A60,B60,C60,D60,E60,F60,G60,H60)</f>
        <v>08070204</v>
      </c>
      <c r="J60" s="4161"/>
      <c r="K60" s="4068"/>
      <c r="L60" s="4068">
        <v>71524</v>
      </c>
      <c r="M60" s="4068"/>
      <c r="N60" s="4068"/>
      <c r="O60" s="4068"/>
      <c r="P60" s="4068"/>
      <c r="Q60" s="4068"/>
      <c r="R60" s="4068"/>
      <c r="S60" s="4162" t="s">
        <v>191</v>
      </c>
      <c r="T60" s="4093"/>
      <c r="U60" s="4177" t="s">
        <v>2511</v>
      </c>
      <c r="V60" s="4169" t="s">
        <v>268</v>
      </c>
      <c r="W60" s="4172"/>
      <c r="X60" s="4139" t="s">
        <v>2512</v>
      </c>
      <c r="Y60" s="4074"/>
      <c r="Z60" s="4075"/>
      <c r="AA60" s="4075"/>
      <c r="AB60" s="4104"/>
      <c r="AC60" s="4066">
        <f t="shared" si="17"/>
        <v>0</v>
      </c>
      <c r="AD60" s="4105"/>
      <c r="AE60" s="4105"/>
      <c r="AF60" s="4079">
        <v>200</v>
      </c>
      <c r="AG60" s="4079">
        <f t="shared" si="23"/>
        <v>0</v>
      </c>
      <c r="AH60" s="4079"/>
      <c r="AI60" s="4079"/>
      <c r="AJ60" s="4079"/>
      <c r="AK60" s="4079"/>
      <c r="AL60" s="4079"/>
      <c r="AM60" s="4079"/>
      <c r="AN60" s="4079"/>
      <c r="AO60" s="4079">
        <v>280</v>
      </c>
      <c r="AP60" s="4079">
        <f t="shared" si="26"/>
        <v>0</v>
      </c>
      <c r="AQ60" s="4080"/>
      <c r="AR60" s="4081"/>
      <c r="AS60" s="4081"/>
      <c r="AT60" s="4081"/>
      <c r="AU60" s="4082"/>
      <c r="AV60" s="4083"/>
      <c r="AW60" s="4084">
        <f t="shared" si="16"/>
        <v>0</v>
      </c>
      <c r="AX60" s="4085">
        <f>AW60/'[1]Radiología simple.'!$AO$8</f>
        <v>0</v>
      </c>
      <c r="AY60" s="4086" t="str">
        <f t="array" ref="AY60">_xlfn.IFS(AX60&lt;4,"estandar",AX60&gt;9,"compleja",AX60&gt;4,"avanzada")</f>
        <v>estandar</v>
      </c>
      <c r="AZ60" s="4087"/>
      <c r="BA60" s="4088"/>
      <c r="BB60" s="4088"/>
      <c r="BC60" s="4088"/>
      <c r="BD60" s="4089">
        <v>65.568567119155304</v>
      </c>
      <c r="BE60" s="4089">
        <v>162.71843137254899</v>
      </c>
      <c r="BF60" s="4164">
        <v>2</v>
      </c>
      <c r="BG60" s="4164"/>
      <c r="BH60" s="4089">
        <v>406.01266968325803</v>
      </c>
      <c r="BI60" s="4089">
        <f>SUM(BD60,BE60,BH60)</f>
        <v>634.29966817496233</v>
      </c>
      <c r="BJ60" s="4091"/>
      <c r="BK60" s="4089">
        <v>209.725708410197</v>
      </c>
      <c r="BL60" s="4089">
        <v>60</v>
      </c>
      <c r="BM60" s="4089">
        <v>2208</v>
      </c>
      <c r="BN60" s="4089">
        <v>40.633745306496898</v>
      </c>
      <c r="BO60" s="4089">
        <f>SUM(BI60,BK60,BL60,BM60,BN60)</f>
        <v>3152.6591218916565</v>
      </c>
      <c r="BP60" s="4089"/>
      <c r="BQ60" s="4092">
        <v>400</v>
      </c>
    </row>
    <row r="61" spans="1:69" ht="20.25" hidden="1" customHeight="1" x14ac:dyDescent="0.55000000000000004">
      <c r="A61" s="4173"/>
      <c r="B61" s="4174"/>
      <c r="C61" s="4173"/>
      <c r="D61" s="4174"/>
      <c r="E61" s="4173"/>
      <c r="F61" s="4174"/>
      <c r="G61" s="4173"/>
      <c r="H61" s="4174"/>
      <c r="I61" s="4154"/>
      <c r="J61" s="4161" t="str">
        <f t="shared" ref="J61:J67" si="27">CONCATENATE(A61,B61,C61,D61,E61,F61,G61,H61)</f>
        <v/>
      </c>
      <c r="K61" s="4068"/>
      <c r="L61" s="4068"/>
      <c r="M61" s="4068"/>
      <c r="N61" s="4068"/>
      <c r="O61" s="4068"/>
      <c r="P61" s="4068"/>
      <c r="Q61" s="4068"/>
      <c r="R61" s="4068"/>
      <c r="S61" s="4162" t="s">
        <v>191</v>
      </c>
      <c r="T61" s="4100"/>
      <c r="U61" s="4163" t="s">
        <v>2513</v>
      </c>
      <c r="V61" s="4162" t="s">
        <v>268</v>
      </c>
      <c r="W61" s="4102"/>
      <c r="X61" s="4139"/>
      <c r="Y61" s="4074"/>
      <c r="Z61" s="4075"/>
      <c r="AA61" s="4075"/>
      <c r="AB61" s="4104"/>
      <c r="AC61" s="4066">
        <f t="shared" si="17"/>
        <v>0</v>
      </c>
      <c r="AD61" s="4105"/>
      <c r="AE61" s="4105"/>
      <c r="AF61" s="4079"/>
      <c r="AG61" s="4079">
        <f t="shared" si="23"/>
        <v>0</v>
      </c>
      <c r="AH61" s="4079"/>
      <c r="AI61" s="4079"/>
      <c r="AJ61" s="4079"/>
      <c r="AK61" s="4079"/>
      <c r="AL61" s="4079"/>
      <c r="AM61" s="4079"/>
      <c r="AN61" s="4079"/>
      <c r="AO61" s="4079"/>
      <c r="AP61" s="4079">
        <f t="shared" si="26"/>
        <v>0</v>
      </c>
      <c r="AQ61" s="4080"/>
      <c r="AR61" s="4081"/>
      <c r="AS61" s="4081"/>
      <c r="AT61" s="4081"/>
      <c r="AU61" s="4082"/>
      <c r="AV61" s="4083"/>
      <c r="AW61" s="4084">
        <f t="shared" si="16"/>
        <v>0</v>
      </c>
      <c r="AX61" s="4085">
        <f>AW61/'[1]Radiología simple.'!$AO$8</f>
        <v>0</v>
      </c>
      <c r="AY61" s="4086" t="str">
        <f t="array" ref="AY61">_xlfn.IFS(AX61&lt;4,"estandar",AX61&gt;9,"compleja",AX61&gt;4,"avanzada")</f>
        <v>estandar</v>
      </c>
      <c r="AZ61" s="4087"/>
      <c r="BA61" s="4088"/>
      <c r="BB61" s="4088"/>
      <c r="BC61" s="4088"/>
      <c r="BD61" s="4089"/>
      <c r="BE61" s="4089"/>
      <c r="BF61" s="4164"/>
      <c r="BG61" s="4164"/>
      <c r="BH61" s="4089"/>
      <c r="BI61" s="4089"/>
      <c r="BJ61" s="4091"/>
      <c r="BK61" s="4089"/>
      <c r="BL61" s="4089"/>
      <c r="BM61" s="4089"/>
      <c r="BN61" s="4089"/>
      <c r="BO61" s="4089"/>
      <c r="BP61" s="4089"/>
      <c r="BQ61" s="4092"/>
    </row>
    <row r="62" spans="1:69" ht="20.25" hidden="1" customHeight="1" x14ac:dyDescent="0.55000000000000004">
      <c r="A62" s="4173"/>
      <c r="B62" s="4174"/>
      <c r="C62" s="4173"/>
      <c r="D62" s="4174"/>
      <c r="E62" s="4173"/>
      <c r="F62" s="4174"/>
      <c r="G62" s="4173"/>
      <c r="H62" s="4174"/>
      <c r="I62" s="4154"/>
      <c r="J62" s="4161" t="str">
        <f t="shared" si="27"/>
        <v/>
      </c>
      <c r="K62" s="4068"/>
      <c r="L62" s="4068"/>
      <c r="M62" s="4068"/>
      <c r="N62" s="4068"/>
      <c r="O62" s="4068"/>
      <c r="P62" s="4068"/>
      <c r="Q62" s="4068"/>
      <c r="R62" s="4068"/>
      <c r="S62" s="4162" t="s">
        <v>191</v>
      </c>
      <c r="T62" s="4100"/>
      <c r="U62" s="4163" t="s">
        <v>2514</v>
      </c>
      <c r="V62" s="4162" t="s">
        <v>268</v>
      </c>
      <c r="W62" s="4102"/>
      <c r="X62" s="4139"/>
      <c r="Y62" s="4074"/>
      <c r="Z62" s="4075"/>
      <c r="AA62" s="4075"/>
      <c r="AB62" s="4104"/>
      <c r="AC62" s="4066">
        <f t="shared" si="17"/>
        <v>0</v>
      </c>
      <c r="AD62" s="4105"/>
      <c r="AE62" s="4105"/>
      <c r="AF62" s="4079"/>
      <c r="AG62" s="4079">
        <f t="shared" si="23"/>
        <v>0</v>
      </c>
      <c r="AH62" s="4079"/>
      <c r="AI62" s="4079"/>
      <c r="AJ62" s="4079"/>
      <c r="AK62" s="4079"/>
      <c r="AL62" s="4079"/>
      <c r="AM62" s="4079"/>
      <c r="AN62" s="4079"/>
      <c r="AO62" s="4079"/>
      <c r="AP62" s="4079">
        <f t="shared" si="26"/>
        <v>0</v>
      </c>
      <c r="AQ62" s="4080"/>
      <c r="AR62" s="4081"/>
      <c r="AS62" s="4081"/>
      <c r="AT62" s="4081"/>
      <c r="AU62" s="4082"/>
      <c r="AV62" s="4083"/>
      <c r="AW62" s="4084">
        <f t="shared" si="16"/>
        <v>0</v>
      </c>
      <c r="AX62" s="4085">
        <f>AW62/'[1]Radiología simple.'!$AO$8</f>
        <v>0</v>
      </c>
      <c r="AY62" s="4086" t="str">
        <f t="array" ref="AY62">_xlfn.IFS(AX62&lt;4,"estandar",AX62&gt;9,"compleja",AX62&gt;4,"avanzada")</f>
        <v>estandar</v>
      </c>
      <c r="AZ62" s="4087"/>
      <c r="BA62" s="4088"/>
      <c r="BB62" s="4088"/>
      <c r="BC62" s="4088"/>
      <c r="BD62" s="4089"/>
      <c r="BE62" s="4089"/>
      <c r="BF62" s="4164"/>
      <c r="BG62" s="4164"/>
      <c r="BH62" s="4089"/>
      <c r="BI62" s="4089"/>
      <c r="BJ62" s="4091"/>
      <c r="BK62" s="4089"/>
      <c r="BL62" s="4089"/>
      <c r="BM62" s="4089"/>
      <c r="BN62" s="4089"/>
      <c r="BO62" s="4089"/>
      <c r="BP62" s="4089"/>
      <c r="BQ62" s="4092"/>
    </row>
    <row r="63" spans="1:69" ht="20.25" hidden="1" customHeight="1" x14ac:dyDescent="0.55000000000000004">
      <c r="A63" s="4173"/>
      <c r="B63" s="4174"/>
      <c r="C63" s="4173"/>
      <c r="D63" s="4174"/>
      <c r="E63" s="4173"/>
      <c r="F63" s="4174"/>
      <c r="G63" s="4173"/>
      <c r="H63" s="4174"/>
      <c r="I63" s="4154"/>
      <c r="J63" s="4161" t="str">
        <f t="shared" si="27"/>
        <v/>
      </c>
      <c r="K63" s="4068"/>
      <c r="L63" s="4068"/>
      <c r="M63" s="4068"/>
      <c r="N63" s="4068"/>
      <c r="O63" s="4068"/>
      <c r="P63" s="4068"/>
      <c r="Q63" s="4068"/>
      <c r="R63" s="4068"/>
      <c r="S63" s="4162" t="s">
        <v>191</v>
      </c>
      <c r="T63" s="4100"/>
      <c r="U63" s="4163" t="s">
        <v>2515</v>
      </c>
      <c r="V63" s="4162" t="s">
        <v>268</v>
      </c>
      <c r="W63" s="4102"/>
      <c r="X63" s="4139"/>
      <c r="Y63" s="4074"/>
      <c r="Z63" s="4075"/>
      <c r="AA63" s="4075"/>
      <c r="AB63" s="4104"/>
      <c r="AC63" s="4066">
        <f t="shared" si="17"/>
        <v>0</v>
      </c>
      <c r="AD63" s="4105"/>
      <c r="AE63" s="4105"/>
      <c r="AF63" s="4079"/>
      <c r="AG63" s="4079">
        <f t="shared" si="23"/>
        <v>0</v>
      </c>
      <c r="AH63" s="4079"/>
      <c r="AI63" s="4079"/>
      <c r="AJ63" s="4079"/>
      <c r="AK63" s="4079"/>
      <c r="AL63" s="4079"/>
      <c r="AM63" s="4079"/>
      <c r="AN63" s="4079"/>
      <c r="AO63" s="4079"/>
      <c r="AP63" s="4079">
        <f t="shared" si="26"/>
        <v>0</v>
      </c>
      <c r="AQ63" s="4080"/>
      <c r="AR63" s="4081"/>
      <c r="AS63" s="4081"/>
      <c r="AT63" s="4081"/>
      <c r="AU63" s="4082"/>
      <c r="AV63" s="4083"/>
      <c r="AW63" s="4084">
        <f t="shared" si="16"/>
        <v>0</v>
      </c>
      <c r="AX63" s="4085">
        <f>AW63/'[1]Radiología simple.'!$AO$8</f>
        <v>0</v>
      </c>
      <c r="AY63" s="4086" t="str">
        <f t="array" ref="AY63">_xlfn.IFS(AX63&lt;4,"estandar",AX63&gt;9,"compleja",AX63&gt;4,"avanzada")</f>
        <v>estandar</v>
      </c>
      <c r="AZ63" s="4087"/>
      <c r="BA63" s="4088"/>
      <c r="BB63" s="4088"/>
      <c r="BC63" s="4088"/>
      <c r="BD63" s="4089"/>
      <c r="BE63" s="4089"/>
      <c r="BF63" s="4164"/>
      <c r="BG63" s="4164"/>
      <c r="BH63" s="4089"/>
      <c r="BI63" s="4089"/>
      <c r="BJ63" s="4091"/>
      <c r="BK63" s="4089"/>
      <c r="BL63" s="4089"/>
      <c r="BM63" s="4089"/>
      <c r="BN63" s="4089"/>
      <c r="BO63" s="4089"/>
      <c r="BP63" s="4089"/>
      <c r="BQ63" s="4092"/>
    </row>
    <row r="64" spans="1:69" ht="20.25" customHeight="1" x14ac:dyDescent="0.55000000000000004">
      <c r="A64" s="4053">
        <v>0</v>
      </c>
      <c r="B64" s="4054">
        <v>8</v>
      </c>
      <c r="C64" s="4053">
        <v>0</v>
      </c>
      <c r="D64" s="4054">
        <v>7</v>
      </c>
      <c r="E64" s="4053">
        <v>0</v>
      </c>
      <c r="F64" s="4054">
        <v>4</v>
      </c>
      <c r="G64" s="4053">
        <v>0</v>
      </c>
      <c r="H64" s="4054">
        <v>0</v>
      </c>
      <c r="I64" s="4098"/>
      <c r="J64" s="4098" t="str">
        <f t="shared" si="27"/>
        <v>08070400</v>
      </c>
      <c r="K64" s="4068"/>
      <c r="L64" s="4068"/>
      <c r="M64" s="4068"/>
      <c r="N64" s="4068"/>
      <c r="O64" s="4068"/>
      <c r="P64" s="4068"/>
      <c r="Q64" s="4068"/>
      <c r="R64" s="4068"/>
      <c r="S64" s="4099"/>
      <c r="T64" s="4100" t="s">
        <v>3193</v>
      </c>
      <c r="U64" s="4101"/>
      <c r="V64" s="4099"/>
      <c r="W64" s="4165"/>
      <c r="X64" s="4139"/>
      <c r="Y64" s="4063" t="s">
        <v>649</v>
      </c>
      <c r="Z64" s="4075"/>
      <c r="AA64" s="4075"/>
      <c r="AB64" s="4104"/>
      <c r="AC64" s="4066">
        <f t="shared" si="17"/>
        <v>0</v>
      </c>
      <c r="AD64" s="4105"/>
      <c r="AE64" s="4105"/>
      <c r="AF64" s="4079"/>
      <c r="AG64" s="4079">
        <f t="shared" si="23"/>
        <v>0</v>
      </c>
      <c r="AH64" s="4079"/>
      <c r="AI64" s="4079"/>
      <c r="AJ64" s="4079"/>
      <c r="AK64" s="4079"/>
      <c r="AL64" s="4079"/>
      <c r="AM64" s="4079"/>
      <c r="AN64" s="4079"/>
      <c r="AO64" s="4079"/>
      <c r="AP64" s="4079">
        <f t="shared" si="26"/>
        <v>0</v>
      </c>
      <c r="AQ64" s="4080"/>
      <c r="AR64" s="4081"/>
      <c r="AS64" s="4081"/>
      <c r="AT64" s="4081"/>
      <c r="AU64" s="4082"/>
      <c r="AV64" s="4083"/>
      <c r="AW64" s="4084">
        <f t="shared" si="16"/>
        <v>0</v>
      </c>
      <c r="AX64" s="4085">
        <f>AW64/'[1]Radiología simple.'!$AO$8</f>
        <v>0</v>
      </c>
      <c r="AY64" s="4086" t="str">
        <f t="array" ref="AY64">_xlfn.IFS(AX64&lt;4,"estandar",AX64&gt;9,"compleja",AX64&gt;4,"avanzada")</f>
        <v>estandar</v>
      </c>
      <c r="AZ64" s="4087"/>
      <c r="BA64" s="4088"/>
      <c r="BB64" s="4088"/>
      <c r="BC64" s="4088"/>
      <c r="BD64" s="4089"/>
      <c r="BE64" s="4089"/>
      <c r="BF64" s="4164"/>
      <c r="BG64" s="4164"/>
      <c r="BH64" s="4089"/>
      <c r="BI64" s="4089"/>
      <c r="BJ64" s="4091"/>
      <c r="BK64" s="4089"/>
      <c r="BL64" s="4089"/>
      <c r="BM64" s="4089"/>
      <c r="BN64" s="4089"/>
      <c r="BO64" s="4089"/>
      <c r="BP64" s="4089"/>
      <c r="BQ64" s="4092"/>
    </row>
    <row r="65" spans="1:69" ht="20.25" customHeight="1" x14ac:dyDescent="0.55000000000000004">
      <c r="A65" s="4173">
        <v>0</v>
      </c>
      <c r="B65" s="4174">
        <v>8</v>
      </c>
      <c r="C65" s="4173">
        <v>0</v>
      </c>
      <c r="D65" s="4174">
        <v>7</v>
      </c>
      <c r="E65" s="4173">
        <v>0</v>
      </c>
      <c r="F65" s="4174">
        <v>4</v>
      </c>
      <c r="G65" s="4173">
        <v>0</v>
      </c>
      <c r="H65" s="4174">
        <v>1</v>
      </c>
      <c r="I65" s="4308" t="s">
        <v>3194</v>
      </c>
      <c r="J65" s="4098" t="str">
        <f t="shared" si="27"/>
        <v>08070401</v>
      </c>
      <c r="K65" s="4068"/>
      <c r="L65" s="4068">
        <v>71525</v>
      </c>
      <c r="M65" s="4068"/>
      <c r="N65" s="4068"/>
      <c r="O65" s="4068"/>
      <c r="P65" s="4068"/>
      <c r="Q65" s="4068"/>
      <c r="R65" s="4068"/>
      <c r="S65" s="4099" t="s">
        <v>191</v>
      </c>
      <c r="T65" s="4093" t="s">
        <v>2521</v>
      </c>
      <c r="U65" s="4058" t="s">
        <v>3195</v>
      </c>
      <c r="V65" s="4057" t="s">
        <v>653</v>
      </c>
      <c r="W65" s="4072"/>
      <c r="X65" s="4139" t="s">
        <v>2523</v>
      </c>
      <c r="Y65" s="4063" t="s">
        <v>649</v>
      </c>
      <c r="Z65" s="4075"/>
      <c r="AA65" s="4075"/>
      <c r="AB65" s="4076" t="s">
        <v>3196</v>
      </c>
      <c r="AC65" s="4066">
        <f t="shared" si="17"/>
        <v>0</v>
      </c>
      <c r="AD65" s="4077" t="s">
        <v>3197</v>
      </c>
      <c r="AE65" s="4077"/>
      <c r="AF65" s="4078">
        <v>180</v>
      </c>
      <c r="AG65" s="4078">
        <v>180</v>
      </c>
      <c r="AH65" s="4079"/>
      <c r="AI65" s="4079"/>
      <c r="AJ65" s="4079"/>
      <c r="AK65" s="4079"/>
      <c r="AL65" s="4079"/>
      <c r="AM65" s="4079"/>
      <c r="AN65" s="4079"/>
      <c r="AO65" s="4078">
        <v>200</v>
      </c>
      <c r="AP65" s="4078">
        <v>200</v>
      </c>
      <c r="AQ65" s="4080"/>
      <c r="AR65" s="4081"/>
      <c r="AS65" s="4081"/>
      <c r="AT65" s="4081"/>
      <c r="AU65" s="4082"/>
      <c r="AV65" s="4083"/>
      <c r="AW65" s="4084">
        <f t="shared" si="16"/>
        <v>0</v>
      </c>
      <c r="AX65" s="4085">
        <f>AW65/'[1]Radiología simple.'!$AO$8</f>
        <v>0</v>
      </c>
      <c r="AY65" s="4086" t="str">
        <f t="array" ref="AY65">_xlfn.IFS(AX65&lt;4,"estandar",AX65&gt;9,"compleja",AX65&gt;4,"avanzada")</f>
        <v>estandar</v>
      </c>
      <c r="AZ65" s="4087"/>
      <c r="BA65" s="4088"/>
      <c r="BB65" s="4088"/>
      <c r="BC65" s="4088"/>
      <c r="BD65" s="4089">
        <v>59.011710407239804</v>
      </c>
      <c r="BE65" s="4089">
        <v>146.446588235294</v>
      </c>
      <c r="BF65" s="4164">
        <v>2</v>
      </c>
      <c r="BG65" s="4164"/>
      <c r="BH65" s="4089">
        <v>290.00904977375598</v>
      </c>
      <c r="BI65" s="4089">
        <f>SUM(BD65,BE65,BH65)</f>
        <v>495.46734841628978</v>
      </c>
      <c r="BJ65" s="4091"/>
      <c r="BK65" s="4089">
        <v>188.75313756917799</v>
      </c>
      <c r="BL65" s="4089">
        <v>45</v>
      </c>
      <c r="BM65" s="4089">
        <v>6475</v>
      </c>
      <c r="BN65" s="4089">
        <v>40.633745306496898</v>
      </c>
      <c r="BO65" s="4089">
        <f>SUM(BI65,BK65,BL65,BM65,BN65)</f>
        <v>7244.8542312919653</v>
      </c>
      <c r="BP65" s="4089"/>
      <c r="BQ65" s="4092">
        <v>300</v>
      </c>
    </row>
    <row r="66" spans="1:69" ht="20.25" hidden="1" customHeight="1" x14ac:dyDescent="0.55000000000000004">
      <c r="A66" s="4173"/>
      <c r="B66" s="4174"/>
      <c r="C66" s="4173"/>
      <c r="D66" s="4174"/>
      <c r="E66" s="4173"/>
      <c r="F66" s="4174"/>
      <c r="G66" s="4173"/>
      <c r="H66" s="4174"/>
      <c r="I66" s="4308"/>
      <c r="J66" s="4161" t="str">
        <f t="shared" si="27"/>
        <v/>
      </c>
      <c r="K66" s="4068"/>
      <c r="L66" s="4068"/>
      <c r="M66" s="4068"/>
      <c r="N66" s="4068"/>
      <c r="O66" s="4068"/>
      <c r="P66" s="4068"/>
      <c r="Q66" s="4068"/>
      <c r="R66" s="4068"/>
      <c r="S66" s="4162" t="s">
        <v>191</v>
      </c>
      <c r="T66" s="4093"/>
      <c r="U66" s="4163" t="s">
        <v>2524</v>
      </c>
      <c r="V66" s="4162" t="s">
        <v>268</v>
      </c>
      <c r="W66" s="4102"/>
      <c r="X66" s="4139"/>
      <c r="Y66" s="4074"/>
      <c r="Z66" s="4075"/>
      <c r="AA66" s="4075"/>
      <c r="AB66" s="4104"/>
      <c r="AC66" s="4066">
        <f t="shared" si="17"/>
        <v>0</v>
      </c>
      <c r="AD66" s="4105"/>
      <c r="AE66" s="4105"/>
      <c r="AF66" s="4079"/>
      <c r="AG66" s="4079"/>
      <c r="AH66" s="4079"/>
      <c r="AI66" s="4079"/>
      <c r="AJ66" s="4079"/>
      <c r="AK66" s="4079"/>
      <c r="AL66" s="4079"/>
      <c r="AM66" s="4079"/>
      <c r="AN66" s="4079"/>
      <c r="AO66" s="4079"/>
      <c r="AP66" s="4079"/>
      <c r="AQ66" s="4080"/>
      <c r="AR66" s="4081"/>
      <c r="AS66" s="4081"/>
      <c r="AT66" s="4081"/>
      <c r="AU66" s="4082"/>
      <c r="AV66" s="4083"/>
      <c r="AW66" s="4084">
        <f t="shared" si="16"/>
        <v>0</v>
      </c>
      <c r="AX66" s="4085">
        <f>AW66/'[1]Radiología simple.'!$AO$8</f>
        <v>0</v>
      </c>
      <c r="AY66" s="4086" t="str">
        <f t="array" ref="AY66">_xlfn.IFS(AX66&lt;4,"estandar",AX66&gt;9,"compleja",AX66&gt;4,"avanzada")</f>
        <v>estandar</v>
      </c>
      <c r="AZ66" s="4087"/>
      <c r="BA66" s="4088"/>
      <c r="BB66" s="4088"/>
      <c r="BC66" s="4088"/>
      <c r="BD66" s="4089"/>
      <c r="BE66" s="4089"/>
      <c r="BF66" s="4164"/>
      <c r="BG66" s="4164"/>
      <c r="BH66" s="4089"/>
      <c r="BI66" s="4089"/>
      <c r="BJ66" s="4091"/>
      <c r="BK66" s="4089"/>
      <c r="BL66" s="4089"/>
      <c r="BM66" s="4089"/>
      <c r="BN66" s="4089"/>
      <c r="BO66" s="4089"/>
      <c r="BP66" s="4089"/>
      <c r="BQ66" s="4092"/>
    </row>
    <row r="67" spans="1:69" ht="20.25" hidden="1" customHeight="1" x14ac:dyDescent="0.55000000000000004">
      <c r="A67" s="4173"/>
      <c r="B67" s="4174"/>
      <c r="C67" s="4173"/>
      <c r="D67" s="4174"/>
      <c r="E67" s="4173"/>
      <c r="F67" s="4174"/>
      <c r="G67" s="4173"/>
      <c r="H67" s="4174"/>
      <c r="I67" s="4308"/>
      <c r="J67" s="4161" t="str">
        <f t="shared" si="27"/>
        <v/>
      </c>
      <c r="K67" s="4068"/>
      <c r="L67" s="4068"/>
      <c r="M67" s="4068"/>
      <c r="N67" s="4068"/>
      <c r="O67" s="4068"/>
      <c r="P67" s="4068"/>
      <c r="Q67" s="4068"/>
      <c r="R67" s="4068"/>
      <c r="S67" s="4162" t="s">
        <v>191</v>
      </c>
      <c r="T67" s="4093"/>
      <c r="U67" s="4163" t="s">
        <v>2525</v>
      </c>
      <c r="V67" s="4162" t="s">
        <v>268</v>
      </c>
      <c r="W67" s="4102"/>
      <c r="X67" s="4139"/>
      <c r="Y67" s="4074"/>
      <c r="Z67" s="4075"/>
      <c r="AA67" s="4075"/>
      <c r="AB67" s="4104"/>
      <c r="AC67" s="4066">
        <f t="shared" si="17"/>
        <v>0</v>
      </c>
      <c r="AD67" s="4105"/>
      <c r="AE67" s="4105"/>
      <c r="AF67" s="4079"/>
      <c r="AG67" s="4079"/>
      <c r="AH67" s="4079"/>
      <c r="AI67" s="4079"/>
      <c r="AJ67" s="4079"/>
      <c r="AK67" s="4079"/>
      <c r="AL67" s="4079"/>
      <c r="AM67" s="4079"/>
      <c r="AN67" s="4079"/>
      <c r="AO67" s="4079"/>
      <c r="AP67" s="4079"/>
      <c r="AQ67" s="4080"/>
      <c r="AR67" s="4081"/>
      <c r="AS67" s="4081"/>
      <c r="AT67" s="4081"/>
      <c r="AU67" s="4082"/>
      <c r="AV67" s="4083"/>
      <c r="AW67" s="4084">
        <f t="shared" si="16"/>
        <v>0</v>
      </c>
      <c r="AX67" s="4085">
        <f>AW67/'[1]Radiología simple.'!$AO$8</f>
        <v>0</v>
      </c>
      <c r="AY67" s="4086" t="str">
        <f t="array" ref="AY67">_xlfn.IFS(AX67&lt;4,"estandar",AX67&gt;9,"compleja",AX67&gt;4,"avanzada")</f>
        <v>estandar</v>
      </c>
      <c r="AZ67" s="4087"/>
      <c r="BA67" s="4088"/>
      <c r="BB67" s="4088"/>
      <c r="BC67" s="4088"/>
      <c r="BD67" s="4089"/>
      <c r="BE67" s="4089"/>
      <c r="BF67" s="4164"/>
      <c r="BG67" s="4164"/>
      <c r="BH67" s="4089"/>
      <c r="BI67" s="4089"/>
      <c r="BJ67" s="4091"/>
      <c r="BK67" s="4089"/>
      <c r="BL67" s="4089"/>
      <c r="BM67" s="4089"/>
      <c r="BN67" s="4089"/>
      <c r="BO67" s="4089"/>
      <c r="BP67" s="4089"/>
      <c r="BQ67" s="4092"/>
    </row>
    <row r="68" spans="1:69" ht="20.25" hidden="1" customHeight="1" x14ac:dyDescent="0.55000000000000004">
      <c r="A68" s="4180">
        <v>0</v>
      </c>
      <c r="B68" s="4181">
        <v>8</v>
      </c>
      <c r="C68" s="4180">
        <v>0</v>
      </c>
      <c r="D68" s="4181">
        <v>7</v>
      </c>
      <c r="E68" s="4180">
        <v>0</v>
      </c>
      <c r="F68" s="4181">
        <v>2</v>
      </c>
      <c r="G68" s="4180">
        <v>0</v>
      </c>
      <c r="H68" s="4181">
        <v>6</v>
      </c>
      <c r="I68" s="4306" t="str">
        <f>CONCATENATE(A68,B68,C68,D68,E68,F68,G68,H68)</f>
        <v>08070206</v>
      </c>
      <c r="J68" s="4161"/>
      <c r="K68" s="4068"/>
      <c r="L68" s="4068">
        <v>715461</v>
      </c>
      <c r="M68" s="4068"/>
      <c r="N68" s="4068"/>
      <c r="O68" s="4068"/>
      <c r="P68" s="4068"/>
      <c r="Q68" s="4068"/>
      <c r="R68" s="4068"/>
      <c r="S68" s="4169" t="s">
        <v>191</v>
      </c>
      <c r="T68" s="4182" t="s">
        <v>2526</v>
      </c>
      <c r="U68" s="4177" t="s">
        <v>2527</v>
      </c>
      <c r="V68" s="4169" t="s">
        <v>268</v>
      </c>
      <c r="W68" s="4172"/>
      <c r="X68" s="4139"/>
      <c r="Y68" s="4074"/>
      <c r="Z68" s="4075"/>
      <c r="AA68" s="4075"/>
      <c r="AB68" s="4104"/>
      <c r="AC68" s="4066">
        <f t="shared" si="17"/>
        <v>0</v>
      </c>
      <c r="AD68" s="4105"/>
      <c r="AE68" s="4105"/>
      <c r="AF68" s="4079">
        <v>260</v>
      </c>
      <c r="AG68" s="4079">
        <v>260</v>
      </c>
      <c r="AH68" s="4079"/>
      <c r="AI68" s="4079"/>
      <c r="AJ68" s="4079"/>
      <c r="AK68" s="4079"/>
      <c r="AL68" s="4079"/>
      <c r="AM68" s="4079"/>
      <c r="AN68" s="4079"/>
      <c r="AO68" s="4079">
        <v>280</v>
      </c>
      <c r="AP68" s="4079">
        <v>280</v>
      </c>
      <c r="AQ68" s="4080"/>
      <c r="AR68" s="4081"/>
      <c r="AS68" s="4081"/>
      <c r="AT68" s="4081"/>
      <c r="AU68" s="4082"/>
      <c r="AV68" s="4083"/>
      <c r="AW68" s="4084">
        <f t="shared" si="16"/>
        <v>0</v>
      </c>
      <c r="AX68" s="4085">
        <f>AW68/'[1]Radiología simple.'!$AO$8</f>
        <v>0</v>
      </c>
      <c r="AY68" s="4086" t="str">
        <f t="array" ref="AY68">_xlfn.IFS(AX68&lt;4,"estandar",AX68&gt;9,"compleja",AX68&gt;4,"avanzada")</f>
        <v>estandar</v>
      </c>
      <c r="AZ68" s="4087"/>
      <c r="BA68" s="4088"/>
      <c r="BB68" s="4088"/>
      <c r="BC68" s="4088"/>
      <c r="BD68" s="4089">
        <v>85.239137254902005</v>
      </c>
      <c r="BE68" s="4089">
        <v>211.53396078431399</v>
      </c>
      <c r="BF68" s="4164">
        <v>2</v>
      </c>
      <c r="BG68" s="4164"/>
      <c r="BH68" s="4089">
        <v>406.01266968325803</v>
      </c>
      <c r="BI68" s="4089">
        <f>SUM(BD68,BE68,BH68)</f>
        <v>702.78576772247402</v>
      </c>
      <c r="BJ68" s="4091"/>
      <c r="BK68" s="4089">
        <v>272.643420933257</v>
      </c>
      <c r="BL68" s="4089">
        <v>60</v>
      </c>
      <c r="BM68" s="4089">
        <v>15144</v>
      </c>
      <c r="BN68" s="4089">
        <v>40.633745306496898</v>
      </c>
      <c r="BO68" s="4089">
        <f>SUM(BI68,BK68,BL68,BM68,BN68)</f>
        <v>16220.062933962228</v>
      </c>
      <c r="BP68" s="4089"/>
      <c r="BQ68" s="4092">
        <v>400</v>
      </c>
    </row>
    <row r="69" spans="1:69" ht="46.5" customHeight="1" x14ac:dyDescent="0.55000000000000004">
      <c r="A69" s="4053">
        <v>0</v>
      </c>
      <c r="B69" s="4054">
        <v>8</v>
      </c>
      <c r="C69" s="4053">
        <v>0</v>
      </c>
      <c r="D69" s="4054">
        <v>7</v>
      </c>
      <c r="E69" s="4053">
        <v>0</v>
      </c>
      <c r="F69" s="4054">
        <v>4</v>
      </c>
      <c r="G69" s="4053">
        <v>0</v>
      </c>
      <c r="H69" s="4054">
        <v>2</v>
      </c>
      <c r="I69" s="4098"/>
      <c r="J69" s="4098" t="str">
        <f t="shared" ref="J69:J75" si="28">CONCATENATE(A69,B69,C69,D69,E69,F69,G69,H69)</f>
        <v>08070402</v>
      </c>
      <c r="K69" s="4068"/>
      <c r="L69" s="4068"/>
      <c r="M69" s="4068"/>
      <c r="N69" s="4068"/>
      <c r="O69" s="4068"/>
      <c r="P69" s="4068"/>
      <c r="Q69" s="4068"/>
      <c r="R69" s="4068"/>
      <c r="S69" s="4099" t="s">
        <v>191</v>
      </c>
      <c r="T69" s="4183" t="s">
        <v>2527</v>
      </c>
      <c r="U69" s="4101"/>
      <c r="V69" s="4099" t="s">
        <v>291</v>
      </c>
      <c r="W69" s="4102"/>
      <c r="X69" s="4139"/>
      <c r="Y69" s="4063" t="s">
        <v>649</v>
      </c>
      <c r="Z69" s="4075"/>
      <c r="AA69" s="4075"/>
      <c r="AB69" s="4076" t="s">
        <v>3198</v>
      </c>
      <c r="AC69" s="4066">
        <f t="shared" si="17"/>
        <v>0</v>
      </c>
      <c r="AD69" s="4077" t="s">
        <v>3199</v>
      </c>
      <c r="AE69" s="4077"/>
      <c r="AF69" s="4078">
        <v>260</v>
      </c>
      <c r="AG69" s="4078">
        <v>260</v>
      </c>
      <c r="AH69" s="4079"/>
      <c r="AI69" s="4079"/>
      <c r="AJ69" s="4079"/>
      <c r="AK69" s="4079"/>
      <c r="AL69" s="4079"/>
      <c r="AM69" s="4079"/>
      <c r="AN69" s="4079"/>
      <c r="AO69" s="4078">
        <v>280</v>
      </c>
      <c r="AP69" s="4078">
        <v>280</v>
      </c>
      <c r="AQ69" s="4080"/>
      <c r="AR69" s="4081"/>
      <c r="AS69" s="4081"/>
      <c r="AT69" s="4081"/>
      <c r="AU69" s="4082"/>
      <c r="AV69" s="4083"/>
      <c r="AW69" s="4084">
        <f t="shared" si="16"/>
        <v>0</v>
      </c>
      <c r="AX69" s="4085">
        <f>AW69/'[1]Radiología simple.'!$AO$8</f>
        <v>0</v>
      </c>
      <c r="AY69" s="4086" t="str">
        <f t="array" ref="AY69">_xlfn.IFS(AX69&lt;4,"estandar",AX69&gt;9,"compleja",AX69&gt;4,"avanzada")</f>
        <v>estandar</v>
      </c>
      <c r="AZ69" s="4087"/>
      <c r="BA69" s="4088"/>
      <c r="BB69" s="4088"/>
      <c r="BC69" s="4088"/>
      <c r="BD69" s="4089"/>
      <c r="BE69" s="4089"/>
      <c r="BF69" s="4164"/>
      <c r="BG69" s="4164"/>
      <c r="BH69" s="4089"/>
      <c r="BI69" s="4089"/>
      <c r="BJ69" s="4091"/>
      <c r="BK69" s="4089"/>
      <c r="BL69" s="4089"/>
      <c r="BM69" s="4089"/>
      <c r="BN69" s="4089"/>
      <c r="BO69" s="4089"/>
      <c r="BP69" s="4089"/>
      <c r="BQ69" s="4092"/>
    </row>
    <row r="70" spans="1:69" ht="20.25" customHeight="1" x14ac:dyDescent="0.55000000000000004">
      <c r="A70" s="4184">
        <v>0</v>
      </c>
      <c r="B70" s="4185">
        <v>8</v>
      </c>
      <c r="C70" s="4184">
        <v>0</v>
      </c>
      <c r="D70" s="4185">
        <v>7</v>
      </c>
      <c r="E70" s="4053">
        <v>0</v>
      </c>
      <c r="F70" s="4054">
        <v>4</v>
      </c>
      <c r="G70" s="4053">
        <v>0</v>
      </c>
      <c r="H70" s="4054">
        <v>3</v>
      </c>
      <c r="I70" s="4309"/>
      <c r="J70" s="4098" t="str">
        <f t="shared" si="28"/>
        <v>08070403</v>
      </c>
      <c r="K70" s="4068"/>
      <c r="L70" s="4068"/>
      <c r="M70" s="4068"/>
      <c r="N70" s="4068"/>
      <c r="O70" s="4068"/>
      <c r="P70" s="4068"/>
      <c r="Q70" s="4068"/>
      <c r="R70" s="4068"/>
      <c r="S70" s="4099"/>
      <c r="T70" s="4093"/>
      <c r="U70" s="4101" t="s">
        <v>2528</v>
      </c>
      <c r="V70" s="4186" t="s">
        <v>291</v>
      </c>
      <c r="W70" s="4187"/>
      <c r="X70" s="4188"/>
      <c r="Y70" s="4074"/>
      <c r="Z70" s="4075"/>
      <c r="AA70" s="4075"/>
      <c r="AB70" s="4189"/>
      <c r="AC70" s="4066">
        <f t="shared" si="17"/>
        <v>0</v>
      </c>
      <c r="AD70" s="4105"/>
      <c r="AE70" s="4105"/>
      <c r="AF70" s="4079"/>
      <c r="AG70" s="4079">
        <f t="shared" ref="AG70:AG72" si="29">SUM(AH70:AM70)</f>
        <v>0</v>
      </c>
      <c r="AH70" s="4079"/>
      <c r="AI70" s="4079"/>
      <c r="AJ70" s="4079"/>
      <c r="AK70" s="4079"/>
      <c r="AL70" s="4079"/>
      <c r="AM70" s="4079"/>
      <c r="AN70" s="4079"/>
      <c r="AO70" s="4079"/>
      <c r="AP70" s="4079">
        <f t="shared" ref="AP70:AP77" si="30">SUM(AQ70:AU70)</f>
        <v>0</v>
      </c>
      <c r="AQ70" s="4080"/>
      <c r="AR70" s="4081"/>
      <c r="AS70" s="4081"/>
      <c r="AT70" s="4081"/>
      <c r="AU70" s="4082"/>
      <c r="AV70" s="4083"/>
      <c r="AW70" s="4084">
        <f t="shared" si="16"/>
        <v>0</v>
      </c>
      <c r="AX70" s="4085">
        <f>AW70/'[1]Radiología simple.'!$AO$8</f>
        <v>0</v>
      </c>
      <c r="AY70" s="4086" t="str">
        <f t="array" ref="AY70">_xlfn.IFS(AX70&lt;4,"estandar",AX70&gt;9,"compleja",AX70&gt;4,"avanzada")</f>
        <v>estandar</v>
      </c>
      <c r="AZ70" s="4083"/>
      <c r="BA70" s="4083"/>
      <c r="BB70" s="4083"/>
      <c r="BC70" s="4083"/>
      <c r="BD70" s="4190"/>
      <c r="BE70" s="4190"/>
      <c r="BF70" s="4164"/>
      <c r="BG70" s="4191"/>
      <c r="BH70" s="4192"/>
      <c r="BI70" s="4190"/>
      <c r="BJ70" s="4193"/>
      <c r="BK70" s="4190"/>
      <c r="BL70" s="4190"/>
      <c r="BM70" s="4190"/>
      <c r="BN70" s="4190"/>
      <c r="BO70" s="4190"/>
      <c r="BP70" s="4190"/>
      <c r="BQ70" s="4194"/>
    </row>
    <row r="71" spans="1:69" ht="15.75" customHeight="1" x14ac:dyDescent="0.55000000000000004">
      <c r="A71" s="4053">
        <v>0</v>
      </c>
      <c r="B71" s="4054">
        <v>8</v>
      </c>
      <c r="C71" s="4053">
        <v>0</v>
      </c>
      <c r="D71" s="4054">
        <v>7</v>
      </c>
      <c r="E71" s="4053">
        <v>0</v>
      </c>
      <c r="F71" s="4054">
        <v>4</v>
      </c>
      <c r="G71" s="4053">
        <v>0</v>
      </c>
      <c r="H71" s="4054">
        <v>4</v>
      </c>
      <c r="I71" s="4310"/>
      <c r="J71" s="4098" t="str">
        <f t="shared" si="28"/>
        <v>08070404</v>
      </c>
      <c r="K71" s="4195"/>
      <c r="L71" s="4195"/>
      <c r="M71" s="4195"/>
      <c r="N71" s="4195"/>
      <c r="O71" s="4195"/>
      <c r="P71" s="4195"/>
      <c r="Q71" s="4195"/>
      <c r="R71" s="4195"/>
      <c r="S71" s="4099" t="s">
        <v>191</v>
      </c>
      <c r="T71" s="4196"/>
      <c r="U71" s="4101" t="s">
        <v>2529</v>
      </c>
      <c r="V71" s="4186" t="s">
        <v>291</v>
      </c>
      <c r="W71" s="4187"/>
      <c r="X71" s="4197"/>
      <c r="Y71" s="4074"/>
      <c r="Z71" s="4075"/>
      <c r="AA71" s="4075"/>
      <c r="AB71" s="4198"/>
      <c r="AC71" s="4066">
        <f t="shared" si="17"/>
        <v>0</v>
      </c>
      <c r="AD71" s="4199"/>
      <c r="AE71" s="4199"/>
      <c r="AF71" s="4200"/>
      <c r="AG71" s="4079">
        <f t="shared" si="29"/>
        <v>0</v>
      </c>
      <c r="AH71" s="4200"/>
      <c r="AI71" s="4200"/>
      <c r="AJ71" s="4200"/>
      <c r="AK71" s="4200"/>
      <c r="AL71" s="4200"/>
      <c r="AM71" s="4200"/>
      <c r="AN71" s="4200"/>
      <c r="AO71" s="4200"/>
      <c r="AP71" s="4079">
        <f t="shared" si="30"/>
        <v>0</v>
      </c>
      <c r="AQ71" s="4201"/>
      <c r="AR71" s="4202"/>
      <c r="AS71" s="4202"/>
      <c r="AT71" s="4202"/>
      <c r="AU71" s="4203"/>
      <c r="AV71" s="4204"/>
      <c r="AW71" s="4084">
        <f t="shared" si="16"/>
        <v>0</v>
      </c>
      <c r="AX71" s="4085">
        <f>AW71/'[1]Radiología simple.'!$AO$8</f>
        <v>0</v>
      </c>
      <c r="AY71" s="4086" t="str">
        <f t="array" ref="AY71">_xlfn.IFS(AX71&lt;4,"estandar",AX71&gt;9,"compleja",AX71&gt;4,"avanzada")</f>
        <v>estandar</v>
      </c>
      <c r="AZ71" s="4205"/>
      <c r="BA71" s="4206"/>
      <c r="BB71" s="4206"/>
      <c r="BC71" s="4206"/>
      <c r="BD71" s="4206"/>
      <c r="BE71" s="4206"/>
      <c r="BF71" s="4207"/>
      <c r="BG71" s="4208"/>
      <c r="BH71" s="4209"/>
      <c r="BI71" s="4206"/>
      <c r="BJ71" s="4206"/>
      <c r="BK71" s="4206"/>
      <c r="BL71" s="4206"/>
      <c r="BM71" s="4206"/>
      <c r="BN71" s="4206"/>
      <c r="BO71" s="4206"/>
      <c r="BP71" s="4206"/>
      <c r="BQ71" s="4206"/>
    </row>
    <row r="72" spans="1:69" ht="20.25" customHeight="1" x14ac:dyDescent="0.55000000000000004">
      <c r="A72" s="4054">
        <v>0</v>
      </c>
      <c r="B72" s="4053">
        <v>8</v>
      </c>
      <c r="C72" s="4054">
        <v>0</v>
      </c>
      <c r="D72" s="4053">
        <v>7</v>
      </c>
      <c r="E72" s="4054">
        <v>0</v>
      </c>
      <c r="F72" s="4053">
        <v>4</v>
      </c>
      <c r="G72" s="4054">
        <v>0</v>
      </c>
      <c r="H72" s="4054">
        <v>5</v>
      </c>
      <c r="I72" s="4098"/>
      <c r="J72" s="4098" t="str">
        <f t="shared" si="28"/>
        <v>08070405</v>
      </c>
      <c r="K72" s="4068"/>
      <c r="L72" s="4068"/>
      <c r="M72" s="4068"/>
      <c r="N72" s="4068"/>
      <c r="O72" s="4068"/>
      <c r="P72" s="4068"/>
      <c r="Q72" s="4068"/>
      <c r="R72" s="4068"/>
      <c r="S72" s="4099" t="s">
        <v>191</v>
      </c>
      <c r="T72" s="4100"/>
      <c r="U72" s="4101" t="s">
        <v>2530</v>
      </c>
      <c r="V72" s="4099" t="s">
        <v>291</v>
      </c>
      <c r="W72" s="4102"/>
      <c r="X72" s="4139"/>
      <c r="Y72" s="4074"/>
      <c r="Z72" s="4075"/>
      <c r="AA72" s="4075"/>
      <c r="AB72" s="4104"/>
      <c r="AC72" s="4066">
        <f t="shared" si="17"/>
        <v>0</v>
      </c>
      <c r="AD72" s="4105"/>
      <c r="AE72" s="4105"/>
      <c r="AF72" s="4079"/>
      <c r="AG72" s="4079">
        <f t="shared" si="29"/>
        <v>0</v>
      </c>
      <c r="AH72" s="4079"/>
      <c r="AI72" s="4079"/>
      <c r="AJ72" s="4079"/>
      <c r="AK72" s="4079"/>
      <c r="AL72" s="4079"/>
      <c r="AM72" s="4079"/>
      <c r="AN72" s="4079"/>
      <c r="AO72" s="4079"/>
      <c r="AP72" s="4079">
        <f t="shared" si="30"/>
        <v>0</v>
      </c>
      <c r="AQ72" s="4080"/>
      <c r="AR72" s="4081"/>
      <c r="AS72" s="4081"/>
      <c r="AT72" s="4081"/>
      <c r="AU72" s="4082"/>
      <c r="AV72" s="4083"/>
      <c r="AW72" s="4084">
        <f t="shared" si="16"/>
        <v>0</v>
      </c>
      <c r="AX72" s="4085">
        <f>AW72/'[1]Radiología simple.'!$AO$8</f>
        <v>0</v>
      </c>
      <c r="AY72" s="4086" t="str">
        <f t="array" ref="AY72">_xlfn.IFS(AX72&lt;4,"estandar",AX72&gt;9,"compleja",AX72&gt;4,"avanzada")</f>
        <v>estandar</v>
      </c>
      <c r="AZ72" s="4087"/>
      <c r="BA72" s="4088"/>
      <c r="BB72" s="4088"/>
      <c r="BC72" s="4088"/>
      <c r="BD72" s="4089"/>
      <c r="BE72" s="4089"/>
      <c r="BF72" s="4164"/>
      <c r="BG72" s="4164"/>
      <c r="BH72" s="4089"/>
      <c r="BI72" s="4089"/>
      <c r="BJ72" s="4091"/>
      <c r="BK72" s="4089"/>
      <c r="BL72" s="4089"/>
      <c r="BM72" s="4089"/>
      <c r="BN72" s="4089"/>
      <c r="BO72" s="4089"/>
      <c r="BP72" s="4089"/>
      <c r="BQ72" s="4092"/>
    </row>
    <row r="73" spans="1:69" ht="20.25" hidden="1" customHeight="1" x14ac:dyDescent="0.55000000000000004">
      <c r="A73" s="4054"/>
      <c r="B73" s="4053"/>
      <c r="C73" s="4054"/>
      <c r="D73" s="4053"/>
      <c r="E73" s="4054"/>
      <c r="F73" s="4053"/>
      <c r="G73" s="4054"/>
      <c r="H73" s="4054"/>
      <c r="I73" s="4244"/>
      <c r="J73" s="4098" t="str">
        <f t="shared" si="28"/>
        <v/>
      </c>
      <c r="K73" s="4068"/>
      <c r="L73" s="4068"/>
      <c r="M73" s="4068"/>
      <c r="N73" s="4068"/>
      <c r="O73" s="4068"/>
      <c r="P73" s="4068"/>
      <c r="Q73" s="4068"/>
      <c r="R73" s="4068"/>
      <c r="S73" s="4169" t="s">
        <v>191</v>
      </c>
      <c r="T73" s="4100"/>
      <c r="U73" s="4163" t="s">
        <v>2531</v>
      </c>
      <c r="V73" s="4162" t="s">
        <v>268</v>
      </c>
      <c r="W73" s="4102"/>
      <c r="X73" s="4139"/>
      <c r="Y73" s="4074"/>
      <c r="Z73" s="4075"/>
      <c r="AA73" s="4075"/>
      <c r="AB73" s="4104"/>
      <c r="AC73" s="4066">
        <f t="shared" si="17"/>
        <v>0</v>
      </c>
      <c r="AD73" s="4105"/>
      <c r="AE73" s="4105"/>
      <c r="AF73" s="4079"/>
      <c r="AG73" s="4079"/>
      <c r="AH73" s="4079"/>
      <c r="AI73" s="4079"/>
      <c r="AJ73" s="4079"/>
      <c r="AK73" s="4079"/>
      <c r="AL73" s="4079"/>
      <c r="AM73" s="4079"/>
      <c r="AN73" s="4079"/>
      <c r="AO73" s="4079"/>
      <c r="AP73" s="4079">
        <f t="shared" si="30"/>
        <v>0</v>
      </c>
      <c r="AQ73" s="4080"/>
      <c r="AR73" s="4081"/>
      <c r="AS73" s="4081"/>
      <c r="AT73" s="4081"/>
      <c r="AU73" s="4082"/>
      <c r="AV73" s="4083"/>
      <c r="AW73" s="4084">
        <f t="shared" si="16"/>
        <v>0</v>
      </c>
      <c r="AX73" s="4085">
        <f>AW73/'[1]Radiología simple.'!$AO$8</f>
        <v>0</v>
      </c>
      <c r="AY73" s="4086" t="str">
        <f t="array" ref="AY73">_xlfn.IFS(AX73&lt;4,"estandar",AX73&gt;9,"compleja",AX73&gt;4,"avanzada")</f>
        <v>estandar</v>
      </c>
      <c r="AZ73" s="4087"/>
      <c r="BA73" s="4088"/>
      <c r="BB73" s="4088"/>
      <c r="BC73" s="4088"/>
      <c r="BD73" s="4089"/>
      <c r="BE73" s="4089"/>
      <c r="BF73" s="4164"/>
      <c r="BG73" s="4164"/>
      <c r="BH73" s="4089"/>
      <c r="BI73" s="4089"/>
      <c r="BJ73" s="4091"/>
      <c r="BK73" s="4089"/>
      <c r="BL73" s="4089"/>
      <c r="BM73" s="4089"/>
      <c r="BN73" s="4089"/>
      <c r="BO73" s="4089"/>
      <c r="BP73" s="4089"/>
      <c r="BQ73" s="4092"/>
    </row>
    <row r="74" spans="1:69" ht="20.25" customHeight="1" x14ac:dyDescent="0.55000000000000004">
      <c r="A74" s="4054">
        <v>0</v>
      </c>
      <c r="B74" s="4053">
        <v>8</v>
      </c>
      <c r="C74" s="4054">
        <v>0</v>
      </c>
      <c r="D74" s="4053">
        <v>7</v>
      </c>
      <c r="E74" s="4054">
        <v>0</v>
      </c>
      <c r="F74" s="4053">
        <v>4</v>
      </c>
      <c r="G74" s="4054">
        <v>0</v>
      </c>
      <c r="H74" s="4054">
        <v>6</v>
      </c>
      <c r="I74" s="4098"/>
      <c r="J74" s="4098" t="str">
        <f t="shared" si="28"/>
        <v>08070406</v>
      </c>
      <c r="K74" s="4068"/>
      <c r="L74" s="4068"/>
      <c r="M74" s="4068"/>
      <c r="N74" s="4068"/>
      <c r="O74" s="4068"/>
      <c r="P74" s="4068"/>
      <c r="Q74" s="4068"/>
      <c r="R74" s="4068"/>
      <c r="S74" s="4099" t="s">
        <v>191</v>
      </c>
      <c r="T74" s="4100"/>
      <c r="U74" s="4101" t="s">
        <v>2532</v>
      </c>
      <c r="V74" s="4099" t="s">
        <v>291</v>
      </c>
      <c r="W74" s="4102"/>
      <c r="X74" s="4139"/>
      <c r="Y74" s="4074"/>
      <c r="Z74" s="4075"/>
      <c r="AA74" s="4075"/>
      <c r="AB74" s="4104"/>
      <c r="AC74" s="4066">
        <f t="shared" si="17"/>
        <v>0</v>
      </c>
      <c r="AD74" s="4105"/>
      <c r="AE74" s="4105"/>
      <c r="AF74" s="4079"/>
      <c r="AG74" s="4079">
        <f t="shared" ref="AG74:AG75" si="31">SUM(AH74:AM74)</f>
        <v>0</v>
      </c>
      <c r="AH74" s="4079"/>
      <c r="AI74" s="4079"/>
      <c r="AJ74" s="4079"/>
      <c r="AK74" s="4079"/>
      <c r="AL74" s="4079"/>
      <c r="AM74" s="4079"/>
      <c r="AN74" s="4079"/>
      <c r="AO74" s="4079"/>
      <c r="AP74" s="4079">
        <f t="shared" si="30"/>
        <v>0</v>
      </c>
      <c r="AQ74" s="4080"/>
      <c r="AR74" s="4081"/>
      <c r="AS74" s="4081"/>
      <c r="AT74" s="4081"/>
      <c r="AU74" s="4082"/>
      <c r="AV74" s="4083"/>
      <c r="AW74" s="4084">
        <f t="shared" si="16"/>
        <v>0</v>
      </c>
      <c r="AX74" s="4085">
        <f>AW74/'[1]Radiología simple.'!$AO$8</f>
        <v>0</v>
      </c>
      <c r="AY74" s="4086" t="str">
        <f t="array" ref="AY74">_xlfn.IFS(AX74&lt;4,"estandar",AX74&gt;9,"compleja",AX74&gt;4,"avanzada")</f>
        <v>estandar</v>
      </c>
      <c r="AZ74" s="4087"/>
      <c r="BA74" s="4088"/>
      <c r="BB74" s="4088"/>
      <c r="BC74" s="4088"/>
      <c r="BD74" s="4089"/>
      <c r="BE74" s="4089"/>
      <c r="BF74" s="4164"/>
      <c r="BG74" s="4164"/>
      <c r="BH74" s="4089"/>
      <c r="BI74" s="4089"/>
      <c r="BJ74" s="4091"/>
      <c r="BK74" s="4089"/>
      <c r="BL74" s="4089"/>
      <c r="BM74" s="4089"/>
      <c r="BN74" s="4089"/>
      <c r="BO74" s="4089"/>
      <c r="BP74" s="4089"/>
      <c r="BQ74" s="4092"/>
    </row>
    <row r="75" spans="1:69" ht="20.25" customHeight="1" x14ac:dyDescent="0.55000000000000004">
      <c r="A75" s="4054">
        <v>0</v>
      </c>
      <c r="B75" s="4053">
        <v>8</v>
      </c>
      <c r="C75" s="4054">
        <v>0</v>
      </c>
      <c r="D75" s="4053">
        <v>7</v>
      </c>
      <c r="E75" s="4054">
        <v>0</v>
      </c>
      <c r="F75" s="4053">
        <v>4</v>
      </c>
      <c r="G75" s="4054">
        <v>0</v>
      </c>
      <c r="H75" s="4054">
        <v>7</v>
      </c>
      <c r="I75" s="4098"/>
      <c r="J75" s="4098" t="str">
        <f t="shared" si="28"/>
        <v>08070407</v>
      </c>
      <c r="K75" s="4068"/>
      <c r="L75" s="4068"/>
      <c r="M75" s="4068"/>
      <c r="N75" s="4068"/>
      <c r="O75" s="4068"/>
      <c r="P75" s="4068"/>
      <c r="Q75" s="4068"/>
      <c r="R75" s="4068"/>
      <c r="S75" s="4099" t="s">
        <v>191</v>
      </c>
      <c r="T75" s="4100"/>
      <c r="U75" s="4100" t="s">
        <v>2537</v>
      </c>
      <c r="V75" s="4169"/>
      <c r="W75" s="4172"/>
      <c r="X75" s="4139"/>
      <c r="Y75" s="4074"/>
      <c r="Z75" s="4075"/>
      <c r="AA75" s="4075"/>
      <c r="AB75" s="4104"/>
      <c r="AC75" s="4066">
        <f t="shared" si="17"/>
        <v>0</v>
      </c>
      <c r="AD75" s="4105"/>
      <c r="AE75" s="4105"/>
      <c r="AF75" s="4079"/>
      <c r="AG75" s="4079">
        <f t="shared" si="31"/>
        <v>0</v>
      </c>
      <c r="AH75" s="4079"/>
      <c r="AI75" s="4079"/>
      <c r="AJ75" s="4079"/>
      <c r="AK75" s="4079"/>
      <c r="AL75" s="4079"/>
      <c r="AM75" s="4079"/>
      <c r="AN75" s="4079"/>
      <c r="AO75" s="4079"/>
      <c r="AP75" s="4079">
        <f t="shared" si="30"/>
        <v>0</v>
      </c>
      <c r="AQ75" s="4080"/>
      <c r="AR75" s="4081"/>
      <c r="AS75" s="4081"/>
      <c r="AT75" s="4081"/>
      <c r="AU75" s="4082"/>
      <c r="AV75" s="4083"/>
      <c r="AW75" s="4084">
        <f t="shared" si="16"/>
        <v>0</v>
      </c>
      <c r="AX75" s="4085">
        <f>AW75/'[1]Radiología simple.'!$AO$8</f>
        <v>0</v>
      </c>
      <c r="AY75" s="4086" t="str">
        <f t="array" ref="AY75">_xlfn.IFS(AX75&lt;4,"estandar",AX75&gt;9,"compleja",AX75&gt;4,"avanzada")</f>
        <v>estandar</v>
      </c>
      <c r="AZ75" s="4087"/>
      <c r="BA75" s="4088"/>
      <c r="BB75" s="4088"/>
      <c r="BC75" s="4088"/>
      <c r="BD75" s="4089"/>
      <c r="BE75" s="4089"/>
      <c r="BF75" s="4164"/>
      <c r="BG75" s="4164"/>
      <c r="BH75" s="4089"/>
      <c r="BI75" s="4089"/>
      <c r="BJ75" s="4091"/>
      <c r="BK75" s="4089"/>
      <c r="BL75" s="4089"/>
      <c r="BM75" s="4089"/>
      <c r="BN75" s="4089"/>
      <c r="BO75" s="4089"/>
      <c r="BP75" s="4089"/>
      <c r="BQ75" s="4092"/>
    </row>
    <row r="76" spans="1:69" ht="15.75" customHeight="1" x14ac:dyDescent="0.35">
      <c r="T76" s="4211"/>
      <c r="U76" s="4211"/>
      <c r="AB76" s="3941"/>
      <c r="AC76" s="4212"/>
      <c r="AD76" s="4212"/>
      <c r="AE76" s="4212"/>
      <c r="AF76" s="4212"/>
      <c r="AG76" s="4212"/>
      <c r="AH76" s="4212"/>
      <c r="AI76" s="4212"/>
      <c r="AJ76" s="4212"/>
      <c r="AK76" s="4212"/>
      <c r="AL76" s="4212"/>
      <c r="AM76" s="4212"/>
      <c r="AN76" s="4212"/>
      <c r="AO76" s="4212"/>
      <c r="AP76" s="4079">
        <f t="shared" si="30"/>
        <v>0</v>
      </c>
      <c r="AQ76" s="4213"/>
      <c r="AR76" s="4214"/>
      <c r="AS76" s="4214"/>
      <c r="AT76" s="4214"/>
      <c r="AU76" s="4215"/>
      <c r="AV76" s="3941"/>
      <c r="AW76" s="4084">
        <f t="shared" si="16"/>
        <v>0</v>
      </c>
      <c r="AX76" s="4085">
        <f>AW76/'[1]Radiología simple.'!$AO$8</f>
        <v>0</v>
      </c>
      <c r="AY76" s="4086" t="str">
        <f t="array" ref="AY76">_xlfn.IFS(AX76&lt;4,"estandar",AX76&gt;9,"compleja",AX76&gt;4,"avanzada")</f>
        <v>estandar</v>
      </c>
      <c r="AZ76" s="3941"/>
    </row>
    <row r="77" spans="1:69" ht="20.25" customHeight="1" x14ac:dyDescent="0.55000000000000004">
      <c r="A77" s="4173"/>
      <c r="B77" s="4174"/>
      <c r="C77" s="4173"/>
      <c r="D77" s="4174"/>
      <c r="E77" s="4173"/>
      <c r="F77" s="4174"/>
      <c r="G77" s="4173"/>
      <c r="H77" s="4174"/>
      <c r="I77" s="4154"/>
      <c r="J77" s="4154"/>
      <c r="K77" s="4068"/>
      <c r="L77" s="4068"/>
      <c r="M77" s="4068"/>
      <c r="N77" s="4068"/>
      <c r="O77" s="4068"/>
      <c r="P77" s="4068"/>
      <c r="Q77" s="4068"/>
      <c r="R77" s="4068"/>
      <c r="S77" s="4068"/>
      <c r="T77" s="4058" t="s">
        <v>3200</v>
      </c>
      <c r="U77" s="4058"/>
      <c r="V77" s="4057"/>
      <c r="W77" s="4072"/>
      <c r="X77" s="4139"/>
      <c r="Y77" s="4063" t="s">
        <v>649</v>
      </c>
      <c r="Z77" s="4075"/>
      <c r="AA77" s="4075"/>
      <c r="AB77" s="4104"/>
      <c r="AC77" s="4066">
        <f t="shared" ref="AC77:AC115" si="32">AZ77</f>
        <v>0</v>
      </c>
      <c r="AD77" s="4105"/>
      <c r="AE77" s="4105"/>
      <c r="AF77" s="4079"/>
      <c r="AG77" s="4079">
        <f t="shared" ref="AG77" si="33">SUM(AH77:AM77)</f>
        <v>0</v>
      </c>
      <c r="AH77" s="4079"/>
      <c r="AI77" s="4079"/>
      <c r="AJ77" s="4079"/>
      <c r="AK77" s="4079"/>
      <c r="AL77" s="4079"/>
      <c r="AM77" s="4079"/>
      <c r="AN77" s="4079"/>
      <c r="AO77" s="4079"/>
      <c r="AP77" s="4079">
        <f t="shared" si="30"/>
        <v>0</v>
      </c>
      <c r="AQ77" s="4080"/>
      <c r="AR77" s="4081"/>
      <c r="AS77" s="4081"/>
      <c r="AT77" s="4081"/>
      <c r="AU77" s="4082"/>
      <c r="AV77" s="4083"/>
      <c r="AW77" s="4084">
        <f t="shared" si="16"/>
        <v>0</v>
      </c>
      <c r="AX77" s="4085">
        <f>AW77/'[1]Radiología simple.'!$AO$8</f>
        <v>0</v>
      </c>
      <c r="AY77" s="4086" t="str">
        <f t="array" ref="AY77">_xlfn.IFS(AX77&lt;4,"estandar",AX77&gt;9,"compleja",AX77&gt;4,"avanzada")</f>
        <v>estandar</v>
      </c>
      <c r="AZ77" s="4087"/>
      <c r="BA77" s="4088"/>
      <c r="BB77" s="4088"/>
      <c r="BC77" s="4088"/>
      <c r="BD77" s="4089"/>
      <c r="BE77" s="4089"/>
      <c r="BF77" s="4106"/>
      <c r="BG77" s="4106"/>
      <c r="BH77" s="4089"/>
      <c r="BI77" s="4089"/>
      <c r="BJ77" s="4091"/>
      <c r="BK77" s="4089"/>
      <c r="BL77" s="4089"/>
      <c r="BM77" s="4089"/>
      <c r="BN77" s="4089"/>
      <c r="BO77" s="4089"/>
      <c r="BP77" s="4089"/>
      <c r="BQ77" s="4092"/>
    </row>
    <row r="78" spans="1:69" ht="20.25" customHeight="1" x14ac:dyDescent="0.55000000000000004">
      <c r="A78" s="4173">
        <v>0</v>
      </c>
      <c r="B78" s="4174">
        <v>8</v>
      </c>
      <c r="C78" s="4173">
        <v>0</v>
      </c>
      <c r="D78" s="4174">
        <v>7</v>
      </c>
      <c r="E78" s="4173">
        <v>0</v>
      </c>
      <c r="F78" s="4174">
        <v>5</v>
      </c>
      <c r="G78" s="4173">
        <v>0</v>
      </c>
      <c r="H78" s="4174">
        <v>0</v>
      </c>
      <c r="I78" s="4154" t="s">
        <v>3201</v>
      </c>
      <c r="J78" s="4098" t="str">
        <f t="shared" ref="J78:J104" si="34">CONCATENATE(A78,B78,C78,D78,E78,F78,G78,H78)</f>
        <v>08070500</v>
      </c>
      <c r="K78" s="4068"/>
      <c r="L78" s="4068"/>
      <c r="M78" s="4068"/>
      <c r="N78" s="4068"/>
      <c r="O78" s="4068"/>
      <c r="P78" s="4068"/>
      <c r="Q78" s="4068"/>
      <c r="R78" s="4068"/>
      <c r="S78" s="4057" t="s">
        <v>119</v>
      </c>
      <c r="T78" s="4216"/>
      <c r="U78" s="4058" t="s">
        <v>3202</v>
      </c>
      <c r="V78" s="4068"/>
      <c r="W78" s="4217"/>
      <c r="X78" s="4218"/>
      <c r="Y78" s="4063" t="s">
        <v>649</v>
      </c>
      <c r="Z78" s="4075"/>
      <c r="AA78" s="4075"/>
      <c r="AB78" s="4076">
        <v>25.2</v>
      </c>
      <c r="AC78" s="4066">
        <f t="shared" si="32"/>
        <v>0</v>
      </c>
      <c r="AD78" s="4077">
        <v>39.5</v>
      </c>
      <c r="AE78" s="4077"/>
      <c r="AF78" s="4078">
        <v>120</v>
      </c>
      <c r="AG78" s="4078">
        <v>120</v>
      </c>
      <c r="AH78" s="4079"/>
      <c r="AI78" s="4079"/>
      <c r="AJ78" s="4079"/>
      <c r="AK78" s="4079"/>
      <c r="AL78" s="4079"/>
      <c r="AM78" s="4079"/>
      <c r="AN78" s="4079"/>
      <c r="AO78" s="4078">
        <v>140</v>
      </c>
      <c r="AP78" s="4078">
        <v>140</v>
      </c>
      <c r="AQ78" s="4080"/>
      <c r="AR78" s="4081"/>
      <c r="AS78" s="4081"/>
      <c r="AT78" s="4081"/>
      <c r="AU78" s="4082"/>
      <c r="AV78" s="4083"/>
      <c r="AW78" s="4084">
        <f t="shared" si="16"/>
        <v>0</v>
      </c>
      <c r="AX78" s="4085">
        <f>AW78/'[1]Radiología simple.'!$AO$8</f>
        <v>0</v>
      </c>
      <c r="AY78" s="4086" t="str">
        <f t="array" ref="AY78">_xlfn.IFS(AX78&lt;4,"estandar",AX78&gt;9,"compleja",AX78&gt;4,"avanzada")</f>
        <v>estandar</v>
      </c>
      <c r="AZ78" s="4087"/>
      <c r="BA78" s="4088"/>
      <c r="BB78" s="4088"/>
      <c r="BC78" s="4088"/>
      <c r="BD78" s="4089"/>
      <c r="BE78" s="4089"/>
      <c r="BF78" s="4164"/>
      <c r="BG78" s="4164"/>
      <c r="BH78" s="4089"/>
      <c r="BI78" s="4089"/>
      <c r="BJ78" s="4091"/>
      <c r="BK78" s="4089"/>
      <c r="BL78" s="4089"/>
      <c r="BM78" s="4089"/>
      <c r="BN78" s="4089"/>
      <c r="BO78" s="4089"/>
      <c r="BP78" s="4089"/>
      <c r="BQ78" s="4092"/>
    </row>
    <row r="79" spans="1:69" ht="20.25" customHeight="1" x14ac:dyDescent="0.55000000000000004">
      <c r="A79" s="4173">
        <v>0</v>
      </c>
      <c r="B79" s="4174">
        <v>8</v>
      </c>
      <c r="C79" s="4173">
        <v>0</v>
      </c>
      <c r="D79" s="4174">
        <v>7</v>
      </c>
      <c r="E79" s="4173">
        <v>0</v>
      </c>
      <c r="F79" s="4174">
        <v>5</v>
      </c>
      <c r="G79" s="4173">
        <v>0</v>
      </c>
      <c r="H79" s="4174">
        <v>1</v>
      </c>
      <c r="I79" s="4154" t="s">
        <v>3203</v>
      </c>
      <c r="J79" s="4098" t="str">
        <f t="shared" si="34"/>
        <v>08070501</v>
      </c>
      <c r="K79" s="4068"/>
      <c r="L79" s="4068">
        <v>71530</v>
      </c>
      <c r="M79" s="4068"/>
      <c r="N79" s="4068"/>
      <c r="O79" s="4068"/>
      <c r="P79" s="4068"/>
      <c r="Q79" s="4068"/>
      <c r="R79" s="4068"/>
      <c r="S79" s="4099" t="s">
        <v>191</v>
      </c>
      <c r="T79" s="4219"/>
      <c r="U79" s="4219" t="s">
        <v>2448</v>
      </c>
      <c r="V79" s="4057" t="s">
        <v>653</v>
      </c>
      <c r="W79" s="4072"/>
      <c r="X79" s="4139" t="s">
        <v>2573</v>
      </c>
      <c r="Y79" s="4063" t="s">
        <v>649</v>
      </c>
      <c r="Z79" s="4075"/>
      <c r="AA79" s="4075"/>
      <c r="AB79" s="4076" t="s">
        <v>3204</v>
      </c>
      <c r="AC79" s="4066">
        <f t="shared" si="32"/>
        <v>0</v>
      </c>
      <c r="AD79" s="4077" t="s">
        <v>3205</v>
      </c>
      <c r="AE79" s="4077"/>
      <c r="AF79" s="4078">
        <v>100</v>
      </c>
      <c r="AG79" s="4078">
        <v>100</v>
      </c>
      <c r="AH79" s="4079"/>
      <c r="AI79" s="4079"/>
      <c r="AJ79" s="4079"/>
      <c r="AK79" s="4079"/>
      <c r="AL79" s="4079"/>
      <c r="AM79" s="4079"/>
      <c r="AN79" s="4079"/>
      <c r="AO79" s="4078">
        <v>120</v>
      </c>
      <c r="AP79" s="4078">
        <v>120</v>
      </c>
      <c r="AQ79" s="4080"/>
      <c r="AR79" s="4081"/>
      <c r="AS79" s="4081"/>
      <c r="AT79" s="4081"/>
      <c r="AU79" s="4082"/>
      <c r="AV79" s="4083"/>
      <c r="AW79" s="4084">
        <f t="shared" si="16"/>
        <v>0</v>
      </c>
      <c r="AX79" s="4085">
        <f>AW79/'[1]Radiología simple.'!$AO$8</f>
        <v>0</v>
      </c>
      <c r="AY79" s="4086" t="str">
        <f t="array" ref="AY79">_xlfn.IFS(AX79&lt;4,"estandar",AX79&gt;9,"compleja",AX79&gt;4,"avanzada")</f>
        <v>estandar</v>
      </c>
      <c r="AZ79" s="4087"/>
      <c r="BA79" s="4088"/>
      <c r="BB79" s="4088"/>
      <c r="BC79" s="4088"/>
      <c r="BD79" s="4089">
        <v>39.341140271493202</v>
      </c>
      <c r="BE79" s="4089">
        <v>97.631058823529401</v>
      </c>
      <c r="BF79" s="4090">
        <v>2</v>
      </c>
      <c r="BG79" s="4090"/>
      <c r="BH79" s="4089">
        <v>203.00633484162901</v>
      </c>
      <c r="BI79" s="4089">
        <f>SUM(BD79,BE79,BH79)</f>
        <v>339.97853393665162</v>
      </c>
      <c r="BJ79" s="4091"/>
      <c r="BK79" s="4089">
        <v>125.835425046118</v>
      </c>
      <c r="BL79" s="4089">
        <v>60</v>
      </c>
      <c r="BM79" s="4089">
        <v>3605</v>
      </c>
      <c r="BN79" s="4089">
        <v>40.633745306496898</v>
      </c>
      <c r="BO79" s="4089">
        <f>SUM(BI79,BK79,BL79,BM79,BN79)</f>
        <v>4171.4477042892668</v>
      </c>
      <c r="BP79" s="4089"/>
      <c r="BQ79" s="4092">
        <v>400</v>
      </c>
    </row>
    <row r="80" spans="1:69" ht="20.25" customHeight="1" x14ac:dyDescent="0.55000000000000004">
      <c r="A80" s="4173">
        <v>0</v>
      </c>
      <c r="B80" s="4174">
        <v>8</v>
      </c>
      <c r="C80" s="4173">
        <v>0</v>
      </c>
      <c r="D80" s="4174">
        <v>7</v>
      </c>
      <c r="E80" s="4173">
        <v>0</v>
      </c>
      <c r="F80" s="4174">
        <v>5</v>
      </c>
      <c r="G80" s="4173">
        <v>0</v>
      </c>
      <c r="H80" s="4174">
        <v>2</v>
      </c>
      <c r="I80" s="4154" t="s">
        <v>3206</v>
      </c>
      <c r="J80" s="4098" t="str">
        <f t="shared" si="34"/>
        <v>08070502</v>
      </c>
      <c r="K80" s="4068"/>
      <c r="L80" s="4068">
        <v>715301</v>
      </c>
      <c r="M80" s="4068"/>
      <c r="N80" s="4068"/>
      <c r="O80" s="4068"/>
      <c r="P80" s="4068"/>
      <c r="Q80" s="4068"/>
      <c r="R80" s="4068"/>
      <c r="S80" s="4057" t="s">
        <v>119</v>
      </c>
      <c r="T80" s="4101"/>
      <c r="U80" s="4101" t="s">
        <v>2449</v>
      </c>
      <c r="V80" s="4057" t="s">
        <v>240</v>
      </c>
      <c r="W80" s="4072"/>
      <c r="X80" s="4139" t="s">
        <v>2452</v>
      </c>
      <c r="Y80" s="4063" t="s">
        <v>649</v>
      </c>
      <c r="Z80" s="4075"/>
      <c r="AA80" s="4075"/>
      <c r="AB80" s="4104"/>
      <c r="AC80" s="4066">
        <f t="shared" si="32"/>
        <v>0</v>
      </c>
      <c r="AD80" s="4105"/>
      <c r="AE80" s="4105"/>
      <c r="AF80" s="4079"/>
      <c r="AG80" s="4079">
        <f t="shared" ref="AG80:AG83" si="35">SUM(AH80:AM80)</f>
        <v>0</v>
      </c>
      <c r="AH80" s="4079"/>
      <c r="AI80" s="4079"/>
      <c r="AJ80" s="4079"/>
      <c r="AK80" s="4079"/>
      <c r="AL80" s="4079"/>
      <c r="AM80" s="4079"/>
      <c r="AN80" s="4079"/>
      <c r="AO80" s="4079"/>
      <c r="AP80" s="4079"/>
      <c r="AQ80" s="4080"/>
      <c r="AR80" s="4081"/>
      <c r="AS80" s="4081"/>
      <c r="AT80" s="4081"/>
      <c r="AU80" s="4082"/>
      <c r="AV80" s="4083"/>
      <c r="AW80" s="4084">
        <f t="shared" si="16"/>
        <v>0</v>
      </c>
      <c r="AX80" s="4085">
        <f>AW80/'[1]Radiología simple.'!$AO$8</f>
        <v>0</v>
      </c>
      <c r="AY80" s="4086" t="str">
        <f t="array" ref="AY80">_xlfn.IFS(AX80&lt;4,"estandar",AX80&gt;9,"compleja",AX80&gt;4,"avanzada")</f>
        <v>estandar</v>
      </c>
      <c r="AZ80" s="4087"/>
      <c r="BA80" s="4088"/>
      <c r="BB80" s="4088"/>
      <c r="BC80" s="4088"/>
      <c r="BD80" s="4089">
        <v>49.176425339366503</v>
      </c>
      <c r="BE80" s="4089">
        <v>122.038823529412</v>
      </c>
      <c r="BF80" s="4090">
        <v>2</v>
      </c>
      <c r="BG80" s="4090"/>
      <c r="BH80" s="4089">
        <v>232.00723981900501</v>
      </c>
      <c r="BI80" s="4089">
        <f>SUM(BD80,BE80,BH80)</f>
        <v>403.22248868778354</v>
      </c>
      <c r="BJ80" s="4091"/>
      <c r="BK80" s="4089">
        <v>157.29428130764799</v>
      </c>
      <c r="BL80" s="4089">
        <v>60</v>
      </c>
      <c r="BM80" s="4089">
        <v>8105</v>
      </c>
      <c r="BN80" s="4089">
        <v>40.633745306496898</v>
      </c>
      <c r="BO80" s="4089">
        <f>SUM(BI80,BK80,BL80,BM80,BN80)</f>
        <v>8766.150515301928</v>
      </c>
      <c r="BP80" s="4089"/>
      <c r="BQ80" s="4092">
        <v>400</v>
      </c>
    </row>
    <row r="81" spans="1:69" ht="46.5" customHeight="1" x14ac:dyDescent="0.55000000000000004">
      <c r="A81" s="4173">
        <v>0</v>
      </c>
      <c r="B81" s="4174">
        <v>8</v>
      </c>
      <c r="C81" s="4173">
        <v>0</v>
      </c>
      <c r="D81" s="4174">
        <v>7</v>
      </c>
      <c r="E81" s="4173">
        <v>0</v>
      </c>
      <c r="F81" s="4174">
        <v>5</v>
      </c>
      <c r="G81" s="4173">
        <v>0</v>
      </c>
      <c r="H81" s="4174">
        <v>3</v>
      </c>
      <c r="I81" s="4154" t="s">
        <v>3207</v>
      </c>
      <c r="J81" s="4098" t="str">
        <f t="shared" si="34"/>
        <v>08070503</v>
      </c>
      <c r="K81" s="4068"/>
      <c r="L81" s="4068">
        <v>71531</v>
      </c>
      <c r="M81" s="4068"/>
      <c r="N81" s="4068"/>
      <c r="O81" s="4068"/>
      <c r="P81" s="4068"/>
      <c r="Q81" s="4068"/>
      <c r="R81" s="4068"/>
      <c r="S81" s="4220" t="s">
        <v>191</v>
      </c>
      <c r="T81" s="4158"/>
      <c r="U81" s="4158" t="s">
        <v>2450</v>
      </c>
      <c r="V81" s="4221" t="s">
        <v>653</v>
      </c>
      <c r="W81" s="4172"/>
      <c r="X81" s="4139" t="s">
        <v>2453</v>
      </c>
      <c r="Y81" s="4063" t="s">
        <v>649</v>
      </c>
      <c r="Z81" s="4075"/>
      <c r="AA81" s="4075"/>
      <c r="AB81" s="4104"/>
      <c r="AC81" s="4066">
        <f t="shared" si="32"/>
        <v>0</v>
      </c>
      <c r="AD81" s="4105"/>
      <c r="AE81" s="4105"/>
      <c r="AF81" s="4079"/>
      <c r="AG81" s="4079">
        <f t="shared" si="35"/>
        <v>0</v>
      </c>
      <c r="AH81" s="4079"/>
      <c r="AI81" s="4079"/>
      <c r="AJ81" s="4079"/>
      <c r="AK81" s="4079"/>
      <c r="AL81" s="4079"/>
      <c r="AM81" s="4079"/>
      <c r="AN81" s="4079"/>
      <c r="AO81" s="4079"/>
      <c r="AP81" s="4079"/>
      <c r="AQ81" s="4080"/>
      <c r="AR81" s="4081"/>
      <c r="AS81" s="4081"/>
      <c r="AT81" s="4081"/>
      <c r="AU81" s="4082"/>
      <c r="AV81" s="4083"/>
      <c r="AW81" s="4084">
        <f t="shared" si="16"/>
        <v>0</v>
      </c>
      <c r="AX81" s="4085">
        <f>AW81/'[1]Radiología simple.'!$AO$8</f>
        <v>0</v>
      </c>
      <c r="AY81" s="4086" t="str">
        <f t="array" ref="AY81">_xlfn.IFS(AX81&lt;4,"estandar",AX81&gt;9,"compleja",AX81&gt;4,"avanzada")</f>
        <v>estandar</v>
      </c>
      <c r="AZ81" s="4087"/>
      <c r="BA81" s="4088"/>
      <c r="BB81" s="4088"/>
      <c r="BC81" s="4088"/>
      <c r="BD81" s="4089">
        <v>39.341140271493202</v>
      </c>
      <c r="BE81" s="4089">
        <v>97.631058823529401</v>
      </c>
      <c r="BF81" s="4090">
        <v>2</v>
      </c>
      <c r="BG81" s="4090"/>
      <c r="BH81" s="4089">
        <v>203.00633484162901</v>
      </c>
      <c r="BI81" s="4089">
        <f>SUM(BD81,BE81,BH81)</f>
        <v>339.97853393665162</v>
      </c>
      <c r="BJ81" s="4091"/>
      <c r="BK81" s="4089">
        <v>125.835425046118</v>
      </c>
      <c r="BL81" s="4089">
        <v>30</v>
      </c>
      <c r="BM81" s="4089">
        <v>4660</v>
      </c>
      <c r="BN81" s="4089">
        <v>40.633745306496898</v>
      </c>
      <c r="BO81" s="4089">
        <f>SUM(BI81,BK81,BL81,BM81,BN81)</f>
        <v>5196.4477042892668</v>
      </c>
      <c r="BP81" s="4089"/>
      <c r="BQ81" s="4092">
        <v>200</v>
      </c>
    </row>
    <row r="82" spans="1:69" ht="20.25" customHeight="1" x14ac:dyDescent="0.55000000000000004">
      <c r="A82" s="4173">
        <v>0</v>
      </c>
      <c r="B82" s="4174">
        <v>8</v>
      </c>
      <c r="C82" s="4173">
        <v>0</v>
      </c>
      <c r="D82" s="4174">
        <v>7</v>
      </c>
      <c r="E82" s="4173">
        <v>0</v>
      </c>
      <c r="F82" s="4174">
        <v>5</v>
      </c>
      <c r="G82" s="4173">
        <v>0</v>
      </c>
      <c r="H82" s="4174">
        <v>4</v>
      </c>
      <c r="I82" s="4154" t="s">
        <v>3208</v>
      </c>
      <c r="J82" s="4098" t="str">
        <f t="shared" si="34"/>
        <v>08070504</v>
      </c>
      <c r="K82" s="4068"/>
      <c r="L82" s="4068">
        <v>71532</v>
      </c>
      <c r="M82" s="4068"/>
      <c r="N82" s="4068"/>
      <c r="O82" s="4068"/>
      <c r="P82" s="4068"/>
      <c r="Q82" s="4068"/>
      <c r="R82" s="4068"/>
      <c r="S82" s="4220" t="s">
        <v>191</v>
      </c>
      <c r="T82" s="4101"/>
      <c r="U82" s="4101" t="s">
        <v>2451</v>
      </c>
      <c r="V82" s="4221" t="s">
        <v>653</v>
      </c>
      <c r="W82" s="4172"/>
      <c r="X82" s="4139" t="s">
        <v>2448</v>
      </c>
      <c r="Y82" s="4063" t="s">
        <v>649</v>
      </c>
      <c r="Z82" s="4075"/>
      <c r="AA82" s="4075"/>
      <c r="AB82" s="4104"/>
      <c r="AC82" s="4066">
        <f t="shared" si="32"/>
        <v>0</v>
      </c>
      <c r="AD82" s="4105"/>
      <c r="AE82" s="4105"/>
      <c r="AF82" s="4079"/>
      <c r="AG82" s="4079">
        <f t="shared" si="35"/>
        <v>0</v>
      </c>
      <c r="AH82" s="4079"/>
      <c r="AI82" s="4079"/>
      <c r="AJ82" s="4079"/>
      <c r="AK82" s="4079"/>
      <c r="AL82" s="4079"/>
      <c r="AM82" s="4079"/>
      <c r="AN82" s="4079"/>
      <c r="AO82" s="4079"/>
      <c r="AP82" s="4079"/>
      <c r="AQ82" s="4080"/>
      <c r="AR82" s="4081"/>
      <c r="AS82" s="4081"/>
      <c r="AT82" s="4081"/>
      <c r="AU82" s="4082"/>
      <c r="AV82" s="4083"/>
      <c r="AW82" s="4084">
        <f t="shared" si="16"/>
        <v>0</v>
      </c>
      <c r="AX82" s="4085">
        <f>AW82/'[1]Radiología simple.'!$AO$8</f>
        <v>0</v>
      </c>
      <c r="AY82" s="4086" t="str">
        <f t="array" ref="AY82">_xlfn.IFS(AX82&lt;4,"estandar",AX82&gt;9,"compleja",AX82&gt;4,"avanzada")</f>
        <v>estandar</v>
      </c>
      <c r="AZ82" s="4087"/>
      <c r="BA82" s="4088"/>
      <c r="BB82" s="4088"/>
      <c r="BC82" s="4088"/>
      <c r="BD82" s="4089">
        <v>32.784283559577702</v>
      </c>
      <c r="BE82" s="4089">
        <v>81.359215686274496</v>
      </c>
      <c r="BF82" s="4090">
        <v>2</v>
      </c>
      <c r="BG82" s="4090"/>
      <c r="BH82" s="4089">
        <v>174.00542986425299</v>
      </c>
      <c r="BI82" s="4089">
        <f>SUM(BD82,BE82,BH82)</f>
        <v>288.1489291101052</v>
      </c>
      <c r="BJ82" s="4091"/>
      <c r="BK82" s="4089">
        <v>104.862854205099</v>
      </c>
      <c r="BL82" s="4089">
        <v>30</v>
      </c>
      <c r="BM82" s="4089">
        <v>2464</v>
      </c>
      <c r="BN82" s="4089">
        <v>40.633745306496898</v>
      </c>
      <c r="BO82" s="4089">
        <f>SUM(BI82,BK82,BL82,BM82,BN82)</f>
        <v>2927.6455286217015</v>
      </c>
      <c r="BP82" s="4089"/>
      <c r="BQ82" s="4092">
        <v>200</v>
      </c>
    </row>
    <row r="83" spans="1:69" ht="20.25" customHeight="1" x14ac:dyDescent="0.55000000000000004">
      <c r="A83" s="4173"/>
      <c r="B83" s="4174"/>
      <c r="C83" s="4173"/>
      <c r="D83" s="4174"/>
      <c r="E83" s="4173"/>
      <c r="F83" s="4174"/>
      <c r="G83" s="4173"/>
      <c r="H83" s="4174"/>
      <c r="I83" s="4154"/>
      <c r="J83" s="4161" t="str">
        <f t="shared" si="34"/>
        <v/>
      </c>
      <c r="K83" s="4068"/>
      <c r="L83" s="4068"/>
      <c r="M83" s="4068"/>
      <c r="N83" s="4068"/>
      <c r="O83" s="4068"/>
      <c r="P83" s="4068"/>
      <c r="Q83" s="4068"/>
      <c r="R83" s="4068"/>
      <c r="S83" s="4220"/>
      <c r="T83" s="4058" t="s">
        <v>3209</v>
      </c>
      <c r="U83" s="4177"/>
      <c r="V83" s="4220"/>
      <c r="W83" s="4172"/>
      <c r="X83" s="4139"/>
      <c r="Y83" s="4063" t="s">
        <v>649</v>
      </c>
      <c r="Z83" s="4075"/>
      <c r="AA83" s="4075"/>
      <c r="AB83" s="4104"/>
      <c r="AC83" s="4066">
        <f t="shared" si="32"/>
        <v>0</v>
      </c>
      <c r="AD83" s="4105"/>
      <c r="AE83" s="4105"/>
      <c r="AF83" s="4079"/>
      <c r="AG83" s="4079">
        <f t="shared" si="35"/>
        <v>0</v>
      </c>
      <c r="AH83" s="4079"/>
      <c r="AI83" s="4079"/>
      <c r="AJ83" s="4079"/>
      <c r="AK83" s="4079"/>
      <c r="AL83" s="4079"/>
      <c r="AM83" s="4079"/>
      <c r="AN83" s="4079"/>
      <c r="AO83" s="4079"/>
      <c r="AP83" s="4079"/>
      <c r="AQ83" s="4080"/>
      <c r="AR83" s="4081"/>
      <c r="AS83" s="4081"/>
      <c r="AT83" s="4081"/>
      <c r="AU83" s="4082"/>
      <c r="AV83" s="4083"/>
      <c r="AW83" s="4084">
        <f t="shared" si="16"/>
        <v>0</v>
      </c>
      <c r="AX83" s="4085">
        <f>AW83/'[1]Radiología simple.'!$AO$8</f>
        <v>0</v>
      </c>
      <c r="AY83" s="4086" t="str">
        <f t="array" ref="AY83">_xlfn.IFS(AX83&lt;4,"estandar",AX83&gt;9,"compleja",AX83&gt;4,"avanzada")</f>
        <v>estandar</v>
      </c>
      <c r="AZ83" s="4087"/>
      <c r="BA83" s="4088"/>
      <c r="BB83" s="4088"/>
      <c r="BC83" s="4088"/>
      <c r="BD83" s="4089"/>
      <c r="BE83" s="4089"/>
      <c r="BF83" s="4090"/>
      <c r="BG83" s="4090"/>
      <c r="BH83" s="4089"/>
      <c r="BI83" s="4089"/>
      <c r="BJ83" s="4091"/>
      <c r="BK83" s="4089"/>
      <c r="BL83" s="4089"/>
      <c r="BM83" s="4089"/>
      <c r="BN83" s="4089"/>
      <c r="BO83" s="4089"/>
      <c r="BP83" s="4089"/>
      <c r="BQ83" s="4092"/>
    </row>
    <row r="84" spans="1:69" ht="20.25" customHeight="1" x14ac:dyDescent="0.55000000000000004">
      <c r="A84" s="4054">
        <v>0</v>
      </c>
      <c r="B84" s="4053">
        <v>8</v>
      </c>
      <c r="C84" s="4054">
        <v>0</v>
      </c>
      <c r="D84" s="4053">
        <v>7</v>
      </c>
      <c r="E84" s="4054">
        <v>0</v>
      </c>
      <c r="F84" s="4053">
        <v>5</v>
      </c>
      <c r="G84" s="4054">
        <v>0</v>
      </c>
      <c r="H84" s="4054">
        <v>5</v>
      </c>
      <c r="I84" s="4098"/>
      <c r="J84" s="4098" t="str">
        <f t="shared" si="34"/>
        <v>08070505</v>
      </c>
      <c r="K84" s="4068"/>
      <c r="L84" s="4068"/>
      <c r="M84" s="4068"/>
      <c r="N84" s="4068"/>
      <c r="O84" s="4068"/>
      <c r="P84" s="4068"/>
      <c r="Q84" s="4068"/>
      <c r="R84" s="4068"/>
      <c r="S84" s="4099" t="s">
        <v>191</v>
      </c>
      <c r="T84" s="4058"/>
      <c r="U84" s="4058" t="s">
        <v>2452</v>
      </c>
      <c r="V84" s="4099" t="s">
        <v>291</v>
      </c>
      <c r="W84" s="4102"/>
      <c r="X84" s="4139"/>
      <c r="Y84" s="4063" t="s">
        <v>649</v>
      </c>
      <c r="Z84" s="4075"/>
      <c r="AA84" s="4075"/>
      <c r="AB84" s="4076" t="s">
        <v>3185</v>
      </c>
      <c r="AC84" s="4066">
        <f t="shared" si="32"/>
        <v>0</v>
      </c>
      <c r="AD84" s="4077" t="s">
        <v>3210</v>
      </c>
      <c r="AE84" s="4077"/>
      <c r="AF84" s="4078">
        <v>150</v>
      </c>
      <c r="AG84" s="4078">
        <v>150</v>
      </c>
      <c r="AH84" s="4079"/>
      <c r="AI84" s="4079"/>
      <c r="AJ84" s="4079"/>
      <c r="AK84" s="4079"/>
      <c r="AL84" s="4079"/>
      <c r="AM84" s="4079"/>
      <c r="AN84" s="4079"/>
      <c r="AO84" s="4078">
        <v>160</v>
      </c>
      <c r="AP84" s="4078">
        <v>160</v>
      </c>
      <c r="AQ84" s="4080"/>
      <c r="AR84" s="4081"/>
      <c r="AS84" s="4081"/>
      <c r="AT84" s="4081"/>
      <c r="AU84" s="4082"/>
      <c r="AV84" s="4083"/>
      <c r="AW84" s="4084">
        <f t="shared" si="16"/>
        <v>0</v>
      </c>
      <c r="AX84" s="4085">
        <f>AW84/'[1]Radiología simple.'!$AO$8</f>
        <v>0</v>
      </c>
      <c r="AY84" s="4086" t="str">
        <f t="array" ref="AY84">_xlfn.IFS(AX84&lt;4,"estandar",AX84&gt;9,"compleja",AX84&gt;4,"avanzada")</f>
        <v>estandar</v>
      </c>
      <c r="AZ84" s="4087"/>
      <c r="BA84" s="4088"/>
      <c r="BB84" s="4088"/>
      <c r="BC84" s="4088"/>
      <c r="BD84" s="4089"/>
      <c r="BE84" s="4089"/>
      <c r="BF84" s="4106"/>
      <c r="BG84" s="4106"/>
      <c r="BH84" s="4089"/>
      <c r="BI84" s="4089"/>
      <c r="BJ84" s="4091"/>
      <c r="BK84" s="4089"/>
      <c r="BL84" s="4089"/>
      <c r="BM84" s="4089"/>
      <c r="BN84" s="4089"/>
      <c r="BO84" s="4089"/>
      <c r="BP84" s="4089"/>
      <c r="BQ84" s="4092"/>
    </row>
    <row r="85" spans="1:69" ht="20.25" customHeight="1" x14ac:dyDescent="0.55000000000000004">
      <c r="A85" s="4054">
        <v>0</v>
      </c>
      <c r="B85" s="4053">
        <v>8</v>
      </c>
      <c r="C85" s="4054">
        <v>0</v>
      </c>
      <c r="D85" s="4053">
        <v>7</v>
      </c>
      <c r="E85" s="4054">
        <v>0</v>
      </c>
      <c r="F85" s="4053">
        <v>5</v>
      </c>
      <c r="G85" s="4054">
        <v>0</v>
      </c>
      <c r="H85" s="4054">
        <v>6</v>
      </c>
      <c r="I85" s="4098"/>
      <c r="J85" s="4098" t="str">
        <f t="shared" si="34"/>
        <v>08070506</v>
      </c>
      <c r="K85" s="4068"/>
      <c r="L85" s="4068"/>
      <c r="M85" s="4068"/>
      <c r="N85" s="4068"/>
      <c r="O85" s="4068"/>
      <c r="P85" s="4068"/>
      <c r="Q85" s="4068"/>
      <c r="R85" s="4068"/>
      <c r="S85" s="4099" t="s">
        <v>191</v>
      </c>
      <c r="T85" s="4222"/>
      <c r="U85" s="4222" t="s">
        <v>2453</v>
      </c>
      <c r="V85" s="4099" t="s">
        <v>291</v>
      </c>
      <c r="W85" s="4102"/>
      <c r="X85" s="4139"/>
      <c r="Y85" s="4063" t="s">
        <v>649</v>
      </c>
      <c r="Z85" s="4075"/>
      <c r="AA85" s="4075"/>
      <c r="AB85" s="4076" t="s">
        <v>3191</v>
      </c>
      <c r="AC85" s="4066">
        <f t="shared" si="32"/>
        <v>0</v>
      </c>
      <c r="AD85" s="4077" t="s">
        <v>3211</v>
      </c>
      <c r="AE85" s="4077"/>
      <c r="AF85" s="4078">
        <v>120</v>
      </c>
      <c r="AG85" s="4078">
        <v>120</v>
      </c>
      <c r="AH85" s="4079"/>
      <c r="AI85" s="4079"/>
      <c r="AJ85" s="4079"/>
      <c r="AK85" s="4079"/>
      <c r="AL85" s="4079"/>
      <c r="AM85" s="4079"/>
      <c r="AN85" s="4079"/>
      <c r="AO85" s="4078">
        <v>140</v>
      </c>
      <c r="AP85" s="4078">
        <v>140</v>
      </c>
      <c r="AQ85" s="4080"/>
      <c r="AR85" s="4081"/>
      <c r="AS85" s="4081"/>
      <c r="AT85" s="4081"/>
      <c r="AU85" s="4082"/>
      <c r="AV85" s="4083"/>
      <c r="AW85" s="4084">
        <f t="shared" si="16"/>
        <v>0</v>
      </c>
      <c r="AX85" s="4085">
        <f>AW85/'[1]Radiología simple.'!$AO$8</f>
        <v>0</v>
      </c>
      <c r="AY85" s="4086" t="str">
        <f t="array" ref="AY85">_xlfn.IFS(AX85&lt;4,"estandar",AX85&gt;9,"compleja",AX85&gt;4,"avanzada")</f>
        <v>estandar</v>
      </c>
      <c r="AZ85" s="4087"/>
      <c r="BA85" s="4088"/>
      <c r="BB85" s="4088"/>
      <c r="BC85" s="4088"/>
      <c r="BD85" s="4089"/>
      <c r="BE85" s="4089"/>
      <c r="BF85" s="4106"/>
      <c r="BG85" s="4106"/>
      <c r="BH85" s="4089"/>
      <c r="BI85" s="4089"/>
      <c r="BJ85" s="4091"/>
      <c r="BK85" s="4089"/>
      <c r="BL85" s="4089"/>
      <c r="BM85" s="4089"/>
      <c r="BN85" s="4089"/>
      <c r="BO85" s="4089"/>
      <c r="BP85" s="4089"/>
      <c r="BQ85" s="4092"/>
    </row>
    <row r="86" spans="1:69" ht="20.25" customHeight="1" x14ac:dyDescent="0.55000000000000004">
      <c r="A86" s="4054">
        <v>0</v>
      </c>
      <c r="B86" s="4053">
        <v>8</v>
      </c>
      <c r="C86" s="4054">
        <v>0</v>
      </c>
      <c r="D86" s="4053">
        <v>7</v>
      </c>
      <c r="E86" s="4054">
        <v>0</v>
      </c>
      <c r="F86" s="4053">
        <v>5</v>
      </c>
      <c r="G86" s="4054">
        <v>0</v>
      </c>
      <c r="H86" s="4054">
        <v>7</v>
      </c>
      <c r="I86" s="4098"/>
      <c r="J86" s="4098" t="str">
        <f t="shared" si="34"/>
        <v>08070507</v>
      </c>
      <c r="K86" s="4068"/>
      <c r="L86" s="4068"/>
      <c r="M86" s="4068"/>
      <c r="N86" s="4068"/>
      <c r="O86" s="4068"/>
      <c r="P86" s="4068"/>
      <c r="Q86" s="4068"/>
      <c r="R86" s="4068"/>
      <c r="S86" s="4099" t="s">
        <v>191</v>
      </c>
      <c r="T86" s="4101"/>
      <c r="U86" s="4101" t="s">
        <v>2454</v>
      </c>
      <c r="V86" s="4099" t="s">
        <v>291</v>
      </c>
      <c r="W86" s="4102"/>
      <c r="X86" s="4139"/>
      <c r="Y86" s="4063" t="s">
        <v>649</v>
      </c>
      <c r="Z86" s="4075"/>
      <c r="AA86" s="4075"/>
      <c r="AB86" s="4104"/>
      <c r="AC86" s="4066">
        <f t="shared" si="32"/>
        <v>0</v>
      </c>
      <c r="AD86" s="4105"/>
      <c r="AE86" s="4105"/>
      <c r="AF86" s="4079"/>
      <c r="AG86" s="4079">
        <f t="shared" ref="AG86:AG88" si="36">SUM(AH86:AM86)</f>
        <v>0</v>
      </c>
      <c r="AH86" s="4079"/>
      <c r="AI86" s="4079"/>
      <c r="AJ86" s="4079"/>
      <c r="AK86" s="4079"/>
      <c r="AL86" s="4079"/>
      <c r="AM86" s="4079"/>
      <c r="AN86" s="4079"/>
      <c r="AO86" s="4079"/>
      <c r="AP86" s="4079">
        <f t="shared" ref="AP86:AP89" si="37">SUM(AQ86:AU86)</f>
        <v>0</v>
      </c>
      <c r="AQ86" s="4080"/>
      <c r="AR86" s="4081"/>
      <c r="AS86" s="4081"/>
      <c r="AT86" s="4081"/>
      <c r="AU86" s="4082"/>
      <c r="AV86" s="4083"/>
      <c r="AW86" s="4084">
        <f t="shared" si="16"/>
        <v>0</v>
      </c>
      <c r="AX86" s="4085">
        <f>AW86/'[1]Radiología simple.'!$AO$8</f>
        <v>0</v>
      </c>
      <c r="AY86" s="4086" t="str">
        <f t="array" ref="AY86">_xlfn.IFS(AX86&lt;4,"estandar",AX86&gt;9,"compleja",AX86&gt;4,"avanzada")</f>
        <v>estandar</v>
      </c>
      <c r="AZ86" s="4087"/>
      <c r="BA86" s="4088"/>
      <c r="BB86" s="4088"/>
      <c r="BC86" s="4088"/>
      <c r="BD86" s="4089"/>
      <c r="BE86" s="4089"/>
      <c r="BF86" s="4106"/>
      <c r="BG86" s="4106"/>
      <c r="BH86" s="4089"/>
      <c r="BI86" s="4089"/>
      <c r="BJ86" s="4091"/>
      <c r="BK86" s="4089"/>
      <c r="BL86" s="4089"/>
      <c r="BM86" s="4089"/>
      <c r="BN86" s="4089"/>
      <c r="BO86" s="4089"/>
      <c r="BP86" s="4089"/>
      <c r="BQ86" s="4092"/>
    </row>
    <row r="87" spans="1:69" ht="45" customHeight="1" x14ac:dyDescent="0.55000000000000004">
      <c r="A87" s="4054">
        <v>0</v>
      </c>
      <c r="B87" s="4053">
        <v>8</v>
      </c>
      <c r="C87" s="4054">
        <v>0</v>
      </c>
      <c r="D87" s="4053">
        <v>7</v>
      </c>
      <c r="E87" s="4054">
        <v>0</v>
      </c>
      <c r="F87" s="4053">
        <v>5</v>
      </c>
      <c r="G87" s="4054">
        <v>0</v>
      </c>
      <c r="H87" s="4054">
        <v>8</v>
      </c>
      <c r="I87" s="4098"/>
      <c r="J87" s="4098" t="str">
        <f t="shared" si="34"/>
        <v>08070508</v>
      </c>
      <c r="K87" s="4068"/>
      <c r="L87" s="4068"/>
      <c r="M87" s="4068"/>
      <c r="N87" s="4068"/>
      <c r="O87" s="4068"/>
      <c r="P87" s="4068"/>
      <c r="Q87" s="4068"/>
      <c r="R87" s="4068"/>
      <c r="S87" s="4099" t="s">
        <v>191</v>
      </c>
      <c r="T87" s="4158"/>
      <c r="U87" s="4158" t="s">
        <v>2455</v>
      </c>
      <c r="V87" s="4099" t="s">
        <v>291</v>
      </c>
      <c r="W87" s="4102"/>
      <c r="X87" s="4139"/>
      <c r="Y87" s="4063" t="s">
        <v>649</v>
      </c>
      <c r="Z87" s="4075"/>
      <c r="AA87" s="4075"/>
      <c r="AB87" s="4104"/>
      <c r="AC87" s="4066">
        <f t="shared" si="32"/>
        <v>0</v>
      </c>
      <c r="AD87" s="4105"/>
      <c r="AE87" s="4105"/>
      <c r="AF87" s="4079"/>
      <c r="AG87" s="4079">
        <f t="shared" si="36"/>
        <v>0</v>
      </c>
      <c r="AH87" s="4079"/>
      <c r="AI87" s="4079"/>
      <c r="AJ87" s="4079"/>
      <c r="AK87" s="4079"/>
      <c r="AL87" s="4079"/>
      <c r="AM87" s="4079"/>
      <c r="AN87" s="4079"/>
      <c r="AO87" s="4079"/>
      <c r="AP87" s="4079">
        <f t="shared" si="37"/>
        <v>0</v>
      </c>
      <c r="AQ87" s="4080"/>
      <c r="AR87" s="4081"/>
      <c r="AS87" s="4081"/>
      <c r="AT87" s="4081"/>
      <c r="AU87" s="4082"/>
      <c r="AV87" s="4083"/>
      <c r="AW87" s="4084">
        <f t="shared" si="16"/>
        <v>0</v>
      </c>
      <c r="AX87" s="4085">
        <f>AW87/'[1]Radiología simple.'!$AO$8</f>
        <v>0</v>
      </c>
      <c r="AY87" s="4086" t="str">
        <f t="array" ref="AY87">_xlfn.IFS(AX87&lt;4,"estandar",AX87&gt;9,"compleja",AX87&gt;4,"avanzada")</f>
        <v>estandar</v>
      </c>
      <c r="AZ87" s="4087"/>
      <c r="BA87" s="4088"/>
      <c r="BB87" s="4088"/>
      <c r="BC87" s="4088"/>
      <c r="BD87" s="4089"/>
      <c r="BE87" s="4089"/>
      <c r="BF87" s="4106"/>
      <c r="BG87" s="4106"/>
      <c r="BH87" s="4089"/>
      <c r="BI87" s="4089"/>
      <c r="BJ87" s="4091"/>
      <c r="BK87" s="4089"/>
      <c r="BL87" s="4089"/>
      <c r="BM87" s="4089"/>
      <c r="BN87" s="4089"/>
      <c r="BO87" s="4089"/>
      <c r="BP87" s="4089"/>
      <c r="BQ87" s="4092"/>
    </row>
    <row r="88" spans="1:69" ht="20.25" customHeight="1" x14ac:dyDescent="0.55000000000000004">
      <c r="A88" s="4054">
        <v>0</v>
      </c>
      <c r="B88" s="4053">
        <v>8</v>
      </c>
      <c r="C88" s="4054">
        <v>0</v>
      </c>
      <c r="D88" s="4053">
        <v>7</v>
      </c>
      <c r="E88" s="4054">
        <v>0</v>
      </c>
      <c r="F88" s="4053">
        <v>5</v>
      </c>
      <c r="G88" s="4054">
        <v>0</v>
      </c>
      <c r="H88" s="4054">
        <v>9</v>
      </c>
      <c r="I88" s="4098"/>
      <c r="J88" s="4098" t="str">
        <f t="shared" si="34"/>
        <v>08070509</v>
      </c>
      <c r="K88" s="4068"/>
      <c r="L88" s="4068"/>
      <c r="M88" s="4068"/>
      <c r="N88" s="4068"/>
      <c r="O88" s="4068"/>
      <c r="P88" s="4068"/>
      <c r="Q88" s="4068"/>
      <c r="R88" s="4068"/>
      <c r="S88" s="4099" t="s">
        <v>191</v>
      </c>
      <c r="T88" s="4101"/>
      <c r="U88" s="4101" t="s">
        <v>2456</v>
      </c>
      <c r="V88" s="4099" t="s">
        <v>291</v>
      </c>
      <c r="W88" s="4102"/>
      <c r="X88" s="4139"/>
      <c r="Y88" s="4063" t="s">
        <v>649</v>
      </c>
      <c r="Z88" s="4075"/>
      <c r="AA88" s="4075"/>
      <c r="AB88" s="4104"/>
      <c r="AC88" s="4066">
        <f t="shared" si="32"/>
        <v>0</v>
      </c>
      <c r="AD88" s="4105"/>
      <c r="AE88" s="4105"/>
      <c r="AF88" s="4079"/>
      <c r="AG88" s="4079">
        <f t="shared" si="36"/>
        <v>0</v>
      </c>
      <c r="AH88" s="4079"/>
      <c r="AI88" s="4079"/>
      <c r="AJ88" s="4079"/>
      <c r="AK88" s="4079"/>
      <c r="AL88" s="4079"/>
      <c r="AM88" s="4079"/>
      <c r="AN88" s="4079"/>
      <c r="AO88" s="4079"/>
      <c r="AP88" s="4079">
        <f t="shared" si="37"/>
        <v>0</v>
      </c>
      <c r="AQ88" s="4080"/>
      <c r="AR88" s="4081"/>
      <c r="AS88" s="4081"/>
      <c r="AT88" s="4081"/>
      <c r="AU88" s="4082"/>
      <c r="AV88" s="4083"/>
      <c r="AW88" s="4084">
        <f t="shared" si="16"/>
        <v>0</v>
      </c>
      <c r="AX88" s="4085">
        <f>AW88/'[1]Radiología simple.'!$AO$8</f>
        <v>0</v>
      </c>
      <c r="AY88" s="4086" t="str">
        <f t="array" ref="AY88">_xlfn.IFS(AX88&lt;4,"estandar",AX88&gt;9,"compleja",AX88&gt;4,"avanzada")</f>
        <v>estandar</v>
      </c>
      <c r="AZ88" s="4087"/>
      <c r="BA88" s="4088"/>
      <c r="BB88" s="4088"/>
      <c r="BC88" s="4088"/>
      <c r="BD88" s="4089"/>
      <c r="BE88" s="4089"/>
      <c r="BF88" s="4106"/>
      <c r="BG88" s="4106"/>
      <c r="BH88" s="4089"/>
      <c r="BI88" s="4089"/>
      <c r="BJ88" s="4091"/>
      <c r="BK88" s="4089"/>
      <c r="BL88" s="4089"/>
      <c r="BM88" s="4089"/>
      <c r="BN88" s="4089"/>
      <c r="BO88" s="4089"/>
      <c r="BP88" s="4089"/>
      <c r="BQ88" s="4092"/>
    </row>
    <row r="89" spans="1:69" ht="20.25" hidden="1" customHeight="1" x14ac:dyDescent="0.55000000000000004">
      <c r="A89" s="4160"/>
      <c r="B89" s="4159"/>
      <c r="C89" s="4160"/>
      <c r="D89" s="4159"/>
      <c r="E89" s="4160"/>
      <c r="F89" s="4159"/>
      <c r="G89" s="4160"/>
      <c r="H89" s="4160"/>
      <c r="I89" s="4154"/>
      <c r="J89" s="4161" t="str">
        <f t="shared" si="34"/>
        <v/>
      </c>
      <c r="K89" s="4068"/>
      <c r="L89" s="4068"/>
      <c r="M89" s="4068"/>
      <c r="N89" s="4068"/>
      <c r="O89" s="4068"/>
      <c r="P89" s="4068"/>
      <c r="Q89" s="4068"/>
      <c r="R89" s="4068"/>
      <c r="S89" s="4162" t="s">
        <v>191</v>
      </c>
      <c r="T89" s="4182"/>
      <c r="U89" s="4163"/>
      <c r="V89" s="4099" t="s">
        <v>291</v>
      </c>
      <c r="W89" s="4102"/>
      <c r="X89" s="4139"/>
      <c r="Y89" s="4063" t="s">
        <v>649</v>
      </c>
      <c r="Z89" s="4075"/>
      <c r="AA89" s="4075"/>
      <c r="AB89" s="4104"/>
      <c r="AC89" s="4066">
        <f t="shared" si="32"/>
        <v>0</v>
      </c>
      <c r="AD89" s="4105"/>
      <c r="AE89" s="4105"/>
      <c r="AF89" s="4079"/>
      <c r="AG89" s="4079"/>
      <c r="AH89" s="4079"/>
      <c r="AI89" s="4079"/>
      <c r="AJ89" s="4079"/>
      <c r="AK89" s="4079"/>
      <c r="AL89" s="4079"/>
      <c r="AM89" s="4079"/>
      <c r="AN89" s="4079"/>
      <c r="AO89" s="4079"/>
      <c r="AP89" s="4079">
        <f t="shared" si="37"/>
        <v>0</v>
      </c>
      <c r="AQ89" s="4080"/>
      <c r="AR89" s="4081"/>
      <c r="AS89" s="4081"/>
      <c r="AT89" s="4081"/>
      <c r="AU89" s="4082"/>
      <c r="AV89" s="4083"/>
      <c r="AW89" s="4084">
        <f t="shared" si="16"/>
        <v>0</v>
      </c>
      <c r="AX89" s="4085">
        <f>AW89/'[1]Radiología simple.'!$AO$8</f>
        <v>0</v>
      </c>
      <c r="AY89" s="4086" t="str">
        <f t="array" ref="AY89">_xlfn.IFS(AX89&lt;4,"estandar",AX89&gt;9,"compleja",AX89&gt;4,"avanzada")</f>
        <v>estandar</v>
      </c>
      <c r="AZ89" s="4087"/>
      <c r="BA89" s="4088"/>
      <c r="BB89" s="4088"/>
      <c r="BC89" s="4088"/>
      <c r="BD89" s="4089"/>
      <c r="BE89" s="4089"/>
      <c r="BF89" s="4106"/>
      <c r="BG89" s="4106"/>
      <c r="BH89" s="4089"/>
      <c r="BI89" s="4089"/>
      <c r="BJ89" s="4091"/>
      <c r="BK89" s="4089"/>
      <c r="BL89" s="4089"/>
      <c r="BM89" s="4089"/>
      <c r="BN89" s="4089"/>
      <c r="BO89" s="4089"/>
      <c r="BP89" s="4089"/>
      <c r="BQ89" s="4092"/>
    </row>
    <row r="90" spans="1:69" ht="20.25" customHeight="1" x14ac:dyDescent="0.55000000000000004">
      <c r="A90" s="4054">
        <v>0</v>
      </c>
      <c r="B90" s="4053">
        <v>8</v>
      </c>
      <c r="C90" s="4054">
        <v>0</v>
      </c>
      <c r="D90" s="4053">
        <v>7</v>
      </c>
      <c r="E90" s="4054">
        <v>0</v>
      </c>
      <c r="F90" s="4053">
        <v>5</v>
      </c>
      <c r="G90" s="4054">
        <v>1</v>
      </c>
      <c r="H90" s="4054">
        <v>0</v>
      </c>
      <c r="I90" s="4154" t="s">
        <v>3212</v>
      </c>
      <c r="J90" s="4098" t="str">
        <f t="shared" si="34"/>
        <v>08070510</v>
      </c>
      <c r="K90" s="4068"/>
      <c r="L90" s="4068">
        <v>715291</v>
      </c>
      <c r="M90" s="4068"/>
      <c r="N90" s="4068"/>
      <c r="O90" s="4068"/>
      <c r="P90" s="4068"/>
      <c r="Q90" s="4068"/>
      <c r="R90" s="4068"/>
      <c r="S90" s="4057" t="s">
        <v>119</v>
      </c>
      <c r="T90" s="4058" t="s">
        <v>3213</v>
      </c>
      <c r="U90" s="4155"/>
      <c r="V90" s="4057" t="s">
        <v>240</v>
      </c>
      <c r="W90" s="4102"/>
      <c r="X90" s="4139"/>
      <c r="Y90" s="4063" t="s">
        <v>649</v>
      </c>
      <c r="Z90" s="4075"/>
      <c r="AA90" s="4075"/>
      <c r="AB90" s="4076" t="s">
        <v>3191</v>
      </c>
      <c r="AC90" s="4066">
        <f t="shared" si="32"/>
        <v>0</v>
      </c>
      <c r="AD90" s="4077" t="s">
        <v>3211</v>
      </c>
      <c r="AE90" s="4077"/>
      <c r="AF90" s="4078">
        <v>150</v>
      </c>
      <c r="AG90" s="4078">
        <v>150</v>
      </c>
      <c r="AH90" s="4079"/>
      <c r="AI90" s="4079"/>
      <c r="AJ90" s="4079"/>
      <c r="AK90" s="4079"/>
      <c r="AL90" s="4079"/>
      <c r="AM90" s="4079"/>
      <c r="AN90" s="4079"/>
      <c r="AO90" s="4078">
        <v>140</v>
      </c>
      <c r="AP90" s="4078">
        <v>140</v>
      </c>
      <c r="AQ90" s="4080"/>
      <c r="AR90" s="4081"/>
      <c r="AS90" s="4081"/>
      <c r="AT90" s="4081"/>
      <c r="AU90" s="4082"/>
      <c r="AV90" s="4083"/>
      <c r="AW90" s="4084">
        <f t="shared" si="16"/>
        <v>0</v>
      </c>
      <c r="AX90" s="4085">
        <f>AW90/'[1]Radiología simple.'!$AO$8</f>
        <v>0</v>
      </c>
      <c r="AY90" s="4086" t="str">
        <f t="array" ref="AY90">_xlfn.IFS(AX90&lt;4,"estandar",AX90&gt;9,"compleja",AX90&gt;4,"avanzada")</f>
        <v>estandar</v>
      </c>
      <c r="AZ90" s="4087"/>
      <c r="BA90" s="4088"/>
      <c r="BB90" s="4088"/>
      <c r="BC90" s="4088"/>
      <c r="BD90" s="4089">
        <v>39.341140271493202</v>
      </c>
      <c r="BE90" s="4089">
        <v>97.631058823529401</v>
      </c>
      <c r="BF90" s="4090">
        <v>2</v>
      </c>
      <c r="BG90" s="4090"/>
      <c r="BH90" s="4089">
        <v>203.00633484162901</v>
      </c>
      <c r="BI90" s="4089">
        <f>SUM(BD90,BE90,BH90)</f>
        <v>339.97853393665162</v>
      </c>
      <c r="BJ90" s="4091"/>
      <c r="BK90" s="4089">
        <v>125.835425046118</v>
      </c>
      <c r="BL90" s="4089">
        <v>60</v>
      </c>
      <c r="BM90" s="4089">
        <v>6137</v>
      </c>
      <c r="BN90" s="4089">
        <v>40.633745306496898</v>
      </c>
      <c r="BO90" s="4089">
        <f>SUM(BI90,BK90,BL90,BM90,BN90)</f>
        <v>6703.4477042892668</v>
      </c>
      <c r="BP90" s="4089"/>
      <c r="BQ90" s="4092">
        <v>400</v>
      </c>
    </row>
    <row r="91" spans="1:69" ht="20.25" customHeight="1" x14ac:dyDescent="0.55000000000000004">
      <c r="A91" s="4054">
        <v>0</v>
      </c>
      <c r="B91" s="4053">
        <v>8</v>
      </c>
      <c r="C91" s="4054">
        <v>0</v>
      </c>
      <c r="D91" s="4053">
        <v>7</v>
      </c>
      <c r="E91" s="4054">
        <v>0</v>
      </c>
      <c r="F91" s="4053">
        <v>5</v>
      </c>
      <c r="G91" s="4054">
        <v>1</v>
      </c>
      <c r="H91" s="4054">
        <v>1</v>
      </c>
      <c r="I91" s="4154"/>
      <c r="J91" s="4098" t="str">
        <f t="shared" si="34"/>
        <v>08070511</v>
      </c>
      <c r="K91" s="4068"/>
      <c r="L91" s="4068"/>
      <c r="M91" s="4068"/>
      <c r="N91" s="4068"/>
      <c r="O91" s="4068"/>
      <c r="P91" s="4068"/>
      <c r="Q91" s="4068"/>
      <c r="R91" s="4068"/>
      <c r="S91" s="4099" t="s">
        <v>191</v>
      </c>
      <c r="T91" s="4100"/>
      <c r="U91" s="4101" t="s">
        <v>2565</v>
      </c>
      <c r="V91" s="4099" t="s">
        <v>291</v>
      </c>
      <c r="W91" s="4102"/>
      <c r="X91" s="4139"/>
      <c r="Y91" s="4074"/>
      <c r="Z91" s="4075"/>
      <c r="AA91" s="4075"/>
      <c r="AB91" s="4104"/>
      <c r="AC91" s="4066">
        <f t="shared" si="32"/>
        <v>0</v>
      </c>
      <c r="AD91" s="4105"/>
      <c r="AE91" s="4105"/>
      <c r="AF91" s="4078">
        <v>120</v>
      </c>
      <c r="AG91" s="4078">
        <v>120</v>
      </c>
      <c r="AH91" s="4079"/>
      <c r="AI91" s="4079"/>
      <c r="AJ91" s="4079"/>
      <c r="AK91" s="4079"/>
      <c r="AL91" s="4079"/>
      <c r="AM91" s="4079"/>
      <c r="AN91" s="4079"/>
      <c r="AO91" s="4078">
        <v>120</v>
      </c>
      <c r="AP91" s="4078">
        <v>120</v>
      </c>
      <c r="AQ91" s="4080"/>
      <c r="AR91" s="4081"/>
      <c r="AS91" s="4081"/>
      <c r="AT91" s="4081"/>
      <c r="AU91" s="4082"/>
      <c r="AV91" s="4083"/>
      <c r="AW91" s="4084">
        <f t="shared" si="16"/>
        <v>0</v>
      </c>
      <c r="AX91" s="4085">
        <f>AW91/'[1]Radiología simple.'!$AO$8</f>
        <v>0</v>
      </c>
      <c r="AY91" s="4086" t="str">
        <f t="array" ref="AY91">_xlfn.IFS(AX91&lt;4,"estandar",AX91&gt;9,"compleja",AX91&gt;4,"avanzada")</f>
        <v>estandar</v>
      </c>
      <c r="AZ91" s="4087"/>
      <c r="BA91" s="4088"/>
      <c r="BB91" s="4088"/>
      <c r="BC91" s="4088"/>
      <c r="BD91" s="4089"/>
      <c r="BE91" s="4089"/>
      <c r="BF91" s="4106"/>
      <c r="BG91" s="4106"/>
      <c r="BH91" s="4089"/>
      <c r="BI91" s="4089"/>
      <c r="BJ91" s="4091"/>
      <c r="BK91" s="4089"/>
      <c r="BL91" s="4089"/>
      <c r="BM91" s="4089"/>
      <c r="BN91" s="4089"/>
      <c r="BO91" s="4089"/>
      <c r="BP91" s="4089"/>
      <c r="BQ91" s="4092"/>
    </row>
    <row r="92" spans="1:69" ht="20.25" customHeight="1" x14ac:dyDescent="0.55000000000000004">
      <c r="A92" s="4054">
        <v>0</v>
      </c>
      <c r="B92" s="4053">
        <v>8</v>
      </c>
      <c r="C92" s="4054">
        <v>0</v>
      </c>
      <c r="D92" s="4053">
        <v>7</v>
      </c>
      <c r="E92" s="4054">
        <v>0</v>
      </c>
      <c r="F92" s="4053">
        <v>5</v>
      </c>
      <c r="G92" s="4054">
        <v>1</v>
      </c>
      <c r="H92" s="4054">
        <v>2</v>
      </c>
      <c r="I92" s="4154"/>
      <c r="J92" s="4098" t="str">
        <f t="shared" si="34"/>
        <v>08070512</v>
      </c>
      <c r="K92" s="4068"/>
      <c r="L92" s="4068"/>
      <c r="M92" s="4068"/>
      <c r="N92" s="4068"/>
      <c r="O92" s="4068"/>
      <c r="P92" s="4068"/>
      <c r="Q92" s="4068"/>
      <c r="R92" s="4068"/>
      <c r="S92" s="4099" t="s">
        <v>191</v>
      </c>
      <c r="T92" s="4100"/>
      <c r="U92" s="4101" t="s">
        <v>2566</v>
      </c>
      <c r="V92" s="4099" t="s">
        <v>291</v>
      </c>
      <c r="W92" s="4102"/>
      <c r="X92" s="4139"/>
      <c r="Y92" s="4074"/>
      <c r="Z92" s="4075"/>
      <c r="AA92" s="4075"/>
      <c r="AB92" s="4104"/>
      <c r="AC92" s="4066">
        <f t="shared" si="32"/>
        <v>0</v>
      </c>
      <c r="AD92" s="4105"/>
      <c r="AE92" s="4105"/>
      <c r="AF92" s="4078">
        <v>150</v>
      </c>
      <c r="AG92" s="4078">
        <v>150</v>
      </c>
      <c r="AH92" s="4079"/>
      <c r="AI92" s="4079"/>
      <c r="AJ92" s="4079"/>
      <c r="AK92" s="4079"/>
      <c r="AL92" s="4079"/>
      <c r="AM92" s="4079"/>
      <c r="AN92" s="4079"/>
      <c r="AO92" s="4079"/>
      <c r="AP92" s="4079">
        <f t="shared" ref="AP92:AP95" si="38">SUM(AQ92:AU92)</f>
        <v>0</v>
      </c>
      <c r="AQ92" s="4080"/>
      <c r="AR92" s="4081"/>
      <c r="AS92" s="4081"/>
      <c r="AT92" s="4081"/>
      <c r="AU92" s="4082"/>
      <c r="AV92" s="4083"/>
      <c r="AW92" s="4084">
        <f t="shared" si="16"/>
        <v>0</v>
      </c>
      <c r="AX92" s="4085">
        <f>AW92/'[1]Radiología simple.'!$AO$8</f>
        <v>0</v>
      </c>
      <c r="AY92" s="4086" t="str">
        <f t="array" ref="AY92">_xlfn.IFS(AX92&lt;4,"estandar",AX92&gt;9,"compleja",AX92&gt;4,"avanzada")</f>
        <v>estandar</v>
      </c>
      <c r="AZ92" s="4087"/>
      <c r="BA92" s="4088"/>
      <c r="BB92" s="4088"/>
      <c r="BC92" s="4088"/>
      <c r="BD92" s="4089"/>
      <c r="BE92" s="4089"/>
      <c r="BF92" s="4106"/>
      <c r="BG92" s="4106"/>
      <c r="BH92" s="4089"/>
      <c r="BI92" s="4089"/>
      <c r="BJ92" s="4091"/>
      <c r="BK92" s="4089"/>
      <c r="BL92" s="4089"/>
      <c r="BM92" s="4089"/>
      <c r="BN92" s="4089"/>
      <c r="BO92" s="4089"/>
      <c r="BP92" s="4089"/>
      <c r="BQ92" s="4092"/>
    </row>
    <row r="93" spans="1:69" ht="20.25" hidden="1" customHeight="1" x14ac:dyDescent="0.55000000000000004">
      <c r="A93" s="4160"/>
      <c r="B93" s="4159"/>
      <c r="C93" s="4160"/>
      <c r="D93" s="4159"/>
      <c r="E93" s="4160"/>
      <c r="F93" s="4159"/>
      <c r="G93" s="4160"/>
      <c r="H93" s="4160"/>
      <c r="I93" s="4240"/>
      <c r="J93" s="4161" t="str">
        <f t="shared" si="34"/>
        <v/>
      </c>
      <c r="K93" s="4068"/>
      <c r="L93" s="4068"/>
      <c r="M93" s="4068"/>
      <c r="N93" s="4068"/>
      <c r="O93" s="4068"/>
      <c r="P93" s="4068"/>
      <c r="Q93" s="4068"/>
      <c r="R93" s="4068"/>
      <c r="S93" s="4162" t="s">
        <v>191</v>
      </c>
      <c r="T93" s="4100"/>
      <c r="U93" s="4163" t="s">
        <v>2567</v>
      </c>
      <c r="V93" s="4220" t="s">
        <v>268</v>
      </c>
      <c r="W93" s="4102"/>
      <c r="X93" s="4139"/>
      <c r="Y93" s="4074"/>
      <c r="Z93" s="4075"/>
      <c r="AA93" s="4075"/>
      <c r="AB93" s="4104"/>
      <c r="AC93" s="4066">
        <f t="shared" si="32"/>
        <v>0</v>
      </c>
      <c r="AD93" s="4105"/>
      <c r="AE93" s="4105"/>
      <c r="AF93" s="4078">
        <v>120</v>
      </c>
      <c r="AG93" s="4078">
        <v>120</v>
      </c>
      <c r="AH93" s="4079"/>
      <c r="AI93" s="4079"/>
      <c r="AJ93" s="4079"/>
      <c r="AK93" s="4079"/>
      <c r="AL93" s="4079"/>
      <c r="AM93" s="4079"/>
      <c r="AN93" s="4079"/>
      <c r="AO93" s="4079"/>
      <c r="AP93" s="4079">
        <f t="shared" si="38"/>
        <v>0</v>
      </c>
      <c r="AQ93" s="4080"/>
      <c r="AR93" s="4081"/>
      <c r="AS93" s="4081"/>
      <c r="AT93" s="4081"/>
      <c r="AU93" s="4082"/>
      <c r="AV93" s="4083"/>
      <c r="AW93" s="4084">
        <f t="shared" si="16"/>
        <v>0</v>
      </c>
      <c r="AX93" s="4085">
        <f>AW93/'[1]Radiología simple.'!$AO$8</f>
        <v>0</v>
      </c>
      <c r="AY93" s="4086" t="str">
        <f t="array" ref="AY93">_xlfn.IFS(AX93&lt;4,"estandar",AX93&gt;9,"compleja",AX93&gt;4,"avanzada")</f>
        <v>estandar</v>
      </c>
      <c r="AZ93" s="4087"/>
      <c r="BA93" s="4088"/>
      <c r="BB93" s="4088"/>
      <c r="BC93" s="4088"/>
      <c r="BD93" s="4089"/>
      <c r="BE93" s="4089"/>
      <c r="BF93" s="4106"/>
      <c r="BG93" s="4106"/>
      <c r="BH93" s="4089"/>
      <c r="BI93" s="4089"/>
      <c r="BJ93" s="4091"/>
      <c r="BK93" s="4089"/>
      <c r="BL93" s="4089"/>
      <c r="BM93" s="4089"/>
      <c r="BN93" s="4089"/>
      <c r="BO93" s="4089"/>
      <c r="BP93" s="4089"/>
      <c r="BQ93" s="4092"/>
    </row>
    <row r="94" spans="1:69" ht="20.25" customHeight="1" x14ac:dyDescent="0.55000000000000004">
      <c r="A94" s="4160"/>
      <c r="B94" s="4159"/>
      <c r="C94" s="4160"/>
      <c r="D94" s="4159"/>
      <c r="E94" s="4160"/>
      <c r="F94" s="4159"/>
      <c r="G94" s="4160"/>
      <c r="H94" s="4160"/>
      <c r="I94" s="4154"/>
      <c r="J94" s="4161" t="str">
        <f t="shared" si="34"/>
        <v/>
      </c>
      <c r="K94" s="4068"/>
      <c r="L94" s="4068"/>
      <c r="M94" s="4068"/>
      <c r="N94" s="4068"/>
      <c r="O94" s="4068"/>
      <c r="P94" s="4068"/>
      <c r="Q94" s="4068"/>
      <c r="R94" s="4068"/>
      <c r="S94" s="4099"/>
      <c r="T94" s="4100"/>
      <c r="U94" s="4177"/>
      <c r="V94" s="4169"/>
      <c r="W94" s="4102"/>
      <c r="X94" s="4139"/>
      <c r="Y94" s="4074"/>
      <c r="Z94" s="4075"/>
      <c r="AA94" s="4075"/>
      <c r="AB94" s="4104"/>
      <c r="AC94" s="4066">
        <f t="shared" si="32"/>
        <v>0</v>
      </c>
      <c r="AD94" s="4105"/>
      <c r="AE94" s="4105"/>
      <c r="AF94" s="4078">
        <v>150</v>
      </c>
      <c r="AG94" s="4078">
        <v>150</v>
      </c>
      <c r="AH94" s="4079"/>
      <c r="AI94" s="4079"/>
      <c r="AJ94" s="4079"/>
      <c r="AK94" s="4079"/>
      <c r="AL94" s="4079"/>
      <c r="AM94" s="4079"/>
      <c r="AN94" s="4079"/>
      <c r="AO94" s="4079"/>
      <c r="AP94" s="4079">
        <f t="shared" si="38"/>
        <v>0</v>
      </c>
      <c r="AQ94" s="4080"/>
      <c r="AR94" s="4081"/>
      <c r="AS94" s="4081"/>
      <c r="AT94" s="4081"/>
      <c r="AU94" s="4082"/>
      <c r="AV94" s="4083"/>
      <c r="AW94" s="4084">
        <f t="shared" si="16"/>
        <v>0</v>
      </c>
      <c r="AX94" s="4085">
        <f>AW94/'[1]Radiología simple.'!$AO$8</f>
        <v>0</v>
      </c>
      <c r="AY94" s="4086" t="str">
        <f t="array" ref="AY94">_xlfn.IFS(AX94&lt;4,"estandar",AX94&gt;9,"compleja",AX94&gt;4,"avanzada")</f>
        <v>estandar</v>
      </c>
      <c r="AZ94" s="4087"/>
      <c r="BA94" s="4088"/>
      <c r="BB94" s="4088"/>
      <c r="BC94" s="4088"/>
      <c r="BD94" s="4089"/>
      <c r="BE94" s="4089"/>
      <c r="BF94" s="4164"/>
      <c r="BG94" s="4164"/>
      <c r="BH94" s="4089"/>
      <c r="BI94" s="4089"/>
      <c r="BJ94" s="4091"/>
      <c r="BK94" s="4089"/>
      <c r="BL94" s="4089"/>
      <c r="BM94" s="4089"/>
      <c r="BN94" s="4089"/>
      <c r="BO94" s="4089"/>
      <c r="BP94" s="4089"/>
      <c r="BQ94" s="4092"/>
    </row>
    <row r="95" spans="1:69" ht="20.25" customHeight="1" x14ac:dyDescent="0.55000000000000004">
      <c r="A95" s="4054">
        <v>0</v>
      </c>
      <c r="B95" s="4053">
        <v>8</v>
      </c>
      <c r="C95" s="4054">
        <v>0</v>
      </c>
      <c r="D95" s="4053">
        <v>7</v>
      </c>
      <c r="E95" s="4054">
        <v>0</v>
      </c>
      <c r="F95" s="4053">
        <v>6</v>
      </c>
      <c r="G95" s="4054">
        <v>0</v>
      </c>
      <c r="H95" s="4054">
        <v>0</v>
      </c>
      <c r="I95" s="4308" t="s">
        <v>3214</v>
      </c>
      <c r="J95" s="4098" t="str">
        <f t="shared" si="34"/>
        <v>08070600</v>
      </c>
      <c r="K95" s="4068"/>
      <c r="L95" s="4068">
        <v>715462</v>
      </c>
      <c r="M95" s="4068"/>
      <c r="N95" s="4068"/>
      <c r="O95" s="4068"/>
      <c r="P95" s="4068"/>
      <c r="Q95" s="4068"/>
      <c r="R95" s="4068"/>
      <c r="S95" s="4099" t="s">
        <v>191</v>
      </c>
      <c r="T95" s="4058" t="s">
        <v>2543</v>
      </c>
      <c r="U95" s="4223"/>
      <c r="V95" s="4099" t="s">
        <v>291</v>
      </c>
      <c r="W95" s="4102"/>
      <c r="X95" s="4224" t="s">
        <v>2543</v>
      </c>
      <c r="Y95" s="4063" t="s">
        <v>649</v>
      </c>
      <c r="Z95" s="4075"/>
      <c r="AA95" s="4075"/>
      <c r="AB95" s="4076" t="s">
        <v>3215</v>
      </c>
      <c r="AC95" s="4066">
        <f t="shared" si="32"/>
        <v>0</v>
      </c>
      <c r="AD95" s="4077" t="s">
        <v>3216</v>
      </c>
      <c r="AE95" s="4077"/>
      <c r="AF95" s="4078">
        <v>120</v>
      </c>
      <c r="AG95" s="4078">
        <v>120</v>
      </c>
      <c r="AH95" s="4079"/>
      <c r="AI95" s="4079"/>
      <c r="AJ95" s="4079"/>
      <c r="AK95" s="4079"/>
      <c r="AL95" s="4079"/>
      <c r="AM95" s="4079"/>
      <c r="AN95" s="4079"/>
      <c r="AO95" s="4079"/>
      <c r="AP95" s="4079">
        <f t="shared" si="38"/>
        <v>0</v>
      </c>
      <c r="AQ95" s="4080"/>
      <c r="AR95" s="4081"/>
      <c r="AS95" s="4081"/>
      <c r="AT95" s="4081"/>
      <c r="AU95" s="4082"/>
      <c r="AV95" s="4083"/>
      <c r="AW95" s="4084">
        <f t="shared" si="16"/>
        <v>0</v>
      </c>
      <c r="AX95" s="4085">
        <f>AW95/'[1]Radiología simple.'!$AO$8</f>
        <v>0</v>
      </c>
      <c r="AY95" s="4086" t="str">
        <f t="array" ref="AY95">_xlfn.IFS(AX95&lt;4,"estandar",AX95&gt;9,"compleja",AX95&gt;4,"avanzada")</f>
        <v>estandar</v>
      </c>
      <c r="AZ95" s="4087"/>
      <c r="BA95" s="4088"/>
      <c r="BB95" s="4088"/>
      <c r="BC95" s="4088"/>
      <c r="BD95" s="4089">
        <v>65.568567119155304</v>
      </c>
      <c r="BE95" s="4089">
        <v>162.71843137254899</v>
      </c>
      <c r="BF95" s="4164">
        <v>2</v>
      </c>
      <c r="BG95" s="4164"/>
      <c r="BH95" s="4089">
        <v>319.00995475113098</v>
      </c>
      <c r="BI95" s="4089">
        <f>SUM(BD95,BE95,BH95)</f>
        <v>547.29695324283534</v>
      </c>
      <c r="BJ95" s="4091"/>
      <c r="BK95" s="4089">
        <v>209.725708410197</v>
      </c>
      <c r="BL95" s="4089">
        <v>45</v>
      </c>
      <c r="BM95" s="4089">
        <v>8270</v>
      </c>
      <c r="BN95" s="4089">
        <v>40.633745306496898</v>
      </c>
      <c r="BO95" s="4089">
        <f>SUM(BI95,BK95,BL95,BM95,BN95)</f>
        <v>9112.6564069595297</v>
      </c>
      <c r="BP95" s="4089"/>
      <c r="BQ95" s="4092">
        <v>300</v>
      </c>
    </row>
    <row r="96" spans="1:69" ht="20.25" customHeight="1" x14ac:dyDescent="0.55000000000000004">
      <c r="A96" s="4054">
        <v>0</v>
      </c>
      <c r="B96" s="4053">
        <v>8</v>
      </c>
      <c r="C96" s="4054">
        <v>0</v>
      </c>
      <c r="D96" s="4053">
        <v>7</v>
      </c>
      <c r="E96" s="4054">
        <v>0</v>
      </c>
      <c r="F96" s="4053">
        <v>6</v>
      </c>
      <c r="G96" s="4054">
        <v>0</v>
      </c>
      <c r="H96" s="4054">
        <v>1</v>
      </c>
      <c r="I96" s="4154"/>
      <c r="J96" s="4098" t="str">
        <f t="shared" si="34"/>
        <v>08070601</v>
      </c>
      <c r="K96" s="4068"/>
      <c r="L96" s="4068"/>
      <c r="M96" s="4068"/>
      <c r="N96" s="4068"/>
      <c r="O96" s="4068"/>
      <c r="P96" s="4068"/>
      <c r="Q96" s="4068"/>
      <c r="R96" s="4068"/>
      <c r="S96" s="4099" t="s">
        <v>191</v>
      </c>
      <c r="T96" s="4101"/>
      <c r="U96" s="4101" t="s">
        <v>2544</v>
      </c>
      <c r="V96" s="4099" t="s">
        <v>291</v>
      </c>
      <c r="W96" s="4102"/>
      <c r="X96" s="4224"/>
      <c r="Y96" s="4074"/>
      <c r="Z96" s="4075"/>
      <c r="AA96" s="4075"/>
      <c r="AB96" s="4225"/>
      <c r="AC96" s="4066">
        <f t="shared" si="32"/>
        <v>0</v>
      </c>
      <c r="AD96" s="4226"/>
      <c r="AE96" s="4226"/>
      <c r="AF96" s="4079"/>
      <c r="AG96" s="4079">
        <f t="shared" ref="AG96:AG110" si="39">SUM(AH96:AM96)</f>
        <v>0</v>
      </c>
      <c r="AH96" s="4079"/>
      <c r="AI96" s="4079"/>
      <c r="AJ96" s="4079"/>
      <c r="AK96" s="4079"/>
      <c r="AL96" s="4079"/>
      <c r="AM96" s="4079"/>
      <c r="AN96" s="4079"/>
      <c r="AO96" s="4078">
        <v>160</v>
      </c>
      <c r="AP96" s="4079"/>
      <c r="AQ96" s="4080"/>
      <c r="AR96" s="4081"/>
      <c r="AS96" s="4081"/>
      <c r="AT96" s="4081"/>
      <c r="AU96" s="4082"/>
      <c r="AV96" s="4083"/>
      <c r="AW96" s="4084">
        <f t="shared" ref="AW96:AW115" si="40">(AZ96*AP96)+(BA96*AG96)+(BB96*AG96)+(BC96*AG96)</f>
        <v>0</v>
      </c>
      <c r="AX96" s="4085">
        <f>AW96/'[1]Radiología simple.'!$AO$8</f>
        <v>0</v>
      </c>
      <c r="AY96" s="4086" t="str">
        <f t="array" ref="AY96">_xlfn.IFS(AX96&lt;4,"estandar",AX96&gt;9,"compleja",AX96&gt;4,"avanzada")</f>
        <v>estandar</v>
      </c>
      <c r="AZ96" s="4087"/>
      <c r="BA96" s="4088"/>
      <c r="BB96" s="4088"/>
      <c r="BC96" s="4088"/>
      <c r="BD96" s="4089"/>
      <c r="BE96" s="4089"/>
      <c r="BF96" s="4164"/>
      <c r="BG96" s="4164"/>
      <c r="BH96" s="4089"/>
      <c r="BI96" s="4089"/>
      <c r="BJ96" s="4091"/>
      <c r="BK96" s="4089"/>
      <c r="BL96" s="4089"/>
      <c r="BM96" s="4089"/>
      <c r="BN96" s="4089"/>
      <c r="BO96" s="4089"/>
      <c r="BP96" s="4089"/>
      <c r="BQ96" s="4092"/>
    </row>
    <row r="97" spans="1:69" ht="42" customHeight="1" x14ac:dyDescent="0.55000000000000004">
      <c r="A97" s="4054">
        <v>0</v>
      </c>
      <c r="B97" s="4053">
        <v>8</v>
      </c>
      <c r="C97" s="4054">
        <v>0</v>
      </c>
      <c r="D97" s="4053">
        <v>7</v>
      </c>
      <c r="E97" s="4054">
        <v>0</v>
      </c>
      <c r="F97" s="4053">
        <v>6</v>
      </c>
      <c r="G97" s="4054">
        <v>0</v>
      </c>
      <c r="H97" s="4054">
        <v>2</v>
      </c>
      <c r="I97" s="4154"/>
      <c r="J97" s="4098" t="str">
        <f t="shared" si="34"/>
        <v>08070602</v>
      </c>
      <c r="K97" s="4068"/>
      <c r="L97" s="4068"/>
      <c r="M97" s="4068"/>
      <c r="N97" s="4068"/>
      <c r="O97" s="4068"/>
      <c r="P97" s="4068"/>
      <c r="Q97" s="4068"/>
      <c r="R97" s="4068"/>
      <c r="S97" s="4099" t="s">
        <v>191</v>
      </c>
      <c r="T97" s="4101"/>
      <c r="U97" s="4158" t="s">
        <v>2545</v>
      </c>
      <c r="V97" s="4099" t="s">
        <v>291</v>
      </c>
      <c r="W97" s="4102"/>
      <c r="X97" s="4224"/>
      <c r="Y97" s="4074"/>
      <c r="Z97" s="4075"/>
      <c r="AA97" s="4075"/>
      <c r="AB97" s="4225"/>
      <c r="AC97" s="4066">
        <f t="shared" si="32"/>
        <v>0</v>
      </c>
      <c r="AD97" s="4226"/>
      <c r="AE97" s="4226"/>
      <c r="AF97" s="4079"/>
      <c r="AG97" s="4079">
        <f t="shared" si="39"/>
        <v>0</v>
      </c>
      <c r="AH97" s="4079"/>
      <c r="AI97" s="4079"/>
      <c r="AJ97" s="4079"/>
      <c r="AK97" s="4079"/>
      <c r="AL97" s="4079"/>
      <c r="AM97" s="4079"/>
      <c r="AN97" s="4079"/>
      <c r="AO97" s="4078">
        <v>140</v>
      </c>
      <c r="AP97" s="4078">
        <v>160</v>
      </c>
      <c r="AQ97" s="4080"/>
      <c r="AR97" s="4081"/>
      <c r="AS97" s="4081"/>
      <c r="AT97" s="4081"/>
      <c r="AU97" s="4082"/>
      <c r="AV97" s="4083"/>
      <c r="AW97" s="4084">
        <f t="shared" si="40"/>
        <v>0</v>
      </c>
      <c r="AX97" s="4085">
        <f>AW97/'[1]Radiología simple.'!$AO$8</f>
        <v>0</v>
      </c>
      <c r="AY97" s="4086" t="str">
        <f t="array" ref="AY97">_xlfn.IFS(AX97&lt;4,"estandar",AX97&gt;9,"compleja",AX97&gt;4,"avanzada")</f>
        <v>estandar</v>
      </c>
      <c r="AZ97" s="4087"/>
      <c r="BA97" s="4088"/>
      <c r="BB97" s="4088"/>
      <c r="BC97" s="4088"/>
      <c r="BD97" s="4089"/>
      <c r="BE97" s="4089"/>
      <c r="BF97" s="4164"/>
      <c r="BG97" s="4164"/>
      <c r="BH97" s="4089"/>
      <c r="BI97" s="4089"/>
      <c r="BJ97" s="4091"/>
      <c r="BK97" s="4089"/>
      <c r="BL97" s="4089"/>
      <c r="BM97" s="4089"/>
      <c r="BN97" s="4089"/>
      <c r="BO97" s="4089"/>
      <c r="BP97" s="4089"/>
      <c r="BQ97" s="4092"/>
    </row>
    <row r="98" spans="1:69" ht="20.25" customHeight="1" x14ac:dyDescent="0.55000000000000004">
      <c r="A98" s="4054">
        <v>0</v>
      </c>
      <c r="B98" s="4053">
        <v>8</v>
      </c>
      <c r="C98" s="4054">
        <v>0</v>
      </c>
      <c r="D98" s="4053">
        <v>7</v>
      </c>
      <c r="E98" s="4054">
        <v>0</v>
      </c>
      <c r="F98" s="4053">
        <v>6</v>
      </c>
      <c r="G98" s="4054">
        <v>0</v>
      </c>
      <c r="H98" s="4054">
        <v>3</v>
      </c>
      <c r="I98" s="4154"/>
      <c r="J98" s="4098" t="str">
        <f t="shared" si="34"/>
        <v>08070603</v>
      </c>
      <c r="K98" s="4068"/>
      <c r="L98" s="4068"/>
      <c r="M98" s="4068"/>
      <c r="N98" s="4068"/>
      <c r="O98" s="4068"/>
      <c r="P98" s="4068"/>
      <c r="Q98" s="4068"/>
      <c r="R98" s="4068"/>
      <c r="S98" s="4099" t="s">
        <v>191</v>
      </c>
      <c r="T98" s="4101"/>
      <c r="U98" s="4101" t="s">
        <v>2546</v>
      </c>
      <c r="V98" s="4099" t="s">
        <v>291</v>
      </c>
      <c r="W98" s="4102"/>
      <c r="X98" s="4224"/>
      <c r="Y98" s="4074"/>
      <c r="Z98" s="4075"/>
      <c r="AA98" s="4075"/>
      <c r="AB98" s="4225"/>
      <c r="AC98" s="4066">
        <f t="shared" si="32"/>
        <v>0</v>
      </c>
      <c r="AD98" s="4226"/>
      <c r="AE98" s="4226"/>
      <c r="AF98" s="4079"/>
      <c r="AG98" s="4079">
        <f t="shared" si="39"/>
        <v>0</v>
      </c>
      <c r="AH98" s="4079"/>
      <c r="AI98" s="4079"/>
      <c r="AJ98" s="4079"/>
      <c r="AK98" s="4079"/>
      <c r="AL98" s="4079"/>
      <c r="AM98" s="4079"/>
      <c r="AN98" s="4079"/>
      <c r="AO98" s="4079"/>
      <c r="AP98" s="4078">
        <v>140</v>
      </c>
      <c r="AQ98" s="4080"/>
      <c r="AR98" s="4081"/>
      <c r="AS98" s="4081"/>
      <c r="AT98" s="4081"/>
      <c r="AU98" s="4082"/>
      <c r="AV98" s="4083"/>
      <c r="AW98" s="4084">
        <f t="shared" si="40"/>
        <v>0</v>
      </c>
      <c r="AX98" s="4085">
        <f>AW98/'[1]Radiología simple.'!$AO$8</f>
        <v>0</v>
      </c>
      <c r="AY98" s="4086" t="str">
        <f t="array" ref="AY98">_xlfn.IFS(AX98&lt;4,"estandar",AX98&gt;9,"compleja",AX98&gt;4,"avanzada")</f>
        <v>estandar</v>
      </c>
      <c r="AZ98" s="4087"/>
      <c r="BA98" s="4088"/>
      <c r="BB98" s="4088"/>
      <c r="BC98" s="4088"/>
      <c r="BD98" s="4089"/>
      <c r="BE98" s="4089"/>
      <c r="BF98" s="4164"/>
      <c r="BG98" s="4164"/>
      <c r="BH98" s="4089"/>
      <c r="BI98" s="4089"/>
      <c r="BJ98" s="4091"/>
      <c r="BK98" s="4089"/>
      <c r="BL98" s="4089"/>
      <c r="BM98" s="4089"/>
      <c r="BN98" s="4089"/>
      <c r="BO98" s="4089"/>
      <c r="BP98" s="4089"/>
      <c r="BQ98" s="4092"/>
    </row>
    <row r="99" spans="1:69" ht="20.25" customHeight="1" x14ac:dyDescent="0.55000000000000004">
      <c r="A99" s="4054">
        <v>0</v>
      </c>
      <c r="B99" s="4053">
        <v>8</v>
      </c>
      <c r="C99" s="4054">
        <v>0</v>
      </c>
      <c r="D99" s="4053">
        <v>7</v>
      </c>
      <c r="E99" s="4054">
        <v>0</v>
      </c>
      <c r="F99" s="4053">
        <v>6</v>
      </c>
      <c r="G99" s="4054">
        <v>0</v>
      </c>
      <c r="H99" s="4054">
        <v>4</v>
      </c>
      <c r="I99" s="4154"/>
      <c r="J99" s="4098" t="str">
        <f t="shared" si="34"/>
        <v>08070604</v>
      </c>
      <c r="K99" s="4068"/>
      <c r="L99" s="4068"/>
      <c r="M99" s="4068"/>
      <c r="N99" s="4068"/>
      <c r="O99" s="4068"/>
      <c r="P99" s="4068"/>
      <c r="Q99" s="4068"/>
      <c r="R99" s="4068"/>
      <c r="S99" s="4099" t="s">
        <v>191</v>
      </c>
      <c r="T99" s="4101"/>
      <c r="U99" s="4101" t="s">
        <v>2547</v>
      </c>
      <c r="V99" s="4099" t="s">
        <v>291</v>
      </c>
      <c r="W99" s="4102"/>
      <c r="X99" s="4224"/>
      <c r="Y99" s="4074"/>
      <c r="Z99" s="4075"/>
      <c r="AA99" s="4075"/>
      <c r="AB99" s="4225"/>
      <c r="AC99" s="4066">
        <f t="shared" si="32"/>
        <v>0</v>
      </c>
      <c r="AD99" s="4226"/>
      <c r="AE99" s="4226"/>
      <c r="AF99" s="4079"/>
      <c r="AG99" s="4079">
        <f t="shared" si="39"/>
        <v>0</v>
      </c>
      <c r="AH99" s="4079"/>
      <c r="AI99" s="4079"/>
      <c r="AJ99" s="4079"/>
      <c r="AK99" s="4079"/>
      <c r="AL99" s="4079"/>
      <c r="AM99" s="4079"/>
      <c r="AN99" s="4079"/>
      <c r="AO99" s="4079"/>
      <c r="AP99" s="4079">
        <f t="shared" ref="AP99:AP109" si="41">SUM(AQ99:AU99)</f>
        <v>0</v>
      </c>
      <c r="AQ99" s="4080"/>
      <c r="AR99" s="4081"/>
      <c r="AS99" s="4081"/>
      <c r="AT99" s="4081"/>
      <c r="AU99" s="4082"/>
      <c r="AV99" s="4083"/>
      <c r="AW99" s="4084">
        <f t="shared" si="40"/>
        <v>0</v>
      </c>
      <c r="AX99" s="4085">
        <f>AW99/'[1]Radiología simple.'!$AO$8</f>
        <v>0</v>
      </c>
      <c r="AY99" s="4086" t="str">
        <f t="array" ref="AY99">_xlfn.IFS(AX99&lt;4,"estandar",AX99&gt;9,"compleja",AX99&gt;4,"avanzada")</f>
        <v>estandar</v>
      </c>
      <c r="AZ99" s="4087"/>
      <c r="BA99" s="4088"/>
      <c r="BB99" s="4088"/>
      <c r="BC99" s="4088"/>
      <c r="BD99" s="4089"/>
      <c r="BE99" s="4089"/>
      <c r="BF99" s="4164"/>
      <c r="BG99" s="4164"/>
      <c r="BH99" s="4089"/>
      <c r="BI99" s="4089"/>
      <c r="BJ99" s="4091"/>
      <c r="BK99" s="4089"/>
      <c r="BL99" s="4089"/>
      <c r="BM99" s="4089"/>
      <c r="BN99" s="4089"/>
      <c r="BO99" s="4089"/>
      <c r="BP99" s="4089"/>
      <c r="BQ99" s="4092"/>
    </row>
    <row r="100" spans="1:69" ht="20.25" customHeight="1" x14ac:dyDescent="0.55000000000000004">
      <c r="A100" s="4054">
        <v>0</v>
      </c>
      <c r="B100" s="4053">
        <v>8</v>
      </c>
      <c r="C100" s="4054">
        <v>0</v>
      </c>
      <c r="D100" s="4053">
        <v>7</v>
      </c>
      <c r="E100" s="4054">
        <v>0</v>
      </c>
      <c r="F100" s="4053">
        <v>6</v>
      </c>
      <c r="G100" s="4054">
        <v>0</v>
      </c>
      <c r="H100" s="4054">
        <v>5</v>
      </c>
      <c r="I100" s="4154"/>
      <c r="J100" s="4098" t="str">
        <f t="shared" si="34"/>
        <v>08070605</v>
      </c>
      <c r="K100" s="4068"/>
      <c r="L100" s="4068"/>
      <c r="M100" s="4068"/>
      <c r="N100" s="4068"/>
      <c r="O100" s="4068"/>
      <c r="P100" s="4068"/>
      <c r="Q100" s="4068"/>
      <c r="R100" s="4068"/>
      <c r="S100" s="4099" t="s">
        <v>191</v>
      </c>
      <c r="T100" s="4101"/>
      <c r="U100" s="4101" t="s">
        <v>2548</v>
      </c>
      <c r="V100" s="4099" t="s">
        <v>291</v>
      </c>
      <c r="W100" s="4102"/>
      <c r="X100" s="4224"/>
      <c r="Y100" s="4074"/>
      <c r="Z100" s="4075"/>
      <c r="AA100" s="4075"/>
      <c r="AB100" s="4225"/>
      <c r="AC100" s="4066">
        <f t="shared" si="32"/>
        <v>0</v>
      </c>
      <c r="AD100" s="4226"/>
      <c r="AE100" s="4226"/>
      <c r="AF100" s="4079"/>
      <c r="AG100" s="4079">
        <f t="shared" si="39"/>
        <v>0</v>
      </c>
      <c r="AH100" s="4079"/>
      <c r="AI100" s="4079"/>
      <c r="AJ100" s="4079"/>
      <c r="AK100" s="4079"/>
      <c r="AL100" s="4079"/>
      <c r="AM100" s="4079"/>
      <c r="AN100" s="4079"/>
      <c r="AO100" s="4079"/>
      <c r="AP100" s="4079">
        <f t="shared" si="41"/>
        <v>0</v>
      </c>
      <c r="AQ100" s="4080"/>
      <c r="AR100" s="4081"/>
      <c r="AS100" s="4081"/>
      <c r="AT100" s="4081"/>
      <c r="AU100" s="4082"/>
      <c r="AV100" s="4083"/>
      <c r="AW100" s="4084">
        <f t="shared" si="40"/>
        <v>0</v>
      </c>
      <c r="AX100" s="4085">
        <f>AW100/'[1]Radiología simple.'!$AO$8</f>
        <v>0</v>
      </c>
      <c r="AY100" s="4086" t="str">
        <f t="array" ref="AY100">_xlfn.IFS(AX100&lt;4,"estandar",AX100&gt;9,"compleja",AX100&gt;4,"avanzada")</f>
        <v>estandar</v>
      </c>
      <c r="AZ100" s="4087"/>
      <c r="BA100" s="4088"/>
      <c r="BB100" s="4088"/>
      <c r="BC100" s="4088"/>
      <c r="BD100" s="4089"/>
      <c r="BE100" s="4089"/>
      <c r="BF100" s="4164"/>
      <c r="BG100" s="4164"/>
      <c r="BH100" s="4089"/>
      <c r="BI100" s="4089"/>
      <c r="BJ100" s="4091"/>
      <c r="BK100" s="4089"/>
      <c r="BL100" s="4089"/>
      <c r="BM100" s="4089"/>
      <c r="BN100" s="4089"/>
      <c r="BO100" s="4089"/>
      <c r="BP100" s="4089"/>
      <c r="BQ100" s="4092"/>
    </row>
    <row r="101" spans="1:69" ht="20.25" customHeight="1" x14ac:dyDescent="0.55000000000000004">
      <c r="A101" s="4054">
        <v>0</v>
      </c>
      <c r="B101" s="4053">
        <v>8</v>
      </c>
      <c r="C101" s="4054">
        <v>0</v>
      </c>
      <c r="D101" s="4053">
        <v>7</v>
      </c>
      <c r="E101" s="4054">
        <v>0</v>
      </c>
      <c r="F101" s="4053">
        <v>6</v>
      </c>
      <c r="G101" s="4054">
        <v>0</v>
      </c>
      <c r="H101" s="4054">
        <v>6</v>
      </c>
      <c r="I101" s="4154"/>
      <c r="J101" s="4098" t="str">
        <f t="shared" si="34"/>
        <v>08070606</v>
      </c>
      <c r="K101" s="4068"/>
      <c r="L101" s="4068"/>
      <c r="M101" s="4068"/>
      <c r="N101" s="4068"/>
      <c r="O101" s="4068"/>
      <c r="P101" s="4068"/>
      <c r="Q101" s="4068"/>
      <c r="R101" s="4068"/>
      <c r="S101" s="4099" t="s">
        <v>191</v>
      </c>
      <c r="T101" s="4101"/>
      <c r="U101" s="4101" t="s">
        <v>2549</v>
      </c>
      <c r="V101" s="4099" t="s">
        <v>291</v>
      </c>
      <c r="W101" s="4102"/>
      <c r="X101" s="4224"/>
      <c r="Y101" s="4074"/>
      <c r="Z101" s="4075"/>
      <c r="AA101" s="4075"/>
      <c r="AB101" s="4225"/>
      <c r="AC101" s="4066">
        <f t="shared" si="32"/>
        <v>0</v>
      </c>
      <c r="AD101" s="4226"/>
      <c r="AE101" s="4226"/>
      <c r="AF101" s="4079"/>
      <c r="AG101" s="4079">
        <f t="shared" si="39"/>
        <v>0</v>
      </c>
      <c r="AH101" s="4079"/>
      <c r="AI101" s="4079"/>
      <c r="AJ101" s="4079"/>
      <c r="AK101" s="4079"/>
      <c r="AL101" s="4079"/>
      <c r="AM101" s="4079"/>
      <c r="AN101" s="4079"/>
      <c r="AO101" s="4079"/>
      <c r="AP101" s="4079">
        <f t="shared" si="41"/>
        <v>0</v>
      </c>
      <c r="AQ101" s="4080"/>
      <c r="AR101" s="4081"/>
      <c r="AS101" s="4081"/>
      <c r="AT101" s="4081"/>
      <c r="AU101" s="4082"/>
      <c r="AV101" s="4083"/>
      <c r="AW101" s="4084">
        <f t="shared" si="40"/>
        <v>0</v>
      </c>
      <c r="AX101" s="4085">
        <f>AW101/'[1]Radiología simple.'!$AO$8</f>
        <v>0</v>
      </c>
      <c r="AY101" s="4086" t="str">
        <f t="array" ref="AY101">_xlfn.IFS(AX101&lt;4,"estandar",AX101&gt;9,"compleja",AX101&gt;4,"avanzada")</f>
        <v>estandar</v>
      </c>
      <c r="AZ101" s="4087"/>
      <c r="BA101" s="4088"/>
      <c r="BB101" s="4088"/>
      <c r="BC101" s="4088"/>
      <c r="BD101" s="4089"/>
      <c r="BE101" s="4089"/>
      <c r="BF101" s="4164"/>
      <c r="BG101" s="4164"/>
      <c r="BH101" s="4089"/>
      <c r="BI101" s="4089"/>
      <c r="BJ101" s="4091"/>
      <c r="BK101" s="4089"/>
      <c r="BL101" s="4089"/>
      <c r="BM101" s="4089"/>
      <c r="BN101" s="4089"/>
      <c r="BO101" s="4089"/>
      <c r="BP101" s="4089"/>
      <c r="BQ101" s="4092"/>
    </row>
    <row r="102" spans="1:69" ht="20.25" customHeight="1" x14ac:dyDescent="0.55000000000000004">
      <c r="A102" s="4054">
        <v>0</v>
      </c>
      <c r="B102" s="4053">
        <v>8</v>
      </c>
      <c r="C102" s="4054">
        <v>0</v>
      </c>
      <c r="D102" s="4053">
        <v>7</v>
      </c>
      <c r="E102" s="4054">
        <v>0</v>
      </c>
      <c r="F102" s="4053">
        <v>6</v>
      </c>
      <c r="G102" s="4054">
        <v>0</v>
      </c>
      <c r="H102" s="4054">
        <v>7</v>
      </c>
      <c r="I102" s="4154"/>
      <c r="J102" s="4098" t="str">
        <f t="shared" si="34"/>
        <v>08070607</v>
      </c>
      <c r="K102" s="4068"/>
      <c r="L102" s="4068"/>
      <c r="M102" s="4068"/>
      <c r="N102" s="4068"/>
      <c r="O102" s="4068"/>
      <c r="P102" s="4068"/>
      <c r="Q102" s="4068"/>
      <c r="R102" s="4068"/>
      <c r="S102" s="4099" t="s">
        <v>94</v>
      </c>
      <c r="T102" s="4101"/>
      <c r="U102" s="4101" t="s">
        <v>2550</v>
      </c>
      <c r="V102" s="4099" t="s">
        <v>291</v>
      </c>
      <c r="W102" s="4102"/>
      <c r="X102" s="4224"/>
      <c r="Y102" s="4074"/>
      <c r="Z102" s="4075"/>
      <c r="AA102" s="4075"/>
      <c r="AB102" s="4225"/>
      <c r="AC102" s="4066">
        <f t="shared" si="32"/>
        <v>0</v>
      </c>
      <c r="AD102" s="4226"/>
      <c r="AE102" s="4226"/>
      <c r="AF102" s="4079"/>
      <c r="AG102" s="4079">
        <f t="shared" si="39"/>
        <v>0</v>
      </c>
      <c r="AH102" s="4079"/>
      <c r="AI102" s="4079"/>
      <c r="AJ102" s="4079"/>
      <c r="AK102" s="4079"/>
      <c r="AL102" s="4079"/>
      <c r="AM102" s="4079"/>
      <c r="AN102" s="4079"/>
      <c r="AO102" s="4079"/>
      <c r="AP102" s="4079">
        <f t="shared" si="41"/>
        <v>0</v>
      </c>
      <c r="AQ102" s="4080"/>
      <c r="AR102" s="4081"/>
      <c r="AS102" s="4081"/>
      <c r="AT102" s="4081"/>
      <c r="AU102" s="4082"/>
      <c r="AV102" s="4083"/>
      <c r="AW102" s="4084">
        <f t="shared" si="40"/>
        <v>0</v>
      </c>
      <c r="AX102" s="4085">
        <f>AW102/'[1]Radiología simple.'!$AO$8</f>
        <v>0</v>
      </c>
      <c r="AY102" s="4086" t="str">
        <f t="array" ref="AY102">_xlfn.IFS(AX102&lt;4,"estandar",AX102&gt;9,"compleja",AX102&gt;4,"avanzada")</f>
        <v>estandar</v>
      </c>
      <c r="AZ102" s="4087"/>
      <c r="BA102" s="4088"/>
      <c r="BB102" s="4088"/>
      <c r="BC102" s="4088"/>
      <c r="BD102" s="4089"/>
      <c r="BE102" s="4089"/>
      <c r="BF102" s="4164"/>
      <c r="BG102" s="4164"/>
      <c r="BH102" s="4089"/>
      <c r="BI102" s="4089"/>
      <c r="BJ102" s="4091"/>
      <c r="BK102" s="4089"/>
      <c r="BL102" s="4089"/>
      <c r="BM102" s="4089"/>
      <c r="BN102" s="4089"/>
      <c r="BO102" s="4089"/>
      <c r="BP102" s="4089"/>
      <c r="BQ102" s="4092"/>
    </row>
    <row r="103" spans="1:69" ht="20.25" customHeight="1" x14ac:dyDescent="0.55000000000000004">
      <c r="A103" s="4054">
        <v>0</v>
      </c>
      <c r="B103" s="4053">
        <v>8</v>
      </c>
      <c r="C103" s="4054">
        <v>0</v>
      </c>
      <c r="D103" s="4053">
        <v>7</v>
      </c>
      <c r="E103" s="4054">
        <v>0</v>
      </c>
      <c r="F103" s="4053">
        <v>6</v>
      </c>
      <c r="G103" s="4054">
        <v>0</v>
      </c>
      <c r="H103" s="4054">
        <v>8</v>
      </c>
      <c r="I103" s="4098"/>
      <c r="J103" s="4098" t="str">
        <f t="shared" si="34"/>
        <v>08070608</v>
      </c>
      <c r="K103" s="4068"/>
      <c r="L103" s="4068"/>
      <c r="M103" s="4068"/>
      <c r="N103" s="4068"/>
      <c r="O103" s="4068"/>
      <c r="P103" s="4068"/>
      <c r="Q103" s="4068"/>
      <c r="R103" s="4068"/>
      <c r="S103" s="4099" t="s">
        <v>94</v>
      </c>
      <c r="T103" s="4101"/>
      <c r="U103" s="4101" t="s">
        <v>3217</v>
      </c>
      <c r="V103" s="4099" t="s">
        <v>291</v>
      </c>
      <c r="W103" s="4102"/>
      <c r="X103" s="4224"/>
      <c r="Y103" s="4074"/>
      <c r="Z103" s="4075"/>
      <c r="AA103" s="4075"/>
      <c r="AB103" s="4225"/>
      <c r="AC103" s="4066">
        <f t="shared" si="32"/>
        <v>0</v>
      </c>
      <c r="AD103" s="4226"/>
      <c r="AE103" s="4226"/>
      <c r="AF103" s="4079"/>
      <c r="AG103" s="4079">
        <f t="shared" si="39"/>
        <v>0</v>
      </c>
      <c r="AH103" s="4079"/>
      <c r="AI103" s="4079"/>
      <c r="AJ103" s="4079"/>
      <c r="AK103" s="4079"/>
      <c r="AL103" s="4079"/>
      <c r="AM103" s="4079"/>
      <c r="AN103" s="4079"/>
      <c r="AO103" s="4079"/>
      <c r="AP103" s="4079">
        <f t="shared" si="41"/>
        <v>0</v>
      </c>
      <c r="AQ103" s="4080"/>
      <c r="AR103" s="4081"/>
      <c r="AS103" s="4081"/>
      <c r="AT103" s="4081"/>
      <c r="AU103" s="4082"/>
      <c r="AV103" s="4083"/>
      <c r="AW103" s="4084">
        <f t="shared" si="40"/>
        <v>0</v>
      </c>
      <c r="AX103" s="4085">
        <f>AW103/'[1]Radiología simple.'!$AO$8</f>
        <v>0</v>
      </c>
      <c r="AY103" s="4086" t="str">
        <f t="array" ref="AY103">_xlfn.IFS(AX103&lt;4,"estandar",AX103&gt;9,"compleja",AX103&gt;4,"avanzada")</f>
        <v>estandar</v>
      </c>
      <c r="AZ103" s="4087"/>
      <c r="BA103" s="4088"/>
      <c r="BB103" s="4088"/>
      <c r="BC103" s="4088"/>
      <c r="BD103" s="4089"/>
      <c r="BE103" s="4089"/>
      <c r="BF103" s="4164"/>
      <c r="BG103" s="4164"/>
      <c r="BH103" s="4089"/>
      <c r="BI103" s="4089"/>
      <c r="BJ103" s="4091"/>
      <c r="BK103" s="4089"/>
      <c r="BL103" s="4089"/>
      <c r="BM103" s="4089"/>
      <c r="BN103" s="4089"/>
      <c r="BO103" s="4089"/>
      <c r="BP103" s="4089"/>
      <c r="BQ103" s="4092"/>
    </row>
    <row r="104" spans="1:69" ht="20.25" customHeight="1" x14ac:dyDescent="0.55000000000000004">
      <c r="A104" s="4054">
        <v>0</v>
      </c>
      <c r="B104" s="4053">
        <v>8</v>
      </c>
      <c r="C104" s="4054">
        <v>0</v>
      </c>
      <c r="D104" s="4053">
        <v>7</v>
      </c>
      <c r="E104" s="4054">
        <v>0</v>
      </c>
      <c r="F104" s="4053">
        <v>6</v>
      </c>
      <c r="G104" s="4054">
        <v>0</v>
      </c>
      <c r="H104" s="4054">
        <v>9</v>
      </c>
      <c r="I104" s="4098"/>
      <c r="J104" s="4098" t="str">
        <f t="shared" si="34"/>
        <v>08070609</v>
      </c>
      <c r="K104" s="4068"/>
      <c r="L104" s="4068"/>
      <c r="M104" s="4068"/>
      <c r="N104" s="4068"/>
      <c r="O104" s="4068"/>
      <c r="P104" s="4068"/>
      <c r="Q104" s="4068"/>
      <c r="R104" s="4068"/>
      <c r="S104" s="4099" t="s">
        <v>94</v>
      </c>
      <c r="T104" s="4101"/>
      <c r="U104" s="4101" t="s">
        <v>2552</v>
      </c>
      <c r="V104" s="4099" t="s">
        <v>291</v>
      </c>
      <c r="W104" s="4102"/>
      <c r="X104" s="4224"/>
      <c r="Y104" s="4074"/>
      <c r="Z104" s="4075"/>
      <c r="AA104" s="4075"/>
      <c r="AB104" s="4225"/>
      <c r="AC104" s="4066">
        <f t="shared" si="32"/>
        <v>0</v>
      </c>
      <c r="AD104" s="4226"/>
      <c r="AE104" s="4226"/>
      <c r="AF104" s="4079"/>
      <c r="AG104" s="4079">
        <f t="shared" si="39"/>
        <v>0</v>
      </c>
      <c r="AH104" s="4079"/>
      <c r="AI104" s="4079"/>
      <c r="AJ104" s="4079"/>
      <c r="AK104" s="4079"/>
      <c r="AL104" s="4079"/>
      <c r="AM104" s="4079"/>
      <c r="AN104" s="4079"/>
      <c r="AO104" s="4079"/>
      <c r="AP104" s="4079">
        <f t="shared" si="41"/>
        <v>0</v>
      </c>
      <c r="AQ104" s="4080"/>
      <c r="AR104" s="4081"/>
      <c r="AS104" s="4081"/>
      <c r="AT104" s="4081"/>
      <c r="AU104" s="4082"/>
      <c r="AV104" s="4083"/>
      <c r="AW104" s="4084">
        <f t="shared" si="40"/>
        <v>0</v>
      </c>
      <c r="AX104" s="4085">
        <f>AW104/'[1]Radiología simple.'!$AO$8</f>
        <v>0</v>
      </c>
      <c r="AY104" s="4086" t="str">
        <f t="array" ref="AY104">_xlfn.IFS(AX104&lt;4,"estandar",AX104&gt;9,"compleja",AX104&gt;4,"avanzada")</f>
        <v>estandar</v>
      </c>
      <c r="AZ104" s="4087"/>
      <c r="BA104" s="4088"/>
      <c r="BB104" s="4088"/>
      <c r="BC104" s="4088"/>
      <c r="BD104" s="4089"/>
      <c r="BE104" s="4089"/>
      <c r="BF104" s="4164"/>
      <c r="BG104" s="4164"/>
      <c r="BH104" s="4089"/>
      <c r="BI104" s="4089"/>
      <c r="BJ104" s="4091"/>
      <c r="BK104" s="4089"/>
      <c r="BL104" s="4089"/>
      <c r="BM104" s="4089"/>
      <c r="BN104" s="4089"/>
      <c r="BO104" s="4089"/>
      <c r="BP104" s="4089"/>
      <c r="BQ104" s="4092"/>
    </row>
    <row r="105" spans="1:69" ht="20.25" customHeight="1" x14ac:dyDescent="0.55000000000000004">
      <c r="A105" s="4054"/>
      <c r="B105" s="4053"/>
      <c r="C105" s="4054"/>
      <c r="D105" s="4053"/>
      <c r="E105" s="4054"/>
      <c r="F105" s="4053"/>
      <c r="G105" s="4054"/>
      <c r="H105" s="4054"/>
      <c r="I105" s="4098"/>
      <c r="J105" s="4098"/>
      <c r="K105" s="4068"/>
      <c r="L105" s="4068"/>
      <c r="M105" s="4068"/>
      <c r="N105" s="4068"/>
      <c r="O105" s="4068"/>
      <c r="P105" s="4068"/>
      <c r="Q105" s="4068"/>
      <c r="R105" s="4068"/>
      <c r="S105" s="4099"/>
      <c r="T105" s="4101"/>
      <c r="U105" s="4101"/>
      <c r="V105" s="4099"/>
      <c r="W105" s="4102"/>
      <c r="X105" s="4224"/>
      <c r="Y105" s="4074"/>
      <c r="Z105" s="4075"/>
      <c r="AA105" s="4075"/>
      <c r="AB105" s="4225"/>
      <c r="AC105" s="4066">
        <f t="shared" si="32"/>
        <v>0</v>
      </c>
      <c r="AD105" s="4226"/>
      <c r="AE105" s="4226"/>
      <c r="AF105" s="4079"/>
      <c r="AG105" s="4079">
        <f t="shared" si="39"/>
        <v>0</v>
      </c>
      <c r="AH105" s="4079"/>
      <c r="AI105" s="4079"/>
      <c r="AJ105" s="4079"/>
      <c r="AK105" s="4079"/>
      <c r="AL105" s="4079"/>
      <c r="AM105" s="4079"/>
      <c r="AN105" s="4079"/>
      <c r="AO105" s="4079"/>
      <c r="AP105" s="4079">
        <f t="shared" si="41"/>
        <v>0</v>
      </c>
      <c r="AQ105" s="4080"/>
      <c r="AR105" s="4081"/>
      <c r="AS105" s="4081"/>
      <c r="AT105" s="4081"/>
      <c r="AU105" s="4082"/>
      <c r="AV105" s="4083"/>
      <c r="AW105" s="4084">
        <f t="shared" si="40"/>
        <v>0</v>
      </c>
      <c r="AX105" s="4085">
        <f>AW105/'[1]Radiología simple.'!$AO$8</f>
        <v>0</v>
      </c>
      <c r="AY105" s="4086" t="str">
        <f t="array" ref="AY105">_xlfn.IFS(AX105&lt;4,"estandar",AX105&gt;9,"compleja",AX105&gt;4,"avanzada")</f>
        <v>estandar</v>
      </c>
      <c r="AZ105" s="4087"/>
      <c r="BA105" s="4088"/>
      <c r="BB105" s="4088"/>
      <c r="BC105" s="4088"/>
      <c r="BD105" s="4089"/>
      <c r="BE105" s="4089"/>
      <c r="BF105" s="4164"/>
      <c r="BG105" s="4164"/>
      <c r="BH105" s="4089"/>
      <c r="BI105" s="4089"/>
      <c r="BJ105" s="4091"/>
      <c r="BK105" s="4089"/>
      <c r="BL105" s="4089"/>
      <c r="BM105" s="4089"/>
      <c r="BN105" s="4089"/>
      <c r="BO105" s="4089"/>
      <c r="BP105" s="4089"/>
      <c r="BQ105" s="4092"/>
    </row>
    <row r="106" spans="1:69" ht="43.5" customHeight="1" x14ac:dyDescent="0.55000000000000004">
      <c r="A106" s="4054">
        <v>0</v>
      </c>
      <c r="B106" s="4053">
        <v>8</v>
      </c>
      <c r="C106" s="4054">
        <v>0</v>
      </c>
      <c r="D106" s="4053">
        <v>7</v>
      </c>
      <c r="E106" s="4054">
        <v>0</v>
      </c>
      <c r="F106" s="4053">
        <v>7</v>
      </c>
      <c r="G106" s="4054">
        <v>0</v>
      </c>
      <c r="H106" s="4054">
        <v>0</v>
      </c>
      <c r="I106" s="4098"/>
      <c r="J106" s="4098" t="str">
        <f t="shared" ref="J106:J108" si="42">CONCATENATE(A106,B106,C106,D106,E106,F106,G106,H106)</f>
        <v>08070700</v>
      </c>
      <c r="K106" s="4068"/>
      <c r="L106" s="4068"/>
      <c r="M106" s="4068"/>
      <c r="N106" s="4068"/>
      <c r="O106" s="4068"/>
      <c r="P106" s="4068"/>
      <c r="Q106" s="4068"/>
      <c r="R106" s="4068"/>
      <c r="S106" s="4099" t="s">
        <v>191</v>
      </c>
      <c r="T106" s="4158" t="s">
        <v>2553</v>
      </c>
      <c r="U106" s="4101"/>
      <c r="V106" s="4099"/>
      <c r="W106" s="4102"/>
      <c r="X106" s="4224"/>
      <c r="Y106" s="4074"/>
      <c r="Z106" s="4075"/>
      <c r="AA106" s="4075"/>
      <c r="AB106" s="4225"/>
      <c r="AC106" s="4066">
        <f t="shared" si="32"/>
        <v>0</v>
      </c>
      <c r="AD106" s="4226"/>
      <c r="AE106" s="4226"/>
      <c r="AF106" s="4079"/>
      <c r="AG106" s="4079">
        <f t="shared" si="39"/>
        <v>0</v>
      </c>
      <c r="AH106" s="4079"/>
      <c r="AI106" s="4079"/>
      <c r="AJ106" s="4079"/>
      <c r="AK106" s="4079"/>
      <c r="AL106" s="4079"/>
      <c r="AM106" s="4079"/>
      <c r="AN106" s="4079"/>
      <c r="AO106" s="4079"/>
      <c r="AP106" s="4079">
        <f t="shared" si="41"/>
        <v>0</v>
      </c>
      <c r="AQ106" s="4080"/>
      <c r="AR106" s="4081"/>
      <c r="AS106" s="4081"/>
      <c r="AT106" s="4081"/>
      <c r="AU106" s="4082"/>
      <c r="AV106" s="4083"/>
      <c r="AW106" s="4084">
        <f t="shared" si="40"/>
        <v>0</v>
      </c>
      <c r="AX106" s="4085">
        <f>AW106/'[1]Radiología simple.'!$AO$8</f>
        <v>0</v>
      </c>
      <c r="AY106" s="4086" t="str">
        <f t="array" ref="AY106">_xlfn.IFS(AX106&lt;4,"estandar",AX106&gt;9,"compleja",AX106&gt;4,"avanzada")</f>
        <v>estandar</v>
      </c>
      <c r="AZ106" s="4087"/>
      <c r="BA106" s="4088"/>
      <c r="BB106" s="4088"/>
      <c r="BC106" s="4088"/>
      <c r="BD106" s="4089"/>
      <c r="BE106" s="4089"/>
      <c r="BF106" s="4164"/>
      <c r="BG106" s="4164"/>
      <c r="BH106" s="4089"/>
      <c r="BI106" s="4089"/>
      <c r="BJ106" s="4091"/>
      <c r="BK106" s="4089"/>
      <c r="BL106" s="4089"/>
      <c r="BM106" s="4089"/>
      <c r="BN106" s="4089"/>
      <c r="BO106" s="4089"/>
      <c r="BP106" s="4089"/>
      <c r="BQ106" s="4092"/>
    </row>
    <row r="107" spans="1:69" ht="47.25" customHeight="1" x14ac:dyDescent="0.55000000000000004">
      <c r="A107" s="4054">
        <v>0</v>
      </c>
      <c r="B107" s="4053">
        <v>8</v>
      </c>
      <c r="C107" s="4054">
        <v>0</v>
      </c>
      <c r="D107" s="4053">
        <v>7</v>
      </c>
      <c r="E107" s="4054">
        <v>0</v>
      </c>
      <c r="F107" s="4053">
        <v>7</v>
      </c>
      <c r="G107" s="4054">
        <v>0</v>
      </c>
      <c r="H107" s="4054">
        <v>1</v>
      </c>
      <c r="I107" s="4098"/>
      <c r="J107" s="4098" t="str">
        <f t="shared" si="42"/>
        <v>08070701</v>
      </c>
      <c r="K107" s="4068"/>
      <c r="L107" s="4068"/>
      <c r="M107" s="4068"/>
      <c r="N107" s="4068"/>
      <c r="O107" s="4068"/>
      <c r="P107" s="4068"/>
      <c r="Q107" s="4068"/>
      <c r="R107" s="4068"/>
      <c r="S107" s="4099" t="s">
        <v>191</v>
      </c>
      <c r="T107" s="4101"/>
      <c r="U107" s="4158" t="s">
        <v>2554</v>
      </c>
      <c r="V107" s="4099"/>
      <c r="W107" s="4102"/>
      <c r="X107" s="4224"/>
      <c r="Y107" s="4063" t="s">
        <v>649</v>
      </c>
      <c r="Z107" s="4075"/>
      <c r="AA107" s="4075"/>
      <c r="AB107" s="4225"/>
      <c r="AC107" s="4066">
        <f t="shared" si="32"/>
        <v>0</v>
      </c>
      <c r="AD107" s="4226"/>
      <c r="AE107" s="4226"/>
      <c r="AF107" s="4079"/>
      <c r="AG107" s="4079">
        <f t="shared" si="39"/>
        <v>0</v>
      </c>
      <c r="AH107" s="4079"/>
      <c r="AI107" s="4079"/>
      <c r="AJ107" s="4079"/>
      <c r="AK107" s="4079"/>
      <c r="AL107" s="4079"/>
      <c r="AM107" s="4079"/>
      <c r="AN107" s="4079"/>
      <c r="AO107" s="4079"/>
      <c r="AP107" s="4079">
        <f t="shared" si="41"/>
        <v>0</v>
      </c>
      <c r="AQ107" s="4080"/>
      <c r="AR107" s="4081"/>
      <c r="AS107" s="4081"/>
      <c r="AT107" s="4081"/>
      <c r="AU107" s="4082"/>
      <c r="AV107" s="4083"/>
      <c r="AW107" s="4084">
        <f t="shared" si="40"/>
        <v>0</v>
      </c>
      <c r="AX107" s="4085">
        <f>AW107/'[1]Radiología simple.'!$AO$8</f>
        <v>0</v>
      </c>
      <c r="AY107" s="4086" t="str">
        <f t="array" ref="AY107">_xlfn.IFS(AX107&lt;4,"estandar",AX107&gt;9,"compleja",AX107&gt;4,"avanzada")</f>
        <v>estandar</v>
      </c>
      <c r="AZ107" s="4087"/>
      <c r="BA107" s="4088"/>
      <c r="BB107" s="4088"/>
      <c r="BC107" s="4088"/>
      <c r="BD107" s="4089"/>
      <c r="BE107" s="4089"/>
      <c r="BF107" s="4164"/>
      <c r="BG107" s="4164"/>
      <c r="BH107" s="4089"/>
      <c r="BI107" s="4089"/>
      <c r="BJ107" s="4091"/>
      <c r="BK107" s="4089"/>
      <c r="BL107" s="4089"/>
      <c r="BM107" s="4089"/>
      <c r="BN107" s="4089"/>
      <c r="BO107" s="4089"/>
      <c r="BP107" s="4089"/>
      <c r="BQ107" s="4092"/>
    </row>
    <row r="108" spans="1:69" ht="42" customHeight="1" x14ac:dyDescent="0.55000000000000004">
      <c r="A108" s="4054">
        <v>0</v>
      </c>
      <c r="B108" s="4053">
        <v>8</v>
      </c>
      <c r="C108" s="4054">
        <v>0</v>
      </c>
      <c r="D108" s="4053">
        <v>7</v>
      </c>
      <c r="E108" s="4054">
        <v>0</v>
      </c>
      <c r="F108" s="4053">
        <v>7</v>
      </c>
      <c r="G108" s="4054">
        <v>0</v>
      </c>
      <c r="H108" s="4054">
        <v>2</v>
      </c>
      <c r="I108" s="4098"/>
      <c r="J108" s="4098" t="str">
        <f t="shared" si="42"/>
        <v>08070702</v>
      </c>
      <c r="K108" s="4068"/>
      <c r="L108" s="4068"/>
      <c r="M108" s="4068"/>
      <c r="N108" s="4068"/>
      <c r="O108" s="4068"/>
      <c r="P108" s="4068"/>
      <c r="Q108" s="4068"/>
      <c r="R108" s="4068"/>
      <c r="S108" s="4099" t="s">
        <v>191</v>
      </c>
      <c r="T108" s="4101"/>
      <c r="U108" s="4158" t="s">
        <v>2555</v>
      </c>
      <c r="V108" s="4099"/>
      <c r="W108" s="4102"/>
      <c r="X108" s="4224"/>
      <c r="Y108" s="4074"/>
      <c r="Z108" s="4075"/>
      <c r="AA108" s="4075"/>
      <c r="AB108" s="4225"/>
      <c r="AC108" s="4066">
        <f t="shared" si="32"/>
        <v>0</v>
      </c>
      <c r="AD108" s="4226"/>
      <c r="AE108" s="4226"/>
      <c r="AF108" s="4079"/>
      <c r="AG108" s="4079">
        <f t="shared" si="39"/>
        <v>0</v>
      </c>
      <c r="AH108" s="4079"/>
      <c r="AI108" s="4079"/>
      <c r="AJ108" s="4079"/>
      <c r="AK108" s="4079"/>
      <c r="AL108" s="4079"/>
      <c r="AM108" s="4079"/>
      <c r="AN108" s="4079"/>
      <c r="AO108" s="4079"/>
      <c r="AP108" s="4079">
        <f t="shared" si="41"/>
        <v>0</v>
      </c>
      <c r="AQ108" s="4080"/>
      <c r="AR108" s="4081"/>
      <c r="AS108" s="4081"/>
      <c r="AT108" s="4081"/>
      <c r="AU108" s="4082"/>
      <c r="AV108" s="4083"/>
      <c r="AW108" s="4084">
        <f t="shared" si="40"/>
        <v>0</v>
      </c>
      <c r="AX108" s="4085">
        <f>AW108/'[1]Radiología simple.'!$AO$8</f>
        <v>0</v>
      </c>
      <c r="AY108" s="4086" t="str">
        <f t="array" ref="AY108">_xlfn.IFS(AX108&lt;4,"estandar",AX108&gt;9,"compleja",AX108&gt;4,"avanzada")</f>
        <v>estandar</v>
      </c>
      <c r="AZ108" s="4087"/>
      <c r="BA108" s="4088"/>
      <c r="BB108" s="4088"/>
      <c r="BC108" s="4088"/>
      <c r="BD108" s="4089"/>
      <c r="BE108" s="4089"/>
      <c r="BF108" s="4164"/>
      <c r="BG108" s="4164"/>
      <c r="BH108" s="4089"/>
      <c r="BI108" s="4089"/>
      <c r="BJ108" s="4091"/>
      <c r="BK108" s="4089"/>
      <c r="BL108" s="4089"/>
      <c r="BM108" s="4089"/>
      <c r="BN108" s="4089"/>
      <c r="BO108" s="4089"/>
      <c r="BP108" s="4089"/>
      <c r="BQ108" s="4092"/>
    </row>
    <row r="109" spans="1:69" ht="20.25" customHeight="1" x14ac:dyDescent="0.55000000000000004">
      <c r="A109" s="4173"/>
      <c r="B109" s="4174"/>
      <c r="C109" s="4173"/>
      <c r="D109" s="4174"/>
      <c r="E109" s="4174"/>
      <c r="F109" s="4174"/>
      <c r="G109" s="4174"/>
      <c r="H109" s="4174"/>
      <c r="I109" s="4154"/>
      <c r="J109" s="4161"/>
      <c r="K109" s="4068"/>
      <c r="L109" s="4068"/>
      <c r="M109" s="4068"/>
      <c r="N109" s="4068"/>
      <c r="O109" s="4068"/>
      <c r="P109" s="4068"/>
      <c r="Q109" s="4068"/>
      <c r="R109" s="4068"/>
      <c r="S109" s="4227"/>
      <c r="T109" s="4058"/>
      <c r="U109" s="4223"/>
      <c r="V109" s="4220"/>
      <c r="W109" s="4172"/>
      <c r="X109" s="4224"/>
      <c r="Y109" s="4074"/>
      <c r="Z109" s="4075"/>
      <c r="AA109" s="4075"/>
      <c r="AB109" s="4225"/>
      <c r="AC109" s="4066">
        <f t="shared" si="32"/>
        <v>0</v>
      </c>
      <c r="AD109" s="4226"/>
      <c r="AE109" s="4226"/>
      <c r="AF109" s="4079"/>
      <c r="AG109" s="4079">
        <f t="shared" si="39"/>
        <v>0</v>
      </c>
      <c r="AH109" s="4079"/>
      <c r="AI109" s="4079"/>
      <c r="AJ109" s="4079"/>
      <c r="AK109" s="4079"/>
      <c r="AL109" s="4079"/>
      <c r="AM109" s="4079"/>
      <c r="AN109" s="4079"/>
      <c r="AO109" s="4079"/>
      <c r="AP109" s="4079">
        <f t="shared" si="41"/>
        <v>0</v>
      </c>
      <c r="AQ109" s="4080"/>
      <c r="AR109" s="4081"/>
      <c r="AS109" s="4081"/>
      <c r="AT109" s="4081"/>
      <c r="AU109" s="4082"/>
      <c r="AV109" s="4083"/>
      <c r="AW109" s="4084">
        <f t="shared" si="40"/>
        <v>0</v>
      </c>
      <c r="AX109" s="4085">
        <f>AW109/'[1]Radiología simple.'!$AO$8</f>
        <v>0</v>
      </c>
      <c r="AY109" s="4086" t="str">
        <f t="array" ref="AY109">_xlfn.IFS(AX109&lt;4,"estandar",AX109&gt;9,"compleja",AX109&gt;4,"avanzada")</f>
        <v>estandar</v>
      </c>
      <c r="AZ109" s="4087"/>
      <c r="BA109" s="4088"/>
      <c r="BB109" s="4088"/>
      <c r="BC109" s="4088"/>
      <c r="BD109" s="4089"/>
      <c r="BE109" s="4089"/>
      <c r="BF109" s="4164"/>
      <c r="BG109" s="4164"/>
      <c r="BH109" s="4089"/>
      <c r="BI109" s="4089"/>
      <c r="BJ109" s="4091"/>
      <c r="BK109" s="4089"/>
      <c r="BL109" s="4089"/>
      <c r="BM109" s="4089"/>
      <c r="BN109" s="4089"/>
      <c r="BO109" s="4089"/>
      <c r="BP109" s="4089"/>
      <c r="BQ109" s="4092"/>
    </row>
    <row r="110" spans="1:69" ht="20.25" customHeight="1" x14ac:dyDescent="0.55000000000000004">
      <c r="A110" s="4054">
        <v>0</v>
      </c>
      <c r="B110" s="4053">
        <v>8</v>
      </c>
      <c r="C110" s="4054">
        <v>0</v>
      </c>
      <c r="D110" s="4053">
        <v>7</v>
      </c>
      <c r="E110" s="4054">
        <v>0</v>
      </c>
      <c r="F110" s="4053">
        <v>8</v>
      </c>
      <c r="G110" s="4054">
        <v>0</v>
      </c>
      <c r="H110" s="4054">
        <v>0</v>
      </c>
      <c r="I110" s="4154" t="s">
        <v>3218</v>
      </c>
      <c r="J110" s="4098" t="str">
        <f t="shared" ref="J110:J118" si="43">CONCATENATE(A110,B110,C110,D110,E110,F110,G110,H110)</f>
        <v>08070800</v>
      </c>
      <c r="K110" s="4068"/>
      <c r="L110" s="4068"/>
      <c r="M110" s="4068"/>
      <c r="N110" s="4068"/>
      <c r="O110" s="4068"/>
      <c r="P110" s="4068"/>
      <c r="Q110" s="4068"/>
      <c r="R110" s="4068"/>
      <c r="S110" s="4057" t="s">
        <v>119</v>
      </c>
      <c r="T110" s="4058" t="s">
        <v>2556</v>
      </c>
      <c r="U110" s="4093"/>
      <c r="V110" s="4068" t="s">
        <v>240</v>
      </c>
      <c r="W110" s="4217"/>
      <c r="X110" s="4228"/>
      <c r="Y110" s="4063" t="s">
        <v>649</v>
      </c>
      <c r="Z110" s="4075"/>
      <c r="AA110" s="4075"/>
      <c r="AB110" s="4225"/>
      <c r="AC110" s="4066">
        <f t="shared" si="32"/>
        <v>0</v>
      </c>
      <c r="AD110" s="4226"/>
      <c r="AE110" s="4226"/>
      <c r="AF110" s="4079"/>
      <c r="AG110" s="4079">
        <f t="shared" si="39"/>
        <v>0</v>
      </c>
      <c r="AH110" s="4079"/>
      <c r="AI110" s="4079"/>
      <c r="AJ110" s="4079"/>
      <c r="AK110" s="4079"/>
      <c r="AL110" s="4079"/>
      <c r="AM110" s="4079"/>
      <c r="AN110" s="4079"/>
      <c r="AO110" s="4079"/>
      <c r="AP110" s="4079"/>
      <c r="AQ110" s="4080"/>
      <c r="AR110" s="4081"/>
      <c r="AS110" s="4081"/>
      <c r="AT110" s="4081"/>
      <c r="AU110" s="4082"/>
      <c r="AV110" s="4083"/>
      <c r="AW110" s="4084">
        <f t="shared" si="40"/>
        <v>0</v>
      </c>
      <c r="AX110" s="4085">
        <f>AW110/'[1]Radiología simple.'!$AO$8</f>
        <v>0</v>
      </c>
      <c r="AY110" s="4086" t="str">
        <f t="array" ref="AY110">_xlfn.IFS(AX110&lt;4,"estandar",AX110&gt;9,"compleja",AX110&gt;4,"avanzada")</f>
        <v>estandar</v>
      </c>
      <c r="AZ110" s="4087"/>
      <c r="BA110" s="4088"/>
      <c r="BB110" s="4088"/>
      <c r="BC110" s="4088"/>
      <c r="BD110" s="4089"/>
      <c r="BE110" s="4089"/>
      <c r="BF110" s="4164"/>
      <c r="BG110" s="4164"/>
      <c r="BH110" s="4089"/>
      <c r="BI110" s="4089"/>
      <c r="BJ110" s="4091"/>
      <c r="BK110" s="4089"/>
      <c r="BL110" s="4089"/>
      <c r="BM110" s="4089"/>
      <c r="BN110" s="4089"/>
      <c r="BO110" s="4089"/>
      <c r="BP110" s="4089"/>
      <c r="BQ110" s="4092"/>
    </row>
    <row r="111" spans="1:69" ht="20.25" customHeight="1" x14ac:dyDescent="0.55000000000000004">
      <c r="A111" s="4054">
        <v>0</v>
      </c>
      <c r="B111" s="4053">
        <v>8</v>
      </c>
      <c r="C111" s="4054">
        <v>0</v>
      </c>
      <c r="D111" s="4053">
        <v>7</v>
      </c>
      <c r="E111" s="4054">
        <v>0</v>
      </c>
      <c r="F111" s="4053">
        <v>8</v>
      </c>
      <c r="G111" s="4054">
        <v>0</v>
      </c>
      <c r="H111" s="4054">
        <v>1</v>
      </c>
      <c r="I111" s="4154" t="s">
        <v>3219</v>
      </c>
      <c r="J111" s="4098" t="str">
        <f t="shared" si="43"/>
        <v>08070801</v>
      </c>
      <c r="K111" s="4068"/>
      <c r="L111" s="4068">
        <v>71527</v>
      </c>
      <c r="M111" s="4068"/>
      <c r="N111" s="4068"/>
      <c r="O111" s="4068"/>
      <c r="P111" s="4068"/>
      <c r="Q111" s="4068"/>
      <c r="R111" s="4068"/>
      <c r="S111" s="4057" t="s">
        <v>119</v>
      </c>
      <c r="T111" s="4093"/>
      <c r="U111" s="4058" t="s">
        <v>2557</v>
      </c>
      <c r="V111" s="4057" t="s">
        <v>240</v>
      </c>
      <c r="W111" s="4072"/>
      <c r="X111" s="4139" t="s">
        <v>2557</v>
      </c>
      <c r="Y111" s="4074"/>
      <c r="Z111" s="4075"/>
      <c r="AA111" s="4075"/>
      <c r="AB111" s="4076" t="s">
        <v>3220</v>
      </c>
      <c r="AC111" s="4066">
        <f t="shared" si="32"/>
        <v>0</v>
      </c>
      <c r="AD111" s="4077" t="s">
        <v>3221</v>
      </c>
      <c r="AE111" s="4077"/>
      <c r="AF111" s="4078">
        <v>150</v>
      </c>
      <c r="AG111" s="4078">
        <v>150</v>
      </c>
      <c r="AH111" s="4079"/>
      <c r="AI111" s="4079"/>
      <c r="AJ111" s="4079"/>
      <c r="AK111" s="4079"/>
      <c r="AL111" s="4079"/>
      <c r="AM111" s="4079"/>
      <c r="AN111" s="4079"/>
      <c r="AO111" s="4078">
        <v>150</v>
      </c>
      <c r="AP111" s="4078">
        <v>150</v>
      </c>
      <c r="AQ111" s="4080"/>
      <c r="AR111" s="4081"/>
      <c r="AS111" s="4081"/>
      <c r="AT111" s="4081"/>
      <c r="AU111" s="4082"/>
      <c r="AV111" s="4083"/>
      <c r="AW111" s="4084">
        <f t="shared" si="40"/>
        <v>0</v>
      </c>
      <c r="AX111" s="4085">
        <f>AW111/'[1]Radiología simple.'!$AO$8</f>
        <v>0</v>
      </c>
      <c r="AY111" s="4086" t="str">
        <f t="array" ref="AY111">_xlfn.IFS(AX111&lt;4,"estandar",AX111&gt;9,"compleja",AX111&gt;4,"avanzada")</f>
        <v>estandar</v>
      </c>
      <c r="AZ111" s="4087"/>
      <c r="BA111" s="4088"/>
      <c r="BB111" s="4088"/>
      <c r="BC111" s="4088"/>
      <c r="BD111" s="4089">
        <v>49.176425339366503</v>
      </c>
      <c r="BE111" s="4089">
        <v>122.038823529412</v>
      </c>
      <c r="BF111" s="4090">
        <v>2</v>
      </c>
      <c r="BG111" s="4090"/>
      <c r="BH111" s="4089">
        <v>246.507692307692</v>
      </c>
      <c r="BI111" s="4089">
        <f>SUM(BD111,BE111,BH111)</f>
        <v>417.7229411764705</v>
      </c>
      <c r="BJ111" s="4091"/>
      <c r="BK111" s="4089">
        <v>157.29428130764799</v>
      </c>
      <c r="BL111" s="4089">
        <v>60</v>
      </c>
      <c r="BM111" s="4089">
        <v>1347</v>
      </c>
      <c r="BN111" s="4089">
        <v>40.633745306496898</v>
      </c>
      <c r="BO111" s="4089">
        <f>SUM(BI111,BK111,BL111,BM111,BN111)</f>
        <v>2022.6509677906154</v>
      </c>
      <c r="BP111" s="4089"/>
      <c r="BQ111" s="4092">
        <v>400</v>
      </c>
    </row>
    <row r="112" spans="1:69" ht="20.25" customHeight="1" x14ac:dyDescent="0.55000000000000004">
      <c r="A112" s="4054">
        <v>0</v>
      </c>
      <c r="B112" s="4053">
        <v>8</v>
      </c>
      <c r="C112" s="4054">
        <v>0</v>
      </c>
      <c r="D112" s="4053">
        <v>7</v>
      </c>
      <c r="E112" s="4054">
        <v>0</v>
      </c>
      <c r="F112" s="4053">
        <v>8</v>
      </c>
      <c r="G112" s="4054">
        <v>0</v>
      </c>
      <c r="H112" s="4054">
        <v>2</v>
      </c>
      <c r="I112" s="4154" t="s">
        <v>3222</v>
      </c>
      <c r="J112" s="4098" t="str">
        <f t="shared" si="43"/>
        <v>08070802</v>
      </c>
      <c r="K112" s="4068"/>
      <c r="L112" s="4068">
        <v>71528</v>
      </c>
      <c r="M112" s="4068"/>
      <c r="N112" s="4068"/>
      <c r="O112" s="4068"/>
      <c r="P112" s="4068"/>
      <c r="Q112" s="4068"/>
      <c r="R112" s="4068"/>
      <c r="S112" s="4057" t="s">
        <v>119</v>
      </c>
      <c r="T112" s="4093"/>
      <c r="U112" s="4058" t="s">
        <v>2558</v>
      </c>
      <c r="V112" s="4057" t="s">
        <v>240</v>
      </c>
      <c r="W112" s="4072"/>
      <c r="X112" s="4139" t="s">
        <v>2558</v>
      </c>
      <c r="Y112" s="4074"/>
      <c r="Z112" s="4075"/>
      <c r="AA112" s="4075"/>
      <c r="AB112" s="4076" t="s">
        <v>3211</v>
      </c>
      <c r="AC112" s="4066">
        <f t="shared" si="32"/>
        <v>0</v>
      </c>
      <c r="AD112" s="4077" t="s">
        <v>3223</v>
      </c>
      <c r="AE112" s="4077"/>
      <c r="AF112" s="4078">
        <v>210</v>
      </c>
      <c r="AG112" s="4078">
        <v>210</v>
      </c>
      <c r="AH112" s="4079"/>
      <c r="AI112" s="4079"/>
      <c r="AJ112" s="4079"/>
      <c r="AK112" s="4079"/>
      <c r="AL112" s="4079"/>
      <c r="AM112" s="4079"/>
      <c r="AN112" s="4079"/>
      <c r="AO112" s="4078">
        <v>210</v>
      </c>
      <c r="AP112" s="4078">
        <v>210</v>
      </c>
      <c r="AQ112" s="4080"/>
      <c r="AR112" s="4081"/>
      <c r="AS112" s="4081"/>
      <c r="AT112" s="4081"/>
      <c r="AU112" s="4082"/>
      <c r="AV112" s="4083"/>
      <c r="AW112" s="4084">
        <f t="shared" si="40"/>
        <v>0</v>
      </c>
      <c r="AX112" s="4085">
        <f>AW112/'[1]Radiología simple.'!$AO$8</f>
        <v>0</v>
      </c>
      <c r="AY112" s="4086" t="str">
        <f t="array" ref="AY112">_xlfn.IFS(AX112&lt;4,"estandar",AX112&gt;9,"compleja",AX112&gt;4,"avanzada")</f>
        <v>estandar</v>
      </c>
      <c r="AZ112" s="4087"/>
      <c r="BA112" s="4088"/>
      <c r="BB112" s="4088"/>
      <c r="BC112" s="4088"/>
      <c r="BD112" s="4089">
        <v>39.341140271493202</v>
      </c>
      <c r="BE112" s="4089">
        <v>97.631058823529401</v>
      </c>
      <c r="BF112" s="4164">
        <v>1</v>
      </c>
      <c r="BG112" s="4164"/>
      <c r="BH112" s="4089">
        <v>101.50316742081399</v>
      </c>
      <c r="BI112" s="4089">
        <f>SUM(BD112,BE112,BH112)</f>
        <v>238.47536651583658</v>
      </c>
      <c r="BJ112" s="4091"/>
      <c r="BK112" s="4089">
        <v>125.835425046118</v>
      </c>
      <c r="BL112" s="4089">
        <v>45</v>
      </c>
      <c r="BM112" s="4089">
        <v>2181</v>
      </c>
      <c r="BN112" s="4089">
        <v>40.633745306496898</v>
      </c>
      <c r="BO112" s="4089">
        <f>SUM(BI112,BK112,BL112,BM112,BN112)</f>
        <v>2630.9445368684519</v>
      </c>
      <c r="BP112" s="4089"/>
      <c r="BQ112" s="4092">
        <v>300</v>
      </c>
    </row>
    <row r="113" spans="1:69" ht="20.25" customHeight="1" x14ac:dyDescent="0.55000000000000004">
      <c r="A113" s="4054">
        <v>0</v>
      </c>
      <c r="B113" s="4053">
        <v>8</v>
      </c>
      <c r="C113" s="4054">
        <v>0</v>
      </c>
      <c r="D113" s="4053">
        <v>7</v>
      </c>
      <c r="E113" s="4054">
        <v>0</v>
      </c>
      <c r="F113" s="4053">
        <v>8</v>
      </c>
      <c r="G113" s="4054">
        <v>0</v>
      </c>
      <c r="H113" s="4054">
        <v>3</v>
      </c>
      <c r="I113" s="4154" t="s">
        <v>3224</v>
      </c>
      <c r="J113" s="4098" t="str">
        <f t="shared" si="43"/>
        <v>08070803</v>
      </c>
      <c r="K113" s="4068"/>
      <c r="L113" s="4068">
        <v>71529</v>
      </c>
      <c r="M113" s="4068"/>
      <c r="N113" s="4068"/>
      <c r="O113" s="4068"/>
      <c r="P113" s="4068"/>
      <c r="Q113" s="4068"/>
      <c r="R113" s="4068"/>
      <c r="S113" s="4057" t="s">
        <v>119</v>
      </c>
      <c r="T113" s="4093"/>
      <c r="U113" s="4058" t="s">
        <v>2559</v>
      </c>
      <c r="V113" s="4057" t="s">
        <v>240</v>
      </c>
      <c r="W113" s="4072"/>
      <c r="X113" s="4139" t="s">
        <v>2560</v>
      </c>
      <c r="Y113" s="4074"/>
      <c r="Z113" s="4075"/>
      <c r="AA113" s="4075"/>
      <c r="AB113" s="4076" t="s">
        <v>3191</v>
      </c>
      <c r="AC113" s="4066">
        <f t="shared" si="32"/>
        <v>0</v>
      </c>
      <c r="AD113" s="4077" t="s">
        <v>3211</v>
      </c>
      <c r="AE113" s="4077"/>
      <c r="AF113" s="4078">
        <v>120</v>
      </c>
      <c r="AG113" s="4078">
        <v>120</v>
      </c>
      <c r="AH113" s="4079"/>
      <c r="AI113" s="4079"/>
      <c r="AJ113" s="4079"/>
      <c r="AK113" s="4079"/>
      <c r="AL113" s="4079"/>
      <c r="AM113" s="4079"/>
      <c r="AN113" s="4079"/>
      <c r="AO113" s="4078">
        <v>140</v>
      </c>
      <c r="AP113" s="4078">
        <v>140</v>
      </c>
      <c r="AQ113" s="4080"/>
      <c r="AR113" s="4081"/>
      <c r="AS113" s="4081"/>
      <c r="AT113" s="4081"/>
      <c r="AU113" s="4082"/>
      <c r="AV113" s="4083"/>
      <c r="AW113" s="4084">
        <f t="shared" si="40"/>
        <v>0</v>
      </c>
      <c r="AX113" s="4085">
        <f>AW113/'[1]Radiología simple.'!$AO$8</f>
        <v>0</v>
      </c>
      <c r="AY113" s="4086" t="str">
        <f t="array" ref="AY113">_xlfn.IFS(AX113&lt;4,"estandar",AX113&gt;9,"compleja",AX113&gt;4,"avanzada")</f>
        <v>estandar</v>
      </c>
      <c r="AZ113" s="4087"/>
      <c r="BA113" s="4088"/>
      <c r="BB113" s="4088"/>
      <c r="BC113" s="4088"/>
      <c r="BD113" s="4089">
        <v>39.341140271493202</v>
      </c>
      <c r="BE113" s="4089">
        <v>97.631058823529401</v>
      </c>
      <c r="BF113" s="4164">
        <v>1</v>
      </c>
      <c r="BG113" s="4164"/>
      <c r="BH113" s="4089">
        <v>101.50316742081399</v>
      </c>
      <c r="BI113" s="4089">
        <f>SUM(BD113,BE113,BH113)</f>
        <v>238.47536651583658</v>
      </c>
      <c r="BJ113" s="4091"/>
      <c r="BK113" s="4089">
        <v>125.835425046118</v>
      </c>
      <c r="BL113" s="4089">
        <v>60</v>
      </c>
      <c r="BM113" s="4089">
        <v>2013</v>
      </c>
      <c r="BN113" s="4089">
        <v>40.633745306496898</v>
      </c>
      <c r="BO113" s="4089">
        <f>SUM(BI113,BK113,BL113,BM113,BN113)</f>
        <v>2477.9445368684519</v>
      </c>
      <c r="BP113" s="4089"/>
      <c r="BQ113" s="4092">
        <v>400</v>
      </c>
    </row>
    <row r="114" spans="1:69" ht="20.25" customHeight="1" x14ac:dyDescent="0.55000000000000004">
      <c r="A114" s="4054">
        <v>0</v>
      </c>
      <c r="B114" s="4053">
        <v>8</v>
      </c>
      <c r="C114" s="4054">
        <v>0</v>
      </c>
      <c r="D114" s="4053">
        <v>7</v>
      </c>
      <c r="E114" s="4054">
        <v>0</v>
      </c>
      <c r="F114" s="4053">
        <v>8</v>
      </c>
      <c r="G114" s="4054">
        <v>0</v>
      </c>
      <c r="H114" s="4054">
        <v>4</v>
      </c>
      <c r="I114" s="4154"/>
      <c r="J114" s="4098" t="str">
        <f t="shared" si="43"/>
        <v>08070804</v>
      </c>
      <c r="K114" s="4068"/>
      <c r="L114" s="4068"/>
      <c r="M114" s="4068"/>
      <c r="N114" s="4068"/>
      <c r="O114" s="4068"/>
      <c r="P114" s="4068"/>
      <c r="Q114" s="4068"/>
      <c r="R114" s="4068"/>
      <c r="S114" s="4099" t="s">
        <v>191</v>
      </c>
      <c r="T114" s="4101"/>
      <c r="U114" s="4101" t="s">
        <v>2539</v>
      </c>
      <c r="V114" s="4169"/>
      <c r="W114" s="4172"/>
      <c r="X114" s="4139"/>
      <c r="Y114" s="4074"/>
      <c r="Z114" s="4075"/>
      <c r="AA114" s="4075"/>
      <c r="AB114" s="4076"/>
      <c r="AC114" s="4066">
        <f t="shared" si="32"/>
        <v>0</v>
      </c>
      <c r="AD114" s="4077"/>
      <c r="AE114" s="4077"/>
      <c r="AF114" s="4078"/>
      <c r="AG114" s="4079">
        <f t="shared" ref="AG114:AG115" si="44">SUM(AH114:AM114)</f>
        <v>0</v>
      </c>
      <c r="AH114" s="4079"/>
      <c r="AI114" s="4079"/>
      <c r="AJ114" s="4079"/>
      <c r="AK114" s="4079"/>
      <c r="AL114" s="4079"/>
      <c r="AM114" s="4079"/>
      <c r="AN114" s="4079"/>
      <c r="AO114" s="4079"/>
      <c r="AP114" s="4079">
        <f t="shared" ref="AP114:AP158" si="45">SUM(AQ114:AU114)</f>
        <v>0</v>
      </c>
      <c r="AQ114" s="4080"/>
      <c r="AR114" s="4081"/>
      <c r="AS114" s="4081"/>
      <c r="AT114" s="4081"/>
      <c r="AU114" s="4082"/>
      <c r="AV114" s="4083"/>
      <c r="AW114" s="4084">
        <f t="shared" si="40"/>
        <v>0</v>
      </c>
      <c r="AX114" s="4085">
        <f>AW114/'[1]Radiología simple.'!$AO$8</f>
        <v>0</v>
      </c>
      <c r="AY114" s="4086" t="str">
        <f t="array" ref="AY114">_xlfn.IFS(AX114&lt;4,"estandar",AX114&gt;9,"compleja",AX114&gt;4,"avanzada")</f>
        <v>estandar</v>
      </c>
      <c r="AZ114" s="4087"/>
      <c r="BA114" s="4088"/>
      <c r="BB114" s="4088"/>
      <c r="BC114" s="4088"/>
      <c r="BD114" s="4089"/>
      <c r="BE114" s="4089"/>
      <c r="BF114" s="4164"/>
      <c r="BG114" s="4164"/>
      <c r="BH114" s="4089"/>
      <c r="BI114" s="4089"/>
      <c r="BJ114" s="4091"/>
      <c r="BK114" s="4089"/>
      <c r="BL114" s="4089"/>
      <c r="BM114" s="4089"/>
      <c r="BN114" s="4089"/>
      <c r="BO114" s="4089"/>
      <c r="BP114" s="4089"/>
      <c r="BQ114" s="4092"/>
    </row>
    <row r="115" spans="1:69" ht="20.25" customHeight="1" x14ac:dyDescent="0.55000000000000004">
      <c r="A115" s="4054">
        <v>0</v>
      </c>
      <c r="B115" s="4053">
        <v>8</v>
      </c>
      <c r="C115" s="4054">
        <v>0</v>
      </c>
      <c r="D115" s="4053">
        <v>7</v>
      </c>
      <c r="E115" s="4054">
        <v>0</v>
      </c>
      <c r="F115" s="4053">
        <v>8</v>
      </c>
      <c r="G115" s="4054">
        <v>0</v>
      </c>
      <c r="H115" s="4054">
        <v>5</v>
      </c>
      <c r="I115" s="4154"/>
      <c r="J115" s="4098" t="str">
        <f t="shared" si="43"/>
        <v>08070805</v>
      </c>
      <c r="K115" s="4068"/>
      <c r="L115" s="4068"/>
      <c r="M115" s="4068"/>
      <c r="N115" s="4068"/>
      <c r="O115" s="4068"/>
      <c r="P115" s="4068"/>
      <c r="Q115" s="4068"/>
      <c r="R115" s="4068"/>
      <c r="S115" s="4099" t="s">
        <v>191</v>
      </c>
      <c r="T115" s="4101"/>
      <c r="U115" s="4101" t="s">
        <v>2540</v>
      </c>
      <c r="V115" s="4169"/>
      <c r="W115" s="4172"/>
      <c r="X115" s="4139"/>
      <c r="Y115" s="4074"/>
      <c r="Z115" s="4075"/>
      <c r="AA115" s="4075"/>
      <c r="AB115" s="4104"/>
      <c r="AC115" s="4066">
        <f t="shared" si="32"/>
        <v>0</v>
      </c>
      <c r="AD115" s="4105"/>
      <c r="AE115" s="4105"/>
      <c r="AF115" s="4079"/>
      <c r="AG115" s="4079">
        <f t="shared" si="44"/>
        <v>0</v>
      </c>
      <c r="AH115" s="4079"/>
      <c r="AI115" s="4079"/>
      <c r="AJ115" s="4079"/>
      <c r="AK115" s="4079"/>
      <c r="AL115" s="4079"/>
      <c r="AM115" s="4079"/>
      <c r="AN115" s="4079"/>
      <c r="AO115" s="4079"/>
      <c r="AP115" s="4079">
        <f t="shared" si="45"/>
        <v>0</v>
      </c>
      <c r="AQ115" s="4080"/>
      <c r="AR115" s="4081"/>
      <c r="AS115" s="4081"/>
      <c r="AT115" s="4081"/>
      <c r="AU115" s="4082"/>
      <c r="AV115" s="4083"/>
      <c r="AW115" s="4084">
        <f t="shared" si="40"/>
        <v>0</v>
      </c>
      <c r="AX115" s="4085">
        <f>AW115/'[1]Radiología simple.'!$AO$8</f>
        <v>0</v>
      </c>
      <c r="AY115" s="4086" t="str">
        <f t="array" ref="AY115">_xlfn.IFS(AX115&lt;4,"estandar",AX115&gt;9,"compleja",AX115&gt;4,"avanzada")</f>
        <v>estandar</v>
      </c>
      <c r="AZ115" s="4087"/>
      <c r="BA115" s="4088"/>
      <c r="BB115" s="4088"/>
      <c r="BC115" s="4088"/>
      <c r="BD115" s="4089"/>
      <c r="BE115" s="4089"/>
      <c r="BF115" s="4164"/>
      <c r="BG115" s="4164"/>
      <c r="BH115" s="4089"/>
      <c r="BI115" s="4089"/>
      <c r="BJ115" s="4091"/>
      <c r="BK115" s="4089"/>
      <c r="BL115" s="4089"/>
      <c r="BM115" s="4089"/>
      <c r="BN115" s="4089"/>
      <c r="BO115" s="4089"/>
      <c r="BP115" s="4089"/>
      <c r="BQ115" s="4092"/>
    </row>
    <row r="116" spans="1:69" ht="20.25" hidden="1" customHeight="1" x14ac:dyDescent="0.55000000000000004">
      <c r="A116" s="4173"/>
      <c r="B116" s="4174"/>
      <c r="C116" s="4173"/>
      <c r="D116" s="4174"/>
      <c r="E116" s="4173"/>
      <c r="F116" s="4174"/>
      <c r="G116" s="4173"/>
      <c r="H116" s="4174"/>
      <c r="I116" s="4240"/>
      <c r="J116" s="4229" t="str">
        <f t="shared" si="43"/>
        <v/>
      </c>
      <c r="K116" s="4230"/>
      <c r="L116" s="4230"/>
      <c r="M116" s="4230"/>
      <c r="N116" s="4230"/>
      <c r="O116" s="4230"/>
      <c r="P116" s="4230"/>
      <c r="Q116" s="4230"/>
      <c r="R116" s="4230"/>
      <c r="S116" s="4231" t="s">
        <v>191</v>
      </c>
      <c r="T116" s="4232" t="s">
        <v>2275</v>
      </c>
      <c r="U116" s="4232"/>
      <c r="V116" s="4233" t="s">
        <v>653</v>
      </c>
      <c r="W116" s="4234" t="s">
        <v>2576</v>
      </c>
      <c r="X116" s="4235"/>
      <c r="Y116" s="4074"/>
      <c r="Z116" s="4075"/>
      <c r="AA116" s="4075"/>
      <c r="AB116" s="4236"/>
      <c r="AC116" s="4237"/>
      <c r="AD116" s="4237"/>
      <c r="AE116" s="4237"/>
      <c r="AF116" s="4079"/>
      <c r="AG116" s="4079"/>
      <c r="AH116" s="4079"/>
      <c r="AI116" s="4079"/>
      <c r="AJ116" s="4079"/>
      <c r="AK116" s="4079"/>
      <c r="AL116" s="4079"/>
      <c r="AM116" s="4079"/>
      <c r="AN116" s="4079"/>
      <c r="AO116" s="4079"/>
      <c r="AP116" s="4079">
        <f t="shared" si="45"/>
        <v>0</v>
      </c>
      <c r="AQ116" s="4080"/>
      <c r="AR116" s="4081"/>
      <c r="AS116" s="4081"/>
      <c r="AT116" s="4081"/>
      <c r="AU116" s="4082"/>
      <c r="AV116" s="4083"/>
      <c r="AW116" s="4114"/>
      <c r="AX116" s="4115"/>
      <c r="AY116" s="4086" t="str">
        <f t="array" ref="AY116">_xlfn.IFS(AX116&lt;4,"estandar",AX116&gt;9,"compleja",AX116&gt;4,"avanzada")</f>
        <v>estandar</v>
      </c>
      <c r="AZ116" s="4087"/>
      <c r="BA116" s="4088"/>
      <c r="BB116" s="4088"/>
      <c r="BC116" s="4088"/>
      <c r="BD116" s="4089"/>
      <c r="BE116" s="4089"/>
      <c r="BF116" s="4106"/>
      <c r="BG116" s="4106"/>
      <c r="BH116" s="4089"/>
      <c r="BI116" s="4089"/>
      <c r="BJ116" s="4091"/>
      <c r="BK116" s="4089"/>
      <c r="BL116" s="4089"/>
      <c r="BM116" s="4089"/>
      <c r="BN116" s="4089"/>
      <c r="BO116" s="4089"/>
      <c r="BP116" s="4089"/>
      <c r="BQ116" s="4092"/>
    </row>
    <row r="117" spans="1:69" ht="20.25" hidden="1" customHeight="1" x14ac:dyDescent="0.55000000000000004">
      <c r="A117" s="4173"/>
      <c r="B117" s="4174"/>
      <c r="C117" s="4173"/>
      <c r="D117" s="4174"/>
      <c r="E117" s="4173"/>
      <c r="F117" s="4174"/>
      <c r="G117" s="4173"/>
      <c r="H117" s="4174"/>
      <c r="I117" s="4240"/>
      <c r="J117" s="4229" t="str">
        <f t="shared" si="43"/>
        <v/>
      </c>
      <c r="K117" s="4230"/>
      <c r="L117" s="4230"/>
      <c r="M117" s="4230"/>
      <c r="N117" s="4230"/>
      <c r="O117" s="4230"/>
      <c r="P117" s="4230"/>
      <c r="Q117" s="4230"/>
      <c r="R117" s="4230"/>
      <c r="S117" s="4231" t="s">
        <v>191</v>
      </c>
      <c r="T117" s="4238"/>
      <c r="U117" s="4232" t="s">
        <v>2275</v>
      </c>
      <c r="V117" s="4233" t="s">
        <v>653</v>
      </c>
      <c r="W117" s="4234" t="s">
        <v>2576</v>
      </c>
      <c r="X117" s="4235"/>
      <c r="Y117" s="4074"/>
      <c r="Z117" s="4075"/>
      <c r="AA117" s="4075"/>
      <c r="AB117" s="4236"/>
      <c r="AC117" s="4237"/>
      <c r="AD117" s="4237"/>
      <c r="AE117" s="4237"/>
      <c r="AF117" s="4079"/>
      <c r="AG117" s="4079"/>
      <c r="AH117" s="4079"/>
      <c r="AI117" s="4079"/>
      <c r="AJ117" s="4079"/>
      <c r="AK117" s="4079"/>
      <c r="AL117" s="4079"/>
      <c r="AM117" s="4079"/>
      <c r="AN117" s="4079"/>
      <c r="AO117" s="4079"/>
      <c r="AP117" s="4079">
        <f t="shared" si="45"/>
        <v>0</v>
      </c>
      <c r="AQ117" s="4080"/>
      <c r="AR117" s="4081"/>
      <c r="AS117" s="4081"/>
      <c r="AT117" s="4081"/>
      <c r="AU117" s="4082"/>
      <c r="AV117" s="4083"/>
      <c r="AW117" s="4114"/>
      <c r="AX117" s="4115"/>
      <c r="AY117" s="4086" t="str">
        <f t="array" ref="AY117">_xlfn.IFS(AX117&lt;4,"estandar",AX117&gt;9,"compleja",AX117&gt;4,"avanzada")</f>
        <v>estandar</v>
      </c>
      <c r="AZ117" s="4087"/>
      <c r="BA117" s="4088"/>
      <c r="BB117" s="4088"/>
      <c r="BC117" s="4088"/>
      <c r="BD117" s="4089"/>
      <c r="BE117" s="4089"/>
      <c r="BF117" s="4106"/>
      <c r="BG117" s="4106"/>
      <c r="BH117" s="4089"/>
      <c r="BI117" s="4089"/>
      <c r="BJ117" s="4091"/>
      <c r="BK117" s="4089"/>
      <c r="BL117" s="4089"/>
      <c r="BM117" s="4089"/>
      <c r="BN117" s="4089"/>
      <c r="BO117" s="4089"/>
      <c r="BP117" s="4089"/>
      <c r="BQ117" s="4092"/>
    </row>
    <row r="118" spans="1:69" ht="20.25" hidden="1" customHeight="1" x14ac:dyDescent="0.55000000000000004">
      <c r="A118" s="4173"/>
      <c r="B118" s="4174"/>
      <c r="C118" s="4173"/>
      <c r="D118" s="4174"/>
      <c r="E118" s="4173"/>
      <c r="F118" s="4174"/>
      <c r="G118" s="4173"/>
      <c r="H118" s="4174"/>
      <c r="I118" s="4240"/>
      <c r="J118" s="4229" t="str">
        <f t="shared" si="43"/>
        <v/>
      </c>
      <c r="K118" s="4230"/>
      <c r="L118" s="4230"/>
      <c r="M118" s="4230"/>
      <c r="N118" s="4230"/>
      <c r="O118" s="4230"/>
      <c r="P118" s="4230"/>
      <c r="Q118" s="4230"/>
      <c r="R118" s="4230"/>
      <c r="S118" s="4231" t="s">
        <v>191</v>
      </c>
      <c r="T118" s="4238"/>
      <c r="U118" s="4232"/>
      <c r="V118" s="4233" t="s">
        <v>653</v>
      </c>
      <c r="W118" s="4234" t="s">
        <v>2576</v>
      </c>
      <c r="X118" s="4235"/>
      <c r="Y118" s="4074"/>
      <c r="Z118" s="4075"/>
      <c r="AA118" s="4075"/>
      <c r="AB118" s="4236"/>
      <c r="AC118" s="4237"/>
      <c r="AD118" s="4237"/>
      <c r="AE118" s="4237"/>
      <c r="AF118" s="4079"/>
      <c r="AG118" s="4079"/>
      <c r="AH118" s="4079"/>
      <c r="AI118" s="4079"/>
      <c r="AJ118" s="4079"/>
      <c r="AK118" s="4079"/>
      <c r="AL118" s="4079"/>
      <c r="AM118" s="4079"/>
      <c r="AN118" s="4079"/>
      <c r="AO118" s="4079"/>
      <c r="AP118" s="4079">
        <f t="shared" si="45"/>
        <v>0</v>
      </c>
      <c r="AQ118" s="4080"/>
      <c r="AR118" s="4081"/>
      <c r="AS118" s="4081"/>
      <c r="AT118" s="4081"/>
      <c r="AU118" s="4082"/>
      <c r="AV118" s="4083"/>
      <c r="AW118" s="4114"/>
      <c r="AX118" s="4115"/>
      <c r="AY118" s="4086" t="str">
        <f t="array" ref="AY118">_xlfn.IFS(AX118&lt;4,"estandar",AX118&gt;9,"compleja",AX118&gt;4,"avanzada")</f>
        <v>estandar</v>
      </c>
      <c r="AZ118" s="4087"/>
      <c r="BA118" s="4088"/>
      <c r="BB118" s="4088"/>
      <c r="BC118" s="4088"/>
      <c r="BD118" s="4089"/>
      <c r="BE118" s="4089"/>
      <c r="BF118" s="4106"/>
      <c r="BG118" s="4106"/>
      <c r="BH118" s="4089"/>
      <c r="BI118" s="4089"/>
      <c r="BJ118" s="4091"/>
      <c r="BK118" s="4089"/>
      <c r="BL118" s="4089"/>
      <c r="BM118" s="4089"/>
      <c r="BN118" s="4089"/>
      <c r="BO118" s="4089"/>
      <c r="BP118" s="4089"/>
      <c r="BQ118" s="4092"/>
    </row>
    <row r="119" spans="1:69" ht="20.25" hidden="1" customHeight="1" x14ac:dyDescent="0.55000000000000004">
      <c r="A119" s="4173"/>
      <c r="B119" s="4174"/>
      <c r="C119" s="4173"/>
      <c r="D119" s="4174"/>
      <c r="E119" s="4173"/>
      <c r="F119" s="4174"/>
      <c r="G119" s="4173"/>
      <c r="H119" s="4239"/>
      <c r="I119" s="4240"/>
      <c r="J119" s="4240"/>
      <c r="K119" s="4230"/>
      <c r="L119" s="4230"/>
      <c r="M119" s="4230"/>
      <c r="N119" s="4230"/>
      <c r="O119" s="4230"/>
      <c r="P119" s="4230"/>
      <c r="Q119" s="4230"/>
      <c r="R119" s="4230"/>
      <c r="S119" s="4241"/>
      <c r="T119" s="4242"/>
      <c r="U119" s="4243"/>
      <c r="V119" s="4241"/>
      <c r="W119" s="4224"/>
      <c r="X119" s="4139"/>
      <c r="Y119" s="4074"/>
      <c r="Z119" s="4075"/>
      <c r="AA119" s="4075"/>
      <c r="AB119" s="4225"/>
      <c r="AC119" s="4226"/>
      <c r="AD119" s="4226"/>
      <c r="AE119" s="4226"/>
      <c r="AF119" s="4079"/>
      <c r="AG119" s="4079"/>
      <c r="AH119" s="4079"/>
      <c r="AI119" s="4079"/>
      <c r="AJ119" s="4079"/>
      <c r="AK119" s="4079"/>
      <c r="AL119" s="4079"/>
      <c r="AM119" s="4079"/>
      <c r="AN119" s="4079"/>
      <c r="AO119" s="4079"/>
      <c r="AP119" s="4079">
        <f t="shared" si="45"/>
        <v>0</v>
      </c>
      <c r="AQ119" s="4080"/>
      <c r="AR119" s="4081"/>
      <c r="AS119" s="4081"/>
      <c r="AT119" s="4081"/>
      <c r="AU119" s="4082"/>
      <c r="AV119" s="4083"/>
      <c r="AW119" s="4114"/>
      <c r="AX119" s="4115"/>
      <c r="AY119" s="4086" t="str">
        <f t="array" ref="AY119">_xlfn.IFS(AX119&lt;4,"estandar",AX119&gt;9,"compleja",AX119&gt;4,"avanzada")</f>
        <v>estandar</v>
      </c>
      <c r="AZ119" s="4087"/>
      <c r="BA119" s="4088"/>
      <c r="BB119" s="4088"/>
      <c r="BC119" s="4088"/>
      <c r="BD119" s="4089"/>
      <c r="BE119" s="4089"/>
      <c r="BF119" s="4164"/>
      <c r="BG119" s="4164"/>
      <c r="BH119" s="4089"/>
      <c r="BI119" s="4089"/>
      <c r="BJ119" s="4091"/>
      <c r="BK119" s="4089"/>
      <c r="BL119" s="4089"/>
      <c r="BM119" s="4089"/>
      <c r="BN119" s="4089"/>
      <c r="BO119" s="4089"/>
      <c r="BP119" s="4089"/>
      <c r="BQ119" s="4092"/>
    </row>
    <row r="120" spans="1:69" ht="20.25" hidden="1" customHeight="1" x14ac:dyDescent="0.55000000000000004">
      <c r="A120" s="4054">
        <v>0</v>
      </c>
      <c r="B120" s="4053">
        <v>8</v>
      </c>
      <c r="C120" s="4054">
        <v>0</v>
      </c>
      <c r="D120" s="4053">
        <v>7</v>
      </c>
      <c r="E120" s="4054">
        <v>0</v>
      </c>
      <c r="F120" s="4053">
        <v>9</v>
      </c>
      <c r="G120" s="4054">
        <v>0</v>
      </c>
      <c r="H120" s="4054">
        <v>0</v>
      </c>
      <c r="I120" s="4244"/>
      <c r="J120" s="4244" t="str">
        <f t="shared" ref="J120:J121" si="46">CONCATENATE(A120,B120,C120,D120,E120,F120,G120,H120)</f>
        <v>08070900</v>
      </c>
      <c r="K120" s="4230"/>
      <c r="L120" s="4230"/>
      <c r="M120" s="4230"/>
      <c r="N120" s="4230"/>
      <c r="O120" s="4230"/>
      <c r="P120" s="4230"/>
      <c r="Q120" s="4230"/>
      <c r="R120" s="4230"/>
      <c r="S120" s="4245" t="s">
        <v>191</v>
      </c>
      <c r="T120" s="4246" t="s">
        <v>2570</v>
      </c>
      <c r="U120" s="4246"/>
      <c r="V120" s="4245" t="s">
        <v>291</v>
      </c>
      <c r="W120" s="4247"/>
      <c r="X120" s="4139"/>
      <c r="Y120" s="4074"/>
      <c r="Z120" s="4075"/>
      <c r="AA120" s="4075"/>
      <c r="AB120" s="4104"/>
      <c r="AC120" s="4105"/>
      <c r="AD120" s="4105"/>
      <c r="AE120" s="4105"/>
      <c r="AF120" s="4079"/>
      <c r="AG120" s="4079"/>
      <c r="AH120" s="4079"/>
      <c r="AI120" s="4079"/>
      <c r="AJ120" s="4079"/>
      <c r="AK120" s="4079"/>
      <c r="AL120" s="4079"/>
      <c r="AM120" s="4079"/>
      <c r="AN120" s="4079"/>
      <c r="AO120" s="4079"/>
      <c r="AP120" s="4079">
        <f t="shared" si="45"/>
        <v>0</v>
      </c>
      <c r="AQ120" s="4080"/>
      <c r="AR120" s="4081"/>
      <c r="AS120" s="4081"/>
      <c r="AT120" s="4081"/>
      <c r="AU120" s="4082"/>
      <c r="AV120" s="4083"/>
      <c r="AW120" s="4114"/>
      <c r="AX120" s="4115"/>
      <c r="AY120" s="4086" t="str">
        <f t="array" ref="AY120">_xlfn.IFS(AX120&lt;4,"estandar",AX120&gt;9,"compleja",AX120&gt;4,"avanzada")</f>
        <v>estandar</v>
      </c>
      <c r="AZ120" s="4087"/>
      <c r="BA120" s="4088"/>
      <c r="BB120" s="4088"/>
      <c r="BC120" s="4088"/>
      <c r="BD120" s="4089"/>
      <c r="BE120" s="4089"/>
      <c r="BF120" s="4106"/>
      <c r="BG120" s="4106"/>
      <c r="BH120" s="4089"/>
      <c r="BI120" s="4089"/>
      <c r="BJ120" s="4091"/>
      <c r="BK120" s="4089"/>
      <c r="BL120" s="4089"/>
      <c r="BM120" s="4089"/>
      <c r="BN120" s="4089"/>
      <c r="BO120" s="4089"/>
      <c r="BP120" s="4089"/>
      <c r="BQ120" s="4092"/>
    </row>
    <row r="121" spans="1:69" ht="20.25" hidden="1" customHeight="1" x14ac:dyDescent="0.55000000000000004">
      <c r="A121" s="4054">
        <v>0</v>
      </c>
      <c r="B121" s="4053">
        <v>8</v>
      </c>
      <c r="C121" s="4054">
        <v>0</v>
      </c>
      <c r="D121" s="4053">
        <v>7</v>
      </c>
      <c r="E121" s="4054">
        <v>0</v>
      </c>
      <c r="F121" s="4053">
        <v>9</v>
      </c>
      <c r="G121" s="4054">
        <v>0</v>
      </c>
      <c r="H121" s="4054">
        <v>1</v>
      </c>
      <c r="I121" s="4244"/>
      <c r="J121" s="4244" t="str">
        <f t="shared" si="46"/>
        <v>08070901</v>
      </c>
      <c r="K121" s="4230"/>
      <c r="L121" s="4230"/>
      <c r="M121" s="4230"/>
      <c r="N121" s="4230"/>
      <c r="O121" s="4230"/>
      <c r="P121" s="4230"/>
      <c r="Q121" s="4230"/>
      <c r="R121" s="4230"/>
      <c r="S121" s="4245" t="s">
        <v>191</v>
      </c>
      <c r="T121" s="4248"/>
      <c r="U121" s="4246" t="s">
        <v>2571</v>
      </c>
      <c r="V121" s="4245" t="s">
        <v>291</v>
      </c>
      <c r="W121" s="4247"/>
      <c r="X121" s="4139"/>
      <c r="Y121" s="4074"/>
      <c r="Z121" s="4075"/>
      <c r="AA121" s="4075"/>
      <c r="AB121" s="4104"/>
      <c r="AC121" s="4105"/>
      <c r="AD121" s="4105"/>
      <c r="AE121" s="4105"/>
      <c r="AF121" s="4079"/>
      <c r="AG121" s="4079"/>
      <c r="AH121" s="4079"/>
      <c r="AI121" s="4079"/>
      <c r="AJ121" s="4079"/>
      <c r="AK121" s="4079"/>
      <c r="AL121" s="4079"/>
      <c r="AM121" s="4079"/>
      <c r="AN121" s="4079"/>
      <c r="AO121" s="4079"/>
      <c r="AP121" s="4079">
        <f t="shared" si="45"/>
        <v>0</v>
      </c>
      <c r="AQ121" s="4080"/>
      <c r="AR121" s="4081"/>
      <c r="AS121" s="4081"/>
      <c r="AT121" s="4081"/>
      <c r="AU121" s="4082"/>
      <c r="AV121" s="4083"/>
      <c r="AW121" s="4114"/>
      <c r="AX121" s="4115"/>
      <c r="AY121" s="4086" t="str">
        <f t="array" ref="AY121">_xlfn.IFS(AX121&lt;4,"estandar",AX121&gt;9,"compleja",AX121&gt;4,"avanzada")</f>
        <v>estandar</v>
      </c>
      <c r="AZ121" s="4087"/>
      <c r="BA121" s="4088"/>
      <c r="BB121" s="4088"/>
      <c r="BC121" s="4088"/>
      <c r="BD121" s="4089"/>
      <c r="BE121" s="4089"/>
      <c r="BF121" s="4106"/>
      <c r="BG121" s="4106"/>
      <c r="BH121" s="4089"/>
      <c r="BI121" s="4089"/>
      <c r="BJ121" s="4091"/>
      <c r="BK121" s="4089"/>
      <c r="BL121" s="4089"/>
      <c r="BM121" s="4089"/>
      <c r="BN121" s="4089"/>
      <c r="BO121" s="4089"/>
      <c r="BP121" s="4089"/>
      <c r="BQ121" s="4092"/>
    </row>
    <row r="122" spans="1:69" s="4264" customFormat="1" ht="20.25" hidden="1" customHeight="1" x14ac:dyDescent="0.55000000000000004">
      <c r="A122" s="4173"/>
      <c r="B122" s="4174"/>
      <c r="C122" s="4173"/>
      <c r="D122" s="4174"/>
      <c r="E122" s="4173"/>
      <c r="F122" s="4174"/>
      <c r="G122" s="4173"/>
      <c r="H122" s="4174"/>
      <c r="I122" s="4240"/>
      <c r="J122" s="4240"/>
      <c r="K122" s="4230"/>
      <c r="L122" s="4230"/>
      <c r="M122" s="4230"/>
      <c r="N122" s="4230"/>
      <c r="O122" s="4230"/>
      <c r="P122" s="4230"/>
      <c r="Q122" s="4230"/>
      <c r="R122" s="4230"/>
      <c r="S122" s="4230"/>
      <c r="T122" s="4242"/>
      <c r="U122" s="4243"/>
      <c r="V122" s="4241"/>
      <c r="W122" s="4224"/>
      <c r="X122" s="4139"/>
      <c r="Y122" s="4074"/>
      <c r="Z122" s="4075"/>
      <c r="AA122" s="4075"/>
      <c r="AB122" s="4249"/>
      <c r="AC122" s="4250"/>
      <c r="AD122" s="4250"/>
      <c r="AE122" s="4250"/>
      <c r="AF122" s="4251"/>
      <c r="AG122" s="4251"/>
      <c r="AH122" s="4251"/>
      <c r="AI122" s="4251"/>
      <c r="AJ122" s="4251"/>
      <c r="AK122" s="4251"/>
      <c r="AL122" s="4251"/>
      <c r="AM122" s="4251"/>
      <c r="AN122" s="4251"/>
      <c r="AO122" s="4251"/>
      <c r="AP122" s="4079">
        <f t="shared" si="45"/>
        <v>0</v>
      </c>
      <c r="AQ122" s="4252"/>
      <c r="AR122" s="4253"/>
      <c r="AS122" s="4253"/>
      <c r="AT122" s="4253"/>
      <c r="AU122" s="4254"/>
      <c r="AV122" s="4255"/>
      <c r="AW122" s="4256"/>
      <c r="AX122" s="4257"/>
      <c r="AY122" s="4086" t="str">
        <f t="array" ref="AY122">_xlfn.IFS(AX122&lt;4,"estandar",AX122&gt;9,"compleja",AX122&gt;4,"avanzada")</f>
        <v>estandar</v>
      </c>
      <c r="AZ122" s="4258"/>
      <c r="BA122" s="4259"/>
      <c r="BB122" s="4259"/>
      <c r="BC122" s="4259"/>
      <c r="BD122" s="4260"/>
      <c r="BE122" s="4260"/>
      <c r="BF122" s="4261"/>
      <c r="BG122" s="4261"/>
      <c r="BH122" s="4260"/>
      <c r="BI122" s="4260"/>
      <c r="BJ122" s="4262"/>
      <c r="BK122" s="4260"/>
      <c r="BL122" s="4260"/>
      <c r="BM122" s="4260"/>
      <c r="BN122" s="4260"/>
      <c r="BO122" s="4260"/>
      <c r="BP122" s="4260"/>
      <c r="BQ122" s="4263"/>
    </row>
    <row r="123" spans="1:69" ht="20.25" hidden="1" customHeight="1" x14ac:dyDescent="0.55000000000000004">
      <c r="A123" s="4265">
        <v>0</v>
      </c>
      <c r="B123" s="4266">
        <v>8</v>
      </c>
      <c r="C123" s="4265">
        <v>0</v>
      </c>
      <c r="D123" s="4266">
        <v>5</v>
      </c>
      <c r="E123" s="4265">
        <v>0</v>
      </c>
      <c r="F123" s="4266">
        <v>1</v>
      </c>
      <c r="G123" s="4265">
        <v>0</v>
      </c>
      <c r="H123" s="4266">
        <v>0</v>
      </c>
      <c r="I123" s="4305" t="s">
        <v>2209</v>
      </c>
      <c r="J123" s="4240"/>
      <c r="K123" s="4230"/>
      <c r="L123" s="4230"/>
      <c r="M123" s="4230"/>
      <c r="N123" s="4230"/>
      <c r="O123" s="4230"/>
      <c r="P123" s="4230"/>
      <c r="Q123" s="4230"/>
      <c r="R123" s="4230"/>
      <c r="S123" s="4267" t="s">
        <v>119</v>
      </c>
      <c r="T123" s="4268" t="s">
        <v>2210</v>
      </c>
      <c r="U123" s="4269"/>
      <c r="V123" s="4233" t="s">
        <v>653</v>
      </c>
      <c r="W123" s="4234" t="s">
        <v>2576</v>
      </c>
      <c r="X123" s="4270"/>
      <c r="Y123" s="4074"/>
      <c r="Z123" s="4075"/>
      <c r="AA123" s="4075"/>
      <c r="AB123" s="4271"/>
      <c r="AC123" s="4199"/>
      <c r="AD123" s="4199"/>
      <c r="AE123" s="4199"/>
      <c r="AF123" s="4079"/>
      <c r="AG123" s="4079"/>
      <c r="AH123" s="4079"/>
      <c r="AI123" s="4079"/>
      <c r="AJ123" s="4079"/>
      <c r="AK123" s="4079"/>
      <c r="AL123" s="4079"/>
      <c r="AM123" s="4079"/>
      <c r="AN123" s="4079"/>
      <c r="AO123" s="4079"/>
      <c r="AP123" s="4079">
        <f t="shared" si="45"/>
        <v>0</v>
      </c>
      <c r="AQ123" s="4080"/>
      <c r="AR123" s="4081"/>
      <c r="AS123" s="4081"/>
      <c r="AT123" s="4081"/>
      <c r="AU123" s="4082"/>
      <c r="AV123" s="4083"/>
      <c r="AW123" s="4114"/>
      <c r="AX123" s="4115"/>
      <c r="AY123" s="4086" t="str">
        <f t="array" ref="AY123">_xlfn.IFS(AX123&lt;4,"estandar",AX123&gt;9,"compleja",AX123&gt;4,"avanzada")</f>
        <v>estandar</v>
      </c>
      <c r="AZ123" s="4087"/>
      <c r="BA123" s="4088"/>
      <c r="BB123" s="4088"/>
      <c r="BC123" s="4088"/>
      <c r="BD123" s="4089"/>
      <c r="BE123" s="4089"/>
      <c r="BF123" s="4164"/>
      <c r="BG123" s="4164"/>
      <c r="BH123" s="4089"/>
      <c r="BI123" s="4089"/>
      <c r="BJ123" s="4091"/>
      <c r="BK123" s="4089"/>
      <c r="BL123" s="4089"/>
      <c r="BM123" s="4089"/>
      <c r="BN123" s="4089"/>
      <c r="BO123" s="4089"/>
      <c r="BP123" s="4089"/>
      <c r="BQ123" s="4092"/>
    </row>
    <row r="124" spans="1:69" ht="20.25" hidden="1" customHeight="1" x14ac:dyDescent="0.55000000000000004">
      <c r="A124" s="4265">
        <v>0</v>
      </c>
      <c r="B124" s="4266">
        <v>8</v>
      </c>
      <c r="C124" s="4265">
        <v>0</v>
      </c>
      <c r="D124" s="4266">
        <v>5</v>
      </c>
      <c r="E124" s="4265">
        <v>0</v>
      </c>
      <c r="F124" s="4266">
        <v>1</v>
      </c>
      <c r="G124" s="4265">
        <v>0</v>
      </c>
      <c r="H124" s="4266">
        <v>1</v>
      </c>
      <c r="I124" s="4305" t="s">
        <v>2211</v>
      </c>
      <c r="J124" s="4240"/>
      <c r="K124" s="4230"/>
      <c r="L124" s="4230">
        <v>71534</v>
      </c>
      <c r="M124" s="4230"/>
      <c r="N124" s="4230"/>
      <c r="O124" s="4230"/>
      <c r="P124" s="4230"/>
      <c r="Q124" s="4230"/>
      <c r="R124" s="4230"/>
      <c r="S124" s="4267" t="s">
        <v>119</v>
      </c>
      <c r="T124" s="4269"/>
      <c r="U124" s="4268" t="s">
        <v>2212</v>
      </c>
      <c r="V124" s="4233" t="s">
        <v>653</v>
      </c>
      <c r="W124" s="4234" t="s">
        <v>2576</v>
      </c>
      <c r="X124" s="4272" t="s">
        <v>2212</v>
      </c>
      <c r="Y124" s="4074"/>
      <c r="Z124" s="4075"/>
      <c r="AA124" s="4075"/>
      <c r="AB124" s="4104"/>
      <c r="AC124" s="4105"/>
      <c r="AD124" s="4105"/>
      <c r="AE124" s="4105"/>
      <c r="AF124" s="4079">
        <v>60</v>
      </c>
      <c r="AG124" s="4079"/>
      <c r="AH124" s="4079"/>
      <c r="AI124" s="4079"/>
      <c r="AJ124" s="4079"/>
      <c r="AK124" s="4079"/>
      <c r="AL124" s="4079"/>
      <c r="AM124" s="4079"/>
      <c r="AN124" s="4079"/>
      <c r="AO124" s="4079">
        <v>80</v>
      </c>
      <c r="AP124" s="4079">
        <f t="shared" si="45"/>
        <v>0</v>
      </c>
      <c r="AQ124" s="4080"/>
      <c r="AR124" s="4081"/>
      <c r="AS124" s="4081"/>
      <c r="AT124" s="4081"/>
      <c r="AU124" s="4082"/>
      <c r="AV124" s="4083"/>
      <c r="AW124" s="4114"/>
      <c r="AX124" s="4115"/>
      <c r="AY124" s="4086" t="str">
        <f t="array" ref="AY124">_xlfn.IFS(AX124&lt;4,"estandar",AX124&gt;9,"compleja",AX124&gt;4,"avanzada")</f>
        <v>estandar</v>
      </c>
      <c r="AZ124" s="4087"/>
      <c r="BA124" s="4088"/>
      <c r="BB124" s="4088"/>
      <c r="BC124" s="4088"/>
      <c r="BD124" s="4089">
        <v>19.670570135746601</v>
      </c>
      <c r="BE124" s="4089">
        <v>48.8155294117647</v>
      </c>
      <c r="BF124" s="4164">
        <v>1</v>
      </c>
      <c r="BG124" s="4164"/>
      <c r="BH124" s="4089">
        <v>58.001809954751103</v>
      </c>
      <c r="BI124" s="4089">
        <f>SUM(BD124,BE124,BH124)</f>
        <v>126.4879095022624</v>
      </c>
      <c r="BJ124" s="4091"/>
      <c r="BK124" s="4089">
        <v>62.917712523059201</v>
      </c>
      <c r="BL124" s="4089">
        <v>7.5</v>
      </c>
      <c r="BM124" s="4089">
        <v>637</v>
      </c>
      <c r="BN124" s="4089">
        <v>40.633745306496898</v>
      </c>
      <c r="BO124" s="4089">
        <f>SUM(BI124,BK124,BL124,BM124,BN124)</f>
        <v>874.53936733181843</v>
      </c>
      <c r="BP124" s="4089"/>
      <c r="BQ124" s="4092">
        <v>50</v>
      </c>
    </row>
    <row r="125" spans="1:69" ht="20.25" hidden="1" customHeight="1" x14ac:dyDescent="0.55000000000000004">
      <c r="A125" s="4265">
        <v>0</v>
      </c>
      <c r="B125" s="4266">
        <v>8</v>
      </c>
      <c r="C125" s="4265">
        <v>0</v>
      </c>
      <c r="D125" s="4266">
        <v>5</v>
      </c>
      <c r="E125" s="4265">
        <v>0</v>
      </c>
      <c r="F125" s="4266">
        <v>1</v>
      </c>
      <c r="G125" s="4265">
        <v>0</v>
      </c>
      <c r="H125" s="4266">
        <v>2</v>
      </c>
      <c r="I125" s="4305" t="s">
        <v>2214</v>
      </c>
      <c r="J125" s="4240"/>
      <c r="K125" s="4230"/>
      <c r="L125" s="4230">
        <v>71543</v>
      </c>
      <c r="M125" s="4230"/>
      <c r="N125" s="4230"/>
      <c r="O125" s="4230"/>
      <c r="P125" s="4230"/>
      <c r="Q125" s="4230"/>
      <c r="R125" s="4230"/>
      <c r="S125" s="4267" t="s">
        <v>119</v>
      </c>
      <c r="T125" s="4269"/>
      <c r="U125" s="4268" t="s">
        <v>2215</v>
      </c>
      <c r="V125" s="4233" t="s">
        <v>653</v>
      </c>
      <c r="W125" s="4234" t="s">
        <v>2576</v>
      </c>
      <c r="X125" s="4272" t="s">
        <v>2215</v>
      </c>
      <c r="Y125" s="4074"/>
      <c r="Z125" s="4075"/>
      <c r="AA125" s="4075"/>
      <c r="AB125" s="4104"/>
      <c r="AC125" s="4105"/>
      <c r="AD125" s="4105"/>
      <c r="AE125" s="4105"/>
      <c r="AF125" s="4079">
        <v>90</v>
      </c>
      <c r="AG125" s="4079"/>
      <c r="AH125" s="4079"/>
      <c r="AI125" s="4079"/>
      <c r="AJ125" s="4079"/>
      <c r="AK125" s="4079"/>
      <c r="AL125" s="4079"/>
      <c r="AM125" s="4079"/>
      <c r="AN125" s="4079"/>
      <c r="AO125" s="4079">
        <v>100</v>
      </c>
      <c r="AP125" s="4079">
        <f t="shared" si="45"/>
        <v>0</v>
      </c>
      <c r="AQ125" s="4080"/>
      <c r="AR125" s="4081"/>
      <c r="AS125" s="4081"/>
      <c r="AT125" s="4081"/>
      <c r="AU125" s="4082"/>
      <c r="AV125" s="4083"/>
      <c r="AW125" s="4114"/>
      <c r="AX125" s="4115"/>
      <c r="AY125" s="4086" t="str">
        <f t="array" ref="AY125">_xlfn.IFS(AX125&lt;4,"estandar",AX125&gt;9,"compleja",AX125&gt;4,"avanzada")</f>
        <v>estandar</v>
      </c>
      <c r="AZ125" s="4087"/>
      <c r="BA125" s="4088"/>
      <c r="BB125" s="4088"/>
      <c r="BC125" s="4088"/>
      <c r="BD125" s="4089">
        <v>29.505855203619902</v>
      </c>
      <c r="BE125" s="4089">
        <v>73.2232941176471</v>
      </c>
      <c r="BF125" s="4090">
        <v>2</v>
      </c>
      <c r="BG125" s="4090"/>
      <c r="BH125" s="4089">
        <v>145.00452488687799</v>
      </c>
      <c r="BI125" s="4089">
        <f>SUM(BD125,BE125,BH125)</f>
        <v>247.73367420814498</v>
      </c>
      <c r="BJ125" s="4091"/>
      <c r="BK125" s="4089">
        <v>94.376568784588898</v>
      </c>
      <c r="BL125" s="4089">
        <v>7.5</v>
      </c>
      <c r="BM125" s="4089">
        <v>1187</v>
      </c>
      <c r="BN125" s="4089">
        <v>40.633745306496898</v>
      </c>
      <c r="BO125" s="4089">
        <f>SUM(BI125,BK125,BL125,BM125,BN125)</f>
        <v>1577.2439882992308</v>
      </c>
      <c r="BP125" s="4089"/>
      <c r="BQ125" s="4092">
        <v>50</v>
      </c>
    </row>
    <row r="126" spans="1:69" ht="20.25" hidden="1" customHeight="1" x14ac:dyDescent="0.55000000000000004">
      <c r="A126" s="4265">
        <v>0</v>
      </c>
      <c r="B126" s="4266">
        <v>8</v>
      </c>
      <c r="C126" s="4265">
        <v>0</v>
      </c>
      <c r="D126" s="4266">
        <v>5</v>
      </c>
      <c r="E126" s="4265">
        <v>0</v>
      </c>
      <c r="F126" s="4266">
        <v>1</v>
      </c>
      <c r="G126" s="4265">
        <v>0</v>
      </c>
      <c r="H126" s="4266">
        <v>3</v>
      </c>
      <c r="I126" s="4305" t="s">
        <v>2217</v>
      </c>
      <c r="J126" s="4240"/>
      <c r="K126" s="4230"/>
      <c r="L126" s="4230">
        <v>71544</v>
      </c>
      <c r="M126" s="4230"/>
      <c r="N126" s="4230"/>
      <c r="O126" s="4230"/>
      <c r="P126" s="4230"/>
      <c r="Q126" s="4230"/>
      <c r="R126" s="4230"/>
      <c r="S126" s="4267" t="s">
        <v>119</v>
      </c>
      <c r="T126" s="4269"/>
      <c r="U126" s="4268" t="s">
        <v>2220</v>
      </c>
      <c r="V126" s="4233" t="s">
        <v>653</v>
      </c>
      <c r="W126" s="4234" t="s">
        <v>2576</v>
      </c>
      <c r="X126" s="4272" t="s">
        <v>2220</v>
      </c>
      <c r="Y126" s="4074"/>
      <c r="Z126" s="4075"/>
      <c r="AA126" s="4075"/>
      <c r="AB126" s="4104"/>
      <c r="AC126" s="4105"/>
      <c r="AD126" s="4105"/>
      <c r="AE126" s="4105"/>
      <c r="AF126" s="4079">
        <v>90</v>
      </c>
      <c r="AG126" s="4079"/>
      <c r="AH126" s="4079"/>
      <c r="AI126" s="4079"/>
      <c r="AJ126" s="4079"/>
      <c r="AK126" s="4079"/>
      <c r="AL126" s="4079"/>
      <c r="AM126" s="4079"/>
      <c r="AN126" s="4079"/>
      <c r="AO126" s="4079">
        <v>100</v>
      </c>
      <c r="AP126" s="4079">
        <f t="shared" si="45"/>
        <v>0</v>
      </c>
      <c r="AQ126" s="4080"/>
      <c r="AR126" s="4081"/>
      <c r="AS126" s="4081"/>
      <c r="AT126" s="4081"/>
      <c r="AU126" s="4082"/>
      <c r="AV126" s="4083"/>
      <c r="AW126" s="4114"/>
      <c r="AX126" s="4115"/>
      <c r="AY126" s="4086" t="str">
        <f t="array" ref="AY126">_xlfn.IFS(AX126&lt;4,"estandar",AX126&gt;9,"compleja",AX126&gt;4,"avanzada")</f>
        <v>estandar</v>
      </c>
      <c r="AZ126" s="4087"/>
      <c r="BA126" s="4088"/>
      <c r="BB126" s="4088"/>
      <c r="BC126" s="4088"/>
      <c r="BD126" s="4089">
        <v>29.505855203619902</v>
      </c>
      <c r="BE126" s="4089">
        <v>73.2232941176471</v>
      </c>
      <c r="BF126" s="4164">
        <v>1</v>
      </c>
      <c r="BG126" s="4164"/>
      <c r="BH126" s="4089">
        <v>72.502262443438894</v>
      </c>
      <c r="BI126" s="4089">
        <f>SUM(BD126,BE126,BH126)</f>
        <v>175.23141176470591</v>
      </c>
      <c r="BJ126" s="4091"/>
      <c r="BK126" s="4089">
        <v>94.376568784588898</v>
      </c>
      <c r="BL126" s="4089">
        <v>7.5</v>
      </c>
      <c r="BM126" s="4089">
        <v>2737</v>
      </c>
      <c r="BN126" s="4089">
        <v>40.633745306496898</v>
      </c>
      <c r="BO126" s="4089">
        <f>SUM(BI126,BK126,BL126,BM126,BN126)</f>
        <v>3054.7417258557916</v>
      </c>
      <c r="BP126" s="4089"/>
      <c r="BQ126" s="4092">
        <v>50</v>
      </c>
    </row>
    <row r="127" spans="1:69" ht="20.25" hidden="1" customHeight="1" x14ac:dyDescent="0.55000000000000004">
      <c r="A127" s="4265">
        <v>0</v>
      </c>
      <c r="B127" s="4266">
        <v>8</v>
      </c>
      <c r="C127" s="4265">
        <v>0</v>
      </c>
      <c r="D127" s="4266">
        <v>5</v>
      </c>
      <c r="E127" s="4265">
        <v>0</v>
      </c>
      <c r="F127" s="4266">
        <v>1</v>
      </c>
      <c r="G127" s="4265">
        <v>0</v>
      </c>
      <c r="H127" s="4266">
        <v>4</v>
      </c>
      <c r="I127" s="4305" t="s">
        <v>2221</v>
      </c>
      <c r="J127" s="4240"/>
      <c r="K127" s="4230"/>
      <c r="L127" s="4230">
        <v>71545</v>
      </c>
      <c r="M127" s="4230"/>
      <c r="N127" s="4230"/>
      <c r="O127" s="4230"/>
      <c r="P127" s="4230"/>
      <c r="Q127" s="4230"/>
      <c r="R127" s="4230"/>
      <c r="S127" s="4267" t="s">
        <v>119</v>
      </c>
      <c r="T127" s="4269"/>
      <c r="U127" s="4268" t="s">
        <v>2224</v>
      </c>
      <c r="V127" s="4233" t="s">
        <v>653</v>
      </c>
      <c r="W127" s="4234" t="s">
        <v>2576</v>
      </c>
      <c r="X127" s="4272" t="s">
        <v>2224</v>
      </c>
      <c r="Y127" s="4074"/>
      <c r="Z127" s="4075"/>
      <c r="AA127" s="4075"/>
      <c r="AB127" s="4104"/>
      <c r="AC127" s="4105"/>
      <c r="AD127" s="4105"/>
      <c r="AE127" s="4105"/>
      <c r="AF127" s="4079">
        <v>120</v>
      </c>
      <c r="AG127" s="4079"/>
      <c r="AH127" s="4079"/>
      <c r="AI127" s="4079"/>
      <c r="AJ127" s="4079"/>
      <c r="AK127" s="4079"/>
      <c r="AL127" s="4079"/>
      <c r="AM127" s="4079"/>
      <c r="AN127" s="4079"/>
      <c r="AO127" s="4079">
        <v>130</v>
      </c>
      <c r="AP127" s="4079">
        <f t="shared" si="45"/>
        <v>0</v>
      </c>
      <c r="AQ127" s="4080"/>
      <c r="AR127" s="4081"/>
      <c r="AS127" s="4081"/>
      <c r="AT127" s="4081"/>
      <c r="AU127" s="4082"/>
      <c r="AV127" s="4083"/>
      <c r="AW127" s="4114"/>
      <c r="AX127" s="4115"/>
      <c r="AY127" s="4086" t="str">
        <f t="array" ref="AY127">_xlfn.IFS(AX127&lt;4,"estandar",AX127&gt;9,"compleja",AX127&gt;4,"avanzada")</f>
        <v>estandar</v>
      </c>
      <c r="AZ127" s="4087"/>
      <c r="BA127" s="4088"/>
      <c r="BB127" s="4088"/>
      <c r="BC127" s="4088"/>
      <c r="BD127" s="4089">
        <v>39.341140271493202</v>
      </c>
      <c r="BE127" s="4089">
        <v>97.631058823529401</v>
      </c>
      <c r="BF127" s="4090">
        <v>2</v>
      </c>
      <c r="BG127" s="4090"/>
      <c r="BH127" s="4089">
        <v>188.505882352941</v>
      </c>
      <c r="BI127" s="4089">
        <f>SUM(BD127,BE127,BH127)</f>
        <v>325.47808144796363</v>
      </c>
      <c r="BJ127" s="4091"/>
      <c r="BK127" s="4089">
        <v>125.835425046118</v>
      </c>
      <c r="BL127" s="4089">
        <v>7.5</v>
      </c>
      <c r="BM127" s="4089">
        <v>5387</v>
      </c>
      <c r="BN127" s="4089">
        <v>40.633745306496898</v>
      </c>
      <c r="BO127" s="4089">
        <f>SUM(BI127,BK127,BL127,BM127,BN127)</f>
        <v>5886.4472518005787</v>
      </c>
      <c r="BP127" s="4089"/>
      <c r="BQ127" s="4092">
        <v>50</v>
      </c>
    </row>
    <row r="128" spans="1:69" ht="20.25" hidden="1" customHeight="1" x14ac:dyDescent="0.55000000000000004">
      <c r="A128" s="4265"/>
      <c r="B128" s="4266"/>
      <c r="C128" s="4265"/>
      <c r="D128" s="4266"/>
      <c r="E128" s="4265"/>
      <c r="F128" s="4266"/>
      <c r="G128" s="4265"/>
      <c r="H128" s="4266"/>
      <c r="I128" s="4305"/>
      <c r="J128" s="4240"/>
      <c r="K128" s="4230"/>
      <c r="L128" s="4230"/>
      <c r="M128" s="4230"/>
      <c r="N128" s="4230"/>
      <c r="O128" s="4230"/>
      <c r="P128" s="4230"/>
      <c r="Q128" s="4230"/>
      <c r="R128" s="4230"/>
      <c r="S128" s="4231" t="s">
        <v>191</v>
      </c>
      <c r="T128" s="4238"/>
      <c r="U128" s="4232" t="s">
        <v>2577</v>
      </c>
      <c r="V128" s="4233" t="s">
        <v>653</v>
      </c>
      <c r="W128" s="4234" t="s">
        <v>2576</v>
      </c>
      <c r="X128" s="4272"/>
      <c r="Y128" s="4074"/>
      <c r="Z128" s="4075"/>
      <c r="AA128" s="4075"/>
      <c r="AB128" s="4104"/>
      <c r="AC128" s="4105"/>
      <c r="AD128" s="4105"/>
      <c r="AE128" s="4105"/>
      <c r="AF128" s="4079"/>
      <c r="AG128" s="4079"/>
      <c r="AH128" s="4079"/>
      <c r="AI128" s="4079"/>
      <c r="AJ128" s="4079"/>
      <c r="AK128" s="4079"/>
      <c r="AL128" s="4079"/>
      <c r="AM128" s="4079"/>
      <c r="AN128" s="4079"/>
      <c r="AO128" s="4079"/>
      <c r="AP128" s="4079">
        <f t="shared" si="45"/>
        <v>0</v>
      </c>
      <c r="AQ128" s="4080"/>
      <c r="AR128" s="4081"/>
      <c r="AS128" s="4081"/>
      <c r="AT128" s="4081"/>
      <c r="AU128" s="4082"/>
      <c r="AV128" s="4083"/>
      <c r="AW128" s="4114"/>
      <c r="AX128" s="4115"/>
      <c r="AY128" s="4086" t="str">
        <f t="array" ref="AY128">_xlfn.IFS(AX128&lt;4,"estandar",AX128&gt;9,"compleja",AX128&gt;4,"avanzada")</f>
        <v>estandar</v>
      </c>
      <c r="AZ128" s="4087"/>
      <c r="BA128" s="4088"/>
      <c r="BB128" s="4088"/>
      <c r="BC128" s="4088"/>
      <c r="BD128" s="4089"/>
      <c r="BE128" s="4089"/>
      <c r="BF128" s="4106"/>
      <c r="BG128" s="4106"/>
      <c r="BH128" s="4089"/>
      <c r="BI128" s="4089"/>
      <c r="BJ128" s="4091"/>
      <c r="BK128" s="4089"/>
      <c r="BL128" s="4089"/>
      <c r="BM128" s="4089"/>
      <c r="BN128" s="4089"/>
      <c r="BO128" s="4089"/>
      <c r="BP128" s="4089"/>
      <c r="BQ128" s="4092"/>
    </row>
    <row r="129" spans="1:69" ht="20.25" hidden="1" customHeight="1" x14ac:dyDescent="0.55000000000000004">
      <c r="A129" s="4265"/>
      <c r="B129" s="4266"/>
      <c r="C129" s="4265"/>
      <c r="D129" s="4266"/>
      <c r="E129" s="4265"/>
      <c r="F129" s="4266"/>
      <c r="G129" s="4265"/>
      <c r="H129" s="4266"/>
      <c r="I129" s="4305"/>
      <c r="J129" s="4240"/>
      <c r="K129" s="4230"/>
      <c r="L129" s="4230"/>
      <c r="M129" s="4230"/>
      <c r="N129" s="4230"/>
      <c r="O129" s="4230"/>
      <c r="P129" s="4230"/>
      <c r="Q129" s="4230"/>
      <c r="R129" s="4230"/>
      <c r="S129" s="4231" t="s">
        <v>191</v>
      </c>
      <c r="T129" s="4238"/>
      <c r="U129" s="4232" t="s">
        <v>2578</v>
      </c>
      <c r="V129" s="4233" t="s">
        <v>653</v>
      </c>
      <c r="W129" s="4234" t="s">
        <v>2576</v>
      </c>
      <c r="X129" s="4272"/>
      <c r="Y129" s="4074"/>
      <c r="Z129" s="4075"/>
      <c r="AA129" s="4075"/>
      <c r="AB129" s="4104"/>
      <c r="AC129" s="4105"/>
      <c r="AD129" s="4105"/>
      <c r="AE129" s="4105"/>
      <c r="AF129" s="4079"/>
      <c r="AG129" s="4079"/>
      <c r="AH129" s="4079"/>
      <c r="AI129" s="4079"/>
      <c r="AJ129" s="4079"/>
      <c r="AK129" s="4079"/>
      <c r="AL129" s="4079"/>
      <c r="AM129" s="4079"/>
      <c r="AN129" s="4079"/>
      <c r="AO129" s="4079"/>
      <c r="AP129" s="4079">
        <f t="shared" si="45"/>
        <v>0</v>
      </c>
      <c r="AQ129" s="4080"/>
      <c r="AR129" s="4081"/>
      <c r="AS129" s="4081"/>
      <c r="AT129" s="4081"/>
      <c r="AU129" s="4082"/>
      <c r="AV129" s="4083"/>
      <c r="AW129" s="4114"/>
      <c r="AX129" s="4115"/>
      <c r="AY129" s="4086" t="str">
        <f t="array" ref="AY129">_xlfn.IFS(AX129&lt;4,"estandar",AX129&gt;9,"compleja",AX129&gt;4,"avanzada")</f>
        <v>estandar</v>
      </c>
      <c r="AZ129" s="4087"/>
      <c r="BA129" s="4088"/>
      <c r="BB129" s="4088"/>
      <c r="BC129" s="4088"/>
      <c r="BD129" s="4089"/>
      <c r="BE129" s="4089"/>
      <c r="BF129" s="4106"/>
      <c r="BG129" s="4106"/>
      <c r="BH129" s="4089"/>
      <c r="BI129" s="4089"/>
      <c r="BJ129" s="4091"/>
      <c r="BK129" s="4089"/>
      <c r="BL129" s="4089"/>
      <c r="BM129" s="4089"/>
      <c r="BN129" s="4089"/>
      <c r="BO129" s="4089"/>
      <c r="BP129" s="4089"/>
      <c r="BQ129" s="4092"/>
    </row>
    <row r="130" spans="1:69" ht="20.25" hidden="1" customHeight="1" x14ac:dyDescent="0.55000000000000004">
      <c r="A130" s="4265">
        <v>0</v>
      </c>
      <c r="B130" s="4266">
        <v>8</v>
      </c>
      <c r="C130" s="4265">
        <v>0</v>
      </c>
      <c r="D130" s="4266">
        <v>5</v>
      </c>
      <c r="E130" s="4265">
        <v>0</v>
      </c>
      <c r="F130" s="4266">
        <v>1</v>
      </c>
      <c r="G130" s="4265">
        <v>0</v>
      </c>
      <c r="H130" s="4266">
        <v>5</v>
      </c>
      <c r="I130" s="4305" t="s">
        <v>3225</v>
      </c>
      <c r="J130" s="4240"/>
      <c r="K130" s="4230"/>
      <c r="L130" s="4230">
        <v>71548</v>
      </c>
      <c r="M130" s="4230"/>
      <c r="N130" s="4230"/>
      <c r="O130" s="4230"/>
      <c r="P130" s="4230"/>
      <c r="Q130" s="4230"/>
      <c r="R130" s="4230"/>
      <c r="S130" s="4267" t="s">
        <v>119</v>
      </c>
      <c r="T130" s="4269"/>
      <c r="U130" s="4268" t="s">
        <v>2229</v>
      </c>
      <c r="V130" s="4233" t="s">
        <v>653</v>
      </c>
      <c r="W130" s="4234" t="s">
        <v>2576</v>
      </c>
      <c r="X130" s="4272" t="s">
        <v>2229</v>
      </c>
      <c r="Y130" s="4074"/>
      <c r="Z130" s="4075"/>
      <c r="AA130" s="4075"/>
      <c r="AB130" s="4104"/>
      <c r="AC130" s="4105"/>
      <c r="AD130" s="4105"/>
      <c r="AE130" s="4105"/>
      <c r="AF130" s="4079">
        <v>90</v>
      </c>
      <c r="AG130" s="4079"/>
      <c r="AH130" s="4079"/>
      <c r="AI130" s="4079"/>
      <c r="AJ130" s="4079"/>
      <c r="AK130" s="4079"/>
      <c r="AL130" s="4079"/>
      <c r="AM130" s="4079"/>
      <c r="AN130" s="4079"/>
      <c r="AO130" s="4079">
        <v>100</v>
      </c>
      <c r="AP130" s="4079">
        <f t="shared" si="45"/>
        <v>0</v>
      </c>
      <c r="AQ130" s="4080"/>
      <c r="AR130" s="4081"/>
      <c r="AS130" s="4081"/>
      <c r="AT130" s="4081"/>
      <c r="AU130" s="4082"/>
      <c r="AV130" s="4083"/>
      <c r="AW130" s="4114"/>
      <c r="AX130" s="4115"/>
      <c r="AY130" s="4086" t="str">
        <f t="array" ref="AY130">_xlfn.IFS(AX130&lt;4,"estandar",AX130&gt;9,"compleja",AX130&gt;4,"avanzada")</f>
        <v>estandar</v>
      </c>
      <c r="AZ130" s="4087"/>
      <c r="BA130" s="4088"/>
      <c r="BB130" s="4088"/>
      <c r="BC130" s="4088"/>
      <c r="BD130" s="4089">
        <v>29.505855203619902</v>
      </c>
      <c r="BE130" s="4089">
        <v>73.2232941176471</v>
      </c>
      <c r="BF130" s="4090">
        <v>1</v>
      </c>
      <c r="BG130" s="4090"/>
      <c r="BH130" s="4089">
        <v>72.502262443438894</v>
      </c>
      <c r="BI130" s="4089">
        <f>SUM(BD130,BE130,BH130)</f>
        <v>175.23141176470591</v>
      </c>
      <c r="BJ130" s="4091"/>
      <c r="BK130" s="4089">
        <v>65.640628721124102</v>
      </c>
      <c r="BL130" s="4089">
        <v>7.5</v>
      </c>
      <c r="BM130" s="4089">
        <v>480</v>
      </c>
      <c r="BN130" s="4089">
        <v>40.633745306496898</v>
      </c>
      <c r="BO130" s="4089">
        <f>SUM(BI130,BK130,BL130,BM130,BN130)</f>
        <v>769.00578579232683</v>
      </c>
      <c r="BP130" s="4089"/>
      <c r="BQ130" s="4092">
        <v>50</v>
      </c>
    </row>
    <row r="131" spans="1:69" ht="20.25" hidden="1" customHeight="1" x14ac:dyDescent="0.55000000000000004">
      <c r="A131" s="4265">
        <v>0</v>
      </c>
      <c r="B131" s="4266">
        <v>8</v>
      </c>
      <c r="C131" s="4265">
        <v>0</v>
      </c>
      <c r="D131" s="4266">
        <v>5</v>
      </c>
      <c r="E131" s="4265">
        <v>0</v>
      </c>
      <c r="F131" s="4266">
        <v>1</v>
      </c>
      <c r="G131" s="4265">
        <v>0</v>
      </c>
      <c r="H131" s="4266">
        <v>6</v>
      </c>
      <c r="I131" s="4305" t="s">
        <v>3226</v>
      </c>
      <c r="J131" s="4240"/>
      <c r="K131" s="4230"/>
      <c r="L131" s="4230">
        <v>71549</v>
      </c>
      <c r="M131" s="4230"/>
      <c r="N131" s="4230"/>
      <c r="O131" s="4230"/>
      <c r="P131" s="4230"/>
      <c r="Q131" s="4230"/>
      <c r="R131" s="4230"/>
      <c r="S131" s="4267" t="s">
        <v>119</v>
      </c>
      <c r="T131" s="4269"/>
      <c r="U131" s="4268" t="s">
        <v>2231</v>
      </c>
      <c r="V131" s="4233" t="s">
        <v>653</v>
      </c>
      <c r="W131" s="4234" t="s">
        <v>2576</v>
      </c>
      <c r="X131" s="4272" t="s">
        <v>2231</v>
      </c>
      <c r="Y131" s="4074"/>
      <c r="Z131" s="4075"/>
      <c r="AA131" s="4075"/>
      <c r="AB131" s="4104"/>
      <c r="AC131" s="4105"/>
      <c r="AD131" s="4105"/>
      <c r="AE131" s="4105"/>
      <c r="AF131" s="4079">
        <v>90</v>
      </c>
      <c r="AG131" s="4079"/>
      <c r="AH131" s="4079"/>
      <c r="AI131" s="4079"/>
      <c r="AJ131" s="4079"/>
      <c r="AK131" s="4079"/>
      <c r="AL131" s="4079"/>
      <c r="AM131" s="4079"/>
      <c r="AN131" s="4079"/>
      <c r="AO131" s="4079">
        <v>100</v>
      </c>
      <c r="AP131" s="4079">
        <f t="shared" si="45"/>
        <v>0</v>
      </c>
      <c r="AQ131" s="4080"/>
      <c r="AR131" s="4081"/>
      <c r="AS131" s="4081"/>
      <c r="AT131" s="4081"/>
      <c r="AU131" s="4082"/>
      <c r="AV131" s="4083"/>
      <c r="AW131" s="4114"/>
      <c r="AX131" s="4115"/>
      <c r="AY131" s="4086" t="str">
        <f t="array" ref="AY131">_xlfn.IFS(AX131&lt;4,"estandar",AX131&gt;9,"compleja",AX131&gt;4,"avanzada")</f>
        <v>estandar</v>
      </c>
      <c r="AZ131" s="4087"/>
      <c r="BA131" s="4088"/>
      <c r="BB131" s="4088"/>
      <c r="BC131" s="4088"/>
      <c r="BD131" s="4089">
        <v>29.505855203619902</v>
      </c>
      <c r="BE131" s="4089">
        <v>73.2232941176471</v>
      </c>
      <c r="BF131" s="4090">
        <v>1</v>
      </c>
      <c r="BG131" s="4090"/>
      <c r="BH131" s="4089">
        <v>72.502262443438894</v>
      </c>
      <c r="BI131" s="4089">
        <f>SUM(BD131,BE131,BH131)</f>
        <v>175.23141176470591</v>
      </c>
      <c r="BJ131" s="4091"/>
      <c r="BK131" s="4089">
        <v>94.376568784588898</v>
      </c>
      <c r="BL131" s="4089">
        <v>7.5</v>
      </c>
      <c r="BM131" s="4089">
        <v>480</v>
      </c>
      <c r="BN131" s="4089">
        <v>40.633745306496898</v>
      </c>
      <c r="BO131" s="4089">
        <f>SUM(BI131,BK131,BL131,BM131,BN131)</f>
        <v>797.74172585579163</v>
      </c>
      <c r="BP131" s="4089"/>
      <c r="BQ131" s="4092">
        <v>50</v>
      </c>
    </row>
    <row r="132" spans="1:69" ht="20.25" hidden="1" customHeight="1" x14ac:dyDescent="0.55000000000000004">
      <c r="A132" s="4265">
        <v>0</v>
      </c>
      <c r="B132" s="4266">
        <v>8</v>
      </c>
      <c r="C132" s="4265">
        <v>0</v>
      </c>
      <c r="D132" s="4266">
        <v>5</v>
      </c>
      <c r="E132" s="4265">
        <v>0</v>
      </c>
      <c r="F132" s="4266">
        <v>1</v>
      </c>
      <c r="G132" s="4265">
        <v>0</v>
      </c>
      <c r="H132" s="4266">
        <v>7</v>
      </c>
      <c r="I132" s="4305" t="s">
        <v>3227</v>
      </c>
      <c r="J132" s="4240"/>
      <c r="K132" s="4230"/>
      <c r="L132" s="4230">
        <v>71535</v>
      </c>
      <c r="M132" s="4230"/>
      <c r="N132" s="4230"/>
      <c r="O132" s="4230"/>
      <c r="P132" s="4230"/>
      <c r="Q132" s="4230"/>
      <c r="R132" s="4230"/>
      <c r="S132" s="4267" t="s">
        <v>119</v>
      </c>
      <c r="T132" s="4269"/>
      <c r="U132" s="4268" t="s">
        <v>2233</v>
      </c>
      <c r="V132" s="4233" t="s">
        <v>653</v>
      </c>
      <c r="W132" s="4234" t="s">
        <v>2576</v>
      </c>
      <c r="X132" s="4272" t="s">
        <v>2233</v>
      </c>
      <c r="Y132" s="4074"/>
      <c r="Z132" s="4075"/>
      <c r="AA132" s="4075"/>
      <c r="AB132" s="4104"/>
      <c r="AC132" s="4105"/>
      <c r="AD132" s="4105"/>
      <c r="AE132" s="4105"/>
      <c r="AF132" s="4079">
        <v>60</v>
      </c>
      <c r="AG132" s="4079"/>
      <c r="AH132" s="4079"/>
      <c r="AI132" s="4079"/>
      <c r="AJ132" s="4079"/>
      <c r="AK132" s="4079"/>
      <c r="AL132" s="4079"/>
      <c r="AM132" s="4079"/>
      <c r="AN132" s="4079"/>
      <c r="AO132" s="4079">
        <v>80</v>
      </c>
      <c r="AP132" s="4079">
        <f t="shared" si="45"/>
        <v>0</v>
      </c>
      <c r="AQ132" s="4080"/>
      <c r="AR132" s="4081"/>
      <c r="AS132" s="4081"/>
      <c r="AT132" s="4081"/>
      <c r="AU132" s="4082"/>
      <c r="AV132" s="4083"/>
      <c r="AW132" s="4114"/>
      <c r="AX132" s="4115"/>
      <c r="AY132" s="4086" t="str">
        <f t="array" ref="AY132">_xlfn.IFS(AX132&lt;4,"estandar",AX132&gt;9,"compleja",AX132&gt;4,"avanzada")</f>
        <v>estandar</v>
      </c>
      <c r="AZ132" s="4087"/>
      <c r="BA132" s="4088"/>
      <c r="BB132" s="4088"/>
      <c r="BC132" s="4088"/>
      <c r="BD132" s="4089">
        <v>19.670570135746601</v>
      </c>
      <c r="BE132" s="4089">
        <v>48.8155294117647</v>
      </c>
      <c r="BF132" s="4164">
        <v>1</v>
      </c>
      <c r="BG132" s="4164"/>
      <c r="BH132" s="4089">
        <v>58.001809954751103</v>
      </c>
      <c r="BI132" s="4089">
        <f>SUM(BD132,BE132,BH132)</f>
        <v>126.4879095022624</v>
      </c>
      <c r="BJ132" s="4091"/>
      <c r="BK132" s="4089">
        <v>62.917712523059201</v>
      </c>
      <c r="BL132" s="4089">
        <v>7.5</v>
      </c>
      <c r="BM132" s="4089">
        <v>3887</v>
      </c>
      <c r="BN132" s="4089">
        <v>40.633745306496898</v>
      </c>
      <c r="BO132" s="4089">
        <f>SUM(BI132,BK132,BL132,BM132,BN132)</f>
        <v>4124.5393673318185</v>
      </c>
      <c r="BP132" s="4089"/>
      <c r="BQ132" s="4092">
        <v>50</v>
      </c>
    </row>
    <row r="133" spans="1:69" ht="20.25" hidden="1" customHeight="1" x14ac:dyDescent="0.55000000000000004">
      <c r="A133" s="4173"/>
      <c r="B133" s="4174"/>
      <c r="C133" s="4173"/>
      <c r="D133" s="4174"/>
      <c r="E133" s="4173"/>
      <c r="F133" s="4174"/>
      <c r="G133" s="4173"/>
      <c r="H133" s="4174"/>
      <c r="I133" s="4240"/>
      <c r="J133" s="4240"/>
      <c r="K133" s="4230"/>
      <c r="L133" s="4230"/>
      <c r="M133" s="4230"/>
      <c r="N133" s="4230"/>
      <c r="O133" s="4230"/>
      <c r="P133" s="4230"/>
      <c r="Q133" s="4230"/>
      <c r="R133" s="4230"/>
      <c r="S133" s="4231" t="s">
        <v>94</v>
      </c>
      <c r="T133" s="4238"/>
      <c r="U133" s="4232" t="s">
        <v>2235</v>
      </c>
      <c r="V133" s="4233" t="s">
        <v>653</v>
      </c>
      <c r="W133" s="4234" t="s">
        <v>2576</v>
      </c>
      <c r="X133" s="4272" t="s">
        <v>2237</v>
      </c>
      <c r="Y133" s="4074"/>
      <c r="Z133" s="4075"/>
      <c r="AA133" s="4075"/>
      <c r="AB133" s="4104"/>
      <c r="AC133" s="4105"/>
      <c r="AD133" s="4105"/>
      <c r="AE133" s="4105"/>
      <c r="AF133" s="4079"/>
      <c r="AG133" s="4079"/>
      <c r="AH133" s="4079"/>
      <c r="AI133" s="4079"/>
      <c r="AJ133" s="4079"/>
      <c r="AK133" s="4079"/>
      <c r="AL133" s="4079"/>
      <c r="AM133" s="4079"/>
      <c r="AN133" s="4079"/>
      <c r="AO133" s="4079"/>
      <c r="AP133" s="4079">
        <f t="shared" si="45"/>
        <v>0</v>
      </c>
      <c r="AQ133" s="4080"/>
      <c r="AR133" s="4081"/>
      <c r="AS133" s="4081"/>
      <c r="AT133" s="4081"/>
      <c r="AU133" s="4082"/>
      <c r="AV133" s="4083"/>
      <c r="AW133" s="4114"/>
      <c r="AX133" s="4115"/>
      <c r="AY133" s="4086" t="str">
        <f t="array" ref="AY133">_xlfn.IFS(AX133&lt;4,"estandar",AX133&gt;9,"compleja",AX133&gt;4,"avanzada")</f>
        <v>estandar</v>
      </c>
      <c r="AZ133" s="4087"/>
      <c r="BA133" s="4088"/>
      <c r="BB133" s="4088"/>
      <c r="BC133" s="4088"/>
      <c r="BD133" s="4089"/>
      <c r="BE133" s="4089"/>
      <c r="BF133" s="4164"/>
      <c r="BG133" s="4164"/>
      <c r="BH133" s="4089"/>
      <c r="BI133" s="4089"/>
      <c r="BJ133" s="4091"/>
      <c r="BK133" s="4089"/>
      <c r="BL133" s="4089"/>
      <c r="BM133" s="4089"/>
      <c r="BN133" s="4089"/>
      <c r="BO133" s="4089"/>
      <c r="BP133" s="4089"/>
      <c r="BQ133" s="4092"/>
    </row>
    <row r="134" spans="1:69" ht="20.25" hidden="1" customHeight="1" x14ac:dyDescent="0.55000000000000004">
      <c r="A134" s="4173"/>
      <c r="B134" s="4174"/>
      <c r="C134" s="4173"/>
      <c r="D134" s="4174"/>
      <c r="E134" s="4173"/>
      <c r="F134" s="4174"/>
      <c r="G134" s="4173"/>
      <c r="H134" s="4174"/>
      <c r="I134" s="4240"/>
      <c r="J134" s="4240"/>
      <c r="K134" s="4230"/>
      <c r="L134" s="4230"/>
      <c r="M134" s="4230"/>
      <c r="N134" s="4230"/>
      <c r="O134" s="4230"/>
      <c r="P134" s="4230"/>
      <c r="Q134" s="4230"/>
      <c r="R134" s="4230"/>
      <c r="S134" s="4231" t="s">
        <v>94</v>
      </c>
      <c r="T134" s="4238"/>
      <c r="U134" s="4232" t="s">
        <v>2579</v>
      </c>
      <c r="V134" s="4233" t="s">
        <v>653</v>
      </c>
      <c r="W134" s="4234" t="s">
        <v>2576</v>
      </c>
      <c r="X134" s="4272"/>
      <c r="Y134" s="4074"/>
      <c r="Z134" s="4075"/>
      <c r="AA134" s="4075"/>
      <c r="AB134" s="4104"/>
      <c r="AC134" s="4105"/>
      <c r="AD134" s="4105"/>
      <c r="AE134" s="4105"/>
      <c r="AF134" s="4079"/>
      <c r="AG134" s="4079"/>
      <c r="AH134" s="4079"/>
      <c r="AI134" s="4079"/>
      <c r="AJ134" s="4079"/>
      <c r="AK134" s="4079"/>
      <c r="AL134" s="4079"/>
      <c r="AM134" s="4079"/>
      <c r="AN134" s="4079"/>
      <c r="AO134" s="4079"/>
      <c r="AP134" s="4079">
        <f t="shared" si="45"/>
        <v>0</v>
      </c>
      <c r="AQ134" s="4080"/>
      <c r="AR134" s="4081"/>
      <c r="AS134" s="4081"/>
      <c r="AT134" s="4081"/>
      <c r="AU134" s="4082"/>
      <c r="AV134" s="4083"/>
      <c r="AW134" s="4114"/>
      <c r="AX134" s="4115"/>
      <c r="AY134" s="4086" t="str">
        <f t="array" ref="AY134">_xlfn.IFS(AX134&lt;4,"estandar",AX134&gt;9,"compleja",AX134&gt;4,"avanzada")</f>
        <v>estandar</v>
      </c>
      <c r="AZ134" s="4087"/>
      <c r="BA134" s="4088"/>
      <c r="BB134" s="4088"/>
      <c r="BC134" s="4088"/>
      <c r="BD134" s="4089"/>
      <c r="BE134" s="4089"/>
      <c r="BF134" s="4164"/>
      <c r="BG134" s="4164"/>
      <c r="BH134" s="4089"/>
      <c r="BI134" s="4089"/>
      <c r="BJ134" s="4091"/>
      <c r="BK134" s="4089"/>
      <c r="BL134" s="4089"/>
      <c r="BM134" s="4089"/>
      <c r="BN134" s="4089"/>
      <c r="BO134" s="4089"/>
      <c r="BP134" s="4089"/>
      <c r="BQ134" s="4092"/>
    </row>
    <row r="135" spans="1:69" ht="20.25" hidden="1" customHeight="1" x14ac:dyDescent="0.55000000000000004">
      <c r="A135" s="4173"/>
      <c r="B135" s="4174"/>
      <c r="C135" s="4173"/>
      <c r="D135" s="4174"/>
      <c r="E135" s="4173"/>
      <c r="F135" s="4174"/>
      <c r="G135" s="4173"/>
      <c r="H135" s="4174"/>
      <c r="I135" s="4240"/>
      <c r="J135" s="4240"/>
      <c r="K135" s="4230"/>
      <c r="L135" s="4230"/>
      <c r="M135" s="4230"/>
      <c r="N135" s="4230"/>
      <c r="O135" s="4230"/>
      <c r="P135" s="4230"/>
      <c r="Q135" s="4230"/>
      <c r="R135" s="4230"/>
      <c r="S135" s="4231" t="s">
        <v>191</v>
      </c>
      <c r="T135" s="4238"/>
      <c r="U135" s="4232" t="s">
        <v>2240</v>
      </c>
      <c r="V135" s="4233" t="s">
        <v>653</v>
      </c>
      <c r="W135" s="4234" t="s">
        <v>2576</v>
      </c>
      <c r="X135" s="4272"/>
      <c r="Y135" s="4074"/>
      <c r="Z135" s="4075"/>
      <c r="AA135" s="4075"/>
      <c r="AB135" s="4104"/>
      <c r="AC135" s="4105"/>
      <c r="AD135" s="4105"/>
      <c r="AE135" s="4105"/>
      <c r="AF135" s="4079"/>
      <c r="AG135" s="4079"/>
      <c r="AH135" s="4079"/>
      <c r="AI135" s="4079"/>
      <c r="AJ135" s="4079"/>
      <c r="AK135" s="4079"/>
      <c r="AL135" s="4079"/>
      <c r="AM135" s="4079"/>
      <c r="AN135" s="4079"/>
      <c r="AO135" s="4079"/>
      <c r="AP135" s="4079">
        <f t="shared" si="45"/>
        <v>0</v>
      </c>
      <c r="AQ135" s="4080"/>
      <c r="AR135" s="4081"/>
      <c r="AS135" s="4081"/>
      <c r="AT135" s="4081"/>
      <c r="AU135" s="4082"/>
      <c r="AV135" s="4083"/>
      <c r="AW135" s="4114"/>
      <c r="AX135" s="4115"/>
      <c r="AY135" s="4086" t="str">
        <f t="array" ref="AY135">_xlfn.IFS(AX135&lt;4,"estandar",AX135&gt;9,"compleja",AX135&gt;4,"avanzada")</f>
        <v>estandar</v>
      </c>
      <c r="AZ135" s="4087"/>
      <c r="BA135" s="4088"/>
      <c r="BB135" s="4088"/>
      <c r="BC135" s="4088"/>
      <c r="BD135" s="4089"/>
      <c r="BE135" s="4089"/>
      <c r="BF135" s="4164"/>
      <c r="BG135" s="4164"/>
      <c r="BH135" s="4089"/>
      <c r="BI135" s="4089"/>
      <c r="BJ135" s="4091"/>
      <c r="BK135" s="4089"/>
      <c r="BL135" s="4089"/>
      <c r="BM135" s="4089"/>
      <c r="BN135" s="4089"/>
      <c r="BO135" s="4089"/>
      <c r="BP135" s="4089"/>
      <c r="BQ135" s="4092"/>
    </row>
    <row r="136" spans="1:69" ht="20.25" hidden="1" customHeight="1" x14ac:dyDescent="0.55000000000000004">
      <c r="A136" s="4173"/>
      <c r="B136" s="4174"/>
      <c r="C136" s="4173"/>
      <c r="D136" s="4174"/>
      <c r="E136" s="4173"/>
      <c r="F136" s="4174"/>
      <c r="G136" s="4173"/>
      <c r="H136" s="4174"/>
      <c r="I136" s="4240"/>
      <c r="J136" s="4240"/>
      <c r="K136" s="4230"/>
      <c r="L136" s="4230"/>
      <c r="M136" s="4230"/>
      <c r="N136" s="4230"/>
      <c r="O136" s="4230"/>
      <c r="P136" s="4230"/>
      <c r="Q136" s="4230"/>
      <c r="R136" s="4230"/>
      <c r="S136" s="4231" t="s">
        <v>191</v>
      </c>
      <c r="T136" s="4273"/>
      <c r="U136" s="4232" t="s">
        <v>2242</v>
      </c>
      <c r="V136" s="4233" t="s">
        <v>653</v>
      </c>
      <c r="W136" s="4234" t="s">
        <v>2576</v>
      </c>
      <c r="X136" s="4272"/>
      <c r="Y136" s="4074"/>
      <c r="Z136" s="4075"/>
      <c r="AA136" s="4075"/>
      <c r="AB136" s="4104"/>
      <c r="AC136" s="4105"/>
      <c r="AD136" s="4105"/>
      <c r="AE136" s="4105"/>
      <c r="AF136" s="4079"/>
      <c r="AG136" s="4079"/>
      <c r="AH136" s="4079"/>
      <c r="AI136" s="4079"/>
      <c r="AJ136" s="4079"/>
      <c r="AK136" s="4079"/>
      <c r="AL136" s="4079"/>
      <c r="AM136" s="4079"/>
      <c r="AN136" s="4079"/>
      <c r="AO136" s="4079"/>
      <c r="AP136" s="4079">
        <f t="shared" si="45"/>
        <v>0</v>
      </c>
      <c r="AQ136" s="4080"/>
      <c r="AR136" s="4081"/>
      <c r="AS136" s="4081"/>
      <c r="AT136" s="4081"/>
      <c r="AU136" s="4082"/>
      <c r="AV136" s="4083"/>
      <c r="AW136" s="4114"/>
      <c r="AX136" s="4115"/>
      <c r="AY136" s="4086" t="str">
        <f t="array" ref="AY136">_xlfn.IFS(AX136&lt;4,"estandar",AX136&gt;9,"compleja",AX136&gt;4,"avanzada")</f>
        <v>estandar</v>
      </c>
      <c r="AZ136" s="4087"/>
      <c r="BA136" s="4088"/>
      <c r="BB136" s="4088"/>
      <c r="BC136" s="4088"/>
      <c r="BD136" s="4089"/>
      <c r="BE136" s="4089"/>
      <c r="BF136" s="4164"/>
      <c r="BG136" s="4164"/>
      <c r="BH136" s="4089"/>
      <c r="BI136" s="4089"/>
      <c r="BJ136" s="4091"/>
      <c r="BK136" s="4089"/>
      <c r="BL136" s="4089"/>
      <c r="BM136" s="4089"/>
      <c r="BN136" s="4089"/>
      <c r="BO136" s="4089"/>
      <c r="BP136" s="4089"/>
      <c r="BQ136" s="4092"/>
    </row>
    <row r="137" spans="1:69" ht="20.25" hidden="1" customHeight="1" x14ac:dyDescent="0.55000000000000004">
      <c r="A137" s="4173"/>
      <c r="B137" s="4174"/>
      <c r="C137" s="4173"/>
      <c r="D137" s="4174"/>
      <c r="E137" s="4173"/>
      <c r="F137" s="4174"/>
      <c r="G137" s="4173"/>
      <c r="H137" s="4174"/>
      <c r="I137" s="4240"/>
      <c r="J137" s="4240"/>
      <c r="K137" s="4230"/>
      <c r="L137" s="4230"/>
      <c r="M137" s="4230"/>
      <c r="N137" s="4230"/>
      <c r="O137" s="4230"/>
      <c r="P137" s="4230"/>
      <c r="Q137" s="4230"/>
      <c r="R137" s="4230"/>
      <c r="S137" s="4231" t="s">
        <v>191</v>
      </c>
      <c r="T137" s="4232" t="s">
        <v>2244</v>
      </c>
      <c r="U137" s="4232"/>
      <c r="V137" s="4233" t="s">
        <v>653</v>
      </c>
      <c r="W137" s="4234" t="s">
        <v>2576</v>
      </c>
      <c r="X137" s="4272"/>
      <c r="Y137" s="4074"/>
      <c r="Z137" s="4075"/>
      <c r="AA137" s="4075"/>
      <c r="AB137" s="4104"/>
      <c r="AC137" s="4105"/>
      <c r="AD137" s="4105"/>
      <c r="AE137" s="4105"/>
      <c r="AF137" s="4079"/>
      <c r="AG137" s="4079"/>
      <c r="AH137" s="4079"/>
      <c r="AI137" s="4079"/>
      <c r="AJ137" s="4079"/>
      <c r="AK137" s="4079"/>
      <c r="AL137" s="4079"/>
      <c r="AM137" s="4079"/>
      <c r="AN137" s="4079"/>
      <c r="AO137" s="4079"/>
      <c r="AP137" s="4079">
        <f t="shared" si="45"/>
        <v>0</v>
      </c>
      <c r="AQ137" s="4080"/>
      <c r="AR137" s="4081"/>
      <c r="AS137" s="4081"/>
      <c r="AT137" s="4081"/>
      <c r="AU137" s="4082"/>
      <c r="AV137" s="4083"/>
      <c r="AW137" s="4114"/>
      <c r="AX137" s="4115"/>
      <c r="AY137" s="4086" t="str">
        <f t="array" ref="AY137">_xlfn.IFS(AX137&lt;4,"estandar",AX137&gt;9,"compleja",AX137&gt;4,"avanzada")</f>
        <v>estandar</v>
      </c>
      <c r="AZ137" s="4087"/>
      <c r="BA137" s="4088"/>
      <c r="BB137" s="4088"/>
      <c r="BC137" s="4088"/>
      <c r="BD137" s="4089"/>
      <c r="BE137" s="4089"/>
      <c r="BF137" s="4164"/>
      <c r="BG137" s="4164"/>
      <c r="BH137" s="4089"/>
      <c r="BI137" s="4089"/>
      <c r="BJ137" s="4091"/>
      <c r="BK137" s="4089"/>
      <c r="BL137" s="4089"/>
      <c r="BM137" s="4089"/>
      <c r="BN137" s="4089"/>
      <c r="BO137" s="4089"/>
      <c r="BP137" s="4089"/>
      <c r="BQ137" s="4092"/>
    </row>
    <row r="138" spans="1:69" ht="20.25" hidden="1" customHeight="1" x14ac:dyDescent="0.55000000000000004">
      <c r="A138" s="4173"/>
      <c r="B138" s="4174"/>
      <c r="C138" s="4173"/>
      <c r="D138" s="4174"/>
      <c r="E138" s="4173"/>
      <c r="F138" s="4174"/>
      <c r="G138" s="4173"/>
      <c r="H138" s="4174"/>
      <c r="I138" s="4240"/>
      <c r="J138" s="4240"/>
      <c r="K138" s="4230"/>
      <c r="L138" s="4230"/>
      <c r="M138" s="4230"/>
      <c r="N138" s="4230"/>
      <c r="O138" s="4230"/>
      <c r="P138" s="4230"/>
      <c r="Q138" s="4230"/>
      <c r="R138" s="4230"/>
      <c r="S138" s="4231" t="s">
        <v>191</v>
      </c>
      <c r="T138" s="4238"/>
      <c r="U138" s="4232" t="s">
        <v>2166</v>
      </c>
      <c r="V138" s="4233" t="s">
        <v>653</v>
      </c>
      <c r="W138" s="4234" t="s">
        <v>2576</v>
      </c>
      <c r="X138" s="4274" t="s">
        <v>2168</v>
      </c>
      <c r="Y138" s="4074"/>
      <c r="Z138" s="4075"/>
      <c r="AA138" s="4075"/>
      <c r="AB138" s="4104"/>
      <c r="AC138" s="4105"/>
      <c r="AD138" s="4105"/>
      <c r="AE138" s="4105"/>
      <c r="AF138" s="4079"/>
      <c r="AG138" s="4079"/>
      <c r="AH138" s="4079"/>
      <c r="AI138" s="4079"/>
      <c r="AJ138" s="4079"/>
      <c r="AK138" s="4079"/>
      <c r="AL138" s="4079"/>
      <c r="AM138" s="4079"/>
      <c r="AN138" s="4079"/>
      <c r="AO138" s="4079"/>
      <c r="AP138" s="4079">
        <f t="shared" si="45"/>
        <v>0</v>
      </c>
      <c r="AQ138" s="4080"/>
      <c r="AR138" s="4081"/>
      <c r="AS138" s="4081"/>
      <c r="AT138" s="4081"/>
      <c r="AU138" s="4082"/>
      <c r="AV138" s="4083"/>
      <c r="AW138" s="4114"/>
      <c r="AX138" s="4115"/>
      <c r="AY138" s="4086" t="str">
        <f t="array" ref="AY138">_xlfn.IFS(AX138&lt;4,"estandar",AX138&gt;9,"compleja",AX138&gt;4,"avanzada")</f>
        <v>estandar</v>
      </c>
      <c r="AZ138" s="4087"/>
      <c r="BA138" s="4088"/>
      <c r="BB138" s="4088"/>
      <c r="BC138" s="4088"/>
      <c r="BD138" s="4089"/>
      <c r="BE138" s="4089"/>
      <c r="BF138" s="4164"/>
      <c r="BG138" s="4164"/>
      <c r="BH138" s="4089"/>
      <c r="BI138" s="4089"/>
      <c r="BJ138" s="4091"/>
      <c r="BK138" s="4089"/>
      <c r="BL138" s="4089"/>
      <c r="BM138" s="4089"/>
      <c r="BN138" s="4089"/>
      <c r="BO138" s="4089"/>
      <c r="BP138" s="4089"/>
      <c r="BQ138" s="4092"/>
    </row>
    <row r="139" spans="1:69" ht="20.25" hidden="1" customHeight="1" x14ac:dyDescent="0.55000000000000004">
      <c r="A139" s="4173"/>
      <c r="B139" s="4174"/>
      <c r="C139" s="4173"/>
      <c r="D139" s="4174"/>
      <c r="E139" s="4173"/>
      <c r="F139" s="4174"/>
      <c r="G139" s="4173"/>
      <c r="H139" s="4174"/>
      <c r="I139" s="4240"/>
      <c r="J139" s="4240"/>
      <c r="K139" s="4230"/>
      <c r="L139" s="4230"/>
      <c r="M139" s="4230"/>
      <c r="N139" s="4230"/>
      <c r="O139" s="4230"/>
      <c r="P139" s="4230"/>
      <c r="Q139" s="4230"/>
      <c r="R139" s="4230"/>
      <c r="S139" s="4231" t="s">
        <v>191</v>
      </c>
      <c r="T139" s="4238"/>
      <c r="U139" s="4232" t="s">
        <v>2169</v>
      </c>
      <c r="V139" s="4233" t="s">
        <v>653</v>
      </c>
      <c r="W139" s="4234" t="s">
        <v>2576</v>
      </c>
      <c r="X139" s="4274" t="s">
        <v>1629</v>
      </c>
      <c r="Y139" s="4074"/>
      <c r="Z139" s="4075"/>
      <c r="AA139" s="4075"/>
      <c r="AB139" s="4104"/>
      <c r="AC139" s="4105"/>
      <c r="AD139" s="4105"/>
      <c r="AE139" s="4105"/>
      <c r="AF139" s="4079"/>
      <c r="AG139" s="4079"/>
      <c r="AH139" s="4079"/>
      <c r="AI139" s="4079"/>
      <c r="AJ139" s="4079"/>
      <c r="AK139" s="4079"/>
      <c r="AL139" s="4079"/>
      <c r="AM139" s="4079"/>
      <c r="AN139" s="4079"/>
      <c r="AO139" s="4079"/>
      <c r="AP139" s="4079">
        <f t="shared" si="45"/>
        <v>0</v>
      </c>
      <c r="AQ139" s="4080"/>
      <c r="AR139" s="4081"/>
      <c r="AS139" s="4081"/>
      <c r="AT139" s="4081"/>
      <c r="AU139" s="4082"/>
      <c r="AV139" s="4083"/>
      <c r="AW139" s="4114"/>
      <c r="AX139" s="4115"/>
      <c r="AY139" s="4086" t="str">
        <f t="array" ref="AY139">_xlfn.IFS(AX139&lt;4,"estandar",AX139&gt;9,"compleja",AX139&gt;4,"avanzada")</f>
        <v>estandar</v>
      </c>
      <c r="AZ139" s="4087"/>
      <c r="BA139" s="4088"/>
      <c r="BB139" s="4088"/>
      <c r="BC139" s="4088"/>
      <c r="BD139" s="4089"/>
      <c r="BE139" s="4089"/>
      <c r="BF139" s="4164"/>
      <c r="BG139" s="4164"/>
      <c r="BH139" s="4089"/>
      <c r="BI139" s="4089"/>
      <c r="BJ139" s="4091"/>
      <c r="BK139" s="4089"/>
      <c r="BL139" s="4089"/>
      <c r="BM139" s="4089"/>
      <c r="BN139" s="4089"/>
      <c r="BO139" s="4089"/>
      <c r="BP139" s="4089"/>
      <c r="BQ139" s="4092"/>
    </row>
    <row r="140" spans="1:69" ht="20.25" hidden="1" customHeight="1" x14ac:dyDescent="0.55000000000000004">
      <c r="A140" s="4173"/>
      <c r="B140" s="4174"/>
      <c r="C140" s="4173"/>
      <c r="D140" s="4174"/>
      <c r="E140" s="4173"/>
      <c r="F140" s="4174"/>
      <c r="G140" s="4173"/>
      <c r="H140" s="4174"/>
      <c r="I140" s="4240"/>
      <c r="J140" s="4240"/>
      <c r="K140" s="4230"/>
      <c r="L140" s="4230"/>
      <c r="M140" s="4230"/>
      <c r="N140" s="4230"/>
      <c r="O140" s="4230"/>
      <c r="P140" s="4230"/>
      <c r="Q140" s="4230"/>
      <c r="R140" s="4230"/>
      <c r="S140" s="4231" t="s">
        <v>191</v>
      </c>
      <c r="T140" s="4238"/>
      <c r="U140" s="4232" t="s">
        <v>2171</v>
      </c>
      <c r="V140" s="4233" t="s">
        <v>653</v>
      </c>
      <c r="W140" s="4234" t="s">
        <v>2576</v>
      </c>
      <c r="X140" s="4272"/>
      <c r="Y140" s="4074"/>
      <c r="Z140" s="4075"/>
      <c r="AA140" s="4075"/>
      <c r="AB140" s="4104"/>
      <c r="AC140" s="4105"/>
      <c r="AD140" s="4105"/>
      <c r="AE140" s="4105"/>
      <c r="AF140" s="4079"/>
      <c r="AG140" s="4079"/>
      <c r="AH140" s="4079"/>
      <c r="AI140" s="4079"/>
      <c r="AJ140" s="4079"/>
      <c r="AK140" s="4079"/>
      <c r="AL140" s="4079"/>
      <c r="AM140" s="4079"/>
      <c r="AN140" s="4079"/>
      <c r="AO140" s="4079"/>
      <c r="AP140" s="4079">
        <f t="shared" si="45"/>
        <v>0</v>
      </c>
      <c r="AQ140" s="4080"/>
      <c r="AR140" s="4081"/>
      <c r="AS140" s="4081"/>
      <c r="AT140" s="4081"/>
      <c r="AU140" s="4082"/>
      <c r="AV140" s="4083"/>
      <c r="AW140" s="4114"/>
      <c r="AX140" s="4115"/>
      <c r="AY140" s="4086" t="str">
        <f t="array" ref="AY140">_xlfn.IFS(AX140&lt;4,"estandar",AX140&gt;9,"compleja",AX140&gt;4,"avanzada")</f>
        <v>estandar</v>
      </c>
      <c r="AZ140" s="4087"/>
      <c r="BA140" s="4088"/>
      <c r="BB140" s="4088"/>
      <c r="BC140" s="4088"/>
      <c r="BD140" s="4089"/>
      <c r="BE140" s="4089"/>
      <c r="BF140" s="4164"/>
      <c r="BG140" s="4164"/>
      <c r="BH140" s="4089"/>
      <c r="BI140" s="4089"/>
      <c r="BJ140" s="4091"/>
      <c r="BK140" s="4089"/>
      <c r="BL140" s="4089"/>
      <c r="BM140" s="4089"/>
      <c r="BN140" s="4089"/>
      <c r="BO140" s="4089"/>
      <c r="BP140" s="4089"/>
      <c r="BQ140" s="4092"/>
    </row>
    <row r="141" spans="1:69" ht="20.25" hidden="1" customHeight="1" x14ac:dyDescent="0.55000000000000004">
      <c r="A141" s="4173"/>
      <c r="B141" s="4174"/>
      <c r="C141" s="4173"/>
      <c r="D141" s="4174"/>
      <c r="E141" s="4173"/>
      <c r="F141" s="4174"/>
      <c r="G141" s="4173"/>
      <c r="H141" s="4174"/>
      <c r="I141" s="4240"/>
      <c r="J141" s="4240"/>
      <c r="K141" s="4230"/>
      <c r="L141" s="4230"/>
      <c r="M141" s="4230"/>
      <c r="N141" s="4230"/>
      <c r="O141" s="4230"/>
      <c r="P141" s="4230"/>
      <c r="Q141" s="4230"/>
      <c r="R141" s="4230"/>
      <c r="S141" s="4231" t="s">
        <v>191</v>
      </c>
      <c r="T141" s="4238"/>
      <c r="U141" s="4232" t="s">
        <v>2173</v>
      </c>
      <c r="V141" s="4233" t="s">
        <v>653</v>
      </c>
      <c r="W141" s="4234" t="s">
        <v>2576</v>
      </c>
      <c r="X141" s="4272"/>
      <c r="Y141" s="4074"/>
      <c r="Z141" s="4075"/>
      <c r="AA141" s="4075"/>
      <c r="AB141" s="4104"/>
      <c r="AC141" s="4105"/>
      <c r="AD141" s="4105"/>
      <c r="AE141" s="4105"/>
      <c r="AF141" s="4079"/>
      <c r="AG141" s="4079"/>
      <c r="AH141" s="4079"/>
      <c r="AI141" s="4079"/>
      <c r="AJ141" s="4079"/>
      <c r="AK141" s="4079"/>
      <c r="AL141" s="4079"/>
      <c r="AM141" s="4079"/>
      <c r="AN141" s="4079"/>
      <c r="AO141" s="4079"/>
      <c r="AP141" s="4079">
        <f t="shared" si="45"/>
        <v>0</v>
      </c>
      <c r="AQ141" s="4080"/>
      <c r="AR141" s="4081"/>
      <c r="AS141" s="4081"/>
      <c r="AT141" s="4081"/>
      <c r="AU141" s="4082"/>
      <c r="AV141" s="4083"/>
      <c r="AW141" s="4114"/>
      <c r="AX141" s="4115"/>
      <c r="AY141" s="4086" t="str">
        <f t="array" ref="AY141">_xlfn.IFS(AX141&lt;4,"estandar",AX141&gt;9,"compleja",AX141&gt;4,"avanzada")</f>
        <v>estandar</v>
      </c>
      <c r="AZ141" s="4087"/>
      <c r="BA141" s="4088"/>
      <c r="BB141" s="4088"/>
      <c r="BC141" s="4088"/>
      <c r="BD141" s="4089"/>
      <c r="BE141" s="4089"/>
      <c r="BF141" s="4164"/>
      <c r="BG141" s="4164"/>
      <c r="BH141" s="4089"/>
      <c r="BI141" s="4089"/>
      <c r="BJ141" s="4091"/>
      <c r="BK141" s="4089"/>
      <c r="BL141" s="4089"/>
      <c r="BM141" s="4089"/>
      <c r="BN141" s="4089"/>
      <c r="BO141" s="4089"/>
      <c r="BP141" s="4089"/>
      <c r="BQ141" s="4092"/>
    </row>
    <row r="142" spans="1:69" ht="20.25" hidden="1" customHeight="1" x14ac:dyDescent="0.55000000000000004">
      <c r="A142" s="4265">
        <v>0</v>
      </c>
      <c r="B142" s="4266">
        <v>8</v>
      </c>
      <c r="C142" s="4265">
        <v>0</v>
      </c>
      <c r="D142" s="4266">
        <v>7</v>
      </c>
      <c r="E142" s="4265">
        <v>0</v>
      </c>
      <c r="F142" s="4266">
        <v>6</v>
      </c>
      <c r="G142" s="4265">
        <v>0</v>
      </c>
      <c r="H142" s="4266">
        <v>0</v>
      </c>
      <c r="I142" s="4305" t="str">
        <f t="shared" ref="I142:I152" si="47">CONCATENATE(A142,B142,C142,D142,E142,F142,G142,H142)</f>
        <v>08070600</v>
      </c>
      <c r="J142" s="4240"/>
      <c r="K142" s="4230"/>
      <c r="L142" s="4230"/>
      <c r="M142" s="4230"/>
      <c r="N142" s="4230"/>
      <c r="O142" s="4230"/>
      <c r="P142" s="4230"/>
      <c r="Q142" s="4230"/>
      <c r="R142" s="4230"/>
      <c r="S142" s="4267" t="s">
        <v>119</v>
      </c>
      <c r="T142" s="4268" t="s">
        <v>2246</v>
      </c>
      <c r="U142" s="4269"/>
      <c r="V142" s="4233" t="s">
        <v>653</v>
      </c>
      <c r="W142" s="4234" t="s">
        <v>2576</v>
      </c>
      <c r="X142" s="4275"/>
      <c r="Y142" s="4074"/>
      <c r="Z142" s="4075"/>
      <c r="AA142" s="4075"/>
      <c r="AB142" s="4104"/>
      <c r="AC142" s="4105"/>
      <c r="AD142" s="4105"/>
      <c r="AE142" s="4105"/>
      <c r="AF142" s="4079"/>
      <c r="AG142" s="4079"/>
      <c r="AH142" s="4079"/>
      <c r="AI142" s="4079"/>
      <c r="AJ142" s="4079"/>
      <c r="AK142" s="4079"/>
      <c r="AL142" s="4079"/>
      <c r="AM142" s="4079"/>
      <c r="AN142" s="4079"/>
      <c r="AO142" s="4079"/>
      <c r="AP142" s="4079">
        <f t="shared" si="45"/>
        <v>0</v>
      </c>
      <c r="AQ142" s="4080"/>
      <c r="AR142" s="4081"/>
      <c r="AS142" s="4081"/>
      <c r="AT142" s="4081"/>
      <c r="AU142" s="4082"/>
      <c r="AV142" s="4083"/>
      <c r="AW142" s="4114"/>
      <c r="AX142" s="4115"/>
      <c r="AY142" s="4086" t="str">
        <f t="array" ref="AY142">_xlfn.IFS(AX142&lt;4,"estandar",AX142&gt;9,"compleja",AX142&gt;4,"avanzada")</f>
        <v>estandar</v>
      </c>
      <c r="AZ142" s="4087"/>
      <c r="BA142" s="4088"/>
      <c r="BB142" s="4088"/>
      <c r="BC142" s="4088"/>
      <c r="BD142" s="4089">
        <v>0</v>
      </c>
      <c r="BE142" s="4089"/>
      <c r="BF142" s="4164"/>
      <c r="BG142" s="4164"/>
      <c r="BH142" s="4089"/>
      <c r="BI142" s="4089"/>
      <c r="BJ142" s="4091"/>
      <c r="BK142" s="4089"/>
      <c r="BL142" s="4089"/>
      <c r="BM142" s="4089"/>
      <c r="BN142" s="4089"/>
      <c r="BO142" s="4089"/>
      <c r="BP142" s="4089"/>
      <c r="BQ142" s="4092"/>
    </row>
    <row r="143" spans="1:69" ht="20.25" hidden="1" customHeight="1" x14ac:dyDescent="0.55000000000000004">
      <c r="A143" s="4265">
        <v>0</v>
      </c>
      <c r="B143" s="4266">
        <v>8</v>
      </c>
      <c r="C143" s="4265">
        <v>0</v>
      </c>
      <c r="D143" s="4266">
        <v>7</v>
      </c>
      <c r="E143" s="4265">
        <v>0</v>
      </c>
      <c r="F143" s="4266">
        <v>6</v>
      </c>
      <c r="G143" s="4265">
        <v>0</v>
      </c>
      <c r="H143" s="4266">
        <v>1</v>
      </c>
      <c r="I143" s="4305" t="str">
        <f t="shared" si="47"/>
        <v>08070601</v>
      </c>
      <c r="J143" s="4240"/>
      <c r="K143" s="4230"/>
      <c r="L143" s="4230">
        <v>71536</v>
      </c>
      <c r="M143" s="4230"/>
      <c r="N143" s="4230"/>
      <c r="O143" s="4230"/>
      <c r="P143" s="4230"/>
      <c r="Q143" s="4230"/>
      <c r="R143" s="4230"/>
      <c r="S143" s="4267" t="s">
        <v>119</v>
      </c>
      <c r="T143" s="4269"/>
      <c r="U143" s="4268" t="s">
        <v>2248</v>
      </c>
      <c r="V143" s="4233" t="s">
        <v>653</v>
      </c>
      <c r="W143" s="4234" t="s">
        <v>2576</v>
      </c>
      <c r="X143" s="4272" t="s">
        <v>2248</v>
      </c>
      <c r="Y143" s="4074"/>
      <c r="Z143" s="4075"/>
      <c r="AA143" s="4075"/>
      <c r="AB143" s="4104"/>
      <c r="AC143" s="4105"/>
      <c r="AD143" s="4105"/>
      <c r="AE143" s="4105"/>
      <c r="AF143" s="4079">
        <v>60</v>
      </c>
      <c r="AG143" s="4079"/>
      <c r="AH143" s="4079"/>
      <c r="AI143" s="4079"/>
      <c r="AJ143" s="4079"/>
      <c r="AK143" s="4079"/>
      <c r="AL143" s="4079"/>
      <c r="AM143" s="4079"/>
      <c r="AN143" s="4079"/>
      <c r="AO143" s="4079">
        <v>70</v>
      </c>
      <c r="AP143" s="4079">
        <f t="shared" si="45"/>
        <v>0</v>
      </c>
      <c r="AQ143" s="4080"/>
      <c r="AR143" s="4081"/>
      <c r="AS143" s="4081"/>
      <c r="AT143" s="4081"/>
      <c r="AU143" s="4082"/>
      <c r="AV143" s="4083"/>
      <c r="AW143" s="4114"/>
      <c r="AX143" s="4115"/>
      <c r="AY143" s="4086" t="str">
        <f t="array" ref="AY143">_xlfn.IFS(AX143&lt;4,"estandar",AX143&gt;9,"compleja",AX143&gt;4,"avanzada")</f>
        <v>estandar</v>
      </c>
      <c r="AZ143" s="4087"/>
      <c r="BA143" s="4088"/>
      <c r="BB143" s="4088"/>
      <c r="BC143" s="4088"/>
      <c r="BD143" s="4089">
        <v>19.670570135746601</v>
      </c>
      <c r="BE143" s="4089">
        <v>48.8155294117647</v>
      </c>
      <c r="BF143" s="4090">
        <v>1</v>
      </c>
      <c r="BG143" s="4090"/>
      <c r="BH143" s="4089">
        <v>50.751583710407203</v>
      </c>
      <c r="BI143" s="4089">
        <f>SUM(BD143,BE143,BH143)</f>
        <v>119.2376832579185</v>
      </c>
      <c r="BJ143" s="4091"/>
      <c r="BK143" s="4089">
        <v>62.917712523059201</v>
      </c>
      <c r="BL143" s="4089">
        <v>7.5</v>
      </c>
      <c r="BM143" s="4089">
        <v>451</v>
      </c>
      <c r="BN143" s="4089">
        <v>40.633745306496898</v>
      </c>
      <c r="BO143" s="4089">
        <f>SUM(BI143,BK143,BL143,BM143,BN143)</f>
        <v>681.28914108747449</v>
      </c>
      <c r="BP143" s="4089"/>
      <c r="BQ143" s="4092">
        <v>50</v>
      </c>
    </row>
    <row r="144" spans="1:69" ht="20.25" hidden="1" customHeight="1" x14ac:dyDescent="0.55000000000000004">
      <c r="A144" s="4265">
        <v>0</v>
      </c>
      <c r="B144" s="4266">
        <v>8</v>
      </c>
      <c r="C144" s="4265">
        <v>0</v>
      </c>
      <c r="D144" s="4266">
        <v>7</v>
      </c>
      <c r="E144" s="4265">
        <v>0</v>
      </c>
      <c r="F144" s="4266">
        <v>6</v>
      </c>
      <c r="G144" s="4265">
        <v>0</v>
      </c>
      <c r="H144" s="4266">
        <v>2</v>
      </c>
      <c r="I144" s="4305" t="str">
        <f t="shared" si="47"/>
        <v>08070602</v>
      </c>
      <c r="J144" s="4240"/>
      <c r="K144" s="4230"/>
      <c r="L144" s="4230">
        <v>715361</v>
      </c>
      <c r="M144" s="4230"/>
      <c r="N144" s="4230"/>
      <c r="O144" s="4230"/>
      <c r="P144" s="4230"/>
      <c r="Q144" s="4230"/>
      <c r="R144" s="4230"/>
      <c r="S144" s="4267" t="s">
        <v>119</v>
      </c>
      <c r="T144" s="4269"/>
      <c r="U144" s="4268" t="s">
        <v>2251</v>
      </c>
      <c r="V144" s="4233" t="s">
        <v>653</v>
      </c>
      <c r="W144" s="4234" t="s">
        <v>2576</v>
      </c>
      <c r="X144" s="4272" t="s">
        <v>2251</v>
      </c>
      <c r="Y144" s="4074"/>
      <c r="Z144" s="4075"/>
      <c r="AA144" s="4075"/>
      <c r="AB144" s="4104"/>
      <c r="AC144" s="4105"/>
      <c r="AD144" s="4105"/>
      <c r="AE144" s="4105"/>
      <c r="AF144" s="4079">
        <v>60</v>
      </c>
      <c r="AG144" s="4079"/>
      <c r="AH144" s="4079"/>
      <c r="AI144" s="4079"/>
      <c r="AJ144" s="4079"/>
      <c r="AK144" s="4079"/>
      <c r="AL144" s="4079"/>
      <c r="AM144" s="4079"/>
      <c r="AN144" s="4079"/>
      <c r="AO144" s="4079">
        <v>70</v>
      </c>
      <c r="AP144" s="4079">
        <f t="shared" si="45"/>
        <v>0</v>
      </c>
      <c r="AQ144" s="4080"/>
      <c r="AR144" s="4081"/>
      <c r="AS144" s="4081"/>
      <c r="AT144" s="4081"/>
      <c r="AU144" s="4082"/>
      <c r="AV144" s="4083"/>
      <c r="AW144" s="4114"/>
      <c r="AX144" s="4115"/>
      <c r="AY144" s="4086" t="str">
        <f t="array" ref="AY144">_xlfn.IFS(AX144&lt;4,"estandar",AX144&gt;9,"compleja",AX144&gt;4,"avanzada")</f>
        <v>estandar</v>
      </c>
      <c r="AZ144" s="4087"/>
      <c r="BA144" s="4088"/>
      <c r="BB144" s="4088"/>
      <c r="BC144" s="4088"/>
      <c r="BD144" s="4089">
        <v>19.670570135746601</v>
      </c>
      <c r="BE144" s="4089">
        <v>48.8155294117647</v>
      </c>
      <c r="BF144" s="4090">
        <v>1</v>
      </c>
      <c r="BG144" s="4090"/>
      <c r="BH144" s="4089">
        <v>50.751583710407203</v>
      </c>
      <c r="BI144" s="4089">
        <f>SUM(BD144,BE144,BH144)</f>
        <v>119.2376832579185</v>
      </c>
      <c r="BJ144" s="4091"/>
      <c r="BK144" s="4089">
        <v>62.917712523059201</v>
      </c>
      <c r="BL144" s="4089">
        <v>7.5</v>
      </c>
      <c r="BM144" s="4089">
        <v>450</v>
      </c>
      <c r="BN144" s="4089">
        <v>40.633745306496898</v>
      </c>
      <c r="BO144" s="4089">
        <f>SUM(BI144,BK144,BL144,BM144,BN144)</f>
        <v>680.28914108747449</v>
      </c>
      <c r="BP144" s="4089"/>
      <c r="BQ144" s="4092">
        <v>50</v>
      </c>
    </row>
    <row r="145" spans="1:69" ht="20.25" hidden="1" customHeight="1" x14ac:dyDescent="0.55000000000000004">
      <c r="A145" s="4265">
        <v>0</v>
      </c>
      <c r="B145" s="4266">
        <v>8</v>
      </c>
      <c r="C145" s="4265">
        <v>0</v>
      </c>
      <c r="D145" s="4266">
        <v>7</v>
      </c>
      <c r="E145" s="4265">
        <v>0</v>
      </c>
      <c r="F145" s="4266">
        <v>6</v>
      </c>
      <c r="G145" s="4265">
        <v>0</v>
      </c>
      <c r="H145" s="4266">
        <v>3</v>
      </c>
      <c r="I145" s="4305" t="str">
        <f t="shared" si="47"/>
        <v>08070603</v>
      </c>
      <c r="J145" s="4240"/>
      <c r="K145" s="4230"/>
      <c r="L145" s="4230">
        <v>71537</v>
      </c>
      <c r="M145" s="4230"/>
      <c r="N145" s="4230"/>
      <c r="O145" s="4230"/>
      <c r="P145" s="4230"/>
      <c r="Q145" s="4230"/>
      <c r="R145" s="4230"/>
      <c r="S145" s="4267" t="s">
        <v>119</v>
      </c>
      <c r="T145" s="4269"/>
      <c r="U145" s="4268" t="s">
        <v>2254</v>
      </c>
      <c r="V145" s="4233" t="s">
        <v>653</v>
      </c>
      <c r="W145" s="4234" t="s">
        <v>2576</v>
      </c>
      <c r="X145" s="4272" t="s">
        <v>2254</v>
      </c>
      <c r="Y145" s="4074"/>
      <c r="Z145" s="4075"/>
      <c r="AA145" s="4075"/>
      <c r="AB145" s="4104"/>
      <c r="AC145" s="4105"/>
      <c r="AD145" s="4105"/>
      <c r="AE145" s="4105"/>
      <c r="AF145" s="4079">
        <v>90</v>
      </c>
      <c r="AG145" s="4079"/>
      <c r="AH145" s="4079"/>
      <c r="AI145" s="4079"/>
      <c r="AJ145" s="4079"/>
      <c r="AK145" s="4079"/>
      <c r="AL145" s="4079"/>
      <c r="AM145" s="4079"/>
      <c r="AN145" s="4079"/>
      <c r="AO145" s="4079">
        <v>100</v>
      </c>
      <c r="AP145" s="4079">
        <f t="shared" si="45"/>
        <v>0</v>
      </c>
      <c r="AQ145" s="4080"/>
      <c r="AR145" s="4081"/>
      <c r="AS145" s="4081"/>
      <c r="AT145" s="4081"/>
      <c r="AU145" s="4082"/>
      <c r="AV145" s="4083"/>
      <c r="AW145" s="4114"/>
      <c r="AX145" s="4115"/>
      <c r="AY145" s="4086" t="str">
        <f t="array" ref="AY145">_xlfn.IFS(AX145&lt;4,"estandar",AX145&gt;9,"compleja",AX145&gt;4,"avanzada")</f>
        <v>estandar</v>
      </c>
      <c r="AZ145" s="4087"/>
      <c r="BA145" s="4088"/>
      <c r="BB145" s="4088"/>
      <c r="BC145" s="4088"/>
      <c r="BD145" s="4089">
        <v>29.505855203619902</v>
      </c>
      <c r="BE145" s="4089">
        <v>73.2232941176471</v>
      </c>
      <c r="BF145" s="4090">
        <v>1</v>
      </c>
      <c r="BG145" s="4090"/>
      <c r="BH145" s="4089">
        <v>72.502262443438894</v>
      </c>
      <c r="BI145" s="4089">
        <f>SUM(BD145,BE145,BH145)</f>
        <v>175.23141176470591</v>
      </c>
      <c r="BJ145" s="4091"/>
      <c r="BK145" s="4089">
        <v>94.376568784588898</v>
      </c>
      <c r="BL145" s="4089">
        <v>7.5</v>
      </c>
      <c r="BM145" s="4089">
        <v>849</v>
      </c>
      <c r="BN145" s="4089">
        <v>40.633745306496898</v>
      </c>
      <c r="BO145" s="4089">
        <f>SUM(BI145,BK145,BL145,BM145,BN145)</f>
        <v>1166.7417258557916</v>
      </c>
      <c r="BP145" s="4089"/>
      <c r="BQ145" s="4092">
        <v>50</v>
      </c>
    </row>
    <row r="146" spans="1:69" ht="20.25" hidden="1" customHeight="1" x14ac:dyDescent="0.55000000000000004">
      <c r="A146" s="4265">
        <v>0</v>
      </c>
      <c r="B146" s="4266">
        <v>8</v>
      </c>
      <c r="C146" s="4265">
        <v>0</v>
      </c>
      <c r="D146" s="4266">
        <v>7</v>
      </c>
      <c r="E146" s="4265">
        <v>0</v>
      </c>
      <c r="F146" s="4266">
        <v>6</v>
      </c>
      <c r="G146" s="4265">
        <v>0</v>
      </c>
      <c r="H146" s="4266">
        <v>4</v>
      </c>
      <c r="I146" s="4305" t="str">
        <f t="shared" si="47"/>
        <v>08070604</v>
      </c>
      <c r="J146" s="4240"/>
      <c r="K146" s="4230"/>
      <c r="L146" s="4230">
        <v>715371</v>
      </c>
      <c r="M146" s="4230"/>
      <c r="N146" s="4230"/>
      <c r="O146" s="4230"/>
      <c r="P146" s="4230"/>
      <c r="Q146" s="4230"/>
      <c r="R146" s="4230"/>
      <c r="S146" s="4267" t="s">
        <v>119</v>
      </c>
      <c r="T146" s="4269"/>
      <c r="U146" s="4268" t="s">
        <v>2257</v>
      </c>
      <c r="V146" s="4233" t="s">
        <v>653</v>
      </c>
      <c r="W146" s="4234" t="s">
        <v>2576</v>
      </c>
      <c r="X146" s="4272" t="s">
        <v>2257</v>
      </c>
      <c r="Y146" s="4074"/>
      <c r="Z146" s="4075"/>
      <c r="AA146" s="4075"/>
      <c r="AB146" s="4104"/>
      <c r="AC146" s="4105"/>
      <c r="AD146" s="4105"/>
      <c r="AE146" s="4105"/>
      <c r="AF146" s="4079">
        <v>90</v>
      </c>
      <c r="AG146" s="4079"/>
      <c r="AH146" s="4079"/>
      <c r="AI146" s="4079"/>
      <c r="AJ146" s="4079"/>
      <c r="AK146" s="4079"/>
      <c r="AL146" s="4079"/>
      <c r="AM146" s="4079"/>
      <c r="AN146" s="4079"/>
      <c r="AO146" s="4079">
        <v>100</v>
      </c>
      <c r="AP146" s="4079">
        <f t="shared" si="45"/>
        <v>0</v>
      </c>
      <c r="AQ146" s="4080"/>
      <c r="AR146" s="4081"/>
      <c r="AS146" s="4081"/>
      <c r="AT146" s="4081"/>
      <c r="AU146" s="4082"/>
      <c r="AV146" s="4083"/>
      <c r="AW146" s="4114"/>
      <c r="AX146" s="4115"/>
      <c r="AY146" s="4086" t="str">
        <f t="array" ref="AY146">_xlfn.IFS(AX146&lt;4,"estandar",AX146&gt;9,"compleja",AX146&gt;4,"avanzada")</f>
        <v>estandar</v>
      </c>
      <c r="AZ146" s="4087"/>
      <c r="BA146" s="4088"/>
      <c r="BB146" s="4088"/>
      <c r="BC146" s="4088"/>
      <c r="BD146" s="4089">
        <v>29.505855203619902</v>
      </c>
      <c r="BE146" s="4089">
        <v>73.2232941176471</v>
      </c>
      <c r="BF146" s="4090">
        <v>1</v>
      </c>
      <c r="BG146" s="4090"/>
      <c r="BH146" s="4089">
        <v>72.502262443438894</v>
      </c>
      <c r="BI146" s="4089">
        <f>SUM(BD146,BE146,BH146)</f>
        <v>175.23141176470591</v>
      </c>
      <c r="BJ146" s="4091"/>
      <c r="BK146" s="4089">
        <v>94.376568784588898</v>
      </c>
      <c r="BL146" s="4089">
        <v>7.5</v>
      </c>
      <c r="BM146" s="4089">
        <v>450</v>
      </c>
      <c r="BN146" s="4089">
        <v>40.633745306496898</v>
      </c>
      <c r="BO146" s="4089">
        <f>SUM(BI146,BK146,BL146,BM146,BN146)</f>
        <v>767.74172585579163</v>
      </c>
      <c r="BP146" s="4089"/>
      <c r="BQ146" s="4092">
        <v>50</v>
      </c>
    </row>
    <row r="147" spans="1:69" ht="20.25" hidden="1" customHeight="1" x14ac:dyDescent="0.55000000000000004">
      <c r="A147" s="4265">
        <v>0</v>
      </c>
      <c r="B147" s="4266">
        <v>8</v>
      </c>
      <c r="C147" s="4265">
        <v>0</v>
      </c>
      <c r="D147" s="4266">
        <v>7</v>
      </c>
      <c r="E147" s="4265">
        <v>0</v>
      </c>
      <c r="F147" s="4266">
        <v>7</v>
      </c>
      <c r="G147" s="4265">
        <v>0</v>
      </c>
      <c r="H147" s="4266">
        <v>0</v>
      </c>
      <c r="I147" s="4305" t="str">
        <f t="shared" si="47"/>
        <v>08070700</v>
      </c>
      <c r="J147" s="4240"/>
      <c r="K147" s="4230"/>
      <c r="L147" s="4230"/>
      <c r="M147" s="4230"/>
      <c r="N147" s="4230"/>
      <c r="O147" s="4230"/>
      <c r="P147" s="4230"/>
      <c r="Q147" s="4230"/>
      <c r="R147" s="4230"/>
      <c r="S147" s="4267" t="s">
        <v>119</v>
      </c>
      <c r="T147" s="4268" t="s">
        <v>2259</v>
      </c>
      <c r="U147" s="4269"/>
      <c r="V147" s="4233" t="s">
        <v>653</v>
      </c>
      <c r="W147" s="4234" t="s">
        <v>2576</v>
      </c>
      <c r="X147" s="4275"/>
      <c r="Y147" s="4074"/>
      <c r="Z147" s="4075"/>
      <c r="AA147" s="4075"/>
      <c r="AB147" s="4142"/>
      <c r="AC147" s="4143"/>
      <c r="AD147" s="4143"/>
      <c r="AE147" s="4143"/>
      <c r="AF147" s="4079"/>
      <c r="AG147" s="4079"/>
      <c r="AH147" s="4079"/>
      <c r="AI147" s="4079"/>
      <c r="AJ147" s="4079"/>
      <c r="AK147" s="4079"/>
      <c r="AL147" s="4079"/>
      <c r="AM147" s="4079"/>
      <c r="AN147" s="4079"/>
      <c r="AO147" s="4079"/>
      <c r="AP147" s="4079">
        <f t="shared" si="45"/>
        <v>0</v>
      </c>
      <c r="AQ147" s="4080"/>
      <c r="AR147" s="4081"/>
      <c r="AS147" s="4081"/>
      <c r="AT147" s="4081"/>
      <c r="AU147" s="4082"/>
      <c r="AV147" s="4083"/>
      <c r="AW147" s="4114"/>
      <c r="AX147" s="4115"/>
      <c r="AY147" s="4086" t="str">
        <f t="array" ref="AY147">_xlfn.IFS(AX147&lt;4,"estandar",AX147&gt;9,"compleja",AX147&gt;4,"avanzada")</f>
        <v>estandar</v>
      </c>
      <c r="AZ147" s="4087"/>
      <c r="BA147" s="4088"/>
      <c r="BB147" s="4088"/>
      <c r="BC147" s="4088"/>
      <c r="BD147" s="4089"/>
      <c r="BE147" s="4089"/>
      <c r="BF147" s="4106"/>
      <c r="BG147" s="4106"/>
      <c r="BH147" s="4089"/>
      <c r="BI147" s="4089"/>
      <c r="BJ147" s="4091"/>
      <c r="BK147" s="4089"/>
      <c r="BL147" s="4089"/>
      <c r="BM147" s="4089"/>
      <c r="BN147" s="4089"/>
      <c r="BO147" s="4089"/>
      <c r="BP147" s="4089"/>
      <c r="BQ147" s="4092"/>
    </row>
    <row r="148" spans="1:69" ht="20.25" hidden="1" customHeight="1" x14ac:dyDescent="0.55000000000000004">
      <c r="A148" s="4265">
        <v>0</v>
      </c>
      <c r="B148" s="4266">
        <v>8</v>
      </c>
      <c r="C148" s="4265">
        <v>0</v>
      </c>
      <c r="D148" s="4266">
        <v>7</v>
      </c>
      <c r="E148" s="4265">
        <v>0</v>
      </c>
      <c r="F148" s="4266">
        <v>7</v>
      </c>
      <c r="G148" s="4265">
        <v>0</v>
      </c>
      <c r="H148" s="4266">
        <v>1</v>
      </c>
      <c r="I148" s="4305" t="str">
        <f t="shared" si="47"/>
        <v>08070701</v>
      </c>
      <c r="J148" s="4240"/>
      <c r="K148" s="4230"/>
      <c r="L148" s="4230">
        <v>71538</v>
      </c>
      <c r="M148" s="4230"/>
      <c r="N148" s="4230"/>
      <c r="O148" s="4230"/>
      <c r="P148" s="4230"/>
      <c r="Q148" s="4230"/>
      <c r="R148" s="4230"/>
      <c r="S148" s="4267" t="s">
        <v>119</v>
      </c>
      <c r="T148" s="4269"/>
      <c r="U148" s="4268" t="s">
        <v>2261</v>
      </c>
      <c r="V148" s="4233" t="s">
        <v>653</v>
      </c>
      <c r="W148" s="4234" t="s">
        <v>2576</v>
      </c>
      <c r="X148" s="4272" t="s">
        <v>2261</v>
      </c>
      <c r="Y148" s="4074"/>
      <c r="Z148" s="4075"/>
      <c r="AA148" s="4075"/>
      <c r="AB148" s="4104"/>
      <c r="AC148" s="4105"/>
      <c r="AD148" s="4105"/>
      <c r="AE148" s="4105"/>
      <c r="AF148" s="4079">
        <v>60</v>
      </c>
      <c r="AG148" s="4079"/>
      <c r="AH148" s="4079"/>
      <c r="AI148" s="4079"/>
      <c r="AJ148" s="4079"/>
      <c r="AK148" s="4079"/>
      <c r="AL148" s="4079"/>
      <c r="AM148" s="4079"/>
      <c r="AN148" s="4079"/>
      <c r="AO148" s="4079">
        <v>70</v>
      </c>
      <c r="AP148" s="4079">
        <f t="shared" si="45"/>
        <v>0</v>
      </c>
      <c r="AQ148" s="4080"/>
      <c r="AR148" s="4081"/>
      <c r="AS148" s="4081"/>
      <c r="AT148" s="4081"/>
      <c r="AU148" s="4082"/>
      <c r="AV148" s="4083"/>
      <c r="AW148" s="4114"/>
      <c r="AX148" s="4115"/>
      <c r="AY148" s="4086" t="str">
        <f t="array" ref="AY148">_xlfn.IFS(AX148&lt;4,"estandar",AX148&gt;9,"compleja",AX148&gt;4,"avanzada")</f>
        <v>estandar</v>
      </c>
      <c r="AZ148" s="4087"/>
      <c r="BA148" s="4088"/>
      <c r="BB148" s="4088"/>
      <c r="BC148" s="4088"/>
      <c r="BD148" s="4089">
        <v>19.670570135746601</v>
      </c>
      <c r="BE148" s="4089">
        <v>48.8155294117647</v>
      </c>
      <c r="BF148" s="4090">
        <v>1</v>
      </c>
      <c r="BG148" s="4090"/>
      <c r="BH148" s="4089">
        <v>50.751583710407203</v>
      </c>
      <c r="BI148" s="4089">
        <f>SUM(BD148,BE148,BH148)</f>
        <v>119.2376832579185</v>
      </c>
      <c r="BJ148" s="4091"/>
      <c r="BK148" s="4089">
        <v>43.760419147416101</v>
      </c>
      <c r="BL148" s="4089">
        <v>7.5</v>
      </c>
      <c r="BM148" s="4089">
        <v>76</v>
      </c>
      <c r="BN148" s="4089">
        <v>40.633745306496898</v>
      </c>
      <c r="BO148" s="4089">
        <f>SUM(BI148,BK148,BL148,BM148,BN148)</f>
        <v>287.13184771183148</v>
      </c>
      <c r="BP148" s="4089"/>
      <c r="BQ148" s="4092">
        <v>50</v>
      </c>
    </row>
    <row r="149" spans="1:69" ht="20.25" hidden="1" customHeight="1" x14ac:dyDescent="0.55000000000000004">
      <c r="A149" s="4265">
        <v>0</v>
      </c>
      <c r="B149" s="4266">
        <v>8</v>
      </c>
      <c r="C149" s="4265">
        <v>0</v>
      </c>
      <c r="D149" s="4266">
        <v>7</v>
      </c>
      <c r="E149" s="4265">
        <v>0</v>
      </c>
      <c r="F149" s="4266">
        <v>7</v>
      </c>
      <c r="G149" s="4265">
        <v>0</v>
      </c>
      <c r="H149" s="4266">
        <v>2</v>
      </c>
      <c r="I149" s="4305" t="str">
        <f t="shared" si="47"/>
        <v>08070702</v>
      </c>
      <c r="J149" s="4240"/>
      <c r="K149" s="4230"/>
      <c r="L149" s="4230">
        <v>715381</v>
      </c>
      <c r="M149" s="4230"/>
      <c r="N149" s="4230"/>
      <c r="O149" s="4230"/>
      <c r="P149" s="4230"/>
      <c r="Q149" s="4230"/>
      <c r="R149" s="4230"/>
      <c r="S149" s="4267" t="s">
        <v>119</v>
      </c>
      <c r="T149" s="4269"/>
      <c r="U149" s="4268" t="s">
        <v>2264</v>
      </c>
      <c r="V149" s="4233" t="s">
        <v>653</v>
      </c>
      <c r="W149" s="4234" t="s">
        <v>2576</v>
      </c>
      <c r="X149" s="4272" t="s">
        <v>2264</v>
      </c>
      <c r="Y149" s="4074"/>
      <c r="Z149" s="4075"/>
      <c r="AA149" s="4075"/>
      <c r="AB149" s="4104"/>
      <c r="AC149" s="4105"/>
      <c r="AD149" s="4105"/>
      <c r="AE149" s="4105"/>
      <c r="AF149" s="4079">
        <v>60</v>
      </c>
      <c r="AG149" s="4079"/>
      <c r="AH149" s="4079"/>
      <c r="AI149" s="4079"/>
      <c r="AJ149" s="4079"/>
      <c r="AK149" s="4079"/>
      <c r="AL149" s="4079"/>
      <c r="AM149" s="4079"/>
      <c r="AN149" s="4079"/>
      <c r="AO149" s="4079">
        <v>70</v>
      </c>
      <c r="AP149" s="4079">
        <f t="shared" si="45"/>
        <v>0</v>
      </c>
      <c r="AQ149" s="4080"/>
      <c r="AR149" s="4081"/>
      <c r="AS149" s="4081"/>
      <c r="AT149" s="4081"/>
      <c r="AU149" s="4082"/>
      <c r="AV149" s="4083"/>
      <c r="AW149" s="4114"/>
      <c r="AX149" s="4115"/>
      <c r="AY149" s="4086" t="str">
        <f t="array" ref="AY149">_xlfn.IFS(AX149&lt;4,"estandar",AX149&gt;9,"compleja",AX149&gt;4,"avanzada")</f>
        <v>estandar</v>
      </c>
      <c r="AZ149" s="4087"/>
      <c r="BA149" s="4088"/>
      <c r="BB149" s="4088"/>
      <c r="BC149" s="4088"/>
      <c r="BD149" s="4089">
        <v>19.670570135746601</v>
      </c>
      <c r="BE149" s="4089">
        <v>48.8155294117647</v>
      </c>
      <c r="BF149" s="4090">
        <v>1</v>
      </c>
      <c r="BG149" s="4090"/>
      <c r="BH149" s="4089">
        <v>50.751583710407203</v>
      </c>
      <c r="BI149" s="4089">
        <f>SUM(BD149,BE149,BH149)</f>
        <v>119.2376832579185</v>
      </c>
      <c r="BJ149" s="4091"/>
      <c r="BK149" s="4089">
        <v>43.760419147416101</v>
      </c>
      <c r="BL149" s="4089">
        <v>7.5</v>
      </c>
      <c r="BM149" s="4089">
        <v>480</v>
      </c>
      <c r="BN149" s="4089">
        <v>40.633745306496898</v>
      </c>
      <c r="BO149" s="4089">
        <f>SUM(BI149,BK149,BL149,BM149,BN149)</f>
        <v>691.13184771183148</v>
      </c>
      <c r="BP149" s="4089"/>
      <c r="BQ149" s="4092">
        <v>50</v>
      </c>
    </row>
    <row r="150" spans="1:69" ht="20.25" hidden="1" customHeight="1" x14ac:dyDescent="0.55000000000000004">
      <c r="A150" s="4265">
        <v>0</v>
      </c>
      <c r="B150" s="4266">
        <v>8</v>
      </c>
      <c r="C150" s="4265">
        <v>0</v>
      </c>
      <c r="D150" s="4266">
        <v>7</v>
      </c>
      <c r="E150" s="4265">
        <v>0</v>
      </c>
      <c r="F150" s="4266">
        <v>7</v>
      </c>
      <c r="G150" s="4265">
        <v>0</v>
      </c>
      <c r="H150" s="4266">
        <v>3</v>
      </c>
      <c r="I150" s="4305" t="str">
        <f t="shared" si="47"/>
        <v>08070703</v>
      </c>
      <c r="J150" s="4240"/>
      <c r="K150" s="4230"/>
      <c r="L150" s="4230">
        <v>715382</v>
      </c>
      <c r="M150" s="4230"/>
      <c r="N150" s="4230"/>
      <c r="O150" s="4230"/>
      <c r="P150" s="4230"/>
      <c r="Q150" s="4230"/>
      <c r="R150" s="4230"/>
      <c r="S150" s="4267" t="s">
        <v>119</v>
      </c>
      <c r="T150" s="4269"/>
      <c r="U150" s="4268" t="s">
        <v>2267</v>
      </c>
      <c r="V150" s="4233" t="s">
        <v>653</v>
      </c>
      <c r="W150" s="4234" t="s">
        <v>2576</v>
      </c>
      <c r="X150" s="4272" t="s">
        <v>2267</v>
      </c>
      <c r="Y150" s="4074"/>
      <c r="Z150" s="4075"/>
      <c r="AA150" s="4075"/>
      <c r="AB150" s="4104"/>
      <c r="AC150" s="4105"/>
      <c r="AD150" s="4105"/>
      <c r="AE150" s="4105"/>
      <c r="AF150" s="4079">
        <v>60</v>
      </c>
      <c r="AG150" s="4079"/>
      <c r="AH150" s="4079"/>
      <c r="AI150" s="4079"/>
      <c r="AJ150" s="4079"/>
      <c r="AK150" s="4079"/>
      <c r="AL150" s="4079"/>
      <c r="AM150" s="4079"/>
      <c r="AN150" s="4079"/>
      <c r="AO150" s="4079">
        <v>70</v>
      </c>
      <c r="AP150" s="4079">
        <f t="shared" si="45"/>
        <v>0</v>
      </c>
      <c r="AQ150" s="4080"/>
      <c r="AR150" s="4081"/>
      <c r="AS150" s="4081"/>
      <c r="AT150" s="4081"/>
      <c r="AU150" s="4082"/>
      <c r="AV150" s="4083"/>
      <c r="AW150" s="4114"/>
      <c r="AX150" s="4115"/>
      <c r="AY150" s="4086" t="str">
        <f t="array" ref="AY150">_xlfn.IFS(AX150&lt;4,"estandar",AX150&gt;9,"compleja",AX150&gt;4,"avanzada")</f>
        <v>estandar</v>
      </c>
      <c r="AZ150" s="4087"/>
      <c r="BA150" s="4088"/>
      <c r="BB150" s="4088"/>
      <c r="BC150" s="4088"/>
      <c r="BD150" s="4089">
        <v>19.670570135746601</v>
      </c>
      <c r="BE150" s="4089">
        <v>48.8155294117647</v>
      </c>
      <c r="BF150" s="4090">
        <v>1</v>
      </c>
      <c r="BG150" s="4090"/>
      <c r="BH150" s="4089">
        <v>50.751583710407203</v>
      </c>
      <c r="BI150" s="4089">
        <f>SUM(BD150,BE150,BH150)</f>
        <v>119.2376832579185</v>
      </c>
      <c r="BJ150" s="4091"/>
      <c r="BK150" s="4089">
        <v>62.917712523059201</v>
      </c>
      <c r="BL150" s="4089">
        <v>7.5</v>
      </c>
      <c r="BM150" s="4089">
        <v>480</v>
      </c>
      <c r="BN150" s="4089">
        <v>40.633745306496898</v>
      </c>
      <c r="BO150" s="4089">
        <f>SUM(BI150,BK150,BL150,BM150,BN150)</f>
        <v>710.28914108747449</v>
      </c>
      <c r="BP150" s="4089"/>
      <c r="BQ150" s="4092">
        <v>50</v>
      </c>
    </row>
    <row r="151" spans="1:69" ht="20.25" hidden="1" customHeight="1" x14ac:dyDescent="0.55000000000000004">
      <c r="A151" s="4265">
        <v>0</v>
      </c>
      <c r="B151" s="4266">
        <v>8</v>
      </c>
      <c r="C151" s="4265">
        <v>0</v>
      </c>
      <c r="D151" s="4266">
        <v>7</v>
      </c>
      <c r="E151" s="4265">
        <v>0</v>
      </c>
      <c r="F151" s="4266">
        <v>7</v>
      </c>
      <c r="G151" s="4265">
        <v>0</v>
      </c>
      <c r="H151" s="4266">
        <v>4</v>
      </c>
      <c r="I151" s="4305" t="str">
        <f t="shared" si="47"/>
        <v>08070704</v>
      </c>
      <c r="J151" s="4240"/>
      <c r="K151" s="4230"/>
      <c r="L151" s="4230">
        <v>71539</v>
      </c>
      <c r="M151" s="4230"/>
      <c r="N151" s="4230"/>
      <c r="O151" s="4230"/>
      <c r="P151" s="4230"/>
      <c r="Q151" s="4230"/>
      <c r="R151" s="4230"/>
      <c r="S151" s="4267" t="s">
        <v>119</v>
      </c>
      <c r="T151" s="4269"/>
      <c r="U151" s="4268" t="s">
        <v>2270</v>
      </c>
      <c r="V151" s="4233" t="s">
        <v>653</v>
      </c>
      <c r="W151" s="4234" t="s">
        <v>2576</v>
      </c>
      <c r="X151" s="4272" t="s">
        <v>2270</v>
      </c>
      <c r="Y151" s="4074"/>
      <c r="Z151" s="4075"/>
      <c r="AA151" s="4075"/>
      <c r="AB151" s="4104"/>
      <c r="AC151" s="4105"/>
      <c r="AD151" s="4105"/>
      <c r="AE151" s="4105"/>
      <c r="AF151" s="4079">
        <v>60</v>
      </c>
      <c r="AG151" s="4079"/>
      <c r="AH151" s="4079"/>
      <c r="AI151" s="4079"/>
      <c r="AJ151" s="4079"/>
      <c r="AK151" s="4079"/>
      <c r="AL151" s="4079"/>
      <c r="AM151" s="4079"/>
      <c r="AN151" s="4079"/>
      <c r="AO151" s="4079">
        <v>70</v>
      </c>
      <c r="AP151" s="4079">
        <f t="shared" si="45"/>
        <v>0</v>
      </c>
      <c r="AQ151" s="4080"/>
      <c r="AR151" s="4081"/>
      <c r="AS151" s="4081"/>
      <c r="AT151" s="4081"/>
      <c r="AU151" s="4082"/>
      <c r="AV151" s="4083"/>
      <c r="AW151" s="4114"/>
      <c r="AX151" s="4115"/>
      <c r="AY151" s="4086" t="str">
        <f t="array" ref="AY151">_xlfn.IFS(AX151&lt;4,"estandar",AX151&gt;9,"compleja",AX151&gt;4,"avanzada")</f>
        <v>estandar</v>
      </c>
      <c r="AZ151" s="4087"/>
      <c r="BA151" s="4088"/>
      <c r="BB151" s="4088"/>
      <c r="BC151" s="4088"/>
      <c r="BD151" s="4089">
        <v>19.670570135746601</v>
      </c>
      <c r="BE151" s="4089">
        <v>48.8155294117647</v>
      </c>
      <c r="BF151" s="4090">
        <v>1</v>
      </c>
      <c r="BG151" s="4090"/>
      <c r="BH151" s="4089">
        <v>50.751583710407203</v>
      </c>
      <c r="BI151" s="4089">
        <f>SUM(BD151,BE151,BH151)</f>
        <v>119.2376832579185</v>
      </c>
      <c r="BJ151" s="4091"/>
      <c r="BK151" s="4089">
        <v>43.760419147416101</v>
      </c>
      <c r="BL151" s="4089">
        <v>7.5</v>
      </c>
      <c r="BM151" s="4089">
        <v>76</v>
      </c>
      <c r="BN151" s="4089">
        <v>40.633745306496898</v>
      </c>
      <c r="BO151" s="4089">
        <f>SUM(BI151,BK151,BL151,BM151,BN151)</f>
        <v>287.13184771183148</v>
      </c>
      <c r="BP151" s="4089"/>
      <c r="BQ151" s="4092">
        <v>50</v>
      </c>
    </row>
    <row r="152" spans="1:69" ht="20.25" hidden="1" customHeight="1" x14ac:dyDescent="0.55000000000000004">
      <c r="A152" s="4265">
        <v>0</v>
      </c>
      <c r="B152" s="4266">
        <v>8</v>
      </c>
      <c r="C152" s="4265">
        <v>0</v>
      </c>
      <c r="D152" s="4266">
        <v>7</v>
      </c>
      <c r="E152" s="4265">
        <v>0</v>
      </c>
      <c r="F152" s="4266">
        <v>7</v>
      </c>
      <c r="G152" s="4265">
        <v>0</v>
      </c>
      <c r="H152" s="4266">
        <v>5</v>
      </c>
      <c r="I152" s="4305" t="str">
        <f t="shared" si="47"/>
        <v>08070705</v>
      </c>
      <c r="J152" s="4240"/>
      <c r="K152" s="4230"/>
      <c r="L152" s="4230">
        <v>71540</v>
      </c>
      <c r="M152" s="4230"/>
      <c r="N152" s="4230"/>
      <c r="O152" s="4230"/>
      <c r="P152" s="4230"/>
      <c r="Q152" s="4230"/>
      <c r="R152" s="4230"/>
      <c r="S152" s="4267" t="s">
        <v>119</v>
      </c>
      <c r="T152" s="4269"/>
      <c r="U152" s="4268" t="s">
        <v>2273</v>
      </c>
      <c r="V152" s="4233" t="s">
        <v>653</v>
      </c>
      <c r="W152" s="4234" t="s">
        <v>2576</v>
      </c>
      <c r="X152" s="4235" t="s">
        <v>2273</v>
      </c>
      <c r="Y152" s="4074"/>
      <c r="Z152" s="4075"/>
      <c r="AA152" s="4075"/>
      <c r="AB152" s="4236"/>
      <c r="AC152" s="4237"/>
      <c r="AD152" s="4237"/>
      <c r="AE152" s="4237"/>
      <c r="AF152" s="4079">
        <v>60</v>
      </c>
      <c r="AG152" s="4079"/>
      <c r="AH152" s="4079"/>
      <c r="AI152" s="4079"/>
      <c r="AJ152" s="4079"/>
      <c r="AK152" s="4079"/>
      <c r="AL152" s="4079"/>
      <c r="AM152" s="4079"/>
      <c r="AN152" s="4079"/>
      <c r="AO152" s="4079">
        <v>70</v>
      </c>
      <c r="AP152" s="4079">
        <f t="shared" si="45"/>
        <v>0</v>
      </c>
      <c r="AQ152" s="4080"/>
      <c r="AR152" s="4081"/>
      <c r="AS152" s="4081"/>
      <c r="AT152" s="4081"/>
      <c r="AU152" s="4082"/>
      <c r="AV152" s="4083"/>
      <c r="AW152" s="4114"/>
      <c r="AX152" s="4115"/>
      <c r="AY152" s="4086" t="str">
        <f t="array" ref="AY152">_xlfn.IFS(AX152&lt;4,"estandar",AX152&gt;9,"compleja",AX152&gt;4,"avanzada")</f>
        <v>estandar</v>
      </c>
      <c r="AZ152" s="4087"/>
      <c r="BA152" s="4088"/>
      <c r="BB152" s="4088"/>
      <c r="BC152" s="4088"/>
      <c r="BD152" s="4089">
        <v>19.670570135746601</v>
      </c>
      <c r="BE152" s="4089">
        <v>48.8155294117647</v>
      </c>
      <c r="BF152" s="4090">
        <v>1</v>
      </c>
      <c r="BG152" s="4090"/>
      <c r="BH152" s="4089">
        <v>50.751583710407203</v>
      </c>
      <c r="BI152" s="4089">
        <f>SUM(BD152,BE152,BH152)</f>
        <v>119.2376832579185</v>
      </c>
      <c r="BJ152" s="4091"/>
      <c r="BK152" s="4089">
        <v>43.760419147416101</v>
      </c>
      <c r="BL152" s="4089">
        <v>7.5</v>
      </c>
      <c r="BM152" s="4089">
        <v>76</v>
      </c>
      <c r="BN152" s="4089">
        <v>40.633745306496898</v>
      </c>
      <c r="BO152" s="4089">
        <f>SUM(BI152,BK152,BL152,BM152,BN152)</f>
        <v>287.13184771183148</v>
      </c>
      <c r="BP152" s="4089"/>
      <c r="BQ152" s="4092">
        <v>50</v>
      </c>
    </row>
    <row r="153" spans="1:69" ht="20.25" hidden="1" customHeight="1" x14ac:dyDescent="0.55000000000000004">
      <c r="A153" s="4173"/>
      <c r="B153" s="4174"/>
      <c r="C153" s="4173"/>
      <c r="D153" s="4174"/>
      <c r="E153" s="4173"/>
      <c r="F153" s="4174"/>
      <c r="G153" s="4173"/>
      <c r="H153" s="4174"/>
      <c r="I153" s="4240"/>
      <c r="J153" s="4240"/>
      <c r="K153" s="4230"/>
      <c r="L153" s="4230"/>
      <c r="M153" s="4230"/>
      <c r="N153" s="4230"/>
      <c r="O153" s="4230"/>
      <c r="P153" s="4230"/>
      <c r="Q153" s="4230"/>
      <c r="R153" s="4230"/>
      <c r="S153" s="4231" t="s">
        <v>191</v>
      </c>
      <c r="T153" s="4232" t="s">
        <v>2278</v>
      </c>
      <c r="U153" s="4232"/>
      <c r="V153" s="4233" t="s">
        <v>653</v>
      </c>
      <c r="W153" s="4234" t="s">
        <v>2576</v>
      </c>
      <c r="X153" s="4235"/>
      <c r="Y153" s="4074"/>
      <c r="Z153" s="4075"/>
      <c r="AA153" s="4075"/>
      <c r="AB153" s="4236"/>
      <c r="AC153" s="4237"/>
      <c r="AD153" s="4237"/>
      <c r="AE153" s="4237"/>
      <c r="AF153" s="4079"/>
      <c r="AG153" s="4079"/>
      <c r="AH153" s="4079"/>
      <c r="AI153" s="4079"/>
      <c r="AJ153" s="4079"/>
      <c r="AK153" s="4079"/>
      <c r="AL153" s="4079"/>
      <c r="AM153" s="4079"/>
      <c r="AN153" s="4079"/>
      <c r="AO153" s="4079"/>
      <c r="AP153" s="4079">
        <f t="shared" si="45"/>
        <v>0</v>
      </c>
      <c r="AQ153" s="4080"/>
      <c r="AR153" s="4081"/>
      <c r="AS153" s="4081"/>
      <c r="AT153" s="4081"/>
      <c r="AU153" s="4082"/>
      <c r="AV153" s="4083"/>
      <c r="AW153" s="4114"/>
      <c r="AX153" s="4115"/>
      <c r="AY153" s="4086" t="str">
        <f t="array" ref="AY153">_xlfn.IFS(AX153&lt;4,"estandar",AX153&gt;9,"compleja",AX153&gt;4,"avanzada")</f>
        <v>estandar</v>
      </c>
      <c r="AZ153" s="4087"/>
      <c r="BA153" s="4088"/>
      <c r="BB153" s="4088"/>
      <c r="BC153" s="4088"/>
      <c r="BD153" s="4089"/>
      <c r="BE153" s="4089"/>
      <c r="BF153" s="4106"/>
      <c r="BG153" s="4106"/>
      <c r="BH153" s="4089"/>
      <c r="BI153" s="4089"/>
      <c r="BJ153" s="4091"/>
      <c r="BK153" s="4089"/>
      <c r="BL153" s="4089"/>
      <c r="BM153" s="4089"/>
      <c r="BN153" s="4089"/>
      <c r="BO153" s="4089"/>
      <c r="BP153" s="4089"/>
      <c r="BQ153" s="4092"/>
    </row>
    <row r="154" spans="1:69" ht="20.25" hidden="1" customHeight="1" x14ac:dyDescent="0.55000000000000004">
      <c r="A154" s="4173"/>
      <c r="B154" s="4174"/>
      <c r="C154" s="4173"/>
      <c r="D154" s="4174"/>
      <c r="E154" s="4173"/>
      <c r="F154" s="4174"/>
      <c r="G154" s="4173"/>
      <c r="H154" s="4174"/>
      <c r="I154" s="4240"/>
      <c r="J154" s="4240"/>
      <c r="K154" s="4230"/>
      <c r="L154" s="4230"/>
      <c r="M154" s="4230"/>
      <c r="N154" s="4230"/>
      <c r="O154" s="4230"/>
      <c r="P154" s="4230"/>
      <c r="Q154" s="4230"/>
      <c r="R154" s="4230"/>
      <c r="S154" s="4231" t="s">
        <v>191</v>
      </c>
      <c r="T154" s="4238"/>
      <c r="U154" s="4232" t="s">
        <v>2279</v>
      </c>
      <c r="V154" s="4233" t="s">
        <v>653</v>
      </c>
      <c r="W154" s="4234" t="s">
        <v>2576</v>
      </c>
      <c r="X154" s="4274" t="s">
        <v>2168</v>
      </c>
      <c r="Y154" s="4074"/>
      <c r="Z154" s="4075"/>
      <c r="AA154" s="4075"/>
      <c r="AB154" s="4236"/>
      <c r="AC154" s="4237"/>
      <c r="AD154" s="4237"/>
      <c r="AE154" s="4237"/>
      <c r="AF154" s="4079"/>
      <c r="AG154" s="4079"/>
      <c r="AH154" s="4079"/>
      <c r="AI154" s="4079"/>
      <c r="AJ154" s="4079"/>
      <c r="AK154" s="4079"/>
      <c r="AL154" s="4079"/>
      <c r="AM154" s="4079"/>
      <c r="AN154" s="4079"/>
      <c r="AO154" s="4079"/>
      <c r="AP154" s="4079">
        <f t="shared" si="45"/>
        <v>0</v>
      </c>
      <c r="AQ154" s="4080"/>
      <c r="AR154" s="4081"/>
      <c r="AS154" s="4081"/>
      <c r="AT154" s="4081"/>
      <c r="AU154" s="4082"/>
      <c r="AV154" s="4083"/>
      <c r="AW154" s="4114"/>
      <c r="AX154" s="4115"/>
      <c r="AY154" s="4086" t="str">
        <f t="array" ref="AY154">_xlfn.IFS(AX154&lt;4,"estandar",AX154&gt;9,"compleja",AX154&gt;4,"avanzada")</f>
        <v>estandar</v>
      </c>
      <c r="AZ154" s="4087"/>
      <c r="BA154" s="4088"/>
      <c r="BB154" s="4088"/>
      <c r="BC154" s="4088"/>
      <c r="BD154" s="4089"/>
      <c r="BE154" s="4089"/>
      <c r="BF154" s="4106"/>
      <c r="BG154" s="4106"/>
      <c r="BH154" s="4089"/>
      <c r="BI154" s="4089"/>
      <c r="BJ154" s="4091"/>
      <c r="BK154" s="4089"/>
      <c r="BL154" s="4089"/>
      <c r="BM154" s="4089"/>
      <c r="BN154" s="4089"/>
      <c r="BO154" s="4089"/>
      <c r="BP154" s="4089"/>
      <c r="BQ154" s="4092"/>
    </row>
    <row r="155" spans="1:69" ht="20.25" hidden="1" customHeight="1" x14ac:dyDescent="0.55000000000000004">
      <c r="A155" s="4173"/>
      <c r="B155" s="4174"/>
      <c r="C155" s="4173"/>
      <c r="D155" s="4174"/>
      <c r="E155" s="4173"/>
      <c r="F155" s="4174"/>
      <c r="G155" s="4173"/>
      <c r="H155" s="4174"/>
      <c r="I155" s="4240"/>
      <c r="J155" s="4240"/>
      <c r="K155" s="4230"/>
      <c r="L155" s="4230"/>
      <c r="M155" s="4230"/>
      <c r="N155" s="4230"/>
      <c r="O155" s="4230"/>
      <c r="P155" s="4230"/>
      <c r="Q155" s="4230"/>
      <c r="R155" s="4230"/>
      <c r="S155" s="4231" t="s">
        <v>191</v>
      </c>
      <c r="T155" s="4238"/>
      <c r="U155" s="4232" t="s">
        <v>2281</v>
      </c>
      <c r="V155" s="4233" t="s">
        <v>653</v>
      </c>
      <c r="W155" s="4234" t="s">
        <v>2576</v>
      </c>
      <c r="X155" s="4235"/>
      <c r="Y155" s="4074"/>
      <c r="Z155" s="4075"/>
      <c r="AA155" s="4075"/>
      <c r="AB155" s="4236"/>
      <c r="AC155" s="4237"/>
      <c r="AD155" s="4237"/>
      <c r="AE155" s="4237"/>
      <c r="AF155" s="3996"/>
      <c r="AG155" s="3996"/>
      <c r="AH155" s="3996"/>
      <c r="AI155" s="3996"/>
      <c r="AJ155" s="3996"/>
      <c r="AK155" s="3996"/>
      <c r="AL155" s="3996"/>
      <c r="AM155" s="3996"/>
      <c r="AN155" s="3996"/>
      <c r="AO155" s="3996"/>
      <c r="AP155" s="4079">
        <f t="shared" si="45"/>
        <v>0</v>
      </c>
      <c r="AQ155" s="4023"/>
      <c r="AR155" s="4024"/>
      <c r="AS155" s="4024"/>
      <c r="AT155" s="4024"/>
      <c r="AU155" s="4025"/>
      <c r="AV155" s="4000"/>
      <c r="AW155" s="4001"/>
      <c r="AX155" s="4002"/>
      <c r="AY155" s="4086" t="str">
        <f t="array" ref="AY155">_xlfn.IFS(AX155&lt;4,"estandar",AX155&gt;9,"compleja",AX155&gt;4,"avanzada")</f>
        <v>estandar</v>
      </c>
      <c r="AZ155" s="4004"/>
      <c r="BA155" s="4005"/>
      <c r="BB155" s="4005"/>
      <c r="BC155" s="4005"/>
      <c r="BD155" s="4006"/>
      <c r="BE155" s="4006"/>
      <c r="BF155" s="4276"/>
      <c r="BG155" s="4276"/>
      <c r="BH155" s="4006"/>
      <c r="BI155" s="4006"/>
      <c r="BJ155" s="4010"/>
      <c r="BK155" s="4006"/>
      <c r="BL155" s="4006"/>
      <c r="BM155" s="4006"/>
      <c r="BN155" s="4006"/>
      <c r="BO155" s="4006"/>
      <c r="BP155" s="4006"/>
      <c r="BQ155" s="4011"/>
    </row>
    <row r="156" spans="1:69" ht="20.25" hidden="1" customHeight="1" x14ac:dyDescent="0.55000000000000004">
      <c r="A156" s="4173"/>
      <c r="B156" s="4174"/>
      <c r="C156" s="4173"/>
      <c r="D156" s="4174"/>
      <c r="E156" s="4173"/>
      <c r="F156" s="4174"/>
      <c r="G156" s="4173"/>
      <c r="H156" s="4174"/>
      <c r="I156" s="4240"/>
      <c r="J156" s="4240"/>
      <c r="K156" s="4230"/>
      <c r="L156" s="4230"/>
      <c r="M156" s="4230"/>
      <c r="N156" s="4230"/>
      <c r="O156" s="4230"/>
      <c r="P156" s="4230"/>
      <c r="Q156" s="4230"/>
      <c r="R156" s="4230"/>
      <c r="S156" s="4231" t="s">
        <v>191</v>
      </c>
      <c r="T156" s="4238"/>
      <c r="U156" s="4232"/>
      <c r="V156" s="4233" t="s">
        <v>653</v>
      </c>
      <c r="W156" s="4234" t="s">
        <v>2576</v>
      </c>
      <c r="X156" s="4235"/>
      <c r="Y156" s="4074"/>
      <c r="Z156" s="4075"/>
      <c r="AA156" s="4075"/>
      <c r="AB156" s="4236"/>
      <c r="AC156" s="4237"/>
      <c r="AD156" s="4237"/>
      <c r="AE156" s="4237"/>
      <c r="AF156" s="3996"/>
      <c r="AG156" s="3996"/>
      <c r="AH156" s="3996"/>
      <c r="AI156" s="3996"/>
      <c r="AJ156" s="3996"/>
      <c r="AK156" s="3996"/>
      <c r="AL156" s="3996"/>
      <c r="AM156" s="3996"/>
      <c r="AN156" s="3996"/>
      <c r="AO156" s="3996"/>
      <c r="AP156" s="4079">
        <f t="shared" si="45"/>
        <v>0</v>
      </c>
      <c r="AQ156" s="4023"/>
      <c r="AR156" s="4024"/>
      <c r="AS156" s="4024"/>
      <c r="AT156" s="4024"/>
      <c r="AU156" s="4025"/>
      <c r="AV156" s="4000"/>
      <c r="AW156" s="4001"/>
      <c r="AX156" s="4002"/>
      <c r="AY156" s="4086" t="str">
        <f t="array" ref="AY156">_xlfn.IFS(AX156&lt;4,"estandar",AX156&gt;9,"compleja",AX156&gt;4,"avanzada")</f>
        <v>estandar</v>
      </c>
      <c r="AZ156" s="4004"/>
      <c r="BA156" s="4005"/>
      <c r="BB156" s="4005"/>
      <c r="BC156" s="4005"/>
      <c r="BD156" s="4006"/>
      <c r="BE156" s="4006"/>
      <c r="BF156" s="4276"/>
      <c r="BG156" s="4276"/>
      <c r="BH156" s="4006"/>
      <c r="BI156" s="4006"/>
      <c r="BJ156" s="4010"/>
      <c r="BK156" s="4006"/>
      <c r="BL156" s="4006"/>
      <c r="BM156" s="4006"/>
      <c r="BN156" s="4006"/>
      <c r="BO156" s="4006"/>
      <c r="BP156" s="4006"/>
      <c r="BQ156" s="4011"/>
    </row>
    <row r="157" spans="1:69" ht="20.25" hidden="1" customHeight="1" x14ac:dyDescent="0.55000000000000004">
      <c r="A157" s="4173"/>
      <c r="B157" s="4174"/>
      <c r="C157" s="4173"/>
      <c r="D157" s="4174"/>
      <c r="E157" s="4173"/>
      <c r="F157" s="4174"/>
      <c r="G157" s="4173"/>
      <c r="H157" s="4174"/>
      <c r="I157" s="4240"/>
      <c r="J157" s="4240"/>
      <c r="K157" s="4230"/>
      <c r="L157" s="4230"/>
      <c r="M157" s="4230"/>
      <c r="N157" s="4230"/>
      <c r="O157" s="4230"/>
      <c r="P157" s="4230"/>
      <c r="Q157" s="4230"/>
      <c r="R157" s="4230"/>
      <c r="S157" s="4277" t="s">
        <v>191</v>
      </c>
      <c r="T157" s="4278" t="s">
        <v>2580</v>
      </c>
      <c r="U157" s="4278"/>
      <c r="V157" s="4279" t="s">
        <v>268</v>
      </c>
      <c r="W157" s="4280" t="s">
        <v>2581</v>
      </c>
      <c r="X157" s="4235"/>
      <c r="Y157" s="4074"/>
      <c r="Z157" s="4075"/>
      <c r="AA157" s="4075"/>
      <c r="AB157" s="4236"/>
      <c r="AC157" s="4237"/>
      <c r="AD157" s="4237"/>
      <c r="AE157" s="4237"/>
      <c r="AF157" s="3996"/>
      <c r="AG157" s="3996"/>
      <c r="AH157" s="3996"/>
      <c r="AI157" s="3996"/>
      <c r="AJ157" s="3996"/>
      <c r="AK157" s="3996"/>
      <c r="AL157" s="3996"/>
      <c r="AM157" s="3996"/>
      <c r="AN157" s="3996"/>
      <c r="AO157" s="3996"/>
      <c r="AP157" s="4079">
        <f t="shared" si="45"/>
        <v>0</v>
      </c>
      <c r="AQ157" s="4023"/>
      <c r="AR157" s="4024"/>
      <c r="AS157" s="4024"/>
      <c r="AT157" s="4024"/>
      <c r="AU157" s="4025"/>
      <c r="AV157" s="4000"/>
      <c r="AW157" s="4001"/>
      <c r="AX157" s="4002"/>
      <c r="AY157" s="4086" t="str">
        <f t="array" ref="AY157">_xlfn.IFS(AX157&lt;4,"estandar",AX157&gt;9,"compleja",AX157&gt;4,"avanzada")</f>
        <v>estandar</v>
      </c>
      <c r="AZ157" s="4004"/>
      <c r="BA157" s="4005"/>
      <c r="BB157" s="4005"/>
      <c r="BC157" s="4005"/>
      <c r="BD157" s="4006"/>
      <c r="BE157" s="4006"/>
      <c r="BF157" s="4276"/>
      <c r="BG157" s="4276"/>
      <c r="BH157" s="4006"/>
      <c r="BI157" s="4006"/>
      <c r="BJ157" s="4010"/>
      <c r="BK157" s="4006"/>
      <c r="BL157" s="4006"/>
      <c r="BM157" s="4006"/>
      <c r="BN157" s="4006"/>
      <c r="BO157" s="4006"/>
      <c r="BP157" s="4006"/>
      <c r="BQ157" s="4011"/>
    </row>
    <row r="158" spans="1:69" ht="20.25" hidden="1" customHeight="1" x14ac:dyDescent="0.55000000000000004">
      <c r="A158" s="3986"/>
      <c r="B158" s="3987"/>
      <c r="C158" s="3986"/>
      <c r="D158" s="3987"/>
      <c r="E158" s="3986"/>
      <c r="F158" s="3987"/>
      <c r="G158" s="3986"/>
      <c r="H158" s="3987"/>
      <c r="I158" s="4012" t="str">
        <f>CONCATENATE(A158,B158,C158,D158,E158,F158,G158,H158)</f>
        <v/>
      </c>
      <c r="J158" s="4012"/>
      <c r="K158" s="4107"/>
      <c r="L158" s="4107"/>
      <c r="M158" s="4108"/>
      <c r="N158" s="4108"/>
      <c r="O158" s="4108"/>
      <c r="P158" s="4108"/>
      <c r="Q158" s="4108"/>
      <c r="R158" s="4108"/>
      <c r="S158" s="4015"/>
      <c r="T158" s="4140"/>
      <c r="U158" s="4281" t="s">
        <v>2582</v>
      </c>
      <c r="V158" s="4282"/>
      <c r="W158" s="4105"/>
      <c r="X158" s="4283" t="s">
        <v>2583</v>
      </c>
      <c r="Y158" s="4113"/>
      <c r="Z158" s="4113"/>
      <c r="AA158" s="4113"/>
      <c r="AB158" s="4104"/>
      <c r="AC158" s="4105"/>
      <c r="AD158" s="4105"/>
      <c r="AE158" s="4105"/>
      <c r="AF158" s="3996"/>
      <c r="AG158" s="3996"/>
      <c r="AH158" s="3996"/>
      <c r="AI158" s="3996"/>
      <c r="AJ158" s="3996"/>
      <c r="AK158" s="3996"/>
      <c r="AL158" s="3996"/>
      <c r="AM158" s="3996"/>
      <c r="AN158" s="3996"/>
      <c r="AO158" s="3996"/>
      <c r="AP158" s="4079">
        <f t="shared" si="45"/>
        <v>0</v>
      </c>
      <c r="AQ158" s="4023"/>
      <c r="AR158" s="4024"/>
      <c r="AS158" s="4024"/>
      <c r="AT158" s="4024"/>
      <c r="AU158" s="4025"/>
      <c r="AV158" s="4000"/>
      <c r="AW158" s="4001"/>
      <c r="AX158" s="4002"/>
      <c r="AY158" s="4086" t="str">
        <f t="array" ref="AY158">_xlfn.IFS(AX158&lt;4,"estandar",AX158&gt;9,"compleja",AX158&gt;4,"avanzada")</f>
        <v>estandar</v>
      </c>
      <c r="AZ158" s="4004"/>
      <c r="BA158" s="4005"/>
      <c r="BB158" s="4005"/>
      <c r="BC158" s="4005"/>
      <c r="BD158" s="4006"/>
      <c r="BE158" s="4006"/>
      <c r="BF158" s="4008"/>
      <c r="BG158" s="4008"/>
      <c r="BH158" s="4009"/>
      <c r="BI158" s="4006"/>
      <c r="BJ158" s="4010"/>
      <c r="BK158" s="4006"/>
      <c r="BL158" s="4006"/>
      <c r="BM158" s="4006"/>
      <c r="BN158" s="4006"/>
      <c r="BO158" s="4006"/>
      <c r="BP158" s="4006"/>
      <c r="BQ158" s="4011"/>
    </row>
    <row r="159" spans="1:69" ht="20.25" hidden="1" customHeight="1" thickBot="1" x14ac:dyDescent="0.6">
      <c r="A159" s="3986"/>
      <c r="B159" s="3987"/>
      <c r="C159" s="3986"/>
      <c r="D159" s="3987"/>
      <c r="E159" s="3986"/>
      <c r="F159" s="3987"/>
      <c r="G159" s="3986"/>
      <c r="H159" s="3987"/>
      <c r="I159" s="4012" t="str">
        <f>CONCATENATE(A159,B159,C159,D159,E159,F159,G159,H159)</f>
        <v/>
      </c>
      <c r="J159" s="4012"/>
      <c r="K159" s="4107"/>
      <c r="L159" s="4107"/>
      <c r="M159" s="4108"/>
      <c r="N159" s="4108"/>
      <c r="O159" s="4108"/>
      <c r="P159" s="4108"/>
      <c r="Q159" s="4108"/>
      <c r="R159" s="4108"/>
      <c r="S159" s="4015"/>
      <c r="T159" s="4140"/>
      <c r="U159" s="4281" t="s">
        <v>2584</v>
      </c>
      <c r="V159" s="4282"/>
      <c r="W159" s="4105"/>
      <c r="X159" s="4284">
        <v>3</v>
      </c>
      <c r="Y159" s="4019"/>
      <c r="Z159" s="4019"/>
      <c r="AA159" s="4019"/>
      <c r="AB159" s="4142"/>
      <c r="AC159" s="4143"/>
      <c r="AD159" s="4143"/>
      <c r="AE159" s="4143"/>
      <c r="AF159" s="3996"/>
      <c r="AG159" s="3996"/>
      <c r="AH159" s="3996"/>
      <c r="AI159" s="3996"/>
      <c r="AJ159" s="3996"/>
      <c r="AK159" s="3996"/>
      <c r="AL159" s="3996"/>
      <c r="AM159" s="3996"/>
      <c r="AN159" s="3996"/>
      <c r="AO159" s="3996"/>
      <c r="AP159" s="3996"/>
      <c r="AQ159" s="4285"/>
      <c r="AR159" s="4286"/>
      <c r="AS159" s="4286"/>
      <c r="AT159" s="4286"/>
      <c r="AU159" s="4287"/>
      <c r="AV159" s="4288"/>
      <c r="AW159" s="4289"/>
      <c r="AX159" s="4290"/>
      <c r="AY159" s="4086" t="str">
        <f t="array" ref="AY159">_xlfn.IFS(AX159&lt;4,"estandar",AX159&gt;9,"compleja",AX159&gt;4,"avanzada")</f>
        <v>estandar</v>
      </c>
      <c r="AZ159" s="4004"/>
      <c r="BA159" s="4005"/>
      <c r="BB159" s="4005"/>
      <c r="BC159" s="4005"/>
      <c r="BD159" s="4006"/>
      <c r="BE159" s="4006"/>
      <c r="BF159" s="4008"/>
      <c r="BG159" s="4008"/>
      <c r="BH159" s="4009"/>
      <c r="BI159" s="4006"/>
      <c r="BJ159" s="4010"/>
      <c r="BK159" s="4006"/>
      <c r="BL159" s="4006"/>
      <c r="BM159" s="4006"/>
      <c r="BN159" s="4006"/>
      <c r="BO159" s="4006"/>
      <c r="BP159" s="4006"/>
      <c r="BQ159" s="4011"/>
    </row>
    <row r="160" spans="1:69" ht="21" hidden="1" customHeight="1" thickBot="1" x14ac:dyDescent="0.6">
      <c r="A160" s="3986"/>
      <c r="B160" s="3987"/>
      <c r="C160" s="3986"/>
      <c r="D160" s="3987"/>
      <c r="E160" s="3986"/>
      <c r="F160" s="3987"/>
      <c r="G160" s="3986"/>
      <c r="H160" s="3987"/>
      <c r="I160" s="4012" t="str">
        <f>CONCATENATE(A160,B160,C160,D160,E160,F160,G160,H160)</f>
        <v/>
      </c>
      <c r="J160" s="4291"/>
      <c r="K160" s="4292"/>
      <c r="L160" s="4292"/>
      <c r="M160" s="4293"/>
      <c r="N160" s="4293"/>
      <c r="O160" s="4293"/>
      <c r="P160" s="4293"/>
      <c r="Q160" s="4293"/>
      <c r="R160" s="4293"/>
      <c r="S160" s="4015"/>
      <c r="T160" s="4294"/>
      <c r="U160" s="4295" t="s">
        <v>2585</v>
      </c>
      <c r="V160" s="4296"/>
      <c r="W160" s="4297"/>
      <c r="X160" s="4298"/>
      <c r="Y160" s="4299"/>
      <c r="Z160" s="4299"/>
      <c r="AA160" s="4299"/>
      <c r="AB160" s="4299"/>
      <c r="AC160" s="4300"/>
      <c r="AD160" s="4300"/>
      <c r="AE160" s="4300"/>
      <c r="AF160" s="4301"/>
      <c r="AG160" s="4301"/>
      <c r="AH160" s="4301"/>
      <c r="AI160" s="4301"/>
      <c r="AJ160" s="4301"/>
      <c r="AK160" s="4301"/>
      <c r="AL160" s="4301"/>
      <c r="AM160" s="4301"/>
      <c r="AN160" s="4301"/>
      <c r="AO160" s="4301"/>
      <c r="AP160" s="4301"/>
      <c r="AQ160" s="4301"/>
      <c r="AR160" s="4301"/>
      <c r="AS160" s="4301"/>
      <c r="AT160" s="4301"/>
      <c r="AU160" s="4301"/>
      <c r="AV160" s="4301"/>
      <c r="AW160" s="4301"/>
      <c r="AX160" s="4301"/>
      <c r="AY160" s="4301"/>
      <c r="AZ160" s="4005"/>
      <c r="BA160" s="4005"/>
      <c r="BB160" s="4005"/>
      <c r="BC160" s="4005"/>
      <c r="BD160" s="4006"/>
      <c r="BE160" s="4006"/>
      <c r="BF160" s="4008"/>
      <c r="BG160" s="4008"/>
      <c r="BH160" s="4009"/>
      <c r="BI160" s="4006"/>
      <c r="BJ160" s="4010"/>
      <c r="BK160" s="4302"/>
      <c r="BL160" s="4302"/>
      <c r="BM160" s="4302"/>
      <c r="BN160" s="4302"/>
      <c r="BO160" s="4302"/>
      <c r="BP160" s="4302"/>
      <c r="BQ160" s="4011"/>
    </row>
  </sheetData>
  <sheetProtection algorithmName="SHA-512" hashValue="Gb2Qxus8oG/ZL3RrHHgCiYimMB2nc+pc2DeJDRWmTyu06GWzaXh02tYC5P6xqB94BVJkFePMO5AYsqg6XVAp9w==" saltValue="rsFu6WGuJGY1LRc5qmARzg==" spinCount="100000" sheet="1" formatCells="0" formatColumns="0" formatRows="0" insertColumns="0" insertRows="0" insertHyperlinks="0" deleteColumns="0" deleteRows="0" sort="0" autoFilter="0" pivotTables="0"/>
  <mergeCells count="6">
    <mergeCell ref="T2:U2"/>
    <mergeCell ref="A1:H1"/>
    <mergeCell ref="A4:B4"/>
    <mergeCell ref="C4:D4"/>
    <mergeCell ref="E4:F4"/>
    <mergeCell ref="G4:H4"/>
  </mergeCells>
  <conditionalFormatting sqref="AC9:AC21">
    <cfRule type="cellIs" dxfId="7" priority="15" operator="lessThan">
      <formula>AB9</formula>
    </cfRule>
    <cfRule type="cellIs" dxfId="6" priority="16" operator="greaterThan">
      <formula>AB9</formula>
    </cfRule>
  </conditionalFormatting>
  <conditionalFormatting sqref="AC24:AC29">
    <cfRule type="cellIs" dxfId="5" priority="13" operator="lessThan">
      <formula>AB24</formula>
    </cfRule>
    <cfRule type="cellIs" dxfId="4" priority="14" operator="greaterThan">
      <formula>AB24</formula>
    </cfRule>
  </conditionalFormatting>
  <conditionalFormatting sqref="AC33:AC75">
    <cfRule type="cellIs" dxfId="3" priority="9" operator="lessThan">
      <formula>AB33</formula>
    </cfRule>
    <cfRule type="cellIs" dxfId="2" priority="10" operator="greaterThan">
      <formula>AB33</formula>
    </cfRule>
  </conditionalFormatting>
  <conditionalFormatting sqref="AC77:AC115">
    <cfRule type="cellIs" dxfId="1" priority="1" operator="lessThan">
      <formula>AB77</formula>
    </cfRule>
    <cfRule type="cellIs" dxfId="0" priority="2" operator="greaterThan">
      <formula>AB77</formula>
    </cfRule>
  </conditionalFormatting>
  <printOptions horizontalCentered="1"/>
  <pageMargins left="0.11811023622047245" right="0.11811023622047245" top="0.15748031496062992" bottom="0.15748031496062992" header="0.31496062992125984" footer="0.31496062992125984"/>
  <pageSetup scale="35" fitToHeight="0"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200-000000000000}">
          <x14:formula1>
            <xm:f>'\\CS.SAN.GVA.ES\DFS_D19\HDOCAREA\05681044K\Mis documentos\[Catálogo  2024 Versión Congreso V2.xlsx]datos lista validación'!#REF!</xm:f>
          </x14:formula1>
          <xm:sqref>Y9:Y21 Y32:Y75 Y24:Y29 Y77:Y157</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T34"/>
  <sheetViews>
    <sheetView showGridLines="0" topLeftCell="K1" zoomScale="60" zoomScaleNormal="60" workbookViewId="0">
      <selection activeCell="T1" sqref="T1"/>
    </sheetView>
  </sheetViews>
  <sheetFormatPr baseColWidth="10" defaultColWidth="10.875" defaultRowHeight="15.75" customHeight="1" x14ac:dyDescent="0.35"/>
  <cols>
    <col min="1" max="1" width="3.375" style="5" hidden="1" customWidth="1"/>
    <col min="2" max="2" width="3.875" style="5" hidden="1" customWidth="1"/>
    <col min="3" max="8" width="3.375" style="5" hidden="1" customWidth="1"/>
    <col min="9" max="9" width="18.25" style="5" hidden="1" customWidth="1"/>
    <col min="10" max="10" width="10.875" style="5" hidden="1" customWidth="1"/>
    <col min="11" max="11" width="23" style="5" customWidth="1"/>
    <col min="12" max="19" width="10.875" style="5" hidden="1" customWidth="1"/>
    <col min="20" max="20" width="23.875" style="5" hidden="1" customWidth="1"/>
    <col min="21" max="21" width="70.875" style="5" customWidth="1"/>
    <col min="22" max="22" width="77" style="5" customWidth="1"/>
    <col min="23" max="23" width="65.75" style="5" customWidth="1"/>
    <col min="24" max="24" width="67.125" style="5" hidden="1" customWidth="1"/>
    <col min="25" max="25" width="46.375" style="5" customWidth="1"/>
    <col min="26" max="28" width="0.125" style="5" customWidth="1"/>
    <col min="29" max="30" width="17.125" style="5" customWidth="1"/>
    <col min="31" max="31" width="18" style="5" customWidth="1"/>
    <col min="32" max="32" width="18" style="5" hidden="1" customWidth="1"/>
    <col min="33" max="34" width="15.125" style="5" customWidth="1"/>
    <col min="35" max="40" width="13.125" style="5" hidden="1" customWidth="1"/>
    <col min="41" max="41" width="3.375" style="5" customWidth="1"/>
    <col min="42" max="43" width="17.875" style="5" customWidth="1"/>
    <col min="44" max="48" width="11.875" style="5" hidden="1" customWidth="1"/>
    <col min="49" max="49" width="3.375" style="5" customWidth="1"/>
    <col min="50" max="50" width="15" style="5" customWidth="1"/>
    <col min="51" max="51" width="27.875" style="5" customWidth="1"/>
    <col min="52" max="52" width="18.875" style="5" hidden="1" customWidth="1"/>
    <col min="53" max="56" width="27.875" style="5" customWidth="1"/>
    <col min="57" max="57" width="16.875" style="5" hidden="1" customWidth="1"/>
    <col min="58" max="58" width="17" style="5" hidden="1" customWidth="1"/>
    <col min="59" max="59" width="14" style="5" hidden="1" customWidth="1"/>
    <col min="60" max="60" width="11.5" style="5" hidden="1" customWidth="1"/>
    <col min="61" max="61" width="12.625" style="5" hidden="1" customWidth="1"/>
    <col min="62" max="62" width="18.5" style="5" hidden="1" customWidth="1"/>
    <col min="63" max="63" width="5.375" style="5" hidden="1" customWidth="1"/>
    <col min="64" max="68" width="10.875" style="5" hidden="1" customWidth="1"/>
    <col min="69" max="69" width="6.5" style="5" hidden="1" customWidth="1"/>
    <col min="70" max="71" width="10.875" style="5" hidden="1" customWidth="1"/>
    <col min="72" max="73" width="10.875" style="5" customWidth="1"/>
    <col min="74" max="16384" width="10.875" style="5"/>
  </cols>
  <sheetData>
    <row r="1" spans="1:72" ht="128.25" customHeight="1" x14ac:dyDescent="0.55000000000000004">
      <c r="A1" s="420"/>
      <c r="B1" s="420"/>
      <c r="C1" s="420"/>
      <c r="D1" s="420"/>
      <c r="E1" s="420"/>
      <c r="F1" s="420"/>
      <c r="G1" s="420"/>
      <c r="H1" s="420"/>
      <c r="I1" s="57"/>
      <c r="J1" s="70"/>
      <c r="K1" s="70"/>
      <c r="L1" s="70"/>
      <c r="M1" s="313"/>
      <c r="N1" s="313"/>
      <c r="O1" s="313"/>
      <c r="P1" s="313"/>
      <c r="Q1" s="313"/>
      <c r="R1" s="313"/>
      <c r="S1" s="313"/>
      <c r="T1" s="70"/>
      <c r="U1" s="74"/>
      <c r="V1" s="165"/>
      <c r="W1" s="165"/>
      <c r="X1" s="74"/>
      <c r="Y1" s="908"/>
      <c r="Z1" s="908"/>
      <c r="AA1" s="908"/>
      <c r="AB1" s="908"/>
      <c r="AC1" s="908"/>
      <c r="AD1" s="908"/>
      <c r="AE1" s="908"/>
      <c r="AF1" s="908"/>
      <c r="AG1" s="908"/>
      <c r="AH1" s="908"/>
      <c r="AI1" s="908"/>
      <c r="AJ1" s="908"/>
      <c r="AK1" s="908"/>
      <c r="AL1" s="908"/>
      <c r="AM1" s="908"/>
      <c r="AN1" s="908"/>
      <c r="AO1" s="908"/>
      <c r="AP1" s="908"/>
      <c r="AQ1" s="908"/>
      <c r="AR1" s="908"/>
      <c r="AS1" s="908"/>
      <c r="AT1" s="908"/>
      <c r="AU1" s="908"/>
      <c r="AV1" s="908"/>
      <c r="AW1" s="908"/>
      <c r="AX1" s="908"/>
      <c r="AY1" s="908"/>
      <c r="AZ1" s="908"/>
      <c r="BA1" s="908"/>
      <c r="BB1" s="908"/>
      <c r="BC1" s="908"/>
      <c r="BD1" s="908"/>
      <c r="BE1" s="65"/>
      <c r="BF1" s="65"/>
      <c r="BG1" s="63"/>
      <c r="BH1" s="64"/>
      <c r="BI1" s="66"/>
      <c r="BJ1" s="65"/>
      <c r="BK1" s="67"/>
      <c r="BL1" s="65"/>
      <c r="BM1" s="65"/>
      <c r="BN1" s="65"/>
      <c r="BO1" s="65"/>
      <c r="BP1" s="65"/>
      <c r="BQ1" s="68"/>
      <c r="BR1" s="62"/>
      <c r="BS1" s="269"/>
      <c r="BT1" s="270"/>
    </row>
    <row r="2" spans="1:72" ht="42" customHeight="1" x14ac:dyDescent="0.55000000000000004">
      <c r="A2" s="90"/>
      <c r="B2" s="89"/>
      <c r="C2" s="90"/>
      <c r="D2" s="89"/>
      <c r="E2" s="90"/>
      <c r="F2" s="89"/>
      <c r="G2" s="90"/>
      <c r="H2" s="89"/>
      <c r="I2" s="322" t="str">
        <f>CONCATENATE(A2,B2,C2,D2,E2,F2,G2,H2)</f>
        <v/>
      </c>
      <c r="J2" s="421"/>
      <c r="K2" s="421"/>
      <c r="L2" s="421"/>
      <c r="M2" s="422"/>
      <c r="N2" s="422"/>
      <c r="O2" s="422"/>
      <c r="P2" s="422"/>
      <c r="Q2" s="422"/>
      <c r="R2" s="422"/>
      <c r="S2" s="422"/>
      <c r="T2" s="325"/>
      <c r="U2" s="423" t="s">
        <v>3228</v>
      </c>
      <c r="V2" s="424"/>
      <c r="W2" s="424"/>
      <c r="X2" s="331" t="s">
        <v>3228</v>
      </c>
      <c r="Y2" s="1633"/>
      <c r="Z2" s="1633"/>
      <c r="AA2" s="1633"/>
      <c r="AB2" s="1633"/>
      <c r="AC2" s="1633"/>
      <c r="AD2" s="1633"/>
      <c r="AE2" s="1633"/>
      <c r="AF2" s="1633"/>
      <c r="AG2" s="1633"/>
      <c r="AH2" s="1633"/>
      <c r="AI2" s="1633"/>
      <c r="AJ2" s="1633"/>
      <c r="AK2" s="1633"/>
      <c r="AL2" s="1633"/>
      <c r="AM2" s="1633"/>
      <c r="AN2" s="1633"/>
      <c r="AO2" s="1633"/>
      <c r="AP2" s="1633"/>
      <c r="AQ2" s="1633"/>
      <c r="AR2" s="1633"/>
      <c r="AS2" s="1633"/>
      <c r="AT2" s="1633"/>
      <c r="AU2" s="1633"/>
      <c r="AV2" s="1633"/>
      <c r="AW2" s="1633"/>
      <c r="AX2" s="1633"/>
      <c r="AY2" s="1633"/>
      <c r="AZ2" s="1633"/>
      <c r="BA2" s="1633"/>
      <c r="BB2" s="1633"/>
      <c r="BC2" s="1633"/>
      <c r="BD2" s="1633"/>
      <c r="BE2" s="65"/>
      <c r="BF2" s="61"/>
      <c r="BG2" s="176"/>
      <c r="BH2" s="64"/>
      <c r="BI2" s="65"/>
      <c r="BJ2" s="65"/>
      <c r="BK2" s="67"/>
      <c r="BL2" s="65"/>
      <c r="BM2" s="65"/>
      <c r="BN2" s="65"/>
      <c r="BO2" s="65"/>
      <c r="BP2" s="65"/>
      <c r="BQ2" s="68"/>
      <c r="BR2" s="62"/>
      <c r="BS2" s="177"/>
      <c r="BT2" s="46"/>
    </row>
    <row r="3" spans="1:72" ht="42" customHeight="1" x14ac:dyDescent="0.55000000000000004">
      <c r="A3" s="320"/>
      <c r="B3" s="320"/>
      <c r="C3" s="320"/>
      <c r="D3" s="320"/>
      <c r="E3" s="320"/>
      <c r="F3" s="320"/>
      <c r="G3" s="320"/>
      <c r="H3" s="320"/>
      <c r="I3" s="321"/>
      <c r="J3" s="58"/>
      <c r="K3" s="58"/>
      <c r="L3" s="58"/>
      <c r="M3" s="425"/>
      <c r="N3" s="425"/>
      <c r="O3" s="426" t="s">
        <v>204</v>
      </c>
      <c r="P3" s="425"/>
      <c r="Q3" s="425"/>
      <c r="R3" s="425"/>
      <c r="S3" s="425"/>
      <c r="T3" s="427"/>
      <c r="U3" s="60"/>
      <c r="V3" s="705" t="s">
        <v>205</v>
      </c>
      <c r="W3" s="700"/>
      <c r="X3" s="99"/>
      <c r="Y3" s="99"/>
      <c r="Z3" s="99"/>
      <c r="AA3" s="99"/>
      <c r="AB3" s="99"/>
      <c r="AC3" s="99"/>
      <c r="AD3" s="99"/>
      <c r="AE3" s="99"/>
      <c r="AF3" s="1641"/>
      <c r="AG3" s="1641"/>
      <c r="AH3" s="1641"/>
      <c r="AI3" s="1641"/>
      <c r="AJ3" s="1641"/>
      <c r="AK3" s="1641"/>
      <c r="AL3" s="1641"/>
      <c r="AM3" s="1641"/>
      <c r="AN3" s="1641"/>
      <c r="AO3" s="99"/>
      <c r="AP3" s="1641"/>
      <c r="AQ3" s="1641"/>
      <c r="AR3" s="1641"/>
      <c r="AS3" s="1641"/>
      <c r="AT3" s="1641"/>
      <c r="AU3" s="1641"/>
      <c r="AV3" s="1641"/>
      <c r="AW3" s="1641"/>
      <c r="AX3" s="1641"/>
      <c r="AY3" s="1641"/>
      <c r="AZ3" s="1641"/>
      <c r="BA3" s="99"/>
      <c r="BB3" s="99"/>
      <c r="BC3" s="99"/>
      <c r="BD3" s="99"/>
      <c r="BE3" s="65"/>
      <c r="BF3" s="65"/>
      <c r="BG3" s="63"/>
      <c r="BH3" s="64"/>
      <c r="BI3" s="66"/>
      <c r="BJ3" s="65"/>
      <c r="BK3" s="67"/>
      <c r="BL3" s="65"/>
      <c r="BM3" s="65"/>
      <c r="BN3" s="65"/>
      <c r="BO3" s="65"/>
      <c r="BP3" s="65"/>
      <c r="BQ3" s="68"/>
      <c r="BR3" s="62"/>
      <c r="BS3" s="177"/>
      <c r="BT3" s="46"/>
    </row>
    <row r="4" spans="1:72" ht="61.5" customHeight="1" x14ac:dyDescent="0.35">
      <c r="A4" s="4441" t="s">
        <v>0</v>
      </c>
      <c r="B4" s="4442"/>
      <c r="C4" s="4441" t="s">
        <v>1</v>
      </c>
      <c r="D4" s="4442"/>
      <c r="E4" s="4441" t="s">
        <v>2</v>
      </c>
      <c r="F4" s="4442"/>
      <c r="G4" s="4441" t="s">
        <v>3</v>
      </c>
      <c r="H4" s="4442"/>
      <c r="I4" s="320" t="s">
        <v>207</v>
      </c>
      <c r="J4" s="69" t="s">
        <v>208</v>
      </c>
      <c r="K4" s="69" t="s">
        <v>3229</v>
      </c>
      <c r="L4" s="69" t="s">
        <v>208</v>
      </c>
      <c r="M4" s="428" t="s">
        <v>209</v>
      </c>
      <c r="N4" s="428" t="s">
        <v>210</v>
      </c>
      <c r="O4" s="428" t="s">
        <v>211</v>
      </c>
      <c r="P4" s="428" t="s">
        <v>212</v>
      </c>
      <c r="Q4" s="428" t="s">
        <v>213</v>
      </c>
      <c r="R4" s="428" t="s">
        <v>214</v>
      </c>
      <c r="S4" s="1632"/>
      <c r="T4" s="429" t="s">
        <v>215</v>
      </c>
      <c r="U4" s="430" t="s">
        <v>48</v>
      </c>
      <c r="V4" s="69" t="s">
        <v>50</v>
      </c>
      <c r="W4" s="69" t="s">
        <v>868</v>
      </c>
      <c r="X4" s="69" t="s">
        <v>868</v>
      </c>
      <c r="Y4" s="69" t="s">
        <v>869</v>
      </c>
      <c r="Z4" s="676" t="s">
        <v>634</v>
      </c>
      <c r="AA4" s="676" t="s">
        <v>635</v>
      </c>
      <c r="AB4" s="676" t="s">
        <v>636</v>
      </c>
      <c r="AC4" s="2950" t="s">
        <v>495</v>
      </c>
      <c r="AD4" s="2247" t="s">
        <v>496</v>
      </c>
      <c r="AE4" s="2248" t="s">
        <v>497</v>
      </c>
      <c r="AF4" s="1753" t="s">
        <v>498</v>
      </c>
      <c r="AG4" s="1739" t="s">
        <v>637</v>
      </c>
      <c r="AH4" s="1739" t="s">
        <v>3230</v>
      </c>
      <c r="AI4" s="2171" t="s">
        <v>501</v>
      </c>
      <c r="AJ4" s="2172" t="s">
        <v>502</v>
      </c>
      <c r="AK4" s="2172" t="s">
        <v>3231</v>
      </c>
      <c r="AL4" s="2172" t="s">
        <v>504</v>
      </c>
      <c r="AM4" s="2172" t="s">
        <v>505</v>
      </c>
      <c r="AN4" s="2173" t="s">
        <v>506</v>
      </c>
      <c r="AO4" s="1902"/>
      <c r="AP4" s="1794" t="s">
        <v>639</v>
      </c>
      <c r="AQ4" s="1794" t="s">
        <v>3232</v>
      </c>
      <c r="AR4" s="1828" t="s">
        <v>501</v>
      </c>
      <c r="AS4" s="1828" t="s">
        <v>504</v>
      </c>
      <c r="AT4" s="1828" t="s">
        <v>505</v>
      </c>
      <c r="AU4" s="1828" t="s">
        <v>506</v>
      </c>
      <c r="AV4" s="1829" t="s">
        <v>641</v>
      </c>
      <c r="AW4" s="1299"/>
      <c r="AX4" s="1752" t="s">
        <v>515</v>
      </c>
      <c r="AY4" s="1835" t="s">
        <v>496</v>
      </c>
      <c r="AZ4" s="1836" t="s">
        <v>516</v>
      </c>
      <c r="BA4" s="2993" t="s">
        <v>642</v>
      </c>
      <c r="BB4" s="675" t="s">
        <v>68</v>
      </c>
      <c r="BC4" s="675" t="s">
        <v>70</v>
      </c>
      <c r="BD4" s="675" t="s">
        <v>72</v>
      </c>
      <c r="BE4" s="431" t="s">
        <v>223</v>
      </c>
      <c r="BF4" s="431" t="s">
        <v>224</v>
      </c>
      <c r="BG4" s="431" t="s">
        <v>222</v>
      </c>
      <c r="BH4" s="431" t="s">
        <v>642</v>
      </c>
      <c r="BI4" s="431" t="s">
        <v>225</v>
      </c>
      <c r="BJ4" s="431" t="s">
        <v>227</v>
      </c>
      <c r="BK4" s="271" t="s">
        <v>219</v>
      </c>
      <c r="BL4" s="271" t="s">
        <v>228</v>
      </c>
      <c r="BM4" s="271" t="s">
        <v>229</v>
      </c>
      <c r="BN4" s="271" t="s">
        <v>230</v>
      </c>
      <c r="BO4" s="271" t="s">
        <v>231</v>
      </c>
      <c r="BP4" s="271" t="s">
        <v>232</v>
      </c>
      <c r="BQ4" s="271" t="s">
        <v>220</v>
      </c>
      <c r="BR4" s="271" t="s">
        <v>643</v>
      </c>
      <c r="BS4" s="177"/>
      <c r="BT4" s="46"/>
    </row>
    <row r="5" spans="1:72" ht="20.25" customHeight="1" x14ac:dyDescent="0.55000000000000004">
      <c r="A5" s="90"/>
      <c r="B5" s="89"/>
      <c r="C5" s="90"/>
      <c r="D5" s="89"/>
      <c r="E5" s="90"/>
      <c r="F5" s="89"/>
      <c r="G5" s="90"/>
      <c r="H5" s="89"/>
      <c r="I5" s="126" t="str">
        <f t="shared" ref="I5:I34" si="0">CONCATENATE(A5,B5,C5,D5,E5,F5,G5,H5)</f>
        <v/>
      </c>
      <c r="J5" s="273"/>
      <c r="K5" s="273"/>
      <c r="L5" s="273"/>
      <c r="M5" s="274"/>
      <c r="N5" s="274"/>
      <c r="O5" s="274"/>
      <c r="P5" s="274"/>
      <c r="Q5" s="274"/>
      <c r="R5" s="274"/>
      <c r="S5" s="274"/>
      <c r="T5" s="273"/>
      <c r="U5" s="275"/>
      <c r="V5" s="276"/>
      <c r="W5" s="276"/>
      <c r="X5" s="276"/>
      <c r="Y5" s="411"/>
      <c r="Z5" s="411"/>
      <c r="AA5" s="411"/>
      <c r="AB5" s="411"/>
      <c r="AC5" s="1427"/>
      <c r="AD5" s="1636"/>
      <c r="AE5" s="1636"/>
      <c r="AF5" s="2264"/>
      <c r="AG5" s="2174"/>
      <c r="AH5" s="2167"/>
      <c r="AI5" s="2167"/>
      <c r="AJ5" s="2167"/>
      <c r="AK5" s="2168"/>
      <c r="AL5" s="1636"/>
      <c r="AM5" s="1636"/>
      <c r="AN5" s="2175"/>
      <c r="AO5" s="2087"/>
      <c r="AP5" s="2094"/>
      <c r="AQ5" s="2166"/>
      <c r="AR5" s="2090"/>
      <c r="AS5" s="2090"/>
      <c r="AT5" s="2090"/>
      <c r="AU5" s="2090"/>
      <c r="AV5" s="2095"/>
      <c r="AW5" s="2087"/>
      <c r="AX5" s="2101"/>
      <c r="AY5" s="1635"/>
      <c r="AZ5" s="2102"/>
      <c r="BA5" s="1638"/>
      <c r="BB5" s="1427"/>
      <c r="BC5" s="1427"/>
      <c r="BD5" s="1427"/>
      <c r="BE5" s="65"/>
      <c r="BF5" s="61"/>
      <c r="BG5" s="176"/>
      <c r="BH5" s="64"/>
      <c r="BI5" s="65"/>
      <c r="BJ5" s="65"/>
      <c r="BK5" s="67"/>
      <c r="BL5" s="65"/>
      <c r="BM5" s="65"/>
      <c r="BN5" s="65"/>
      <c r="BO5" s="65"/>
      <c r="BP5" s="65"/>
      <c r="BQ5" s="68"/>
      <c r="BR5" s="62"/>
      <c r="BS5" s="177"/>
      <c r="BT5" s="46"/>
    </row>
    <row r="6" spans="1:72" ht="20.25" customHeight="1" x14ac:dyDescent="0.6">
      <c r="A6" s="90"/>
      <c r="B6" s="89"/>
      <c r="C6" s="90"/>
      <c r="D6" s="89"/>
      <c r="E6" s="90"/>
      <c r="F6" s="89"/>
      <c r="G6" s="90"/>
      <c r="H6" s="89"/>
      <c r="I6" s="126" t="str">
        <f t="shared" si="0"/>
        <v/>
      </c>
      <c r="J6" s="91">
        <v>250</v>
      </c>
      <c r="K6" s="91"/>
      <c r="L6" s="91"/>
      <c r="M6" s="92"/>
      <c r="N6" s="92"/>
      <c r="O6" s="92"/>
      <c r="P6" s="92"/>
      <c r="Q6" s="92"/>
      <c r="R6" s="92"/>
      <c r="S6" s="92"/>
      <c r="T6" s="93" t="s">
        <v>119</v>
      </c>
      <c r="U6" s="103" t="s">
        <v>1947</v>
      </c>
      <c r="V6" s="176"/>
      <c r="W6" s="176"/>
      <c r="X6" s="103" t="s">
        <v>1947</v>
      </c>
      <c r="Y6" s="103"/>
      <c r="Z6" s="3041"/>
      <c r="AA6" s="546"/>
      <c r="AB6" s="546"/>
      <c r="AC6" s="2255"/>
      <c r="AD6" s="2256"/>
      <c r="AE6" s="2256"/>
      <c r="AF6" s="2265"/>
      <c r="AG6" s="2176"/>
      <c r="AH6" s="2185"/>
      <c r="AI6" s="2091"/>
      <c r="AJ6" s="2091"/>
      <c r="AK6" s="2169"/>
      <c r="AL6" s="1637"/>
      <c r="AM6" s="1637"/>
      <c r="AN6" s="2177"/>
      <c r="AO6" s="2088"/>
      <c r="AP6" s="2096"/>
      <c r="AQ6" s="2186"/>
      <c r="AR6" s="2091"/>
      <c r="AS6" s="2091"/>
      <c r="AT6" s="2091"/>
      <c r="AU6" s="2091"/>
      <c r="AV6" s="2097"/>
      <c r="AW6" s="2088"/>
      <c r="AX6" s="2916">
        <f>(BA6*AQ6)+(BB6*AH6)+(BC6*AH6)+(BD6*AH6)</f>
        <v>0</v>
      </c>
      <c r="AY6" s="3042">
        <f>AX6/'Radiología simple.'!$AO$8</f>
        <v>0</v>
      </c>
      <c r="AZ6" s="2103"/>
      <c r="BA6" s="1639"/>
      <c r="BB6" s="1417"/>
      <c r="BC6" s="1417"/>
      <c r="BD6" s="1417"/>
      <c r="BE6" s="65"/>
      <c r="BF6" s="65"/>
      <c r="BG6" s="63"/>
      <c r="BH6" s="64"/>
      <c r="BI6" s="65"/>
      <c r="BJ6" s="65"/>
      <c r="BK6" s="67"/>
      <c r="BL6" s="65"/>
      <c r="BM6" s="65"/>
      <c r="BN6" s="65"/>
      <c r="BO6" s="65"/>
      <c r="BP6" s="65"/>
      <c r="BQ6" s="68"/>
      <c r="BR6" s="62"/>
      <c r="BS6" s="177"/>
      <c r="BT6" s="46"/>
    </row>
    <row r="7" spans="1:72" ht="20.25" customHeight="1" x14ac:dyDescent="0.55000000000000004">
      <c r="A7" s="90">
        <v>0</v>
      </c>
      <c r="B7" s="89">
        <v>1</v>
      </c>
      <c r="C7" s="90">
        <v>0</v>
      </c>
      <c r="D7" s="89">
        <v>8</v>
      </c>
      <c r="E7" s="90">
        <v>0</v>
      </c>
      <c r="F7" s="89">
        <v>1</v>
      </c>
      <c r="G7" s="90">
        <v>0</v>
      </c>
      <c r="H7" s="89">
        <v>1</v>
      </c>
      <c r="I7" s="126" t="s">
        <v>3233</v>
      </c>
      <c r="J7" s="127"/>
      <c r="K7" s="1643" t="str">
        <f>CONCATENATE(A7,B7,C7,D7,E7,F7,G7,H7)</f>
        <v>01080101</v>
      </c>
      <c r="L7" s="93" t="s">
        <v>309</v>
      </c>
      <c r="M7" s="216"/>
      <c r="N7" s="216"/>
      <c r="O7" s="216"/>
      <c r="P7" s="216"/>
      <c r="Q7" s="216"/>
      <c r="R7" s="216"/>
      <c r="S7" s="216"/>
      <c r="T7" s="93" t="s">
        <v>119</v>
      </c>
      <c r="U7" s="149" t="s">
        <v>1948</v>
      </c>
      <c r="V7" s="61"/>
      <c r="W7" s="61"/>
      <c r="X7" s="94" t="s">
        <v>1948</v>
      </c>
      <c r="Y7" s="94"/>
      <c r="Z7" s="548"/>
      <c r="AA7" s="547"/>
      <c r="AB7" s="547"/>
      <c r="AC7" s="2257">
        <v>1</v>
      </c>
      <c r="AD7" s="2258"/>
      <c r="AE7" s="2258">
        <v>1</v>
      </c>
      <c r="AF7" s="2259"/>
      <c r="AG7" s="2178">
        <v>6</v>
      </c>
      <c r="AH7" s="2178">
        <v>6</v>
      </c>
      <c r="AI7" s="1422"/>
      <c r="AJ7" s="1422"/>
      <c r="AK7" s="2170"/>
      <c r="AL7" s="1571"/>
      <c r="AM7" s="1571"/>
      <c r="AN7" s="2179"/>
      <c r="AO7" s="1825"/>
      <c r="AP7" s="2266">
        <v>5</v>
      </c>
      <c r="AQ7" s="2266">
        <v>5</v>
      </c>
      <c r="AR7" s="2092"/>
      <c r="AS7" s="2092"/>
      <c r="AT7" s="2092"/>
      <c r="AU7" s="2092"/>
      <c r="AV7" s="2098"/>
      <c r="AW7" s="2089"/>
      <c r="AX7" s="2916">
        <f t="shared" ref="AX7:AX33" si="1">(BA7*AQ7)+(BB7*AH7)+(BC7*AH7)+(BD7*AH7)</f>
        <v>0</v>
      </c>
      <c r="AY7" s="3042">
        <f>AX7/'Radiología simple.'!$AO$8</f>
        <v>0</v>
      </c>
      <c r="AZ7" s="3080"/>
      <c r="BA7" s="1640"/>
      <c r="BB7" s="536"/>
      <c r="BC7" s="536"/>
      <c r="BD7" s="536"/>
      <c r="BE7" s="65">
        <v>1.9670570135746599</v>
      </c>
      <c r="BF7" s="65">
        <v>0</v>
      </c>
      <c r="BG7" s="63">
        <v>5</v>
      </c>
      <c r="BH7" s="64"/>
      <c r="BI7" s="65">
        <v>3.6251131221719501</v>
      </c>
      <c r="BJ7" s="65">
        <f t="shared" ref="BJ7:BJ12" si="2">SUM(BE7,BF7,BI7)</f>
        <v>5.5921701357466098</v>
      </c>
      <c r="BK7" s="67"/>
      <c r="BL7" s="65">
        <v>1.7140956240360501</v>
      </c>
      <c r="BM7" s="65">
        <v>0</v>
      </c>
      <c r="BN7" s="65">
        <v>0</v>
      </c>
      <c r="BO7" s="65">
        <v>1.22723037566089</v>
      </c>
      <c r="BP7" s="65">
        <f t="shared" ref="BP7:BP12" si="3">SUM(BJ7,BL7,BM7,BN7,BO7)</f>
        <v>8.5334961354435492</v>
      </c>
      <c r="BQ7" s="68"/>
      <c r="BR7" s="62"/>
      <c r="BS7" s="177"/>
      <c r="BT7" s="46"/>
    </row>
    <row r="8" spans="1:72" ht="20.25" customHeight="1" x14ac:dyDescent="0.55000000000000004">
      <c r="A8" s="90">
        <v>0</v>
      </c>
      <c r="B8" s="89">
        <v>1</v>
      </c>
      <c r="C8" s="90">
        <v>0</v>
      </c>
      <c r="D8" s="89">
        <v>8</v>
      </c>
      <c r="E8" s="90">
        <v>0</v>
      </c>
      <c r="F8" s="89">
        <v>2</v>
      </c>
      <c r="G8" s="90">
        <v>0</v>
      </c>
      <c r="H8" s="89">
        <v>1</v>
      </c>
      <c r="I8" s="126" t="s">
        <v>3234</v>
      </c>
      <c r="J8" s="127"/>
      <c r="K8" s="1643" t="str">
        <f t="shared" ref="K8:K12" si="4">CONCATENATE(A8,B8,C8,D8,E8,F8,G8,H8)</f>
        <v>01080201</v>
      </c>
      <c r="L8" s="127">
        <v>72501</v>
      </c>
      <c r="M8" s="120"/>
      <c r="N8" s="120"/>
      <c r="O8" s="120"/>
      <c r="P8" s="120"/>
      <c r="Q8" s="120"/>
      <c r="R8" s="120"/>
      <c r="S8" s="120"/>
      <c r="T8" s="93" t="s">
        <v>119</v>
      </c>
      <c r="U8" s="149" t="s">
        <v>1949</v>
      </c>
      <c r="V8" s="138"/>
      <c r="W8" s="138"/>
      <c r="X8" s="249" t="s">
        <v>1950</v>
      </c>
      <c r="Y8" s="249"/>
      <c r="Z8" s="548"/>
      <c r="AA8" s="547"/>
      <c r="AB8" s="547"/>
      <c r="AC8" s="2257">
        <v>1.2345013314241786</v>
      </c>
      <c r="AD8" s="2258"/>
      <c r="AE8" s="2258">
        <v>1.2875845631679754</v>
      </c>
      <c r="AF8" s="2259"/>
      <c r="AG8" s="2178">
        <v>10</v>
      </c>
      <c r="AH8" s="2178">
        <v>10</v>
      </c>
      <c r="AI8" s="1422"/>
      <c r="AJ8" s="1422"/>
      <c r="AK8" s="2170"/>
      <c r="AL8" s="1571"/>
      <c r="AM8" s="1571"/>
      <c r="AN8" s="2179"/>
      <c r="AO8" s="1825"/>
      <c r="AP8" s="2266">
        <v>5</v>
      </c>
      <c r="AQ8" s="2266">
        <v>5</v>
      </c>
      <c r="AR8" s="2092"/>
      <c r="AS8" s="2092"/>
      <c r="AT8" s="2092"/>
      <c r="AU8" s="2092"/>
      <c r="AV8" s="2098"/>
      <c r="AW8" s="2089"/>
      <c r="AX8" s="2916">
        <f t="shared" si="1"/>
        <v>0</v>
      </c>
      <c r="AY8" s="3042">
        <f>AX8/'Radiología simple.'!$AO$8</f>
        <v>0</v>
      </c>
      <c r="AZ8" s="3080"/>
      <c r="BA8" s="1640"/>
      <c r="BB8" s="536"/>
      <c r="BC8" s="536"/>
      <c r="BD8" s="536"/>
      <c r="BE8" s="65">
        <v>3.2784283559577698</v>
      </c>
      <c r="BF8" s="65">
        <v>0</v>
      </c>
      <c r="BG8" s="63">
        <v>5</v>
      </c>
      <c r="BH8" s="64"/>
      <c r="BI8" s="65">
        <v>3.6251131221719501</v>
      </c>
      <c r="BJ8" s="65">
        <f t="shared" si="2"/>
        <v>6.9035414781297195</v>
      </c>
      <c r="BK8" s="67"/>
      <c r="BL8" s="65">
        <v>2.85682604006008</v>
      </c>
      <c r="BM8" s="65">
        <v>0</v>
      </c>
      <c r="BN8" s="65">
        <v>0</v>
      </c>
      <c r="BO8" s="65">
        <v>1.22723037566089</v>
      </c>
      <c r="BP8" s="65">
        <f t="shared" si="3"/>
        <v>10.987597893850689</v>
      </c>
      <c r="BQ8" s="68"/>
      <c r="BR8" s="62"/>
      <c r="BS8" s="177"/>
      <c r="BT8" s="46"/>
    </row>
    <row r="9" spans="1:72" ht="20.25" customHeight="1" x14ac:dyDescent="0.55000000000000004">
      <c r="A9" s="90">
        <v>0</v>
      </c>
      <c r="B9" s="89">
        <v>1</v>
      </c>
      <c r="C9" s="90">
        <v>0</v>
      </c>
      <c r="D9" s="89">
        <v>8</v>
      </c>
      <c r="E9" s="90">
        <v>0</v>
      </c>
      <c r="F9" s="89">
        <v>3</v>
      </c>
      <c r="G9" s="90">
        <v>0</v>
      </c>
      <c r="H9" s="89">
        <v>1</v>
      </c>
      <c r="I9" s="126" t="s">
        <v>3235</v>
      </c>
      <c r="J9" s="127"/>
      <c r="K9" s="1643" t="str">
        <f t="shared" si="4"/>
        <v>01080301</v>
      </c>
      <c r="L9" s="127">
        <v>70414</v>
      </c>
      <c r="M9" s="120"/>
      <c r="N9" s="120"/>
      <c r="O9" s="120"/>
      <c r="P9" s="120"/>
      <c r="Q9" s="120"/>
      <c r="R9" s="120"/>
      <c r="S9" s="120"/>
      <c r="T9" s="93" t="s">
        <v>119</v>
      </c>
      <c r="U9" s="149" t="s">
        <v>1951</v>
      </c>
      <c r="V9" s="61"/>
      <c r="W9" s="61"/>
      <c r="X9" s="94" t="s">
        <v>1951</v>
      </c>
      <c r="Y9" s="94"/>
      <c r="Z9" s="548"/>
      <c r="AA9" s="547"/>
      <c r="AB9" s="547"/>
      <c r="AC9" s="2257">
        <v>1</v>
      </c>
      <c r="AD9" s="2258"/>
      <c r="AE9" s="2258">
        <v>1</v>
      </c>
      <c r="AF9" s="2259"/>
      <c r="AG9" s="2178">
        <v>6</v>
      </c>
      <c r="AH9" s="2178">
        <v>6</v>
      </c>
      <c r="AI9" s="1422"/>
      <c r="AJ9" s="1422"/>
      <c r="AK9" s="2170"/>
      <c r="AL9" s="1571"/>
      <c r="AM9" s="1571"/>
      <c r="AN9" s="2179"/>
      <c r="AO9" s="1825"/>
      <c r="AP9" s="2266">
        <v>5</v>
      </c>
      <c r="AQ9" s="2266">
        <v>5</v>
      </c>
      <c r="AR9" s="2092"/>
      <c r="AS9" s="2092"/>
      <c r="AT9" s="2092"/>
      <c r="AU9" s="2092"/>
      <c r="AV9" s="2098"/>
      <c r="AW9" s="2089"/>
      <c r="AX9" s="2916">
        <f t="shared" si="1"/>
        <v>0</v>
      </c>
      <c r="AY9" s="3042">
        <f>AX9/'Radiología simple.'!$AO$8</f>
        <v>0</v>
      </c>
      <c r="AZ9" s="3080"/>
      <c r="BA9" s="1640"/>
      <c r="BB9" s="536"/>
      <c r="BC9" s="536"/>
      <c r="BD9" s="536"/>
      <c r="BE9" s="65">
        <v>1.9670570135746599</v>
      </c>
      <c r="BF9" s="65">
        <v>0</v>
      </c>
      <c r="BG9" s="63">
        <v>5</v>
      </c>
      <c r="BH9" s="64"/>
      <c r="BI9" s="65">
        <v>3.6251131221719501</v>
      </c>
      <c r="BJ9" s="65">
        <f t="shared" si="2"/>
        <v>5.5921701357466098</v>
      </c>
      <c r="BK9" s="67"/>
      <c r="BL9" s="65">
        <v>1.7140956240360501</v>
      </c>
      <c r="BM9" s="65">
        <v>0</v>
      </c>
      <c r="BN9" s="65">
        <v>0</v>
      </c>
      <c r="BO9" s="65">
        <v>1.22723037566089</v>
      </c>
      <c r="BP9" s="65">
        <f t="shared" si="3"/>
        <v>8.5334961354435492</v>
      </c>
      <c r="BQ9" s="68"/>
      <c r="BR9" s="62"/>
      <c r="BS9" s="177"/>
      <c r="BT9" s="46"/>
    </row>
    <row r="10" spans="1:72" ht="20.25" customHeight="1" x14ac:dyDescent="0.55000000000000004">
      <c r="A10" s="90">
        <v>0</v>
      </c>
      <c r="B10" s="89">
        <v>1</v>
      </c>
      <c r="C10" s="90">
        <v>0</v>
      </c>
      <c r="D10" s="89">
        <v>8</v>
      </c>
      <c r="E10" s="90">
        <v>0</v>
      </c>
      <c r="F10" s="89">
        <v>4</v>
      </c>
      <c r="G10" s="90">
        <v>0</v>
      </c>
      <c r="H10" s="89">
        <v>1</v>
      </c>
      <c r="I10" s="126" t="s">
        <v>3236</v>
      </c>
      <c r="J10" s="127"/>
      <c r="K10" s="1643" t="str">
        <f t="shared" si="4"/>
        <v>01080401</v>
      </c>
      <c r="L10" s="127">
        <v>70415</v>
      </c>
      <c r="M10" s="120"/>
      <c r="N10" s="120"/>
      <c r="O10" s="120"/>
      <c r="P10" s="120"/>
      <c r="Q10" s="120"/>
      <c r="R10" s="120"/>
      <c r="S10" s="120"/>
      <c r="T10" s="93" t="s">
        <v>119</v>
      </c>
      <c r="U10" s="149" t="s">
        <v>1952</v>
      </c>
      <c r="V10" s="61"/>
      <c r="W10" s="61"/>
      <c r="X10" s="94" t="s">
        <v>1952</v>
      </c>
      <c r="Y10" s="94"/>
      <c r="Z10" s="548"/>
      <c r="AA10" s="547"/>
      <c r="AB10" s="547"/>
      <c r="AC10" s="2257">
        <v>1</v>
      </c>
      <c r="AD10" s="2258"/>
      <c r="AE10" s="2258">
        <v>1</v>
      </c>
      <c r="AF10" s="2259"/>
      <c r="AG10" s="2178">
        <v>6</v>
      </c>
      <c r="AH10" s="2178">
        <v>6</v>
      </c>
      <c r="AI10" s="1422"/>
      <c r="AJ10" s="1422"/>
      <c r="AK10" s="2170"/>
      <c r="AL10" s="1571"/>
      <c r="AM10" s="1571"/>
      <c r="AN10" s="2179"/>
      <c r="AO10" s="1825"/>
      <c r="AP10" s="2266">
        <v>5</v>
      </c>
      <c r="AQ10" s="2266">
        <v>5</v>
      </c>
      <c r="AR10" s="2092"/>
      <c r="AS10" s="2092"/>
      <c r="AT10" s="2092"/>
      <c r="AU10" s="2092"/>
      <c r="AV10" s="2098"/>
      <c r="AW10" s="2089"/>
      <c r="AX10" s="2916">
        <f t="shared" si="1"/>
        <v>0</v>
      </c>
      <c r="AY10" s="3042">
        <f>AX10/'Radiología simple.'!$AO$8</f>
        <v>0</v>
      </c>
      <c r="AZ10" s="3080"/>
      <c r="BA10" s="1640"/>
      <c r="BB10" s="536"/>
      <c r="BC10" s="536"/>
      <c r="BD10" s="536"/>
      <c r="BE10" s="65">
        <v>1.9670570135746599</v>
      </c>
      <c r="BF10" s="65">
        <v>0</v>
      </c>
      <c r="BG10" s="63">
        <v>5</v>
      </c>
      <c r="BH10" s="64"/>
      <c r="BI10" s="65">
        <v>3.6251131221719501</v>
      </c>
      <c r="BJ10" s="65">
        <f t="shared" si="2"/>
        <v>5.5921701357466098</v>
      </c>
      <c r="BK10" s="67"/>
      <c r="BL10" s="65">
        <v>1.7140956240360501</v>
      </c>
      <c r="BM10" s="65">
        <v>0</v>
      </c>
      <c r="BN10" s="65">
        <v>0</v>
      </c>
      <c r="BO10" s="65">
        <v>1.22723037566089</v>
      </c>
      <c r="BP10" s="65">
        <f t="shared" si="3"/>
        <v>8.5334961354435492</v>
      </c>
      <c r="BQ10" s="68"/>
      <c r="BR10" s="62"/>
      <c r="BS10" s="177"/>
      <c r="BT10" s="46"/>
    </row>
    <row r="11" spans="1:72" ht="20.25" customHeight="1" x14ac:dyDescent="0.55000000000000004">
      <c r="A11" s="90">
        <v>0</v>
      </c>
      <c r="B11" s="89">
        <v>1</v>
      </c>
      <c r="C11" s="90">
        <v>0</v>
      </c>
      <c r="D11" s="89">
        <v>8</v>
      </c>
      <c r="E11" s="90">
        <v>0</v>
      </c>
      <c r="F11" s="89">
        <v>5</v>
      </c>
      <c r="G11" s="90">
        <v>0</v>
      </c>
      <c r="H11" s="89">
        <v>1</v>
      </c>
      <c r="I11" s="126" t="s">
        <v>3237</v>
      </c>
      <c r="J11" s="127"/>
      <c r="K11" s="1643" t="str">
        <f t="shared" si="4"/>
        <v>01080501</v>
      </c>
      <c r="L11" s="127">
        <v>70439</v>
      </c>
      <c r="M11" s="120"/>
      <c r="N11" s="120"/>
      <c r="O11" s="120"/>
      <c r="P11" s="120"/>
      <c r="Q11" s="120"/>
      <c r="R11" s="120"/>
      <c r="S11" s="120"/>
      <c r="T11" s="93" t="s">
        <v>119</v>
      </c>
      <c r="U11" s="149" t="s">
        <v>1953</v>
      </c>
      <c r="V11" s="61"/>
      <c r="W11" s="61"/>
      <c r="X11" s="94" t="s">
        <v>1953</v>
      </c>
      <c r="Y11" s="94"/>
      <c r="Z11" s="548"/>
      <c r="AA11" s="547"/>
      <c r="AB11" s="547"/>
      <c r="AC11" s="2257">
        <v>3.7035039942725252</v>
      </c>
      <c r="AD11" s="2258"/>
      <c r="AE11" s="2258">
        <v>4.1503803213514754</v>
      </c>
      <c r="AF11" s="2259"/>
      <c r="AG11" s="2178">
        <v>30</v>
      </c>
      <c r="AH11" s="2178">
        <v>30</v>
      </c>
      <c r="AI11" s="1422"/>
      <c r="AJ11" s="1422"/>
      <c r="AK11" s="2170"/>
      <c r="AL11" s="1571"/>
      <c r="AM11" s="1571"/>
      <c r="AN11" s="2179"/>
      <c r="AO11" s="1825"/>
      <c r="AP11" s="2266">
        <v>15</v>
      </c>
      <c r="AQ11" s="2266">
        <v>15</v>
      </c>
      <c r="AR11" s="2092"/>
      <c r="AS11" s="2092"/>
      <c r="AT11" s="2092"/>
      <c r="AU11" s="2092"/>
      <c r="AV11" s="2098"/>
      <c r="AW11" s="2089"/>
      <c r="AX11" s="2916">
        <f t="shared" si="1"/>
        <v>0</v>
      </c>
      <c r="AY11" s="3042">
        <f>AX11/'Radiología simple.'!$AO$8</f>
        <v>0</v>
      </c>
      <c r="AZ11" s="3080"/>
      <c r="BA11" s="1640"/>
      <c r="BB11" s="536"/>
      <c r="BC11" s="536"/>
      <c r="BD11" s="536"/>
      <c r="BE11" s="65">
        <v>9.8352850678733006</v>
      </c>
      <c r="BF11" s="65">
        <v>0</v>
      </c>
      <c r="BG11" s="63">
        <v>15</v>
      </c>
      <c r="BH11" s="64"/>
      <c r="BI11" s="65">
        <v>10.875339366515799</v>
      </c>
      <c r="BJ11" s="65">
        <f t="shared" si="2"/>
        <v>20.7106244343891</v>
      </c>
      <c r="BK11" s="67"/>
      <c r="BL11" s="65">
        <v>8.5704781201802405</v>
      </c>
      <c r="BM11" s="65">
        <v>0</v>
      </c>
      <c r="BN11" s="65">
        <v>0</v>
      </c>
      <c r="BO11" s="65">
        <v>6.13615187830443</v>
      </c>
      <c r="BP11" s="65">
        <f t="shared" si="3"/>
        <v>35.417254432873769</v>
      </c>
      <c r="BQ11" s="68"/>
      <c r="BR11" s="62"/>
      <c r="BS11" s="177"/>
      <c r="BT11" s="46"/>
    </row>
    <row r="12" spans="1:72" ht="20.25" customHeight="1" x14ac:dyDescent="0.55000000000000004">
      <c r="A12" s="90">
        <v>0</v>
      </c>
      <c r="B12" s="89">
        <v>1</v>
      </c>
      <c r="C12" s="90">
        <v>0</v>
      </c>
      <c r="D12" s="89">
        <v>8</v>
      </c>
      <c r="E12" s="90">
        <v>0</v>
      </c>
      <c r="F12" s="89">
        <v>6</v>
      </c>
      <c r="G12" s="90">
        <v>0</v>
      </c>
      <c r="H12" s="89">
        <v>1</v>
      </c>
      <c r="I12" s="126" t="s">
        <v>3238</v>
      </c>
      <c r="J12" s="127"/>
      <c r="K12" s="1643" t="str">
        <f t="shared" si="4"/>
        <v>01080601</v>
      </c>
      <c r="L12" s="127">
        <v>70440</v>
      </c>
      <c r="M12" s="120"/>
      <c r="N12" s="120"/>
      <c r="O12" s="120"/>
      <c r="P12" s="120"/>
      <c r="Q12" s="120"/>
      <c r="R12" s="120"/>
      <c r="S12" s="120"/>
      <c r="T12" s="93" t="s">
        <v>119</v>
      </c>
      <c r="U12" s="149" t="s">
        <v>1954</v>
      </c>
      <c r="V12" s="61"/>
      <c r="W12" s="61"/>
      <c r="X12" s="94" t="s">
        <v>1954</v>
      </c>
      <c r="Y12" s="94"/>
      <c r="Z12" s="548"/>
      <c r="AA12" s="547"/>
      <c r="AB12" s="547"/>
      <c r="AC12" s="2257">
        <v>3.7035039942725252</v>
      </c>
      <c r="AD12" s="2258"/>
      <c r="AE12" s="2258">
        <v>4.1503803213514754</v>
      </c>
      <c r="AF12" s="2259"/>
      <c r="AG12" s="2178">
        <v>30</v>
      </c>
      <c r="AH12" s="2178">
        <v>30</v>
      </c>
      <c r="AI12" s="1422"/>
      <c r="AJ12" s="1422"/>
      <c r="AK12" s="2170"/>
      <c r="AL12" s="1571"/>
      <c r="AM12" s="1571"/>
      <c r="AN12" s="2179"/>
      <c r="AO12" s="1825"/>
      <c r="AP12" s="2266">
        <v>15</v>
      </c>
      <c r="AQ12" s="2266">
        <v>15</v>
      </c>
      <c r="AR12" s="2092"/>
      <c r="AS12" s="2092"/>
      <c r="AT12" s="2092"/>
      <c r="AU12" s="2092"/>
      <c r="AV12" s="2098"/>
      <c r="AW12" s="2089"/>
      <c r="AX12" s="2916">
        <f t="shared" si="1"/>
        <v>0</v>
      </c>
      <c r="AY12" s="3042">
        <f>AX12/'Radiología simple.'!$AO$8</f>
        <v>0</v>
      </c>
      <c r="AZ12" s="3080"/>
      <c r="BA12" s="1640"/>
      <c r="BB12" s="536"/>
      <c r="BC12" s="536"/>
      <c r="BD12" s="536"/>
      <c r="BE12" s="65">
        <v>9.8352850678733006</v>
      </c>
      <c r="BF12" s="65">
        <v>0</v>
      </c>
      <c r="BG12" s="63">
        <v>15</v>
      </c>
      <c r="BH12" s="64"/>
      <c r="BI12" s="65">
        <v>10.875339366515799</v>
      </c>
      <c r="BJ12" s="65">
        <f t="shared" si="2"/>
        <v>20.7106244343891</v>
      </c>
      <c r="BK12" s="67"/>
      <c r="BL12" s="65">
        <v>8.5704781201802405</v>
      </c>
      <c r="BM12" s="65">
        <v>0</v>
      </c>
      <c r="BN12" s="65">
        <v>0</v>
      </c>
      <c r="BO12" s="65">
        <v>6.13615187830443</v>
      </c>
      <c r="BP12" s="65">
        <f t="shared" si="3"/>
        <v>35.417254432873769</v>
      </c>
      <c r="BQ12" s="68"/>
      <c r="BR12" s="62"/>
      <c r="BS12" s="177"/>
      <c r="BT12" s="46"/>
    </row>
    <row r="13" spans="1:72" ht="20.25" customHeight="1" x14ac:dyDescent="0.55000000000000004">
      <c r="A13" s="90"/>
      <c r="B13" s="89"/>
      <c r="C13" s="90"/>
      <c r="D13" s="89"/>
      <c r="E13" s="90"/>
      <c r="F13" s="89"/>
      <c r="G13" s="90"/>
      <c r="H13" s="89"/>
      <c r="I13" s="126" t="str">
        <f t="shared" si="0"/>
        <v/>
      </c>
      <c r="J13" s="127"/>
      <c r="K13" s="127"/>
      <c r="L13" s="127"/>
      <c r="M13" s="120"/>
      <c r="N13" s="120"/>
      <c r="O13" s="120"/>
      <c r="P13" s="120"/>
      <c r="Q13" s="120"/>
      <c r="R13" s="120"/>
      <c r="S13" s="120"/>
      <c r="T13" s="127"/>
      <c r="U13" s="60"/>
      <c r="V13" s="138"/>
      <c r="W13" s="138"/>
      <c r="X13" s="138"/>
      <c r="Y13" s="138"/>
      <c r="Z13" s="548"/>
      <c r="AA13" s="547"/>
      <c r="AB13" s="547"/>
      <c r="AC13" s="2257"/>
      <c r="AD13" s="2258"/>
      <c r="AE13" s="2258"/>
      <c r="AF13" s="2259"/>
      <c r="AG13" s="2178"/>
      <c r="AH13" s="2178"/>
      <c r="AI13" s="1422"/>
      <c r="AJ13" s="1422"/>
      <c r="AK13" s="2170"/>
      <c r="AL13" s="1571"/>
      <c r="AM13" s="1571"/>
      <c r="AN13" s="2179"/>
      <c r="AO13" s="1825"/>
      <c r="AP13" s="2266"/>
      <c r="AQ13" s="2186"/>
      <c r="AR13" s="2092"/>
      <c r="AS13" s="2092"/>
      <c r="AT13" s="2092"/>
      <c r="AU13" s="2092"/>
      <c r="AV13" s="2098"/>
      <c r="AW13" s="2089"/>
      <c r="AX13" s="2916">
        <f t="shared" si="1"/>
        <v>0</v>
      </c>
      <c r="AY13" s="3042">
        <f>AX13/'Radiología simple.'!$AO$8</f>
        <v>0</v>
      </c>
      <c r="AZ13" s="3080"/>
      <c r="BA13" s="1640"/>
      <c r="BB13" s="536"/>
      <c r="BC13" s="536"/>
      <c r="BD13" s="536"/>
      <c r="BE13" s="65"/>
      <c r="BF13" s="65"/>
      <c r="BG13" s="63"/>
      <c r="BH13" s="64"/>
      <c r="BI13" s="65"/>
      <c r="BJ13" s="65"/>
      <c r="BK13" s="67"/>
      <c r="BL13" s="65"/>
      <c r="BM13" s="65"/>
      <c r="BN13" s="65"/>
      <c r="BO13" s="65"/>
      <c r="BP13" s="65"/>
      <c r="BQ13" s="68"/>
      <c r="BR13" s="62"/>
      <c r="BS13" s="177"/>
      <c r="BT13" s="46"/>
    </row>
    <row r="14" spans="1:72" ht="20.25" customHeight="1" x14ac:dyDescent="0.6">
      <c r="A14" s="90"/>
      <c r="B14" s="89"/>
      <c r="C14" s="90"/>
      <c r="D14" s="89"/>
      <c r="E14" s="90"/>
      <c r="F14" s="89"/>
      <c r="G14" s="90"/>
      <c r="H14" s="89"/>
      <c r="I14" s="126" t="str">
        <f t="shared" si="0"/>
        <v/>
      </c>
      <c r="J14" s="91">
        <v>270</v>
      </c>
      <c r="K14" s="91"/>
      <c r="L14" s="91"/>
      <c r="M14" s="92"/>
      <c r="N14" s="92"/>
      <c r="O14" s="92"/>
      <c r="P14" s="92"/>
      <c r="Q14" s="92"/>
      <c r="R14" s="92"/>
      <c r="S14" s="92"/>
      <c r="T14" s="93" t="s">
        <v>119</v>
      </c>
      <c r="U14" s="103" t="s">
        <v>1955</v>
      </c>
      <c r="V14" s="176"/>
      <c r="W14" s="176"/>
      <c r="X14" s="103" t="s">
        <v>1955</v>
      </c>
      <c r="Y14" s="103"/>
      <c r="Z14" s="548"/>
      <c r="AA14" s="547"/>
      <c r="AB14" s="547"/>
      <c r="AC14" s="2257"/>
      <c r="AD14" s="2258"/>
      <c r="AE14" s="2258"/>
      <c r="AF14" s="2259"/>
      <c r="AG14" s="2178"/>
      <c r="AH14" s="2185"/>
      <c r="AI14" s="1422"/>
      <c r="AJ14" s="1422"/>
      <c r="AK14" s="2170"/>
      <c r="AL14" s="1571"/>
      <c r="AM14" s="1571"/>
      <c r="AN14" s="2179"/>
      <c r="AO14" s="1825"/>
      <c r="AP14" s="2266"/>
      <c r="AQ14" s="2186"/>
      <c r="AR14" s="2092"/>
      <c r="AS14" s="2092"/>
      <c r="AT14" s="2092"/>
      <c r="AU14" s="2092"/>
      <c r="AV14" s="2098"/>
      <c r="AW14" s="2089"/>
      <c r="AX14" s="2916">
        <f t="shared" si="1"/>
        <v>0</v>
      </c>
      <c r="AY14" s="3042">
        <f>AX14/'Radiología simple.'!$AO$8</f>
        <v>0</v>
      </c>
      <c r="AZ14" s="3080"/>
      <c r="BA14" s="1640"/>
      <c r="BB14" s="536"/>
      <c r="BC14" s="536"/>
      <c r="BD14" s="536"/>
      <c r="BE14" s="65"/>
      <c r="BF14" s="65"/>
      <c r="BG14" s="63"/>
      <c r="BH14" s="64"/>
      <c r="BI14" s="65"/>
      <c r="BJ14" s="65"/>
      <c r="BK14" s="67"/>
      <c r="BL14" s="65"/>
      <c r="BM14" s="65"/>
      <c r="BN14" s="65"/>
      <c r="BO14" s="65"/>
      <c r="BP14" s="65"/>
      <c r="BQ14" s="68"/>
      <c r="BR14" s="62"/>
      <c r="BS14" s="177"/>
      <c r="BT14" s="46"/>
    </row>
    <row r="15" spans="1:72" ht="20.25" customHeight="1" x14ac:dyDescent="0.55000000000000004">
      <c r="A15" s="90">
        <v>0</v>
      </c>
      <c r="B15" s="89">
        <v>3</v>
      </c>
      <c r="C15" s="90">
        <v>0</v>
      </c>
      <c r="D15" s="89">
        <v>8</v>
      </c>
      <c r="E15" s="90">
        <v>0</v>
      </c>
      <c r="F15" s="89">
        <v>1</v>
      </c>
      <c r="G15" s="90">
        <v>0</v>
      </c>
      <c r="H15" s="89">
        <v>1</v>
      </c>
      <c r="I15" s="126" t="s">
        <v>3239</v>
      </c>
      <c r="J15" s="127"/>
      <c r="K15" s="1643" t="str">
        <f t="shared" ref="K15" si="5">CONCATENATE(A15,B15,C15,D15,E15,F15,G15,H15)</f>
        <v>03080101</v>
      </c>
      <c r="L15" s="127">
        <v>72706</v>
      </c>
      <c r="M15" s="120"/>
      <c r="N15" s="120"/>
      <c r="O15" s="120"/>
      <c r="P15" s="120"/>
      <c r="Q15" s="120"/>
      <c r="R15" s="120"/>
      <c r="S15" s="120"/>
      <c r="T15" s="93" t="s">
        <v>119</v>
      </c>
      <c r="U15" s="149" t="s">
        <v>1956</v>
      </c>
      <c r="V15" s="61"/>
      <c r="W15" s="61"/>
      <c r="X15" s="94" t="s">
        <v>1957</v>
      </c>
      <c r="Y15" s="94"/>
      <c r="Z15" s="548" t="s">
        <v>649</v>
      </c>
      <c r="AA15" s="547"/>
      <c r="AB15" s="547"/>
      <c r="AC15" s="2257">
        <v>5.6482480028637339</v>
      </c>
      <c r="AD15" s="2258"/>
      <c r="AE15" s="2258">
        <v>6.636320091418602</v>
      </c>
      <c r="AF15" s="2259"/>
      <c r="AG15" s="2178">
        <v>30</v>
      </c>
      <c r="AH15" s="2178">
        <v>30</v>
      </c>
      <c r="AI15" s="1422"/>
      <c r="AJ15" s="1422"/>
      <c r="AK15" s="2170"/>
      <c r="AL15" s="1571"/>
      <c r="AM15" s="1571"/>
      <c r="AN15" s="2179"/>
      <c r="AO15" s="1825"/>
      <c r="AP15" s="2266">
        <v>30</v>
      </c>
      <c r="AQ15" s="2266">
        <v>30</v>
      </c>
      <c r="AR15" s="2092"/>
      <c r="AS15" s="2092"/>
      <c r="AT15" s="2092"/>
      <c r="AU15" s="2092"/>
      <c r="AV15" s="2098"/>
      <c r="AW15" s="2089"/>
      <c r="AX15" s="2916">
        <f t="shared" si="1"/>
        <v>0</v>
      </c>
      <c r="AY15" s="3042">
        <f>AX15/'Radiología simple.'!$AO$8</f>
        <v>0</v>
      </c>
      <c r="AZ15" s="3080"/>
      <c r="BA15" s="1640"/>
      <c r="BB15" s="536"/>
      <c r="BC15" s="536"/>
      <c r="BD15" s="536"/>
      <c r="BE15" s="65">
        <v>9.8352850678733006</v>
      </c>
      <c r="BF15" s="65">
        <v>0</v>
      </c>
      <c r="BG15" s="63">
        <v>30</v>
      </c>
      <c r="BH15" s="64"/>
      <c r="BI15" s="65">
        <v>21.750678733031702</v>
      </c>
      <c r="BJ15" s="65">
        <f>SUM(BE15,BF15,BI15)</f>
        <v>31.585963800905002</v>
      </c>
      <c r="BK15" s="67"/>
      <c r="BL15" s="65">
        <v>12.5018428424001</v>
      </c>
      <c r="BM15" s="65">
        <v>9.9220699999999997</v>
      </c>
      <c r="BN15" s="65">
        <v>0</v>
      </c>
      <c r="BO15" s="65">
        <v>2.6211352103819201</v>
      </c>
      <c r="BP15" s="65">
        <f>SUM(BJ15,BL15,BM15,BN15,BO15)</f>
        <v>56.631011853687021</v>
      </c>
      <c r="BQ15" s="68"/>
      <c r="BR15" s="62">
        <v>340</v>
      </c>
      <c r="BS15" s="177"/>
      <c r="BT15" s="46"/>
    </row>
    <row r="16" spans="1:72" ht="20.25" customHeight="1" x14ac:dyDescent="0.55000000000000004">
      <c r="A16" s="90"/>
      <c r="B16" s="89"/>
      <c r="C16" s="90"/>
      <c r="D16" s="89"/>
      <c r="E16" s="90"/>
      <c r="F16" s="89"/>
      <c r="G16" s="90"/>
      <c r="H16" s="89"/>
      <c r="I16" s="126" t="str">
        <f t="shared" si="0"/>
        <v/>
      </c>
      <c r="J16" s="127"/>
      <c r="K16" s="127"/>
      <c r="L16" s="127"/>
      <c r="M16" s="120"/>
      <c r="N16" s="120"/>
      <c r="O16" s="120"/>
      <c r="P16" s="120"/>
      <c r="Q16" s="120"/>
      <c r="R16" s="120"/>
      <c r="S16" s="120"/>
      <c r="T16" s="127"/>
      <c r="U16" s="60"/>
      <c r="V16" s="61"/>
      <c r="W16" s="61"/>
      <c r="X16" s="61"/>
      <c r="Y16" s="61"/>
      <c r="Z16" s="548"/>
      <c r="AA16" s="547"/>
      <c r="AB16" s="547"/>
      <c r="AC16" s="2257"/>
      <c r="AD16" s="2258"/>
      <c r="AE16" s="2258"/>
      <c r="AF16" s="2259"/>
      <c r="AG16" s="2178"/>
      <c r="AH16" s="2185"/>
      <c r="AI16" s="1422"/>
      <c r="AJ16" s="1422"/>
      <c r="AK16" s="2170"/>
      <c r="AL16" s="1571"/>
      <c r="AM16" s="1571"/>
      <c r="AN16" s="2179"/>
      <c r="AO16" s="1825"/>
      <c r="AP16" s="2266"/>
      <c r="AQ16" s="2186"/>
      <c r="AR16" s="2092"/>
      <c r="AS16" s="2092"/>
      <c r="AT16" s="2092"/>
      <c r="AU16" s="2092"/>
      <c r="AV16" s="2098"/>
      <c r="AW16" s="2089"/>
      <c r="AX16" s="2916">
        <f t="shared" si="1"/>
        <v>0</v>
      </c>
      <c r="AY16" s="3042">
        <f>AX16/'Radiología simple.'!$AO$8</f>
        <v>0</v>
      </c>
      <c r="AZ16" s="3080"/>
      <c r="BA16" s="1640"/>
      <c r="BB16" s="536"/>
      <c r="BC16" s="536"/>
      <c r="BD16" s="536"/>
      <c r="BE16" s="65"/>
      <c r="BF16" s="65"/>
      <c r="BG16" s="63"/>
      <c r="BH16" s="64"/>
      <c r="BI16" s="65"/>
      <c r="BJ16" s="65"/>
      <c r="BK16" s="67"/>
      <c r="BL16" s="65"/>
      <c r="BM16" s="65"/>
      <c r="BN16" s="65"/>
      <c r="BO16" s="65"/>
      <c r="BP16" s="65"/>
      <c r="BQ16" s="68"/>
      <c r="BR16" s="62"/>
      <c r="BS16" s="177"/>
      <c r="BT16" s="46"/>
    </row>
    <row r="17" spans="1:72" ht="20.25" customHeight="1" x14ac:dyDescent="0.6">
      <c r="A17" s="90"/>
      <c r="B17" s="89"/>
      <c r="C17" s="90"/>
      <c r="D17" s="89"/>
      <c r="E17" s="90"/>
      <c r="F17" s="89"/>
      <c r="G17" s="90"/>
      <c r="H17" s="89"/>
      <c r="I17" s="126" t="str">
        <f t="shared" si="0"/>
        <v/>
      </c>
      <c r="J17" s="91">
        <v>290</v>
      </c>
      <c r="K17" s="91"/>
      <c r="L17" s="91"/>
      <c r="M17" s="92"/>
      <c r="N17" s="92"/>
      <c r="O17" s="92"/>
      <c r="P17" s="92"/>
      <c r="Q17" s="92"/>
      <c r="R17" s="92"/>
      <c r="S17" s="92"/>
      <c r="T17" s="93" t="s">
        <v>119</v>
      </c>
      <c r="U17" s="103" t="s">
        <v>1958</v>
      </c>
      <c r="V17" s="176"/>
      <c r="W17" s="176"/>
      <c r="X17" s="103" t="s">
        <v>1958</v>
      </c>
      <c r="Y17" s="103"/>
      <c r="Z17" s="548"/>
      <c r="AA17" s="547"/>
      <c r="AB17" s="547"/>
      <c r="AC17" s="2257"/>
      <c r="AD17" s="2258"/>
      <c r="AE17" s="2258"/>
      <c r="AF17" s="2259"/>
      <c r="AG17" s="2178"/>
      <c r="AH17" s="2185"/>
      <c r="AI17" s="1422"/>
      <c r="AJ17" s="1422"/>
      <c r="AK17" s="2170"/>
      <c r="AL17" s="1571"/>
      <c r="AM17" s="1571"/>
      <c r="AN17" s="2179"/>
      <c r="AO17" s="1825"/>
      <c r="AP17" s="2266"/>
      <c r="AQ17" s="2186"/>
      <c r="AR17" s="2092"/>
      <c r="AS17" s="2092"/>
      <c r="AT17" s="2092"/>
      <c r="AU17" s="2092"/>
      <c r="AV17" s="2098"/>
      <c r="AW17" s="2089"/>
      <c r="AX17" s="2916">
        <f t="shared" si="1"/>
        <v>0</v>
      </c>
      <c r="AY17" s="3042">
        <f>AX17/'Radiología simple.'!$AO$8</f>
        <v>0</v>
      </c>
      <c r="AZ17" s="3080"/>
      <c r="BA17" s="1640"/>
      <c r="BB17" s="536"/>
      <c r="BC17" s="536"/>
      <c r="BD17" s="536"/>
      <c r="BE17" s="65"/>
      <c r="BF17" s="65"/>
      <c r="BG17" s="63"/>
      <c r="BH17" s="64"/>
      <c r="BI17" s="65"/>
      <c r="BJ17" s="65"/>
      <c r="BK17" s="67"/>
      <c r="BL17" s="65"/>
      <c r="BM17" s="65"/>
      <c r="BN17" s="65"/>
      <c r="BO17" s="65"/>
      <c r="BP17" s="65"/>
      <c r="BQ17" s="68"/>
      <c r="BR17" s="62"/>
      <c r="BS17" s="177"/>
      <c r="BT17" s="46"/>
    </row>
    <row r="18" spans="1:72" ht="20.25" customHeight="1" x14ac:dyDescent="0.55000000000000004">
      <c r="A18" s="90">
        <v>0</v>
      </c>
      <c r="B18" s="89">
        <v>3</v>
      </c>
      <c r="C18" s="90">
        <v>0</v>
      </c>
      <c r="D18" s="89">
        <v>8</v>
      </c>
      <c r="E18" s="90">
        <v>0</v>
      </c>
      <c r="F18" s="89">
        <v>2</v>
      </c>
      <c r="G18" s="90">
        <v>0</v>
      </c>
      <c r="H18" s="89">
        <v>1</v>
      </c>
      <c r="I18" s="126" t="s">
        <v>3240</v>
      </c>
      <c r="J18" s="127"/>
      <c r="K18" s="1643" t="str">
        <f t="shared" ref="K18:K19" si="6">CONCATENATE(A18,B18,C18,D18,E18,F18,G18,H18)</f>
        <v>03080201</v>
      </c>
      <c r="L18" s="127">
        <v>72903</v>
      </c>
      <c r="M18" s="120"/>
      <c r="N18" s="120"/>
      <c r="O18" s="120"/>
      <c r="P18" s="120"/>
      <c r="Q18" s="120"/>
      <c r="R18" s="120"/>
      <c r="S18" s="120"/>
      <c r="T18" s="93" t="s">
        <v>119</v>
      </c>
      <c r="U18" s="149" t="s">
        <v>1959</v>
      </c>
      <c r="V18" s="61"/>
      <c r="W18" s="61"/>
      <c r="X18" s="94" t="s">
        <v>1959</v>
      </c>
      <c r="Y18" s="94"/>
      <c r="Z18" s="548" t="s">
        <v>649</v>
      </c>
      <c r="AA18" s="547"/>
      <c r="AB18" s="547"/>
      <c r="AC18" s="2257">
        <v>4.7882151968136446</v>
      </c>
      <c r="AD18" s="2258"/>
      <c r="AE18" s="2258">
        <v>6.6677820176892686</v>
      </c>
      <c r="AF18" s="2259"/>
      <c r="AG18" s="2178">
        <v>30</v>
      </c>
      <c r="AH18" s="2178">
        <v>30</v>
      </c>
      <c r="AI18" s="1422"/>
      <c r="AJ18" s="1422"/>
      <c r="AK18" s="2170"/>
      <c r="AL18" s="1571"/>
      <c r="AM18" s="1571"/>
      <c r="AN18" s="2179"/>
      <c r="AO18" s="1825"/>
      <c r="AP18" s="2266">
        <v>20</v>
      </c>
      <c r="AQ18" s="2266">
        <v>20</v>
      </c>
      <c r="AR18" s="2092"/>
      <c r="AS18" s="2092"/>
      <c r="AT18" s="2092"/>
      <c r="AU18" s="2092"/>
      <c r="AV18" s="2098"/>
      <c r="AW18" s="2089"/>
      <c r="AX18" s="2916">
        <f t="shared" si="1"/>
        <v>0</v>
      </c>
      <c r="AY18" s="3042">
        <f>AX18/'Radiología simple.'!$AO$8</f>
        <v>0</v>
      </c>
      <c r="AZ18" s="3080"/>
      <c r="BA18" s="1640"/>
      <c r="BB18" s="536"/>
      <c r="BC18" s="536"/>
      <c r="BD18" s="536"/>
      <c r="BE18" s="65">
        <v>9.8352850678733006</v>
      </c>
      <c r="BF18" s="65">
        <v>2.44077647058824</v>
      </c>
      <c r="BG18" s="63">
        <v>20</v>
      </c>
      <c r="BH18" s="64"/>
      <c r="BI18" s="65">
        <v>14.500452488687801</v>
      </c>
      <c r="BJ18" s="65">
        <f>SUM(BE18,BF18,BI18)</f>
        <v>26.776514027149339</v>
      </c>
      <c r="BK18" s="67"/>
      <c r="BL18" s="65">
        <v>12.5018428424001</v>
      </c>
      <c r="BM18" s="65">
        <v>15</v>
      </c>
      <c r="BN18" s="65">
        <v>0</v>
      </c>
      <c r="BO18" s="65">
        <v>2.6211352103819201</v>
      </c>
      <c r="BP18" s="65">
        <f>SUM(BJ18,BL18,BM18,BN18,BO18)</f>
        <v>56.899492079931363</v>
      </c>
      <c r="BQ18" s="68"/>
      <c r="BR18" s="62">
        <v>100</v>
      </c>
      <c r="BS18" s="177"/>
      <c r="BT18" s="46"/>
    </row>
    <row r="19" spans="1:72" ht="20.25" hidden="1" customHeight="1" x14ac:dyDescent="0.55000000000000004">
      <c r="A19" s="90">
        <v>0</v>
      </c>
      <c r="B19" s="89">
        <v>3</v>
      </c>
      <c r="C19" s="90">
        <v>0</v>
      </c>
      <c r="D19" s="89">
        <v>8</v>
      </c>
      <c r="E19" s="90">
        <v>0</v>
      </c>
      <c r="F19" s="89">
        <v>3</v>
      </c>
      <c r="G19" s="90">
        <v>0</v>
      </c>
      <c r="H19" s="89">
        <v>1</v>
      </c>
      <c r="I19" s="126" t="s">
        <v>3241</v>
      </c>
      <c r="J19" s="127"/>
      <c r="K19" s="1643" t="str">
        <f t="shared" si="6"/>
        <v>03080301</v>
      </c>
      <c r="L19" s="127">
        <v>72904</v>
      </c>
      <c r="M19" s="120"/>
      <c r="N19" s="120"/>
      <c r="O19" s="120"/>
      <c r="P19" s="120"/>
      <c r="Q19" s="120"/>
      <c r="R19" s="120"/>
      <c r="S19" s="120"/>
      <c r="T19" s="343" t="s">
        <v>167</v>
      </c>
      <c r="U19" s="344" t="s">
        <v>1960</v>
      </c>
      <c r="V19" s="345" t="s">
        <v>1961</v>
      </c>
      <c r="W19" s="345"/>
      <c r="X19" s="94" t="s">
        <v>1960</v>
      </c>
      <c r="Y19" s="94"/>
      <c r="Z19" s="548"/>
      <c r="AA19" s="547"/>
      <c r="AB19" s="547"/>
      <c r="AC19" s="2257">
        <v>6.0847112025411105</v>
      </c>
      <c r="AD19" s="2258"/>
      <c r="AE19" s="2258">
        <v>6.1111785247869754</v>
      </c>
      <c r="AF19" s="2259"/>
      <c r="AG19" s="2178">
        <v>30</v>
      </c>
      <c r="AH19" s="2178">
        <v>30</v>
      </c>
      <c r="AI19" s="1422"/>
      <c r="AJ19" s="1422"/>
      <c r="AK19" s="2170"/>
      <c r="AL19" s="1571"/>
      <c r="AM19" s="1571"/>
      <c r="AN19" s="2179"/>
      <c r="AO19" s="1825"/>
      <c r="AP19" s="2266">
        <v>30</v>
      </c>
      <c r="AQ19" s="2266">
        <v>30</v>
      </c>
      <c r="AR19" s="2092"/>
      <c r="AS19" s="2092"/>
      <c r="AT19" s="2092"/>
      <c r="AU19" s="2092"/>
      <c r="AV19" s="2098"/>
      <c r="AW19" s="2089"/>
      <c r="AX19" s="2916">
        <f t="shared" si="1"/>
        <v>0</v>
      </c>
      <c r="AY19" s="3042">
        <f>AX19/'Radiología simple.'!$AO$8</f>
        <v>0</v>
      </c>
      <c r="AZ19" s="3080"/>
      <c r="BA19" s="1640"/>
      <c r="BB19" s="536"/>
      <c r="BC19" s="536"/>
      <c r="BD19" s="536"/>
      <c r="BE19" s="65">
        <v>9.8352850678733006</v>
      </c>
      <c r="BF19" s="65">
        <v>2.44077647058824</v>
      </c>
      <c r="BG19" s="63">
        <v>30</v>
      </c>
      <c r="BH19" s="64"/>
      <c r="BI19" s="65">
        <v>21.750678733031702</v>
      </c>
      <c r="BJ19" s="65">
        <f>SUM(BE19,BF19,BI19)</f>
        <v>34.026740271493239</v>
      </c>
      <c r="BK19" s="67"/>
      <c r="BL19" s="65">
        <v>12.5018428424001</v>
      </c>
      <c r="BM19" s="65">
        <v>3</v>
      </c>
      <c r="BN19" s="65">
        <v>0</v>
      </c>
      <c r="BO19" s="65">
        <v>2.6211352103819201</v>
      </c>
      <c r="BP19" s="65">
        <f>SUM(BJ19,BL19,BM19,BN19,BO19)</f>
        <v>52.149718324275263</v>
      </c>
      <c r="BQ19" s="68"/>
      <c r="BR19" s="62">
        <v>20</v>
      </c>
      <c r="BS19" s="177"/>
      <c r="BT19" s="46"/>
    </row>
    <row r="20" spans="1:72" ht="20.25" customHeight="1" x14ac:dyDescent="0.55000000000000004">
      <c r="A20" s="90"/>
      <c r="B20" s="89"/>
      <c r="C20" s="90"/>
      <c r="D20" s="89"/>
      <c r="E20" s="90"/>
      <c r="F20" s="89"/>
      <c r="G20" s="90"/>
      <c r="H20" s="89"/>
      <c r="I20" s="126" t="str">
        <f t="shared" si="0"/>
        <v/>
      </c>
      <c r="J20" s="127"/>
      <c r="K20" s="127"/>
      <c r="L20" s="127"/>
      <c r="M20" s="120"/>
      <c r="N20" s="120"/>
      <c r="O20" s="120"/>
      <c r="P20" s="120"/>
      <c r="Q20" s="120"/>
      <c r="R20" s="120"/>
      <c r="S20" s="120"/>
      <c r="T20" s="127"/>
      <c r="U20" s="60"/>
      <c r="V20" s="61"/>
      <c r="W20" s="61"/>
      <c r="X20" s="61"/>
      <c r="Y20" s="61"/>
      <c r="Z20" s="548"/>
      <c r="AA20" s="547"/>
      <c r="AB20" s="547"/>
      <c r="AC20" s="2257"/>
      <c r="AD20" s="2258"/>
      <c r="AE20" s="2258"/>
      <c r="AF20" s="2259"/>
      <c r="AG20" s="2178"/>
      <c r="AH20" s="2185"/>
      <c r="AI20" s="1422"/>
      <c r="AJ20" s="1422"/>
      <c r="AK20" s="2170"/>
      <c r="AL20" s="1571"/>
      <c r="AM20" s="1571"/>
      <c r="AN20" s="2179"/>
      <c r="AO20" s="1825"/>
      <c r="AP20" s="2266"/>
      <c r="AQ20" s="2186"/>
      <c r="AR20" s="2092"/>
      <c r="AS20" s="2092"/>
      <c r="AT20" s="2092"/>
      <c r="AU20" s="2092"/>
      <c r="AV20" s="2098"/>
      <c r="AW20" s="2089"/>
      <c r="AX20" s="2916">
        <f t="shared" si="1"/>
        <v>0</v>
      </c>
      <c r="AY20" s="3042">
        <f>AX20/'Radiología simple.'!$AO$8</f>
        <v>0</v>
      </c>
      <c r="AZ20" s="3080"/>
      <c r="BA20" s="1640"/>
      <c r="BB20" s="536"/>
      <c r="BC20" s="536"/>
      <c r="BD20" s="536"/>
      <c r="BE20" s="65"/>
      <c r="BF20" s="65"/>
      <c r="BG20" s="63"/>
      <c r="BH20" s="64"/>
      <c r="BI20" s="65"/>
      <c r="BJ20" s="65"/>
      <c r="BK20" s="67"/>
      <c r="BL20" s="65"/>
      <c r="BM20" s="65"/>
      <c r="BN20" s="65"/>
      <c r="BO20" s="65"/>
      <c r="BP20" s="65"/>
      <c r="BQ20" s="68"/>
      <c r="BR20" s="62"/>
      <c r="BS20" s="177"/>
      <c r="BT20" s="46"/>
    </row>
    <row r="21" spans="1:72" ht="20.25" customHeight="1" x14ac:dyDescent="0.6">
      <c r="A21" s="90"/>
      <c r="B21" s="89"/>
      <c r="C21" s="90"/>
      <c r="D21" s="89"/>
      <c r="E21" s="90"/>
      <c r="F21" s="89"/>
      <c r="G21" s="90"/>
      <c r="H21" s="89"/>
      <c r="I21" s="126" t="str">
        <f t="shared" si="0"/>
        <v/>
      </c>
      <c r="J21" s="91">
        <v>145</v>
      </c>
      <c r="K21" s="1643" t="str">
        <f t="shared" ref="K21:K27" si="7">CONCATENATE(A21,B21,C21,D21,E21,F21,G21,H21)</f>
        <v/>
      </c>
      <c r="L21" s="127"/>
      <c r="M21" s="120"/>
      <c r="N21" s="120"/>
      <c r="O21" s="120"/>
      <c r="P21" s="120"/>
      <c r="Q21" s="120"/>
      <c r="R21" s="120"/>
      <c r="S21" s="120"/>
      <c r="T21" s="93" t="s">
        <v>119</v>
      </c>
      <c r="U21" s="103" t="s">
        <v>1962</v>
      </c>
      <c r="V21" s="176"/>
      <c r="W21" s="176"/>
      <c r="X21" s="103" t="s">
        <v>1962</v>
      </c>
      <c r="Y21" s="103"/>
      <c r="Z21" s="548"/>
      <c r="AA21" s="547"/>
      <c r="AB21" s="547"/>
      <c r="AC21" s="2257"/>
      <c r="AD21" s="2258"/>
      <c r="AE21" s="2258"/>
      <c r="AF21" s="2259"/>
      <c r="AG21" s="2178"/>
      <c r="AH21" s="2185"/>
      <c r="AI21" s="1422"/>
      <c r="AJ21" s="1422"/>
      <c r="AK21" s="2170"/>
      <c r="AL21" s="1571"/>
      <c r="AM21" s="1571"/>
      <c r="AN21" s="2179"/>
      <c r="AO21" s="1825"/>
      <c r="AP21" s="2266"/>
      <c r="AQ21" s="2186"/>
      <c r="AR21" s="2092"/>
      <c r="AS21" s="2092"/>
      <c r="AT21" s="2092"/>
      <c r="AU21" s="2092"/>
      <c r="AV21" s="2098"/>
      <c r="AW21" s="2089"/>
      <c r="AX21" s="2916">
        <f t="shared" si="1"/>
        <v>0</v>
      </c>
      <c r="AY21" s="3042">
        <f>AX21/'Radiología simple.'!$AO$8</f>
        <v>0</v>
      </c>
      <c r="AZ21" s="3080"/>
      <c r="BA21" s="1640"/>
      <c r="BB21" s="536"/>
      <c r="BC21" s="536"/>
      <c r="BD21" s="536"/>
      <c r="BE21" s="65"/>
      <c r="BF21" s="65"/>
      <c r="BG21" s="63"/>
      <c r="BH21" s="64"/>
      <c r="BI21" s="65"/>
      <c r="BJ21" s="65"/>
      <c r="BK21" s="67"/>
      <c r="BL21" s="65"/>
      <c r="BM21" s="65"/>
      <c r="BN21" s="65"/>
      <c r="BO21" s="65"/>
      <c r="BP21" s="65"/>
      <c r="BQ21" s="68"/>
      <c r="BR21" s="62"/>
      <c r="BS21" s="177"/>
      <c r="BT21" s="46"/>
    </row>
    <row r="22" spans="1:72" ht="20.25" customHeight="1" x14ac:dyDescent="0.55000000000000004">
      <c r="A22" s="90">
        <v>0</v>
      </c>
      <c r="B22" s="89">
        <v>4</v>
      </c>
      <c r="C22" s="90">
        <v>0</v>
      </c>
      <c r="D22" s="89">
        <v>8</v>
      </c>
      <c r="E22" s="90">
        <v>0</v>
      </c>
      <c r="F22" s="89">
        <v>1</v>
      </c>
      <c r="G22" s="90">
        <v>0</v>
      </c>
      <c r="H22" s="89">
        <v>1</v>
      </c>
      <c r="I22" s="126" t="s">
        <v>3242</v>
      </c>
      <c r="J22" s="127"/>
      <c r="K22" s="1643" t="str">
        <f t="shared" si="7"/>
        <v>04080101</v>
      </c>
      <c r="L22" s="127">
        <v>71451</v>
      </c>
      <c r="M22" s="120"/>
      <c r="N22" s="120"/>
      <c r="O22" s="120"/>
      <c r="P22" s="120"/>
      <c r="Q22" s="120"/>
      <c r="R22" s="120"/>
      <c r="S22" s="120"/>
      <c r="T22" s="93" t="s">
        <v>119</v>
      </c>
      <c r="U22" s="149" t="s">
        <v>1963</v>
      </c>
      <c r="V22" s="61"/>
      <c r="W22" s="61"/>
      <c r="X22" s="94" t="s">
        <v>1963</v>
      </c>
      <c r="Y22" s="94"/>
      <c r="Z22" s="548"/>
      <c r="AA22" s="547"/>
      <c r="AB22" s="547"/>
      <c r="AC22" s="2257">
        <v>3.7654986685758236</v>
      </c>
      <c r="AD22" s="2258"/>
      <c r="AE22" s="2258">
        <v>2.9333375096132523</v>
      </c>
      <c r="AF22" s="2259"/>
      <c r="AG22" s="2178">
        <v>20</v>
      </c>
      <c r="AH22" s="2178">
        <v>20</v>
      </c>
      <c r="AI22" s="1422"/>
      <c r="AJ22" s="1422"/>
      <c r="AK22" s="2170"/>
      <c r="AL22" s="1571"/>
      <c r="AM22" s="1571"/>
      <c r="AN22" s="2179"/>
      <c r="AO22" s="1825"/>
      <c r="AP22" s="2266">
        <v>20</v>
      </c>
      <c r="AQ22" s="2266">
        <v>20</v>
      </c>
      <c r="AR22" s="2092"/>
      <c r="AS22" s="2092"/>
      <c r="AT22" s="2092"/>
      <c r="AU22" s="2092"/>
      <c r="AV22" s="2098"/>
      <c r="AW22" s="2089"/>
      <c r="AX22" s="2916">
        <f t="shared" si="1"/>
        <v>0</v>
      </c>
      <c r="AY22" s="3042">
        <f>AX22/'Radiología simple.'!$AO$8</f>
        <v>0</v>
      </c>
      <c r="AZ22" s="3080"/>
      <c r="BA22" s="1640"/>
      <c r="BB22" s="536"/>
      <c r="BC22" s="536"/>
      <c r="BD22" s="536"/>
      <c r="BE22" s="65">
        <v>6.5568567119155396</v>
      </c>
      <c r="BF22" s="65">
        <v>0</v>
      </c>
      <c r="BG22" s="63">
        <v>20</v>
      </c>
      <c r="BH22" s="64"/>
      <c r="BI22" s="65">
        <v>14.500452488687801</v>
      </c>
      <c r="BJ22" s="65">
        <f t="shared" ref="BJ22:BJ27" si="8">SUM(BE22,BF22,BI22)</f>
        <v>21.057309200603342</v>
      </c>
      <c r="BK22" s="67"/>
      <c r="BL22" s="65">
        <v>2.9932733973015799</v>
      </c>
      <c r="BM22" s="65">
        <v>0</v>
      </c>
      <c r="BN22" s="65">
        <v>0</v>
      </c>
      <c r="BO22" s="65">
        <v>0.98104170433137505</v>
      </c>
      <c r="BP22" s="65">
        <f t="shared" ref="BP22:BP27" si="9">SUM(BJ22,BL22,BM22,BN22,BO22)</f>
        <v>25.031624302236295</v>
      </c>
      <c r="BQ22" s="68"/>
      <c r="BR22" s="62"/>
      <c r="BS22" s="177"/>
      <c r="BT22" s="46"/>
    </row>
    <row r="23" spans="1:72" ht="20.25" customHeight="1" x14ac:dyDescent="0.55000000000000004">
      <c r="A23" s="90">
        <v>0</v>
      </c>
      <c r="B23" s="89">
        <v>4</v>
      </c>
      <c r="C23" s="90">
        <v>0</v>
      </c>
      <c r="D23" s="89">
        <v>8</v>
      </c>
      <c r="E23" s="90">
        <v>0</v>
      </c>
      <c r="F23" s="89">
        <v>2</v>
      </c>
      <c r="G23" s="90">
        <v>0</v>
      </c>
      <c r="H23" s="89">
        <v>1</v>
      </c>
      <c r="I23" s="126" t="s">
        <v>3243</v>
      </c>
      <c r="J23" s="127"/>
      <c r="K23" s="1643" t="str">
        <f t="shared" si="7"/>
        <v>04080201</v>
      </c>
      <c r="L23" s="127">
        <v>71452</v>
      </c>
      <c r="M23" s="120"/>
      <c r="N23" s="120"/>
      <c r="O23" s="120"/>
      <c r="P23" s="120"/>
      <c r="Q23" s="120"/>
      <c r="R23" s="120"/>
      <c r="S23" s="120"/>
      <c r="T23" s="93" t="s">
        <v>119</v>
      </c>
      <c r="U23" s="149" t="s">
        <v>1964</v>
      </c>
      <c r="V23" s="61"/>
      <c r="W23" s="61"/>
      <c r="X23" s="94" t="s">
        <v>1964</v>
      </c>
      <c r="Y23" s="94"/>
      <c r="Z23" s="548" t="s">
        <v>649</v>
      </c>
      <c r="AA23" s="547"/>
      <c r="AB23" s="547"/>
      <c r="AC23" s="2257">
        <v>6.8827493342879089</v>
      </c>
      <c r="AD23" s="2258"/>
      <c r="AE23" s="2258">
        <v>12.763572168924167</v>
      </c>
      <c r="AF23" s="2259"/>
      <c r="AG23" s="2178">
        <v>40</v>
      </c>
      <c r="AH23" s="2178">
        <v>40</v>
      </c>
      <c r="AI23" s="1422"/>
      <c r="AJ23" s="1422"/>
      <c r="AK23" s="2170"/>
      <c r="AL23" s="1571"/>
      <c r="AM23" s="1571"/>
      <c r="AN23" s="2179"/>
      <c r="AO23" s="1825"/>
      <c r="AP23" s="2266">
        <v>35</v>
      </c>
      <c r="AQ23" s="2266">
        <v>35</v>
      </c>
      <c r="AR23" s="2092"/>
      <c r="AS23" s="2092"/>
      <c r="AT23" s="2092"/>
      <c r="AU23" s="2092"/>
      <c r="AV23" s="2098"/>
      <c r="AW23" s="2089"/>
      <c r="AX23" s="2916">
        <f t="shared" si="1"/>
        <v>0</v>
      </c>
      <c r="AY23" s="3042">
        <f>AX23/'Radiología simple.'!$AO$8</f>
        <v>0</v>
      </c>
      <c r="AZ23" s="3080"/>
      <c r="BA23" s="1640"/>
      <c r="BB23" s="536"/>
      <c r="BC23" s="536"/>
      <c r="BD23" s="536"/>
      <c r="BE23" s="65">
        <v>13.113713423831101</v>
      </c>
      <c r="BF23" s="65">
        <v>0</v>
      </c>
      <c r="BG23" s="63">
        <v>35</v>
      </c>
      <c r="BH23" s="64"/>
      <c r="BI23" s="65">
        <v>25.375791855203602</v>
      </c>
      <c r="BJ23" s="65">
        <f t="shared" si="8"/>
        <v>38.489505279034702</v>
      </c>
      <c r="BK23" s="67"/>
      <c r="BL23" s="65">
        <v>5.9865467946031599</v>
      </c>
      <c r="BM23" s="65">
        <v>63.460799999999999</v>
      </c>
      <c r="BN23" s="65">
        <v>0</v>
      </c>
      <c r="BO23" s="65">
        <v>0.98104170433137505</v>
      </c>
      <c r="BP23" s="65">
        <f t="shared" si="9"/>
        <v>108.91789377796923</v>
      </c>
      <c r="BQ23" s="68"/>
      <c r="BR23" s="62">
        <v>5</v>
      </c>
      <c r="BS23" s="177"/>
      <c r="BT23" s="46"/>
    </row>
    <row r="24" spans="1:72" ht="20.25" customHeight="1" x14ac:dyDescent="0.55000000000000004">
      <c r="A24" s="90">
        <v>0</v>
      </c>
      <c r="B24" s="89">
        <v>4</v>
      </c>
      <c r="C24" s="90">
        <v>0</v>
      </c>
      <c r="D24" s="89">
        <v>8</v>
      </c>
      <c r="E24" s="90">
        <v>0</v>
      </c>
      <c r="F24" s="89">
        <v>3</v>
      </c>
      <c r="G24" s="90">
        <v>0</v>
      </c>
      <c r="H24" s="89">
        <v>1</v>
      </c>
      <c r="I24" s="126" t="s">
        <v>3244</v>
      </c>
      <c r="J24" s="127"/>
      <c r="K24" s="1643" t="str">
        <f t="shared" si="7"/>
        <v>04080301</v>
      </c>
      <c r="L24" s="127">
        <v>71453</v>
      </c>
      <c r="M24" s="120"/>
      <c r="N24" s="120"/>
      <c r="O24" s="120"/>
      <c r="P24" s="120"/>
      <c r="Q24" s="120"/>
      <c r="R24" s="120"/>
      <c r="S24" s="120"/>
      <c r="T24" s="93" t="s">
        <v>119</v>
      </c>
      <c r="U24" s="149" t="s">
        <v>1965</v>
      </c>
      <c r="V24" s="61"/>
      <c r="W24" s="61"/>
      <c r="X24" s="94" t="s">
        <v>1965</v>
      </c>
      <c r="Y24" s="94"/>
      <c r="Z24" s="548"/>
      <c r="AA24" s="547"/>
      <c r="AB24" s="547"/>
      <c r="AC24" s="2257">
        <v>3.7654986685758236</v>
      </c>
      <c r="AD24" s="2258"/>
      <c r="AE24" s="2258">
        <v>2.9333375096132523</v>
      </c>
      <c r="AF24" s="2259"/>
      <c r="AG24" s="2178">
        <v>20</v>
      </c>
      <c r="AH24" s="2178">
        <v>20</v>
      </c>
      <c r="AI24" s="1422"/>
      <c r="AJ24" s="1422"/>
      <c r="AK24" s="2170"/>
      <c r="AL24" s="1571"/>
      <c r="AM24" s="1571"/>
      <c r="AN24" s="2179"/>
      <c r="AO24" s="1825"/>
      <c r="AP24" s="2266">
        <v>20</v>
      </c>
      <c r="AQ24" s="2266">
        <v>20</v>
      </c>
      <c r="AR24" s="2092"/>
      <c r="AS24" s="2092"/>
      <c r="AT24" s="2092"/>
      <c r="AU24" s="2092"/>
      <c r="AV24" s="2098"/>
      <c r="AW24" s="2089"/>
      <c r="AX24" s="2916">
        <f t="shared" si="1"/>
        <v>0</v>
      </c>
      <c r="AY24" s="3042">
        <f>AX24/'Radiología simple.'!$AO$8</f>
        <v>0</v>
      </c>
      <c r="AZ24" s="3080"/>
      <c r="BA24" s="1640"/>
      <c r="BB24" s="536"/>
      <c r="BC24" s="536"/>
      <c r="BD24" s="536"/>
      <c r="BE24" s="65">
        <v>6.5568567119155396</v>
      </c>
      <c r="BF24" s="65">
        <v>0</v>
      </c>
      <c r="BG24" s="63">
        <v>20</v>
      </c>
      <c r="BH24" s="64"/>
      <c r="BI24" s="65">
        <v>14.500452488687801</v>
      </c>
      <c r="BJ24" s="65">
        <f t="shared" si="8"/>
        <v>21.057309200603342</v>
      </c>
      <c r="BK24" s="67"/>
      <c r="BL24" s="65">
        <v>2.9932733973015799</v>
      </c>
      <c r="BM24" s="65">
        <v>0</v>
      </c>
      <c r="BN24" s="65">
        <v>0</v>
      </c>
      <c r="BO24" s="65">
        <v>0.98104170433137505</v>
      </c>
      <c r="BP24" s="65">
        <f t="shared" si="9"/>
        <v>25.031624302236295</v>
      </c>
      <c r="BQ24" s="68"/>
      <c r="BR24" s="62"/>
      <c r="BS24" s="177"/>
      <c r="BT24" s="46"/>
    </row>
    <row r="25" spans="1:72" ht="20.25" customHeight="1" x14ac:dyDescent="0.55000000000000004">
      <c r="A25" s="90">
        <v>0</v>
      </c>
      <c r="B25" s="89">
        <v>4</v>
      </c>
      <c r="C25" s="90">
        <v>0</v>
      </c>
      <c r="D25" s="89">
        <v>8</v>
      </c>
      <c r="E25" s="90">
        <v>0</v>
      </c>
      <c r="F25" s="89">
        <v>4</v>
      </c>
      <c r="G25" s="90">
        <v>0</v>
      </c>
      <c r="H25" s="89">
        <v>1</v>
      </c>
      <c r="I25" s="126" t="s">
        <v>3245</v>
      </c>
      <c r="J25" s="127"/>
      <c r="K25" s="1643" t="str">
        <f t="shared" si="7"/>
        <v>04080401</v>
      </c>
      <c r="L25" s="127">
        <v>71454</v>
      </c>
      <c r="M25" s="120"/>
      <c r="N25" s="120"/>
      <c r="O25" s="120"/>
      <c r="P25" s="120"/>
      <c r="Q25" s="120"/>
      <c r="R25" s="120"/>
      <c r="S25" s="120"/>
      <c r="T25" s="93" t="s">
        <v>119</v>
      </c>
      <c r="U25" s="149" t="s">
        <v>1966</v>
      </c>
      <c r="V25" s="61"/>
      <c r="W25" s="61"/>
      <c r="X25" s="94" t="s">
        <v>1966</v>
      </c>
      <c r="Y25" s="94"/>
      <c r="Z25" s="548"/>
      <c r="AA25" s="547"/>
      <c r="AB25" s="547"/>
      <c r="AC25" s="2257">
        <v>3.7654986685758236</v>
      </c>
      <c r="AD25" s="2258"/>
      <c r="AE25" s="2258">
        <v>2.9333375096132523</v>
      </c>
      <c r="AF25" s="2259"/>
      <c r="AG25" s="2178">
        <v>20</v>
      </c>
      <c r="AH25" s="2178">
        <v>20</v>
      </c>
      <c r="AI25" s="1422"/>
      <c r="AJ25" s="1422"/>
      <c r="AK25" s="2170"/>
      <c r="AL25" s="1571"/>
      <c r="AM25" s="1571"/>
      <c r="AN25" s="2179"/>
      <c r="AO25" s="1825"/>
      <c r="AP25" s="2266">
        <v>20</v>
      </c>
      <c r="AQ25" s="2266">
        <v>20</v>
      </c>
      <c r="AR25" s="2092"/>
      <c r="AS25" s="2092"/>
      <c r="AT25" s="2092"/>
      <c r="AU25" s="2092"/>
      <c r="AV25" s="2098"/>
      <c r="AW25" s="2089"/>
      <c r="AX25" s="2916">
        <f t="shared" si="1"/>
        <v>0</v>
      </c>
      <c r="AY25" s="3042">
        <f>AX25/'Radiología simple.'!$AO$8</f>
        <v>0</v>
      </c>
      <c r="AZ25" s="3080"/>
      <c r="BA25" s="1640"/>
      <c r="BB25" s="536"/>
      <c r="BC25" s="536"/>
      <c r="BD25" s="536"/>
      <c r="BE25" s="65">
        <v>6.5568567119155396</v>
      </c>
      <c r="BF25" s="65">
        <v>0</v>
      </c>
      <c r="BG25" s="63">
        <v>20</v>
      </c>
      <c r="BH25" s="64"/>
      <c r="BI25" s="65">
        <v>14.500452488687801</v>
      </c>
      <c r="BJ25" s="65">
        <f t="shared" si="8"/>
        <v>21.057309200603342</v>
      </c>
      <c r="BK25" s="67"/>
      <c r="BL25" s="65">
        <v>2.9932733973015799</v>
      </c>
      <c r="BM25" s="65">
        <v>0</v>
      </c>
      <c r="BN25" s="65">
        <v>0</v>
      </c>
      <c r="BO25" s="65">
        <v>0.98104170433137505</v>
      </c>
      <c r="BP25" s="65">
        <f t="shared" si="9"/>
        <v>25.031624302236295</v>
      </c>
      <c r="BQ25" s="68"/>
      <c r="BR25" s="62"/>
      <c r="BS25" s="177"/>
      <c r="BT25" s="46"/>
    </row>
    <row r="26" spans="1:72" ht="20.25" customHeight="1" x14ac:dyDescent="0.55000000000000004">
      <c r="A26" s="90">
        <v>0</v>
      </c>
      <c r="B26" s="89">
        <v>4</v>
      </c>
      <c r="C26" s="90">
        <v>0</v>
      </c>
      <c r="D26" s="89">
        <v>8</v>
      </c>
      <c r="E26" s="90">
        <v>0</v>
      </c>
      <c r="F26" s="89">
        <v>5</v>
      </c>
      <c r="G26" s="90">
        <v>0</v>
      </c>
      <c r="H26" s="89">
        <v>1</v>
      </c>
      <c r="I26" s="126" t="s">
        <v>3246</v>
      </c>
      <c r="J26" s="127"/>
      <c r="K26" s="1643" t="str">
        <f t="shared" si="7"/>
        <v>04080501</v>
      </c>
      <c r="L26" s="127">
        <v>71456</v>
      </c>
      <c r="M26" s="120"/>
      <c r="N26" s="120"/>
      <c r="O26" s="120"/>
      <c r="P26" s="120"/>
      <c r="Q26" s="120"/>
      <c r="R26" s="120"/>
      <c r="S26" s="120"/>
      <c r="T26" s="93" t="s">
        <v>119</v>
      </c>
      <c r="U26" s="149" t="s">
        <v>1967</v>
      </c>
      <c r="V26" s="61"/>
      <c r="W26" s="61"/>
      <c r="X26" s="94" t="s">
        <v>1968</v>
      </c>
      <c r="Y26" s="94"/>
      <c r="Z26" s="548"/>
      <c r="AA26" s="547"/>
      <c r="AB26" s="547"/>
      <c r="AC26" s="2257">
        <v>3.7654986685758236</v>
      </c>
      <c r="AD26" s="2258"/>
      <c r="AE26" s="2258">
        <v>2.9333375096132523</v>
      </c>
      <c r="AF26" s="2259"/>
      <c r="AG26" s="2178">
        <v>20</v>
      </c>
      <c r="AH26" s="2178">
        <v>20</v>
      </c>
      <c r="AI26" s="1422"/>
      <c r="AJ26" s="1422"/>
      <c r="AK26" s="2170"/>
      <c r="AL26" s="1571"/>
      <c r="AM26" s="1571"/>
      <c r="AN26" s="2179"/>
      <c r="AO26" s="1825"/>
      <c r="AP26" s="2266">
        <v>20</v>
      </c>
      <c r="AQ26" s="2266">
        <v>20</v>
      </c>
      <c r="AR26" s="2092"/>
      <c r="AS26" s="2092"/>
      <c r="AT26" s="2092"/>
      <c r="AU26" s="2092"/>
      <c r="AV26" s="2098"/>
      <c r="AW26" s="2089"/>
      <c r="AX26" s="2916">
        <f t="shared" si="1"/>
        <v>0</v>
      </c>
      <c r="AY26" s="3042">
        <f>AX26/'Radiología simple.'!$AO$8</f>
        <v>0</v>
      </c>
      <c r="AZ26" s="3080"/>
      <c r="BA26" s="1640"/>
      <c r="BB26" s="536"/>
      <c r="BC26" s="536"/>
      <c r="BD26" s="536"/>
      <c r="BE26" s="65">
        <v>6.5568567119155396</v>
      </c>
      <c r="BF26" s="65">
        <v>0</v>
      </c>
      <c r="BG26" s="63">
        <v>20</v>
      </c>
      <c r="BH26" s="64"/>
      <c r="BI26" s="65">
        <v>14.500452488687801</v>
      </c>
      <c r="BJ26" s="65">
        <f t="shared" si="8"/>
        <v>21.057309200603342</v>
      </c>
      <c r="BK26" s="67"/>
      <c r="BL26" s="65">
        <v>2.9932733973015799</v>
      </c>
      <c r="BM26" s="65">
        <v>0</v>
      </c>
      <c r="BN26" s="65">
        <v>0</v>
      </c>
      <c r="BO26" s="65">
        <v>0.98104170433137505</v>
      </c>
      <c r="BP26" s="65">
        <f t="shared" si="9"/>
        <v>25.031624302236295</v>
      </c>
      <c r="BQ26" s="68"/>
      <c r="BR26" s="62"/>
      <c r="BS26" s="177"/>
      <c r="BT26" s="46"/>
    </row>
    <row r="27" spans="1:72" ht="20.25" customHeight="1" x14ac:dyDescent="0.55000000000000004">
      <c r="A27" s="90">
        <v>0</v>
      </c>
      <c r="B27" s="89">
        <v>4</v>
      </c>
      <c r="C27" s="90">
        <v>0</v>
      </c>
      <c r="D27" s="89">
        <v>8</v>
      </c>
      <c r="E27" s="90">
        <v>0</v>
      </c>
      <c r="F27" s="89">
        <v>6</v>
      </c>
      <c r="G27" s="90">
        <v>0</v>
      </c>
      <c r="H27" s="89">
        <v>1</v>
      </c>
      <c r="I27" s="126" t="s">
        <v>3247</v>
      </c>
      <c r="J27" s="127"/>
      <c r="K27" s="1643" t="str">
        <f t="shared" si="7"/>
        <v>04080601</v>
      </c>
      <c r="L27" s="93" t="s">
        <v>309</v>
      </c>
      <c r="M27" s="216"/>
      <c r="N27" s="216"/>
      <c r="O27" s="216"/>
      <c r="P27" s="216"/>
      <c r="Q27" s="216"/>
      <c r="R27" s="216"/>
      <c r="S27" s="216"/>
      <c r="T27" s="93" t="s">
        <v>119</v>
      </c>
      <c r="U27" s="149" t="s">
        <v>1969</v>
      </c>
      <c r="V27" s="61"/>
      <c r="W27" s="61"/>
      <c r="X27" s="94" t="s">
        <v>1970</v>
      </c>
      <c r="Y27" s="94"/>
      <c r="Z27" s="548"/>
      <c r="AA27" s="547"/>
      <c r="AB27" s="547"/>
      <c r="AC27" s="2257">
        <v>4.7068733357197683</v>
      </c>
      <c r="AD27" s="2258"/>
      <c r="AE27" s="2258">
        <v>3.6379309791647163</v>
      </c>
      <c r="AF27" s="2259"/>
      <c r="AG27" s="2178">
        <v>25</v>
      </c>
      <c r="AH27" s="2178">
        <v>25</v>
      </c>
      <c r="AI27" s="1422"/>
      <c r="AJ27" s="1422"/>
      <c r="AK27" s="2170"/>
      <c r="AL27" s="1571"/>
      <c r="AM27" s="1571"/>
      <c r="AN27" s="2179"/>
      <c r="AO27" s="1825"/>
      <c r="AP27" s="2266">
        <v>25</v>
      </c>
      <c r="AQ27" s="2266">
        <v>25</v>
      </c>
      <c r="AR27" s="2092"/>
      <c r="AS27" s="2092"/>
      <c r="AT27" s="2092"/>
      <c r="AU27" s="2092"/>
      <c r="AV27" s="2098"/>
      <c r="AW27" s="2089"/>
      <c r="AX27" s="2916">
        <f t="shared" si="1"/>
        <v>0</v>
      </c>
      <c r="AY27" s="3042">
        <f>AX27/'Radiología simple.'!$AO$8</f>
        <v>0</v>
      </c>
      <c r="AZ27" s="3080"/>
      <c r="BA27" s="1640"/>
      <c r="BB27" s="536"/>
      <c r="BC27" s="536"/>
      <c r="BD27" s="536"/>
      <c r="BE27" s="65">
        <v>8.1960708898944201</v>
      </c>
      <c r="BF27" s="65">
        <v>0</v>
      </c>
      <c r="BG27" s="63">
        <v>25</v>
      </c>
      <c r="BH27" s="64"/>
      <c r="BI27" s="65">
        <v>18.125565610859699</v>
      </c>
      <c r="BJ27" s="65">
        <f t="shared" si="8"/>
        <v>26.321636500754117</v>
      </c>
      <c r="BK27" s="67"/>
      <c r="BL27" s="65">
        <v>3.7415917466269799</v>
      </c>
      <c r="BM27" s="65">
        <v>0</v>
      </c>
      <c r="BN27" s="65">
        <v>0</v>
      </c>
      <c r="BO27" s="65">
        <v>0.98104170433137505</v>
      </c>
      <c r="BP27" s="65">
        <f t="shared" si="9"/>
        <v>31.044269951712472</v>
      </c>
      <c r="BQ27" s="68"/>
      <c r="BR27" s="62"/>
      <c r="BS27" s="177"/>
      <c r="BT27" s="46"/>
    </row>
    <row r="28" spans="1:72" ht="20.25" customHeight="1" x14ac:dyDescent="0.55000000000000004">
      <c r="A28" s="90"/>
      <c r="B28" s="89"/>
      <c r="C28" s="90"/>
      <c r="D28" s="89"/>
      <c r="E28" s="90"/>
      <c r="F28" s="89"/>
      <c r="G28" s="90"/>
      <c r="H28" s="89"/>
      <c r="I28" s="126" t="str">
        <f t="shared" si="0"/>
        <v/>
      </c>
      <c r="J28" s="127"/>
      <c r="K28" s="127"/>
      <c r="L28" s="127"/>
      <c r="M28" s="120"/>
      <c r="N28" s="120"/>
      <c r="O28" s="120"/>
      <c r="P28" s="120"/>
      <c r="Q28" s="120"/>
      <c r="R28" s="120"/>
      <c r="S28" s="120"/>
      <c r="T28" s="127"/>
      <c r="U28" s="60"/>
      <c r="V28" s="138"/>
      <c r="W28" s="138"/>
      <c r="X28" s="138"/>
      <c r="Y28" s="138"/>
      <c r="Z28" s="548"/>
      <c r="AA28" s="547"/>
      <c r="AB28" s="547"/>
      <c r="AC28" s="2257"/>
      <c r="AD28" s="2258"/>
      <c r="AE28" s="2258"/>
      <c r="AF28" s="2259"/>
      <c r="AG28" s="2178"/>
      <c r="AH28" s="2185"/>
      <c r="AI28" s="1422"/>
      <c r="AJ28" s="1422"/>
      <c r="AK28" s="2170"/>
      <c r="AL28" s="1571"/>
      <c r="AM28" s="1571"/>
      <c r="AN28" s="2179"/>
      <c r="AO28" s="1825"/>
      <c r="AP28" s="2266"/>
      <c r="AQ28" s="2186"/>
      <c r="AR28" s="2092"/>
      <c r="AS28" s="2092"/>
      <c r="AT28" s="2092"/>
      <c r="AU28" s="2092"/>
      <c r="AV28" s="2098"/>
      <c r="AW28" s="2089"/>
      <c r="AX28" s="2916">
        <f t="shared" si="1"/>
        <v>0</v>
      </c>
      <c r="AY28" s="3042">
        <f>AX28/'Radiología simple.'!$AO$8</f>
        <v>0</v>
      </c>
      <c r="AZ28" s="3080"/>
      <c r="BA28" s="1640"/>
      <c r="BB28" s="536"/>
      <c r="BC28" s="536"/>
      <c r="BD28" s="536"/>
      <c r="BE28" s="65"/>
      <c r="BF28" s="65"/>
      <c r="BG28" s="63"/>
      <c r="BH28" s="64"/>
      <c r="BI28" s="65"/>
      <c r="BJ28" s="65"/>
      <c r="BK28" s="67"/>
      <c r="BL28" s="65"/>
      <c r="BM28" s="65"/>
      <c r="BN28" s="65"/>
      <c r="BO28" s="65"/>
      <c r="BP28" s="65"/>
      <c r="BQ28" s="68"/>
      <c r="BR28" s="62"/>
      <c r="BS28" s="177"/>
      <c r="BT28" s="46"/>
    </row>
    <row r="29" spans="1:72" ht="20.25" customHeight="1" x14ac:dyDescent="0.6">
      <c r="A29" s="90"/>
      <c r="B29" s="89"/>
      <c r="C29" s="90"/>
      <c r="D29" s="89"/>
      <c r="E29" s="90"/>
      <c r="F29" s="89"/>
      <c r="G29" s="90"/>
      <c r="H29" s="89"/>
      <c r="I29" s="126" t="str">
        <f t="shared" si="0"/>
        <v/>
      </c>
      <c r="J29" s="91">
        <v>300</v>
      </c>
      <c r="K29" s="91"/>
      <c r="L29" s="91"/>
      <c r="M29" s="92"/>
      <c r="N29" s="92"/>
      <c r="O29" s="92"/>
      <c r="P29" s="92"/>
      <c r="Q29" s="92"/>
      <c r="R29" s="92"/>
      <c r="S29" s="92"/>
      <c r="T29" s="93" t="s">
        <v>119</v>
      </c>
      <c r="U29" s="346" t="s">
        <v>1971</v>
      </c>
      <c r="V29" s="347"/>
      <c r="W29" s="347"/>
      <c r="X29" s="103" t="s">
        <v>1972</v>
      </c>
      <c r="Y29" s="103"/>
      <c r="Z29" s="548"/>
      <c r="AA29" s="547"/>
      <c r="AB29" s="547"/>
      <c r="AC29" s="2257"/>
      <c r="AD29" s="2258"/>
      <c r="AE29" s="2258"/>
      <c r="AF29" s="2259"/>
      <c r="AG29" s="2178"/>
      <c r="AH29" s="2185"/>
      <c r="AI29" s="1422"/>
      <c r="AJ29" s="1422"/>
      <c r="AK29" s="2170"/>
      <c r="AL29" s="1571"/>
      <c r="AM29" s="1571"/>
      <c r="AN29" s="2179"/>
      <c r="AO29" s="1825"/>
      <c r="AP29" s="2266"/>
      <c r="AQ29" s="2186"/>
      <c r="AR29" s="2092"/>
      <c r="AS29" s="2092"/>
      <c r="AT29" s="2092"/>
      <c r="AU29" s="2092"/>
      <c r="AV29" s="2098"/>
      <c r="AW29" s="2089"/>
      <c r="AX29" s="2916">
        <f t="shared" si="1"/>
        <v>0</v>
      </c>
      <c r="AY29" s="3042">
        <f>AX29/'Radiología simple.'!$AO$8</f>
        <v>0</v>
      </c>
      <c r="AZ29" s="3080"/>
      <c r="BA29" s="1640"/>
      <c r="BB29" s="536"/>
      <c r="BC29" s="536"/>
      <c r="BD29" s="536"/>
      <c r="BE29" s="65"/>
      <c r="BF29" s="65"/>
      <c r="BG29" s="63"/>
      <c r="BH29" s="64"/>
      <c r="BI29" s="65"/>
      <c r="BJ29" s="65"/>
      <c r="BK29" s="67"/>
      <c r="BL29" s="65"/>
      <c r="BM29" s="65"/>
      <c r="BN29" s="348"/>
      <c r="BO29" s="65"/>
      <c r="BP29" s="65"/>
      <c r="BQ29" s="68"/>
      <c r="BR29" s="62"/>
      <c r="BS29" s="177"/>
      <c r="BT29" s="46"/>
    </row>
    <row r="30" spans="1:72" ht="20.25" customHeight="1" x14ac:dyDescent="0.6">
      <c r="A30" s="90">
        <v>0</v>
      </c>
      <c r="B30" s="89">
        <v>7</v>
      </c>
      <c r="C30" s="90">
        <v>0</v>
      </c>
      <c r="D30" s="89">
        <v>8</v>
      </c>
      <c r="E30" s="90">
        <v>0</v>
      </c>
      <c r="F30" s="89">
        <v>1</v>
      </c>
      <c r="G30" s="90">
        <v>0</v>
      </c>
      <c r="H30" s="89">
        <v>0</v>
      </c>
      <c r="I30" s="126" t="s">
        <v>3248</v>
      </c>
      <c r="J30" s="91"/>
      <c r="K30" s="1643" t="str">
        <f t="shared" ref="K30:K33" si="10">CONCATENATE(A30,B30,C30,D30,E30,F30,G30,H30)</f>
        <v>07080100</v>
      </c>
      <c r="L30" s="91"/>
      <c r="M30" s="92"/>
      <c r="N30" s="92"/>
      <c r="O30" s="92"/>
      <c r="P30" s="92"/>
      <c r="Q30" s="92"/>
      <c r="R30" s="92"/>
      <c r="S30" s="92"/>
      <c r="T30" s="93" t="s">
        <v>119</v>
      </c>
      <c r="U30" s="249" t="s">
        <v>1973</v>
      </c>
      <c r="V30" s="349"/>
      <c r="W30" s="349"/>
      <c r="X30" s="144"/>
      <c r="Y30" s="144"/>
      <c r="Z30" s="548"/>
      <c r="AA30" s="547"/>
      <c r="AB30" s="547"/>
      <c r="AC30" s="2257"/>
      <c r="AD30" s="2258"/>
      <c r="AE30" s="2258"/>
      <c r="AF30" s="2259"/>
      <c r="AG30" s="2178"/>
      <c r="AH30" s="2185"/>
      <c r="AI30" s="1422"/>
      <c r="AJ30" s="1422"/>
      <c r="AK30" s="2170"/>
      <c r="AL30" s="1571"/>
      <c r="AM30" s="1571"/>
      <c r="AN30" s="2179"/>
      <c r="AO30" s="1825"/>
      <c r="AP30" s="2266"/>
      <c r="AQ30" s="2186"/>
      <c r="AR30" s="2092"/>
      <c r="AS30" s="2092"/>
      <c r="AT30" s="2092"/>
      <c r="AU30" s="2092"/>
      <c r="AV30" s="2098"/>
      <c r="AW30" s="2089"/>
      <c r="AX30" s="2916">
        <f t="shared" si="1"/>
        <v>0</v>
      </c>
      <c r="AY30" s="3042">
        <f>AX30/'Radiología simple.'!$AO$8</f>
        <v>0</v>
      </c>
      <c r="AZ30" s="3080"/>
      <c r="BA30" s="1640"/>
      <c r="BB30" s="536"/>
      <c r="BC30" s="536"/>
      <c r="BD30" s="536"/>
      <c r="BE30" s="65"/>
      <c r="BF30" s="65"/>
      <c r="BG30" s="63"/>
      <c r="BH30" s="64"/>
      <c r="BI30" s="65"/>
      <c r="BJ30" s="65"/>
      <c r="BK30" s="67"/>
      <c r="BL30" s="65"/>
      <c r="BM30" s="65"/>
      <c r="BN30" s="350"/>
      <c r="BO30" s="65"/>
      <c r="BP30" s="65"/>
      <c r="BQ30" s="68"/>
      <c r="BR30" s="62"/>
      <c r="BS30" s="177"/>
      <c r="BT30" s="46"/>
    </row>
    <row r="31" spans="1:72" ht="20.25" customHeight="1" x14ac:dyDescent="0.55000000000000004">
      <c r="A31" s="90">
        <v>0</v>
      </c>
      <c r="B31" s="89">
        <v>7</v>
      </c>
      <c r="C31" s="90">
        <v>0</v>
      </c>
      <c r="D31" s="89">
        <v>8</v>
      </c>
      <c r="E31" s="90">
        <v>0</v>
      </c>
      <c r="F31" s="89">
        <v>1</v>
      </c>
      <c r="G31" s="90">
        <v>0</v>
      </c>
      <c r="H31" s="89">
        <v>1</v>
      </c>
      <c r="I31" s="126" t="s">
        <v>3249</v>
      </c>
      <c r="J31" s="127"/>
      <c r="K31" s="1643" t="str">
        <f t="shared" si="10"/>
        <v>07080101</v>
      </c>
      <c r="L31" s="127">
        <v>73001</v>
      </c>
      <c r="M31" s="120"/>
      <c r="N31" s="120"/>
      <c r="O31" s="120"/>
      <c r="P31" s="120"/>
      <c r="Q31" s="120"/>
      <c r="R31" s="120"/>
      <c r="S31" s="120"/>
      <c r="T31" s="93" t="s">
        <v>119</v>
      </c>
      <c r="U31" s="60"/>
      <c r="V31" s="249" t="s">
        <v>1974</v>
      </c>
      <c r="W31" s="249"/>
      <c r="X31" s="94" t="s">
        <v>1974</v>
      </c>
      <c r="Y31" s="94"/>
      <c r="Z31" s="548" t="s">
        <v>649</v>
      </c>
      <c r="AA31" s="547"/>
      <c r="AB31" s="547"/>
      <c r="AC31" s="2257">
        <v>11.296496005727448</v>
      </c>
      <c r="AD31" s="2258"/>
      <c r="AE31" s="2258">
        <v>8.5700852660249982</v>
      </c>
      <c r="AF31" s="2259"/>
      <c r="AG31" s="2178">
        <v>60</v>
      </c>
      <c r="AH31" s="2178">
        <v>60</v>
      </c>
      <c r="AI31" s="1422"/>
      <c r="AJ31" s="1422"/>
      <c r="AK31" s="2170"/>
      <c r="AL31" s="1571"/>
      <c r="AM31" s="1571"/>
      <c r="AN31" s="2179"/>
      <c r="AO31" s="1825"/>
      <c r="AP31" s="2266">
        <v>60</v>
      </c>
      <c r="AQ31" s="2266">
        <v>60</v>
      </c>
      <c r="AR31" s="2092"/>
      <c r="AS31" s="2092"/>
      <c r="AT31" s="2092"/>
      <c r="AU31" s="2092"/>
      <c r="AV31" s="2098"/>
      <c r="AW31" s="2089"/>
      <c r="AX31" s="2916">
        <f t="shared" si="1"/>
        <v>0</v>
      </c>
      <c r="AY31" s="3042">
        <f>AX31/'Radiología simple.'!$AO$8</f>
        <v>0</v>
      </c>
      <c r="AZ31" s="3080"/>
      <c r="BA31" s="1640"/>
      <c r="BB31" s="536"/>
      <c r="BC31" s="536"/>
      <c r="BD31" s="536"/>
      <c r="BE31" s="65">
        <v>19.670570135746601</v>
      </c>
      <c r="BF31" s="65">
        <v>0</v>
      </c>
      <c r="BG31" s="63">
        <v>60</v>
      </c>
      <c r="BH31" s="64"/>
      <c r="BI31" s="65">
        <v>43.501357466063297</v>
      </c>
      <c r="BJ31" s="65">
        <f>SUM(BE31,BF31,BI31)</f>
        <v>63.171927601809898</v>
      </c>
      <c r="BK31" s="67"/>
      <c r="BL31" s="65">
        <v>8.97982019190475</v>
      </c>
      <c r="BM31" s="65">
        <v>0</v>
      </c>
      <c r="BN31" s="65">
        <v>0</v>
      </c>
      <c r="BO31" s="65">
        <v>0.98104170433137505</v>
      </c>
      <c r="BP31" s="65">
        <f>SUM(BJ31,BL31,BM31,BN31,BO31)</f>
        <v>73.132789498046023</v>
      </c>
      <c r="BQ31" s="68"/>
      <c r="BR31" s="62"/>
      <c r="BS31" s="177"/>
      <c r="BT31" s="46"/>
    </row>
    <row r="32" spans="1:72" ht="20.25" customHeight="1" x14ac:dyDescent="0.55000000000000004">
      <c r="A32" s="90">
        <v>0</v>
      </c>
      <c r="B32" s="89">
        <v>7</v>
      </c>
      <c r="C32" s="90">
        <v>0</v>
      </c>
      <c r="D32" s="89">
        <v>8</v>
      </c>
      <c r="E32" s="90">
        <v>0</v>
      </c>
      <c r="F32" s="89">
        <v>1</v>
      </c>
      <c r="G32" s="90">
        <v>0</v>
      </c>
      <c r="H32" s="89">
        <v>2</v>
      </c>
      <c r="I32" s="126" t="s">
        <v>3250</v>
      </c>
      <c r="J32" s="127"/>
      <c r="K32" s="1643" t="str">
        <f t="shared" si="10"/>
        <v>07080102</v>
      </c>
      <c r="L32" s="127">
        <v>73003</v>
      </c>
      <c r="M32" s="120"/>
      <c r="N32" s="120"/>
      <c r="O32" s="120"/>
      <c r="P32" s="120"/>
      <c r="Q32" s="120"/>
      <c r="R32" s="120"/>
      <c r="S32" s="120"/>
      <c r="T32" s="93" t="s">
        <v>119</v>
      </c>
      <c r="U32" s="60"/>
      <c r="V32" s="249" t="s">
        <v>1975</v>
      </c>
      <c r="W32" s="249"/>
      <c r="X32" s="94" t="s">
        <v>1975</v>
      </c>
      <c r="Y32" s="94"/>
      <c r="Z32" s="548" t="s">
        <v>649</v>
      </c>
      <c r="AA32" s="547"/>
      <c r="AB32" s="2093"/>
      <c r="AC32" s="2260">
        <v>11.296496005727448</v>
      </c>
      <c r="AD32" s="2258"/>
      <c r="AE32" s="2258">
        <v>8.5700852660249982</v>
      </c>
      <c r="AF32" s="2259"/>
      <c r="AG32" s="2178">
        <v>60</v>
      </c>
      <c r="AH32" s="2178">
        <v>60</v>
      </c>
      <c r="AI32" s="1422"/>
      <c r="AJ32" s="1422"/>
      <c r="AK32" s="2170"/>
      <c r="AL32" s="1571"/>
      <c r="AM32" s="1571"/>
      <c r="AN32" s="2179"/>
      <c r="AO32" s="1825"/>
      <c r="AP32" s="2266">
        <v>60</v>
      </c>
      <c r="AQ32" s="2266">
        <v>60</v>
      </c>
      <c r="AR32" s="2092"/>
      <c r="AS32" s="2092"/>
      <c r="AT32" s="2092"/>
      <c r="AU32" s="2092"/>
      <c r="AV32" s="2098"/>
      <c r="AW32" s="2089"/>
      <c r="AX32" s="2916">
        <f t="shared" si="1"/>
        <v>0</v>
      </c>
      <c r="AY32" s="3042">
        <f>AX32/'Radiología simple.'!$AO$8</f>
        <v>0</v>
      </c>
      <c r="AZ32" s="3080"/>
      <c r="BA32" s="1640"/>
      <c r="BB32" s="536"/>
      <c r="BC32" s="536"/>
      <c r="BD32" s="536"/>
      <c r="BE32" s="65">
        <v>19.670570135746601</v>
      </c>
      <c r="BF32" s="65">
        <v>0</v>
      </c>
      <c r="BG32" s="63">
        <v>60</v>
      </c>
      <c r="BH32" s="64"/>
      <c r="BI32" s="65">
        <v>43.501357466063297</v>
      </c>
      <c r="BJ32" s="65">
        <f>SUM(BE32,BF32,BI32)</f>
        <v>63.171927601809898</v>
      </c>
      <c r="BK32" s="67"/>
      <c r="BL32" s="65">
        <v>8.97982019190475</v>
      </c>
      <c r="BM32" s="65">
        <v>0</v>
      </c>
      <c r="BN32" s="65">
        <v>0</v>
      </c>
      <c r="BO32" s="65">
        <v>0.98104170433137505</v>
      </c>
      <c r="BP32" s="65">
        <f>SUM(BJ32,BL32,BM32,BN32,BO32)</f>
        <v>73.132789498046023</v>
      </c>
      <c r="BQ32" s="68"/>
      <c r="BR32" s="62"/>
      <c r="BS32" s="177"/>
      <c r="BT32" s="46"/>
    </row>
    <row r="33" spans="1:72" ht="20.25" customHeight="1" x14ac:dyDescent="0.55000000000000004">
      <c r="A33" s="90">
        <v>0</v>
      </c>
      <c r="B33" s="89">
        <v>7</v>
      </c>
      <c r="C33" s="90">
        <v>0</v>
      </c>
      <c r="D33" s="89">
        <v>8</v>
      </c>
      <c r="E33" s="90">
        <v>0</v>
      </c>
      <c r="F33" s="89">
        <v>2</v>
      </c>
      <c r="G33" s="90">
        <v>0</v>
      </c>
      <c r="H33" s="89">
        <v>1</v>
      </c>
      <c r="I33" s="126" t="s">
        <v>3251</v>
      </c>
      <c r="J33" s="127"/>
      <c r="K33" s="1643" t="str">
        <f t="shared" si="10"/>
        <v>07080201</v>
      </c>
      <c r="L33" s="127">
        <v>73004</v>
      </c>
      <c r="M33" s="120"/>
      <c r="N33" s="120"/>
      <c r="O33" s="120"/>
      <c r="P33" s="120"/>
      <c r="Q33" s="120"/>
      <c r="R33" s="120"/>
      <c r="S33" s="120"/>
      <c r="T33" s="93" t="s">
        <v>119</v>
      </c>
      <c r="U33" s="149" t="s">
        <v>1976</v>
      </c>
      <c r="V33" s="61"/>
      <c r="W33" s="61"/>
      <c r="X33" s="94" t="s">
        <v>1976</v>
      </c>
      <c r="Y33" s="94"/>
      <c r="Z33" s="548" t="s">
        <v>649</v>
      </c>
      <c r="AA33" s="547"/>
      <c r="AB33" s="547"/>
      <c r="AC33" s="2257">
        <v>6.2345013314241857</v>
      </c>
      <c r="AD33" s="2258"/>
      <c r="AE33" s="2258">
        <v>7.4370515493880447</v>
      </c>
      <c r="AF33" s="2259"/>
      <c r="AG33" s="2180">
        <v>40</v>
      </c>
      <c r="AH33" s="2180">
        <v>40</v>
      </c>
      <c r="AI33" s="2181"/>
      <c r="AJ33" s="2181"/>
      <c r="AK33" s="2182"/>
      <c r="AL33" s="2183"/>
      <c r="AM33" s="2183"/>
      <c r="AN33" s="2184"/>
      <c r="AO33" s="1825"/>
      <c r="AP33" s="2267">
        <v>30</v>
      </c>
      <c r="AQ33" s="2267">
        <v>30</v>
      </c>
      <c r="AR33" s="2099"/>
      <c r="AS33" s="2099"/>
      <c r="AT33" s="2099"/>
      <c r="AU33" s="2099"/>
      <c r="AV33" s="2100"/>
      <c r="AW33" s="2089"/>
      <c r="AX33" s="2916">
        <f t="shared" si="1"/>
        <v>0</v>
      </c>
      <c r="AY33" s="3042">
        <f>AX33/'Radiología simple.'!$AO$8</f>
        <v>0</v>
      </c>
      <c r="AZ33" s="3081"/>
      <c r="BA33" s="1640"/>
      <c r="BB33" s="536"/>
      <c r="BC33" s="536"/>
      <c r="BD33" s="536"/>
      <c r="BE33" s="65">
        <v>13.113713423831101</v>
      </c>
      <c r="BF33" s="65">
        <v>0</v>
      </c>
      <c r="BG33" s="63">
        <v>30</v>
      </c>
      <c r="BH33" s="64"/>
      <c r="BI33" s="65">
        <v>21.750678733031702</v>
      </c>
      <c r="BJ33" s="65">
        <f>SUM(BE33,BF33,BI33)</f>
        <v>34.864392156862806</v>
      </c>
      <c r="BK33" s="67"/>
      <c r="BL33" s="65">
        <v>5.9865467946031599</v>
      </c>
      <c r="BM33" s="65">
        <v>21.632069999999999</v>
      </c>
      <c r="BN33" s="65">
        <v>0</v>
      </c>
      <c r="BO33" s="65">
        <v>0.98104170433137505</v>
      </c>
      <c r="BP33" s="65">
        <f>SUM(BJ33,BL33,BM33,BN33,BO33)</f>
        <v>63.464050655797337</v>
      </c>
      <c r="BQ33" s="68"/>
      <c r="BR33" s="62">
        <v>40</v>
      </c>
      <c r="BS33" s="177"/>
      <c r="BT33" s="46"/>
    </row>
    <row r="34" spans="1:72" ht="21" customHeight="1" x14ac:dyDescent="0.55000000000000004">
      <c r="A34" s="90"/>
      <c r="B34" s="89"/>
      <c r="C34" s="90"/>
      <c r="D34" s="89"/>
      <c r="E34" s="90"/>
      <c r="F34" s="89"/>
      <c r="G34" s="90"/>
      <c r="H34" s="89"/>
      <c r="I34" s="126" t="str">
        <f t="shared" si="0"/>
        <v/>
      </c>
      <c r="J34" s="163"/>
      <c r="K34" s="163"/>
      <c r="L34" s="163"/>
      <c r="M34" s="169"/>
      <c r="N34" s="169"/>
      <c r="O34" s="169"/>
      <c r="P34" s="169"/>
      <c r="Q34" s="169"/>
      <c r="R34" s="169"/>
      <c r="S34" s="169"/>
      <c r="T34" s="163"/>
      <c r="U34" s="74"/>
      <c r="V34" s="410"/>
      <c r="W34" s="410"/>
      <c r="X34" s="166"/>
      <c r="Y34" s="272"/>
      <c r="Z34" s="272"/>
      <c r="AA34" s="272"/>
      <c r="AB34" s="272"/>
      <c r="AC34" s="2261"/>
      <c r="AD34" s="2262"/>
      <c r="AE34" s="2262"/>
      <c r="AF34" s="2263"/>
      <c r="AG34" s="1642"/>
      <c r="AH34" s="1642"/>
      <c r="AI34" s="1642"/>
      <c r="AJ34" s="1642"/>
      <c r="AK34" s="1642"/>
      <c r="AL34" s="1642"/>
      <c r="AM34" s="1642"/>
      <c r="AN34" s="1642"/>
      <c r="AO34" s="1634"/>
      <c r="AP34" s="1642"/>
      <c r="AQ34" s="1642"/>
      <c r="AR34" s="1642"/>
      <c r="AS34" s="1642"/>
      <c r="AT34" s="1642"/>
      <c r="AU34" s="1642"/>
      <c r="AV34" s="1642"/>
      <c r="AW34" s="1642"/>
      <c r="AX34" s="1642"/>
      <c r="AY34" s="1642"/>
      <c r="AZ34" s="1642"/>
      <c r="BA34" s="1634"/>
      <c r="BB34" s="1634"/>
      <c r="BC34" s="1634"/>
      <c r="BD34" s="1634"/>
      <c r="BE34" s="65"/>
      <c r="BF34" s="61"/>
      <c r="BG34" s="63"/>
      <c r="BH34" s="64"/>
      <c r="BI34" s="65"/>
      <c r="BJ34" s="65"/>
      <c r="BK34" s="67"/>
      <c r="BL34" s="65"/>
      <c r="BM34" s="65"/>
      <c r="BN34" s="65"/>
      <c r="BO34" s="65"/>
      <c r="BP34" s="65"/>
      <c r="BQ34" s="68"/>
      <c r="BR34" s="62"/>
      <c r="BS34" s="432"/>
      <c r="BT34" s="51"/>
    </row>
  </sheetData>
  <mergeCells count="4">
    <mergeCell ref="A4:B4"/>
    <mergeCell ref="C4:D4"/>
    <mergeCell ref="E4:F4"/>
    <mergeCell ref="G4:H4"/>
  </mergeCells>
  <pageMargins left="0.7" right="0.7" top="0.75" bottom="0.75" header="0.3" footer="0.3"/>
  <pageSetup scale="26" orientation="portrait"/>
  <headerFooter>
    <oddFooter>&amp;C&amp;"Helvetica Neue,Regular"&amp;12&amp;K000000&amp;P</oddFooter>
  </headerFooter>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300-000000000000}">
          <x14:formula1>
            <xm:f>'datos lista validación'!$B$1:$B$4</xm:f>
          </x14:formula1>
          <xm:sqref>Z6:Z33</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XEP112"/>
  <sheetViews>
    <sheetView showGridLines="0" topLeftCell="J1" zoomScale="40" zoomScaleNormal="40" workbookViewId="0">
      <selection activeCell="T28" sqref="T28"/>
    </sheetView>
  </sheetViews>
  <sheetFormatPr baseColWidth="10" defaultColWidth="10.875" defaultRowHeight="15.75" customHeight="1" x14ac:dyDescent="0.35"/>
  <cols>
    <col min="1" max="1" width="3.375" style="5" hidden="1" customWidth="1"/>
    <col min="2" max="2" width="3.875" style="5" hidden="1" customWidth="1"/>
    <col min="3" max="8" width="3.375" style="5" hidden="1" customWidth="1"/>
    <col min="9" max="9" width="14.875" style="5" hidden="1" customWidth="1"/>
    <col min="10" max="10" width="15.625" style="5" customWidth="1"/>
    <col min="11" max="18" width="10.875" style="5" hidden="1" customWidth="1"/>
    <col min="19" max="19" width="23.875" style="5" hidden="1" customWidth="1"/>
    <col min="20" max="20" width="72.5" style="5" customWidth="1"/>
    <col min="21" max="21" width="57" style="5" customWidth="1"/>
    <col min="22" max="22" width="67.125" style="5" hidden="1" customWidth="1"/>
    <col min="23" max="23" width="56.625" style="5" hidden="1" customWidth="1"/>
    <col min="24" max="24" width="61.25" style="5" customWidth="1"/>
    <col min="25" max="25" width="66.375" style="5" hidden="1" customWidth="1"/>
    <col min="26" max="26" width="12.875" style="5" customWidth="1"/>
    <col min="27" max="27" width="12.625" style="5" customWidth="1"/>
    <col min="28" max="28" width="17.625" style="5" hidden="1" customWidth="1"/>
    <col min="29" max="29" width="14" style="5" hidden="1" customWidth="1"/>
    <col min="30" max="30" width="19.375" style="5" hidden="1" customWidth="1"/>
    <col min="31" max="31" width="16.875" style="5" hidden="1" customWidth="1"/>
    <col min="32" max="32" width="17" style="5" hidden="1" customWidth="1"/>
    <col min="33" max="33" width="11.5" style="5" hidden="1" customWidth="1"/>
    <col min="34" max="34" width="12.625" style="5" hidden="1" customWidth="1"/>
    <col min="35" max="35" width="18.5" style="5" hidden="1" customWidth="1"/>
    <col min="36" max="36" width="5.375" style="5" hidden="1" customWidth="1"/>
    <col min="37" max="41" width="10.875" style="5" hidden="1" customWidth="1"/>
    <col min="42" max="43" width="6.5" style="5" hidden="1" customWidth="1"/>
    <col min="44" max="44" width="10.875" style="5" hidden="1" customWidth="1"/>
    <col min="45" max="45" width="10.875" style="5" customWidth="1"/>
    <col min="46" max="16384" width="10.875" style="5"/>
  </cols>
  <sheetData>
    <row r="1" spans="1:45" ht="128.25" customHeight="1" x14ac:dyDescent="0.55000000000000004">
      <c r="A1" s="420"/>
      <c r="B1" s="420"/>
      <c r="C1" s="420"/>
      <c r="D1" s="4443"/>
      <c r="E1" s="4443"/>
      <c r="F1" s="4443"/>
      <c r="G1" s="4443"/>
      <c r="H1" s="4443"/>
      <c r="I1" s="4443"/>
      <c r="J1" s="4443"/>
      <c r="K1" s="4443"/>
      <c r="L1" s="58"/>
      <c r="M1" s="59"/>
      <c r="N1" s="59"/>
      <c r="O1" s="59"/>
      <c r="P1" s="59"/>
      <c r="Q1" s="59"/>
      <c r="R1" s="59"/>
      <c r="S1" s="58"/>
      <c r="T1" s="60"/>
      <c r="U1" s="61"/>
      <c r="V1" s="60"/>
      <c r="W1" s="60"/>
      <c r="X1" s="60"/>
      <c r="Y1" s="60"/>
      <c r="Z1" s="62"/>
      <c r="AA1" s="63"/>
      <c r="AB1" s="63"/>
      <c r="AC1" s="63"/>
      <c r="AD1" s="63"/>
      <c r="AE1" s="65"/>
      <c r="AF1" s="149"/>
      <c r="AG1" s="64"/>
      <c r="AH1" s="66"/>
      <c r="AI1" s="65"/>
      <c r="AJ1" s="67"/>
      <c r="AK1" s="65"/>
      <c r="AL1" s="65"/>
      <c r="AM1" s="65"/>
      <c r="AN1" s="65"/>
      <c r="AO1" s="65"/>
      <c r="AP1" s="68"/>
      <c r="AQ1" s="68"/>
      <c r="AR1" s="62"/>
      <c r="AS1" s="609"/>
    </row>
    <row r="2" spans="1:45" ht="42" customHeight="1" x14ac:dyDescent="0.55000000000000004">
      <c r="A2" s="320"/>
      <c r="B2" s="320"/>
      <c r="C2" s="320"/>
      <c r="D2" s="320"/>
      <c r="E2" s="320"/>
      <c r="F2" s="320"/>
      <c r="G2" s="320"/>
      <c r="H2" s="320"/>
      <c r="I2" s="321"/>
      <c r="J2" s="321"/>
      <c r="K2" s="58"/>
      <c r="L2" s="58"/>
      <c r="M2" s="425"/>
      <c r="N2" s="425"/>
      <c r="O2" s="426" t="s">
        <v>204</v>
      </c>
      <c r="P2" s="425"/>
      <c r="Q2" s="425"/>
      <c r="R2" s="425"/>
      <c r="S2" s="427"/>
      <c r="T2" s="60"/>
      <c r="U2" s="1645" t="s">
        <v>205</v>
      </c>
      <c r="V2" s="99"/>
      <c r="W2" s="99"/>
      <c r="X2" s="99"/>
      <c r="Y2" s="99"/>
      <c r="Z2" s="62"/>
      <c r="AA2" s="63"/>
      <c r="AB2" s="991"/>
      <c r="AC2" s="991"/>
      <c r="AD2" s="991"/>
      <c r="AE2" s="65"/>
      <c r="AF2" s="1646"/>
      <c r="AG2" s="64"/>
      <c r="AH2" s="66"/>
      <c r="AI2" s="65"/>
      <c r="AJ2" s="67"/>
      <c r="AK2" s="65"/>
      <c r="AL2" s="65"/>
      <c r="AM2" s="65"/>
      <c r="AN2" s="65"/>
      <c r="AO2" s="65"/>
      <c r="AP2" s="68"/>
      <c r="AQ2" s="68"/>
      <c r="AR2" s="62"/>
      <c r="AS2" s="609"/>
    </row>
    <row r="3" spans="1:45" ht="61.5" customHeight="1" x14ac:dyDescent="0.35">
      <c r="A3" s="4441" t="s">
        <v>0</v>
      </c>
      <c r="B3" s="4442"/>
      <c r="C3" s="4441" t="s">
        <v>1</v>
      </c>
      <c r="D3" s="4442"/>
      <c r="E3" s="4441" t="s">
        <v>2</v>
      </c>
      <c r="F3" s="4442"/>
      <c r="G3" s="4441" t="s">
        <v>3</v>
      </c>
      <c r="H3" s="4442"/>
      <c r="I3" s="3082" t="s">
        <v>207</v>
      </c>
      <c r="J3" s="3082" t="s">
        <v>3252</v>
      </c>
      <c r="K3" s="320" t="s">
        <v>208</v>
      </c>
      <c r="L3" s="320" t="s">
        <v>208</v>
      </c>
      <c r="M3" s="433" t="s">
        <v>209</v>
      </c>
      <c r="N3" s="433" t="s">
        <v>210</v>
      </c>
      <c r="O3" s="433" t="s">
        <v>211</v>
      </c>
      <c r="P3" s="433" t="s">
        <v>212</v>
      </c>
      <c r="Q3" s="433" t="s">
        <v>213</v>
      </c>
      <c r="R3" s="433" t="s">
        <v>214</v>
      </c>
      <c r="S3" s="4324" t="s">
        <v>215</v>
      </c>
      <c r="T3" s="4325" t="s">
        <v>48</v>
      </c>
      <c r="U3" s="320" t="s">
        <v>50</v>
      </c>
      <c r="V3" s="320" t="s">
        <v>494</v>
      </c>
      <c r="W3" s="320" t="s">
        <v>3253</v>
      </c>
      <c r="X3" s="69" t="s">
        <v>868</v>
      </c>
      <c r="Y3" s="320" t="s">
        <v>869</v>
      </c>
      <c r="Z3" s="320" t="s">
        <v>221</v>
      </c>
      <c r="AA3" s="1683" t="s">
        <v>222</v>
      </c>
      <c r="AB3" s="1695" t="s">
        <v>515</v>
      </c>
      <c r="AC3" s="1696" t="s">
        <v>496</v>
      </c>
      <c r="AD3" s="1696" t="s">
        <v>516</v>
      </c>
      <c r="AE3" s="1690" t="s">
        <v>223</v>
      </c>
      <c r="AF3" s="431" t="s">
        <v>224</v>
      </c>
      <c r="AG3" s="431" t="s">
        <v>642</v>
      </c>
      <c r="AH3" s="431" t="s">
        <v>225</v>
      </c>
      <c r="AI3" s="431" t="s">
        <v>227</v>
      </c>
      <c r="AJ3" s="271" t="s">
        <v>219</v>
      </c>
      <c r="AK3" s="271" t="s">
        <v>228</v>
      </c>
      <c r="AL3" s="271" t="s">
        <v>229</v>
      </c>
      <c r="AM3" s="271" t="s">
        <v>230</v>
      </c>
      <c r="AN3" s="271" t="s">
        <v>231</v>
      </c>
      <c r="AO3" s="271" t="s">
        <v>232</v>
      </c>
      <c r="AP3" s="271" t="s">
        <v>220</v>
      </c>
      <c r="AQ3" s="271"/>
      <c r="AR3" s="271" t="s">
        <v>643</v>
      </c>
      <c r="AS3" s="1678"/>
    </row>
    <row r="4" spans="1:45" ht="21" customHeight="1" x14ac:dyDescent="0.55000000000000004">
      <c r="A4" s="90"/>
      <c r="B4" s="89"/>
      <c r="C4" s="90"/>
      <c r="D4" s="89"/>
      <c r="E4" s="90"/>
      <c r="F4" s="89"/>
      <c r="G4" s="90"/>
      <c r="H4" s="89"/>
      <c r="I4" s="126" t="str">
        <f t="shared" ref="I4:I7" si="0">CONCATENATE(A4,B4,C4,D4,E4,F4,G4,H4)</f>
        <v/>
      </c>
      <c r="J4" s="126"/>
      <c r="K4" s="127"/>
      <c r="L4" s="127"/>
      <c r="M4" s="120"/>
      <c r="N4" s="120"/>
      <c r="O4" s="120"/>
      <c r="P4" s="120"/>
      <c r="Q4" s="120"/>
      <c r="R4" s="120"/>
      <c r="S4" s="127"/>
      <c r="T4" s="60"/>
      <c r="U4" s="452"/>
      <c r="V4" s="166"/>
      <c r="W4" s="272"/>
      <c r="X4" s="272"/>
      <c r="Y4" s="272"/>
      <c r="Z4" s="63"/>
      <c r="AA4" s="1571"/>
      <c r="AB4" s="1697"/>
      <c r="AC4" s="1698"/>
      <c r="AD4" s="1698"/>
      <c r="AE4" s="1424"/>
      <c r="AF4" s="61"/>
      <c r="AG4" s="64"/>
      <c r="AH4" s="65"/>
      <c r="AI4" s="65"/>
      <c r="AJ4" s="67"/>
      <c r="AK4" s="65"/>
      <c r="AL4" s="65"/>
      <c r="AM4" s="65"/>
      <c r="AN4" s="65"/>
      <c r="AO4" s="65"/>
      <c r="AP4" s="68"/>
      <c r="AQ4" s="68"/>
      <c r="AR4" s="62"/>
      <c r="AS4" s="609"/>
    </row>
    <row r="5" spans="1:45" ht="32.25" customHeight="1" x14ac:dyDescent="0.35">
      <c r="A5" s="508"/>
      <c r="B5" s="508"/>
      <c r="C5" s="508"/>
      <c r="D5" s="508"/>
      <c r="E5" s="508"/>
      <c r="F5" s="508"/>
      <c r="G5" s="508"/>
      <c r="H5" s="508"/>
      <c r="I5" s="508"/>
      <c r="J5" s="508"/>
      <c r="K5" s="508"/>
      <c r="L5" s="508"/>
      <c r="M5" s="508"/>
      <c r="N5" s="508"/>
      <c r="O5" s="508"/>
      <c r="P5" s="508"/>
      <c r="Q5" s="508"/>
      <c r="R5" s="508"/>
      <c r="S5" s="508"/>
      <c r="T5" s="509" t="s">
        <v>5</v>
      </c>
      <c r="U5" s="510"/>
      <c r="V5" s="510"/>
      <c r="W5" s="510"/>
      <c r="X5" s="510"/>
      <c r="Y5" s="510"/>
      <c r="Z5" s="510"/>
      <c r="AA5" s="508"/>
      <c r="AB5" s="1699"/>
      <c r="AC5" s="1700"/>
      <c r="AD5" s="1700"/>
      <c r="AE5" s="510"/>
      <c r="AF5" s="510"/>
      <c r="AG5" s="510"/>
      <c r="AH5" s="510"/>
      <c r="AI5" s="510"/>
      <c r="AJ5" s="510"/>
      <c r="AK5" s="510"/>
      <c r="AL5" s="510"/>
      <c r="AM5" s="510"/>
      <c r="AN5" s="510"/>
      <c r="AO5" s="510"/>
      <c r="AP5" s="510"/>
      <c r="AQ5" s="510"/>
      <c r="AR5" s="62"/>
      <c r="AS5" s="609"/>
    </row>
    <row r="6" spans="1:45" ht="20.25" customHeight="1" x14ac:dyDescent="0.55000000000000004">
      <c r="A6" s="90"/>
      <c r="B6" s="89"/>
      <c r="C6" s="90"/>
      <c r="D6" s="89"/>
      <c r="E6" s="90"/>
      <c r="F6" s="89"/>
      <c r="G6" s="90"/>
      <c r="H6" s="89"/>
      <c r="I6" s="126" t="str">
        <f t="shared" si="0"/>
        <v/>
      </c>
      <c r="J6" s="126"/>
      <c r="K6" s="58"/>
      <c r="L6" s="58"/>
      <c r="M6" s="59"/>
      <c r="N6" s="59"/>
      <c r="O6" s="59"/>
      <c r="P6" s="59"/>
      <c r="Q6" s="59"/>
      <c r="R6" s="59"/>
      <c r="S6" s="58"/>
      <c r="T6" s="60"/>
      <c r="U6" s="61"/>
      <c r="V6" s="174"/>
      <c r="W6" s="511"/>
      <c r="X6" s="511"/>
      <c r="Y6" s="511"/>
      <c r="Z6" s="63"/>
      <c r="AA6" s="1571"/>
      <c r="AB6" s="1697"/>
      <c r="AC6" s="1698"/>
      <c r="AD6" s="1698"/>
      <c r="AE6" s="1424"/>
      <c r="AF6" s="65"/>
      <c r="AG6" s="64"/>
      <c r="AH6" s="66"/>
      <c r="AI6" s="65"/>
      <c r="AJ6" s="67"/>
      <c r="AK6" s="65"/>
      <c r="AL6" s="65"/>
      <c r="AM6" s="65"/>
      <c r="AN6" s="65"/>
      <c r="AO6" s="65"/>
      <c r="AP6" s="68"/>
      <c r="AQ6" s="68"/>
      <c r="AR6" s="62"/>
      <c r="AS6" s="609"/>
    </row>
    <row r="7" spans="1:45" ht="20.25" customHeight="1" x14ac:dyDescent="0.6">
      <c r="A7" s="537"/>
      <c r="B7" s="538"/>
      <c r="C7" s="537"/>
      <c r="D7" s="538"/>
      <c r="E7" s="537"/>
      <c r="F7" s="538"/>
      <c r="G7" s="537"/>
      <c r="H7" s="538"/>
      <c r="I7" s="540" t="str">
        <f t="shared" si="0"/>
        <v/>
      </c>
      <c r="J7" s="826"/>
      <c r="K7" s="1018">
        <v>530</v>
      </c>
      <c r="L7" s="830"/>
      <c r="M7" s="830"/>
      <c r="N7" s="830"/>
      <c r="O7" s="830"/>
      <c r="P7" s="830"/>
      <c r="Q7" s="830"/>
      <c r="R7" s="830"/>
      <c r="S7" s="986" t="s">
        <v>119</v>
      </c>
      <c r="T7" s="3241" t="s">
        <v>3254</v>
      </c>
      <c r="U7" s="756"/>
      <c r="V7" s="750" t="s">
        <v>3254</v>
      </c>
      <c r="W7" s="750"/>
      <c r="X7" s="750"/>
      <c r="Y7" s="3083" t="s">
        <v>3255</v>
      </c>
      <c r="Z7" s="63"/>
      <c r="AA7" s="1571"/>
      <c r="AB7" s="1697"/>
      <c r="AC7" s="1698"/>
      <c r="AD7" s="1698"/>
      <c r="AE7" s="1424"/>
      <c r="AF7" s="65"/>
      <c r="AG7" s="64"/>
      <c r="AH7" s="66"/>
      <c r="AI7" s="65"/>
      <c r="AJ7" s="67"/>
      <c r="AK7" s="65"/>
      <c r="AL7" s="65"/>
      <c r="AM7" s="65"/>
      <c r="AN7" s="65"/>
      <c r="AO7" s="65"/>
      <c r="AP7" s="68"/>
      <c r="AQ7" s="68"/>
      <c r="AR7" s="62"/>
      <c r="AS7" s="609"/>
    </row>
    <row r="8" spans="1:45" ht="46.5" customHeight="1" x14ac:dyDescent="0.55000000000000004">
      <c r="A8" s="1437">
        <v>0</v>
      </c>
      <c r="B8" s="1438">
        <v>0</v>
      </c>
      <c r="C8" s="1437">
        <v>0</v>
      </c>
      <c r="D8" s="1438">
        <v>9</v>
      </c>
      <c r="E8" s="1437">
        <v>0</v>
      </c>
      <c r="F8" s="1438">
        <v>1</v>
      </c>
      <c r="G8" s="1437">
        <v>0</v>
      </c>
      <c r="H8" s="1438">
        <v>1</v>
      </c>
      <c r="I8" s="540" t="s">
        <v>3256</v>
      </c>
      <c r="J8" s="3138" t="str">
        <f>CONCATENATE(A8,B8,C8,D8,E8,F8,G8,H8)</f>
        <v>00090101</v>
      </c>
      <c r="K8" s="830"/>
      <c r="L8" s="830">
        <v>75301</v>
      </c>
      <c r="M8" s="830"/>
      <c r="N8" s="830"/>
      <c r="O8" s="830"/>
      <c r="P8" s="830"/>
      <c r="Q8" s="830"/>
      <c r="R8" s="830"/>
      <c r="S8" s="986" t="s">
        <v>119</v>
      </c>
      <c r="T8" s="554"/>
      <c r="U8" s="3229" t="s">
        <v>3257</v>
      </c>
      <c r="V8" s="536" t="s">
        <v>3258</v>
      </c>
      <c r="W8" s="536"/>
      <c r="X8" s="3253" t="s">
        <v>3259</v>
      </c>
      <c r="Y8" s="3083" t="s">
        <v>3260</v>
      </c>
      <c r="Z8" s="63">
        <v>0</v>
      </c>
      <c r="AA8" s="1684">
        <v>20</v>
      </c>
      <c r="AB8" s="1697"/>
      <c r="AC8" s="1698"/>
      <c r="AD8" s="1698"/>
      <c r="AE8" s="1424"/>
      <c r="AF8" s="65"/>
      <c r="AG8" s="64"/>
      <c r="AH8" s="65">
        <v>14.500452488687801</v>
      </c>
      <c r="AI8" s="65">
        <f>SUM(AE8,AH8)</f>
        <v>14.500452488687801</v>
      </c>
      <c r="AJ8" s="67"/>
      <c r="AK8" s="65">
        <v>0</v>
      </c>
      <c r="AL8" s="65">
        <v>0</v>
      </c>
      <c r="AM8" s="65">
        <v>0</v>
      </c>
      <c r="AN8" s="65">
        <v>8.6022317077484001</v>
      </c>
      <c r="AO8" s="65">
        <f>SUM(AI8,AK8,AL8,AM8,AN8)</f>
        <v>23.102684196436201</v>
      </c>
      <c r="AP8" s="68"/>
      <c r="AQ8" s="68"/>
      <c r="AR8" s="62"/>
      <c r="AS8" s="609"/>
    </row>
    <row r="9" spans="1:45" ht="46.5" customHeight="1" x14ac:dyDescent="0.55000000000000004">
      <c r="A9" s="1437">
        <v>0</v>
      </c>
      <c r="B9" s="1438">
        <v>0</v>
      </c>
      <c r="C9" s="1437">
        <v>0</v>
      </c>
      <c r="D9" s="1438">
        <v>9</v>
      </c>
      <c r="E9" s="1437">
        <v>0</v>
      </c>
      <c r="F9" s="1438">
        <v>1</v>
      </c>
      <c r="G9" s="1437">
        <v>0</v>
      </c>
      <c r="H9" s="1438">
        <v>2</v>
      </c>
      <c r="I9" s="540" t="s">
        <v>3261</v>
      </c>
      <c r="J9" s="3138" t="str">
        <f t="shared" ref="J9:J67" si="1">CONCATENATE(A9,B9,C9,D9,E9,F9,G9,H9)</f>
        <v>00090102</v>
      </c>
      <c r="K9" s="830"/>
      <c r="L9" s="830"/>
      <c r="M9" s="830"/>
      <c r="N9" s="830"/>
      <c r="O9" s="830"/>
      <c r="P9" s="830"/>
      <c r="Q9" s="830"/>
      <c r="R9" s="830"/>
      <c r="S9" s="986"/>
      <c r="T9" s="3240"/>
      <c r="U9" s="3254" t="s">
        <v>3262</v>
      </c>
      <c r="V9" s="536"/>
      <c r="W9" s="536"/>
      <c r="X9" s="3253" t="s">
        <v>3259</v>
      </c>
      <c r="Y9" s="3083" t="s">
        <v>3260</v>
      </c>
      <c r="Z9" s="63">
        <v>0</v>
      </c>
      <c r="AA9" s="1684">
        <v>20</v>
      </c>
      <c r="AB9" s="1697"/>
      <c r="AC9" s="1698"/>
      <c r="AD9" s="1698"/>
      <c r="AE9" s="1424"/>
      <c r="AF9" s="65"/>
      <c r="AG9" s="64"/>
      <c r="AH9" s="65"/>
      <c r="AI9" s="65"/>
      <c r="AJ9" s="67"/>
      <c r="AK9" s="65"/>
      <c r="AL9" s="65"/>
      <c r="AM9" s="65"/>
      <c r="AN9" s="65"/>
      <c r="AO9" s="65"/>
      <c r="AP9" s="68"/>
      <c r="AQ9" s="68"/>
      <c r="AR9" s="62"/>
      <c r="AS9" s="609"/>
    </row>
    <row r="10" spans="1:45" ht="20.25" hidden="1" customHeight="1" x14ac:dyDescent="0.55000000000000004">
      <c r="A10" s="1437"/>
      <c r="B10" s="1438"/>
      <c r="C10" s="1437"/>
      <c r="D10" s="1438"/>
      <c r="E10" s="1437"/>
      <c r="F10" s="1438"/>
      <c r="G10" s="1437"/>
      <c r="H10" s="1438"/>
      <c r="I10" s="540" t="s">
        <v>2282</v>
      </c>
      <c r="J10" s="3138" t="str">
        <f t="shared" si="1"/>
        <v/>
      </c>
      <c r="K10" s="830"/>
      <c r="L10" s="830"/>
      <c r="M10" s="830"/>
      <c r="N10" s="830"/>
      <c r="O10" s="830"/>
      <c r="P10" s="830"/>
      <c r="Q10" s="830"/>
      <c r="R10" s="830"/>
      <c r="S10" s="2784" t="s">
        <v>104</v>
      </c>
      <c r="T10" s="3224" t="s">
        <v>3263</v>
      </c>
      <c r="U10" s="3242"/>
      <c r="V10" s="536"/>
      <c r="W10" s="536"/>
      <c r="X10" s="536"/>
      <c r="Y10" s="3083"/>
      <c r="Z10" s="63"/>
      <c r="AA10" s="1571"/>
      <c r="AB10" s="1697"/>
      <c r="AC10" s="1698"/>
      <c r="AD10" s="1698"/>
      <c r="AE10" s="1424"/>
      <c r="AF10" s="65"/>
      <c r="AG10" s="64"/>
      <c r="AH10" s="65"/>
      <c r="AI10" s="65"/>
      <c r="AJ10" s="67"/>
      <c r="AK10" s="65"/>
      <c r="AL10" s="65"/>
      <c r="AM10" s="65"/>
      <c r="AN10" s="65"/>
      <c r="AO10" s="65"/>
      <c r="AP10" s="68"/>
      <c r="AQ10" s="68"/>
      <c r="AR10" s="62"/>
      <c r="AS10" s="609"/>
    </row>
    <row r="11" spans="1:45" ht="20.25" hidden="1" customHeight="1" x14ac:dyDescent="0.55000000000000004">
      <c r="A11" s="1437">
        <v>0</v>
      </c>
      <c r="B11" s="1438">
        <v>0</v>
      </c>
      <c r="C11" s="1437">
        <v>0</v>
      </c>
      <c r="D11" s="1438">
        <v>9</v>
      </c>
      <c r="E11" s="1437">
        <v>0</v>
      </c>
      <c r="F11" s="1438">
        <v>2</v>
      </c>
      <c r="G11" s="1437">
        <v>0</v>
      </c>
      <c r="H11" s="1438">
        <v>1</v>
      </c>
      <c r="I11" s="540" t="s">
        <v>3261</v>
      </c>
      <c r="J11" s="3138"/>
      <c r="K11" s="830"/>
      <c r="L11" s="830"/>
      <c r="M11" s="830"/>
      <c r="N11" s="830"/>
      <c r="O11" s="830"/>
      <c r="P11" s="830"/>
      <c r="Q11" s="830"/>
      <c r="R11" s="830"/>
      <c r="S11" s="2784" t="s">
        <v>119</v>
      </c>
      <c r="T11" s="3224" t="s">
        <v>3264</v>
      </c>
      <c r="U11" s="3224" t="s">
        <v>3264</v>
      </c>
      <c r="V11" s="987" t="s">
        <v>3264</v>
      </c>
      <c r="W11" s="987"/>
      <c r="X11" s="987"/>
      <c r="Y11" s="3083"/>
      <c r="Z11" s="63"/>
      <c r="AA11" s="1571"/>
      <c r="AB11" s="1697"/>
      <c r="AC11" s="1698"/>
      <c r="AD11" s="1698"/>
      <c r="AE11" s="1424"/>
      <c r="AF11" s="65"/>
      <c r="AG11" s="64"/>
      <c r="AH11" s="66"/>
      <c r="AI11" s="65"/>
      <c r="AJ11" s="67"/>
      <c r="AK11" s="65"/>
      <c r="AL11" s="65"/>
      <c r="AM11" s="65"/>
      <c r="AN11" s="65"/>
      <c r="AO11" s="65"/>
      <c r="AP11" s="68"/>
      <c r="AQ11" s="68"/>
      <c r="AR11" s="62"/>
      <c r="AS11" s="609"/>
    </row>
    <row r="12" spans="1:45" ht="20.25" hidden="1" customHeight="1" x14ac:dyDescent="0.55000000000000004">
      <c r="A12" s="1437"/>
      <c r="B12" s="1438"/>
      <c r="C12" s="1437"/>
      <c r="D12" s="1438"/>
      <c r="E12" s="1437"/>
      <c r="F12" s="1438"/>
      <c r="G12" s="1437"/>
      <c r="H12" s="1438"/>
      <c r="I12" s="540" t="s">
        <v>2282</v>
      </c>
      <c r="J12" s="3138" t="str">
        <f t="shared" si="1"/>
        <v/>
      </c>
      <c r="K12" s="830"/>
      <c r="L12" s="830"/>
      <c r="M12" s="830"/>
      <c r="N12" s="830"/>
      <c r="O12" s="830"/>
      <c r="P12" s="830"/>
      <c r="Q12" s="830"/>
      <c r="R12" s="830"/>
      <c r="S12" s="2784" t="s">
        <v>104</v>
      </c>
      <c r="T12" s="3224" t="s">
        <v>3265</v>
      </c>
      <c r="U12" s="3224"/>
      <c r="V12" s="987"/>
      <c r="W12" s="987"/>
      <c r="X12" s="987"/>
      <c r="Y12" s="3084"/>
      <c r="Z12" s="63"/>
      <c r="AA12" s="1571"/>
      <c r="AB12" s="1697"/>
      <c r="AC12" s="1698"/>
      <c r="AD12" s="1698"/>
      <c r="AE12" s="1424"/>
      <c r="AF12" s="65"/>
      <c r="AG12" s="64"/>
      <c r="AH12" s="66"/>
      <c r="AI12" s="65"/>
      <c r="AJ12" s="67"/>
      <c r="AK12" s="65"/>
      <c r="AL12" s="65"/>
      <c r="AM12" s="65"/>
      <c r="AN12" s="65"/>
      <c r="AO12" s="65"/>
      <c r="AP12" s="68"/>
      <c r="AQ12" s="68"/>
      <c r="AR12" s="62"/>
      <c r="AS12" s="609"/>
    </row>
    <row r="13" spans="1:45" ht="20.25" hidden="1" customHeight="1" x14ac:dyDescent="0.55000000000000004">
      <c r="A13" s="1437"/>
      <c r="B13" s="1438"/>
      <c r="C13" s="1437"/>
      <c r="D13" s="1438"/>
      <c r="E13" s="1437"/>
      <c r="F13" s="1438"/>
      <c r="G13" s="1437"/>
      <c r="H13" s="1438"/>
      <c r="I13" s="1659" t="s">
        <v>2282</v>
      </c>
      <c r="J13" s="3138" t="str">
        <f t="shared" si="1"/>
        <v/>
      </c>
      <c r="K13" s="1544"/>
      <c r="L13" s="1544"/>
      <c r="M13" s="1544"/>
      <c r="N13" s="1544"/>
      <c r="O13" s="1544"/>
      <c r="P13" s="1544"/>
      <c r="Q13" s="1544"/>
      <c r="R13" s="1544"/>
      <c r="S13" s="2784" t="s">
        <v>104</v>
      </c>
      <c r="T13" s="3224" t="s">
        <v>3266</v>
      </c>
      <c r="U13" s="3224"/>
      <c r="V13" s="3139"/>
      <c r="W13" s="3139"/>
      <c r="X13" s="3139"/>
      <c r="Y13" s="1665" t="s">
        <v>3267</v>
      </c>
      <c r="Z13" s="512"/>
      <c r="AA13" s="1571"/>
      <c r="AB13" s="1697"/>
      <c r="AC13" s="1698"/>
      <c r="AD13" s="1698"/>
      <c r="AE13" s="1691"/>
      <c r="AF13" s="469"/>
      <c r="AG13" s="513"/>
      <c r="AH13" s="66"/>
      <c r="AI13" s="65"/>
      <c r="AJ13" s="514"/>
      <c r="AK13" s="65"/>
      <c r="AL13" s="65"/>
      <c r="AM13" s="65"/>
      <c r="AN13" s="65"/>
      <c r="AO13" s="65"/>
      <c r="AP13" s="515"/>
      <c r="AQ13" s="515"/>
      <c r="AR13" s="62"/>
      <c r="AS13" s="609"/>
    </row>
    <row r="14" spans="1:45" ht="20.25" customHeight="1" x14ac:dyDescent="0.55000000000000004">
      <c r="A14" s="1437">
        <v>0</v>
      </c>
      <c r="B14" s="1438">
        <v>0</v>
      </c>
      <c r="C14" s="1437">
        <v>0</v>
      </c>
      <c r="D14" s="1438">
        <v>9</v>
      </c>
      <c r="E14" s="1437">
        <v>0</v>
      </c>
      <c r="F14" s="1438">
        <v>2</v>
      </c>
      <c r="G14" s="1437">
        <v>0</v>
      </c>
      <c r="H14" s="1438">
        <v>1</v>
      </c>
      <c r="I14" s="540" t="s">
        <v>3268</v>
      </c>
      <c r="J14" s="3138" t="str">
        <f t="shared" si="1"/>
        <v>00090201</v>
      </c>
      <c r="K14" s="830"/>
      <c r="L14" s="830"/>
      <c r="M14" s="830"/>
      <c r="N14" s="830"/>
      <c r="O14" s="830"/>
      <c r="P14" s="830"/>
      <c r="Q14" s="830"/>
      <c r="R14" s="830"/>
      <c r="S14" s="986" t="s">
        <v>741</v>
      </c>
      <c r="T14" s="554" t="s">
        <v>3269</v>
      </c>
      <c r="U14" s="554"/>
      <c r="V14" s="879"/>
      <c r="W14" s="879"/>
      <c r="X14" s="879"/>
      <c r="Y14" s="3084"/>
      <c r="Z14" s="63">
        <v>0</v>
      </c>
      <c r="AA14" s="1571">
        <v>10</v>
      </c>
      <c r="AB14" s="1697"/>
      <c r="AC14" s="1698"/>
      <c r="AD14" s="1698"/>
      <c r="AE14" s="1424"/>
      <c r="AF14" s="65"/>
      <c r="AG14" s="64"/>
      <c r="AH14" s="66"/>
      <c r="AI14" s="65"/>
      <c r="AJ14" s="67"/>
      <c r="AK14" s="65"/>
      <c r="AL14" s="65"/>
      <c r="AM14" s="65"/>
      <c r="AN14" s="65"/>
      <c r="AO14" s="65"/>
      <c r="AP14" s="68"/>
      <c r="AQ14" s="68"/>
      <c r="AR14" s="62"/>
      <c r="AS14" s="609"/>
    </row>
    <row r="15" spans="1:45" ht="20.25" customHeight="1" x14ac:dyDescent="0.6">
      <c r="A15" s="1437">
        <v>0</v>
      </c>
      <c r="B15" s="1438">
        <v>0</v>
      </c>
      <c r="C15" s="1437">
        <v>0</v>
      </c>
      <c r="D15" s="1438">
        <v>3</v>
      </c>
      <c r="E15" s="1437">
        <v>0</v>
      </c>
      <c r="F15" s="1664">
        <v>9</v>
      </c>
      <c r="G15" s="1437">
        <v>0</v>
      </c>
      <c r="H15" s="1438">
        <v>1</v>
      </c>
      <c r="I15" s="540"/>
      <c r="J15" s="3138" t="str">
        <f t="shared" si="1"/>
        <v>00030901</v>
      </c>
      <c r="K15" s="1018"/>
      <c r="L15" s="1018"/>
      <c r="M15" s="1018"/>
      <c r="N15" s="1018"/>
      <c r="O15" s="1018"/>
      <c r="P15" s="1018"/>
      <c r="Q15" s="1018"/>
      <c r="R15" s="1018"/>
      <c r="S15" s="831" t="s">
        <v>456</v>
      </c>
      <c r="T15" s="3237" t="s">
        <v>3270</v>
      </c>
      <c r="U15" s="3237" t="s">
        <v>864</v>
      </c>
      <c r="V15" s="849" t="s">
        <v>3271</v>
      </c>
      <c r="W15" s="1417"/>
      <c r="X15" s="1417"/>
      <c r="Y15" s="1666" t="s">
        <v>3272</v>
      </c>
      <c r="Z15" s="63">
        <v>0</v>
      </c>
      <c r="AA15" s="1571">
        <v>10</v>
      </c>
      <c r="AB15" s="1697"/>
      <c r="AC15" s="1698"/>
      <c r="AD15" s="1698"/>
      <c r="AE15" s="1692" t="s">
        <v>864</v>
      </c>
      <c r="AF15" s="516" t="s">
        <v>864</v>
      </c>
      <c r="AG15" s="435" t="s">
        <v>864</v>
      </c>
      <c r="AH15" s="66"/>
      <c r="AI15" s="65"/>
      <c r="AJ15" s="67"/>
      <c r="AK15" s="65"/>
      <c r="AL15" s="65"/>
      <c r="AM15" s="65"/>
      <c r="AN15" s="65"/>
      <c r="AO15" s="65"/>
      <c r="AP15" s="68"/>
      <c r="AQ15" s="68"/>
      <c r="AR15" s="62"/>
      <c r="AS15" s="609"/>
    </row>
    <row r="16" spans="1:45" s="1655" customFormat="1" ht="67.5" hidden="1" customHeight="1" x14ac:dyDescent="0.6">
      <c r="A16" s="816"/>
      <c r="B16" s="817"/>
      <c r="C16" s="816"/>
      <c r="D16" s="817"/>
      <c r="E16" s="816"/>
      <c r="F16" s="817"/>
      <c r="G16" s="816"/>
      <c r="H16" s="817"/>
      <c r="I16" s="818"/>
      <c r="J16" s="3138" t="str">
        <f t="shared" si="1"/>
        <v/>
      </c>
      <c r="K16" s="2827"/>
      <c r="L16" s="2827"/>
      <c r="M16" s="2827"/>
      <c r="N16" s="2827"/>
      <c r="O16" s="2827"/>
      <c r="P16" s="2827"/>
      <c r="Q16" s="2827"/>
      <c r="R16" s="2827"/>
      <c r="S16" s="2784" t="s">
        <v>111</v>
      </c>
      <c r="T16" s="3226" t="s">
        <v>3273</v>
      </c>
      <c r="U16" s="3226" t="s">
        <v>3274</v>
      </c>
      <c r="V16" s="2850"/>
      <c r="W16" s="3140"/>
      <c r="X16" s="3141" t="s">
        <v>3275</v>
      </c>
      <c r="Y16" s="1667" t="s">
        <v>3276</v>
      </c>
      <c r="Z16" s="1647">
        <v>0</v>
      </c>
      <c r="AA16" s="1649"/>
      <c r="AB16" s="1697"/>
      <c r="AC16" s="1698"/>
      <c r="AD16" s="1698"/>
      <c r="AE16" s="1693"/>
      <c r="AF16" s="1650"/>
      <c r="AG16" s="1648"/>
      <c r="AH16" s="1173"/>
      <c r="AI16" s="1651"/>
      <c r="AJ16" s="1652"/>
      <c r="AK16" s="1651"/>
      <c r="AL16" s="1651"/>
      <c r="AM16" s="1651"/>
      <c r="AN16" s="1651"/>
      <c r="AO16" s="1651"/>
      <c r="AP16" s="1653"/>
      <c r="AQ16" s="1653"/>
      <c r="AR16" s="1654"/>
      <c r="AS16" s="1679"/>
    </row>
    <row r="17" spans="1:45" s="1655" customFormat="1" ht="20.25" customHeight="1" x14ac:dyDescent="0.6">
      <c r="A17" s="816"/>
      <c r="B17" s="817"/>
      <c r="C17" s="816"/>
      <c r="D17" s="817"/>
      <c r="E17" s="816"/>
      <c r="F17" s="817"/>
      <c r="G17" s="816"/>
      <c r="H17" s="817"/>
      <c r="I17" s="818"/>
      <c r="J17" s="3138" t="str">
        <f t="shared" si="1"/>
        <v/>
      </c>
      <c r="K17" s="2827"/>
      <c r="L17" s="2827"/>
      <c r="M17" s="2827"/>
      <c r="N17" s="2827"/>
      <c r="O17" s="2827"/>
      <c r="P17" s="2827"/>
      <c r="Q17" s="2827"/>
      <c r="R17" s="2827"/>
      <c r="S17" s="2784"/>
      <c r="T17" s="3226"/>
      <c r="U17" s="3226"/>
      <c r="V17" s="2850"/>
      <c r="W17" s="3140"/>
      <c r="X17" s="3140"/>
      <c r="Y17" s="1668"/>
      <c r="Z17" s="1647"/>
      <c r="AA17" s="1649"/>
      <c r="AB17" s="1697"/>
      <c r="AC17" s="1698"/>
      <c r="AD17" s="1698"/>
      <c r="AE17" s="1693"/>
      <c r="AF17" s="1650"/>
      <c r="AG17" s="1648"/>
      <c r="AH17" s="1173"/>
      <c r="AI17" s="1651"/>
      <c r="AJ17" s="1652"/>
      <c r="AK17" s="1651"/>
      <c r="AL17" s="1651"/>
      <c r="AM17" s="1651"/>
      <c r="AN17" s="1651"/>
      <c r="AO17" s="1651"/>
      <c r="AP17" s="1653"/>
      <c r="AQ17" s="1653"/>
      <c r="AR17" s="1654"/>
      <c r="AS17" s="1679"/>
    </row>
    <row r="18" spans="1:45" ht="22.5" customHeight="1" x14ac:dyDescent="0.6">
      <c r="A18" s="1437">
        <v>0</v>
      </c>
      <c r="B18" s="1438">
        <v>0</v>
      </c>
      <c r="C18" s="1437">
        <v>0</v>
      </c>
      <c r="D18" s="1438">
        <v>9</v>
      </c>
      <c r="E18" s="1437">
        <v>0</v>
      </c>
      <c r="F18" s="1438">
        <v>3</v>
      </c>
      <c r="G18" s="1437">
        <v>0</v>
      </c>
      <c r="H18" s="1438">
        <v>0</v>
      </c>
      <c r="I18" s="540" t="s">
        <v>3277</v>
      </c>
      <c r="J18" s="3138" t="str">
        <f t="shared" si="1"/>
        <v>00090300</v>
      </c>
      <c r="K18" s="830"/>
      <c r="L18" s="830">
        <v>75101</v>
      </c>
      <c r="M18" s="830"/>
      <c r="N18" s="830"/>
      <c r="O18" s="830"/>
      <c r="P18" s="830"/>
      <c r="Q18" s="830"/>
      <c r="R18" s="830"/>
      <c r="S18" s="986" t="s">
        <v>119</v>
      </c>
      <c r="T18" s="3241" t="s">
        <v>3278</v>
      </c>
      <c r="U18" s="3241"/>
      <c r="V18" s="536" t="s">
        <v>3278</v>
      </c>
      <c r="W18" s="1417"/>
      <c r="X18" s="1417"/>
      <c r="Y18" s="3085"/>
      <c r="Z18" s="63"/>
      <c r="AA18" s="1571"/>
      <c r="AB18" s="1697"/>
      <c r="AC18" s="1698"/>
      <c r="AD18" s="1698"/>
      <c r="AE18" s="1424"/>
      <c r="AF18" s="65"/>
      <c r="AG18" s="64"/>
      <c r="AH18" s="65">
        <v>14.500452488687801</v>
      </c>
      <c r="AI18" s="65">
        <f>SUM(AE18,AH18)</f>
        <v>14.500452488687801</v>
      </c>
      <c r="AJ18" s="67"/>
      <c r="AK18" s="65">
        <v>0</v>
      </c>
      <c r="AL18" s="65">
        <v>0</v>
      </c>
      <c r="AM18" s="65">
        <v>0</v>
      </c>
      <c r="AN18" s="65">
        <v>0</v>
      </c>
      <c r="AO18" s="65">
        <f>SUM(AI18,AK18,AL18,AM18,AN18)</f>
        <v>14.500452488687801</v>
      </c>
      <c r="AP18" s="68"/>
      <c r="AQ18" s="68"/>
      <c r="AR18" s="62"/>
      <c r="AS18" s="609"/>
    </row>
    <row r="19" spans="1:45" ht="20.25" customHeight="1" x14ac:dyDescent="0.6">
      <c r="A19" s="1437">
        <v>0</v>
      </c>
      <c r="B19" s="1438">
        <v>0</v>
      </c>
      <c r="C19" s="1437">
        <v>0</v>
      </c>
      <c r="D19" s="1438">
        <v>9</v>
      </c>
      <c r="E19" s="1437">
        <v>0</v>
      </c>
      <c r="F19" s="1438">
        <v>3</v>
      </c>
      <c r="G19" s="1437">
        <v>0</v>
      </c>
      <c r="H19" s="1438">
        <v>1</v>
      </c>
      <c r="I19" s="540"/>
      <c r="J19" s="3138" t="str">
        <f t="shared" si="1"/>
        <v>00090301</v>
      </c>
      <c r="K19" s="830"/>
      <c r="L19" s="830"/>
      <c r="M19" s="830"/>
      <c r="N19" s="830"/>
      <c r="O19" s="830"/>
      <c r="P19" s="830"/>
      <c r="Q19" s="830"/>
      <c r="R19" s="830"/>
      <c r="S19" s="986"/>
      <c r="T19" s="3238" t="s">
        <v>3279</v>
      </c>
      <c r="U19" s="3241"/>
      <c r="V19" s="536"/>
      <c r="W19" s="1417"/>
      <c r="X19" s="1417"/>
      <c r="Y19" s="3086" t="s">
        <v>3280</v>
      </c>
      <c r="Z19" s="63">
        <v>0</v>
      </c>
      <c r="AA19" s="1571">
        <v>20</v>
      </c>
      <c r="AB19" s="1697"/>
      <c r="AC19" s="1698"/>
      <c r="AD19" s="1698"/>
      <c r="AE19" s="1424"/>
      <c r="AF19" s="65"/>
      <c r="AG19" s="64"/>
      <c r="AH19" s="65"/>
      <c r="AI19" s="65"/>
      <c r="AJ19" s="67"/>
      <c r="AK19" s="65"/>
      <c r="AL19" s="65"/>
      <c r="AM19" s="65"/>
      <c r="AN19" s="65"/>
      <c r="AO19" s="65"/>
      <c r="AP19" s="68"/>
      <c r="AQ19" s="68"/>
      <c r="AR19" s="62"/>
      <c r="AS19" s="609"/>
    </row>
    <row r="20" spans="1:45" ht="20.25" customHeight="1" x14ac:dyDescent="0.6">
      <c r="A20" s="1437">
        <v>0</v>
      </c>
      <c r="B20" s="1438">
        <v>0</v>
      </c>
      <c r="C20" s="1437">
        <v>0</v>
      </c>
      <c r="D20" s="1438">
        <v>9</v>
      </c>
      <c r="E20" s="1437">
        <v>0</v>
      </c>
      <c r="F20" s="1438">
        <v>3</v>
      </c>
      <c r="G20" s="1437">
        <v>0</v>
      </c>
      <c r="H20" s="1438">
        <v>2</v>
      </c>
      <c r="I20" s="540"/>
      <c r="J20" s="3138" t="str">
        <f t="shared" si="1"/>
        <v>00090302</v>
      </c>
      <c r="K20" s="830"/>
      <c r="L20" s="830"/>
      <c r="M20" s="830"/>
      <c r="N20" s="830"/>
      <c r="O20" s="830"/>
      <c r="P20" s="830"/>
      <c r="Q20" s="830"/>
      <c r="R20" s="830"/>
      <c r="S20" s="986"/>
      <c r="T20" s="3238" t="s">
        <v>3281</v>
      </c>
      <c r="U20" s="3241"/>
      <c r="V20" s="536"/>
      <c r="W20" s="1417"/>
      <c r="X20" s="1417"/>
      <c r="Y20" s="3085"/>
      <c r="Z20" s="63">
        <v>0</v>
      </c>
      <c r="AA20" s="1571">
        <v>10</v>
      </c>
      <c r="AB20" s="1697"/>
      <c r="AC20" s="1698"/>
      <c r="AD20" s="1698"/>
      <c r="AE20" s="1424"/>
      <c r="AF20" s="65"/>
      <c r="AG20" s="64"/>
      <c r="AH20" s="65"/>
      <c r="AI20" s="65"/>
      <c r="AJ20" s="67"/>
      <c r="AK20" s="65"/>
      <c r="AL20" s="65"/>
      <c r="AM20" s="65"/>
      <c r="AN20" s="65"/>
      <c r="AO20" s="65"/>
      <c r="AP20" s="68"/>
      <c r="AQ20" s="68"/>
      <c r="AR20" s="62"/>
      <c r="AS20" s="609"/>
    </row>
    <row r="21" spans="1:45" ht="20.25" hidden="1" customHeight="1" x14ac:dyDescent="0.6">
      <c r="A21" s="537"/>
      <c r="B21" s="538"/>
      <c r="C21" s="537"/>
      <c r="D21" s="538"/>
      <c r="E21" s="537"/>
      <c r="F21" s="538"/>
      <c r="G21" s="537"/>
      <c r="H21" s="538"/>
      <c r="I21" s="540" t="s">
        <v>2282</v>
      </c>
      <c r="J21" s="3138" t="str">
        <f t="shared" si="1"/>
        <v/>
      </c>
      <c r="K21" s="830"/>
      <c r="L21" s="830"/>
      <c r="M21" s="830"/>
      <c r="N21" s="830"/>
      <c r="O21" s="830"/>
      <c r="P21" s="830"/>
      <c r="Q21" s="830"/>
      <c r="R21" s="830"/>
      <c r="S21" s="2784" t="s">
        <v>160</v>
      </c>
      <c r="T21" s="3224" t="s">
        <v>3282</v>
      </c>
      <c r="U21" s="3226" t="s">
        <v>3283</v>
      </c>
      <c r="V21" s="536" t="s">
        <v>3267</v>
      </c>
      <c r="W21" s="1417"/>
      <c r="X21" s="1417"/>
      <c r="Y21" s="3085"/>
      <c r="Z21" s="63"/>
      <c r="AA21" s="1571"/>
      <c r="AB21" s="1697"/>
      <c r="AC21" s="1698"/>
      <c r="AD21" s="1698"/>
      <c r="AE21" s="1424"/>
      <c r="AF21" s="65"/>
      <c r="AG21" s="64"/>
      <c r="AH21" s="66"/>
      <c r="AI21" s="65"/>
      <c r="AJ21" s="67"/>
      <c r="AK21" s="65"/>
      <c r="AL21" s="65"/>
      <c r="AM21" s="65"/>
      <c r="AN21" s="65"/>
      <c r="AO21" s="65"/>
      <c r="AP21" s="68"/>
      <c r="AQ21" s="68"/>
      <c r="AR21" s="62"/>
      <c r="AS21" s="609"/>
    </row>
    <row r="22" spans="1:45" ht="20.25" hidden="1" customHeight="1" x14ac:dyDescent="0.6">
      <c r="A22" s="537"/>
      <c r="B22" s="538"/>
      <c r="C22" s="537"/>
      <c r="D22" s="538"/>
      <c r="E22" s="537"/>
      <c r="F22" s="538"/>
      <c r="G22" s="537"/>
      <c r="H22" s="538"/>
      <c r="I22" s="540" t="s">
        <v>2282</v>
      </c>
      <c r="J22" s="3138" t="str">
        <f t="shared" si="1"/>
        <v/>
      </c>
      <c r="K22" s="830"/>
      <c r="L22" s="830"/>
      <c r="M22" s="830"/>
      <c r="N22" s="830"/>
      <c r="O22" s="830"/>
      <c r="P22" s="830"/>
      <c r="Q22" s="830"/>
      <c r="R22" s="830"/>
      <c r="S22" s="2784" t="s">
        <v>160</v>
      </c>
      <c r="T22" s="3239"/>
      <c r="U22" s="3226" t="s">
        <v>3284</v>
      </c>
      <c r="V22" s="555"/>
      <c r="W22" s="1417"/>
      <c r="X22" s="1417"/>
      <c r="Y22" s="3085"/>
      <c r="Z22" s="63"/>
      <c r="AA22" s="1571"/>
      <c r="AB22" s="1697"/>
      <c r="AC22" s="1698"/>
      <c r="AD22" s="1698"/>
      <c r="AE22" s="1424"/>
      <c r="AF22" s="65"/>
      <c r="AG22" s="64"/>
      <c r="AH22" s="66"/>
      <c r="AI22" s="65"/>
      <c r="AJ22" s="67"/>
      <c r="AK22" s="65"/>
      <c r="AL22" s="65"/>
      <c r="AM22" s="65"/>
      <c r="AN22" s="65"/>
      <c r="AO22" s="65"/>
      <c r="AP22" s="68"/>
      <c r="AQ22" s="68"/>
      <c r="AR22" s="62"/>
      <c r="AS22" s="609"/>
    </row>
    <row r="23" spans="1:45" ht="20.25" hidden="1" customHeight="1" x14ac:dyDescent="0.6">
      <c r="A23" s="537"/>
      <c r="B23" s="538"/>
      <c r="C23" s="537"/>
      <c r="D23" s="538"/>
      <c r="E23" s="537"/>
      <c r="F23" s="538"/>
      <c r="G23" s="537"/>
      <c r="H23" s="538"/>
      <c r="I23" s="540"/>
      <c r="J23" s="3138" t="str">
        <f t="shared" si="1"/>
        <v/>
      </c>
      <c r="K23" s="830"/>
      <c r="L23" s="830"/>
      <c r="M23" s="830"/>
      <c r="N23" s="830"/>
      <c r="O23" s="830"/>
      <c r="P23" s="830"/>
      <c r="Q23" s="830"/>
      <c r="R23" s="830"/>
      <c r="S23" s="2784" t="s">
        <v>94</v>
      </c>
      <c r="T23" s="3239"/>
      <c r="U23" s="3226" t="s">
        <v>3285</v>
      </c>
      <c r="V23" s="555"/>
      <c r="W23" s="1417"/>
      <c r="X23" s="1417"/>
      <c r="Y23" s="3085"/>
      <c r="Z23" s="63"/>
      <c r="AA23" s="1571"/>
      <c r="AB23" s="1697"/>
      <c r="AC23" s="1698"/>
      <c r="AD23" s="1698"/>
      <c r="AE23" s="1424"/>
      <c r="AF23" s="65"/>
      <c r="AG23" s="64"/>
      <c r="AH23" s="66"/>
      <c r="AI23" s="65"/>
      <c r="AJ23" s="67"/>
      <c r="AK23" s="65"/>
      <c r="AL23" s="65"/>
      <c r="AM23" s="65"/>
      <c r="AN23" s="65"/>
      <c r="AO23" s="65"/>
      <c r="AP23" s="68"/>
      <c r="AQ23" s="68"/>
      <c r="AR23" s="62"/>
      <c r="AS23" s="609"/>
    </row>
    <row r="24" spans="1:45" ht="20.25" hidden="1" customHeight="1" x14ac:dyDescent="0.6">
      <c r="A24" s="537"/>
      <c r="B24" s="538"/>
      <c r="C24" s="537"/>
      <c r="D24" s="538"/>
      <c r="E24" s="537"/>
      <c r="F24" s="538"/>
      <c r="G24" s="537"/>
      <c r="H24" s="538"/>
      <c r="I24" s="540"/>
      <c r="J24" s="3138" t="str">
        <f t="shared" si="1"/>
        <v/>
      </c>
      <c r="K24" s="830"/>
      <c r="L24" s="830"/>
      <c r="M24" s="830"/>
      <c r="N24" s="830"/>
      <c r="O24" s="830"/>
      <c r="P24" s="830"/>
      <c r="Q24" s="830"/>
      <c r="R24" s="830"/>
      <c r="S24" s="2784" t="s">
        <v>94</v>
      </c>
      <c r="T24" s="3239"/>
      <c r="U24" s="3226" t="s">
        <v>3286</v>
      </c>
      <c r="V24" s="555"/>
      <c r="W24" s="1417"/>
      <c r="X24" s="1417"/>
      <c r="Y24" s="3085"/>
      <c r="Z24" s="63"/>
      <c r="AA24" s="1571"/>
      <c r="AB24" s="1697"/>
      <c r="AC24" s="1698"/>
      <c r="AD24" s="1698"/>
      <c r="AE24" s="1424"/>
      <c r="AF24" s="65"/>
      <c r="AG24" s="64"/>
      <c r="AH24" s="66"/>
      <c r="AI24" s="65"/>
      <c r="AJ24" s="67"/>
      <c r="AK24" s="65"/>
      <c r="AL24" s="65"/>
      <c r="AM24" s="65"/>
      <c r="AN24" s="65"/>
      <c r="AO24" s="65"/>
      <c r="AP24" s="68"/>
      <c r="AQ24" s="68"/>
      <c r="AR24" s="62"/>
      <c r="AS24" s="609"/>
    </row>
    <row r="25" spans="1:45" ht="20.25" hidden="1" customHeight="1" x14ac:dyDescent="0.6">
      <c r="A25" s="537"/>
      <c r="B25" s="538"/>
      <c r="C25" s="537"/>
      <c r="D25" s="538"/>
      <c r="E25" s="537"/>
      <c r="F25" s="538"/>
      <c r="G25" s="537"/>
      <c r="H25" s="538"/>
      <c r="I25" s="540" t="s">
        <v>2282</v>
      </c>
      <c r="J25" s="3138" t="str">
        <f t="shared" si="1"/>
        <v/>
      </c>
      <c r="K25" s="830"/>
      <c r="L25" s="830"/>
      <c r="M25" s="830"/>
      <c r="N25" s="830"/>
      <c r="O25" s="830"/>
      <c r="P25" s="830"/>
      <c r="Q25" s="830"/>
      <c r="R25" s="830"/>
      <c r="S25" s="2784" t="s">
        <v>94</v>
      </c>
      <c r="T25" s="3239"/>
      <c r="U25" s="3226" t="s">
        <v>3287</v>
      </c>
      <c r="V25" s="555"/>
      <c r="W25" s="1417"/>
      <c r="X25" s="1417"/>
      <c r="Y25" s="3087"/>
      <c r="Z25" s="63"/>
      <c r="AA25" s="1571"/>
      <c r="AB25" s="1697"/>
      <c r="AC25" s="1698"/>
      <c r="AD25" s="1698"/>
      <c r="AE25" s="1424"/>
      <c r="AF25" s="65"/>
      <c r="AG25" s="64"/>
      <c r="AH25" s="66"/>
      <c r="AI25" s="65"/>
      <c r="AJ25" s="67"/>
      <c r="AK25" s="65"/>
      <c r="AL25" s="65"/>
      <c r="AM25" s="65"/>
      <c r="AN25" s="65"/>
      <c r="AO25" s="65"/>
      <c r="AP25" s="68"/>
      <c r="AQ25" s="68"/>
      <c r="AR25" s="62"/>
      <c r="AS25" s="609"/>
    </row>
    <row r="26" spans="1:45" ht="20.25" customHeight="1" x14ac:dyDescent="0.6">
      <c r="A26" s="537"/>
      <c r="B26" s="538"/>
      <c r="C26" s="537"/>
      <c r="D26" s="538"/>
      <c r="E26" s="537"/>
      <c r="F26" s="538"/>
      <c r="G26" s="537"/>
      <c r="H26" s="538"/>
      <c r="I26" s="540"/>
      <c r="J26" s="3138" t="str">
        <f t="shared" si="1"/>
        <v/>
      </c>
      <c r="K26" s="830"/>
      <c r="L26" s="830"/>
      <c r="M26" s="830"/>
      <c r="N26" s="830"/>
      <c r="O26" s="830"/>
      <c r="P26" s="830"/>
      <c r="Q26" s="830"/>
      <c r="R26" s="830"/>
      <c r="S26" s="831"/>
      <c r="T26" s="3236"/>
      <c r="U26" s="3237"/>
      <c r="V26" s="555"/>
      <c r="W26" s="1417"/>
      <c r="X26" s="1417"/>
      <c r="Y26" s="3087"/>
      <c r="Z26" s="63"/>
      <c r="AA26" s="1571"/>
      <c r="AB26" s="1697"/>
      <c r="AC26" s="1698"/>
      <c r="AD26" s="1698"/>
      <c r="AE26" s="1424"/>
      <c r="AF26" s="65"/>
      <c r="AG26" s="64"/>
      <c r="AH26" s="66"/>
      <c r="AI26" s="65"/>
      <c r="AJ26" s="67"/>
      <c r="AK26" s="65"/>
      <c r="AL26" s="65"/>
      <c r="AM26" s="65"/>
      <c r="AN26" s="65"/>
      <c r="AO26" s="65"/>
      <c r="AP26" s="68"/>
      <c r="AQ26" s="68"/>
      <c r="AR26" s="62"/>
      <c r="AS26" s="609"/>
    </row>
    <row r="27" spans="1:45" ht="20.25" customHeight="1" x14ac:dyDescent="0.6">
      <c r="A27" s="537"/>
      <c r="B27" s="538"/>
      <c r="C27" s="537"/>
      <c r="D27" s="538"/>
      <c r="E27" s="537"/>
      <c r="F27" s="538"/>
      <c r="G27" s="537"/>
      <c r="H27" s="538"/>
      <c r="I27" s="540" t="s">
        <v>2282</v>
      </c>
      <c r="J27" s="3138" t="str">
        <f t="shared" si="1"/>
        <v/>
      </c>
      <c r="K27" s="1018">
        <v>520</v>
      </c>
      <c r="L27" s="986" t="s">
        <v>3288</v>
      </c>
      <c r="M27" s="986"/>
      <c r="N27" s="986"/>
      <c r="O27" s="986"/>
      <c r="P27" s="986"/>
      <c r="Q27" s="986"/>
      <c r="R27" s="986"/>
      <c r="S27" s="986" t="s">
        <v>119</v>
      </c>
      <c r="T27" s="3241" t="s">
        <v>3289</v>
      </c>
      <c r="U27" s="3235"/>
      <c r="V27" s="750" t="s">
        <v>3289</v>
      </c>
      <c r="W27" s="750"/>
      <c r="X27" s="750"/>
      <c r="Y27" s="3088"/>
      <c r="Z27" s="63"/>
      <c r="AA27" s="1571"/>
      <c r="AB27" s="1697"/>
      <c r="AC27" s="1698"/>
      <c r="AD27" s="1698"/>
      <c r="AE27" s="1424"/>
      <c r="AF27" s="65"/>
      <c r="AG27" s="64"/>
      <c r="AH27" s="66"/>
      <c r="AI27" s="65"/>
      <c r="AJ27" s="67"/>
      <c r="AK27" s="65"/>
      <c r="AL27" s="65"/>
      <c r="AM27" s="65"/>
      <c r="AN27" s="65"/>
      <c r="AO27" s="65"/>
      <c r="AP27" s="68"/>
      <c r="AQ27" s="68"/>
      <c r="AR27" s="62"/>
      <c r="AS27" s="609"/>
    </row>
    <row r="28" spans="1:45" ht="20.25" customHeight="1" x14ac:dyDescent="0.6">
      <c r="A28" s="1437">
        <v>0</v>
      </c>
      <c r="B28" s="1438">
        <v>0</v>
      </c>
      <c r="C28" s="1437">
        <v>0</v>
      </c>
      <c r="D28" s="1438">
        <v>9</v>
      </c>
      <c r="E28" s="1437">
        <v>0</v>
      </c>
      <c r="F28" s="1438">
        <v>4</v>
      </c>
      <c r="G28" s="1437">
        <v>0</v>
      </c>
      <c r="H28" s="1438">
        <v>1</v>
      </c>
      <c r="I28" s="540" t="s">
        <v>3290</v>
      </c>
      <c r="J28" s="3138" t="str">
        <f t="shared" si="1"/>
        <v>00090401</v>
      </c>
      <c r="K28" s="1018"/>
      <c r="L28" s="830">
        <v>75201</v>
      </c>
      <c r="M28" s="830"/>
      <c r="N28" s="830"/>
      <c r="O28" s="830"/>
      <c r="P28" s="830"/>
      <c r="Q28" s="830"/>
      <c r="R28" s="830"/>
      <c r="S28" s="986" t="s">
        <v>119</v>
      </c>
      <c r="T28" s="756" t="s">
        <v>3291</v>
      </c>
      <c r="U28" s="3235"/>
      <c r="V28" s="536" t="s">
        <v>3289</v>
      </c>
      <c r="W28" s="536"/>
      <c r="X28" s="536"/>
      <c r="Y28" s="3083" t="s">
        <v>3292</v>
      </c>
      <c r="Z28" s="63">
        <v>0</v>
      </c>
      <c r="AA28" s="1571">
        <v>30</v>
      </c>
      <c r="AB28" s="1697"/>
      <c r="AC28" s="1698"/>
      <c r="AD28" s="1698"/>
      <c r="AE28" s="1424"/>
      <c r="AF28" s="65"/>
      <c r="AG28" s="64"/>
      <c r="AH28" s="65">
        <v>29.000904977375601</v>
      </c>
      <c r="AI28" s="65">
        <f>SUM(AE28,AH28)</f>
        <v>29.000904977375601</v>
      </c>
      <c r="AJ28" s="67"/>
      <c r="AK28" s="65">
        <v>0</v>
      </c>
      <c r="AL28" s="65">
        <v>0</v>
      </c>
      <c r="AM28" s="65">
        <v>0</v>
      </c>
      <c r="AN28" s="65">
        <v>0</v>
      </c>
      <c r="AO28" s="65">
        <f>SUM(AI28,AK28,AL28,AM28,AN28)</f>
        <v>29.000904977375601</v>
      </c>
      <c r="AP28" s="68"/>
      <c r="AQ28" s="68"/>
      <c r="AR28" s="62"/>
      <c r="AS28" s="609"/>
    </row>
    <row r="29" spans="1:45" ht="20.25" customHeight="1" x14ac:dyDescent="0.6">
      <c r="A29" s="537"/>
      <c r="B29" s="538"/>
      <c r="C29" s="537"/>
      <c r="D29" s="538"/>
      <c r="E29" s="537"/>
      <c r="F29" s="538"/>
      <c r="G29" s="537"/>
      <c r="H29" s="538"/>
      <c r="I29" s="540"/>
      <c r="J29" s="3138" t="str">
        <f t="shared" si="1"/>
        <v/>
      </c>
      <c r="K29" s="1018"/>
      <c r="L29" s="830"/>
      <c r="M29" s="830"/>
      <c r="N29" s="830"/>
      <c r="O29" s="830"/>
      <c r="P29" s="830"/>
      <c r="Q29" s="830"/>
      <c r="R29" s="830"/>
      <c r="S29" s="986"/>
      <c r="T29" s="756"/>
      <c r="U29" s="3235"/>
      <c r="V29" s="536"/>
      <c r="W29" s="536"/>
      <c r="X29" s="536"/>
      <c r="Y29" s="3083"/>
      <c r="Z29" s="63"/>
      <c r="AA29" s="1571"/>
      <c r="AB29" s="1697"/>
      <c r="AC29" s="1698"/>
      <c r="AD29" s="1698"/>
      <c r="AE29" s="1424"/>
      <c r="AF29" s="65"/>
      <c r="AG29" s="64"/>
      <c r="AH29" s="65"/>
      <c r="AI29" s="65"/>
      <c r="AJ29" s="67"/>
      <c r="AK29" s="65"/>
      <c r="AL29" s="65"/>
      <c r="AM29" s="65"/>
      <c r="AN29" s="65"/>
      <c r="AO29" s="65"/>
      <c r="AP29" s="68"/>
      <c r="AQ29" s="68"/>
      <c r="AR29" s="62"/>
      <c r="AS29" s="609"/>
    </row>
    <row r="30" spans="1:45" ht="20.25" customHeight="1" x14ac:dyDescent="0.6">
      <c r="A30" s="1437">
        <v>0</v>
      </c>
      <c r="B30" s="1438">
        <v>0</v>
      </c>
      <c r="C30" s="1437">
        <v>0</v>
      </c>
      <c r="D30" s="1438">
        <v>9</v>
      </c>
      <c r="E30" s="1437">
        <v>0</v>
      </c>
      <c r="F30" s="1438">
        <v>5</v>
      </c>
      <c r="G30" s="1437">
        <v>0</v>
      </c>
      <c r="H30" s="1438">
        <v>1</v>
      </c>
      <c r="I30" s="540"/>
      <c r="J30" s="3138" t="str">
        <f t="shared" si="1"/>
        <v>00090501</v>
      </c>
      <c r="K30" s="1018"/>
      <c r="L30" s="830"/>
      <c r="M30" s="830"/>
      <c r="N30" s="830"/>
      <c r="O30" s="830"/>
      <c r="P30" s="830"/>
      <c r="Q30" s="830"/>
      <c r="R30" s="830"/>
      <c r="S30" s="831" t="s">
        <v>3293</v>
      </c>
      <c r="T30" s="3168" t="s">
        <v>3294</v>
      </c>
      <c r="U30" s="896"/>
      <c r="V30" s="536"/>
      <c r="W30" s="536"/>
      <c r="X30" s="536"/>
      <c r="Y30" s="3083"/>
      <c r="Z30" s="63"/>
      <c r="AA30" s="1571"/>
      <c r="AB30" s="1697"/>
      <c r="AC30" s="1698"/>
      <c r="AD30" s="1698"/>
      <c r="AE30" s="1424"/>
      <c r="AF30" s="65"/>
      <c r="AG30" s="64"/>
      <c r="AH30" s="65"/>
      <c r="AI30" s="65"/>
      <c r="AJ30" s="67"/>
      <c r="AK30" s="65"/>
      <c r="AL30" s="65"/>
      <c r="AM30" s="65"/>
      <c r="AN30" s="65"/>
      <c r="AO30" s="65"/>
      <c r="AP30" s="68"/>
      <c r="AQ30" s="68"/>
      <c r="AR30" s="62"/>
      <c r="AS30" s="609"/>
    </row>
    <row r="31" spans="1:45" ht="54.75" hidden="1" customHeight="1" x14ac:dyDescent="0.6">
      <c r="A31" s="537"/>
      <c r="B31" s="538"/>
      <c r="C31" s="537"/>
      <c r="D31" s="538"/>
      <c r="E31" s="537"/>
      <c r="F31" s="538"/>
      <c r="G31" s="537"/>
      <c r="H31" s="538"/>
      <c r="I31" s="540"/>
      <c r="J31" s="3138" t="str">
        <f t="shared" si="1"/>
        <v/>
      </c>
      <c r="K31" s="1018"/>
      <c r="L31" s="830"/>
      <c r="M31" s="830"/>
      <c r="N31" s="830"/>
      <c r="O31" s="830"/>
      <c r="P31" s="830"/>
      <c r="Q31" s="830"/>
      <c r="R31" s="830"/>
      <c r="S31" s="831"/>
      <c r="T31" s="896"/>
      <c r="U31" s="3168" t="s">
        <v>3295</v>
      </c>
      <c r="V31" s="536"/>
      <c r="W31" s="536"/>
      <c r="X31" s="536"/>
      <c r="Y31" s="3089" t="s">
        <v>3296</v>
      </c>
      <c r="Z31" s="63">
        <v>10</v>
      </c>
      <c r="AA31" s="1571">
        <v>0</v>
      </c>
      <c r="AB31" s="1697"/>
      <c r="AC31" s="1698"/>
      <c r="AD31" s="1698"/>
      <c r="AE31" s="1424"/>
      <c r="AF31" s="65"/>
      <c r="AG31" s="64"/>
      <c r="AH31" s="65"/>
      <c r="AI31" s="65"/>
      <c r="AJ31" s="67"/>
      <c r="AK31" s="65"/>
      <c r="AL31" s="65"/>
      <c r="AM31" s="65"/>
      <c r="AN31" s="65"/>
      <c r="AO31" s="65"/>
      <c r="AP31" s="68"/>
      <c r="AQ31" s="68"/>
      <c r="AR31" s="62"/>
      <c r="AS31" s="609"/>
    </row>
    <row r="32" spans="1:45" ht="20.25" hidden="1" customHeight="1" x14ac:dyDescent="0.6">
      <c r="A32" s="537"/>
      <c r="B32" s="538"/>
      <c r="C32" s="537"/>
      <c r="D32" s="538"/>
      <c r="E32" s="537"/>
      <c r="F32" s="538"/>
      <c r="G32" s="537"/>
      <c r="H32" s="538"/>
      <c r="I32" s="540"/>
      <c r="J32" s="3138" t="str">
        <f t="shared" si="1"/>
        <v/>
      </c>
      <c r="K32" s="1018"/>
      <c r="L32" s="830"/>
      <c r="M32" s="830"/>
      <c r="N32" s="830"/>
      <c r="O32" s="830"/>
      <c r="P32" s="830"/>
      <c r="Q32" s="830"/>
      <c r="R32" s="830"/>
      <c r="S32" s="831"/>
      <c r="T32" s="896"/>
      <c r="U32" s="3168"/>
      <c r="V32" s="536"/>
      <c r="W32" s="536"/>
      <c r="X32" s="536"/>
      <c r="Y32" s="3083"/>
      <c r="Z32" s="63"/>
      <c r="AA32" s="1571"/>
      <c r="AB32" s="1697"/>
      <c r="AC32" s="1698"/>
      <c r="AD32" s="1698"/>
      <c r="AE32" s="1424"/>
      <c r="AF32" s="65"/>
      <c r="AG32" s="64"/>
      <c r="AH32" s="65"/>
      <c r="AI32" s="65"/>
      <c r="AJ32" s="67"/>
      <c r="AK32" s="65"/>
      <c r="AL32" s="65"/>
      <c r="AM32" s="65"/>
      <c r="AN32" s="65"/>
      <c r="AO32" s="65"/>
      <c r="AP32" s="68"/>
      <c r="AQ32" s="68"/>
      <c r="AR32" s="62"/>
      <c r="AS32" s="609"/>
    </row>
    <row r="33" spans="1:45" ht="20.25" hidden="1" customHeight="1" x14ac:dyDescent="0.6">
      <c r="A33" s="537"/>
      <c r="B33" s="538"/>
      <c r="C33" s="537"/>
      <c r="D33" s="538"/>
      <c r="E33" s="537"/>
      <c r="F33" s="538"/>
      <c r="G33" s="537"/>
      <c r="H33" s="538"/>
      <c r="I33" s="540"/>
      <c r="J33" s="3138" t="str">
        <f t="shared" si="1"/>
        <v/>
      </c>
      <c r="K33" s="1018"/>
      <c r="L33" s="830"/>
      <c r="M33" s="830"/>
      <c r="N33" s="830"/>
      <c r="O33" s="830"/>
      <c r="P33" s="830"/>
      <c r="Q33" s="830"/>
      <c r="R33" s="830"/>
      <c r="S33" s="831"/>
      <c r="T33" s="896"/>
      <c r="U33" s="896"/>
      <c r="V33" s="536"/>
      <c r="W33" s="536"/>
      <c r="X33" s="536"/>
      <c r="Y33" s="3083"/>
      <c r="Z33" s="63"/>
      <c r="AA33" s="1571"/>
      <c r="AB33" s="1697"/>
      <c r="AC33" s="1698"/>
      <c r="AD33" s="1698"/>
      <c r="AE33" s="1424"/>
      <c r="AF33" s="65"/>
      <c r="AG33" s="64"/>
      <c r="AH33" s="65"/>
      <c r="AI33" s="65"/>
      <c r="AJ33" s="67"/>
      <c r="AK33" s="65"/>
      <c r="AL33" s="65"/>
      <c r="AM33" s="65"/>
      <c r="AN33" s="65"/>
      <c r="AO33" s="65"/>
      <c r="AP33" s="68"/>
      <c r="AQ33" s="68"/>
      <c r="AR33" s="62"/>
      <c r="AS33" s="609"/>
    </row>
    <row r="34" spans="1:45" ht="20.25" hidden="1" customHeight="1" x14ac:dyDescent="0.6">
      <c r="A34" s="537"/>
      <c r="B34" s="538"/>
      <c r="C34" s="537"/>
      <c r="D34" s="538"/>
      <c r="E34" s="537"/>
      <c r="F34" s="538"/>
      <c r="G34" s="537"/>
      <c r="H34" s="538"/>
      <c r="I34" s="540"/>
      <c r="J34" s="3138" t="str">
        <f t="shared" si="1"/>
        <v/>
      </c>
      <c r="K34" s="1018"/>
      <c r="L34" s="830"/>
      <c r="M34" s="830"/>
      <c r="N34" s="830"/>
      <c r="O34" s="830"/>
      <c r="P34" s="830"/>
      <c r="Q34" s="830"/>
      <c r="R34" s="830"/>
      <c r="S34" s="2784" t="s">
        <v>3293</v>
      </c>
      <c r="T34" s="3224" t="s">
        <v>3297</v>
      </c>
      <c r="U34" s="3243"/>
      <c r="V34" s="536"/>
      <c r="W34" s="536"/>
      <c r="X34" s="536"/>
      <c r="Y34" s="3083"/>
      <c r="Z34" s="63"/>
      <c r="AA34" s="1571"/>
      <c r="AB34" s="1697"/>
      <c r="AC34" s="1698"/>
      <c r="AD34" s="1698"/>
      <c r="AE34" s="1424"/>
      <c r="AF34" s="65"/>
      <c r="AG34" s="64"/>
      <c r="AH34" s="65"/>
      <c r="AI34" s="65"/>
      <c r="AJ34" s="67"/>
      <c r="AK34" s="65"/>
      <c r="AL34" s="65"/>
      <c r="AM34" s="65"/>
      <c r="AN34" s="65"/>
      <c r="AO34" s="65"/>
      <c r="AP34" s="68"/>
      <c r="AQ34" s="68"/>
      <c r="AR34" s="62"/>
      <c r="AS34" s="609"/>
    </row>
    <row r="35" spans="1:45" ht="20.25" hidden="1" customHeight="1" x14ac:dyDescent="0.6">
      <c r="A35" s="537"/>
      <c r="B35" s="538"/>
      <c r="C35" s="537"/>
      <c r="D35" s="538"/>
      <c r="E35" s="537"/>
      <c r="F35" s="538"/>
      <c r="G35" s="537"/>
      <c r="H35" s="538"/>
      <c r="I35" s="540"/>
      <c r="J35" s="3138" t="str">
        <f t="shared" si="1"/>
        <v/>
      </c>
      <c r="K35" s="1018"/>
      <c r="L35" s="830"/>
      <c r="M35" s="830"/>
      <c r="N35" s="830"/>
      <c r="O35" s="830"/>
      <c r="P35" s="830"/>
      <c r="Q35" s="830"/>
      <c r="R35" s="830"/>
      <c r="S35" s="2784"/>
      <c r="T35" s="3243"/>
      <c r="U35" s="3224" t="s">
        <v>3298</v>
      </c>
      <c r="V35" s="536"/>
      <c r="W35" s="536"/>
      <c r="X35" s="536"/>
      <c r="Y35" s="3083"/>
      <c r="Z35" s="63"/>
      <c r="AA35" s="1571"/>
      <c r="AB35" s="1697"/>
      <c r="AC35" s="1698"/>
      <c r="AD35" s="1698"/>
      <c r="AE35" s="1424"/>
      <c r="AF35" s="65"/>
      <c r="AG35" s="64"/>
      <c r="AH35" s="65"/>
      <c r="AI35" s="65"/>
      <c r="AJ35" s="67"/>
      <c r="AK35" s="65"/>
      <c r="AL35" s="65"/>
      <c r="AM35" s="65"/>
      <c r="AN35" s="65"/>
      <c r="AO35" s="65"/>
      <c r="AP35" s="68"/>
      <c r="AQ35" s="68"/>
      <c r="AR35" s="62"/>
      <c r="AS35" s="609"/>
    </row>
    <row r="36" spans="1:45" ht="20.25" customHeight="1" x14ac:dyDescent="0.6">
      <c r="A36" s="537"/>
      <c r="B36" s="538"/>
      <c r="C36" s="537"/>
      <c r="D36" s="538"/>
      <c r="E36" s="537"/>
      <c r="F36" s="538"/>
      <c r="G36" s="537"/>
      <c r="H36" s="538"/>
      <c r="I36" s="540"/>
      <c r="J36" s="3138" t="str">
        <f t="shared" si="1"/>
        <v/>
      </c>
      <c r="K36" s="1018"/>
      <c r="L36" s="830"/>
      <c r="M36" s="830"/>
      <c r="N36" s="830"/>
      <c r="O36" s="830"/>
      <c r="P36" s="830"/>
      <c r="Q36" s="830"/>
      <c r="R36" s="830"/>
      <c r="S36" s="831"/>
      <c r="T36" s="896"/>
      <c r="U36" s="896"/>
      <c r="V36" s="536"/>
      <c r="W36" s="536"/>
      <c r="X36" s="536"/>
      <c r="Y36" s="3083"/>
      <c r="Z36" s="63"/>
      <c r="AA36" s="1571"/>
      <c r="AB36" s="1697"/>
      <c r="AC36" s="1698"/>
      <c r="AD36" s="1698"/>
      <c r="AE36" s="1424"/>
      <c r="AF36" s="65"/>
      <c r="AG36" s="64"/>
      <c r="AH36" s="65"/>
      <c r="AI36" s="65"/>
      <c r="AJ36" s="67"/>
      <c r="AK36" s="65"/>
      <c r="AL36" s="65"/>
      <c r="AM36" s="65"/>
      <c r="AN36" s="65"/>
      <c r="AO36" s="65"/>
      <c r="AP36" s="68"/>
      <c r="AQ36" s="68"/>
      <c r="AR36" s="62"/>
      <c r="AS36" s="609"/>
    </row>
    <row r="37" spans="1:45" ht="20.25" customHeight="1" x14ac:dyDescent="0.6">
      <c r="A37" s="1437">
        <v>0</v>
      </c>
      <c r="B37" s="1438">
        <v>0</v>
      </c>
      <c r="C37" s="1437">
        <v>0</v>
      </c>
      <c r="D37" s="1438">
        <v>9</v>
      </c>
      <c r="E37" s="1437">
        <v>0</v>
      </c>
      <c r="F37" s="1438">
        <v>7</v>
      </c>
      <c r="G37" s="1437">
        <v>0</v>
      </c>
      <c r="H37" s="1438">
        <v>0</v>
      </c>
      <c r="I37" s="540"/>
      <c r="J37" s="3138" t="str">
        <f t="shared" si="1"/>
        <v>00090700</v>
      </c>
      <c r="K37" s="1018"/>
      <c r="L37" s="830"/>
      <c r="M37" s="830"/>
      <c r="N37" s="830"/>
      <c r="O37" s="830"/>
      <c r="P37" s="830"/>
      <c r="Q37" s="830"/>
      <c r="R37" s="830"/>
      <c r="S37" s="831" t="s">
        <v>3293</v>
      </c>
      <c r="T37" s="3168" t="s">
        <v>3299</v>
      </c>
      <c r="U37" s="896"/>
      <c r="V37" s="536"/>
      <c r="W37" s="536"/>
      <c r="X37" s="536"/>
      <c r="Y37" s="3083"/>
      <c r="Z37" s="63"/>
      <c r="AA37" s="1571"/>
      <c r="AB37" s="1697"/>
      <c r="AC37" s="1698"/>
      <c r="AD37" s="1698"/>
      <c r="AE37" s="1424"/>
      <c r="AF37" s="65"/>
      <c r="AG37" s="64"/>
      <c r="AH37" s="65"/>
      <c r="AI37" s="65"/>
      <c r="AJ37" s="67"/>
      <c r="AK37" s="65"/>
      <c r="AL37" s="65"/>
      <c r="AM37" s="65"/>
      <c r="AN37" s="65"/>
      <c r="AO37" s="65"/>
      <c r="AP37" s="68"/>
      <c r="AQ37" s="68"/>
      <c r="AR37" s="62"/>
      <c r="AS37" s="609"/>
    </row>
    <row r="38" spans="1:45" ht="20.25" customHeight="1" x14ac:dyDescent="0.6">
      <c r="A38" s="1437">
        <v>0</v>
      </c>
      <c r="B38" s="1438">
        <v>0</v>
      </c>
      <c r="C38" s="1437">
        <v>0</v>
      </c>
      <c r="D38" s="1438">
        <v>9</v>
      </c>
      <c r="E38" s="1437">
        <v>0</v>
      </c>
      <c r="F38" s="1438">
        <v>7</v>
      </c>
      <c r="G38" s="1437">
        <v>0</v>
      </c>
      <c r="H38" s="1438">
        <v>1</v>
      </c>
      <c r="I38" s="540"/>
      <c r="J38" s="3138" t="str">
        <f t="shared" si="1"/>
        <v>00090701</v>
      </c>
      <c r="K38" s="1018"/>
      <c r="L38" s="830"/>
      <c r="M38" s="830"/>
      <c r="N38" s="830"/>
      <c r="O38" s="830"/>
      <c r="P38" s="830"/>
      <c r="Q38" s="830"/>
      <c r="R38" s="830"/>
      <c r="S38" s="831" t="s">
        <v>3293</v>
      </c>
      <c r="T38" s="896"/>
      <c r="U38" s="3168" t="s">
        <v>3300</v>
      </c>
      <c r="V38" s="536"/>
      <c r="W38" s="536"/>
      <c r="X38" s="536"/>
      <c r="Y38" s="3083"/>
      <c r="Z38" s="63">
        <v>0</v>
      </c>
      <c r="AA38" s="1685" t="s">
        <v>3301</v>
      </c>
      <c r="AB38" s="1701"/>
      <c r="AC38" s="1702"/>
      <c r="AD38" s="1702"/>
      <c r="AE38" s="1424"/>
      <c r="AF38" s="65"/>
      <c r="AG38" s="64"/>
      <c r="AH38" s="65"/>
      <c r="AI38" s="65"/>
      <c r="AJ38" s="67"/>
      <c r="AK38" s="65"/>
      <c r="AL38" s="65"/>
      <c r="AM38" s="65"/>
      <c r="AN38" s="65"/>
      <c r="AO38" s="65"/>
      <c r="AP38" s="68"/>
      <c r="AQ38" s="68"/>
      <c r="AR38" s="62"/>
      <c r="AS38" s="609"/>
    </row>
    <row r="39" spans="1:45" ht="20.25" customHeight="1" x14ac:dyDescent="0.6">
      <c r="A39" s="1437">
        <v>0</v>
      </c>
      <c r="B39" s="1438">
        <v>0</v>
      </c>
      <c r="C39" s="1437">
        <v>0</v>
      </c>
      <c r="D39" s="1438">
        <v>9</v>
      </c>
      <c r="E39" s="1437">
        <v>0</v>
      </c>
      <c r="F39" s="1438">
        <v>7</v>
      </c>
      <c r="G39" s="1437">
        <v>0</v>
      </c>
      <c r="H39" s="1438">
        <v>2</v>
      </c>
      <c r="I39" s="540"/>
      <c r="J39" s="3138" t="str">
        <f t="shared" si="1"/>
        <v>00090702</v>
      </c>
      <c r="K39" s="1018"/>
      <c r="L39" s="830"/>
      <c r="M39" s="830"/>
      <c r="N39" s="830"/>
      <c r="O39" s="830"/>
      <c r="P39" s="830"/>
      <c r="Q39" s="830"/>
      <c r="R39" s="830"/>
      <c r="S39" s="831" t="s">
        <v>3293</v>
      </c>
      <c r="T39" s="896"/>
      <c r="U39" s="3168" t="s">
        <v>3302</v>
      </c>
      <c r="V39" s="536"/>
      <c r="W39" s="536"/>
      <c r="X39" s="536"/>
      <c r="Y39" s="3083"/>
      <c r="Z39" s="63">
        <v>0</v>
      </c>
      <c r="AA39" s="1685" t="s">
        <v>3301</v>
      </c>
      <c r="AB39" s="1701"/>
      <c r="AC39" s="1702"/>
      <c r="AD39" s="1702"/>
      <c r="AE39" s="1424"/>
      <c r="AF39" s="65"/>
      <c r="AG39" s="64"/>
      <c r="AH39" s="65"/>
      <c r="AI39" s="65"/>
      <c r="AJ39" s="67"/>
      <c r="AK39" s="65"/>
      <c r="AL39" s="65"/>
      <c r="AM39" s="65"/>
      <c r="AN39" s="65"/>
      <c r="AO39" s="65"/>
      <c r="AP39" s="68"/>
      <c r="AQ39" s="68"/>
      <c r="AR39" s="62"/>
      <c r="AS39" s="609"/>
    </row>
    <row r="40" spans="1:45" ht="20.25" customHeight="1" x14ac:dyDescent="0.55000000000000004">
      <c r="A40" s="1437">
        <v>0</v>
      </c>
      <c r="B40" s="1438">
        <v>0</v>
      </c>
      <c r="C40" s="1437">
        <v>0</v>
      </c>
      <c r="D40" s="1438">
        <v>9</v>
      </c>
      <c r="E40" s="1437">
        <v>0</v>
      </c>
      <c r="F40" s="1438">
        <v>7</v>
      </c>
      <c r="G40" s="1437">
        <v>0</v>
      </c>
      <c r="H40" s="1438">
        <v>3</v>
      </c>
      <c r="I40" s="540" t="str">
        <f t="shared" ref="I40:I48" si="2">CONCATENATE(A40,B40,C40,D40,E40,F40,G40,H40)</f>
        <v>00090703</v>
      </c>
      <c r="J40" s="3138" t="str">
        <f t="shared" si="1"/>
        <v>00090703</v>
      </c>
      <c r="K40" s="830"/>
      <c r="L40" s="830"/>
      <c r="M40" s="830"/>
      <c r="N40" s="830"/>
      <c r="O40" s="830"/>
      <c r="P40" s="830"/>
      <c r="Q40" s="830"/>
      <c r="R40" s="830"/>
      <c r="S40" s="831" t="s">
        <v>3293</v>
      </c>
      <c r="T40" s="896"/>
      <c r="U40" s="3168" t="s">
        <v>3303</v>
      </c>
      <c r="V40" s="555"/>
      <c r="W40" s="555"/>
      <c r="X40" s="555"/>
      <c r="Y40" s="3087"/>
      <c r="Z40" s="63">
        <v>0</v>
      </c>
      <c r="AA40" s="1685" t="s">
        <v>3301</v>
      </c>
      <c r="AB40" s="1701"/>
      <c r="AC40" s="1702"/>
      <c r="AD40" s="1702"/>
      <c r="AE40" s="1424"/>
      <c r="AF40" s="65"/>
      <c r="AG40" s="64"/>
      <c r="AH40" s="66"/>
      <c r="AI40" s="65"/>
      <c r="AJ40" s="67"/>
      <c r="AK40" s="65"/>
      <c r="AL40" s="65"/>
      <c r="AM40" s="65"/>
      <c r="AN40" s="65"/>
      <c r="AO40" s="65"/>
      <c r="AP40" s="68"/>
      <c r="AQ40" s="68"/>
      <c r="AR40" s="62"/>
      <c r="AS40" s="609"/>
    </row>
    <row r="41" spans="1:45" ht="20.25" customHeight="1" x14ac:dyDescent="0.55000000000000004">
      <c r="A41" s="1437">
        <v>0</v>
      </c>
      <c r="B41" s="1438">
        <v>0</v>
      </c>
      <c r="C41" s="1437">
        <v>0</v>
      </c>
      <c r="D41" s="1438">
        <v>9</v>
      </c>
      <c r="E41" s="1437">
        <v>0</v>
      </c>
      <c r="F41" s="1438">
        <v>7</v>
      </c>
      <c r="G41" s="1437">
        <v>0</v>
      </c>
      <c r="H41" s="1438">
        <v>4</v>
      </c>
      <c r="I41" s="540"/>
      <c r="J41" s="3138" t="str">
        <f t="shared" si="1"/>
        <v>00090704</v>
      </c>
      <c r="K41" s="830"/>
      <c r="L41" s="830"/>
      <c r="M41" s="830"/>
      <c r="N41" s="830"/>
      <c r="O41" s="830"/>
      <c r="P41" s="830"/>
      <c r="Q41" s="830"/>
      <c r="R41" s="830"/>
      <c r="S41" s="831" t="s">
        <v>3293</v>
      </c>
      <c r="T41" s="896"/>
      <c r="U41" s="3240" t="s">
        <v>3298</v>
      </c>
      <c r="V41" s="555"/>
      <c r="W41" s="555"/>
      <c r="X41" s="555"/>
      <c r="Y41" s="3087"/>
      <c r="Z41" s="63">
        <v>0</v>
      </c>
      <c r="AA41" s="1685" t="s">
        <v>3301</v>
      </c>
      <c r="AB41" s="1701"/>
      <c r="AC41" s="1702"/>
      <c r="AD41" s="1702"/>
      <c r="AE41" s="1424"/>
      <c r="AF41" s="65"/>
      <c r="AG41" s="64"/>
      <c r="AH41" s="66"/>
      <c r="AI41" s="65"/>
      <c r="AJ41" s="67"/>
      <c r="AK41" s="65"/>
      <c r="AL41" s="65"/>
      <c r="AM41" s="65"/>
      <c r="AN41" s="65"/>
      <c r="AO41" s="65"/>
      <c r="AP41" s="68"/>
      <c r="AQ41" s="68"/>
      <c r="AR41" s="62"/>
      <c r="AS41" s="609"/>
    </row>
    <row r="42" spans="1:45" ht="20.25" customHeight="1" x14ac:dyDescent="0.55000000000000004">
      <c r="A42" s="1437">
        <v>0</v>
      </c>
      <c r="B42" s="1438">
        <v>0</v>
      </c>
      <c r="C42" s="1437">
        <v>0</v>
      </c>
      <c r="D42" s="1438">
        <v>9</v>
      </c>
      <c r="E42" s="1437">
        <v>0</v>
      </c>
      <c r="F42" s="1438">
        <v>7</v>
      </c>
      <c r="G42" s="1437">
        <v>0</v>
      </c>
      <c r="H42" s="1438">
        <v>5</v>
      </c>
      <c r="I42" s="540"/>
      <c r="J42" s="3138" t="str">
        <f t="shared" si="1"/>
        <v>00090705</v>
      </c>
      <c r="K42" s="830"/>
      <c r="L42" s="830"/>
      <c r="M42" s="830"/>
      <c r="N42" s="830"/>
      <c r="O42" s="830"/>
      <c r="P42" s="830"/>
      <c r="Q42" s="830"/>
      <c r="R42" s="830"/>
      <c r="S42" s="831" t="s">
        <v>3293</v>
      </c>
      <c r="T42" s="896"/>
      <c r="U42" s="3168" t="s">
        <v>3304</v>
      </c>
      <c r="V42" s="555"/>
      <c r="W42" s="555"/>
      <c r="X42" s="555"/>
      <c r="Y42" s="3087"/>
      <c r="Z42" s="63">
        <v>0</v>
      </c>
      <c r="AA42" s="1685" t="s">
        <v>3301</v>
      </c>
      <c r="AB42" s="1701"/>
      <c r="AC42" s="1702"/>
      <c r="AD42" s="1702"/>
      <c r="AE42" s="1424"/>
      <c r="AF42" s="65"/>
      <c r="AG42" s="64"/>
      <c r="AH42" s="66"/>
      <c r="AI42" s="65"/>
      <c r="AJ42" s="67"/>
      <c r="AK42" s="65"/>
      <c r="AL42" s="65"/>
      <c r="AM42" s="65"/>
      <c r="AN42" s="65"/>
      <c r="AO42" s="65"/>
      <c r="AP42" s="68"/>
      <c r="AQ42" s="68"/>
      <c r="AR42" s="62"/>
      <c r="AS42" s="609"/>
    </row>
    <row r="43" spans="1:45" ht="20.25" customHeight="1" x14ac:dyDescent="0.55000000000000004">
      <c r="A43" s="1437">
        <v>0</v>
      </c>
      <c r="B43" s="1438">
        <v>0</v>
      </c>
      <c r="C43" s="1437">
        <v>0</v>
      </c>
      <c r="D43" s="1438">
        <v>9</v>
      </c>
      <c r="E43" s="1437">
        <v>0</v>
      </c>
      <c r="F43" s="1438">
        <v>7</v>
      </c>
      <c r="G43" s="1437">
        <v>0</v>
      </c>
      <c r="H43" s="1438">
        <v>6</v>
      </c>
      <c r="I43" s="540"/>
      <c r="J43" s="3138" t="str">
        <f t="shared" si="1"/>
        <v>00090706</v>
      </c>
      <c r="K43" s="830"/>
      <c r="L43" s="830"/>
      <c r="M43" s="830"/>
      <c r="N43" s="830"/>
      <c r="O43" s="830"/>
      <c r="P43" s="830"/>
      <c r="Q43" s="830"/>
      <c r="R43" s="830"/>
      <c r="S43" s="831" t="s">
        <v>3305</v>
      </c>
      <c r="T43" s="756"/>
      <c r="U43" s="3237" t="s">
        <v>3306</v>
      </c>
      <c r="V43" s="555"/>
      <c r="W43" s="555"/>
      <c r="X43" s="555"/>
      <c r="Y43" s="3087"/>
      <c r="Z43" s="63"/>
      <c r="AA43" s="1571"/>
      <c r="AB43" s="1697"/>
      <c r="AC43" s="1698"/>
      <c r="AD43" s="1698"/>
      <c r="AE43" s="1424"/>
      <c r="AF43" s="65"/>
      <c r="AG43" s="64"/>
      <c r="AH43" s="66"/>
      <c r="AI43" s="65"/>
      <c r="AJ43" s="67"/>
      <c r="AK43" s="65"/>
      <c r="AL43" s="65"/>
      <c r="AM43" s="65"/>
      <c r="AN43" s="65"/>
      <c r="AO43" s="65"/>
      <c r="AP43" s="68"/>
      <c r="AQ43" s="68"/>
      <c r="AR43" s="62"/>
      <c r="AS43" s="609"/>
    </row>
    <row r="44" spans="1:45" ht="20.25" customHeight="1" x14ac:dyDescent="0.55000000000000004">
      <c r="A44" s="1437">
        <v>0</v>
      </c>
      <c r="B44" s="1438">
        <v>0</v>
      </c>
      <c r="C44" s="1437">
        <v>0</v>
      </c>
      <c r="D44" s="1438">
        <v>9</v>
      </c>
      <c r="E44" s="1437">
        <v>0</v>
      </c>
      <c r="F44" s="1438">
        <v>7</v>
      </c>
      <c r="G44" s="1437">
        <v>0</v>
      </c>
      <c r="H44" s="1438">
        <v>7</v>
      </c>
      <c r="I44" s="540"/>
      <c r="J44" s="3138" t="str">
        <f t="shared" si="1"/>
        <v>00090707</v>
      </c>
      <c r="K44" s="830"/>
      <c r="L44" s="830"/>
      <c r="M44" s="830"/>
      <c r="N44" s="830"/>
      <c r="O44" s="830"/>
      <c r="P44" s="830"/>
      <c r="Q44" s="830"/>
      <c r="R44" s="830"/>
      <c r="S44" s="831" t="s">
        <v>3305</v>
      </c>
      <c r="T44" s="756"/>
      <c r="U44" s="3237" t="s">
        <v>3307</v>
      </c>
      <c r="V44" s="555"/>
      <c r="W44" s="555"/>
      <c r="X44" s="555"/>
      <c r="Y44" s="3087"/>
      <c r="Z44" s="63"/>
      <c r="AA44" s="1571"/>
      <c r="AB44" s="1697"/>
      <c r="AC44" s="1698"/>
      <c r="AD44" s="1698"/>
      <c r="AE44" s="1424"/>
      <c r="AF44" s="65"/>
      <c r="AG44" s="64"/>
      <c r="AH44" s="66"/>
      <c r="AI44" s="65"/>
      <c r="AJ44" s="67"/>
      <c r="AK44" s="65"/>
      <c r="AL44" s="65"/>
      <c r="AM44" s="65"/>
      <c r="AN44" s="65"/>
      <c r="AO44" s="65"/>
      <c r="AP44" s="68"/>
      <c r="AQ44" s="68"/>
      <c r="AR44" s="62"/>
      <c r="AS44" s="609"/>
    </row>
    <row r="45" spans="1:45" ht="20.25" hidden="1" customHeight="1" x14ac:dyDescent="0.55000000000000004">
      <c r="A45" s="537"/>
      <c r="B45" s="538"/>
      <c r="C45" s="537"/>
      <c r="D45" s="538"/>
      <c r="E45" s="537"/>
      <c r="F45" s="538"/>
      <c r="G45" s="537"/>
      <c r="H45" s="538"/>
      <c r="I45" s="540"/>
      <c r="J45" s="3138" t="str">
        <f t="shared" si="1"/>
        <v/>
      </c>
      <c r="K45" s="830"/>
      <c r="L45" s="830"/>
      <c r="M45" s="830"/>
      <c r="N45" s="830"/>
      <c r="O45" s="830"/>
      <c r="P45" s="830"/>
      <c r="Q45" s="830"/>
      <c r="R45" s="830"/>
      <c r="S45" s="831"/>
      <c r="T45" s="756"/>
      <c r="U45" s="3237"/>
      <c r="V45" s="555"/>
      <c r="W45" s="555"/>
      <c r="X45" s="555"/>
      <c r="Y45" s="3087"/>
      <c r="Z45" s="63"/>
      <c r="AA45" s="1571"/>
      <c r="AB45" s="1697"/>
      <c r="AC45" s="1698"/>
      <c r="AD45" s="1698"/>
      <c r="AE45" s="1424"/>
      <c r="AF45" s="65"/>
      <c r="AG45" s="64"/>
      <c r="AH45" s="66"/>
      <c r="AI45" s="65"/>
      <c r="AJ45" s="67"/>
      <c r="AK45" s="65"/>
      <c r="AL45" s="65"/>
      <c r="AM45" s="65"/>
      <c r="AN45" s="65"/>
      <c r="AO45" s="65"/>
      <c r="AP45" s="68"/>
      <c r="AQ45" s="68"/>
      <c r="AR45" s="62"/>
      <c r="AS45" s="609"/>
    </row>
    <row r="46" spans="1:45" ht="20.25" hidden="1" customHeight="1" x14ac:dyDescent="0.6">
      <c r="A46" s="537"/>
      <c r="B46" s="538"/>
      <c r="C46" s="537"/>
      <c r="D46" s="538"/>
      <c r="E46" s="537"/>
      <c r="F46" s="538"/>
      <c r="G46" s="537"/>
      <c r="H46" s="538"/>
      <c r="I46" s="540" t="str">
        <f t="shared" si="2"/>
        <v/>
      </c>
      <c r="J46" s="3138" t="str">
        <f t="shared" si="1"/>
        <v/>
      </c>
      <c r="K46" s="2710"/>
      <c r="L46" s="830"/>
      <c r="M46" s="830"/>
      <c r="N46" s="830"/>
      <c r="O46" s="830"/>
      <c r="P46" s="830"/>
      <c r="Q46" s="830"/>
      <c r="R46" s="830"/>
      <c r="S46" s="3100" t="s">
        <v>119</v>
      </c>
      <c r="T46" s="3244" t="s">
        <v>3308</v>
      </c>
      <c r="U46" s="3235"/>
      <c r="V46" s="750" t="s">
        <v>3308</v>
      </c>
      <c r="W46" s="750"/>
      <c r="X46" s="3142"/>
      <c r="Y46" s="3088"/>
      <c r="Z46" s="63"/>
      <c r="AA46" s="1571"/>
      <c r="AB46" s="1697"/>
      <c r="AC46" s="1698"/>
      <c r="AD46" s="1698"/>
      <c r="AE46" s="1424"/>
      <c r="AF46" s="65"/>
      <c r="AG46" s="64"/>
      <c r="AH46" s="66"/>
      <c r="AI46" s="65"/>
      <c r="AJ46" s="67"/>
      <c r="AK46" s="65"/>
      <c r="AL46" s="65"/>
      <c r="AM46" s="65"/>
      <c r="AN46" s="65"/>
      <c r="AO46" s="65"/>
      <c r="AP46" s="68"/>
      <c r="AQ46" s="68"/>
      <c r="AR46" s="62"/>
      <c r="AS46" s="609"/>
    </row>
    <row r="47" spans="1:45" ht="20.25" hidden="1" customHeight="1" x14ac:dyDescent="0.6">
      <c r="A47" s="537">
        <v>0</v>
      </c>
      <c r="B47" s="538">
        <v>0</v>
      </c>
      <c r="C47" s="537">
        <v>0</v>
      </c>
      <c r="D47" s="538">
        <v>9</v>
      </c>
      <c r="E47" s="537">
        <v>0</v>
      </c>
      <c r="F47" s="538">
        <v>5</v>
      </c>
      <c r="G47" s="537">
        <v>0</v>
      </c>
      <c r="H47" s="538">
        <v>1</v>
      </c>
      <c r="I47" s="540" t="str">
        <f t="shared" si="2"/>
        <v>00090501</v>
      </c>
      <c r="J47" s="3138"/>
      <c r="K47" s="2710"/>
      <c r="L47" s="986" t="s">
        <v>309</v>
      </c>
      <c r="M47" s="986"/>
      <c r="N47" s="986"/>
      <c r="O47" s="986"/>
      <c r="P47" s="986"/>
      <c r="Q47" s="986"/>
      <c r="R47" s="986"/>
      <c r="S47" s="2784" t="s">
        <v>119</v>
      </c>
      <c r="T47" s="3226" t="s">
        <v>3309</v>
      </c>
      <c r="U47" s="3226" t="s">
        <v>3309</v>
      </c>
      <c r="V47" s="536" t="s">
        <v>3309</v>
      </c>
      <c r="W47" s="3143"/>
      <c r="X47" s="3144"/>
      <c r="Y47" s="3090"/>
      <c r="Z47" s="991"/>
      <c r="AA47" s="1261">
        <v>20</v>
      </c>
      <c r="AB47" s="1697"/>
      <c r="AC47" s="1698"/>
      <c r="AD47" s="1698"/>
      <c r="AE47" s="1424"/>
      <c r="AF47" s="65"/>
      <c r="AG47" s="64"/>
      <c r="AH47" s="65">
        <v>14.500452488687801</v>
      </c>
      <c r="AI47" s="65">
        <f>SUM(AE47,AH47)</f>
        <v>14.500452488687801</v>
      </c>
      <c r="AJ47" s="67"/>
      <c r="AK47" s="65">
        <v>0</v>
      </c>
      <c r="AL47" s="65">
        <v>0</v>
      </c>
      <c r="AM47" s="65">
        <v>0</v>
      </c>
      <c r="AN47" s="65">
        <v>8.6022317077484001</v>
      </c>
      <c r="AO47" s="65">
        <f>SUM(AI47,AK47,AL47,AM47,AN47)</f>
        <v>23.102684196436201</v>
      </c>
      <c r="AP47" s="68"/>
      <c r="AQ47" s="68"/>
      <c r="AR47" s="62"/>
      <c r="AS47" s="609"/>
    </row>
    <row r="48" spans="1:45" ht="20.25" hidden="1" customHeight="1" x14ac:dyDescent="0.6">
      <c r="A48" s="537">
        <v>0</v>
      </c>
      <c r="B48" s="538">
        <v>0</v>
      </c>
      <c r="C48" s="537">
        <v>0</v>
      </c>
      <c r="D48" s="538">
        <v>9</v>
      </c>
      <c r="E48" s="537">
        <v>0</v>
      </c>
      <c r="F48" s="538">
        <v>5</v>
      </c>
      <c r="G48" s="537">
        <v>0</v>
      </c>
      <c r="H48" s="538">
        <v>2</v>
      </c>
      <c r="I48" s="540" t="str">
        <f t="shared" si="2"/>
        <v>00090502</v>
      </c>
      <c r="J48" s="3138"/>
      <c r="K48" s="3145"/>
      <c r="L48" s="830"/>
      <c r="M48" s="830"/>
      <c r="N48" s="830"/>
      <c r="O48" s="830"/>
      <c r="P48" s="830"/>
      <c r="Q48" s="830"/>
      <c r="R48" s="830"/>
      <c r="S48" s="2784" t="s">
        <v>119</v>
      </c>
      <c r="T48" s="3226" t="s">
        <v>3310</v>
      </c>
      <c r="U48" s="3226" t="s">
        <v>3310</v>
      </c>
      <c r="V48" s="3146"/>
      <c r="W48" s="3143"/>
      <c r="X48" s="3144"/>
      <c r="Y48" s="3091"/>
      <c r="Z48" s="1431"/>
      <c r="AA48" s="1606" t="s">
        <v>1886</v>
      </c>
      <c r="AB48" s="1697"/>
      <c r="AC48" s="1698"/>
      <c r="AD48" s="1698"/>
      <c r="AE48" s="1434"/>
      <c r="AF48" s="1429"/>
      <c r="AG48" s="64"/>
      <c r="AH48" s="65"/>
      <c r="AI48" s="65"/>
      <c r="AJ48" s="67"/>
      <c r="AK48" s="65"/>
      <c r="AL48" s="65"/>
      <c r="AM48" s="65"/>
      <c r="AN48" s="65"/>
      <c r="AO48" s="65"/>
      <c r="AP48" s="68"/>
      <c r="AQ48" s="68"/>
      <c r="AR48" s="62"/>
      <c r="AS48" s="609"/>
    </row>
    <row r="49" spans="1:45" s="1655" customFormat="1" ht="20.25" hidden="1" customHeight="1" x14ac:dyDescent="0.6">
      <c r="A49" s="816"/>
      <c r="B49" s="817"/>
      <c r="C49" s="816"/>
      <c r="D49" s="817"/>
      <c r="E49" s="816"/>
      <c r="F49" s="817"/>
      <c r="G49" s="816"/>
      <c r="H49" s="817"/>
      <c r="I49" s="818"/>
      <c r="J49" s="3138" t="str">
        <f t="shared" si="1"/>
        <v/>
      </c>
      <c r="K49" s="3147"/>
      <c r="L49" s="2828"/>
      <c r="M49" s="2828"/>
      <c r="N49" s="2828"/>
      <c r="O49" s="2828"/>
      <c r="P49" s="2828"/>
      <c r="Q49" s="2828"/>
      <c r="R49" s="2828"/>
      <c r="S49" s="2784" t="s">
        <v>456</v>
      </c>
      <c r="T49" s="3226"/>
      <c r="U49" s="3226" t="s">
        <v>3311</v>
      </c>
      <c r="V49" s="3148" t="s">
        <v>3311</v>
      </c>
      <c r="W49" s="3149"/>
      <c r="X49" s="3150"/>
      <c r="Y49" s="1669"/>
      <c r="Z49" s="1656" t="s">
        <v>864</v>
      </c>
      <c r="AA49" s="1686" t="s">
        <v>864</v>
      </c>
      <c r="AB49" s="1697"/>
      <c r="AC49" s="1698"/>
      <c r="AD49" s="1698"/>
      <c r="AE49" s="1657" t="s">
        <v>1886</v>
      </c>
      <c r="AF49" s="1658" t="s">
        <v>864</v>
      </c>
      <c r="AG49" s="1172"/>
      <c r="AH49" s="1651"/>
      <c r="AI49" s="1651"/>
      <c r="AJ49" s="1652"/>
      <c r="AK49" s="1651"/>
      <c r="AL49" s="1651"/>
      <c r="AM49" s="1651"/>
      <c r="AN49" s="1651"/>
      <c r="AO49" s="1651"/>
      <c r="AP49" s="1653"/>
      <c r="AQ49" s="1653"/>
      <c r="AR49" s="1654"/>
      <c r="AS49" s="1679"/>
    </row>
    <row r="50" spans="1:45" s="1655" customFormat="1" ht="20.25" hidden="1" customHeight="1" x14ac:dyDescent="0.6">
      <c r="A50" s="816"/>
      <c r="B50" s="817"/>
      <c r="C50" s="816"/>
      <c r="D50" s="817"/>
      <c r="E50" s="816"/>
      <c r="F50" s="817"/>
      <c r="G50" s="816"/>
      <c r="H50" s="817"/>
      <c r="I50" s="818"/>
      <c r="J50" s="3138" t="str">
        <f t="shared" si="1"/>
        <v/>
      </c>
      <c r="K50" s="3147"/>
      <c r="L50" s="2828"/>
      <c r="M50" s="2828"/>
      <c r="N50" s="2828"/>
      <c r="O50" s="2828"/>
      <c r="P50" s="2828"/>
      <c r="Q50" s="2828"/>
      <c r="R50" s="2828"/>
      <c r="S50" s="2784" t="s">
        <v>456</v>
      </c>
      <c r="T50" s="3226"/>
      <c r="U50" s="3226" t="s">
        <v>3312</v>
      </c>
      <c r="V50" s="3148" t="s">
        <v>3312</v>
      </c>
      <c r="W50" s="3149"/>
      <c r="X50" s="3150"/>
      <c r="Y50" s="1669"/>
      <c r="Z50" s="1656" t="s">
        <v>864</v>
      </c>
      <c r="AA50" s="1686" t="s">
        <v>864</v>
      </c>
      <c r="AB50" s="1697"/>
      <c r="AC50" s="1698"/>
      <c r="AD50" s="1698"/>
      <c r="AE50" s="1657" t="s">
        <v>864</v>
      </c>
      <c r="AF50" s="1658" t="s">
        <v>864</v>
      </c>
      <c r="AG50" s="1172"/>
      <c r="AH50" s="1651"/>
      <c r="AI50" s="1651"/>
      <c r="AJ50" s="1652"/>
      <c r="AK50" s="1651"/>
      <c r="AL50" s="1651"/>
      <c r="AM50" s="1651"/>
      <c r="AN50" s="1651"/>
      <c r="AO50" s="1651"/>
      <c r="AP50" s="1653"/>
      <c r="AQ50" s="1653"/>
      <c r="AR50" s="1654"/>
      <c r="AS50" s="1679"/>
    </row>
    <row r="51" spans="1:45" s="1655" customFormat="1" ht="20.25" hidden="1" customHeight="1" x14ac:dyDescent="0.6">
      <c r="A51" s="816"/>
      <c r="B51" s="817"/>
      <c r="C51" s="816"/>
      <c r="D51" s="817"/>
      <c r="E51" s="816"/>
      <c r="F51" s="817"/>
      <c r="G51" s="816"/>
      <c r="H51" s="817"/>
      <c r="I51" s="818"/>
      <c r="J51" s="3138" t="str">
        <f t="shared" si="1"/>
        <v/>
      </c>
      <c r="K51" s="3147"/>
      <c r="L51" s="2828"/>
      <c r="M51" s="2828"/>
      <c r="N51" s="2828"/>
      <c r="O51" s="2828"/>
      <c r="P51" s="2828"/>
      <c r="Q51" s="2828"/>
      <c r="R51" s="2828"/>
      <c r="S51" s="2784" t="s">
        <v>456</v>
      </c>
      <c r="T51" s="3226"/>
      <c r="U51" s="3226" t="s">
        <v>3313</v>
      </c>
      <c r="V51" s="3148" t="s">
        <v>3313</v>
      </c>
      <c r="W51" s="3149"/>
      <c r="X51" s="3150"/>
      <c r="Y51" s="1670" t="s">
        <v>1629</v>
      </c>
      <c r="Z51" s="1656"/>
      <c r="AA51" s="1686" t="s">
        <v>864</v>
      </c>
      <c r="AB51" s="1697"/>
      <c r="AC51" s="1698"/>
      <c r="AD51" s="1698"/>
      <c r="AE51" s="1657" t="s">
        <v>864</v>
      </c>
      <c r="AF51" s="1658" t="s">
        <v>864</v>
      </c>
      <c r="AG51" s="1172"/>
      <c r="AH51" s="1651"/>
      <c r="AI51" s="1651"/>
      <c r="AJ51" s="1652"/>
      <c r="AK51" s="1651"/>
      <c r="AL51" s="1651"/>
      <c r="AM51" s="1651"/>
      <c r="AN51" s="1651"/>
      <c r="AO51" s="1651"/>
      <c r="AP51" s="1653"/>
      <c r="AQ51" s="1653"/>
      <c r="AR51" s="1654"/>
      <c r="AS51" s="1679"/>
    </row>
    <row r="52" spans="1:45" s="1655" customFormat="1" ht="20.25" hidden="1" customHeight="1" x14ac:dyDescent="0.6">
      <c r="A52" s="816"/>
      <c r="B52" s="817"/>
      <c r="C52" s="816"/>
      <c r="D52" s="817"/>
      <c r="E52" s="816"/>
      <c r="F52" s="817"/>
      <c r="G52" s="816"/>
      <c r="H52" s="817"/>
      <c r="I52" s="818"/>
      <c r="J52" s="3138" t="str">
        <f t="shared" si="1"/>
        <v/>
      </c>
      <c r="K52" s="3147"/>
      <c r="L52" s="2828"/>
      <c r="M52" s="2828"/>
      <c r="N52" s="2828"/>
      <c r="O52" s="2828"/>
      <c r="P52" s="2828"/>
      <c r="Q52" s="2828"/>
      <c r="R52" s="2828"/>
      <c r="S52" s="2784" t="s">
        <v>456</v>
      </c>
      <c r="T52" s="3226"/>
      <c r="U52" s="3226" t="s">
        <v>3314</v>
      </c>
      <c r="V52" s="3148" t="s">
        <v>3314</v>
      </c>
      <c r="W52" s="3149"/>
      <c r="X52" s="3150"/>
      <c r="Y52" s="1670" t="s">
        <v>3315</v>
      </c>
      <c r="Z52" s="1656"/>
      <c r="AA52" s="1686" t="s">
        <v>864</v>
      </c>
      <c r="AB52" s="1697"/>
      <c r="AC52" s="1698"/>
      <c r="AD52" s="1698"/>
      <c r="AE52" s="1657" t="s">
        <v>864</v>
      </c>
      <c r="AF52" s="1658" t="s">
        <v>864</v>
      </c>
      <c r="AG52" s="1172"/>
      <c r="AH52" s="1651"/>
      <c r="AI52" s="1651"/>
      <c r="AJ52" s="1652"/>
      <c r="AK52" s="1651"/>
      <c r="AL52" s="1651"/>
      <c r="AM52" s="1651"/>
      <c r="AN52" s="1651"/>
      <c r="AO52" s="1651"/>
      <c r="AP52" s="1653"/>
      <c r="AQ52" s="1653"/>
      <c r="AR52" s="1654"/>
      <c r="AS52" s="1679"/>
    </row>
    <row r="53" spans="1:45" s="1655" customFormat="1" ht="20.25" hidden="1" customHeight="1" x14ac:dyDescent="0.6">
      <c r="A53" s="816"/>
      <c r="B53" s="817"/>
      <c r="C53" s="816"/>
      <c r="D53" s="817"/>
      <c r="E53" s="816"/>
      <c r="F53" s="817"/>
      <c r="G53" s="816"/>
      <c r="H53" s="817"/>
      <c r="I53" s="818"/>
      <c r="J53" s="3138" t="str">
        <f t="shared" si="1"/>
        <v/>
      </c>
      <c r="K53" s="3147"/>
      <c r="L53" s="2828"/>
      <c r="M53" s="2828"/>
      <c r="N53" s="2828"/>
      <c r="O53" s="2828"/>
      <c r="P53" s="2828"/>
      <c r="Q53" s="2828"/>
      <c r="R53" s="2828"/>
      <c r="S53" s="2784" t="s">
        <v>456</v>
      </c>
      <c r="T53" s="3226"/>
      <c r="U53" s="3226" t="s">
        <v>3316</v>
      </c>
      <c r="V53" s="3148" t="s">
        <v>3316</v>
      </c>
      <c r="W53" s="3149"/>
      <c r="X53" s="3150"/>
      <c r="Y53" s="1670" t="s">
        <v>3317</v>
      </c>
      <c r="Z53" s="1656"/>
      <c r="AA53" s="1686" t="s">
        <v>864</v>
      </c>
      <c r="AB53" s="1697"/>
      <c r="AC53" s="1698"/>
      <c r="AD53" s="1698"/>
      <c r="AE53" s="1657" t="s">
        <v>864</v>
      </c>
      <c r="AF53" s="1658" t="s">
        <v>864</v>
      </c>
      <c r="AG53" s="1172"/>
      <c r="AH53" s="1651"/>
      <c r="AI53" s="1651"/>
      <c r="AJ53" s="1652"/>
      <c r="AK53" s="1651"/>
      <c r="AL53" s="1651"/>
      <c r="AM53" s="1651"/>
      <c r="AN53" s="1651"/>
      <c r="AO53" s="1651"/>
      <c r="AP53" s="1653"/>
      <c r="AQ53" s="1653"/>
      <c r="AR53" s="1654"/>
      <c r="AS53" s="1679"/>
    </row>
    <row r="54" spans="1:45" s="1442" customFormat="1" ht="20.25" hidden="1" customHeight="1" x14ac:dyDescent="0.6">
      <c r="A54" s="816"/>
      <c r="B54" s="817"/>
      <c r="C54" s="816"/>
      <c r="D54" s="817"/>
      <c r="E54" s="816"/>
      <c r="F54" s="817"/>
      <c r="G54" s="816"/>
      <c r="H54" s="817"/>
      <c r="I54" s="818"/>
      <c r="J54" s="3138" t="str">
        <f t="shared" si="1"/>
        <v/>
      </c>
      <c r="K54" s="3147"/>
      <c r="L54" s="2828"/>
      <c r="M54" s="2828"/>
      <c r="N54" s="2828"/>
      <c r="O54" s="2828"/>
      <c r="P54" s="2828"/>
      <c r="Q54" s="2828"/>
      <c r="R54" s="2828"/>
      <c r="S54" s="2784" t="s">
        <v>3305</v>
      </c>
      <c r="T54" s="3226"/>
      <c r="U54" s="3226" t="s">
        <v>3318</v>
      </c>
      <c r="V54" s="3148"/>
      <c r="W54" s="3143"/>
      <c r="X54" s="3144"/>
      <c r="Y54" s="1669" t="s">
        <v>3319</v>
      </c>
      <c r="Z54" s="1656"/>
      <c r="AA54" s="1686"/>
      <c r="AB54" s="1697"/>
      <c r="AC54" s="1698"/>
      <c r="AD54" s="1698"/>
      <c r="AE54" s="1657"/>
      <c r="AF54" s="1658"/>
      <c r="AG54" s="1172"/>
      <c r="AH54" s="1651"/>
      <c r="AI54" s="1651"/>
      <c r="AJ54" s="1652"/>
      <c r="AK54" s="1651"/>
      <c r="AL54" s="1651"/>
      <c r="AM54" s="1651"/>
      <c r="AN54" s="1651"/>
      <c r="AO54" s="1651"/>
      <c r="AP54" s="1653"/>
      <c r="AQ54" s="1653"/>
      <c r="AR54" s="1654"/>
      <c r="AS54" s="1679"/>
    </row>
    <row r="55" spans="1:45" s="1442" customFormat="1" ht="20.25" hidden="1" customHeight="1" x14ac:dyDescent="0.6">
      <c r="A55" s="816"/>
      <c r="B55" s="817"/>
      <c r="C55" s="816"/>
      <c r="D55" s="817"/>
      <c r="E55" s="816"/>
      <c r="F55" s="817"/>
      <c r="G55" s="816"/>
      <c r="H55" s="817"/>
      <c r="I55" s="818"/>
      <c r="J55" s="3138" t="str">
        <f t="shared" si="1"/>
        <v/>
      </c>
      <c r="K55" s="3147"/>
      <c r="L55" s="2828"/>
      <c r="M55" s="2828"/>
      <c r="N55" s="2828"/>
      <c r="O55" s="2828"/>
      <c r="P55" s="2828"/>
      <c r="Q55" s="2828"/>
      <c r="R55" s="2828"/>
      <c r="S55" s="2784" t="s">
        <v>3305</v>
      </c>
      <c r="T55" s="3226"/>
      <c r="U55" s="3226" t="s">
        <v>3320</v>
      </c>
      <c r="V55" s="3148"/>
      <c r="W55" s="3143"/>
      <c r="X55" s="3144"/>
      <c r="Y55" s="1669" t="s">
        <v>3319</v>
      </c>
      <c r="Z55" s="1656"/>
      <c r="AA55" s="1686"/>
      <c r="AB55" s="1697"/>
      <c r="AC55" s="1698"/>
      <c r="AD55" s="1698"/>
      <c r="AE55" s="1657"/>
      <c r="AF55" s="1658"/>
      <c r="AG55" s="1172"/>
      <c r="AH55" s="1651"/>
      <c r="AI55" s="1651"/>
      <c r="AJ55" s="1652"/>
      <c r="AK55" s="1651"/>
      <c r="AL55" s="1651"/>
      <c r="AM55" s="1651"/>
      <c r="AN55" s="1651"/>
      <c r="AO55" s="1651"/>
      <c r="AP55" s="1653"/>
      <c r="AQ55" s="1653"/>
      <c r="AR55" s="1654"/>
      <c r="AS55" s="1679"/>
    </row>
    <row r="56" spans="1:45" s="1442" customFormat="1" ht="20.25" hidden="1" customHeight="1" x14ac:dyDescent="0.6">
      <c r="A56" s="816"/>
      <c r="B56" s="817"/>
      <c r="C56" s="816"/>
      <c r="D56" s="817"/>
      <c r="E56" s="816"/>
      <c r="F56" s="817"/>
      <c r="G56" s="816"/>
      <c r="H56" s="817"/>
      <c r="I56" s="818"/>
      <c r="J56" s="3138" t="str">
        <f t="shared" si="1"/>
        <v/>
      </c>
      <c r="K56" s="3147"/>
      <c r="L56" s="2828"/>
      <c r="M56" s="2828"/>
      <c r="N56" s="2828"/>
      <c r="O56" s="2828"/>
      <c r="P56" s="2828"/>
      <c r="Q56" s="2828"/>
      <c r="R56" s="2828"/>
      <c r="S56" s="2784" t="s">
        <v>3305</v>
      </c>
      <c r="T56" s="3226"/>
      <c r="U56" s="3226" t="s">
        <v>3321</v>
      </c>
      <c r="V56" s="3148"/>
      <c r="W56" s="3143"/>
      <c r="X56" s="3144"/>
      <c r="Y56" s="1669" t="s">
        <v>3319</v>
      </c>
      <c r="Z56" s="1656"/>
      <c r="AA56" s="1686"/>
      <c r="AB56" s="1697"/>
      <c r="AC56" s="1698"/>
      <c r="AD56" s="1698"/>
      <c r="AE56" s="1657"/>
      <c r="AF56" s="1658"/>
      <c r="AG56" s="1172"/>
      <c r="AH56" s="1651"/>
      <c r="AI56" s="1651"/>
      <c r="AJ56" s="1652"/>
      <c r="AK56" s="1651"/>
      <c r="AL56" s="1651"/>
      <c r="AM56" s="1651"/>
      <c r="AN56" s="1651"/>
      <c r="AO56" s="1651"/>
      <c r="AP56" s="1653"/>
      <c r="AQ56" s="1653"/>
      <c r="AR56" s="1654"/>
      <c r="AS56" s="1679"/>
    </row>
    <row r="57" spans="1:45" ht="20.25" hidden="1" customHeight="1" x14ac:dyDescent="0.6">
      <c r="A57" s="537"/>
      <c r="B57" s="538"/>
      <c r="C57" s="537"/>
      <c r="D57" s="538"/>
      <c r="E57" s="537"/>
      <c r="F57" s="538"/>
      <c r="G57" s="537"/>
      <c r="H57" s="538"/>
      <c r="I57" s="540"/>
      <c r="J57" s="3138" t="str">
        <f t="shared" si="1"/>
        <v/>
      </c>
      <c r="K57" s="3145"/>
      <c r="L57" s="830"/>
      <c r="M57" s="830"/>
      <c r="N57" s="830"/>
      <c r="O57" s="830"/>
      <c r="P57" s="830"/>
      <c r="Q57" s="830"/>
      <c r="R57" s="830"/>
      <c r="S57" s="2784" t="s">
        <v>3305</v>
      </c>
      <c r="T57" s="3226"/>
      <c r="U57" s="3226" t="s">
        <v>3306</v>
      </c>
      <c r="V57" s="1689"/>
      <c r="W57" s="3143"/>
      <c r="X57" s="3144"/>
      <c r="Y57" s="1671"/>
      <c r="Z57" s="1432"/>
      <c r="AA57" s="1687"/>
      <c r="AB57" s="1697"/>
      <c r="AC57" s="1698"/>
      <c r="AD57" s="1698"/>
      <c r="AE57" s="1435"/>
      <c r="AF57" s="1428"/>
      <c r="AG57" s="64"/>
      <c r="AH57" s="65"/>
      <c r="AI57" s="65"/>
      <c r="AJ57" s="67"/>
      <c r="AK57" s="65"/>
      <c r="AL57" s="65"/>
      <c r="AM57" s="65"/>
      <c r="AN57" s="65"/>
      <c r="AO57" s="65"/>
      <c r="AP57" s="68"/>
      <c r="AQ57" s="68"/>
      <c r="AR57" s="62"/>
      <c r="AS57" s="609"/>
    </row>
    <row r="58" spans="1:45" ht="20.25" hidden="1" customHeight="1" x14ac:dyDescent="0.6">
      <c r="A58" s="537"/>
      <c r="B58" s="538"/>
      <c r="C58" s="537"/>
      <c r="D58" s="538"/>
      <c r="E58" s="537"/>
      <c r="F58" s="538"/>
      <c r="G58" s="537"/>
      <c r="H58" s="538"/>
      <c r="I58" s="540"/>
      <c r="J58" s="3138" t="str">
        <f t="shared" si="1"/>
        <v/>
      </c>
      <c r="K58" s="3145"/>
      <c r="L58" s="830"/>
      <c r="M58" s="830"/>
      <c r="N58" s="830"/>
      <c r="O58" s="830"/>
      <c r="P58" s="830"/>
      <c r="Q58" s="830"/>
      <c r="R58" s="830"/>
      <c r="S58" s="2784" t="s">
        <v>3305</v>
      </c>
      <c r="T58" s="3226"/>
      <c r="U58" s="3226" t="s">
        <v>3307</v>
      </c>
      <c r="V58" s="1689"/>
      <c r="W58" s="3143"/>
      <c r="X58" s="3144"/>
      <c r="Y58" s="1671"/>
      <c r="Z58" s="1432"/>
      <c r="AA58" s="1687"/>
      <c r="AB58" s="1697"/>
      <c r="AC58" s="1698"/>
      <c r="AD58" s="1698"/>
      <c r="AE58" s="1435"/>
      <c r="AF58" s="1428"/>
      <c r="AG58" s="64"/>
      <c r="AH58" s="65"/>
      <c r="AI58" s="65"/>
      <c r="AJ58" s="67"/>
      <c r="AK58" s="65"/>
      <c r="AL58" s="65"/>
      <c r="AM58" s="65"/>
      <c r="AN58" s="65"/>
      <c r="AO58" s="65"/>
      <c r="AP58" s="68"/>
      <c r="AQ58" s="68"/>
      <c r="AR58" s="62"/>
      <c r="AS58" s="609"/>
    </row>
    <row r="59" spans="1:45" ht="20.25" hidden="1" customHeight="1" x14ac:dyDescent="0.6">
      <c r="A59" s="537"/>
      <c r="B59" s="538"/>
      <c r="C59" s="537"/>
      <c r="D59" s="538"/>
      <c r="E59" s="537"/>
      <c r="F59" s="538"/>
      <c r="G59" s="537"/>
      <c r="H59" s="538"/>
      <c r="I59" s="540"/>
      <c r="J59" s="3138" t="str">
        <f t="shared" si="1"/>
        <v/>
      </c>
      <c r="K59" s="3145"/>
      <c r="L59" s="830"/>
      <c r="M59" s="830"/>
      <c r="N59" s="830"/>
      <c r="O59" s="830"/>
      <c r="P59" s="830"/>
      <c r="Q59" s="830"/>
      <c r="R59" s="830"/>
      <c r="S59" s="831"/>
      <c r="T59" s="756"/>
      <c r="U59" s="756"/>
      <c r="V59" s="2036"/>
      <c r="W59" s="3143"/>
      <c r="X59" s="3144"/>
      <c r="Y59" s="3092"/>
      <c r="Z59" s="1421"/>
      <c r="AA59" s="1433"/>
      <c r="AB59" s="1697"/>
      <c r="AC59" s="1698"/>
      <c r="AD59" s="1698"/>
      <c r="AE59" s="1436"/>
      <c r="AF59" s="1430"/>
      <c r="AG59" s="64"/>
      <c r="AH59" s="65"/>
      <c r="AI59" s="65"/>
      <c r="AJ59" s="67"/>
      <c r="AK59" s="65"/>
      <c r="AL59" s="65"/>
      <c r="AM59" s="65"/>
      <c r="AN59" s="65"/>
      <c r="AO59" s="65"/>
      <c r="AP59" s="68"/>
      <c r="AQ59" s="68"/>
      <c r="AR59" s="62"/>
      <c r="AS59" s="609"/>
    </row>
    <row r="60" spans="1:45" ht="20.25" hidden="1" customHeight="1" x14ac:dyDescent="0.6">
      <c r="A60" s="1408">
        <v>0</v>
      </c>
      <c r="B60" s="1409">
        <v>5</v>
      </c>
      <c r="C60" s="1408">
        <v>0</v>
      </c>
      <c r="D60" s="1409">
        <v>1</v>
      </c>
      <c r="E60" s="1408">
        <v>0</v>
      </c>
      <c r="F60" s="1409">
        <v>1</v>
      </c>
      <c r="G60" s="1408">
        <v>0</v>
      </c>
      <c r="H60" s="1409">
        <v>4</v>
      </c>
      <c r="I60" s="1050" t="str">
        <f>CONCATENATE(A60,B60,C60,D60,E60,F60,G60,H60)</f>
        <v>05010104</v>
      </c>
      <c r="J60" s="3138"/>
      <c r="K60" s="830"/>
      <c r="L60" s="830">
        <v>70994</v>
      </c>
      <c r="M60" s="830"/>
      <c r="N60" s="830"/>
      <c r="O60" s="830"/>
      <c r="P60" s="830"/>
      <c r="Q60" s="830"/>
      <c r="R60" s="830"/>
      <c r="S60" s="3100" t="s">
        <v>167</v>
      </c>
      <c r="T60" s="3245" t="s">
        <v>1581</v>
      </c>
      <c r="U60" s="3245" t="s">
        <v>1581</v>
      </c>
      <c r="V60" s="3151" t="s">
        <v>1581</v>
      </c>
      <c r="W60" s="3143"/>
      <c r="X60" s="3144"/>
      <c r="Y60" s="1672" t="s">
        <v>3322</v>
      </c>
      <c r="Z60" s="682"/>
      <c r="AA60" s="1688"/>
      <c r="AB60" s="1697"/>
      <c r="AC60" s="1698"/>
      <c r="AD60" s="1698"/>
      <c r="AE60" s="1424"/>
      <c r="AF60" s="65"/>
      <c r="AG60" s="64"/>
      <c r="AH60" s="65"/>
      <c r="AI60" s="65"/>
      <c r="AJ60" s="67"/>
      <c r="AK60" s="65"/>
      <c r="AL60" s="65"/>
      <c r="AM60" s="65"/>
      <c r="AN60" s="65"/>
      <c r="AO60" s="65"/>
      <c r="AP60" s="68"/>
      <c r="AQ60" s="68"/>
      <c r="AR60" s="62"/>
      <c r="AS60" s="609"/>
    </row>
    <row r="61" spans="1:45" ht="20.25" hidden="1" customHeight="1" x14ac:dyDescent="0.6">
      <c r="A61" s="537"/>
      <c r="B61" s="538"/>
      <c r="C61" s="537"/>
      <c r="D61" s="538"/>
      <c r="E61" s="537"/>
      <c r="F61" s="538"/>
      <c r="G61" s="537"/>
      <c r="H61" s="538"/>
      <c r="I61" s="540"/>
      <c r="J61" s="3138" t="str">
        <f t="shared" si="1"/>
        <v/>
      </c>
      <c r="K61" s="3145"/>
      <c r="L61" s="830"/>
      <c r="M61" s="830"/>
      <c r="N61" s="830"/>
      <c r="O61" s="830"/>
      <c r="P61" s="830"/>
      <c r="Q61" s="830"/>
      <c r="R61" s="830"/>
      <c r="S61" s="2833"/>
      <c r="T61" s="3246"/>
      <c r="U61" s="3246"/>
      <c r="V61" s="3152"/>
      <c r="W61" s="3143"/>
      <c r="X61" s="3144"/>
      <c r="Y61" s="3091"/>
      <c r="Z61" s="1422"/>
      <c r="AA61" s="1688"/>
      <c r="AB61" s="1697"/>
      <c r="AC61" s="1698"/>
      <c r="AD61" s="1698"/>
      <c r="AE61" s="1424"/>
      <c r="AF61" s="65"/>
      <c r="AG61" s="64"/>
      <c r="AH61" s="65"/>
      <c r="AI61" s="65"/>
      <c r="AJ61" s="67"/>
      <c r="AK61" s="65"/>
      <c r="AL61" s="65"/>
      <c r="AM61" s="65"/>
      <c r="AN61" s="65"/>
      <c r="AO61" s="65"/>
      <c r="AP61" s="68"/>
      <c r="AQ61" s="68"/>
      <c r="AR61" s="62"/>
      <c r="AS61" s="609"/>
    </row>
    <row r="62" spans="1:45" ht="20.25" hidden="1" customHeight="1" x14ac:dyDescent="0.6">
      <c r="A62" s="537"/>
      <c r="B62" s="538"/>
      <c r="C62" s="537"/>
      <c r="D62" s="538"/>
      <c r="E62" s="537"/>
      <c r="F62" s="538"/>
      <c r="G62" s="537"/>
      <c r="H62" s="538"/>
      <c r="I62" s="540"/>
      <c r="J62" s="3138" t="str">
        <f t="shared" si="1"/>
        <v/>
      </c>
      <c r="K62" s="3145"/>
      <c r="L62" s="830"/>
      <c r="M62" s="830"/>
      <c r="N62" s="830"/>
      <c r="O62" s="830"/>
      <c r="P62" s="830"/>
      <c r="Q62" s="830"/>
      <c r="R62" s="830"/>
      <c r="S62" s="2833"/>
      <c r="T62" s="3246"/>
      <c r="U62" s="3246"/>
      <c r="V62" s="3152"/>
      <c r="W62" s="3143"/>
      <c r="X62" s="3144"/>
      <c r="Y62" s="3091"/>
      <c r="Z62" s="1422"/>
      <c r="AA62" s="1688"/>
      <c r="AB62" s="1697"/>
      <c r="AC62" s="1698"/>
      <c r="AD62" s="1698"/>
      <c r="AE62" s="1424"/>
      <c r="AF62" s="65"/>
      <c r="AG62" s="64"/>
      <c r="AH62" s="65"/>
      <c r="AI62" s="65"/>
      <c r="AJ62" s="67"/>
      <c r="AK62" s="65"/>
      <c r="AL62" s="65"/>
      <c r="AM62" s="65"/>
      <c r="AN62" s="65"/>
      <c r="AO62" s="65"/>
      <c r="AP62" s="68"/>
      <c r="AQ62" s="68"/>
      <c r="AR62" s="62"/>
      <c r="AS62" s="609"/>
    </row>
    <row r="63" spans="1:45" ht="20.25" hidden="1" customHeight="1" x14ac:dyDescent="0.6">
      <c r="A63" s="537"/>
      <c r="B63" s="538"/>
      <c r="C63" s="537"/>
      <c r="D63" s="538"/>
      <c r="E63" s="537"/>
      <c r="F63" s="538"/>
      <c r="G63" s="537"/>
      <c r="H63" s="538"/>
      <c r="I63" s="540"/>
      <c r="J63" s="3138" t="str">
        <f t="shared" si="1"/>
        <v/>
      </c>
      <c r="K63" s="3145"/>
      <c r="L63" s="830"/>
      <c r="M63" s="830"/>
      <c r="N63" s="830"/>
      <c r="O63" s="830"/>
      <c r="P63" s="830"/>
      <c r="Q63" s="830"/>
      <c r="R63" s="830"/>
      <c r="S63" s="3153" t="s">
        <v>456</v>
      </c>
      <c r="T63" s="3247" t="s">
        <v>3323</v>
      </c>
      <c r="U63" s="3247" t="s">
        <v>864</v>
      </c>
      <c r="V63" s="3154" t="s">
        <v>3308</v>
      </c>
      <c r="W63" s="3149"/>
      <c r="X63" s="3150"/>
      <c r="Y63" s="1673"/>
      <c r="Z63" s="1422"/>
      <c r="AA63" s="1688"/>
      <c r="AB63" s="1697"/>
      <c r="AC63" s="1698"/>
      <c r="AD63" s="1698"/>
      <c r="AE63" s="1424"/>
      <c r="AF63" s="65"/>
      <c r="AG63" s="64"/>
      <c r="AH63" s="65"/>
      <c r="AI63" s="65"/>
      <c r="AJ63" s="67"/>
      <c r="AK63" s="65"/>
      <c r="AL63" s="65"/>
      <c r="AM63" s="65"/>
      <c r="AN63" s="65"/>
      <c r="AO63" s="65"/>
      <c r="AP63" s="68"/>
      <c r="AQ63" s="68"/>
      <c r="AR63" s="62"/>
      <c r="AS63" s="609"/>
    </row>
    <row r="64" spans="1:45" ht="20.25" hidden="1" customHeight="1" x14ac:dyDescent="0.6">
      <c r="A64" s="537"/>
      <c r="B64" s="538"/>
      <c r="C64" s="537"/>
      <c r="D64" s="538"/>
      <c r="E64" s="537"/>
      <c r="F64" s="538"/>
      <c r="G64" s="537"/>
      <c r="H64" s="538"/>
      <c r="I64" s="540"/>
      <c r="J64" s="3138" t="str">
        <f t="shared" si="1"/>
        <v/>
      </c>
      <c r="K64" s="3145"/>
      <c r="L64" s="830"/>
      <c r="M64" s="830"/>
      <c r="N64" s="830"/>
      <c r="O64" s="830"/>
      <c r="P64" s="830"/>
      <c r="Q64" s="830"/>
      <c r="R64" s="830"/>
      <c r="S64" s="3153" t="s">
        <v>456</v>
      </c>
      <c r="T64" s="1658"/>
      <c r="U64" s="1658" t="s">
        <v>3323</v>
      </c>
      <c r="V64" s="1656" t="s">
        <v>3309</v>
      </c>
      <c r="W64" s="3149"/>
      <c r="X64" s="3150"/>
      <c r="Y64" s="1674"/>
      <c r="Z64" s="1423"/>
      <c r="AA64" s="1688"/>
      <c r="AB64" s="1697"/>
      <c r="AC64" s="1698"/>
      <c r="AD64" s="1698"/>
      <c r="AE64" s="1425"/>
      <c r="AF64" s="65"/>
      <c r="AG64" s="64"/>
      <c r="AH64" s="65"/>
      <c r="AI64" s="65"/>
      <c r="AJ64" s="67"/>
      <c r="AK64" s="65"/>
      <c r="AL64" s="65"/>
      <c r="AM64" s="65"/>
      <c r="AN64" s="65"/>
      <c r="AO64" s="65"/>
      <c r="AP64" s="68"/>
      <c r="AQ64" s="68"/>
      <c r="AR64" s="62"/>
      <c r="AS64" s="609"/>
    </row>
    <row r="65" spans="1:45" ht="20.25" hidden="1" customHeight="1" x14ac:dyDescent="0.55000000000000004">
      <c r="A65" s="537"/>
      <c r="B65" s="538"/>
      <c r="C65" s="537"/>
      <c r="D65" s="538"/>
      <c r="E65" s="537"/>
      <c r="F65" s="538"/>
      <c r="G65" s="537"/>
      <c r="H65" s="538"/>
      <c r="I65" s="540"/>
      <c r="J65" s="3138" t="str">
        <f t="shared" si="1"/>
        <v/>
      </c>
      <c r="K65" s="3145"/>
      <c r="L65" s="830"/>
      <c r="M65" s="830"/>
      <c r="N65" s="830"/>
      <c r="O65" s="830"/>
      <c r="P65" s="830"/>
      <c r="Q65" s="830"/>
      <c r="R65" s="830"/>
      <c r="S65" s="3153" t="s">
        <v>456</v>
      </c>
      <c r="T65" s="1658"/>
      <c r="U65" s="1658" t="s">
        <v>3324</v>
      </c>
      <c r="V65" s="1656" t="s">
        <v>3325</v>
      </c>
      <c r="W65" s="1656"/>
      <c r="X65" s="3155"/>
      <c r="Y65" s="1675" t="s">
        <v>3326</v>
      </c>
      <c r="Z65" s="1423"/>
      <c r="AA65" s="1688"/>
      <c r="AB65" s="1703"/>
      <c r="AC65" s="1704"/>
      <c r="AD65" s="1704"/>
      <c r="AE65" s="1426"/>
      <c r="AF65" s="65"/>
      <c r="AG65" s="64"/>
      <c r="AH65" s="65"/>
      <c r="AI65" s="65"/>
      <c r="AJ65" s="67"/>
      <c r="AK65" s="65"/>
      <c r="AL65" s="65"/>
      <c r="AM65" s="65"/>
      <c r="AN65" s="65"/>
      <c r="AO65" s="65"/>
      <c r="AP65" s="68"/>
      <c r="AQ65" s="68"/>
      <c r="AR65" s="62"/>
      <c r="AS65" s="609"/>
    </row>
    <row r="66" spans="1:45" ht="20.25" hidden="1" customHeight="1" x14ac:dyDescent="0.55000000000000004">
      <c r="A66" s="537"/>
      <c r="B66" s="538"/>
      <c r="C66" s="537"/>
      <c r="D66" s="538"/>
      <c r="E66" s="537"/>
      <c r="F66" s="538"/>
      <c r="G66" s="537"/>
      <c r="H66" s="538"/>
      <c r="I66" s="540"/>
      <c r="J66" s="3138" t="str">
        <f t="shared" si="1"/>
        <v/>
      </c>
      <c r="K66" s="3145"/>
      <c r="L66" s="830"/>
      <c r="M66" s="830"/>
      <c r="N66" s="830"/>
      <c r="O66" s="830"/>
      <c r="P66" s="830"/>
      <c r="Q66" s="830"/>
      <c r="R66" s="830"/>
      <c r="S66" s="3153" t="s">
        <v>3327</v>
      </c>
      <c r="T66" s="1658"/>
      <c r="U66" s="1658" t="s">
        <v>3328</v>
      </c>
      <c r="V66" s="1656" t="s">
        <v>3329</v>
      </c>
      <c r="W66" s="1656"/>
      <c r="X66" s="1656"/>
      <c r="Y66" s="1676"/>
      <c r="Z66" s="1423"/>
      <c r="AA66" s="1688"/>
      <c r="AB66" s="1703"/>
      <c r="AC66" s="1704"/>
      <c r="AD66" s="1704"/>
      <c r="AE66" s="1425"/>
      <c r="AF66" s="65"/>
      <c r="AG66" s="64"/>
      <c r="AH66" s="65"/>
      <c r="AI66" s="65"/>
      <c r="AJ66" s="67"/>
      <c r="AK66" s="65"/>
      <c r="AL66" s="65"/>
      <c r="AM66" s="65"/>
      <c r="AN66" s="65"/>
      <c r="AO66" s="65"/>
      <c r="AP66" s="68"/>
      <c r="AQ66" s="68"/>
      <c r="AR66" s="62"/>
      <c r="AS66" s="609"/>
    </row>
    <row r="67" spans="1:45" ht="20.25" customHeight="1" x14ac:dyDescent="0.55000000000000004">
      <c r="A67" s="537"/>
      <c r="B67" s="538"/>
      <c r="C67" s="537"/>
      <c r="D67" s="538"/>
      <c r="E67" s="537"/>
      <c r="F67" s="538"/>
      <c r="G67" s="537"/>
      <c r="H67" s="538"/>
      <c r="I67" s="540"/>
      <c r="J67" s="3138" t="str">
        <f t="shared" si="1"/>
        <v/>
      </c>
      <c r="K67" s="3145"/>
      <c r="L67" s="830"/>
      <c r="M67" s="830"/>
      <c r="N67" s="830"/>
      <c r="O67" s="830"/>
      <c r="P67" s="830"/>
      <c r="Q67" s="830"/>
      <c r="R67" s="830"/>
      <c r="S67" s="3153"/>
      <c r="T67" s="1658" t="s">
        <v>864</v>
      </c>
      <c r="U67" s="3248"/>
      <c r="V67" s="1656" t="s">
        <v>3330</v>
      </c>
      <c r="W67" s="1656"/>
      <c r="X67" s="1656"/>
      <c r="Y67" s="1676"/>
      <c r="Z67" s="1423"/>
      <c r="AA67" s="1688"/>
      <c r="AB67" s="1703"/>
      <c r="AC67" s="1704"/>
      <c r="AD67" s="1704"/>
      <c r="AE67" s="1425"/>
      <c r="AF67" s="65"/>
      <c r="AG67" s="64"/>
      <c r="AH67" s="65"/>
      <c r="AI67" s="65"/>
      <c r="AJ67" s="67"/>
      <c r="AK67" s="65"/>
      <c r="AL67" s="65"/>
      <c r="AM67" s="65"/>
      <c r="AN67" s="65"/>
      <c r="AO67" s="65"/>
      <c r="AP67" s="68"/>
      <c r="AQ67" s="68"/>
      <c r="AR67" s="62"/>
      <c r="AS67" s="609"/>
    </row>
    <row r="68" spans="1:45" ht="20.25" customHeight="1" x14ac:dyDescent="0.55000000000000004">
      <c r="A68" s="1437">
        <v>0</v>
      </c>
      <c r="B68" s="1438">
        <v>0</v>
      </c>
      <c r="C68" s="1437">
        <v>0</v>
      </c>
      <c r="D68" s="1438">
        <v>9</v>
      </c>
      <c r="E68" s="1437">
        <v>0</v>
      </c>
      <c r="F68" s="1438">
        <v>8</v>
      </c>
      <c r="G68" s="1437">
        <v>0</v>
      </c>
      <c r="H68" s="1438">
        <v>0</v>
      </c>
      <c r="I68" s="540"/>
      <c r="J68" s="3138" t="str">
        <f t="shared" ref="J68:J88" si="3">CONCATENATE(A68,B68,C68,D68,E68,F68,G68,H68)</f>
        <v>00090800</v>
      </c>
      <c r="K68" s="3145"/>
      <c r="L68" s="830"/>
      <c r="M68" s="830"/>
      <c r="N68" s="830"/>
      <c r="O68" s="830"/>
      <c r="P68" s="830"/>
      <c r="Q68" s="830"/>
      <c r="R68" s="830"/>
      <c r="S68" s="2832" t="s">
        <v>94</v>
      </c>
      <c r="T68" s="3241" t="s">
        <v>3331</v>
      </c>
      <c r="U68" s="3249"/>
      <c r="V68" s="3156" t="s">
        <v>3332</v>
      </c>
      <c r="W68" s="3156"/>
      <c r="X68" s="3156"/>
      <c r="Y68" s="3093"/>
      <c r="Z68" s="1423"/>
      <c r="AA68" s="1688"/>
      <c r="AB68" s="1703"/>
      <c r="AC68" s="1704"/>
      <c r="AD68" s="1704"/>
      <c r="AE68" s="1425"/>
      <c r="AF68" s="65"/>
      <c r="AG68" s="64"/>
      <c r="AH68" s="65"/>
      <c r="AI68" s="65"/>
      <c r="AJ68" s="67"/>
      <c r="AK68" s="65"/>
      <c r="AL68" s="65"/>
      <c r="AM68" s="65"/>
      <c r="AN68" s="65"/>
      <c r="AO68" s="65"/>
      <c r="AP68" s="68"/>
      <c r="AQ68" s="68"/>
      <c r="AR68" s="62"/>
      <c r="AS68" s="609"/>
    </row>
    <row r="69" spans="1:45" ht="20.25" hidden="1" customHeight="1" x14ac:dyDescent="0.55000000000000004">
      <c r="A69" s="1437"/>
      <c r="B69" s="1438"/>
      <c r="C69" s="1437"/>
      <c r="D69" s="1438"/>
      <c r="E69" s="1437"/>
      <c r="F69" s="1438"/>
      <c r="G69" s="1437"/>
      <c r="H69" s="1438"/>
      <c r="I69" s="540"/>
      <c r="J69" s="3138" t="str">
        <f t="shared" si="3"/>
        <v/>
      </c>
      <c r="K69" s="3145"/>
      <c r="L69" s="830"/>
      <c r="M69" s="830"/>
      <c r="N69" s="830"/>
      <c r="O69" s="830"/>
      <c r="P69" s="830"/>
      <c r="Q69" s="830"/>
      <c r="R69" s="830"/>
      <c r="S69" s="2784" t="s">
        <v>94</v>
      </c>
      <c r="T69" s="3226" t="s">
        <v>2176</v>
      </c>
      <c r="U69" s="3226"/>
      <c r="V69" s="3156" t="s">
        <v>3333</v>
      </c>
      <c r="W69" s="3156"/>
      <c r="X69" s="3156"/>
      <c r="Y69" s="3093"/>
      <c r="Z69" s="63"/>
      <c r="AA69" s="1571"/>
      <c r="AB69" s="1697"/>
      <c r="AC69" s="1705"/>
      <c r="AD69" s="1705"/>
      <c r="AE69" s="1425"/>
      <c r="AF69" s="65"/>
      <c r="AG69" s="64"/>
      <c r="AH69" s="65"/>
      <c r="AI69" s="65"/>
      <c r="AJ69" s="67"/>
      <c r="AK69" s="65"/>
      <c r="AL69" s="65"/>
      <c r="AM69" s="65"/>
      <c r="AN69" s="65"/>
      <c r="AO69" s="65"/>
      <c r="AP69" s="68"/>
      <c r="AQ69" s="68"/>
      <c r="AR69" s="62"/>
      <c r="AS69" s="609"/>
    </row>
    <row r="70" spans="1:45" ht="20.25" customHeight="1" x14ac:dyDescent="0.55000000000000004">
      <c r="A70" s="1437">
        <v>0</v>
      </c>
      <c r="B70" s="1438">
        <v>0</v>
      </c>
      <c r="C70" s="1437">
        <v>0</v>
      </c>
      <c r="D70" s="1438">
        <v>9</v>
      </c>
      <c r="E70" s="1437">
        <v>0</v>
      </c>
      <c r="F70" s="1438">
        <v>8</v>
      </c>
      <c r="G70" s="1437">
        <v>0</v>
      </c>
      <c r="H70" s="1438">
        <v>1</v>
      </c>
      <c r="I70" s="540"/>
      <c r="J70" s="3138" t="str">
        <f t="shared" si="3"/>
        <v>00090801</v>
      </c>
      <c r="K70" s="3145"/>
      <c r="L70" s="830"/>
      <c r="M70" s="830"/>
      <c r="N70" s="830"/>
      <c r="O70" s="830"/>
      <c r="P70" s="830"/>
      <c r="Q70" s="830"/>
      <c r="R70" s="830"/>
      <c r="S70" s="2840" t="s">
        <v>94</v>
      </c>
      <c r="T70" s="3238" t="s">
        <v>3334</v>
      </c>
      <c r="U70" s="3226"/>
      <c r="V70" s="3152"/>
      <c r="W70" s="3156"/>
      <c r="X70" s="3157"/>
      <c r="Y70" s="3094" t="s">
        <v>3335</v>
      </c>
      <c r="Z70" s="63">
        <v>20</v>
      </c>
      <c r="AA70" s="1571">
        <v>20</v>
      </c>
      <c r="AB70" s="1697"/>
      <c r="AC70" s="1705"/>
      <c r="AD70" s="1705"/>
      <c r="AE70" s="1425"/>
      <c r="AF70" s="65"/>
      <c r="AG70" s="64"/>
      <c r="AH70" s="65"/>
      <c r="AI70" s="65"/>
      <c r="AJ70" s="67"/>
      <c r="AK70" s="65"/>
      <c r="AL70" s="65"/>
      <c r="AM70" s="65"/>
      <c r="AN70" s="65"/>
      <c r="AO70" s="65"/>
      <c r="AP70" s="68"/>
      <c r="AQ70" s="68"/>
      <c r="AR70" s="62"/>
      <c r="AS70" s="609"/>
    </row>
    <row r="71" spans="1:45" ht="20.25" customHeight="1" x14ac:dyDescent="0.55000000000000004">
      <c r="A71" s="1437"/>
      <c r="B71" s="1438"/>
      <c r="C71" s="1437"/>
      <c r="D71" s="1438"/>
      <c r="E71" s="1437"/>
      <c r="F71" s="1438"/>
      <c r="G71" s="1437"/>
      <c r="H71" s="1438"/>
      <c r="I71" s="540"/>
      <c r="J71" s="3138" t="str">
        <f t="shared" si="3"/>
        <v/>
      </c>
      <c r="K71" s="3145"/>
      <c r="L71" s="830"/>
      <c r="M71" s="830"/>
      <c r="N71" s="830"/>
      <c r="O71" s="830"/>
      <c r="P71" s="830"/>
      <c r="Q71" s="830"/>
      <c r="R71" s="830"/>
      <c r="S71" s="2840"/>
      <c r="T71" s="3250"/>
      <c r="U71" s="3251"/>
      <c r="V71" s="3158"/>
      <c r="W71" s="3159"/>
      <c r="X71" s="3160"/>
      <c r="Y71" s="3095"/>
      <c r="Z71" s="1596"/>
      <c r="AA71" s="1571"/>
      <c r="AB71" s="1697"/>
      <c r="AC71" s="1705"/>
      <c r="AD71" s="1705"/>
      <c r="AE71" s="1425"/>
      <c r="AF71" s="65"/>
      <c r="AG71" s="64"/>
      <c r="AH71" s="65"/>
      <c r="AI71" s="65"/>
      <c r="AJ71" s="67"/>
      <c r="AK71" s="65"/>
      <c r="AL71" s="65"/>
      <c r="AM71" s="65"/>
      <c r="AN71" s="65"/>
      <c r="AO71" s="65"/>
      <c r="AP71" s="68"/>
      <c r="AQ71" s="68"/>
      <c r="AR71" s="62"/>
      <c r="AS71" s="609"/>
    </row>
    <row r="72" spans="1:45" ht="20.25" customHeight="1" x14ac:dyDescent="0.55000000000000004">
      <c r="A72" s="1437"/>
      <c r="B72" s="1438"/>
      <c r="C72" s="1437"/>
      <c r="D72" s="1438"/>
      <c r="E72" s="1437"/>
      <c r="F72" s="1438"/>
      <c r="G72" s="1437"/>
      <c r="H72" s="1438"/>
      <c r="I72" s="1104"/>
      <c r="J72" s="3138" t="str">
        <f t="shared" si="3"/>
        <v/>
      </c>
      <c r="K72" s="2710"/>
      <c r="L72" s="2710"/>
      <c r="M72" s="2710"/>
      <c r="N72" s="2710"/>
      <c r="O72" s="2710"/>
      <c r="P72" s="2710"/>
      <c r="Q72" s="2710"/>
      <c r="R72" s="2710"/>
      <c r="S72" s="986" t="s">
        <v>119</v>
      </c>
      <c r="T72" s="3241" t="s">
        <v>3336</v>
      </c>
      <c r="U72" s="3358"/>
      <c r="V72" s="555"/>
      <c r="W72" s="3159"/>
      <c r="X72" s="3160"/>
      <c r="Y72" s="3096"/>
      <c r="Z72" s="1597"/>
      <c r="AA72" s="1571"/>
      <c r="AB72" s="1697"/>
      <c r="AC72" s="1698"/>
      <c r="AD72" s="1698"/>
      <c r="AE72" s="1424"/>
      <c r="AF72" s="65"/>
      <c r="AG72" s="64"/>
      <c r="AH72" s="66"/>
      <c r="AI72" s="65"/>
      <c r="AJ72" s="67"/>
      <c r="AK72" s="65"/>
      <c r="AL72" s="65"/>
      <c r="AM72" s="65"/>
      <c r="AN72" s="65"/>
      <c r="AO72" s="65"/>
      <c r="AP72" s="68"/>
      <c r="AQ72" s="68"/>
      <c r="AR72" s="62"/>
      <c r="AS72" s="609"/>
    </row>
    <row r="73" spans="1:45" ht="20.25" customHeight="1" x14ac:dyDescent="0.6">
      <c r="A73" s="1437">
        <v>0</v>
      </c>
      <c r="B73" s="1438">
        <v>0</v>
      </c>
      <c r="C73" s="1437">
        <v>0</v>
      </c>
      <c r="D73" s="1438">
        <v>9</v>
      </c>
      <c r="E73" s="1437">
        <v>0</v>
      </c>
      <c r="F73" s="1438">
        <v>6</v>
      </c>
      <c r="G73" s="1437">
        <v>0</v>
      </c>
      <c r="H73" s="1438">
        <v>0</v>
      </c>
      <c r="I73" s="540" t="str">
        <f>CONCATENATE(A73,B73,C73,D73,E73,F73,G73,H73)</f>
        <v>00090600</v>
      </c>
      <c r="J73" s="3138" t="str">
        <f t="shared" si="3"/>
        <v>00090600</v>
      </c>
      <c r="K73" s="1018">
        <v>501</v>
      </c>
      <c r="L73" s="1018"/>
      <c r="M73" s="1018"/>
      <c r="N73" s="1018"/>
      <c r="O73" s="1018"/>
      <c r="P73" s="1018"/>
      <c r="Q73" s="1018"/>
      <c r="R73" s="1018"/>
      <c r="S73" s="986" t="s">
        <v>119</v>
      </c>
      <c r="T73" s="756" t="s">
        <v>3336</v>
      </c>
      <c r="U73" s="3235"/>
      <c r="V73" s="750" t="s">
        <v>3336</v>
      </c>
      <c r="W73" s="750"/>
      <c r="X73" s="3161"/>
      <c r="Y73" s="3097"/>
      <c r="Z73" s="63"/>
      <c r="AA73" s="1571"/>
      <c r="AB73" s="1697"/>
      <c r="AC73" s="1698"/>
      <c r="AD73" s="1698"/>
      <c r="AE73" s="1424"/>
      <c r="AF73" s="65"/>
      <c r="AG73" s="64"/>
      <c r="AH73" s="66"/>
      <c r="AI73" s="65"/>
      <c r="AJ73" s="67"/>
      <c r="AK73" s="65"/>
      <c r="AL73" s="65"/>
      <c r="AM73" s="65"/>
      <c r="AN73" s="65"/>
      <c r="AO73" s="65"/>
      <c r="AP73" s="68"/>
      <c r="AQ73" s="68"/>
      <c r="AR73" s="62"/>
      <c r="AS73" s="609"/>
    </row>
    <row r="74" spans="1:45" ht="20.25" customHeight="1" x14ac:dyDescent="0.6">
      <c r="A74" s="1437">
        <v>0</v>
      </c>
      <c r="B74" s="1438">
        <v>0</v>
      </c>
      <c r="C74" s="1437">
        <v>0</v>
      </c>
      <c r="D74" s="1438">
        <v>9</v>
      </c>
      <c r="E74" s="1437">
        <v>0</v>
      </c>
      <c r="F74" s="1438">
        <v>6</v>
      </c>
      <c r="G74" s="1437">
        <v>0</v>
      </c>
      <c r="H74" s="1438">
        <v>1</v>
      </c>
      <c r="I74" s="540" t="str">
        <f>CONCATENATE(A74,B74,C74,D74,E74,F74,G74,H74)</f>
        <v>00090601</v>
      </c>
      <c r="J74" s="3138" t="str">
        <f t="shared" si="3"/>
        <v>00090601</v>
      </c>
      <c r="K74" s="1018"/>
      <c r="L74" s="830">
        <v>75011</v>
      </c>
      <c r="M74" s="830"/>
      <c r="N74" s="830"/>
      <c r="O74" s="830"/>
      <c r="P74" s="830"/>
      <c r="Q74" s="830"/>
      <c r="R74" s="830"/>
      <c r="S74" s="986" t="s">
        <v>119</v>
      </c>
      <c r="T74" s="3359"/>
      <c r="U74" s="756" t="s">
        <v>3337</v>
      </c>
      <c r="V74" s="536" t="s">
        <v>3337</v>
      </c>
      <c r="W74" s="536"/>
      <c r="X74" s="536"/>
      <c r="Y74" s="3083"/>
      <c r="Z74" s="63">
        <v>20</v>
      </c>
      <c r="AA74" s="1571">
        <v>20</v>
      </c>
      <c r="AB74" s="1697"/>
      <c r="AC74" s="1698"/>
      <c r="AD74" s="1698"/>
      <c r="AE74" s="1424">
        <v>6.5568567119155396</v>
      </c>
      <c r="AF74" s="65">
        <v>0</v>
      </c>
      <c r="AG74" s="64"/>
      <c r="AH74" s="65">
        <v>14.500452488687801</v>
      </c>
      <c r="AI74" s="65">
        <f>SUM(AE74,AF74,AH74)</f>
        <v>21.057309200603342</v>
      </c>
      <c r="AJ74" s="67"/>
      <c r="AK74" s="65">
        <v>20.972570841019699</v>
      </c>
      <c r="AL74" s="65">
        <v>0</v>
      </c>
      <c r="AM74" s="65">
        <v>0</v>
      </c>
      <c r="AN74" s="65">
        <v>1.22723037566089</v>
      </c>
      <c r="AO74" s="65">
        <f>SUM(AI74,AK74,AL74,AM74,AN74)</f>
        <v>43.257110417283933</v>
      </c>
      <c r="AP74" s="68"/>
      <c r="AQ74" s="68"/>
      <c r="AR74" s="62"/>
      <c r="AS74" s="609"/>
    </row>
    <row r="75" spans="1:45" ht="20.25" customHeight="1" x14ac:dyDescent="0.6">
      <c r="A75" s="1437">
        <v>0</v>
      </c>
      <c r="B75" s="1438">
        <v>0</v>
      </c>
      <c r="C75" s="1437">
        <v>0</v>
      </c>
      <c r="D75" s="1438">
        <v>9</v>
      </c>
      <c r="E75" s="1437">
        <v>0</v>
      </c>
      <c r="F75" s="1438">
        <v>6</v>
      </c>
      <c r="G75" s="1437">
        <v>0</v>
      </c>
      <c r="H75" s="1438">
        <v>2</v>
      </c>
      <c r="I75" s="540" t="str">
        <f>CONCATENATE(A75,B75,C75,D75,E75,F75,G75,H75)</f>
        <v>00090602</v>
      </c>
      <c r="J75" s="3138" t="str">
        <f t="shared" si="3"/>
        <v>00090602</v>
      </c>
      <c r="K75" s="1018"/>
      <c r="L75" s="830">
        <v>75012</v>
      </c>
      <c r="M75" s="830"/>
      <c r="N75" s="830"/>
      <c r="O75" s="830"/>
      <c r="P75" s="830"/>
      <c r="Q75" s="830"/>
      <c r="R75" s="830"/>
      <c r="S75" s="986" t="s">
        <v>119</v>
      </c>
      <c r="T75" s="2684"/>
      <c r="U75" s="756" t="s">
        <v>3338</v>
      </c>
      <c r="V75" s="536" t="s">
        <v>3338</v>
      </c>
      <c r="W75" s="536"/>
      <c r="X75" s="536"/>
      <c r="Y75" s="3083"/>
      <c r="Z75" s="63">
        <v>20</v>
      </c>
      <c r="AA75" s="1571">
        <v>20</v>
      </c>
      <c r="AB75" s="1697"/>
      <c r="AC75" s="1698"/>
      <c r="AD75" s="1698"/>
      <c r="AE75" s="1424">
        <v>6.5568567119155396</v>
      </c>
      <c r="AF75" s="65">
        <v>0</v>
      </c>
      <c r="AG75" s="64"/>
      <c r="AH75" s="65">
        <v>14.500452488687801</v>
      </c>
      <c r="AI75" s="65">
        <f>SUM(AE75,AF75,AH75)</f>
        <v>21.057309200603342</v>
      </c>
      <c r="AJ75" s="67"/>
      <c r="AK75" s="65">
        <v>20.972570841019699</v>
      </c>
      <c r="AL75" s="65">
        <v>0</v>
      </c>
      <c r="AM75" s="65">
        <v>0</v>
      </c>
      <c r="AN75" s="65">
        <v>8.6022317077484001</v>
      </c>
      <c r="AO75" s="65">
        <f>SUM(AI75,AK75,AL75,AM75,AN75)</f>
        <v>50.632111749371447</v>
      </c>
      <c r="AP75" s="68"/>
      <c r="AQ75" s="68"/>
      <c r="AR75" s="62"/>
      <c r="AS75" s="609"/>
    </row>
    <row r="76" spans="1:45" ht="20.25" customHeight="1" x14ac:dyDescent="0.6">
      <c r="A76" s="1437"/>
      <c r="B76" s="1438"/>
      <c r="C76" s="1437"/>
      <c r="D76" s="1438"/>
      <c r="E76" s="1437"/>
      <c r="F76" s="1438"/>
      <c r="G76" s="1437"/>
      <c r="H76" s="1438"/>
      <c r="I76" s="540"/>
      <c r="J76" s="3138" t="str">
        <f t="shared" si="3"/>
        <v/>
      </c>
      <c r="K76" s="1018"/>
      <c r="L76" s="830"/>
      <c r="M76" s="830"/>
      <c r="N76" s="830"/>
      <c r="O76" s="830"/>
      <c r="P76" s="830"/>
      <c r="Q76" s="830"/>
      <c r="R76" s="830"/>
      <c r="S76" s="830"/>
      <c r="T76" s="2684"/>
      <c r="U76" s="756"/>
      <c r="V76" s="536"/>
      <c r="W76" s="536"/>
      <c r="X76" s="536"/>
      <c r="Y76" s="3083"/>
      <c r="Z76" s="63"/>
      <c r="AA76" s="1571"/>
      <c r="AB76" s="1697"/>
      <c r="AC76" s="1698"/>
      <c r="AD76" s="1698"/>
      <c r="AE76" s="1424"/>
      <c r="AF76" s="65"/>
      <c r="AG76" s="64"/>
      <c r="AH76" s="65"/>
      <c r="AI76" s="65"/>
      <c r="AJ76" s="67"/>
      <c r="AK76" s="65"/>
      <c r="AL76" s="65"/>
      <c r="AM76" s="65"/>
      <c r="AN76" s="65"/>
      <c r="AO76" s="65"/>
      <c r="AP76" s="68"/>
      <c r="AQ76" s="68"/>
      <c r="AR76" s="62"/>
      <c r="AS76" s="609"/>
    </row>
    <row r="77" spans="1:45" ht="20.25" hidden="1" customHeight="1" x14ac:dyDescent="0.6">
      <c r="A77" s="1437"/>
      <c r="B77" s="1438"/>
      <c r="C77" s="1437"/>
      <c r="D77" s="1438"/>
      <c r="E77" s="1437"/>
      <c r="F77" s="1438"/>
      <c r="G77" s="1437"/>
      <c r="H77" s="1438"/>
      <c r="I77" s="540"/>
      <c r="J77" s="3138" t="str">
        <f t="shared" si="3"/>
        <v/>
      </c>
      <c r="K77" s="1018"/>
      <c r="L77" s="830"/>
      <c r="M77" s="830"/>
      <c r="N77" s="830"/>
      <c r="O77" s="830"/>
      <c r="P77" s="830"/>
      <c r="Q77" s="830"/>
      <c r="R77" s="830"/>
      <c r="S77" s="2767" t="s">
        <v>94</v>
      </c>
      <c r="T77" s="3252" t="s">
        <v>3339</v>
      </c>
      <c r="U77" s="3252" t="s">
        <v>3339</v>
      </c>
      <c r="V77" s="536"/>
      <c r="W77" s="536"/>
      <c r="X77" s="536"/>
      <c r="Y77" s="3083"/>
      <c r="Z77" s="63"/>
      <c r="AA77" s="1571"/>
      <c r="AB77" s="1697"/>
      <c r="AC77" s="1698"/>
      <c r="AD77" s="1698"/>
      <c r="AE77" s="1424"/>
      <c r="AF77" s="65"/>
      <c r="AG77" s="64"/>
      <c r="AH77" s="65"/>
      <c r="AI77" s="65"/>
      <c r="AJ77" s="67"/>
      <c r="AK77" s="65"/>
      <c r="AL77" s="65"/>
      <c r="AM77" s="65"/>
      <c r="AN77" s="65"/>
      <c r="AO77" s="65"/>
      <c r="AP77" s="68"/>
      <c r="AQ77" s="68"/>
      <c r="AR77" s="62"/>
      <c r="AS77" s="609"/>
    </row>
    <row r="78" spans="1:45" ht="20.25" hidden="1" customHeight="1" x14ac:dyDescent="0.6">
      <c r="A78" s="1437"/>
      <c r="B78" s="1438"/>
      <c r="C78" s="1437"/>
      <c r="D78" s="1438"/>
      <c r="E78" s="1437"/>
      <c r="F78" s="1438"/>
      <c r="G78" s="1437"/>
      <c r="H78" s="1438"/>
      <c r="I78" s="540"/>
      <c r="J78" s="3138" t="str">
        <f t="shared" si="3"/>
        <v/>
      </c>
      <c r="K78" s="1018"/>
      <c r="L78" s="830"/>
      <c r="M78" s="830"/>
      <c r="N78" s="830"/>
      <c r="O78" s="830"/>
      <c r="P78" s="830"/>
      <c r="Q78" s="830"/>
      <c r="R78" s="830"/>
      <c r="S78" s="2767" t="s">
        <v>94</v>
      </c>
      <c r="T78" s="3252" t="s">
        <v>12</v>
      </c>
      <c r="U78" s="3252"/>
      <c r="V78" s="536"/>
      <c r="W78" s="536"/>
      <c r="X78" s="536"/>
      <c r="Y78" s="3083"/>
      <c r="Z78" s="63"/>
      <c r="AA78" s="1571"/>
      <c r="AB78" s="1697"/>
      <c r="AC78" s="1698"/>
      <c r="AD78" s="1698"/>
      <c r="AE78" s="1424"/>
      <c r="AF78" s="65"/>
      <c r="AG78" s="64"/>
      <c r="AH78" s="65"/>
      <c r="AI78" s="65"/>
      <c r="AJ78" s="67"/>
      <c r="AK78" s="65"/>
      <c r="AL78" s="65"/>
      <c r="AM78" s="65"/>
      <c r="AN78" s="65"/>
      <c r="AO78" s="65"/>
      <c r="AP78" s="68"/>
      <c r="AQ78" s="68"/>
      <c r="AR78" s="62"/>
      <c r="AS78" s="609"/>
    </row>
    <row r="79" spans="1:45" ht="20.25" hidden="1" customHeight="1" x14ac:dyDescent="0.6">
      <c r="A79" s="1437"/>
      <c r="B79" s="1438"/>
      <c r="C79" s="1437"/>
      <c r="D79" s="1438"/>
      <c r="E79" s="1437"/>
      <c r="F79" s="1438"/>
      <c r="G79" s="1437"/>
      <c r="H79" s="1438"/>
      <c r="I79" s="540"/>
      <c r="J79" s="3138" t="str">
        <f t="shared" si="3"/>
        <v/>
      </c>
      <c r="K79" s="1018"/>
      <c r="L79" s="830"/>
      <c r="M79" s="830"/>
      <c r="N79" s="830"/>
      <c r="O79" s="830"/>
      <c r="P79" s="830"/>
      <c r="Q79" s="830"/>
      <c r="R79" s="830"/>
      <c r="S79" s="2767" t="s">
        <v>94</v>
      </c>
      <c r="T79" s="3252" t="s">
        <v>3340</v>
      </c>
      <c r="U79" s="3252" t="s">
        <v>3341</v>
      </c>
      <c r="V79" s="536" t="s">
        <v>3342</v>
      </c>
      <c r="W79" s="536"/>
      <c r="X79" s="536"/>
      <c r="Y79" s="3083"/>
      <c r="Z79" s="63"/>
      <c r="AA79" s="1571"/>
      <c r="AB79" s="1697"/>
      <c r="AC79" s="1698"/>
      <c r="AD79" s="1698"/>
      <c r="AE79" s="1424"/>
      <c r="AF79" s="65"/>
      <c r="AG79" s="64"/>
      <c r="AH79" s="65"/>
      <c r="AI79" s="65"/>
      <c r="AJ79" s="67"/>
      <c r="AK79" s="65"/>
      <c r="AL79" s="65"/>
      <c r="AM79" s="65"/>
      <c r="AN79" s="65"/>
      <c r="AO79" s="65"/>
      <c r="AP79" s="68"/>
      <c r="AQ79" s="68"/>
      <c r="AR79" s="62"/>
      <c r="AS79" s="609"/>
    </row>
    <row r="80" spans="1:45" ht="20.25" hidden="1" customHeight="1" x14ac:dyDescent="0.6">
      <c r="A80" s="1437"/>
      <c r="B80" s="1438"/>
      <c r="C80" s="1437"/>
      <c r="D80" s="1438"/>
      <c r="E80" s="1437"/>
      <c r="F80" s="1438"/>
      <c r="G80" s="1437"/>
      <c r="H80" s="1438"/>
      <c r="I80" s="540"/>
      <c r="J80" s="3138" t="str">
        <f t="shared" si="3"/>
        <v/>
      </c>
      <c r="K80" s="1018"/>
      <c r="L80" s="830"/>
      <c r="M80" s="830"/>
      <c r="N80" s="830"/>
      <c r="O80" s="830"/>
      <c r="P80" s="830"/>
      <c r="Q80" s="830"/>
      <c r="R80" s="830"/>
      <c r="S80" s="2767" t="s">
        <v>94</v>
      </c>
      <c r="T80" s="3252" t="s">
        <v>3343</v>
      </c>
      <c r="U80" s="3252"/>
      <c r="V80" s="536"/>
      <c r="W80" s="536"/>
      <c r="X80" s="536"/>
      <c r="Y80" s="3083"/>
      <c r="Z80" s="63"/>
      <c r="AA80" s="1571"/>
      <c r="AB80" s="1697"/>
      <c r="AC80" s="1698"/>
      <c r="AD80" s="1698"/>
      <c r="AE80" s="1424"/>
      <c r="AF80" s="65"/>
      <c r="AG80" s="64"/>
      <c r="AH80" s="65"/>
      <c r="AI80" s="65"/>
      <c r="AJ80" s="67"/>
      <c r="AK80" s="65"/>
      <c r="AL80" s="65"/>
      <c r="AM80" s="65"/>
      <c r="AN80" s="65"/>
      <c r="AO80" s="65"/>
      <c r="AP80" s="68"/>
      <c r="AQ80" s="68"/>
      <c r="AR80" s="62"/>
      <c r="AS80" s="609"/>
    </row>
    <row r="81" spans="1:16370" ht="20.25" hidden="1" customHeight="1" x14ac:dyDescent="0.6">
      <c r="A81" s="1437"/>
      <c r="B81" s="1438"/>
      <c r="C81" s="1437"/>
      <c r="D81" s="1438"/>
      <c r="E81" s="1437"/>
      <c r="F81" s="1438"/>
      <c r="G81" s="1437"/>
      <c r="H81" s="1438"/>
      <c r="I81" s="540"/>
      <c r="J81" s="3138" t="str">
        <f t="shared" si="3"/>
        <v/>
      </c>
      <c r="K81" s="1018"/>
      <c r="L81" s="830"/>
      <c r="M81" s="830"/>
      <c r="N81" s="830"/>
      <c r="O81" s="830"/>
      <c r="P81" s="830"/>
      <c r="Q81" s="830"/>
      <c r="R81" s="830"/>
      <c r="S81" s="2767" t="s">
        <v>94</v>
      </c>
      <c r="T81" s="3252" t="s">
        <v>3344</v>
      </c>
      <c r="U81" s="3252"/>
      <c r="V81" s="536"/>
      <c r="W81" s="536"/>
      <c r="X81" s="536"/>
      <c r="Y81" s="3083"/>
      <c r="Z81" s="63"/>
      <c r="AA81" s="1571"/>
      <c r="AB81" s="1697"/>
      <c r="AC81" s="1698"/>
      <c r="AD81" s="1698"/>
      <c r="AE81" s="1424"/>
      <c r="AF81" s="65"/>
      <c r="AG81" s="64"/>
      <c r="AH81" s="65"/>
      <c r="AI81" s="65"/>
      <c r="AJ81" s="67"/>
      <c r="AK81" s="65"/>
      <c r="AL81" s="65"/>
      <c r="AM81" s="65"/>
      <c r="AN81" s="65"/>
      <c r="AO81" s="65"/>
      <c r="AP81" s="68"/>
      <c r="AQ81" s="68"/>
      <c r="AR81" s="62"/>
      <c r="AS81" s="609"/>
    </row>
    <row r="82" spans="1:16370" ht="20.25" hidden="1" customHeight="1" x14ac:dyDescent="0.6">
      <c r="A82" s="1437"/>
      <c r="B82" s="1438"/>
      <c r="C82" s="1437"/>
      <c r="D82" s="1438"/>
      <c r="E82" s="1437"/>
      <c r="F82" s="1438"/>
      <c r="G82" s="1437"/>
      <c r="H82" s="1438"/>
      <c r="I82" s="540"/>
      <c r="J82" s="3138" t="str">
        <f t="shared" si="3"/>
        <v/>
      </c>
      <c r="K82" s="1018"/>
      <c r="L82" s="830"/>
      <c r="M82" s="830"/>
      <c r="N82" s="830"/>
      <c r="O82" s="830"/>
      <c r="P82" s="830"/>
      <c r="Q82" s="830"/>
      <c r="R82" s="830"/>
      <c r="S82" s="2767" t="s">
        <v>94</v>
      </c>
      <c r="T82" s="3252" t="s">
        <v>3345</v>
      </c>
      <c r="U82" s="3252"/>
      <c r="V82" s="536"/>
      <c r="W82" s="536"/>
      <c r="X82" s="536"/>
      <c r="Y82" s="3083"/>
      <c r="Z82" s="63"/>
      <c r="AA82" s="1571"/>
      <c r="AB82" s="1697"/>
      <c r="AC82" s="1698"/>
      <c r="AD82" s="1698"/>
      <c r="AE82" s="1424"/>
      <c r="AF82" s="65"/>
      <c r="AG82" s="64"/>
      <c r="AH82" s="65"/>
      <c r="AI82" s="65"/>
      <c r="AJ82" s="67"/>
      <c r="AK82" s="65"/>
      <c r="AL82" s="65"/>
      <c r="AM82" s="65"/>
      <c r="AN82" s="65"/>
      <c r="AO82" s="65"/>
      <c r="AP82" s="68"/>
      <c r="AQ82" s="68"/>
      <c r="AR82" s="62"/>
      <c r="AS82" s="609"/>
    </row>
    <row r="83" spans="1:16370" ht="20.25" hidden="1" customHeight="1" x14ac:dyDescent="0.6">
      <c r="A83" s="1437"/>
      <c r="B83" s="1438"/>
      <c r="C83" s="1437"/>
      <c r="D83" s="1438"/>
      <c r="E83" s="1437"/>
      <c r="F83" s="1438"/>
      <c r="G83" s="1437"/>
      <c r="H83" s="1438"/>
      <c r="I83" s="540"/>
      <c r="J83" s="3138" t="str">
        <f t="shared" si="3"/>
        <v/>
      </c>
      <c r="K83" s="1018"/>
      <c r="L83" s="830"/>
      <c r="M83" s="830"/>
      <c r="N83" s="830"/>
      <c r="O83" s="830"/>
      <c r="P83" s="830"/>
      <c r="Q83" s="830"/>
      <c r="R83" s="830"/>
      <c r="S83" s="2767" t="s">
        <v>94</v>
      </c>
      <c r="T83" s="3252" t="s">
        <v>3346</v>
      </c>
      <c r="U83" s="3252"/>
      <c r="V83" s="536"/>
      <c r="W83" s="536"/>
      <c r="X83" s="536"/>
      <c r="Y83" s="3083"/>
      <c r="Z83" s="63"/>
      <c r="AA83" s="1571"/>
      <c r="AB83" s="1697"/>
      <c r="AC83" s="1698"/>
      <c r="AD83" s="1698"/>
      <c r="AE83" s="1424"/>
      <c r="AF83" s="65"/>
      <c r="AG83" s="64"/>
      <c r="AH83" s="65"/>
      <c r="AI83" s="65"/>
      <c r="AJ83" s="67"/>
      <c r="AK83" s="65"/>
      <c r="AL83" s="65"/>
      <c r="AM83" s="65"/>
      <c r="AN83" s="65"/>
      <c r="AO83" s="65"/>
      <c r="AP83" s="68"/>
      <c r="AQ83" s="68"/>
      <c r="AR83" s="62"/>
      <c r="AS83" s="609"/>
    </row>
    <row r="84" spans="1:16370" ht="20.25" hidden="1" customHeight="1" x14ac:dyDescent="0.6">
      <c r="A84" s="1437"/>
      <c r="B84" s="1438"/>
      <c r="C84" s="1437"/>
      <c r="D84" s="1438"/>
      <c r="E84" s="1437"/>
      <c r="F84" s="1438"/>
      <c r="G84" s="1437"/>
      <c r="H84" s="1438"/>
      <c r="I84" s="540"/>
      <c r="J84" s="3138" t="str">
        <f t="shared" si="3"/>
        <v/>
      </c>
      <c r="K84" s="1018"/>
      <c r="L84" s="830"/>
      <c r="M84" s="830"/>
      <c r="N84" s="830"/>
      <c r="O84" s="830"/>
      <c r="P84" s="830"/>
      <c r="Q84" s="830"/>
      <c r="R84" s="830"/>
      <c r="S84" s="2767" t="s">
        <v>94</v>
      </c>
      <c r="T84" s="3252" t="s">
        <v>3347</v>
      </c>
      <c r="U84" s="3252" t="s">
        <v>3348</v>
      </c>
      <c r="V84" s="536"/>
      <c r="W84" s="536"/>
      <c r="X84" s="536"/>
      <c r="Y84" s="3083"/>
      <c r="Z84" s="63"/>
      <c r="AA84" s="1571"/>
      <c r="AB84" s="1697"/>
      <c r="AC84" s="1698"/>
      <c r="AD84" s="1698"/>
      <c r="AE84" s="1424"/>
      <c r="AF84" s="65"/>
      <c r="AG84" s="64"/>
      <c r="AH84" s="65"/>
      <c r="AI84" s="65"/>
      <c r="AJ84" s="67"/>
      <c r="AK84" s="65"/>
      <c r="AL84" s="65"/>
      <c r="AM84" s="65"/>
      <c r="AN84" s="65"/>
      <c r="AO84" s="65"/>
      <c r="AP84" s="68"/>
      <c r="AQ84" s="68"/>
      <c r="AR84" s="62"/>
      <c r="AS84" s="609"/>
    </row>
    <row r="85" spans="1:16370" ht="20.25" hidden="1" customHeight="1" x14ac:dyDescent="0.6">
      <c r="A85" s="1437"/>
      <c r="B85" s="1438"/>
      <c r="C85" s="1437"/>
      <c r="D85" s="1438"/>
      <c r="E85" s="1437"/>
      <c r="F85" s="1438"/>
      <c r="G85" s="1437"/>
      <c r="H85" s="1438"/>
      <c r="I85" s="540"/>
      <c r="J85" s="3138" t="str">
        <f t="shared" si="3"/>
        <v/>
      </c>
      <c r="K85" s="1018"/>
      <c r="L85" s="830"/>
      <c r="M85" s="830"/>
      <c r="N85" s="830"/>
      <c r="O85" s="830"/>
      <c r="P85" s="830"/>
      <c r="Q85" s="830"/>
      <c r="R85" s="830"/>
      <c r="S85" s="2767" t="s">
        <v>94</v>
      </c>
      <c r="T85" s="3252" t="s">
        <v>3349</v>
      </c>
      <c r="U85" s="3252"/>
      <c r="V85" s="536"/>
      <c r="W85" s="536"/>
      <c r="X85" s="536"/>
      <c r="Y85" s="3083"/>
      <c r="Z85" s="63"/>
      <c r="AA85" s="1571"/>
      <c r="AB85" s="1697"/>
      <c r="AC85" s="1698"/>
      <c r="AD85" s="1698"/>
      <c r="AE85" s="1424"/>
      <c r="AF85" s="65"/>
      <c r="AG85" s="64"/>
      <c r="AH85" s="65"/>
      <c r="AI85" s="65"/>
      <c r="AJ85" s="67"/>
      <c r="AK85" s="65"/>
      <c r="AL85" s="65"/>
      <c r="AM85" s="65"/>
      <c r="AN85" s="65"/>
      <c r="AO85" s="65"/>
      <c r="AP85" s="68"/>
      <c r="AQ85" s="68"/>
      <c r="AR85" s="62"/>
      <c r="AS85" s="609"/>
    </row>
    <row r="86" spans="1:16370" ht="20.25" customHeight="1" x14ac:dyDescent="0.6">
      <c r="A86" s="1437">
        <v>0</v>
      </c>
      <c r="B86" s="1438">
        <v>0</v>
      </c>
      <c r="C86" s="1437">
        <v>0</v>
      </c>
      <c r="D86" s="1438">
        <v>9</v>
      </c>
      <c r="E86" s="1437">
        <v>0</v>
      </c>
      <c r="F86" s="1438">
        <v>8</v>
      </c>
      <c r="G86" s="1437">
        <v>0</v>
      </c>
      <c r="H86" s="1438">
        <v>1</v>
      </c>
      <c r="I86" s="540"/>
      <c r="J86" s="3138" t="str">
        <f t="shared" si="3"/>
        <v>00090801</v>
      </c>
      <c r="K86" s="1018"/>
      <c r="L86" s="830"/>
      <c r="M86" s="830"/>
      <c r="N86" s="830"/>
      <c r="O86" s="830"/>
      <c r="P86" s="830"/>
      <c r="Q86" s="830"/>
      <c r="R86" s="830"/>
      <c r="S86" s="831" t="s">
        <v>94</v>
      </c>
      <c r="T86" s="3237" t="s">
        <v>3350</v>
      </c>
      <c r="U86" s="3237"/>
      <c r="V86" s="555"/>
      <c r="W86" s="555"/>
      <c r="X86" s="555"/>
      <c r="Y86" s="3087"/>
      <c r="Z86" s="63">
        <v>30</v>
      </c>
      <c r="AA86" s="1571">
        <v>0</v>
      </c>
      <c r="AB86" s="1697"/>
      <c r="AC86" s="1698"/>
      <c r="AD86" s="1698"/>
      <c r="AE86" s="1424"/>
      <c r="AF86" s="65"/>
      <c r="AG86" s="64"/>
      <c r="AH86" s="65"/>
      <c r="AI86" s="65"/>
      <c r="AJ86" s="67"/>
      <c r="AK86" s="65"/>
      <c r="AL86" s="65"/>
      <c r="AM86" s="65"/>
      <c r="AN86" s="65"/>
      <c r="AO86" s="65"/>
      <c r="AP86" s="68"/>
      <c r="AQ86" s="68"/>
      <c r="AR86" s="62"/>
      <c r="AS86" s="609"/>
    </row>
    <row r="87" spans="1:16370" ht="20.25" customHeight="1" x14ac:dyDescent="0.6">
      <c r="A87" s="1437">
        <v>0</v>
      </c>
      <c r="B87" s="1438">
        <v>0</v>
      </c>
      <c r="C87" s="1437">
        <v>0</v>
      </c>
      <c r="D87" s="1438">
        <v>9</v>
      </c>
      <c r="E87" s="1437">
        <v>0</v>
      </c>
      <c r="F87" s="1438">
        <v>8</v>
      </c>
      <c r="G87" s="1437">
        <v>0</v>
      </c>
      <c r="H87" s="1438">
        <v>2</v>
      </c>
      <c r="I87" s="540"/>
      <c r="J87" s="3138" t="str">
        <f t="shared" si="3"/>
        <v>00090802</v>
      </c>
      <c r="K87" s="1018"/>
      <c r="L87" s="830"/>
      <c r="M87" s="830"/>
      <c r="N87" s="830"/>
      <c r="O87" s="830"/>
      <c r="P87" s="830"/>
      <c r="Q87" s="830"/>
      <c r="R87" s="830"/>
      <c r="S87" s="831" t="s">
        <v>94</v>
      </c>
      <c r="T87" s="3237" t="s">
        <v>3351</v>
      </c>
      <c r="U87" s="3237"/>
      <c r="V87" s="555"/>
      <c r="W87" s="555"/>
      <c r="X87" s="555"/>
      <c r="Y87" s="3087"/>
      <c r="Z87" s="63">
        <v>40</v>
      </c>
      <c r="AA87" s="1571">
        <v>0</v>
      </c>
      <c r="AB87" s="1697"/>
      <c r="AC87" s="1698"/>
      <c r="AD87" s="1698"/>
      <c r="AE87" s="1424"/>
      <c r="AF87" s="65"/>
      <c r="AG87" s="64"/>
      <c r="AH87" s="65"/>
      <c r="AI87" s="65"/>
      <c r="AJ87" s="67"/>
      <c r="AK87" s="65"/>
      <c r="AL87" s="65"/>
      <c r="AM87" s="65"/>
      <c r="AN87" s="65"/>
      <c r="AO87" s="65"/>
      <c r="AP87" s="68"/>
      <c r="AQ87" s="68"/>
      <c r="AR87" s="62"/>
      <c r="AS87" s="609"/>
    </row>
    <row r="88" spans="1:16370" ht="20.25" hidden="1" customHeight="1" x14ac:dyDescent="0.6">
      <c r="A88" s="537"/>
      <c r="B88" s="538"/>
      <c r="C88" s="537"/>
      <c r="D88" s="538"/>
      <c r="E88" s="537"/>
      <c r="F88" s="538"/>
      <c r="G88" s="537"/>
      <c r="H88" s="538"/>
      <c r="I88" s="540"/>
      <c r="J88" s="1663" t="str">
        <f t="shared" si="3"/>
        <v/>
      </c>
      <c r="K88" s="541"/>
      <c r="L88" s="781"/>
      <c r="M88" s="781"/>
      <c r="N88" s="781"/>
      <c r="O88" s="781"/>
      <c r="P88" s="781"/>
      <c r="Q88" s="781"/>
      <c r="R88" s="781"/>
      <c r="S88" s="1017"/>
      <c r="T88" s="855" t="s">
        <v>3352</v>
      </c>
      <c r="U88" s="855" t="s">
        <v>3353</v>
      </c>
      <c r="V88" s="780"/>
      <c r="W88" s="780"/>
      <c r="X88" s="1393"/>
      <c r="Y88" s="3087"/>
      <c r="Z88" s="63"/>
      <c r="AA88" s="1571"/>
      <c r="AB88" s="1697"/>
      <c r="AC88" s="1698"/>
      <c r="AD88" s="1698"/>
      <c r="AE88" s="1424"/>
      <c r="AF88" s="65"/>
      <c r="AG88" s="64"/>
      <c r="AH88" s="65"/>
      <c r="AI88" s="65"/>
      <c r="AJ88" s="67"/>
      <c r="AK88" s="65"/>
      <c r="AL88" s="65"/>
      <c r="AM88" s="65"/>
      <c r="AN88" s="65"/>
      <c r="AO88" s="65"/>
      <c r="AP88" s="68"/>
      <c r="AQ88" s="68"/>
      <c r="AR88" s="62"/>
      <c r="AS88" s="609"/>
    </row>
    <row r="89" spans="1:16370" ht="20.25" hidden="1" customHeight="1" x14ac:dyDescent="0.6">
      <c r="A89" s="537"/>
      <c r="B89" s="538"/>
      <c r="C89" s="537"/>
      <c r="D89" s="538"/>
      <c r="E89" s="537"/>
      <c r="F89" s="538"/>
      <c r="G89" s="537"/>
      <c r="H89" s="538"/>
      <c r="I89" s="540"/>
      <c r="J89" s="3098"/>
      <c r="K89" s="541"/>
      <c r="L89" s="781"/>
      <c r="M89" s="781"/>
      <c r="N89" s="781"/>
      <c r="O89" s="781"/>
      <c r="P89" s="781"/>
      <c r="Q89" s="781"/>
      <c r="R89" s="781"/>
      <c r="S89" s="1661"/>
      <c r="T89" s="1662"/>
      <c r="U89" s="1531"/>
      <c r="V89" s="766"/>
      <c r="W89" s="766"/>
      <c r="X89" s="766"/>
      <c r="Y89" s="3087"/>
      <c r="Z89" s="63"/>
      <c r="AA89" s="1571"/>
      <c r="AB89" s="1697"/>
      <c r="AC89" s="1698"/>
      <c r="AD89" s="1698"/>
      <c r="AE89" s="1424"/>
      <c r="AF89" s="65"/>
      <c r="AG89" s="64"/>
      <c r="AH89" s="65"/>
      <c r="AI89" s="65"/>
      <c r="AJ89" s="67"/>
      <c r="AK89" s="65"/>
      <c r="AL89" s="65"/>
      <c r="AM89" s="65"/>
      <c r="AN89" s="65"/>
      <c r="AO89" s="65"/>
      <c r="AP89" s="68"/>
      <c r="AQ89" s="68"/>
      <c r="AR89" s="62"/>
      <c r="AS89" s="609"/>
    </row>
    <row r="90" spans="1:16370" ht="20.25" hidden="1" customHeight="1" x14ac:dyDescent="0.6">
      <c r="A90" s="537"/>
      <c r="B90" s="538"/>
      <c r="C90" s="537"/>
      <c r="D90" s="538"/>
      <c r="E90" s="537"/>
      <c r="F90" s="538"/>
      <c r="G90" s="537"/>
      <c r="H90" s="538"/>
      <c r="I90" s="540"/>
      <c r="J90" s="540"/>
      <c r="K90" s="541"/>
      <c r="L90" s="781"/>
      <c r="M90" s="781"/>
      <c r="N90" s="781"/>
      <c r="O90" s="781"/>
      <c r="P90" s="781"/>
      <c r="Q90" s="781"/>
      <c r="R90" s="781"/>
      <c r="S90" s="799" t="s">
        <v>111</v>
      </c>
      <c r="T90" s="800" t="s">
        <v>3354</v>
      </c>
      <c r="U90" s="1531"/>
      <c r="V90" s="766"/>
      <c r="W90" s="766"/>
      <c r="X90" s="766"/>
      <c r="Y90" s="1677" t="s">
        <v>3355</v>
      </c>
      <c r="Z90" s="63"/>
      <c r="AA90" s="1571"/>
      <c r="AB90" s="1697"/>
      <c r="AC90" s="1698"/>
      <c r="AD90" s="1698"/>
      <c r="AE90" s="1424"/>
      <c r="AF90" s="65"/>
      <c r="AG90" s="64"/>
      <c r="AH90" s="65"/>
      <c r="AI90" s="65"/>
      <c r="AJ90" s="67"/>
      <c r="AK90" s="65"/>
      <c r="AL90" s="65"/>
      <c r="AM90" s="65"/>
      <c r="AN90" s="65"/>
      <c r="AO90" s="65"/>
      <c r="AP90" s="68"/>
      <c r="AQ90" s="68"/>
      <c r="AR90" s="62"/>
      <c r="AS90" s="609"/>
    </row>
    <row r="91" spans="1:16370" ht="90.75" hidden="1" customHeight="1" x14ac:dyDescent="0.6">
      <c r="A91" s="537"/>
      <c r="B91" s="538"/>
      <c r="C91" s="537"/>
      <c r="D91" s="538"/>
      <c r="E91" s="537"/>
      <c r="F91" s="538"/>
      <c r="G91" s="537"/>
      <c r="H91" s="538"/>
      <c r="I91" s="540"/>
      <c r="J91" s="540"/>
      <c r="K91" s="541"/>
      <c r="L91" s="781"/>
      <c r="M91" s="781"/>
      <c r="N91" s="781"/>
      <c r="O91" s="781"/>
      <c r="P91" s="781"/>
      <c r="Q91" s="781"/>
      <c r="R91" s="781"/>
      <c r="S91" s="799" t="s">
        <v>111</v>
      </c>
      <c r="T91" s="800" t="s">
        <v>3356</v>
      </c>
      <c r="U91" s="1531"/>
      <c r="V91" s="766"/>
      <c r="W91" s="766"/>
      <c r="X91" s="2269" t="s">
        <v>3357</v>
      </c>
      <c r="Y91" s="780"/>
      <c r="Z91" s="63"/>
      <c r="AA91" s="1571"/>
      <c r="AB91" s="1697"/>
      <c r="AC91" s="1698"/>
      <c r="AD91" s="1698"/>
      <c r="AE91" s="1424"/>
      <c r="AF91" s="65"/>
      <c r="AG91" s="64"/>
      <c r="AH91" s="65"/>
      <c r="AI91" s="65"/>
      <c r="AJ91" s="67"/>
      <c r="AK91" s="65"/>
      <c r="AL91" s="65"/>
      <c r="AM91" s="65"/>
      <c r="AN91" s="65"/>
      <c r="AO91" s="65"/>
      <c r="AP91" s="68"/>
      <c r="AQ91" s="68"/>
      <c r="AR91" s="62"/>
      <c r="AS91" s="609"/>
    </row>
    <row r="92" spans="1:16370" ht="20.25" hidden="1" customHeight="1" x14ac:dyDescent="0.6">
      <c r="A92" s="857"/>
      <c r="B92" s="858"/>
      <c r="C92" s="857"/>
      <c r="D92" s="858"/>
      <c r="E92" s="857"/>
      <c r="F92" s="858"/>
      <c r="G92" s="857"/>
      <c r="H92" s="858"/>
      <c r="I92" s="540"/>
      <c r="J92" s="540"/>
      <c r="K92" s="541"/>
      <c r="L92" s="781"/>
      <c r="M92" s="781"/>
      <c r="N92" s="781"/>
      <c r="O92" s="781"/>
      <c r="P92" s="781"/>
      <c r="Q92" s="781"/>
      <c r="R92" s="781"/>
      <c r="S92" s="799"/>
      <c r="T92" s="800"/>
      <c r="U92" s="1531"/>
      <c r="V92" s="766"/>
      <c r="W92" s="766"/>
      <c r="X92" s="766"/>
      <c r="Y92" s="780"/>
      <c r="Z92" s="63"/>
      <c r="AA92" s="1571"/>
      <c r="AB92" s="1697"/>
      <c r="AC92" s="1698"/>
      <c r="AD92" s="1698"/>
      <c r="AE92" s="1424"/>
      <c r="AF92" s="65"/>
      <c r="AG92" s="64"/>
      <c r="AH92" s="65"/>
      <c r="AI92" s="65"/>
      <c r="AJ92" s="67"/>
      <c r="AK92" s="65"/>
      <c r="AL92" s="65"/>
      <c r="AM92" s="65"/>
      <c r="AN92" s="65"/>
      <c r="AO92" s="65"/>
      <c r="AP92" s="68"/>
      <c r="AQ92" s="68"/>
      <c r="AR92" s="62"/>
      <c r="AS92" s="609"/>
    </row>
    <row r="93" spans="1:16370" ht="20.25" hidden="1" customHeight="1" x14ac:dyDescent="0.6">
      <c r="A93" s="857"/>
      <c r="B93" s="858"/>
      <c r="C93" s="857"/>
      <c r="D93" s="858"/>
      <c r="E93" s="857"/>
      <c r="F93" s="858"/>
      <c r="G93" s="857"/>
      <c r="H93" s="858"/>
      <c r="I93" s="540"/>
      <c r="J93" s="540"/>
      <c r="K93" s="541"/>
      <c r="L93" s="781"/>
      <c r="M93" s="781"/>
      <c r="N93" s="781"/>
      <c r="O93" s="781"/>
      <c r="P93" s="781"/>
      <c r="Q93" s="781"/>
      <c r="R93" s="781"/>
      <c r="S93" s="799"/>
      <c r="T93" s="800"/>
      <c r="U93" s="1531"/>
      <c r="V93" s="766"/>
      <c r="W93" s="766"/>
      <c r="X93" s="766"/>
      <c r="Y93" s="780"/>
      <c r="Z93" s="63"/>
      <c r="AA93" s="1571"/>
      <c r="AB93" s="1697"/>
      <c r="AC93" s="1698"/>
      <c r="AD93" s="1698"/>
      <c r="AE93" s="1424"/>
      <c r="AF93" s="65"/>
      <c r="AG93" s="64"/>
      <c r="AH93" s="65"/>
      <c r="AI93" s="65"/>
      <c r="AJ93" s="67"/>
      <c r="AK93" s="65"/>
      <c r="AL93" s="65"/>
      <c r="AM93" s="65"/>
      <c r="AN93" s="65"/>
      <c r="AO93" s="65"/>
      <c r="AP93" s="68"/>
      <c r="AQ93" s="68"/>
      <c r="AR93" s="62"/>
      <c r="AS93" s="609"/>
    </row>
    <row r="94" spans="1:16370" ht="20.25" hidden="1" customHeight="1" x14ac:dyDescent="0.55000000000000004">
      <c r="A94" s="789"/>
      <c r="B94" s="789"/>
      <c r="C94" s="789"/>
      <c r="D94" s="789"/>
      <c r="E94" s="789"/>
      <c r="F94" s="789"/>
      <c r="G94" s="789"/>
      <c r="H94" s="789"/>
      <c r="I94" s="789"/>
      <c r="J94" s="789"/>
      <c r="K94" s="789"/>
      <c r="L94" s="789"/>
      <c r="M94" s="789"/>
      <c r="N94" s="789"/>
      <c r="O94" s="789"/>
      <c r="P94" s="789"/>
      <c r="Q94" s="789"/>
      <c r="R94" s="789"/>
      <c r="S94" s="789"/>
      <c r="T94" s="789"/>
      <c r="U94" s="789"/>
      <c r="V94" s="789"/>
      <c r="W94" s="789"/>
      <c r="X94" s="789"/>
      <c r="Y94" s="789"/>
      <c r="Z94" s="849"/>
      <c r="AA94" s="1689"/>
      <c r="AB94" s="1706"/>
      <c r="AC94" s="1707"/>
      <c r="AD94" s="1707"/>
      <c r="AE94" s="1420"/>
      <c r="AF94" s="849"/>
      <c r="AG94" s="849"/>
      <c r="AH94" s="849"/>
      <c r="AI94" s="849"/>
      <c r="AJ94" s="849"/>
      <c r="AK94" s="849"/>
      <c r="AL94" s="849"/>
      <c r="AM94" s="849"/>
      <c r="AN94" s="849"/>
      <c r="AO94" s="849"/>
      <c r="AP94" s="849"/>
      <c r="AQ94" s="849"/>
      <c r="AR94" s="849"/>
      <c r="AS94" s="849"/>
      <c r="AT94" s="849"/>
      <c r="AU94" s="849"/>
      <c r="AV94" s="849"/>
      <c r="AW94" s="849"/>
      <c r="AX94" s="849"/>
      <c r="AY94" s="849"/>
      <c r="AZ94" s="849"/>
      <c r="BA94" s="849"/>
      <c r="BB94" s="849"/>
      <c r="BC94" s="849"/>
      <c r="BD94" s="849"/>
      <c r="BE94" s="849"/>
      <c r="BF94" s="849"/>
      <c r="BG94" s="849"/>
      <c r="BH94" s="849"/>
      <c r="BI94" s="849"/>
      <c r="BJ94" s="789"/>
      <c r="BK94" s="789"/>
      <c r="BL94" s="789"/>
      <c r="BM94" s="789"/>
      <c r="BN94" s="789"/>
      <c r="BO94" s="789"/>
      <c r="BP94" s="789"/>
      <c r="BQ94" s="789"/>
      <c r="BR94" s="789"/>
      <c r="BS94" s="789"/>
      <c r="BT94" s="789"/>
      <c r="BU94" s="789"/>
      <c r="BV94" s="789"/>
      <c r="BW94" s="789"/>
      <c r="BX94" s="789"/>
      <c r="BY94" s="789"/>
      <c r="BZ94" s="789"/>
      <c r="CA94" s="789"/>
      <c r="CB94" s="789"/>
      <c r="CC94" s="789"/>
      <c r="CD94" s="789"/>
      <c r="CE94" s="789"/>
      <c r="CF94" s="789"/>
      <c r="CG94" s="789"/>
      <c r="CH94" s="789"/>
      <c r="CI94" s="789"/>
      <c r="CJ94" s="789"/>
      <c r="CK94" s="789"/>
      <c r="CL94" s="789"/>
      <c r="CM94" s="789"/>
      <c r="CN94" s="789"/>
      <c r="CO94" s="789"/>
      <c r="CP94" s="789"/>
      <c r="CQ94" s="789"/>
      <c r="CR94" s="789"/>
      <c r="CS94" s="789"/>
      <c r="CT94" s="789"/>
      <c r="CU94" s="789"/>
      <c r="CV94" s="789"/>
      <c r="CW94" s="789"/>
      <c r="CX94" s="789"/>
      <c r="CY94" s="789"/>
      <c r="CZ94" s="789"/>
      <c r="DA94" s="789"/>
      <c r="DB94" s="789"/>
      <c r="DC94" s="789"/>
      <c r="DD94" s="789"/>
      <c r="DE94" s="789"/>
      <c r="DF94" s="789"/>
      <c r="DG94" s="789"/>
      <c r="DH94" s="789"/>
      <c r="DI94" s="789"/>
      <c r="DJ94" s="789"/>
      <c r="DK94" s="789"/>
      <c r="DL94" s="789"/>
      <c r="DM94" s="789"/>
      <c r="DN94" s="789"/>
      <c r="DO94" s="789"/>
      <c r="DP94" s="789"/>
      <c r="DQ94" s="789"/>
      <c r="DR94" s="789"/>
      <c r="DS94" s="789"/>
      <c r="DT94" s="789"/>
      <c r="DU94" s="789"/>
      <c r="DV94" s="789"/>
      <c r="DW94" s="789"/>
      <c r="DX94" s="789"/>
      <c r="DY94" s="789"/>
      <c r="DZ94" s="789"/>
      <c r="EA94" s="789"/>
      <c r="EB94" s="789"/>
      <c r="EC94" s="789"/>
      <c r="ED94" s="789"/>
      <c r="EE94" s="789"/>
      <c r="EF94" s="789"/>
      <c r="EG94" s="789"/>
      <c r="EH94" s="789"/>
      <c r="EI94" s="789"/>
      <c r="EJ94" s="789"/>
      <c r="EK94" s="789"/>
      <c r="EL94" s="789"/>
      <c r="EM94" s="789"/>
      <c r="EN94" s="789"/>
      <c r="EO94" s="789"/>
      <c r="EP94" s="789"/>
      <c r="EQ94" s="789"/>
      <c r="ER94" s="789"/>
      <c r="ES94" s="789"/>
      <c r="ET94" s="789"/>
      <c r="EU94" s="789"/>
      <c r="EV94" s="789"/>
      <c r="EW94" s="789"/>
      <c r="EX94" s="789"/>
      <c r="EY94" s="789"/>
      <c r="EZ94" s="789"/>
      <c r="FA94" s="789"/>
      <c r="FB94" s="789"/>
      <c r="FC94" s="789"/>
      <c r="FD94" s="789"/>
      <c r="FE94" s="789"/>
      <c r="FF94" s="789"/>
      <c r="FG94" s="789"/>
      <c r="FH94" s="789"/>
      <c r="FI94" s="789"/>
      <c r="FJ94" s="789"/>
      <c r="FK94" s="789"/>
      <c r="FL94" s="789"/>
      <c r="FM94" s="789"/>
      <c r="FN94" s="789"/>
      <c r="FO94" s="789"/>
      <c r="FP94" s="789"/>
      <c r="FQ94" s="789"/>
      <c r="FR94" s="789"/>
      <c r="FS94" s="789"/>
      <c r="FT94" s="789"/>
      <c r="FU94" s="789"/>
      <c r="FV94" s="789"/>
      <c r="FW94" s="789"/>
      <c r="FX94" s="789"/>
      <c r="FY94" s="789"/>
      <c r="FZ94" s="789"/>
      <c r="GA94" s="789"/>
      <c r="GB94" s="789"/>
      <c r="GC94" s="789"/>
      <c r="GD94" s="789"/>
      <c r="GE94" s="789"/>
      <c r="GF94" s="789"/>
      <c r="GG94" s="789"/>
      <c r="GH94" s="789"/>
      <c r="GI94" s="789"/>
      <c r="GJ94" s="789"/>
      <c r="GK94" s="789"/>
      <c r="GL94" s="789"/>
      <c r="GM94" s="789"/>
      <c r="GN94" s="789"/>
      <c r="GO94" s="789"/>
      <c r="GP94" s="789"/>
      <c r="GQ94" s="789"/>
      <c r="GR94" s="789"/>
      <c r="GS94" s="789"/>
      <c r="GT94" s="789"/>
      <c r="GU94" s="789"/>
      <c r="GV94" s="789"/>
      <c r="GW94" s="789"/>
      <c r="GX94" s="789"/>
      <c r="GY94" s="789"/>
      <c r="GZ94" s="789"/>
      <c r="HA94" s="789"/>
      <c r="HB94" s="789"/>
      <c r="HC94" s="789"/>
      <c r="HD94" s="789"/>
      <c r="HE94" s="789"/>
      <c r="HF94" s="789"/>
      <c r="HG94" s="789"/>
      <c r="HH94" s="789"/>
      <c r="HI94" s="789"/>
      <c r="HJ94" s="789"/>
      <c r="HK94" s="789"/>
      <c r="HL94" s="789"/>
      <c r="HM94" s="789"/>
      <c r="HN94" s="789"/>
      <c r="HO94" s="789"/>
      <c r="HP94" s="789"/>
      <c r="HQ94" s="789"/>
      <c r="HR94" s="789"/>
      <c r="HS94" s="789"/>
      <c r="HT94" s="789"/>
      <c r="HU94" s="789"/>
      <c r="HV94" s="789"/>
      <c r="HW94" s="789"/>
      <c r="HX94" s="789"/>
      <c r="HY94" s="789"/>
      <c r="HZ94" s="789"/>
      <c r="IA94" s="789"/>
      <c r="IB94" s="789"/>
      <c r="IC94" s="789"/>
      <c r="ID94" s="789"/>
      <c r="IE94" s="789"/>
      <c r="IF94" s="789"/>
      <c r="IG94" s="789"/>
      <c r="IH94" s="789"/>
      <c r="II94" s="789"/>
      <c r="IJ94" s="789"/>
      <c r="IK94" s="789"/>
      <c r="IL94" s="789"/>
      <c r="IM94" s="789"/>
      <c r="IN94" s="789"/>
      <c r="IO94" s="789"/>
      <c r="IP94" s="789"/>
      <c r="IQ94" s="789"/>
      <c r="IR94" s="789"/>
      <c r="IS94" s="789"/>
      <c r="IT94" s="789"/>
      <c r="IU94" s="789"/>
      <c r="IV94" s="789"/>
      <c r="IW94" s="789"/>
      <c r="IX94" s="789"/>
      <c r="IY94" s="789"/>
      <c r="IZ94" s="789"/>
      <c r="JA94" s="789"/>
      <c r="JB94" s="789"/>
      <c r="JC94" s="789"/>
      <c r="JD94" s="789"/>
      <c r="JE94" s="789"/>
      <c r="JF94" s="789"/>
      <c r="JG94" s="789"/>
      <c r="JH94" s="789"/>
      <c r="JI94" s="789"/>
      <c r="JJ94" s="789"/>
      <c r="JK94" s="789"/>
      <c r="JL94" s="789"/>
      <c r="JM94" s="789"/>
      <c r="JN94" s="789"/>
      <c r="JO94" s="789"/>
      <c r="JP94" s="789"/>
      <c r="JQ94" s="789"/>
      <c r="JR94" s="789"/>
      <c r="JS94" s="789"/>
      <c r="JT94" s="789"/>
      <c r="JU94" s="789"/>
      <c r="JV94" s="789"/>
      <c r="JW94" s="789"/>
      <c r="JX94" s="789"/>
      <c r="JY94" s="789"/>
      <c r="JZ94" s="789"/>
      <c r="KA94" s="789"/>
      <c r="KB94" s="789"/>
      <c r="KC94" s="789"/>
      <c r="KD94" s="789"/>
      <c r="KE94" s="789"/>
      <c r="KF94" s="789"/>
      <c r="KG94" s="789"/>
      <c r="KH94" s="789"/>
      <c r="KI94" s="789"/>
      <c r="KJ94" s="789"/>
      <c r="KK94" s="789"/>
      <c r="KL94" s="789"/>
      <c r="KM94" s="789"/>
      <c r="KN94" s="789"/>
      <c r="KO94" s="789"/>
      <c r="KP94" s="789"/>
      <c r="KQ94" s="789"/>
      <c r="KR94" s="789"/>
      <c r="KS94" s="789"/>
      <c r="KT94" s="789"/>
      <c r="KU94" s="789"/>
      <c r="KV94" s="789"/>
      <c r="KW94" s="789"/>
      <c r="KX94" s="789"/>
      <c r="KY94" s="789"/>
      <c r="KZ94" s="789"/>
      <c r="LA94" s="789"/>
      <c r="LB94" s="789"/>
      <c r="LC94" s="789"/>
      <c r="LD94" s="789"/>
      <c r="LE94" s="789"/>
      <c r="LF94" s="789"/>
      <c r="LG94" s="789"/>
      <c r="LH94" s="789"/>
      <c r="LI94" s="789"/>
      <c r="LJ94" s="789"/>
      <c r="LK94" s="789"/>
      <c r="LL94" s="789"/>
      <c r="LM94" s="789"/>
      <c r="LN94" s="789"/>
      <c r="LO94" s="789"/>
      <c r="LP94" s="789"/>
      <c r="LQ94" s="789"/>
      <c r="LR94" s="789"/>
      <c r="LS94" s="789"/>
      <c r="LT94" s="789"/>
      <c r="LU94" s="789"/>
      <c r="LV94" s="789"/>
      <c r="LW94" s="789"/>
      <c r="LX94" s="789"/>
      <c r="LY94" s="789"/>
      <c r="LZ94" s="789"/>
      <c r="MA94" s="789"/>
      <c r="MB94" s="789"/>
      <c r="MC94" s="789"/>
      <c r="MD94" s="789"/>
      <c r="ME94" s="789"/>
      <c r="MF94" s="789"/>
      <c r="MG94" s="789"/>
      <c r="MH94" s="789"/>
      <c r="MI94" s="789"/>
      <c r="MJ94" s="789"/>
      <c r="MK94" s="789"/>
      <c r="ML94" s="789"/>
      <c r="MM94" s="789"/>
      <c r="MN94" s="789"/>
      <c r="MO94" s="789"/>
      <c r="MP94" s="789"/>
      <c r="MQ94" s="789"/>
      <c r="MR94" s="789"/>
      <c r="MS94" s="789"/>
      <c r="MT94" s="789"/>
      <c r="MU94" s="789"/>
      <c r="MV94" s="789"/>
      <c r="MW94" s="789"/>
      <c r="MX94" s="789"/>
      <c r="MY94" s="789"/>
      <c r="MZ94" s="789"/>
      <c r="NA94" s="789"/>
      <c r="NB94" s="789"/>
      <c r="NC94" s="789"/>
      <c r="ND94" s="789"/>
      <c r="NE94" s="789"/>
      <c r="NF94" s="789"/>
      <c r="NG94" s="789"/>
      <c r="NH94" s="789"/>
      <c r="NI94" s="789"/>
      <c r="NJ94" s="789"/>
      <c r="NK94" s="789"/>
      <c r="NL94" s="789"/>
      <c r="NM94" s="789"/>
      <c r="NN94" s="789"/>
      <c r="NO94" s="789"/>
      <c r="NP94" s="789"/>
      <c r="NQ94" s="789"/>
      <c r="NR94" s="789"/>
      <c r="NS94" s="789"/>
      <c r="NT94" s="789"/>
      <c r="NU94" s="789"/>
      <c r="NV94" s="789"/>
      <c r="NW94" s="789"/>
      <c r="NX94" s="789"/>
      <c r="NY94" s="789"/>
      <c r="NZ94" s="789"/>
      <c r="OA94" s="789"/>
      <c r="OB94" s="789"/>
      <c r="OC94" s="789"/>
      <c r="OD94" s="789"/>
      <c r="OE94" s="789"/>
      <c r="OF94" s="789"/>
      <c r="OG94" s="789"/>
      <c r="OH94" s="789"/>
      <c r="OI94" s="789"/>
      <c r="OJ94" s="789"/>
      <c r="OK94" s="789"/>
      <c r="OL94" s="789"/>
      <c r="OM94" s="789"/>
      <c r="ON94" s="789"/>
      <c r="OO94" s="789"/>
      <c r="OP94" s="789"/>
      <c r="OQ94" s="789"/>
      <c r="OR94" s="789"/>
      <c r="OS94" s="789"/>
      <c r="OT94" s="789"/>
      <c r="OU94" s="789"/>
      <c r="OV94" s="789"/>
      <c r="OW94" s="789"/>
      <c r="OX94" s="789"/>
      <c r="OY94" s="789"/>
      <c r="OZ94" s="789"/>
      <c r="PA94" s="789"/>
      <c r="PB94" s="789"/>
      <c r="PC94" s="789"/>
      <c r="PD94" s="789"/>
      <c r="PE94" s="789"/>
      <c r="PF94" s="789"/>
      <c r="PG94" s="789"/>
      <c r="PH94" s="789"/>
      <c r="PI94" s="789"/>
      <c r="PJ94" s="789"/>
      <c r="PK94" s="789"/>
      <c r="PL94" s="789"/>
      <c r="PM94" s="789"/>
      <c r="PN94" s="789"/>
      <c r="PO94" s="789"/>
      <c r="PP94" s="789"/>
      <c r="PQ94" s="789"/>
      <c r="PR94" s="789"/>
      <c r="PS94" s="789"/>
      <c r="PT94" s="789"/>
      <c r="PU94" s="789"/>
      <c r="PV94" s="789"/>
      <c r="PW94" s="789"/>
      <c r="PX94" s="789"/>
      <c r="PY94" s="789"/>
      <c r="PZ94" s="789"/>
      <c r="QA94" s="789"/>
      <c r="QB94" s="789"/>
      <c r="QC94" s="789"/>
      <c r="QD94" s="789"/>
      <c r="QE94" s="789"/>
      <c r="QF94" s="789"/>
      <c r="QG94" s="789"/>
      <c r="QH94" s="789"/>
      <c r="QI94" s="789"/>
      <c r="QJ94" s="789"/>
      <c r="QK94" s="789"/>
      <c r="QL94" s="789"/>
      <c r="QM94" s="789"/>
      <c r="QN94" s="789"/>
      <c r="QO94" s="789"/>
      <c r="QP94" s="789"/>
      <c r="QQ94" s="789"/>
      <c r="QR94" s="789"/>
      <c r="QS94" s="789"/>
      <c r="QT94" s="789"/>
      <c r="QU94" s="789"/>
      <c r="QV94" s="789"/>
      <c r="QW94" s="789"/>
      <c r="QX94" s="789"/>
      <c r="QY94" s="789"/>
      <c r="QZ94" s="789"/>
      <c r="RA94" s="789"/>
      <c r="RB94" s="789"/>
      <c r="RC94" s="789"/>
      <c r="RD94" s="789"/>
      <c r="RE94" s="789"/>
      <c r="RF94" s="789"/>
      <c r="RG94" s="789"/>
      <c r="RH94" s="789"/>
      <c r="RI94" s="789"/>
      <c r="RJ94" s="789"/>
      <c r="RK94" s="789"/>
      <c r="RL94" s="789"/>
      <c r="RM94" s="789"/>
      <c r="RN94" s="789"/>
      <c r="RO94" s="789"/>
      <c r="RP94" s="789"/>
      <c r="RQ94" s="789"/>
      <c r="RR94" s="789"/>
      <c r="RS94" s="789"/>
      <c r="RT94" s="789"/>
      <c r="RU94" s="789"/>
      <c r="RV94" s="789"/>
      <c r="RW94" s="789"/>
      <c r="RX94" s="789"/>
      <c r="RY94" s="789"/>
      <c r="RZ94" s="789"/>
      <c r="SA94" s="789"/>
      <c r="SB94" s="789"/>
      <c r="SC94" s="789"/>
      <c r="SD94" s="789"/>
      <c r="SE94" s="789"/>
      <c r="SF94" s="789"/>
      <c r="SG94" s="789"/>
      <c r="SH94" s="789"/>
      <c r="SI94" s="789"/>
      <c r="SJ94" s="789"/>
      <c r="SK94" s="789"/>
      <c r="SL94" s="789"/>
      <c r="SM94" s="789"/>
      <c r="SN94" s="789"/>
      <c r="SO94" s="789"/>
      <c r="SP94" s="789"/>
      <c r="SQ94" s="789"/>
      <c r="SR94" s="789"/>
      <c r="SS94" s="789"/>
      <c r="ST94" s="789"/>
      <c r="SU94" s="789"/>
      <c r="SV94" s="789"/>
      <c r="SW94" s="789"/>
      <c r="SX94" s="789"/>
      <c r="SY94" s="789"/>
      <c r="SZ94" s="789"/>
      <c r="TA94" s="789"/>
      <c r="TB94" s="789"/>
      <c r="TC94" s="789"/>
      <c r="TD94" s="789"/>
      <c r="TE94" s="789"/>
      <c r="TF94" s="789"/>
      <c r="TG94" s="789"/>
      <c r="TH94" s="789"/>
      <c r="TI94" s="789"/>
      <c r="TJ94" s="789"/>
      <c r="TK94" s="789"/>
      <c r="TL94" s="789"/>
      <c r="TM94" s="789"/>
      <c r="TN94" s="789"/>
      <c r="TO94" s="789"/>
      <c r="TP94" s="789"/>
      <c r="TQ94" s="789"/>
      <c r="TR94" s="789"/>
      <c r="TS94" s="789"/>
      <c r="TT94" s="789"/>
      <c r="TU94" s="789"/>
      <c r="TV94" s="789"/>
      <c r="TW94" s="789"/>
      <c r="TX94" s="789"/>
      <c r="TY94" s="789"/>
      <c r="TZ94" s="789"/>
      <c r="UA94" s="789"/>
      <c r="UB94" s="789"/>
      <c r="UC94" s="789"/>
      <c r="UD94" s="789"/>
      <c r="UE94" s="789"/>
      <c r="UF94" s="789"/>
      <c r="UG94" s="789"/>
      <c r="UH94" s="789"/>
      <c r="UI94" s="789"/>
      <c r="UJ94" s="789"/>
      <c r="UK94" s="789"/>
      <c r="UL94" s="789"/>
      <c r="UM94" s="789"/>
      <c r="UN94" s="789"/>
      <c r="UO94" s="789"/>
      <c r="UP94" s="789"/>
      <c r="UQ94" s="789"/>
      <c r="UR94" s="789"/>
      <c r="US94" s="789"/>
      <c r="UT94" s="789"/>
      <c r="UU94" s="789"/>
      <c r="UV94" s="789"/>
      <c r="UW94" s="789"/>
      <c r="UX94" s="789"/>
      <c r="UY94" s="789"/>
      <c r="UZ94" s="789"/>
      <c r="VA94" s="789"/>
      <c r="VB94" s="789"/>
      <c r="VC94" s="789"/>
      <c r="VD94" s="789"/>
      <c r="VE94" s="789"/>
      <c r="VF94" s="789"/>
      <c r="VG94" s="789"/>
      <c r="VH94" s="789"/>
      <c r="VI94" s="789"/>
      <c r="VJ94" s="789"/>
      <c r="VK94" s="789"/>
      <c r="VL94" s="789"/>
      <c r="VM94" s="789"/>
      <c r="VN94" s="789"/>
      <c r="VO94" s="789"/>
      <c r="VP94" s="789"/>
      <c r="VQ94" s="789"/>
      <c r="VR94" s="789"/>
      <c r="VS94" s="789"/>
      <c r="VT94" s="789"/>
      <c r="VU94" s="789"/>
      <c r="VV94" s="789"/>
      <c r="VW94" s="789"/>
      <c r="VX94" s="789"/>
      <c r="VY94" s="789"/>
      <c r="VZ94" s="789"/>
      <c r="WA94" s="789"/>
      <c r="WB94" s="789"/>
      <c r="WC94" s="789"/>
      <c r="WD94" s="789"/>
      <c r="WE94" s="789"/>
      <c r="WF94" s="789"/>
      <c r="WG94" s="789"/>
      <c r="WH94" s="789"/>
      <c r="WI94" s="789"/>
      <c r="WJ94" s="789"/>
      <c r="WK94" s="789"/>
      <c r="WL94" s="789"/>
      <c r="WM94" s="789"/>
      <c r="WN94" s="789"/>
      <c r="WO94" s="789"/>
      <c r="WP94" s="789"/>
      <c r="WQ94" s="789"/>
      <c r="WR94" s="789"/>
      <c r="WS94" s="789"/>
      <c r="WT94" s="789"/>
      <c r="WU94" s="789"/>
      <c r="WV94" s="789"/>
      <c r="WW94" s="789"/>
      <c r="WX94" s="789"/>
      <c r="WY94" s="789"/>
      <c r="WZ94" s="789"/>
      <c r="XA94" s="789"/>
      <c r="XB94" s="789"/>
      <c r="XC94" s="789"/>
      <c r="XD94" s="789"/>
      <c r="XE94" s="789"/>
      <c r="XF94" s="789"/>
      <c r="XG94" s="789"/>
      <c r="XH94" s="789"/>
      <c r="XI94" s="789"/>
      <c r="XJ94" s="789"/>
      <c r="XK94" s="789"/>
      <c r="XL94" s="789"/>
      <c r="XM94" s="789"/>
      <c r="XN94" s="789"/>
      <c r="XO94" s="789"/>
      <c r="XP94" s="789"/>
      <c r="XQ94" s="789"/>
      <c r="XR94" s="789"/>
      <c r="XS94" s="789"/>
      <c r="XT94" s="789"/>
      <c r="XU94" s="789"/>
      <c r="XV94" s="789"/>
      <c r="XW94" s="789"/>
      <c r="XX94" s="789"/>
      <c r="XY94" s="789"/>
      <c r="XZ94" s="789"/>
      <c r="YA94" s="789"/>
      <c r="YB94" s="789"/>
      <c r="YC94" s="789"/>
      <c r="YD94" s="789"/>
      <c r="YE94" s="789"/>
      <c r="YF94" s="789"/>
      <c r="YG94" s="789"/>
      <c r="YH94" s="789"/>
      <c r="YI94" s="789"/>
      <c r="YJ94" s="789"/>
      <c r="YK94" s="789"/>
      <c r="YL94" s="789"/>
      <c r="YM94" s="789"/>
      <c r="YN94" s="789"/>
      <c r="YO94" s="789"/>
      <c r="YP94" s="789"/>
      <c r="YQ94" s="789"/>
      <c r="YR94" s="789"/>
      <c r="YS94" s="789"/>
      <c r="YT94" s="789"/>
      <c r="YU94" s="789"/>
      <c r="YV94" s="789"/>
      <c r="YW94" s="789"/>
      <c r="YX94" s="789"/>
      <c r="YY94" s="789"/>
      <c r="YZ94" s="789"/>
      <c r="ZA94" s="789"/>
      <c r="ZB94" s="789"/>
      <c r="ZC94" s="789"/>
      <c r="ZD94" s="789"/>
      <c r="ZE94" s="789"/>
      <c r="ZF94" s="789"/>
      <c r="ZG94" s="789"/>
      <c r="ZH94" s="789"/>
      <c r="ZI94" s="789"/>
      <c r="ZJ94" s="789"/>
      <c r="ZK94" s="789"/>
      <c r="ZL94" s="789"/>
      <c r="ZM94" s="789"/>
      <c r="ZN94" s="789"/>
      <c r="ZO94" s="789"/>
      <c r="ZP94" s="789"/>
      <c r="ZQ94" s="789"/>
      <c r="ZR94" s="789"/>
      <c r="ZS94" s="789"/>
      <c r="ZT94" s="789"/>
      <c r="ZU94" s="789"/>
      <c r="ZV94" s="789"/>
      <c r="ZW94" s="789"/>
      <c r="ZX94" s="789"/>
      <c r="ZY94" s="789"/>
      <c r="ZZ94" s="789"/>
      <c r="AAA94" s="789"/>
      <c r="AAB94" s="789"/>
      <c r="AAC94" s="789"/>
      <c r="AAD94" s="789"/>
      <c r="AAE94" s="789"/>
      <c r="AAF94" s="789"/>
      <c r="AAG94" s="789"/>
      <c r="AAH94" s="789"/>
      <c r="AAI94" s="789"/>
      <c r="AAJ94" s="789"/>
      <c r="AAK94" s="789"/>
      <c r="AAL94" s="789"/>
      <c r="AAM94" s="789"/>
      <c r="AAN94" s="789"/>
      <c r="AAO94" s="789"/>
      <c r="AAP94" s="789"/>
      <c r="AAQ94" s="789"/>
      <c r="AAR94" s="789"/>
      <c r="AAS94" s="789"/>
      <c r="AAT94" s="789"/>
      <c r="AAU94" s="789"/>
      <c r="AAV94" s="789"/>
      <c r="AAW94" s="789"/>
      <c r="AAX94" s="789"/>
      <c r="AAY94" s="789"/>
      <c r="AAZ94" s="789"/>
      <c r="ABA94" s="789"/>
      <c r="ABB94" s="789"/>
      <c r="ABC94" s="789"/>
      <c r="ABD94" s="789"/>
      <c r="ABE94" s="789"/>
      <c r="ABF94" s="789"/>
      <c r="ABG94" s="789"/>
      <c r="ABH94" s="789"/>
      <c r="ABI94" s="789"/>
      <c r="ABJ94" s="789"/>
      <c r="ABK94" s="789"/>
      <c r="ABL94" s="789"/>
      <c r="ABM94" s="789"/>
      <c r="ABN94" s="789"/>
      <c r="ABO94" s="789"/>
      <c r="ABP94" s="789"/>
      <c r="ABQ94" s="789"/>
      <c r="ABR94" s="789"/>
      <c r="ABS94" s="789"/>
      <c r="ABT94" s="789"/>
      <c r="ABU94" s="789"/>
      <c r="ABV94" s="789"/>
      <c r="ABW94" s="789"/>
      <c r="ABX94" s="789"/>
      <c r="ABY94" s="789"/>
      <c r="ABZ94" s="789"/>
      <c r="ACA94" s="789"/>
      <c r="ACB94" s="789"/>
      <c r="ACC94" s="789"/>
      <c r="ACD94" s="789"/>
      <c r="ACE94" s="789"/>
      <c r="ACF94" s="789"/>
      <c r="ACG94" s="789"/>
      <c r="ACH94" s="789"/>
      <c r="ACI94" s="789"/>
      <c r="ACJ94" s="789"/>
      <c r="ACK94" s="789"/>
      <c r="ACL94" s="789"/>
      <c r="ACM94" s="789"/>
      <c r="ACN94" s="789"/>
      <c r="ACO94" s="789"/>
      <c r="ACP94" s="789"/>
      <c r="ACQ94" s="789"/>
      <c r="ACR94" s="789"/>
      <c r="ACS94" s="789"/>
      <c r="ACT94" s="789"/>
      <c r="ACU94" s="789"/>
      <c r="ACV94" s="789"/>
      <c r="ACW94" s="789"/>
      <c r="ACX94" s="789"/>
      <c r="ACY94" s="789"/>
      <c r="ACZ94" s="789"/>
      <c r="ADA94" s="789"/>
      <c r="ADB94" s="789"/>
      <c r="ADC94" s="789"/>
      <c r="ADD94" s="789"/>
      <c r="ADE94" s="789"/>
      <c r="ADF94" s="789"/>
      <c r="ADG94" s="789"/>
      <c r="ADH94" s="789"/>
      <c r="ADI94" s="789"/>
      <c r="ADJ94" s="789"/>
      <c r="ADK94" s="789"/>
      <c r="ADL94" s="789"/>
      <c r="ADM94" s="789"/>
      <c r="ADN94" s="789"/>
      <c r="ADO94" s="789"/>
      <c r="ADP94" s="789"/>
      <c r="ADQ94" s="789"/>
      <c r="ADR94" s="789"/>
      <c r="ADS94" s="789"/>
      <c r="ADT94" s="789"/>
      <c r="ADU94" s="789"/>
      <c r="ADV94" s="789"/>
      <c r="ADW94" s="789"/>
      <c r="ADX94" s="789"/>
      <c r="ADY94" s="789"/>
      <c r="ADZ94" s="789"/>
      <c r="AEA94" s="789"/>
      <c r="AEB94" s="789"/>
      <c r="AEC94" s="789"/>
      <c r="AED94" s="789"/>
      <c r="AEE94" s="789"/>
      <c r="AEF94" s="789"/>
      <c r="AEG94" s="789"/>
      <c r="AEH94" s="789"/>
      <c r="AEI94" s="789"/>
      <c r="AEJ94" s="789"/>
      <c r="AEK94" s="789"/>
      <c r="AEL94" s="789"/>
      <c r="AEM94" s="789"/>
      <c r="AEN94" s="789"/>
      <c r="AEO94" s="789"/>
      <c r="AEP94" s="789"/>
      <c r="AEQ94" s="789"/>
      <c r="AER94" s="789"/>
      <c r="AES94" s="789"/>
      <c r="AET94" s="789"/>
      <c r="AEU94" s="789"/>
      <c r="AEV94" s="789"/>
      <c r="AEW94" s="789"/>
      <c r="AEX94" s="789"/>
      <c r="AEY94" s="789"/>
      <c r="AEZ94" s="789"/>
      <c r="AFA94" s="789"/>
      <c r="AFB94" s="789"/>
      <c r="AFC94" s="789"/>
      <c r="AFD94" s="789"/>
      <c r="AFE94" s="789"/>
      <c r="AFF94" s="789"/>
      <c r="AFG94" s="789"/>
      <c r="AFH94" s="789"/>
      <c r="AFI94" s="789"/>
      <c r="AFJ94" s="789"/>
      <c r="AFK94" s="789"/>
      <c r="AFL94" s="789"/>
      <c r="AFM94" s="789"/>
      <c r="AFN94" s="789"/>
      <c r="AFO94" s="789"/>
      <c r="AFP94" s="789"/>
      <c r="AFQ94" s="789"/>
      <c r="AFR94" s="789"/>
      <c r="AFS94" s="789"/>
      <c r="AFT94" s="789"/>
      <c r="AFU94" s="789"/>
      <c r="AFV94" s="789"/>
      <c r="AFW94" s="789"/>
      <c r="AFX94" s="789"/>
      <c r="AFY94" s="789"/>
      <c r="AFZ94" s="789"/>
      <c r="AGA94" s="789"/>
      <c r="AGB94" s="789"/>
      <c r="AGC94" s="789"/>
      <c r="AGD94" s="789"/>
      <c r="AGE94" s="789"/>
      <c r="AGF94" s="789"/>
      <c r="AGG94" s="789"/>
      <c r="AGH94" s="789"/>
      <c r="AGI94" s="789"/>
      <c r="AGJ94" s="789"/>
      <c r="AGK94" s="789"/>
      <c r="AGL94" s="789"/>
      <c r="AGM94" s="789"/>
      <c r="AGN94" s="789"/>
      <c r="AGO94" s="789"/>
      <c r="AGP94" s="789"/>
      <c r="AGQ94" s="789"/>
      <c r="AGR94" s="789"/>
      <c r="AGS94" s="789"/>
      <c r="AGT94" s="789"/>
      <c r="AGU94" s="789"/>
      <c r="AGV94" s="789"/>
      <c r="AGW94" s="789"/>
      <c r="AGX94" s="789"/>
      <c r="AGY94" s="789"/>
      <c r="AGZ94" s="789"/>
      <c r="AHA94" s="789"/>
      <c r="AHB94" s="789"/>
      <c r="AHC94" s="789"/>
      <c r="AHD94" s="789"/>
      <c r="AHE94" s="789"/>
      <c r="AHF94" s="789"/>
      <c r="AHG94" s="789"/>
      <c r="AHH94" s="789"/>
      <c r="AHI94" s="789"/>
      <c r="AHJ94" s="789"/>
      <c r="AHK94" s="789"/>
      <c r="AHL94" s="789"/>
      <c r="AHM94" s="789"/>
      <c r="AHN94" s="789"/>
      <c r="AHO94" s="789"/>
      <c r="AHP94" s="789"/>
      <c r="AHQ94" s="789"/>
      <c r="AHR94" s="789"/>
      <c r="AHS94" s="789"/>
      <c r="AHT94" s="789"/>
      <c r="AHU94" s="789"/>
      <c r="AHV94" s="789"/>
      <c r="AHW94" s="789"/>
      <c r="AHX94" s="789"/>
      <c r="AHY94" s="789"/>
      <c r="AHZ94" s="789"/>
      <c r="AIA94" s="789"/>
      <c r="AIB94" s="789"/>
      <c r="AIC94" s="789"/>
      <c r="AID94" s="789"/>
      <c r="AIE94" s="789"/>
      <c r="AIF94" s="789"/>
      <c r="AIG94" s="789"/>
      <c r="AIH94" s="789"/>
      <c r="AII94" s="789"/>
      <c r="AIJ94" s="789"/>
      <c r="AIK94" s="789"/>
      <c r="AIL94" s="789"/>
      <c r="AIM94" s="789"/>
      <c r="AIN94" s="789"/>
      <c r="AIO94" s="789"/>
      <c r="AIP94" s="789"/>
      <c r="AIQ94" s="789"/>
      <c r="AIR94" s="789"/>
      <c r="AIS94" s="789"/>
      <c r="AIT94" s="789"/>
      <c r="AIU94" s="789"/>
      <c r="AIV94" s="789"/>
      <c r="AIW94" s="789"/>
      <c r="AIX94" s="789"/>
      <c r="AIY94" s="789"/>
      <c r="AIZ94" s="789"/>
      <c r="AJA94" s="789"/>
      <c r="AJB94" s="789"/>
      <c r="AJC94" s="789"/>
      <c r="AJD94" s="789"/>
      <c r="AJE94" s="789"/>
      <c r="AJF94" s="789"/>
      <c r="AJG94" s="789"/>
      <c r="AJH94" s="789"/>
      <c r="AJI94" s="789"/>
      <c r="AJJ94" s="789"/>
      <c r="AJK94" s="789"/>
      <c r="AJL94" s="789"/>
      <c r="AJM94" s="789"/>
      <c r="AJN94" s="789"/>
      <c r="AJO94" s="789"/>
      <c r="AJP94" s="789"/>
      <c r="AJQ94" s="789"/>
      <c r="AJR94" s="789"/>
      <c r="AJS94" s="789"/>
      <c r="AJT94" s="789"/>
      <c r="AJU94" s="789"/>
      <c r="AJV94" s="789"/>
      <c r="AJW94" s="789"/>
      <c r="AJX94" s="789"/>
      <c r="AJY94" s="789"/>
      <c r="AJZ94" s="789"/>
      <c r="AKA94" s="789"/>
      <c r="AKB94" s="789"/>
      <c r="AKC94" s="789"/>
      <c r="AKD94" s="789"/>
      <c r="AKE94" s="789"/>
      <c r="AKF94" s="789"/>
      <c r="AKG94" s="789"/>
      <c r="AKH94" s="789"/>
      <c r="AKI94" s="789"/>
      <c r="AKJ94" s="789"/>
      <c r="AKK94" s="789"/>
      <c r="AKL94" s="789"/>
      <c r="AKM94" s="789"/>
      <c r="AKN94" s="789"/>
      <c r="AKO94" s="789"/>
      <c r="AKP94" s="789"/>
      <c r="AKQ94" s="789"/>
      <c r="AKR94" s="789"/>
      <c r="AKS94" s="789"/>
      <c r="AKT94" s="789"/>
      <c r="AKU94" s="789"/>
      <c r="AKV94" s="789"/>
      <c r="AKW94" s="789"/>
      <c r="AKX94" s="789"/>
      <c r="AKY94" s="789"/>
      <c r="AKZ94" s="789"/>
      <c r="ALA94" s="789"/>
      <c r="ALB94" s="789"/>
      <c r="ALC94" s="789"/>
      <c r="ALD94" s="789"/>
      <c r="ALE94" s="789"/>
      <c r="ALF94" s="789"/>
      <c r="ALG94" s="789"/>
      <c r="ALH94" s="789"/>
      <c r="ALI94" s="789"/>
      <c r="ALJ94" s="789"/>
      <c r="ALK94" s="789"/>
      <c r="ALL94" s="789"/>
      <c r="ALM94" s="789"/>
      <c r="ALN94" s="789"/>
      <c r="ALO94" s="789"/>
      <c r="ALP94" s="789"/>
      <c r="ALQ94" s="789"/>
      <c r="ALR94" s="789"/>
      <c r="ALS94" s="789"/>
      <c r="ALT94" s="789"/>
      <c r="ALU94" s="789"/>
      <c r="ALV94" s="789"/>
      <c r="ALW94" s="789"/>
      <c r="ALX94" s="789"/>
      <c r="ALY94" s="789"/>
      <c r="ALZ94" s="789"/>
      <c r="AMA94" s="789"/>
      <c r="AMB94" s="789"/>
      <c r="AMC94" s="789"/>
      <c r="AMD94" s="789"/>
      <c r="AME94" s="789"/>
      <c r="AMF94" s="789"/>
      <c r="AMG94" s="789"/>
      <c r="AMH94" s="789"/>
      <c r="AMI94" s="789"/>
      <c r="AMJ94" s="789"/>
      <c r="AMK94" s="789"/>
      <c r="AML94" s="789"/>
      <c r="AMM94" s="789"/>
      <c r="AMN94" s="789"/>
      <c r="AMO94" s="789"/>
      <c r="AMP94" s="789"/>
      <c r="AMQ94" s="789"/>
      <c r="AMR94" s="789"/>
      <c r="AMS94" s="789"/>
      <c r="AMT94" s="789"/>
      <c r="AMU94" s="789"/>
      <c r="AMV94" s="789"/>
      <c r="AMW94" s="789"/>
      <c r="AMX94" s="789"/>
      <c r="AMY94" s="789"/>
      <c r="AMZ94" s="789"/>
      <c r="ANA94" s="789"/>
      <c r="ANB94" s="789"/>
      <c r="ANC94" s="789"/>
      <c r="AND94" s="789"/>
      <c r="ANE94" s="789"/>
      <c r="ANF94" s="789"/>
      <c r="ANG94" s="789"/>
      <c r="ANH94" s="789"/>
      <c r="ANI94" s="789"/>
      <c r="ANJ94" s="789"/>
      <c r="ANK94" s="789"/>
      <c r="ANL94" s="789"/>
      <c r="ANM94" s="789"/>
      <c r="ANN94" s="789"/>
      <c r="ANO94" s="789"/>
      <c r="ANP94" s="789"/>
      <c r="ANQ94" s="789"/>
      <c r="ANR94" s="789"/>
      <c r="ANS94" s="789"/>
      <c r="ANT94" s="789"/>
      <c r="ANU94" s="789"/>
      <c r="ANV94" s="789"/>
      <c r="ANW94" s="789"/>
      <c r="ANX94" s="789"/>
      <c r="ANY94" s="789"/>
      <c r="ANZ94" s="789"/>
      <c r="AOA94" s="789"/>
      <c r="AOB94" s="789"/>
      <c r="AOC94" s="789"/>
      <c r="AOD94" s="789"/>
      <c r="AOE94" s="789"/>
      <c r="AOF94" s="789"/>
      <c r="AOG94" s="789"/>
      <c r="AOH94" s="789"/>
      <c r="AOI94" s="789"/>
      <c r="AOJ94" s="789"/>
      <c r="AOK94" s="789"/>
      <c r="AOL94" s="789"/>
      <c r="AOM94" s="789"/>
      <c r="AON94" s="789"/>
      <c r="AOO94" s="789"/>
      <c r="AOP94" s="789"/>
      <c r="AOQ94" s="789"/>
      <c r="AOR94" s="789"/>
      <c r="AOS94" s="789"/>
      <c r="AOT94" s="789"/>
      <c r="AOU94" s="789"/>
      <c r="AOV94" s="789"/>
      <c r="AOW94" s="789"/>
      <c r="AOX94" s="789"/>
      <c r="AOY94" s="789"/>
      <c r="AOZ94" s="789"/>
      <c r="APA94" s="789"/>
      <c r="APB94" s="789"/>
      <c r="APC94" s="789"/>
      <c r="APD94" s="789"/>
      <c r="APE94" s="789"/>
      <c r="APF94" s="789"/>
      <c r="APG94" s="789"/>
      <c r="APH94" s="789"/>
      <c r="API94" s="789"/>
      <c r="APJ94" s="789"/>
      <c r="APK94" s="789"/>
      <c r="APL94" s="789"/>
      <c r="APM94" s="789"/>
      <c r="APN94" s="789"/>
      <c r="APO94" s="789"/>
      <c r="APP94" s="789"/>
      <c r="APQ94" s="789"/>
      <c r="APR94" s="789"/>
      <c r="APS94" s="789"/>
      <c r="APT94" s="789"/>
      <c r="APU94" s="789"/>
      <c r="APV94" s="789"/>
      <c r="APW94" s="789"/>
      <c r="APX94" s="789"/>
      <c r="APY94" s="789"/>
      <c r="APZ94" s="789"/>
      <c r="AQA94" s="789"/>
      <c r="AQB94" s="789"/>
      <c r="AQC94" s="789"/>
      <c r="AQD94" s="789"/>
      <c r="AQE94" s="789"/>
      <c r="AQF94" s="789"/>
      <c r="AQG94" s="789"/>
      <c r="AQH94" s="789"/>
      <c r="AQI94" s="789"/>
      <c r="AQJ94" s="789"/>
      <c r="AQK94" s="789"/>
      <c r="AQL94" s="789"/>
      <c r="AQM94" s="789"/>
      <c r="AQN94" s="789"/>
      <c r="AQO94" s="789"/>
      <c r="AQP94" s="789"/>
      <c r="AQQ94" s="789"/>
      <c r="AQR94" s="789"/>
      <c r="AQS94" s="789"/>
      <c r="AQT94" s="789"/>
      <c r="AQU94" s="789"/>
      <c r="AQV94" s="789"/>
      <c r="AQW94" s="789"/>
      <c r="AQX94" s="789"/>
      <c r="AQY94" s="789"/>
      <c r="AQZ94" s="789"/>
      <c r="ARA94" s="789"/>
      <c r="ARB94" s="789"/>
      <c r="ARC94" s="789"/>
      <c r="ARD94" s="789"/>
      <c r="ARE94" s="789"/>
      <c r="ARF94" s="789"/>
      <c r="ARG94" s="789"/>
      <c r="ARH94" s="789"/>
      <c r="ARI94" s="789"/>
      <c r="ARJ94" s="789"/>
      <c r="ARK94" s="789"/>
      <c r="ARL94" s="789"/>
      <c r="ARM94" s="789"/>
      <c r="ARN94" s="789"/>
      <c r="ARO94" s="789"/>
      <c r="ARP94" s="789"/>
      <c r="ARQ94" s="789"/>
      <c r="ARR94" s="789"/>
      <c r="ARS94" s="789"/>
      <c r="ART94" s="789"/>
      <c r="ARU94" s="789"/>
      <c r="ARV94" s="789"/>
      <c r="ARW94" s="789"/>
      <c r="ARX94" s="789"/>
      <c r="ARY94" s="789"/>
      <c r="ARZ94" s="789"/>
      <c r="ASA94" s="789"/>
      <c r="ASB94" s="789"/>
      <c r="ASC94" s="789"/>
      <c r="ASD94" s="789"/>
      <c r="ASE94" s="789"/>
      <c r="ASF94" s="789"/>
      <c r="ASG94" s="789"/>
      <c r="ASH94" s="789"/>
      <c r="ASI94" s="789"/>
      <c r="ASJ94" s="789"/>
      <c r="ASK94" s="789"/>
      <c r="ASL94" s="789"/>
      <c r="ASM94" s="789"/>
      <c r="ASN94" s="789"/>
      <c r="ASO94" s="789"/>
      <c r="ASP94" s="789"/>
      <c r="ASQ94" s="789"/>
      <c r="ASR94" s="789"/>
      <c r="ASS94" s="789"/>
      <c r="AST94" s="789"/>
      <c r="ASU94" s="789"/>
      <c r="ASV94" s="789"/>
      <c r="ASW94" s="789"/>
      <c r="ASX94" s="789"/>
      <c r="ASY94" s="789"/>
      <c r="ASZ94" s="789"/>
      <c r="ATA94" s="789"/>
      <c r="ATB94" s="789"/>
      <c r="ATC94" s="789"/>
      <c r="ATD94" s="789"/>
      <c r="ATE94" s="789"/>
      <c r="ATF94" s="789"/>
      <c r="ATG94" s="789"/>
      <c r="ATH94" s="789"/>
      <c r="ATI94" s="789"/>
      <c r="ATJ94" s="789"/>
      <c r="ATK94" s="789"/>
      <c r="ATL94" s="789"/>
      <c r="ATM94" s="789"/>
      <c r="ATN94" s="789"/>
      <c r="ATO94" s="789"/>
      <c r="ATP94" s="789"/>
      <c r="ATQ94" s="789"/>
      <c r="ATR94" s="789"/>
      <c r="ATS94" s="789"/>
      <c r="ATT94" s="789"/>
      <c r="ATU94" s="789"/>
      <c r="ATV94" s="789"/>
      <c r="ATW94" s="789"/>
      <c r="ATX94" s="789"/>
      <c r="ATY94" s="789"/>
      <c r="ATZ94" s="789"/>
      <c r="AUA94" s="789"/>
      <c r="AUB94" s="789"/>
      <c r="AUC94" s="789"/>
      <c r="AUD94" s="789"/>
      <c r="AUE94" s="789"/>
      <c r="AUF94" s="789"/>
      <c r="AUG94" s="789"/>
      <c r="AUH94" s="789"/>
      <c r="AUI94" s="789"/>
      <c r="AUJ94" s="789"/>
      <c r="AUK94" s="789"/>
      <c r="AUL94" s="789"/>
      <c r="AUM94" s="789"/>
      <c r="AUN94" s="789"/>
      <c r="AUO94" s="789"/>
      <c r="AUP94" s="789"/>
      <c r="AUQ94" s="789"/>
      <c r="AUR94" s="789"/>
      <c r="AUS94" s="789"/>
      <c r="AUT94" s="789"/>
      <c r="AUU94" s="789"/>
      <c r="AUV94" s="789"/>
      <c r="AUW94" s="789"/>
      <c r="AUX94" s="789"/>
      <c r="AUY94" s="789"/>
      <c r="AUZ94" s="789"/>
      <c r="AVA94" s="789"/>
      <c r="AVB94" s="789"/>
      <c r="AVC94" s="789"/>
      <c r="AVD94" s="789"/>
      <c r="AVE94" s="789"/>
      <c r="AVF94" s="789"/>
      <c r="AVG94" s="789"/>
      <c r="AVH94" s="789"/>
      <c r="AVI94" s="789"/>
      <c r="AVJ94" s="789"/>
      <c r="AVK94" s="789"/>
      <c r="AVL94" s="789"/>
      <c r="AVM94" s="789"/>
      <c r="AVN94" s="789"/>
      <c r="AVO94" s="789"/>
      <c r="AVP94" s="789"/>
      <c r="AVQ94" s="789"/>
      <c r="AVR94" s="789"/>
      <c r="AVS94" s="789"/>
      <c r="AVT94" s="789"/>
      <c r="AVU94" s="789"/>
      <c r="AVV94" s="789"/>
      <c r="AVW94" s="789"/>
      <c r="AVX94" s="789"/>
      <c r="AVY94" s="789"/>
      <c r="AVZ94" s="789"/>
      <c r="AWA94" s="789"/>
      <c r="AWB94" s="789"/>
      <c r="AWC94" s="789"/>
      <c r="AWD94" s="789"/>
      <c r="AWE94" s="789"/>
      <c r="AWF94" s="789"/>
      <c r="AWG94" s="789"/>
      <c r="AWH94" s="789"/>
      <c r="AWI94" s="789"/>
      <c r="AWJ94" s="789"/>
      <c r="AWK94" s="789"/>
      <c r="AWL94" s="789"/>
      <c r="AWM94" s="789"/>
      <c r="AWN94" s="789"/>
      <c r="AWO94" s="789"/>
      <c r="AWP94" s="789"/>
      <c r="AWQ94" s="789"/>
      <c r="AWR94" s="789"/>
      <c r="AWS94" s="789"/>
      <c r="AWT94" s="789"/>
      <c r="AWU94" s="789"/>
      <c r="AWV94" s="789"/>
      <c r="AWW94" s="789"/>
      <c r="AWX94" s="789"/>
      <c r="AWY94" s="789"/>
      <c r="AWZ94" s="789"/>
      <c r="AXA94" s="789"/>
      <c r="AXB94" s="789"/>
      <c r="AXC94" s="789"/>
      <c r="AXD94" s="789"/>
      <c r="AXE94" s="789"/>
      <c r="AXF94" s="789"/>
      <c r="AXG94" s="789"/>
      <c r="AXH94" s="789"/>
      <c r="AXI94" s="789"/>
      <c r="AXJ94" s="789"/>
      <c r="AXK94" s="789"/>
      <c r="AXL94" s="789"/>
      <c r="AXM94" s="789"/>
      <c r="AXN94" s="789"/>
      <c r="AXO94" s="789"/>
      <c r="AXP94" s="789"/>
      <c r="AXQ94" s="789"/>
      <c r="AXR94" s="789"/>
      <c r="AXS94" s="789"/>
      <c r="AXT94" s="789"/>
      <c r="AXU94" s="789"/>
      <c r="AXV94" s="789"/>
      <c r="AXW94" s="789"/>
      <c r="AXX94" s="789"/>
      <c r="AXY94" s="789"/>
      <c r="AXZ94" s="789"/>
      <c r="AYA94" s="789"/>
      <c r="AYB94" s="789"/>
      <c r="AYC94" s="789"/>
      <c r="AYD94" s="789"/>
      <c r="AYE94" s="789"/>
      <c r="AYF94" s="789"/>
      <c r="AYG94" s="789"/>
      <c r="AYH94" s="789"/>
      <c r="AYI94" s="789"/>
      <c r="AYJ94" s="789"/>
      <c r="AYK94" s="789"/>
      <c r="AYL94" s="789"/>
      <c r="AYM94" s="789"/>
      <c r="AYN94" s="789"/>
      <c r="AYO94" s="789"/>
      <c r="AYP94" s="789"/>
      <c r="AYQ94" s="789"/>
      <c r="AYR94" s="789"/>
      <c r="AYS94" s="789"/>
      <c r="AYT94" s="789"/>
      <c r="AYU94" s="789"/>
      <c r="AYV94" s="789"/>
      <c r="AYW94" s="789"/>
      <c r="AYX94" s="789"/>
      <c r="AYY94" s="789"/>
      <c r="AYZ94" s="789"/>
      <c r="AZA94" s="789"/>
      <c r="AZB94" s="789"/>
      <c r="AZC94" s="789"/>
      <c r="AZD94" s="789"/>
      <c r="AZE94" s="789"/>
      <c r="AZF94" s="789"/>
      <c r="AZG94" s="789"/>
      <c r="AZH94" s="789"/>
      <c r="AZI94" s="789"/>
      <c r="AZJ94" s="789"/>
      <c r="AZK94" s="789"/>
      <c r="AZL94" s="789"/>
      <c r="AZM94" s="789"/>
      <c r="AZN94" s="789"/>
      <c r="AZO94" s="789"/>
      <c r="AZP94" s="789"/>
      <c r="AZQ94" s="789"/>
      <c r="AZR94" s="789"/>
      <c r="AZS94" s="789"/>
      <c r="AZT94" s="789"/>
      <c r="AZU94" s="789"/>
      <c r="AZV94" s="789"/>
      <c r="AZW94" s="789"/>
      <c r="AZX94" s="789"/>
      <c r="AZY94" s="789"/>
      <c r="AZZ94" s="789"/>
      <c r="BAA94" s="789"/>
      <c r="BAB94" s="789"/>
      <c r="BAC94" s="789"/>
      <c r="BAD94" s="789"/>
      <c r="BAE94" s="789"/>
      <c r="BAF94" s="789"/>
      <c r="BAG94" s="789"/>
      <c r="BAH94" s="789"/>
      <c r="BAI94" s="789"/>
      <c r="BAJ94" s="789"/>
      <c r="BAK94" s="789"/>
      <c r="BAL94" s="789"/>
      <c r="BAM94" s="789"/>
      <c r="BAN94" s="789"/>
      <c r="BAO94" s="789"/>
      <c r="BAP94" s="789"/>
      <c r="BAQ94" s="789"/>
      <c r="BAR94" s="789"/>
      <c r="BAS94" s="789"/>
      <c r="BAT94" s="789"/>
      <c r="BAU94" s="789"/>
      <c r="BAV94" s="789"/>
      <c r="BAW94" s="789"/>
      <c r="BAX94" s="789"/>
      <c r="BAY94" s="789"/>
      <c r="BAZ94" s="789"/>
      <c r="BBA94" s="789"/>
      <c r="BBB94" s="789"/>
      <c r="BBC94" s="789"/>
      <c r="BBD94" s="789"/>
      <c r="BBE94" s="789"/>
      <c r="BBF94" s="789"/>
      <c r="BBG94" s="789"/>
      <c r="BBH94" s="789"/>
      <c r="BBI94" s="789"/>
      <c r="BBJ94" s="789"/>
      <c r="BBK94" s="789"/>
      <c r="BBL94" s="789"/>
      <c r="BBM94" s="789"/>
      <c r="BBN94" s="789"/>
      <c r="BBO94" s="789"/>
      <c r="BBP94" s="789"/>
      <c r="BBQ94" s="789"/>
      <c r="BBR94" s="789"/>
      <c r="BBS94" s="789"/>
      <c r="BBT94" s="789"/>
      <c r="BBU94" s="789"/>
      <c r="BBV94" s="789"/>
      <c r="BBW94" s="789"/>
      <c r="BBX94" s="789"/>
      <c r="BBY94" s="789"/>
      <c r="BBZ94" s="789"/>
      <c r="BCA94" s="789"/>
      <c r="BCB94" s="789"/>
      <c r="BCC94" s="789"/>
      <c r="BCD94" s="789"/>
      <c r="BCE94" s="789"/>
      <c r="BCF94" s="789"/>
      <c r="BCG94" s="789"/>
      <c r="BCH94" s="789"/>
      <c r="BCI94" s="789"/>
      <c r="BCJ94" s="789"/>
      <c r="BCK94" s="789"/>
      <c r="BCL94" s="789"/>
      <c r="BCM94" s="789"/>
      <c r="BCN94" s="789"/>
      <c r="BCO94" s="789"/>
      <c r="BCP94" s="789"/>
      <c r="BCQ94" s="789"/>
      <c r="BCR94" s="789"/>
      <c r="BCS94" s="789"/>
      <c r="BCT94" s="789"/>
      <c r="BCU94" s="789"/>
      <c r="BCV94" s="789"/>
      <c r="BCW94" s="789"/>
      <c r="BCX94" s="789"/>
      <c r="BCY94" s="789"/>
      <c r="BCZ94" s="789"/>
      <c r="BDA94" s="789"/>
      <c r="BDB94" s="789"/>
      <c r="BDC94" s="789"/>
      <c r="BDD94" s="789"/>
      <c r="BDE94" s="789"/>
      <c r="BDF94" s="789"/>
      <c r="BDG94" s="789"/>
      <c r="BDH94" s="789"/>
      <c r="BDI94" s="789"/>
      <c r="BDJ94" s="789"/>
      <c r="BDK94" s="789"/>
      <c r="BDL94" s="789"/>
      <c r="BDM94" s="789"/>
      <c r="BDN94" s="789"/>
      <c r="BDO94" s="789"/>
      <c r="BDP94" s="789"/>
      <c r="BDQ94" s="789"/>
      <c r="BDR94" s="789"/>
      <c r="BDS94" s="789"/>
      <c r="BDT94" s="789"/>
      <c r="BDU94" s="789"/>
      <c r="BDV94" s="789"/>
      <c r="BDW94" s="789"/>
      <c r="BDX94" s="789"/>
      <c r="BDY94" s="789"/>
      <c r="BDZ94" s="789"/>
      <c r="BEA94" s="789"/>
      <c r="BEB94" s="789"/>
      <c r="BEC94" s="789"/>
      <c r="BED94" s="789"/>
      <c r="BEE94" s="789"/>
      <c r="BEF94" s="789"/>
      <c r="BEG94" s="789"/>
      <c r="BEH94" s="789"/>
      <c r="BEI94" s="789"/>
      <c r="BEJ94" s="789"/>
      <c r="BEK94" s="789"/>
      <c r="BEL94" s="789"/>
      <c r="BEM94" s="789"/>
      <c r="BEN94" s="789"/>
      <c r="BEO94" s="789"/>
      <c r="BEP94" s="789"/>
      <c r="BEQ94" s="789"/>
      <c r="BER94" s="789"/>
      <c r="BES94" s="789"/>
      <c r="BET94" s="789"/>
      <c r="BEU94" s="789"/>
      <c r="BEV94" s="789"/>
      <c r="BEW94" s="789"/>
      <c r="BEX94" s="789"/>
      <c r="BEY94" s="789"/>
      <c r="BEZ94" s="789"/>
      <c r="BFA94" s="789"/>
      <c r="BFB94" s="789"/>
      <c r="BFC94" s="789"/>
      <c r="BFD94" s="789"/>
      <c r="BFE94" s="789"/>
      <c r="BFF94" s="789"/>
      <c r="BFG94" s="789"/>
      <c r="BFH94" s="789"/>
      <c r="BFI94" s="789"/>
      <c r="BFJ94" s="789"/>
      <c r="BFK94" s="789"/>
      <c r="BFL94" s="789"/>
      <c r="BFM94" s="789"/>
      <c r="BFN94" s="789"/>
      <c r="BFO94" s="789"/>
      <c r="BFP94" s="789"/>
      <c r="BFQ94" s="789"/>
      <c r="BFR94" s="789"/>
      <c r="BFS94" s="789"/>
      <c r="BFT94" s="789"/>
      <c r="BFU94" s="789"/>
      <c r="BFV94" s="789"/>
      <c r="BFW94" s="789"/>
      <c r="BFX94" s="789"/>
      <c r="BFY94" s="789"/>
      <c r="BFZ94" s="789"/>
      <c r="BGA94" s="789"/>
      <c r="BGB94" s="789"/>
      <c r="BGC94" s="789"/>
      <c r="BGD94" s="789"/>
      <c r="BGE94" s="789"/>
      <c r="BGF94" s="789"/>
      <c r="BGG94" s="789"/>
      <c r="BGH94" s="789"/>
      <c r="BGI94" s="789"/>
      <c r="BGJ94" s="789"/>
      <c r="BGK94" s="789"/>
      <c r="BGL94" s="789"/>
      <c r="BGM94" s="789"/>
      <c r="BGN94" s="789"/>
      <c r="BGO94" s="789"/>
      <c r="BGP94" s="789"/>
      <c r="BGQ94" s="789"/>
      <c r="BGR94" s="789"/>
      <c r="BGS94" s="789"/>
      <c r="BGT94" s="789"/>
      <c r="BGU94" s="789"/>
      <c r="BGV94" s="789"/>
      <c r="BGW94" s="789"/>
      <c r="BGX94" s="789"/>
      <c r="BGY94" s="789"/>
      <c r="BGZ94" s="789"/>
      <c r="BHA94" s="789"/>
      <c r="BHB94" s="789"/>
      <c r="BHC94" s="789"/>
      <c r="BHD94" s="789"/>
      <c r="BHE94" s="789"/>
      <c r="BHF94" s="789"/>
      <c r="BHG94" s="789"/>
      <c r="BHH94" s="789"/>
      <c r="BHI94" s="789"/>
      <c r="BHJ94" s="789"/>
      <c r="BHK94" s="789"/>
      <c r="BHL94" s="789"/>
      <c r="BHM94" s="789"/>
      <c r="BHN94" s="789"/>
      <c r="BHO94" s="789"/>
      <c r="BHP94" s="789"/>
      <c r="BHQ94" s="789"/>
      <c r="BHR94" s="789"/>
      <c r="BHS94" s="789"/>
      <c r="BHT94" s="789"/>
      <c r="BHU94" s="789"/>
      <c r="BHV94" s="789"/>
      <c r="BHW94" s="789"/>
      <c r="BHX94" s="789"/>
      <c r="BHY94" s="789"/>
      <c r="BHZ94" s="789"/>
      <c r="BIA94" s="789"/>
      <c r="BIB94" s="789"/>
      <c r="BIC94" s="789"/>
      <c r="BID94" s="789"/>
      <c r="BIE94" s="789"/>
      <c r="BIF94" s="789"/>
      <c r="BIG94" s="789"/>
      <c r="BIH94" s="789"/>
      <c r="BII94" s="789"/>
      <c r="BIJ94" s="789"/>
      <c r="BIK94" s="789"/>
      <c r="BIL94" s="789"/>
      <c r="BIM94" s="789"/>
      <c r="BIN94" s="789"/>
      <c r="BIO94" s="789"/>
      <c r="BIP94" s="789"/>
      <c r="BIQ94" s="789"/>
      <c r="BIR94" s="789"/>
      <c r="BIS94" s="789"/>
      <c r="BIT94" s="789"/>
      <c r="BIU94" s="789"/>
      <c r="BIV94" s="789"/>
      <c r="BIW94" s="789"/>
      <c r="BIX94" s="789"/>
      <c r="BIY94" s="789"/>
      <c r="BIZ94" s="789"/>
      <c r="BJA94" s="789"/>
      <c r="BJB94" s="789"/>
      <c r="BJC94" s="789"/>
      <c r="BJD94" s="789"/>
      <c r="BJE94" s="789"/>
      <c r="BJF94" s="789"/>
      <c r="BJG94" s="789"/>
      <c r="BJH94" s="789"/>
      <c r="BJI94" s="789"/>
      <c r="BJJ94" s="789"/>
      <c r="BJK94" s="789"/>
      <c r="BJL94" s="789"/>
      <c r="BJM94" s="789"/>
      <c r="BJN94" s="789"/>
      <c r="BJO94" s="789"/>
      <c r="BJP94" s="789"/>
      <c r="BJQ94" s="789"/>
      <c r="BJR94" s="789"/>
      <c r="BJS94" s="789"/>
      <c r="BJT94" s="789"/>
      <c r="BJU94" s="789"/>
      <c r="BJV94" s="789"/>
      <c r="BJW94" s="789"/>
      <c r="BJX94" s="789"/>
      <c r="BJY94" s="789"/>
      <c r="BJZ94" s="789"/>
      <c r="BKA94" s="789"/>
      <c r="BKB94" s="789"/>
      <c r="BKC94" s="789"/>
      <c r="BKD94" s="789"/>
      <c r="BKE94" s="789"/>
      <c r="BKF94" s="789"/>
      <c r="BKG94" s="789"/>
      <c r="BKH94" s="789"/>
      <c r="BKI94" s="789"/>
      <c r="BKJ94" s="789"/>
      <c r="BKK94" s="789"/>
      <c r="BKL94" s="789"/>
      <c r="BKM94" s="789"/>
      <c r="BKN94" s="789"/>
      <c r="BKO94" s="789"/>
      <c r="BKP94" s="789"/>
      <c r="BKQ94" s="789"/>
      <c r="BKR94" s="789"/>
      <c r="BKS94" s="789"/>
      <c r="BKT94" s="789"/>
      <c r="BKU94" s="789"/>
      <c r="BKV94" s="789"/>
      <c r="BKW94" s="789"/>
      <c r="BKX94" s="789"/>
      <c r="BKY94" s="789"/>
      <c r="BKZ94" s="789"/>
      <c r="BLA94" s="789"/>
      <c r="BLB94" s="789"/>
      <c r="BLC94" s="789"/>
      <c r="BLD94" s="789"/>
      <c r="BLE94" s="789"/>
      <c r="BLF94" s="789"/>
      <c r="BLG94" s="789"/>
      <c r="BLH94" s="789"/>
      <c r="BLI94" s="789"/>
      <c r="BLJ94" s="789"/>
      <c r="BLK94" s="789"/>
      <c r="BLL94" s="789"/>
      <c r="BLM94" s="789"/>
      <c r="BLN94" s="789"/>
      <c r="BLO94" s="789"/>
      <c r="BLP94" s="789"/>
      <c r="BLQ94" s="789"/>
      <c r="BLR94" s="789"/>
      <c r="BLS94" s="789"/>
      <c r="BLT94" s="789"/>
      <c r="BLU94" s="789"/>
      <c r="BLV94" s="789"/>
      <c r="BLW94" s="789"/>
      <c r="BLX94" s="789"/>
      <c r="BLY94" s="789"/>
      <c r="BLZ94" s="789"/>
      <c r="BMA94" s="789"/>
      <c r="BMB94" s="789"/>
      <c r="BMC94" s="789"/>
      <c r="BMD94" s="789"/>
      <c r="BME94" s="789"/>
      <c r="BMF94" s="789"/>
      <c r="BMG94" s="789"/>
      <c r="BMH94" s="789"/>
      <c r="BMI94" s="789"/>
      <c r="BMJ94" s="789"/>
      <c r="BMK94" s="789"/>
      <c r="BML94" s="789"/>
      <c r="BMM94" s="789"/>
      <c r="BMN94" s="789"/>
      <c r="BMO94" s="789"/>
      <c r="BMP94" s="789"/>
      <c r="BMQ94" s="789"/>
      <c r="BMR94" s="789"/>
      <c r="BMS94" s="789"/>
      <c r="BMT94" s="789"/>
      <c r="BMU94" s="789"/>
      <c r="BMV94" s="789"/>
      <c r="BMW94" s="789"/>
      <c r="BMX94" s="789"/>
      <c r="BMY94" s="789"/>
      <c r="BMZ94" s="789"/>
      <c r="BNA94" s="789"/>
      <c r="BNB94" s="789"/>
      <c r="BNC94" s="789"/>
      <c r="BND94" s="789"/>
      <c r="BNE94" s="789"/>
      <c r="BNF94" s="789"/>
      <c r="BNG94" s="789"/>
      <c r="BNH94" s="789"/>
      <c r="BNI94" s="789"/>
      <c r="BNJ94" s="789"/>
      <c r="BNK94" s="789"/>
      <c r="BNL94" s="789"/>
      <c r="BNM94" s="789"/>
      <c r="BNN94" s="789"/>
      <c r="BNO94" s="789"/>
      <c r="BNP94" s="789"/>
      <c r="BNQ94" s="789"/>
      <c r="BNR94" s="789"/>
      <c r="BNS94" s="789"/>
      <c r="BNT94" s="789"/>
      <c r="BNU94" s="789"/>
      <c r="BNV94" s="789"/>
      <c r="BNW94" s="789"/>
      <c r="BNX94" s="789"/>
      <c r="BNY94" s="789"/>
      <c r="BNZ94" s="789"/>
      <c r="BOA94" s="789"/>
      <c r="BOB94" s="789"/>
      <c r="BOC94" s="789"/>
      <c r="BOD94" s="789"/>
      <c r="BOE94" s="789"/>
      <c r="BOF94" s="789"/>
      <c r="BOG94" s="789"/>
      <c r="BOH94" s="789"/>
      <c r="BOI94" s="789"/>
      <c r="BOJ94" s="789"/>
      <c r="BOK94" s="789"/>
      <c r="BOL94" s="789"/>
      <c r="BOM94" s="789"/>
      <c r="BON94" s="789"/>
      <c r="BOO94" s="789"/>
      <c r="BOP94" s="789"/>
      <c r="BOQ94" s="789"/>
      <c r="BOR94" s="789"/>
      <c r="BOS94" s="789"/>
      <c r="BOT94" s="789"/>
      <c r="BOU94" s="789"/>
      <c r="BOV94" s="789"/>
      <c r="BOW94" s="789"/>
      <c r="BOX94" s="789"/>
      <c r="BOY94" s="789"/>
      <c r="BOZ94" s="789"/>
      <c r="BPA94" s="789"/>
      <c r="BPB94" s="789"/>
      <c r="BPC94" s="789"/>
      <c r="BPD94" s="789"/>
      <c r="BPE94" s="789"/>
      <c r="BPF94" s="789"/>
      <c r="BPG94" s="789"/>
      <c r="BPH94" s="789"/>
      <c r="BPI94" s="789"/>
      <c r="BPJ94" s="789"/>
      <c r="BPK94" s="789"/>
      <c r="BPL94" s="789"/>
      <c r="BPM94" s="789"/>
      <c r="BPN94" s="789"/>
      <c r="BPO94" s="789"/>
      <c r="BPP94" s="789"/>
      <c r="BPQ94" s="789"/>
      <c r="BPR94" s="789"/>
      <c r="BPS94" s="789"/>
      <c r="BPT94" s="789"/>
      <c r="BPU94" s="789"/>
      <c r="BPV94" s="789"/>
      <c r="BPW94" s="789"/>
      <c r="BPX94" s="789"/>
      <c r="BPY94" s="789"/>
      <c r="BPZ94" s="789"/>
      <c r="BQA94" s="789"/>
      <c r="BQB94" s="789"/>
      <c r="BQC94" s="789"/>
      <c r="BQD94" s="789"/>
      <c r="BQE94" s="789"/>
      <c r="BQF94" s="789"/>
      <c r="BQG94" s="789"/>
      <c r="BQH94" s="789"/>
      <c r="BQI94" s="789"/>
      <c r="BQJ94" s="789"/>
      <c r="BQK94" s="789"/>
      <c r="BQL94" s="789"/>
      <c r="BQM94" s="789"/>
      <c r="BQN94" s="789"/>
      <c r="BQO94" s="789"/>
      <c r="BQP94" s="789"/>
      <c r="BQQ94" s="789"/>
      <c r="BQR94" s="789"/>
      <c r="BQS94" s="789"/>
      <c r="BQT94" s="789"/>
      <c r="BQU94" s="789"/>
      <c r="BQV94" s="789"/>
      <c r="BQW94" s="789"/>
      <c r="BQX94" s="789"/>
      <c r="BQY94" s="789"/>
      <c r="BQZ94" s="789"/>
      <c r="BRA94" s="789"/>
      <c r="BRB94" s="789"/>
      <c r="BRC94" s="789"/>
      <c r="BRD94" s="789"/>
      <c r="BRE94" s="789"/>
      <c r="BRF94" s="789"/>
      <c r="BRG94" s="789"/>
      <c r="BRH94" s="789"/>
      <c r="BRI94" s="789"/>
      <c r="BRJ94" s="789"/>
      <c r="BRK94" s="789"/>
      <c r="BRL94" s="789"/>
      <c r="BRM94" s="789"/>
      <c r="BRN94" s="789"/>
      <c r="BRO94" s="789"/>
      <c r="BRP94" s="789"/>
      <c r="BRQ94" s="789"/>
      <c r="BRR94" s="789"/>
      <c r="BRS94" s="789"/>
      <c r="BRT94" s="789"/>
      <c r="BRU94" s="789"/>
      <c r="BRV94" s="789"/>
      <c r="BRW94" s="789"/>
      <c r="BRX94" s="789"/>
      <c r="BRY94" s="789"/>
      <c r="BRZ94" s="789"/>
      <c r="BSA94" s="789"/>
      <c r="BSB94" s="789"/>
      <c r="BSC94" s="789"/>
      <c r="BSD94" s="789"/>
      <c r="BSE94" s="789"/>
      <c r="BSF94" s="789"/>
      <c r="BSG94" s="789"/>
      <c r="BSH94" s="789"/>
      <c r="BSI94" s="789"/>
      <c r="BSJ94" s="789"/>
      <c r="BSK94" s="789"/>
      <c r="BSL94" s="789"/>
      <c r="BSM94" s="789"/>
      <c r="BSN94" s="789"/>
      <c r="BSO94" s="789"/>
      <c r="BSP94" s="789"/>
      <c r="BSQ94" s="789"/>
      <c r="BSR94" s="789"/>
      <c r="BSS94" s="789"/>
      <c r="BST94" s="789"/>
      <c r="BSU94" s="789"/>
      <c r="BSV94" s="789"/>
      <c r="BSW94" s="789"/>
      <c r="BSX94" s="789"/>
      <c r="BSY94" s="789"/>
      <c r="BSZ94" s="789"/>
      <c r="BTA94" s="789"/>
      <c r="BTB94" s="789"/>
      <c r="BTC94" s="789"/>
      <c r="BTD94" s="789"/>
      <c r="BTE94" s="789"/>
      <c r="BTF94" s="789"/>
      <c r="BTG94" s="789"/>
      <c r="BTH94" s="789"/>
      <c r="BTI94" s="789"/>
      <c r="BTJ94" s="789"/>
      <c r="BTK94" s="789"/>
      <c r="BTL94" s="789"/>
      <c r="BTM94" s="789"/>
      <c r="BTN94" s="789"/>
      <c r="BTO94" s="789"/>
      <c r="BTP94" s="789"/>
      <c r="BTQ94" s="789"/>
      <c r="BTR94" s="789"/>
      <c r="BTS94" s="789"/>
      <c r="BTT94" s="789"/>
      <c r="BTU94" s="789"/>
      <c r="BTV94" s="789"/>
      <c r="BTW94" s="789"/>
      <c r="BTX94" s="789"/>
      <c r="BTY94" s="789"/>
      <c r="BTZ94" s="789"/>
      <c r="BUA94" s="789"/>
      <c r="BUB94" s="789"/>
      <c r="BUC94" s="789"/>
      <c r="BUD94" s="789"/>
      <c r="BUE94" s="789"/>
      <c r="BUF94" s="789"/>
      <c r="BUG94" s="789"/>
      <c r="BUH94" s="789"/>
      <c r="BUI94" s="789"/>
      <c r="BUJ94" s="789"/>
      <c r="BUK94" s="789"/>
      <c r="BUL94" s="789"/>
      <c r="BUM94" s="789"/>
      <c r="BUN94" s="789"/>
      <c r="BUO94" s="789"/>
      <c r="BUP94" s="789"/>
      <c r="BUQ94" s="789"/>
      <c r="BUR94" s="789"/>
      <c r="BUS94" s="789"/>
      <c r="BUT94" s="789"/>
      <c r="BUU94" s="789"/>
      <c r="BUV94" s="789"/>
      <c r="BUW94" s="789"/>
      <c r="BUX94" s="789"/>
      <c r="BUY94" s="789"/>
      <c r="BUZ94" s="789"/>
      <c r="BVA94" s="789"/>
      <c r="BVB94" s="789"/>
      <c r="BVC94" s="789"/>
      <c r="BVD94" s="789"/>
      <c r="BVE94" s="789"/>
      <c r="BVF94" s="789"/>
      <c r="BVG94" s="789"/>
      <c r="BVH94" s="789"/>
      <c r="BVI94" s="789"/>
      <c r="BVJ94" s="789"/>
      <c r="BVK94" s="789"/>
      <c r="BVL94" s="789"/>
      <c r="BVM94" s="789"/>
      <c r="BVN94" s="789"/>
      <c r="BVO94" s="789"/>
      <c r="BVP94" s="789"/>
      <c r="BVQ94" s="789"/>
      <c r="BVR94" s="789"/>
      <c r="BVS94" s="789"/>
      <c r="BVT94" s="789"/>
      <c r="BVU94" s="789"/>
      <c r="BVV94" s="789"/>
      <c r="BVW94" s="789"/>
      <c r="BVX94" s="789"/>
      <c r="BVY94" s="789"/>
      <c r="BVZ94" s="789"/>
      <c r="BWA94" s="789"/>
      <c r="BWB94" s="789"/>
      <c r="BWC94" s="789"/>
      <c r="BWD94" s="789"/>
      <c r="BWE94" s="789"/>
      <c r="BWF94" s="789"/>
      <c r="BWG94" s="789"/>
      <c r="BWH94" s="789"/>
      <c r="BWI94" s="789"/>
      <c r="BWJ94" s="789"/>
      <c r="BWK94" s="789"/>
      <c r="BWL94" s="789"/>
      <c r="BWM94" s="789"/>
      <c r="BWN94" s="789"/>
      <c r="BWO94" s="789"/>
      <c r="BWP94" s="789"/>
      <c r="BWQ94" s="789"/>
      <c r="BWR94" s="789"/>
      <c r="BWS94" s="789"/>
      <c r="BWT94" s="789"/>
      <c r="BWU94" s="789"/>
      <c r="BWV94" s="789"/>
      <c r="BWW94" s="789"/>
      <c r="BWX94" s="789"/>
      <c r="BWY94" s="789"/>
      <c r="BWZ94" s="789"/>
      <c r="BXA94" s="789"/>
      <c r="BXB94" s="789"/>
      <c r="BXC94" s="789"/>
      <c r="BXD94" s="789"/>
      <c r="BXE94" s="789"/>
      <c r="BXF94" s="789"/>
      <c r="BXG94" s="789"/>
      <c r="BXH94" s="789"/>
      <c r="BXI94" s="789"/>
      <c r="BXJ94" s="789"/>
      <c r="BXK94" s="789"/>
      <c r="BXL94" s="789"/>
      <c r="BXM94" s="789"/>
      <c r="BXN94" s="789"/>
      <c r="BXO94" s="789"/>
      <c r="BXP94" s="789"/>
      <c r="BXQ94" s="789"/>
      <c r="BXR94" s="789"/>
      <c r="BXS94" s="789"/>
      <c r="BXT94" s="789"/>
      <c r="BXU94" s="789"/>
      <c r="BXV94" s="789"/>
      <c r="BXW94" s="789"/>
      <c r="BXX94" s="789"/>
      <c r="BXY94" s="789"/>
      <c r="BXZ94" s="789"/>
      <c r="BYA94" s="789"/>
      <c r="BYB94" s="789"/>
      <c r="BYC94" s="789"/>
      <c r="BYD94" s="789"/>
      <c r="BYE94" s="789"/>
      <c r="BYF94" s="789"/>
      <c r="BYG94" s="789"/>
      <c r="BYH94" s="789"/>
      <c r="BYI94" s="789"/>
      <c r="BYJ94" s="789"/>
      <c r="BYK94" s="789"/>
      <c r="BYL94" s="789"/>
      <c r="BYM94" s="789"/>
      <c r="BYN94" s="789"/>
      <c r="BYO94" s="789"/>
      <c r="BYP94" s="789"/>
      <c r="BYQ94" s="789"/>
      <c r="BYR94" s="789"/>
      <c r="BYS94" s="789"/>
      <c r="BYT94" s="789"/>
      <c r="BYU94" s="789"/>
      <c r="BYV94" s="789"/>
      <c r="BYW94" s="789"/>
      <c r="BYX94" s="789"/>
      <c r="BYY94" s="789"/>
      <c r="BYZ94" s="789"/>
      <c r="BZA94" s="789"/>
      <c r="BZB94" s="789"/>
      <c r="BZC94" s="789"/>
      <c r="BZD94" s="789"/>
      <c r="BZE94" s="789"/>
      <c r="BZF94" s="789"/>
      <c r="BZG94" s="789"/>
      <c r="BZH94" s="789"/>
      <c r="BZI94" s="789"/>
      <c r="BZJ94" s="789"/>
      <c r="BZK94" s="789"/>
      <c r="BZL94" s="789"/>
      <c r="BZM94" s="789"/>
      <c r="BZN94" s="789"/>
      <c r="BZO94" s="789"/>
      <c r="BZP94" s="789"/>
      <c r="BZQ94" s="789"/>
      <c r="BZR94" s="789"/>
      <c r="BZS94" s="789"/>
      <c r="BZT94" s="789"/>
      <c r="BZU94" s="789"/>
      <c r="BZV94" s="789"/>
      <c r="BZW94" s="789"/>
      <c r="BZX94" s="789"/>
      <c r="BZY94" s="789"/>
      <c r="BZZ94" s="789"/>
      <c r="CAA94" s="789"/>
      <c r="CAB94" s="789"/>
      <c r="CAC94" s="789"/>
      <c r="CAD94" s="789"/>
      <c r="CAE94" s="789"/>
      <c r="CAF94" s="789"/>
      <c r="CAG94" s="789"/>
      <c r="CAH94" s="789"/>
      <c r="CAI94" s="789"/>
      <c r="CAJ94" s="789"/>
      <c r="CAK94" s="789"/>
      <c r="CAL94" s="789"/>
      <c r="CAM94" s="789"/>
      <c r="CAN94" s="789"/>
      <c r="CAO94" s="789"/>
      <c r="CAP94" s="789"/>
      <c r="CAQ94" s="789"/>
      <c r="CAR94" s="789"/>
      <c r="CAS94" s="789"/>
      <c r="CAT94" s="789"/>
      <c r="CAU94" s="789"/>
      <c r="CAV94" s="789"/>
      <c r="CAW94" s="789"/>
      <c r="CAX94" s="789"/>
      <c r="CAY94" s="789"/>
      <c r="CAZ94" s="789"/>
      <c r="CBA94" s="789"/>
      <c r="CBB94" s="789"/>
      <c r="CBC94" s="789"/>
      <c r="CBD94" s="789"/>
      <c r="CBE94" s="789"/>
      <c r="CBF94" s="789"/>
      <c r="CBG94" s="789"/>
      <c r="CBH94" s="789"/>
      <c r="CBI94" s="789"/>
      <c r="CBJ94" s="789"/>
      <c r="CBK94" s="789"/>
      <c r="CBL94" s="789"/>
      <c r="CBM94" s="789"/>
      <c r="CBN94" s="789"/>
      <c r="CBO94" s="789"/>
      <c r="CBP94" s="789"/>
      <c r="CBQ94" s="789"/>
      <c r="CBR94" s="789"/>
      <c r="CBS94" s="789"/>
      <c r="CBT94" s="789"/>
      <c r="CBU94" s="789"/>
      <c r="CBV94" s="789"/>
      <c r="CBW94" s="789"/>
      <c r="CBX94" s="789"/>
      <c r="CBY94" s="789"/>
      <c r="CBZ94" s="789"/>
      <c r="CCA94" s="789"/>
      <c r="CCB94" s="789"/>
      <c r="CCC94" s="789"/>
      <c r="CCD94" s="789"/>
      <c r="CCE94" s="789"/>
      <c r="CCF94" s="789"/>
      <c r="CCG94" s="789"/>
      <c r="CCH94" s="789"/>
      <c r="CCI94" s="789"/>
      <c r="CCJ94" s="789"/>
      <c r="CCK94" s="789"/>
      <c r="CCL94" s="789"/>
      <c r="CCM94" s="789"/>
      <c r="CCN94" s="789"/>
      <c r="CCO94" s="789"/>
      <c r="CCP94" s="789"/>
      <c r="CCQ94" s="789"/>
      <c r="CCR94" s="789"/>
      <c r="CCS94" s="789"/>
      <c r="CCT94" s="789"/>
      <c r="CCU94" s="789"/>
      <c r="CCV94" s="789"/>
      <c r="CCW94" s="789"/>
      <c r="CCX94" s="789"/>
      <c r="CCY94" s="789"/>
      <c r="CCZ94" s="789"/>
      <c r="CDA94" s="789"/>
      <c r="CDB94" s="789"/>
      <c r="CDC94" s="789"/>
      <c r="CDD94" s="789"/>
      <c r="CDE94" s="789"/>
      <c r="CDF94" s="789"/>
      <c r="CDG94" s="789"/>
      <c r="CDH94" s="789"/>
      <c r="CDI94" s="789"/>
      <c r="CDJ94" s="789"/>
      <c r="CDK94" s="789"/>
      <c r="CDL94" s="789"/>
      <c r="CDM94" s="789"/>
      <c r="CDN94" s="789"/>
      <c r="CDO94" s="789"/>
      <c r="CDP94" s="789"/>
      <c r="CDQ94" s="789"/>
      <c r="CDR94" s="789"/>
      <c r="CDS94" s="789"/>
      <c r="CDT94" s="789"/>
      <c r="CDU94" s="789"/>
      <c r="CDV94" s="789"/>
      <c r="CDW94" s="789"/>
      <c r="CDX94" s="789"/>
      <c r="CDY94" s="789"/>
      <c r="CDZ94" s="789"/>
      <c r="CEA94" s="789"/>
      <c r="CEB94" s="789"/>
      <c r="CEC94" s="789"/>
      <c r="CED94" s="789"/>
      <c r="CEE94" s="789"/>
      <c r="CEF94" s="789"/>
      <c r="CEG94" s="789"/>
      <c r="CEH94" s="789"/>
      <c r="CEI94" s="789"/>
      <c r="CEJ94" s="789"/>
      <c r="CEK94" s="789"/>
      <c r="CEL94" s="789"/>
      <c r="CEM94" s="789"/>
      <c r="CEN94" s="789"/>
      <c r="CEO94" s="789"/>
      <c r="CEP94" s="789"/>
      <c r="CEQ94" s="789"/>
      <c r="CER94" s="789"/>
      <c r="CES94" s="789"/>
      <c r="CET94" s="789"/>
      <c r="CEU94" s="789"/>
      <c r="CEV94" s="789"/>
      <c r="CEW94" s="789"/>
      <c r="CEX94" s="789"/>
      <c r="CEY94" s="789"/>
      <c r="CEZ94" s="789"/>
      <c r="CFA94" s="789"/>
      <c r="CFB94" s="789"/>
      <c r="CFC94" s="789"/>
      <c r="CFD94" s="789"/>
      <c r="CFE94" s="789"/>
      <c r="CFF94" s="789"/>
      <c r="CFG94" s="789"/>
      <c r="CFH94" s="789"/>
      <c r="CFI94" s="789"/>
      <c r="CFJ94" s="789"/>
      <c r="CFK94" s="789"/>
      <c r="CFL94" s="789"/>
      <c r="CFM94" s="789"/>
      <c r="CFN94" s="789"/>
      <c r="CFO94" s="789"/>
      <c r="CFP94" s="789"/>
      <c r="CFQ94" s="789"/>
      <c r="CFR94" s="789"/>
      <c r="CFS94" s="789"/>
      <c r="CFT94" s="789"/>
      <c r="CFU94" s="789"/>
      <c r="CFV94" s="789"/>
      <c r="CFW94" s="789"/>
      <c r="CFX94" s="789"/>
      <c r="CFY94" s="789"/>
      <c r="CFZ94" s="789"/>
      <c r="CGA94" s="789"/>
      <c r="CGB94" s="789"/>
      <c r="CGC94" s="789"/>
      <c r="CGD94" s="789"/>
      <c r="CGE94" s="789"/>
      <c r="CGF94" s="789"/>
      <c r="CGG94" s="789"/>
      <c r="CGH94" s="789"/>
      <c r="CGI94" s="789"/>
      <c r="CGJ94" s="789"/>
      <c r="CGK94" s="789"/>
      <c r="CGL94" s="789"/>
      <c r="CGM94" s="789"/>
      <c r="CGN94" s="789"/>
      <c r="CGO94" s="789"/>
      <c r="CGP94" s="789"/>
      <c r="CGQ94" s="789"/>
      <c r="CGR94" s="789"/>
      <c r="CGS94" s="789"/>
      <c r="CGT94" s="789"/>
      <c r="CGU94" s="789"/>
      <c r="CGV94" s="789"/>
      <c r="CGW94" s="789"/>
      <c r="CGX94" s="789"/>
      <c r="CGY94" s="789"/>
      <c r="CGZ94" s="789"/>
      <c r="CHA94" s="789"/>
      <c r="CHB94" s="789"/>
      <c r="CHC94" s="789"/>
      <c r="CHD94" s="789"/>
      <c r="CHE94" s="789"/>
      <c r="CHF94" s="789"/>
      <c r="CHG94" s="789"/>
      <c r="CHH94" s="789"/>
      <c r="CHI94" s="789"/>
      <c r="CHJ94" s="789"/>
      <c r="CHK94" s="789"/>
      <c r="CHL94" s="789"/>
      <c r="CHM94" s="789"/>
      <c r="CHN94" s="789"/>
      <c r="CHO94" s="789"/>
      <c r="CHP94" s="789"/>
      <c r="CHQ94" s="789"/>
      <c r="CHR94" s="789"/>
      <c r="CHS94" s="789"/>
      <c r="CHT94" s="789"/>
      <c r="CHU94" s="789"/>
      <c r="CHV94" s="789"/>
      <c r="CHW94" s="789"/>
      <c r="CHX94" s="789"/>
      <c r="CHY94" s="789"/>
      <c r="CHZ94" s="789"/>
      <c r="CIA94" s="789"/>
      <c r="CIB94" s="789"/>
      <c r="CIC94" s="789"/>
      <c r="CID94" s="789"/>
      <c r="CIE94" s="789"/>
      <c r="CIF94" s="789"/>
      <c r="CIG94" s="789"/>
      <c r="CIH94" s="789"/>
      <c r="CII94" s="789"/>
      <c r="CIJ94" s="789"/>
      <c r="CIK94" s="789"/>
      <c r="CIL94" s="789"/>
      <c r="CIM94" s="789"/>
      <c r="CIN94" s="789"/>
      <c r="CIO94" s="789"/>
      <c r="CIP94" s="789"/>
      <c r="CIQ94" s="789"/>
      <c r="CIR94" s="789"/>
      <c r="CIS94" s="789"/>
      <c r="CIT94" s="789"/>
      <c r="CIU94" s="789"/>
      <c r="CIV94" s="789"/>
      <c r="CIW94" s="789"/>
      <c r="CIX94" s="789"/>
      <c r="CIY94" s="789"/>
      <c r="CIZ94" s="789"/>
      <c r="CJA94" s="789"/>
      <c r="CJB94" s="789"/>
      <c r="CJC94" s="789"/>
      <c r="CJD94" s="789"/>
      <c r="CJE94" s="789"/>
      <c r="CJF94" s="789"/>
      <c r="CJG94" s="789"/>
      <c r="CJH94" s="789"/>
      <c r="CJI94" s="789"/>
      <c r="CJJ94" s="789"/>
      <c r="CJK94" s="789"/>
      <c r="CJL94" s="789"/>
      <c r="CJM94" s="789"/>
      <c r="CJN94" s="789"/>
      <c r="CJO94" s="789"/>
      <c r="CJP94" s="789"/>
      <c r="CJQ94" s="789"/>
      <c r="CJR94" s="789"/>
      <c r="CJS94" s="789"/>
      <c r="CJT94" s="789"/>
      <c r="CJU94" s="789"/>
      <c r="CJV94" s="789"/>
      <c r="CJW94" s="789"/>
      <c r="CJX94" s="789"/>
      <c r="CJY94" s="789"/>
      <c r="CJZ94" s="789"/>
      <c r="CKA94" s="789"/>
      <c r="CKB94" s="789"/>
      <c r="CKC94" s="789"/>
      <c r="CKD94" s="789"/>
      <c r="CKE94" s="789"/>
      <c r="CKF94" s="789"/>
      <c r="CKG94" s="789"/>
      <c r="CKH94" s="789"/>
      <c r="CKI94" s="789"/>
      <c r="CKJ94" s="789"/>
      <c r="CKK94" s="789"/>
      <c r="CKL94" s="789"/>
      <c r="CKM94" s="789"/>
      <c r="CKN94" s="789"/>
      <c r="CKO94" s="789"/>
      <c r="CKP94" s="789"/>
      <c r="CKQ94" s="789"/>
      <c r="CKR94" s="789"/>
      <c r="CKS94" s="789"/>
      <c r="CKT94" s="789"/>
      <c r="CKU94" s="789"/>
      <c r="CKV94" s="789"/>
      <c r="CKW94" s="789"/>
      <c r="CKX94" s="789"/>
      <c r="CKY94" s="789"/>
      <c r="CKZ94" s="789"/>
      <c r="CLA94" s="789"/>
      <c r="CLB94" s="789"/>
      <c r="CLC94" s="789"/>
      <c r="CLD94" s="789"/>
      <c r="CLE94" s="789"/>
      <c r="CLF94" s="789"/>
      <c r="CLG94" s="789"/>
      <c r="CLH94" s="789"/>
      <c r="CLI94" s="789"/>
      <c r="CLJ94" s="789"/>
      <c r="CLK94" s="789"/>
      <c r="CLL94" s="789"/>
      <c r="CLM94" s="789"/>
      <c r="CLN94" s="789"/>
      <c r="CLO94" s="789"/>
      <c r="CLP94" s="789"/>
      <c r="CLQ94" s="789"/>
      <c r="CLR94" s="789"/>
      <c r="CLS94" s="789"/>
      <c r="CLT94" s="789"/>
      <c r="CLU94" s="789"/>
      <c r="CLV94" s="789"/>
      <c r="CLW94" s="789"/>
      <c r="CLX94" s="789"/>
      <c r="CLY94" s="789"/>
      <c r="CLZ94" s="789"/>
      <c r="CMA94" s="789"/>
      <c r="CMB94" s="789"/>
      <c r="CMC94" s="789"/>
      <c r="CMD94" s="789"/>
      <c r="CME94" s="789"/>
      <c r="CMF94" s="789"/>
      <c r="CMG94" s="789"/>
      <c r="CMH94" s="789"/>
      <c r="CMI94" s="789"/>
      <c r="CMJ94" s="789"/>
      <c r="CMK94" s="789"/>
      <c r="CML94" s="789"/>
      <c r="CMM94" s="789"/>
      <c r="CMN94" s="789"/>
      <c r="CMO94" s="789"/>
      <c r="CMP94" s="789"/>
      <c r="CMQ94" s="789"/>
      <c r="CMR94" s="789"/>
      <c r="CMS94" s="789"/>
      <c r="CMT94" s="789"/>
      <c r="CMU94" s="789"/>
      <c r="CMV94" s="789"/>
      <c r="CMW94" s="789"/>
      <c r="CMX94" s="789"/>
      <c r="CMY94" s="789"/>
      <c r="CMZ94" s="789"/>
      <c r="CNA94" s="789"/>
      <c r="CNB94" s="789"/>
      <c r="CNC94" s="789"/>
      <c r="CND94" s="789"/>
      <c r="CNE94" s="789"/>
      <c r="CNF94" s="789"/>
      <c r="CNG94" s="789"/>
      <c r="CNH94" s="789"/>
      <c r="CNI94" s="789"/>
      <c r="CNJ94" s="789"/>
      <c r="CNK94" s="789"/>
      <c r="CNL94" s="789"/>
      <c r="CNM94" s="789"/>
      <c r="CNN94" s="789"/>
      <c r="CNO94" s="789"/>
      <c r="CNP94" s="789"/>
      <c r="CNQ94" s="789"/>
      <c r="CNR94" s="789"/>
      <c r="CNS94" s="789"/>
      <c r="CNT94" s="789"/>
      <c r="CNU94" s="789"/>
      <c r="CNV94" s="789"/>
      <c r="CNW94" s="789"/>
      <c r="CNX94" s="789"/>
      <c r="CNY94" s="789"/>
      <c r="CNZ94" s="789"/>
      <c r="COA94" s="789"/>
      <c r="COB94" s="789"/>
      <c r="COC94" s="789"/>
      <c r="COD94" s="789"/>
      <c r="COE94" s="789"/>
      <c r="COF94" s="789"/>
      <c r="COG94" s="789"/>
      <c r="COH94" s="789"/>
      <c r="COI94" s="789"/>
      <c r="COJ94" s="789"/>
      <c r="COK94" s="789"/>
      <c r="COL94" s="789"/>
      <c r="COM94" s="789"/>
      <c r="CON94" s="789"/>
      <c r="COO94" s="789"/>
      <c r="COP94" s="789"/>
      <c r="COQ94" s="789"/>
      <c r="COR94" s="789"/>
      <c r="COS94" s="789"/>
      <c r="COT94" s="789"/>
      <c r="COU94" s="789"/>
      <c r="COV94" s="789"/>
      <c r="COW94" s="789"/>
      <c r="COX94" s="789"/>
      <c r="COY94" s="789"/>
      <c r="COZ94" s="789"/>
      <c r="CPA94" s="789"/>
      <c r="CPB94" s="789"/>
      <c r="CPC94" s="789"/>
      <c r="CPD94" s="789"/>
      <c r="CPE94" s="789"/>
      <c r="CPF94" s="789"/>
      <c r="CPG94" s="789"/>
      <c r="CPH94" s="789"/>
      <c r="CPI94" s="789"/>
      <c r="CPJ94" s="789"/>
      <c r="CPK94" s="789"/>
      <c r="CPL94" s="789"/>
      <c r="CPM94" s="789"/>
      <c r="CPN94" s="789"/>
      <c r="CPO94" s="789"/>
      <c r="CPP94" s="789"/>
      <c r="CPQ94" s="789"/>
      <c r="CPR94" s="789"/>
      <c r="CPS94" s="789"/>
      <c r="CPT94" s="789"/>
      <c r="CPU94" s="789"/>
      <c r="CPV94" s="789"/>
      <c r="CPW94" s="789"/>
      <c r="CPX94" s="789"/>
      <c r="CPY94" s="789"/>
      <c r="CPZ94" s="789"/>
      <c r="CQA94" s="789"/>
      <c r="CQB94" s="789"/>
      <c r="CQC94" s="789"/>
      <c r="CQD94" s="789"/>
      <c r="CQE94" s="789"/>
      <c r="CQF94" s="789"/>
      <c r="CQG94" s="789"/>
      <c r="CQH94" s="789"/>
      <c r="CQI94" s="789"/>
      <c r="CQJ94" s="789"/>
      <c r="CQK94" s="789"/>
      <c r="CQL94" s="789"/>
      <c r="CQM94" s="789"/>
      <c r="CQN94" s="789"/>
      <c r="CQO94" s="789"/>
      <c r="CQP94" s="789"/>
      <c r="CQQ94" s="789"/>
      <c r="CQR94" s="789"/>
      <c r="CQS94" s="789"/>
      <c r="CQT94" s="789"/>
      <c r="CQU94" s="789"/>
      <c r="CQV94" s="789"/>
      <c r="CQW94" s="789"/>
      <c r="CQX94" s="789"/>
      <c r="CQY94" s="789"/>
      <c r="CQZ94" s="789"/>
      <c r="CRA94" s="789"/>
      <c r="CRB94" s="789"/>
      <c r="CRC94" s="789"/>
      <c r="CRD94" s="789"/>
      <c r="CRE94" s="789"/>
      <c r="CRF94" s="789"/>
      <c r="CRG94" s="789"/>
      <c r="CRH94" s="789"/>
      <c r="CRI94" s="789"/>
      <c r="CRJ94" s="789"/>
      <c r="CRK94" s="789"/>
      <c r="CRL94" s="789"/>
      <c r="CRM94" s="789"/>
      <c r="CRN94" s="789"/>
      <c r="CRO94" s="789"/>
      <c r="CRP94" s="789"/>
      <c r="CRQ94" s="789"/>
      <c r="CRR94" s="789"/>
      <c r="CRS94" s="789"/>
      <c r="CRT94" s="789"/>
      <c r="CRU94" s="789"/>
      <c r="CRV94" s="789"/>
      <c r="CRW94" s="789"/>
      <c r="CRX94" s="789"/>
      <c r="CRY94" s="789"/>
      <c r="CRZ94" s="789"/>
      <c r="CSA94" s="789"/>
      <c r="CSB94" s="789"/>
      <c r="CSC94" s="789"/>
      <c r="CSD94" s="789"/>
      <c r="CSE94" s="789"/>
      <c r="CSF94" s="789"/>
      <c r="CSG94" s="789"/>
      <c r="CSH94" s="789"/>
      <c r="CSI94" s="789"/>
      <c r="CSJ94" s="789"/>
      <c r="CSK94" s="789"/>
      <c r="CSL94" s="789"/>
      <c r="CSM94" s="789"/>
      <c r="CSN94" s="789"/>
      <c r="CSO94" s="789"/>
      <c r="CSP94" s="789"/>
      <c r="CSQ94" s="789"/>
      <c r="CSR94" s="789"/>
      <c r="CSS94" s="789"/>
      <c r="CST94" s="789"/>
      <c r="CSU94" s="789"/>
      <c r="CSV94" s="789"/>
      <c r="CSW94" s="789"/>
      <c r="CSX94" s="789"/>
      <c r="CSY94" s="789"/>
      <c r="CSZ94" s="789"/>
      <c r="CTA94" s="789"/>
      <c r="CTB94" s="789"/>
      <c r="CTC94" s="789"/>
      <c r="CTD94" s="789"/>
      <c r="CTE94" s="789"/>
      <c r="CTF94" s="789"/>
      <c r="CTG94" s="789"/>
      <c r="CTH94" s="789"/>
      <c r="CTI94" s="789"/>
      <c r="CTJ94" s="789"/>
      <c r="CTK94" s="789"/>
      <c r="CTL94" s="789"/>
      <c r="CTM94" s="789"/>
      <c r="CTN94" s="789"/>
      <c r="CTO94" s="789"/>
      <c r="CTP94" s="789"/>
      <c r="CTQ94" s="789"/>
      <c r="CTR94" s="789"/>
      <c r="CTS94" s="789"/>
      <c r="CTT94" s="789"/>
      <c r="CTU94" s="789"/>
      <c r="CTV94" s="789"/>
      <c r="CTW94" s="789"/>
      <c r="CTX94" s="789"/>
      <c r="CTY94" s="789"/>
      <c r="CTZ94" s="789"/>
      <c r="CUA94" s="789"/>
      <c r="CUB94" s="789"/>
      <c r="CUC94" s="789"/>
      <c r="CUD94" s="789"/>
      <c r="CUE94" s="789"/>
      <c r="CUF94" s="789"/>
      <c r="CUG94" s="789"/>
      <c r="CUH94" s="789"/>
      <c r="CUI94" s="789"/>
      <c r="CUJ94" s="789"/>
      <c r="CUK94" s="789"/>
      <c r="CUL94" s="789"/>
      <c r="CUM94" s="789"/>
      <c r="CUN94" s="789"/>
      <c r="CUO94" s="789"/>
      <c r="CUP94" s="789"/>
      <c r="CUQ94" s="789"/>
      <c r="CUR94" s="789"/>
      <c r="CUS94" s="789"/>
      <c r="CUT94" s="789"/>
      <c r="CUU94" s="789"/>
      <c r="CUV94" s="789"/>
      <c r="CUW94" s="789"/>
      <c r="CUX94" s="789"/>
      <c r="CUY94" s="789"/>
      <c r="CUZ94" s="789"/>
      <c r="CVA94" s="789"/>
      <c r="CVB94" s="789"/>
      <c r="CVC94" s="789"/>
      <c r="CVD94" s="789"/>
      <c r="CVE94" s="789"/>
      <c r="CVF94" s="789"/>
      <c r="CVG94" s="789"/>
      <c r="CVH94" s="789"/>
      <c r="CVI94" s="789"/>
      <c r="CVJ94" s="789"/>
      <c r="CVK94" s="789"/>
      <c r="CVL94" s="789"/>
      <c r="CVM94" s="789"/>
      <c r="CVN94" s="789"/>
      <c r="CVO94" s="789"/>
      <c r="CVP94" s="789"/>
      <c r="CVQ94" s="789"/>
      <c r="CVR94" s="789"/>
      <c r="CVS94" s="789"/>
      <c r="CVT94" s="789"/>
      <c r="CVU94" s="789"/>
      <c r="CVV94" s="789"/>
      <c r="CVW94" s="789"/>
      <c r="CVX94" s="789"/>
      <c r="CVY94" s="789"/>
      <c r="CVZ94" s="789"/>
      <c r="CWA94" s="789"/>
      <c r="CWB94" s="789"/>
      <c r="CWC94" s="789"/>
      <c r="CWD94" s="789"/>
      <c r="CWE94" s="789"/>
      <c r="CWF94" s="789"/>
      <c r="CWG94" s="789"/>
      <c r="CWH94" s="789"/>
      <c r="CWI94" s="789"/>
      <c r="CWJ94" s="789"/>
      <c r="CWK94" s="789"/>
      <c r="CWL94" s="789"/>
      <c r="CWM94" s="789"/>
      <c r="CWN94" s="789"/>
      <c r="CWO94" s="789"/>
      <c r="CWP94" s="789"/>
      <c r="CWQ94" s="789"/>
      <c r="CWR94" s="789"/>
      <c r="CWS94" s="789"/>
      <c r="CWT94" s="789"/>
      <c r="CWU94" s="789"/>
      <c r="CWV94" s="789"/>
      <c r="CWW94" s="789"/>
      <c r="CWX94" s="789"/>
      <c r="CWY94" s="789"/>
      <c r="CWZ94" s="789"/>
      <c r="CXA94" s="789"/>
      <c r="CXB94" s="789"/>
      <c r="CXC94" s="789"/>
      <c r="CXD94" s="789"/>
      <c r="CXE94" s="789"/>
      <c r="CXF94" s="789"/>
      <c r="CXG94" s="789"/>
      <c r="CXH94" s="789"/>
      <c r="CXI94" s="789"/>
      <c r="CXJ94" s="789"/>
      <c r="CXK94" s="789"/>
      <c r="CXL94" s="789"/>
      <c r="CXM94" s="789"/>
      <c r="CXN94" s="789"/>
      <c r="CXO94" s="789"/>
      <c r="CXP94" s="789"/>
      <c r="CXQ94" s="789"/>
      <c r="CXR94" s="789"/>
      <c r="CXS94" s="789"/>
      <c r="CXT94" s="789"/>
      <c r="CXU94" s="789"/>
      <c r="CXV94" s="789"/>
      <c r="CXW94" s="789"/>
      <c r="CXX94" s="789"/>
      <c r="CXY94" s="789"/>
      <c r="CXZ94" s="789"/>
      <c r="CYA94" s="789"/>
      <c r="CYB94" s="789"/>
      <c r="CYC94" s="789"/>
      <c r="CYD94" s="789"/>
      <c r="CYE94" s="789"/>
      <c r="CYF94" s="789"/>
      <c r="CYG94" s="789"/>
      <c r="CYH94" s="789"/>
      <c r="CYI94" s="789"/>
      <c r="CYJ94" s="789"/>
      <c r="CYK94" s="789"/>
      <c r="CYL94" s="789"/>
      <c r="CYM94" s="789"/>
      <c r="CYN94" s="789"/>
      <c r="CYO94" s="789"/>
      <c r="CYP94" s="789"/>
      <c r="CYQ94" s="789"/>
      <c r="CYR94" s="789"/>
      <c r="CYS94" s="789"/>
      <c r="CYT94" s="789"/>
      <c r="CYU94" s="789"/>
      <c r="CYV94" s="789"/>
      <c r="CYW94" s="789"/>
      <c r="CYX94" s="789"/>
      <c r="CYY94" s="789"/>
      <c r="CYZ94" s="789"/>
      <c r="CZA94" s="789"/>
      <c r="CZB94" s="789"/>
      <c r="CZC94" s="789"/>
      <c r="CZD94" s="789"/>
      <c r="CZE94" s="789"/>
      <c r="CZF94" s="789"/>
      <c r="CZG94" s="789"/>
      <c r="CZH94" s="789"/>
      <c r="CZI94" s="789"/>
      <c r="CZJ94" s="789"/>
      <c r="CZK94" s="789"/>
      <c r="CZL94" s="789"/>
      <c r="CZM94" s="789"/>
      <c r="CZN94" s="789"/>
      <c r="CZO94" s="789"/>
      <c r="CZP94" s="789"/>
      <c r="CZQ94" s="789"/>
      <c r="CZR94" s="789"/>
      <c r="CZS94" s="789"/>
      <c r="CZT94" s="789"/>
      <c r="CZU94" s="789"/>
      <c r="CZV94" s="789"/>
      <c r="CZW94" s="789"/>
      <c r="CZX94" s="789"/>
      <c r="CZY94" s="789"/>
      <c r="CZZ94" s="789"/>
      <c r="DAA94" s="789"/>
      <c r="DAB94" s="789"/>
      <c r="DAC94" s="789"/>
      <c r="DAD94" s="789"/>
      <c r="DAE94" s="789"/>
      <c r="DAF94" s="789"/>
      <c r="DAG94" s="789"/>
      <c r="DAH94" s="789"/>
      <c r="DAI94" s="789"/>
      <c r="DAJ94" s="789"/>
      <c r="DAK94" s="789"/>
      <c r="DAL94" s="789"/>
      <c r="DAM94" s="789"/>
      <c r="DAN94" s="789"/>
      <c r="DAO94" s="789"/>
      <c r="DAP94" s="789"/>
      <c r="DAQ94" s="789"/>
      <c r="DAR94" s="789"/>
      <c r="DAS94" s="789"/>
      <c r="DAT94" s="789"/>
      <c r="DAU94" s="789"/>
      <c r="DAV94" s="789"/>
      <c r="DAW94" s="789"/>
      <c r="DAX94" s="789"/>
      <c r="DAY94" s="789"/>
      <c r="DAZ94" s="789"/>
      <c r="DBA94" s="789"/>
      <c r="DBB94" s="789"/>
      <c r="DBC94" s="789"/>
      <c r="DBD94" s="789"/>
      <c r="DBE94" s="789"/>
      <c r="DBF94" s="789"/>
      <c r="DBG94" s="789"/>
      <c r="DBH94" s="789"/>
      <c r="DBI94" s="789"/>
      <c r="DBJ94" s="789"/>
      <c r="DBK94" s="789"/>
      <c r="DBL94" s="789"/>
      <c r="DBM94" s="789"/>
      <c r="DBN94" s="789"/>
      <c r="DBO94" s="789"/>
      <c r="DBP94" s="789"/>
      <c r="DBQ94" s="789"/>
      <c r="DBR94" s="789"/>
      <c r="DBS94" s="789"/>
      <c r="DBT94" s="789"/>
      <c r="DBU94" s="789"/>
      <c r="DBV94" s="789"/>
      <c r="DBW94" s="789"/>
      <c r="DBX94" s="789"/>
      <c r="DBY94" s="789"/>
      <c r="DBZ94" s="789"/>
      <c r="DCA94" s="789"/>
      <c r="DCB94" s="789"/>
      <c r="DCC94" s="789"/>
      <c r="DCD94" s="789"/>
      <c r="DCE94" s="789"/>
      <c r="DCF94" s="789"/>
      <c r="DCG94" s="789"/>
      <c r="DCH94" s="789"/>
      <c r="DCI94" s="789"/>
      <c r="DCJ94" s="789"/>
      <c r="DCK94" s="789"/>
      <c r="DCL94" s="789"/>
      <c r="DCM94" s="789"/>
      <c r="DCN94" s="789"/>
      <c r="DCO94" s="789"/>
      <c r="DCP94" s="789"/>
      <c r="DCQ94" s="789"/>
      <c r="DCR94" s="789"/>
      <c r="DCS94" s="789"/>
      <c r="DCT94" s="789"/>
      <c r="DCU94" s="789"/>
      <c r="DCV94" s="789"/>
      <c r="DCW94" s="789"/>
      <c r="DCX94" s="789"/>
      <c r="DCY94" s="789"/>
      <c r="DCZ94" s="789"/>
      <c r="DDA94" s="789"/>
      <c r="DDB94" s="789"/>
      <c r="DDC94" s="789"/>
      <c r="DDD94" s="789"/>
      <c r="DDE94" s="789"/>
      <c r="DDF94" s="789"/>
      <c r="DDG94" s="789"/>
      <c r="DDH94" s="789"/>
      <c r="DDI94" s="789"/>
      <c r="DDJ94" s="789"/>
      <c r="DDK94" s="789"/>
      <c r="DDL94" s="789"/>
      <c r="DDM94" s="789"/>
      <c r="DDN94" s="789"/>
      <c r="DDO94" s="789"/>
      <c r="DDP94" s="789"/>
      <c r="DDQ94" s="789"/>
      <c r="DDR94" s="789"/>
      <c r="DDS94" s="789"/>
      <c r="DDT94" s="789"/>
      <c r="DDU94" s="789"/>
      <c r="DDV94" s="789"/>
      <c r="DDW94" s="789"/>
      <c r="DDX94" s="789"/>
      <c r="DDY94" s="789"/>
      <c r="DDZ94" s="789"/>
      <c r="DEA94" s="789"/>
      <c r="DEB94" s="789"/>
      <c r="DEC94" s="789"/>
      <c r="DED94" s="789"/>
      <c r="DEE94" s="789"/>
      <c r="DEF94" s="789"/>
      <c r="DEG94" s="789"/>
      <c r="DEH94" s="789"/>
      <c r="DEI94" s="789"/>
      <c r="DEJ94" s="789"/>
      <c r="DEK94" s="789"/>
      <c r="DEL94" s="789"/>
      <c r="DEM94" s="789"/>
      <c r="DEN94" s="789"/>
      <c r="DEO94" s="789"/>
      <c r="DEP94" s="789"/>
      <c r="DEQ94" s="789"/>
      <c r="DER94" s="789"/>
      <c r="DES94" s="789"/>
      <c r="DET94" s="789"/>
      <c r="DEU94" s="789"/>
      <c r="DEV94" s="789"/>
      <c r="DEW94" s="789"/>
      <c r="DEX94" s="789"/>
      <c r="DEY94" s="789"/>
      <c r="DEZ94" s="789"/>
      <c r="DFA94" s="789"/>
      <c r="DFB94" s="789"/>
      <c r="DFC94" s="789"/>
      <c r="DFD94" s="789"/>
      <c r="DFE94" s="789"/>
      <c r="DFF94" s="789"/>
      <c r="DFG94" s="789"/>
      <c r="DFH94" s="789"/>
      <c r="DFI94" s="789"/>
      <c r="DFJ94" s="789"/>
      <c r="DFK94" s="789"/>
      <c r="DFL94" s="789"/>
      <c r="DFM94" s="789"/>
      <c r="DFN94" s="789"/>
      <c r="DFO94" s="789"/>
      <c r="DFP94" s="789"/>
      <c r="DFQ94" s="789"/>
      <c r="DFR94" s="789"/>
      <c r="DFS94" s="789"/>
      <c r="DFT94" s="789"/>
      <c r="DFU94" s="789"/>
      <c r="DFV94" s="789"/>
      <c r="DFW94" s="789"/>
      <c r="DFX94" s="789"/>
      <c r="DFY94" s="789"/>
      <c r="DFZ94" s="789"/>
      <c r="DGA94" s="789"/>
      <c r="DGB94" s="789"/>
      <c r="DGC94" s="789"/>
      <c r="DGD94" s="789"/>
      <c r="DGE94" s="789"/>
      <c r="DGF94" s="789"/>
      <c r="DGG94" s="789"/>
      <c r="DGH94" s="789"/>
      <c r="DGI94" s="789"/>
      <c r="DGJ94" s="789"/>
      <c r="DGK94" s="789"/>
      <c r="DGL94" s="789"/>
      <c r="DGM94" s="789"/>
      <c r="DGN94" s="789"/>
      <c r="DGO94" s="789"/>
      <c r="DGP94" s="789"/>
      <c r="DGQ94" s="789"/>
      <c r="DGR94" s="789"/>
      <c r="DGS94" s="789"/>
      <c r="DGT94" s="789"/>
      <c r="DGU94" s="789"/>
      <c r="DGV94" s="789"/>
      <c r="DGW94" s="789"/>
      <c r="DGX94" s="789"/>
      <c r="DGY94" s="789"/>
      <c r="DGZ94" s="789"/>
      <c r="DHA94" s="789"/>
      <c r="DHB94" s="789"/>
      <c r="DHC94" s="789"/>
      <c r="DHD94" s="789"/>
      <c r="DHE94" s="789"/>
      <c r="DHF94" s="789"/>
      <c r="DHG94" s="789"/>
      <c r="DHH94" s="789"/>
      <c r="DHI94" s="789"/>
      <c r="DHJ94" s="789"/>
      <c r="DHK94" s="789"/>
      <c r="DHL94" s="789"/>
      <c r="DHM94" s="789"/>
      <c r="DHN94" s="789"/>
      <c r="DHO94" s="789"/>
      <c r="DHP94" s="789"/>
      <c r="DHQ94" s="789"/>
      <c r="DHR94" s="789"/>
      <c r="DHS94" s="789"/>
      <c r="DHT94" s="789"/>
      <c r="DHU94" s="789"/>
      <c r="DHV94" s="789"/>
      <c r="DHW94" s="789"/>
      <c r="DHX94" s="789"/>
      <c r="DHY94" s="789"/>
      <c r="DHZ94" s="789"/>
      <c r="DIA94" s="789"/>
      <c r="DIB94" s="789"/>
      <c r="DIC94" s="789"/>
      <c r="DID94" s="789"/>
      <c r="DIE94" s="789"/>
      <c r="DIF94" s="789"/>
      <c r="DIG94" s="789"/>
      <c r="DIH94" s="789"/>
      <c r="DII94" s="789"/>
      <c r="DIJ94" s="789"/>
      <c r="DIK94" s="789"/>
      <c r="DIL94" s="789"/>
      <c r="DIM94" s="789"/>
      <c r="DIN94" s="789"/>
      <c r="DIO94" s="789"/>
      <c r="DIP94" s="789"/>
      <c r="DIQ94" s="789"/>
      <c r="DIR94" s="789"/>
      <c r="DIS94" s="789"/>
      <c r="DIT94" s="789"/>
      <c r="DIU94" s="789"/>
      <c r="DIV94" s="789"/>
      <c r="DIW94" s="789"/>
      <c r="DIX94" s="789"/>
      <c r="DIY94" s="789"/>
      <c r="DIZ94" s="789"/>
      <c r="DJA94" s="789"/>
      <c r="DJB94" s="789"/>
      <c r="DJC94" s="789"/>
      <c r="DJD94" s="789"/>
      <c r="DJE94" s="789"/>
      <c r="DJF94" s="789"/>
      <c r="DJG94" s="789"/>
      <c r="DJH94" s="789"/>
      <c r="DJI94" s="789"/>
      <c r="DJJ94" s="789"/>
      <c r="DJK94" s="789"/>
      <c r="DJL94" s="789"/>
      <c r="DJM94" s="789"/>
      <c r="DJN94" s="789"/>
      <c r="DJO94" s="789"/>
      <c r="DJP94" s="789"/>
      <c r="DJQ94" s="789"/>
      <c r="DJR94" s="789"/>
      <c r="DJS94" s="789"/>
      <c r="DJT94" s="789"/>
      <c r="DJU94" s="789"/>
      <c r="DJV94" s="789"/>
      <c r="DJW94" s="789"/>
      <c r="DJX94" s="789"/>
      <c r="DJY94" s="789"/>
      <c r="DJZ94" s="789"/>
      <c r="DKA94" s="789"/>
      <c r="DKB94" s="789"/>
      <c r="DKC94" s="789"/>
      <c r="DKD94" s="789"/>
      <c r="DKE94" s="789"/>
      <c r="DKF94" s="789"/>
      <c r="DKG94" s="789"/>
      <c r="DKH94" s="789"/>
      <c r="DKI94" s="789"/>
      <c r="DKJ94" s="789"/>
      <c r="DKK94" s="789"/>
      <c r="DKL94" s="789"/>
      <c r="DKM94" s="789"/>
      <c r="DKN94" s="789"/>
      <c r="DKO94" s="789"/>
      <c r="DKP94" s="789"/>
      <c r="DKQ94" s="789"/>
      <c r="DKR94" s="789"/>
      <c r="DKS94" s="789"/>
      <c r="DKT94" s="789"/>
      <c r="DKU94" s="789"/>
      <c r="DKV94" s="789"/>
      <c r="DKW94" s="789"/>
      <c r="DKX94" s="789"/>
      <c r="DKY94" s="789"/>
      <c r="DKZ94" s="789"/>
      <c r="DLA94" s="789"/>
      <c r="DLB94" s="789"/>
      <c r="DLC94" s="789"/>
      <c r="DLD94" s="789"/>
      <c r="DLE94" s="789"/>
      <c r="DLF94" s="789"/>
      <c r="DLG94" s="789"/>
      <c r="DLH94" s="789"/>
      <c r="DLI94" s="789"/>
      <c r="DLJ94" s="789"/>
      <c r="DLK94" s="789"/>
      <c r="DLL94" s="789"/>
      <c r="DLM94" s="789"/>
      <c r="DLN94" s="789"/>
      <c r="DLO94" s="789"/>
      <c r="DLP94" s="789"/>
      <c r="DLQ94" s="789"/>
      <c r="DLR94" s="789"/>
      <c r="DLS94" s="789"/>
      <c r="DLT94" s="789"/>
      <c r="DLU94" s="789"/>
      <c r="DLV94" s="789"/>
      <c r="DLW94" s="789"/>
      <c r="DLX94" s="789"/>
      <c r="DLY94" s="789"/>
      <c r="DLZ94" s="789"/>
      <c r="DMA94" s="789"/>
      <c r="DMB94" s="789"/>
      <c r="DMC94" s="789"/>
      <c r="DMD94" s="789"/>
      <c r="DME94" s="789"/>
      <c r="DMF94" s="789"/>
      <c r="DMG94" s="789"/>
      <c r="DMH94" s="789"/>
      <c r="DMI94" s="789"/>
      <c r="DMJ94" s="789"/>
      <c r="DMK94" s="789"/>
      <c r="DML94" s="789"/>
      <c r="DMM94" s="789"/>
      <c r="DMN94" s="789"/>
      <c r="DMO94" s="789"/>
      <c r="DMP94" s="789"/>
      <c r="DMQ94" s="789"/>
      <c r="DMR94" s="789"/>
      <c r="DMS94" s="789"/>
      <c r="DMT94" s="789"/>
      <c r="DMU94" s="789"/>
      <c r="DMV94" s="789"/>
      <c r="DMW94" s="789"/>
      <c r="DMX94" s="789"/>
      <c r="DMY94" s="789"/>
      <c r="DMZ94" s="789"/>
      <c r="DNA94" s="789"/>
      <c r="DNB94" s="789"/>
      <c r="DNC94" s="789"/>
      <c r="DND94" s="789"/>
      <c r="DNE94" s="789"/>
      <c r="DNF94" s="789"/>
      <c r="DNG94" s="789"/>
      <c r="DNH94" s="789"/>
      <c r="DNI94" s="789"/>
      <c r="DNJ94" s="789"/>
      <c r="DNK94" s="789"/>
      <c r="DNL94" s="789"/>
      <c r="DNM94" s="789"/>
      <c r="DNN94" s="789"/>
      <c r="DNO94" s="789"/>
      <c r="DNP94" s="789"/>
      <c r="DNQ94" s="789"/>
      <c r="DNR94" s="789"/>
      <c r="DNS94" s="789"/>
      <c r="DNT94" s="789"/>
      <c r="DNU94" s="789"/>
      <c r="DNV94" s="789"/>
      <c r="DNW94" s="789"/>
      <c r="DNX94" s="789"/>
      <c r="DNY94" s="789"/>
      <c r="DNZ94" s="789"/>
      <c r="DOA94" s="789"/>
      <c r="DOB94" s="789"/>
      <c r="DOC94" s="789"/>
      <c r="DOD94" s="789"/>
      <c r="DOE94" s="789"/>
      <c r="DOF94" s="789"/>
      <c r="DOG94" s="789"/>
      <c r="DOH94" s="789"/>
      <c r="DOI94" s="789"/>
      <c r="DOJ94" s="789"/>
      <c r="DOK94" s="789"/>
      <c r="DOL94" s="789"/>
      <c r="DOM94" s="789"/>
      <c r="DON94" s="789"/>
      <c r="DOO94" s="789"/>
      <c r="DOP94" s="789"/>
      <c r="DOQ94" s="789"/>
      <c r="DOR94" s="789"/>
      <c r="DOS94" s="789"/>
      <c r="DOT94" s="789"/>
      <c r="DOU94" s="789"/>
      <c r="DOV94" s="789"/>
      <c r="DOW94" s="789"/>
      <c r="DOX94" s="789"/>
      <c r="DOY94" s="789"/>
      <c r="DOZ94" s="789"/>
      <c r="DPA94" s="789"/>
      <c r="DPB94" s="789"/>
      <c r="DPC94" s="789"/>
      <c r="DPD94" s="789"/>
      <c r="DPE94" s="789"/>
      <c r="DPF94" s="789"/>
      <c r="DPG94" s="789"/>
      <c r="DPH94" s="789"/>
      <c r="DPI94" s="789"/>
      <c r="DPJ94" s="789"/>
      <c r="DPK94" s="789"/>
      <c r="DPL94" s="789"/>
      <c r="DPM94" s="789"/>
      <c r="DPN94" s="789"/>
      <c r="DPO94" s="789"/>
      <c r="DPP94" s="789"/>
      <c r="DPQ94" s="789"/>
      <c r="DPR94" s="789"/>
      <c r="DPS94" s="789"/>
      <c r="DPT94" s="789"/>
      <c r="DPU94" s="789"/>
      <c r="DPV94" s="789"/>
      <c r="DPW94" s="789"/>
      <c r="DPX94" s="789"/>
      <c r="DPY94" s="789"/>
      <c r="DPZ94" s="789"/>
      <c r="DQA94" s="789"/>
      <c r="DQB94" s="789"/>
      <c r="DQC94" s="789"/>
      <c r="DQD94" s="789"/>
      <c r="DQE94" s="789"/>
      <c r="DQF94" s="789"/>
      <c r="DQG94" s="789"/>
      <c r="DQH94" s="789"/>
      <c r="DQI94" s="789"/>
      <c r="DQJ94" s="789"/>
      <c r="DQK94" s="789"/>
      <c r="DQL94" s="789"/>
      <c r="DQM94" s="789"/>
      <c r="DQN94" s="789"/>
      <c r="DQO94" s="789"/>
      <c r="DQP94" s="789"/>
      <c r="DQQ94" s="789"/>
      <c r="DQR94" s="789"/>
      <c r="DQS94" s="789"/>
      <c r="DQT94" s="789"/>
      <c r="DQU94" s="789"/>
      <c r="DQV94" s="789"/>
      <c r="DQW94" s="789"/>
      <c r="DQX94" s="789"/>
      <c r="DQY94" s="789"/>
      <c r="DQZ94" s="789"/>
      <c r="DRA94" s="789"/>
      <c r="DRB94" s="789"/>
      <c r="DRC94" s="789"/>
      <c r="DRD94" s="789"/>
      <c r="DRE94" s="789"/>
      <c r="DRF94" s="789"/>
      <c r="DRG94" s="789"/>
      <c r="DRH94" s="789"/>
      <c r="DRI94" s="789"/>
      <c r="DRJ94" s="789"/>
      <c r="DRK94" s="789"/>
      <c r="DRL94" s="789"/>
      <c r="DRM94" s="789"/>
      <c r="DRN94" s="789"/>
      <c r="DRO94" s="789"/>
      <c r="DRP94" s="789"/>
      <c r="DRQ94" s="789"/>
      <c r="DRR94" s="789"/>
      <c r="DRS94" s="789"/>
      <c r="DRT94" s="789"/>
      <c r="DRU94" s="789"/>
      <c r="DRV94" s="789"/>
      <c r="DRW94" s="789"/>
      <c r="DRX94" s="789"/>
      <c r="DRY94" s="789"/>
      <c r="DRZ94" s="789"/>
      <c r="DSA94" s="789"/>
      <c r="DSB94" s="789"/>
      <c r="DSC94" s="789"/>
      <c r="DSD94" s="789"/>
      <c r="DSE94" s="789"/>
      <c r="DSF94" s="789"/>
      <c r="DSG94" s="789"/>
      <c r="DSH94" s="789"/>
      <c r="DSI94" s="789"/>
      <c r="DSJ94" s="789"/>
      <c r="DSK94" s="789"/>
      <c r="DSL94" s="789"/>
      <c r="DSM94" s="789"/>
      <c r="DSN94" s="789"/>
      <c r="DSO94" s="789"/>
      <c r="DSP94" s="789"/>
      <c r="DSQ94" s="789"/>
      <c r="DSR94" s="789"/>
      <c r="DSS94" s="789"/>
      <c r="DST94" s="789"/>
      <c r="DSU94" s="789"/>
      <c r="DSV94" s="789"/>
      <c r="DSW94" s="789"/>
      <c r="DSX94" s="789"/>
      <c r="DSY94" s="789"/>
      <c r="DSZ94" s="789"/>
      <c r="DTA94" s="789"/>
      <c r="DTB94" s="789"/>
      <c r="DTC94" s="789"/>
      <c r="DTD94" s="789"/>
      <c r="DTE94" s="789"/>
      <c r="DTF94" s="789"/>
      <c r="DTG94" s="789"/>
      <c r="DTH94" s="789"/>
      <c r="DTI94" s="789"/>
      <c r="DTJ94" s="789"/>
      <c r="DTK94" s="789"/>
      <c r="DTL94" s="789"/>
      <c r="DTM94" s="789"/>
      <c r="DTN94" s="789"/>
      <c r="DTO94" s="789"/>
      <c r="DTP94" s="789"/>
      <c r="DTQ94" s="789"/>
      <c r="DTR94" s="789"/>
      <c r="DTS94" s="789"/>
      <c r="DTT94" s="789"/>
      <c r="DTU94" s="789"/>
      <c r="DTV94" s="789"/>
      <c r="DTW94" s="789"/>
      <c r="DTX94" s="789"/>
      <c r="DTY94" s="789"/>
      <c r="DTZ94" s="789"/>
      <c r="DUA94" s="789"/>
      <c r="DUB94" s="789"/>
      <c r="DUC94" s="789"/>
      <c r="DUD94" s="789"/>
      <c r="DUE94" s="789"/>
      <c r="DUF94" s="789"/>
      <c r="DUG94" s="789"/>
      <c r="DUH94" s="789"/>
      <c r="DUI94" s="789"/>
      <c r="DUJ94" s="789"/>
      <c r="DUK94" s="789"/>
      <c r="DUL94" s="789"/>
      <c r="DUM94" s="789"/>
      <c r="DUN94" s="789"/>
      <c r="DUO94" s="789"/>
      <c r="DUP94" s="789"/>
      <c r="DUQ94" s="789"/>
      <c r="DUR94" s="789"/>
      <c r="DUS94" s="789"/>
      <c r="DUT94" s="789"/>
      <c r="DUU94" s="789"/>
      <c r="DUV94" s="789"/>
      <c r="DUW94" s="789"/>
      <c r="DUX94" s="789"/>
      <c r="DUY94" s="789"/>
      <c r="DUZ94" s="789"/>
      <c r="DVA94" s="789"/>
      <c r="DVB94" s="789"/>
      <c r="DVC94" s="789"/>
      <c r="DVD94" s="789"/>
      <c r="DVE94" s="789"/>
      <c r="DVF94" s="789"/>
      <c r="DVG94" s="789"/>
      <c r="DVH94" s="789"/>
      <c r="DVI94" s="789"/>
      <c r="DVJ94" s="789"/>
      <c r="DVK94" s="789"/>
      <c r="DVL94" s="789"/>
      <c r="DVM94" s="789"/>
      <c r="DVN94" s="789"/>
      <c r="DVO94" s="789"/>
      <c r="DVP94" s="789"/>
      <c r="DVQ94" s="789"/>
      <c r="DVR94" s="789"/>
      <c r="DVS94" s="789"/>
      <c r="DVT94" s="789"/>
      <c r="DVU94" s="789"/>
      <c r="DVV94" s="789"/>
      <c r="DVW94" s="789"/>
      <c r="DVX94" s="789"/>
      <c r="DVY94" s="789"/>
      <c r="DVZ94" s="789"/>
      <c r="DWA94" s="789"/>
      <c r="DWB94" s="789"/>
      <c r="DWC94" s="789"/>
      <c r="DWD94" s="789"/>
      <c r="DWE94" s="789"/>
      <c r="DWF94" s="789"/>
      <c r="DWG94" s="789"/>
      <c r="DWH94" s="789"/>
      <c r="DWI94" s="789"/>
      <c r="DWJ94" s="789"/>
      <c r="DWK94" s="789"/>
      <c r="DWL94" s="789"/>
      <c r="DWM94" s="789"/>
      <c r="DWN94" s="789"/>
      <c r="DWO94" s="789"/>
      <c r="DWP94" s="789"/>
      <c r="DWQ94" s="789"/>
      <c r="DWR94" s="789"/>
      <c r="DWS94" s="789"/>
      <c r="DWT94" s="789"/>
      <c r="DWU94" s="789"/>
      <c r="DWV94" s="789"/>
      <c r="DWW94" s="789"/>
      <c r="DWX94" s="789"/>
      <c r="DWY94" s="789"/>
      <c r="DWZ94" s="789"/>
      <c r="DXA94" s="789"/>
      <c r="DXB94" s="789"/>
      <c r="DXC94" s="789"/>
      <c r="DXD94" s="789"/>
      <c r="DXE94" s="789"/>
      <c r="DXF94" s="789"/>
      <c r="DXG94" s="789"/>
      <c r="DXH94" s="789"/>
      <c r="DXI94" s="789"/>
      <c r="DXJ94" s="789"/>
      <c r="DXK94" s="789"/>
      <c r="DXL94" s="789"/>
      <c r="DXM94" s="789"/>
      <c r="DXN94" s="789"/>
      <c r="DXO94" s="789"/>
      <c r="DXP94" s="789"/>
      <c r="DXQ94" s="789"/>
      <c r="DXR94" s="789"/>
      <c r="DXS94" s="789"/>
      <c r="DXT94" s="789"/>
      <c r="DXU94" s="789"/>
      <c r="DXV94" s="789"/>
      <c r="DXW94" s="789"/>
      <c r="DXX94" s="789"/>
      <c r="DXY94" s="789"/>
      <c r="DXZ94" s="789"/>
      <c r="DYA94" s="789"/>
      <c r="DYB94" s="789"/>
      <c r="DYC94" s="789"/>
      <c r="DYD94" s="789"/>
      <c r="DYE94" s="789"/>
      <c r="DYF94" s="789"/>
      <c r="DYG94" s="789"/>
      <c r="DYH94" s="789"/>
      <c r="DYI94" s="789"/>
      <c r="DYJ94" s="789"/>
      <c r="DYK94" s="789"/>
      <c r="DYL94" s="789"/>
      <c r="DYM94" s="789"/>
      <c r="DYN94" s="789"/>
      <c r="DYO94" s="789"/>
      <c r="DYP94" s="789"/>
      <c r="DYQ94" s="789"/>
      <c r="DYR94" s="789"/>
      <c r="DYS94" s="789"/>
      <c r="DYT94" s="789"/>
      <c r="DYU94" s="789"/>
      <c r="DYV94" s="789"/>
      <c r="DYW94" s="789"/>
      <c r="DYX94" s="789"/>
      <c r="DYY94" s="789"/>
      <c r="DYZ94" s="789"/>
      <c r="DZA94" s="789"/>
      <c r="DZB94" s="789"/>
      <c r="DZC94" s="789"/>
      <c r="DZD94" s="789"/>
      <c r="DZE94" s="789"/>
      <c r="DZF94" s="789"/>
      <c r="DZG94" s="789"/>
      <c r="DZH94" s="789"/>
      <c r="DZI94" s="789"/>
      <c r="DZJ94" s="789"/>
      <c r="DZK94" s="789"/>
      <c r="DZL94" s="789"/>
      <c r="DZM94" s="789"/>
      <c r="DZN94" s="789"/>
      <c r="DZO94" s="789"/>
      <c r="DZP94" s="789"/>
      <c r="DZQ94" s="789"/>
      <c r="DZR94" s="789"/>
      <c r="DZS94" s="789"/>
      <c r="DZT94" s="789"/>
      <c r="DZU94" s="789"/>
      <c r="DZV94" s="789"/>
      <c r="DZW94" s="789"/>
      <c r="DZX94" s="789"/>
      <c r="DZY94" s="789"/>
      <c r="DZZ94" s="789"/>
      <c r="EAA94" s="789"/>
      <c r="EAB94" s="789"/>
      <c r="EAC94" s="789"/>
      <c r="EAD94" s="789"/>
      <c r="EAE94" s="789"/>
      <c r="EAF94" s="789"/>
      <c r="EAG94" s="789"/>
      <c r="EAH94" s="789"/>
      <c r="EAI94" s="789"/>
      <c r="EAJ94" s="789"/>
      <c r="EAK94" s="789"/>
      <c r="EAL94" s="789"/>
      <c r="EAM94" s="789"/>
      <c r="EAN94" s="789"/>
      <c r="EAO94" s="789"/>
      <c r="EAP94" s="789"/>
      <c r="EAQ94" s="789"/>
      <c r="EAR94" s="789"/>
      <c r="EAS94" s="789"/>
      <c r="EAT94" s="789"/>
      <c r="EAU94" s="789"/>
      <c r="EAV94" s="789"/>
      <c r="EAW94" s="789"/>
      <c r="EAX94" s="789"/>
      <c r="EAY94" s="789"/>
      <c r="EAZ94" s="789"/>
      <c r="EBA94" s="789"/>
      <c r="EBB94" s="789"/>
      <c r="EBC94" s="789"/>
      <c r="EBD94" s="789"/>
      <c r="EBE94" s="789"/>
      <c r="EBF94" s="789"/>
      <c r="EBG94" s="789"/>
      <c r="EBH94" s="789"/>
      <c r="EBI94" s="789"/>
      <c r="EBJ94" s="789"/>
      <c r="EBK94" s="789"/>
      <c r="EBL94" s="789"/>
      <c r="EBM94" s="789"/>
      <c r="EBN94" s="789"/>
      <c r="EBO94" s="789"/>
      <c r="EBP94" s="789"/>
      <c r="EBQ94" s="789"/>
      <c r="EBR94" s="789"/>
      <c r="EBS94" s="789"/>
      <c r="EBT94" s="789"/>
      <c r="EBU94" s="789"/>
      <c r="EBV94" s="789"/>
      <c r="EBW94" s="789"/>
      <c r="EBX94" s="789"/>
      <c r="EBY94" s="789"/>
      <c r="EBZ94" s="789"/>
      <c r="ECA94" s="789"/>
      <c r="ECB94" s="789"/>
      <c r="ECC94" s="789"/>
      <c r="ECD94" s="789"/>
      <c r="ECE94" s="789"/>
      <c r="ECF94" s="789"/>
      <c r="ECG94" s="789"/>
      <c r="ECH94" s="789"/>
      <c r="ECI94" s="789"/>
      <c r="ECJ94" s="789"/>
      <c r="ECK94" s="789"/>
      <c r="ECL94" s="789"/>
      <c r="ECM94" s="789"/>
      <c r="ECN94" s="789"/>
      <c r="ECO94" s="789"/>
      <c r="ECP94" s="789"/>
      <c r="ECQ94" s="789"/>
      <c r="ECR94" s="789"/>
      <c r="ECS94" s="789"/>
      <c r="ECT94" s="789"/>
      <c r="ECU94" s="789"/>
      <c r="ECV94" s="789"/>
      <c r="ECW94" s="789"/>
      <c r="ECX94" s="789"/>
      <c r="ECY94" s="789"/>
      <c r="ECZ94" s="789"/>
      <c r="EDA94" s="789"/>
      <c r="EDB94" s="789"/>
      <c r="EDC94" s="789"/>
      <c r="EDD94" s="789"/>
      <c r="EDE94" s="789"/>
      <c r="EDF94" s="789"/>
      <c r="EDG94" s="789"/>
      <c r="EDH94" s="789"/>
      <c r="EDI94" s="789"/>
      <c r="EDJ94" s="789"/>
      <c r="EDK94" s="789"/>
      <c r="EDL94" s="789"/>
      <c r="EDM94" s="789"/>
      <c r="EDN94" s="789"/>
      <c r="EDO94" s="789"/>
      <c r="EDP94" s="789"/>
      <c r="EDQ94" s="789"/>
      <c r="EDR94" s="789"/>
      <c r="EDS94" s="789"/>
      <c r="EDT94" s="789"/>
      <c r="EDU94" s="789"/>
      <c r="EDV94" s="789"/>
      <c r="EDW94" s="789"/>
      <c r="EDX94" s="789"/>
      <c r="EDY94" s="789"/>
      <c r="EDZ94" s="789"/>
      <c r="EEA94" s="789"/>
      <c r="EEB94" s="789"/>
      <c r="EEC94" s="789"/>
      <c r="EED94" s="789"/>
      <c r="EEE94" s="789"/>
      <c r="EEF94" s="789"/>
      <c r="EEG94" s="789"/>
      <c r="EEH94" s="789"/>
      <c r="EEI94" s="789"/>
      <c r="EEJ94" s="789"/>
      <c r="EEK94" s="789"/>
      <c r="EEL94" s="789"/>
      <c r="EEM94" s="789"/>
      <c r="EEN94" s="789"/>
      <c r="EEO94" s="789"/>
      <c r="EEP94" s="789"/>
      <c r="EEQ94" s="789"/>
      <c r="EER94" s="789"/>
      <c r="EES94" s="789"/>
      <c r="EET94" s="789"/>
      <c r="EEU94" s="789"/>
      <c r="EEV94" s="789"/>
      <c r="EEW94" s="789"/>
      <c r="EEX94" s="789"/>
      <c r="EEY94" s="789"/>
      <c r="EEZ94" s="789"/>
      <c r="EFA94" s="789"/>
      <c r="EFB94" s="789"/>
      <c r="EFC94" s="789"/>
      <c r="EFD94" s="789"/>
      <c r="EFE94" s="789"/>
      <c r="EFF94" s="789"/>
      <c r="EFG94" s="789"/>
      <c r="EFH94" s="789"/>
      <c r="EFI94" s="789"/>
      <c r="EFJ94" s="789"/>
      <c r="EFK94" s="789"/>
      <c r="EFL94" s="789"/>
      <c r="EFM94" s="789"/>
      <c r="EFN94" s="789"/>
      <c r="EFO94" s="789"/>
      <c r="EFP94" s="789"/>
      <c r="EFQ94" s="789"/>
      <c r="EFR94" s="789"/>
      <c r="EFS94" s="789"/>
      <c r="EFT94" s="789"/>
      <c r="EFU94" s="789"/>
      <c r="EFV94" s="789"/>
      <c r="EFW94" s="789"/>
      <c r="EFX94" s="789"/>
      <c r="EFY94" s="789"/>
      <c r="EFZ94" s="789"/>
      <c r="EGA94" s="789"/>
      <c r="EGB94" s="789"/>
      <c r="EGC94" s="789"/>
      <c r="EGD94" s="789"/>
      <c r="EGE94" s="789"/>
      <c r="EGF94" s="789"/>
      <c r="EGG94" s="789"/>
      <c r="EGH94" s="789"/>
      <c r="EGI94" s="789"/>
      <c r="EGJ94" s="789"/>
      <c r="EGK94" s="789"/>
      <c r="EGL94" s="789"/>
      <c r="EGM94" s="789"/>
      <c r="EGN94" s="789"/>
      <c r="EGO94" s="789"/>
      <c r="EGP94" s="789"/>
      <c r="EGQ94" s="789"/>
      <c r="EGR94" s="789"/>
      <c r="EGS94" s="789"/>
      <c r="EGT94" s="789"/>
      <c r="EGU94" s="789"/>
      <c r="EGV94" s="789"/>
      <c r="EGW94" s="789"/>
      <c r="EGX94" s="789"/>
      <c r="EGY94" s="789"/>
      <c r="EGZ94" s="789"/>
      <c r="EHA94" s="789"/>
      <c r="EHB94" s="789"/>
      <c r="EHC94" s="789"/>
      <c r="EHD94" s="789"/>
      <c r="EHE94" s="789"/>
      <c r="EHF94" s="789"/>
      <c r="EHG94" s="789"/>
      <c r="EHH94" s="789"/>
      <c r="EHI94" s="789"/>
      <c r="EHJ94" s="789"/>
      <c r="EHK94" s="789"/>
      <c r="EHL94" s="789"/>
      <c r="EHM94" s="789"/>
      <c r="EHN94" s="789"/>
      <c r="EHO94" s="789"/>
      <c r="EHP94" s="789"/>
      <c r="EHQ94" s="789"/>
      <c r="EHR94" s="789"/>
      <c r="EHS94" s="789"/>
      <c r="EHT94" s="789"/>
      <c r="EHU94" s="789"/>
      <c r="EHV94" s="789"/>
      <c r="EHW94" s="789"/>
      <c r="EHX94" s="789"/>
      <c r="EHY94" s="789"/>
      <c r="EHZ94" s="789"/>
      <c r="EIA94" s="789"/>
      <c r="EIB94" s="789"/>
      <c r="EIC94" s="789"/>
      <c r="EID94" s="789"/>
      <c r="EIE94" s="789"/>
      <c r="EIF94" s="789"/>
      <c r="EIG94" s="789"/>
      <c r="EIH94" s="789"/>
      <c r="EII94" s="789"/>
      <c r="EIJ94" s="789"/>
      <c r="EIK94" s="789"/>
      <c r="EIL94" s="789"/>
      <c r="EIM94" s="789"/>
      <c r="EIN94" s="789"/>
      <c r="EIO94" s="789"/>
      <c r="EIP94" s="789"/>
      <c r="EIQ94" s="789"/>
      <c r="EIR94" s="789"/>
      <c r="EIS94" s="789"/>
      <c r="EIT94" s="789"/>
      <c r="EIU94" s="789"/>
      <c r="EIV94" s="789"/>
      <c r="EIW94" s="789"/>
      <c r="EIX94" s="789"/>
      <c r="EIY94" s="789"/>
      <c r="EIZ94" s="789"/>
      <c r="EJA94" s="789"/>
      <c r="EJB94" s="789"/>
      <c r="EJC94" s="789"/>
      <c r="EJD94" s="789"/>
      <c r="EJE94" s="789"/>
      <c r="EJF94" s="789"/>
      <c r="EJG94" s="789"/>
      <c r="EJH94" s="789"/>
      <c r="EJI94" s="789"/>
      <c r="EJJ94" s="789"/>
      <c r="EJK94" s="789"/>
      <c r="EJL94" s="789"/>
      <c r="EJM94" s="789"/>
      <c r="EJN94" s="789"/>
      <c r="EJO94" s="789"/>
      <c r="EJP94" s="789"/>
      <c r="EJQ94" s="789"/>
      <c r="EJR94" s="789"/>
      <c r="EJS94" s="789"/>
      <c r="EJT94" s="789"/>
      <c r="EJU94" s="789"/>
      <c r="EJV94" s="789"/>
      <c r="EJW94" s="789"/>
      <c r="EJX94" s="789"/>
      <c r="EJY94" s="789"/>
      <c r="EJZ94" s="789"/>
      <c r="EKA94" s="789"/>
      <c r="EKB94" s="789"/>
      <c r="EKC94" s="789"/>
      <c r="EKD94" s="789"/>
      <c r="EKE94" s="789"/>
      <c r="EKF94" s="789"/>
      <c r="EKG94" s="789"/>
      <c r="EKH94" s="789"/>
      <c r="EKI94" s="789"/>
      <c r="EKJ94" s="789"/>
      <c r="EKK94" s="789"/>
      <c r="EKL94" s="789"/>
      <c r="EKM94" s="789"/>
      <c r="EKN94" s="789"/>
      <c r="EKO94" s="789"/>
      <c r="EKP94" s="789"/>
      <c r="EKQ94" s="789"/>
      <c r="EKR94" s="789"/>
      <c r="EKS94" s="789"/>
      <c r="EKT94" s="789"/>
      <c r="EKU94" s="789"/>
      <c r="EKV94" s="789"/>
      <c r="EKW94" s="789"/>
      <c r="EKX94" s="789"/>
      <c r="EKY94" s="789"/>
      <c r="EKZ94" s="789"/>
      <c r="ELA94" s="789"/>
      <c r="ELB94" s="789"/>
      <c r="ELC94" s="789"/>
      <c r="ELD94" s="789"/>
      <c r="ELE94" s="789"/>
      <c r="ELF94" s="789"/>
      <c r="ELG94" s="789"/>
      <c r="ELH94" s="789"/>
      <c r="ELI94" s="789"/>
      <c r="ELJ94" s="789"/>
      <c r="ELK94" s="789"/>
      <c r="ELL94" s="789"/>
      <c r="ELM94" s="789"/>
      <c r="ELN94" s="789"/>
      <c r="ELO94" s="789"/>
      <c r="ELP94" s="789"/>
      <c r="ELQ94" s="789"/>
      <c r="ELR94" s="789"/>
      <c r="ELS94" s="789"/>
      <c r="ELT94" s="789"/>
      <c r="ELU94" s="789"/>
      <c r="ELV94" s="789"/>
      <c r="ELW94" s="789"/>
      <c r="ELX94" s="789"/>
      <c r="ELY94" s="789"/>
      <c r="ELZ94" s="789"/>
      <c r="EMA94" s="789"/>
      <c r="EMB94" s="789"/>
      <c r="EMC94" s="789"/>
      <c r="EMD94" s="789"/>
      <c r="EME94" s="789"/>
      <c r="EMF94" s="789"/>
      <c r="EMG94" s="789"/>
      <c r="EMH94" s="789"/>
      <c r="EMI94" s="789"/>
      <c r="EMJ94" s="789"/>
      <c r="EMK94" s="789"/>
      <c r="EML94" s="789"/>
      <c r="EMM94" s="789"/>
      <c r="EMN94" s="789"/>
      <c r="EMO94" s="789"/>
      <c r="EMP94" s="789"/>
      <c r="EMQ94" s="789"/>
      <c r="EMR94" s="789"/>
      <c r="EMS94" s="789"/>
      <c r="EMT94" s="789"/>
      <c r="EMU94" s="789"/>
      <c r="EMV94" s="789"/>
      <c r="EMW94" s="789"/>
      <c r="EMX94" s="789"/>
      <c r="EMY94" s="789"/>
      <c r="EMZ94" s="789"/>
      <c r="ENA94" s="789"/>
      <c r="ENB94" s="789"/>
      <c r="ENC94" s="789"/>
      <c r="END94" s="789"/>
      <c r="ENE94" s="789"/>
      <c r="ENF94" s="789"/>
      <c r="ENG94" s="789"/>
      <c r="ENH94" s="789"/>
      <c r="ENI94" s="789"/>
      <c r="ENJ94" s="789"/>
      <c r="ENK94" s="789"/>
      <c r="ENL94" s="789"/>
      <c r="ENM94" s="789"/>
      <c r="ENN94" s="789"/>
      <c r="ENO94" s="789"/>
      <c r="ENP94" s="789"/>
      <c r="ENQ94" s="789"/>
      <c r="ENR94" s="789"/>
      <c r="ENS94" s="789"/>
      <c r="ENT94" s="789"/>
      <c r="ENU94" s="789"/>
      <c r="ENV94" s="789"/>
      <c r="ENW94" s="789"/>
      <c r="ENX94" s="789"/>
      <c r="ENY94" s="789"/>
      <c r="ENZ94" s="789"/>
      <c r="EOA94" s="789"/>
      <c r="EOB94" s="789"/>
      <c r="EOC94" s="789"/>
      <c r="EOD94" s="789"/>
      <c r="EOE94" s="789"/>
      <c r="EOF94" s="789"/>
      <c r="EOG94" s="789"/>
      <c r="EOH94" s="789"/>
      <c r="EOI94" s="789"/>
      <c r="EOJ94" s="789"/>
      <c r="EOK94" s="789"/>
      <c r="EOL94" s="789"/>
      <c r="EOM94" s="789"/>
      <c r="EON94" s="789"/>
      <c r="EOO94" s="789"/>
      <c r="EOP94" s="789"/>
      <c r="EOQ94" s="789"/>
      <c r="EOR94" s="789"/>
      <c r="EOS94" s="789"/>
      <c r="EOT94" s="789"/>
      <c r="EOU94" s="789"/>
      <c r="EOV94" s="789"/>
      <c r="EOW94" s="789"/>
      <c r="EOX94" s="789"/>
      <c r="EOY94" s="789"/>
      <c r="EOZ94" s="789"/>
      <c r="EPA94" s="789"/>
      <c r="EPB94" s="789"/>
      <c r="EPC94" s="789"/>
      <c r="EPD94" s="789"/>
      <c r="EPE94" s="789"/>
      <c r="EPF94" s="789"/>
      <c r="EPG94" s="789"/>
      <c r="EPH94" s="789"/>
      <c r="EPI94" s="789"/>
      <c r="EPJ94" s="789"/>
      <c r="EPK94" s="789"/>
      <c r="EPL94" s="789"/>
      <c r="EPM94" s="789"/>
      <c r="EPN94" s="789"/>
      <c r="EPO94" s="789"/>
      <c r="EPP94" s="789"/>
      <c r="EPQ94" s="789"/>
      <c r="EPR94" s="789"/>
      <c r="EPS94" s="789"/>
      <c r="EPT94" s="789"/>
      <c r="EPU94" s="789"/>
      <c r="EPV94" s="789"/>
      <c r="EPW94" s="789"/>
      <c r="EPX94" s="789"/>
      <c r="EPY94" s="789"/>
      <c r="EPZ94" s="789"/>
      <c r="EQA94" s="789"/>
      <c r="EQB94" s="789"/>
      <c r="EQC94" s="789"/>
      <c r="EQD94" s="789"/>
      <c r="EQE94" s="789"/>
      <c r="EQF94" s="789"/>
      <c r="EQG94" s="789"/>
      <c r="EQH94" s="789"/>
      <c r="EQI94" s="789"/>
      <c r="EQJ94" s="789"/>
      <c r="EQK94" s="789"/>
      <c r="EQL94" s="789"/>
      <c r="EQM94" s="789"/>
      <c r="EQN94" s="789"/>
      <c r="EQO94" s="789"/>
      <c r="EQP94" s="789"/>
      <c r="EQQ94" s="789"/>
      <c r="EQR94" s="789"/>
      <c r="EQS94" s="789"/>
      <c r="EQT94" s="789"/>
      <c r="EQU94" s="789"/>
      <c r="EQV94" s="789"/>
      <c r="EQW94" s="789"/>
      <c r="EQX94" s="789"/>
      <c r="EQY94" s="789"/>
      <c r="EQZ94" s="789"/>
      <c r="ERA94" s="789"/>
      <c r="ERB94" s="789"/>
      <c r="ERC94" s="789"/>
      <c r="ERD94" s="789"/>
      <c r="ERE94" s="789"/>
      <c r="ERF94" s="789"/>
      <c r="ERG94" s="789"/>
      <c r="ERH94" s="789"/>
      <c r="ERI94" s="789"/>
      <c r="ERJ94" s="789"/>
      <c r="ERK94" s="789"/>
      <c r="ERL94" s="789"/>
      <c r="ERM94" s="789"/>
      <c r="ERN94" s="789"/>
      <c r="ERO94" s="789"/>
      <c r="ERP94" s="789"/>
      <c r="ERQ94" s="789"/>
      <c r="ERR94" s="789"/>
      <c r="ERS94" s="789"/>
      <c r="ERT94" s="789"/>
      <c r="ERU94" s="789"/>
      <c r="ERV94" s="789"/>
      <c r="ERW94" s="789"/>
      <c r="ERX94" s="789"/>
      <c r="ERY94" s="789"/>
      <c r="ERZ94" s="789"/>
      <c r="ESA94" s="789"/>
      <c r="ESB94" s="789"/>
      <c r="ESC94" s="789"/>
      <c r="ESD94" s="789"/>
      <c r="ESE94" s="789"/>
      <c r="ESF94" s="789"/>
      <c r="ESG94" s="789"/>
      <c r="ESH94" s="789"/>
      <c r="ESI94" s="789"/>
      <c r="ESJ94" s="789"/>
      <c r="ESK94" s="789"/>
      <c r="ESL94" s="789"/>
      <c r="ESM94" s="789"/>
      <c r="ESN94" s="789"/>
      <c r="ESO94" s="789"/>
      <c r="ESP94" s="789"/>
      <c r="ESQ94" s="789"/>
      <c r="ESR94" s="789"/>
      <c r="ESS94" s="789"/>
      <c r="EST94" s="789"/>
      <c r="ESU94" s="789"/>
      <c r="ESV94" s="789"/>
      <c r="ESW94" s="789"/>
      <c r="ESX94" s="789"/>
      <c r="ESY94" s="789"/>
      <c r="ESZ94" s="789"/>
      <c r="ETA94" s="789"/>
      <c r="ETB94" s="789"/>
      <c r="ETC94" s="789"/>
      <c r="ETD94" s="789"/>
      <c r="ETE94" s="789"/>
      <c r="ETF94" s="789"/>
      <c r="ETG94" s="789"/>
      <c r="ETH94" s="789"/>
      <c r="ETI94" s="789"/>
      <c r="ETJ94" s="789"/>
      <c r="ETK94" s="789"/>
      <c r="ETL94" s="789"/>
      <c r="ETM94" s="789"/>
      <c r="ETN94" s="789"/>
      <c r="ETO94" s="789"/>
      <c r="ETP94" s="789"/>
      <c r="ETQ94" s="789"/>
      <c r="ETR94" s="789"/>
      <c r="ETS94" s="789"/>
      <c r="ETT94" s="789"/>
      <c r="ETU94" s="789"/>
      <c r="ETV94" s="789"/>
      <c r="ETW94" s="789"/>
      <c r="ETX94" s="789"/>
      <c r="ETY94" s="789"/>
      <c r="ETZ94" s="789"/>
      <c r="EUA94" s="789"/>
      <c r="EUB94" s="789"/>
      <c r="EUC94" s="789"/>
      <c r="EUD94" s="789"/>
      <c r="EUE94" s="789"/>
      <c r="EUF94" s="789"/>
      <c r="EUG94" s="789"/>
      <c r="EUH94" s="789"/>
      <c r="EUI94" s="789"/>
      <c r="EUJ94" s="789"/>
      <c r="EUK94" s="789"/>
      <c r="EUL94" s="789"/>
      <c r="EUM94" s="789"/>
      <c r="EUN94" s="789"/>
      <c r="EUO94" s="789"/>
      <c r="EUP94" s="789"/>
      <c r="EUQ94" s="789"/>
      <c r="EUR94" s="789"/>
      <c r="EUS94" s="789"/>
      <c r="EUT94" s="789"/>
      <c r="EUU94" s="789"/>
      <c r="EUV94" s="789"/>
      <c r="EUW94" s="789"/>
      <c r="EUX94" s="789"/>
      <c r="EUY94" s="789"/>
      <c r="EUZ94" s="789"/>
      <c r="EVA94" s="789"/>
      <c r="EVB94" s="789"/>
      <c r="EVC94" s="789"/>
      <c r="EVD94" s="789"/>
      <c r="EVE94" s="789"/>
      <c r="EVF94" s="789"/>
      <c r="EVG94" s="789"/>
      <c r="EVH94" s="789"/>
      <c r="EVI94" s="789"/>
      <c r="EVJ94" s="789"/>
      <c r="EVK94" s="789"/>
      <c r="EVL94" s="789"/>
      <c r="EVM94" s="789"/>
      <c r="EVN94" s="789"/>
      <c r="EVO94" s="789"/>
      <c r="EVP94" s="789"/>
      <c r="EVQ94" s="789"/>
      <c r="EVR94" s="789"/>
      <c r="EVS94" s="789"/>
      <c r="EVT94" s="789"/>
      <c r="EVU94" s="789"/>
      <c r="EVV94" s="789"/>
      <c r="EVW94" s="789"/>
      <c r="EVX94" s="789"/>
      <c r="EVY94" s="789"/>
      <c r="EVZ94" s="789"/>
      <c r="EWA94" s="789"/>
      <c r="EWB94" s="789"/>
      <c r="EWC94" s="789"/>
      <c r="EWD94" s="789"/>
      <c r="EWE94" s="789"/>
      <c r="EWF94" s="789"/>
      <c r="EWG94" s="789"/>
      <c r="EWH94" s="789"/>
      <c r="EWI94" s="789"/>
      <c r="EWJ94" s="789"/>
      <c r="EWK94" s="789"/>
      <c r="EWL94" s="789"/>
      <c r="EWM94" s="789"/>
      <c r="EWN94" s="789"/>
      <c r="EWO94" s="789"/>
      <c r="EWP94" s="789"/>
      <c r="EWQ94" s="789"/>
      <c r="EWR94" s="789"/>
      <c r="EWS94" s="789"/>
      <c r="EWT94" s="789"/>
      <c r="EWU94" s="789"/>
      <c r="EWV94" s="789"/>
      <c r="EWW94" s="789"/>
      <c r="EWX94" s="789"/>
      <c r="EWY94" s="789"/>
      <c r="EWZ94" s="789"/>
      <c r="EXA94" s="789"/>
      <c r="EXB94" s="789"/>
      <c r="EXC94" s="789"/>
      <c r="EXD94" s="789"/>
      <c r="EXE94" s="789"/>
      <c r="EXF94" s="789"/>
      <c r="EXG94" s="789"/>
      <c r="EXH94" s="789"/>
      <c r="EXI94" s="789"/>
      <c r="EXJ94" s="789"/>
      <c r="EXK94" s="789"/>
      <c r="EXL94" s="789"/>
      <c r="EXM94" s="789"/>
      <c r="EXN94" s="789"/>
      <c r="EXO94" s="789"/>
      <c r="EXP94" s="789"/>
      <c r="EXQ94" s="789"/>
      <c r="EXR94" s="789"/>
      <c r="EXS94" s="789"/>
      <c r="EXT94" s="789"/>
      <c r="EXU94" s="789"/>
      <c r="EXV94" s="789"/>
      <c r="EXW94" s="789"/>
      <c r="EXX94" s="789"/>
      <c r="EXY94" s="789"/>
      <c r="EXZ94" s="789"/>
      <c r="EYA94" s="789"/>
      <c r="EYB94" s="789"/>
      <c r="EYC94" s="789"/>
      <c r="EYD94" s="789"/>
      <c r="EYE94" s="789"/>
      <c r="EYF94" s="789"/>
      <c r="EYG94" s="789"/>
      <c r="EYH94" s="789"/>
      <c r="EYI94" s="789"/>
      <c r="EYJ94" s="789"/>
      <c r="EYK94" s="789"/>
      <c r="EYL94" s="789"/>
      <c r="EYM94" s="789"/>
      <c r="EYN94" s="789"/>
      <c r="EYO94" s="789"/>
      <c r="EYP94" s="789"/>
      <c r="EYQ94" s="789"/>
      <c r="EYR94" s="789"/>
      <c r="EYS94" s="789"/>
      <c r="EYT94" s="789"/>
      <c r="EYU94" s="789"/>
      <c r="EYV94" s="789"/>
      <c r="EYW94" s="789"/>
      <c r="EYX94" s="789"/>
      <c r="EYY94" s="789"/>
      <c r="EYZ94" s="789"/>
      <c r="EZA94" s="789"/>
      <c r="EZB94" s="789"/>
      <c r="EZC94" s="789"/>
      <c r="EZD94" s="789"/>
      <c r="EZE94" s="789"/>
      <c r="EZF94" s="789"/>
      <c r="EZG94" s="789"/>
      <c r="EZH94" s="789"/>
      <c r="EZI94" s="789"/>
      <c r="EZJ94" s="789"/>
      <c r="EZK94" s="789"/>
      <c r="EZL94" s="789"/>
      <c r="EZM94" s="789"/>
      <c r="EZN94" s="789"/>
      <c r="EZO94" s="789"/>
      <c r="EZP94" s="789"/>
      <c r="EZQ94" s="789"/>
      <c r="EZR94" s="789"/>
      <c r="EZS94" s="789"/>
      <c r="EZT94" s="789"/>
      <c r="EZU94" s="789"/>
      <c r="EZV94" s="789"/>
      <c r="EZW94" s="789"/>
      <c r="EZX94" s="789"/>
      <c r="EZY94" s="789"/>
      <c r="EZZ94" s="789"/>
      <c r="FAA94" s="789"/>
      <c r="FAB94" s="789"/>
      <c r="FAC94" s="789"/>
      <c r="FAD94" s="789"/>
      <c r="FAE94" s="789"/>
      <c r="FAF94" s="789"/>
      <c r="FAG94" s="789"/>
      <c r="FAH94" s="789"/>
      <c r="FAI94" s="789"/>
      <c r="FAJ94" s="789"/>
      <c r="FAK94" s="789"/>
      <c r="FAL94" s="789"/>
      <c r="FAM94" s="789"/>
      <c r="FAN94" s="789"/>
      <c r="FAO94" s="789"/>
      <c r="FAP94" s="789"/>
      <c r="FAQ94" s="789"/>
      <c r="FAR94" s="789"/>
      <c r="FAS94" s="789"/>
      <c r="FAT94" s="789"/>
      <c r="FAU94" s="789"/>
      <c r="FAV94" s="789"/>
      <c r="FAW94" s="789"/>
      <c r="FAX94" s="789"/>
      <c r="FAY94" s="789"/>
      <c r="FAZ94" s="789"/>
      <c r="FBA94" s="789"/>
      <c r="FBB94" s="789"/>
      <c r="FBC94" s="789"/>
      <c r="FBD94" s="789"/>
      <c r="FBE94" s="789"/>
      <c r="FBF94" s="789"/>
      <c r="FBG94" s="789"/>
      <c r="FBH94" s="789"/>
      <c r="FBI94" s="789"/>
      <c r="FBJ94" s="789"/>
      <c r="FBK94" s="789"/>
      <c r="FBL94" s="789"/>
      <c r="FBM94" s="789"/>
      <c r="FBN94" s="789"/>
      <c r="FBO94" s="789"/>
      <c r="FBP94" s="789"/>
      <c r="FBQ94" s="789"/>
      <c r="FBR94" s="789"/>
      <c r="FBS94" s="789"/>
      <c r="FBT94" s="789"/>
      <c r="FBU94" s="789"/>
      <c r="FBV94" s="789"/>
      <c r="FBW94" s="789"/>
      <c r="FBX94" s="789"/>
      <c r="FBY94" s="789"/>
      <c r="FBZ94" s="789"/>
      <c r="FCA94" s="789"/>
      <c r="FCB94" s="789"/>
      <c r="FCC94" s="789"/>
      <c r="FCD94" s="789"/>
      <c r="FCE94" s="789"/>
      <c r="FCF94" s="789"/>
      <c r="FCG94" s="789"/>
      <c r="FCH94" s="789"/>
      <c r="FCI94" s="789"/>
      <c r="FCJ94" s="789"/>
      <c r="FCK94" s="789"/>
      <c r="FCL94" s="789"/>
      <c r="FCM94" s="789"/>
      <c r="FCN94" s="789"/>
      <c r="FCO94" s="789"/>
      <c r="FCP94" s="789"/>
      <c r="FCQ94" s="789"/>
      <c r="FCR94" s="789"/>
      <c r="FCS94" s="789"/>
      <c r="FCT94" s="789"/>
      <c r="FCU94" s="789"/>
      <c r="FCV94" s="789"/>
      <c r="FCW94" s="789"/>
      <c r="FCX94" s="789"/>
      <c r="FCY94" s="789"/>
      <c r="FCZ94" s="789"/>
      <c r="FDA94" s="789"/>
      <c r="FDB94" s="789"/>
      <c r="FDC94" s="789"/>
      <c r="FDD94" s="789"/>
      <c r="FDE94" s="789"/>
      <c r="FDF94" s="789"/>
      <c r="FDG94" s="789"/>
      <c r="FDH94" s="789"/>
      <c r="FDI94" s="789"/>
      <c r="FDJ94" s="789"/>
      <c r="FDK94" s="789"/>
      <c r="FDL94" s="789"/>
      <c r="FDM94" s="789"/>
      <c r="FDN94" s="789"/>
      <c r="FDO94" s="789"/>
      <c r="FDP94" s="789"/>
      <c r="FDQ94" s="789"/>
      <c r="FDR94" s="789"/>
      <c r="FDS94" s="789"/>
      <c r="FDT94" s="789"/>
      <c r="FDU94" s="789"/>
      <c r="FDV94" s="789"/>
      <c r="FDW94" s="789"/>
      <c r="FDX94" s="789"/>
      <c r="FDY94" s="789"/>
      <c r="FDZ94" s="789"/>
      <c r="FEA94" s="789"/>
      <c r="FEB94" s="789"/>
      <c r="FEC94" s="789"/>
      <c r="FED94" s="789"/>
      <c r="FEE94" s="789"/>
      <c r="FEF94" s="789"/>
      <c r="FEG94" s="789"/>
      <c r="FEH94" s="789"/>
      <c r="FEI94" s="789"/>
      <c r="FEJ94" s="789"/>
      <c r="FEK94" s="789"/>
      <c r="FEL94" s="789"/>
      <c r="FEM94" s="789"/>
      <c r="FEN94" s="789"/>
      <c r="FEO94" s="789"/>
      <c r="FEP94" s="789"/>
      <c r="FEQ94" s="789"/>
      <c r="FER94" s="789"/>
      <c r="FES94" s="789"/>
      <c r="FET94" s="789"/>
      <c r="FEU94" s="789"/>
      <c r="FEV94" s="789"/>
      <c r="FEW94" s="789"/>
      <c r="FEX94" s="789"/>
      <c r="FEY94" s="789"/>
      <c r="FEZ94" s="789"/>
      <c r="FFA94" s="789"/>
      <c r="FFB94" s="789"/>
      <c r="FFC94" s="789"/>
      <c r="FFD94" s="789"/>
      <c r="FFE94" s="789"/>
      <c r="FFF94" s="789"/>
      <c r="FFG94" s="789"/>
      <c r="FFH94" s="789"/>
      <c r="FFI94" s="789"/>
      <c r="FFJ94" s="789"/>
      <c r="FFK94" s="789"/>
      <c r="FFL94" s="789"/>
      <c r="FFM94" s="789"/>
      <c r="FFN94" s="789"/>
      <c r="FFO94" s="789"/>
      <c r="FFP94" s="789"/>
      <c r="FFQ94" s="789"/>
      <c r="FFR94" s="789"/>
      <c r="FFS94" s="789"/>
      <c r="FFT94" s="789"/>
      <c r="FFU94" s="789"/>
      <c r="FFV94" s="789"/>
      <c r="FFW94" s="789"/>
      <c r="FFX94" s="789"/>
      <c r="FFY94" s="789"/>
      <c r="FFZ94" s="789"/>
      <c r="FGA94" s="789"/>
      <c r="FGB94" s="789"/>
      <c r="FGC94" s="789"/>
      <c r="FGD94" s="789"/>
      <c r="FGE94" s="789"/>
      <c r="FGF94" s="789"/>
      <c r="FGG94" s="789"/>
      <c r="FGH94" s="789"/>
      <c r="FGI94" s="789"/>
      <c r="FGJ94" s="789"/>
      <c r="FGK94" s="789"/>
      <c r="FGL94" s="789"/>
      <c r="FGM94" s="789"/>
      <c r="FGN94" s="789"/>
      <c r="FGO94" s="789"/>
      <c r="FGP94" s="789"/>
      <c r="FGQ94" s="789"/>
      <c r="FGR94" s="789"/>
      <c r="FGS94" s="789"/>
      <c r="FGT94" s="789"/>
      <c r="FGU94" s="789"/>
      <c r="FGV94" s="789"/>
      <c r="FGW94" s="789"/>
      <c r="FGX94" s="789"/>
      <c r="FGY94" s="789"/>
      <c r="FGZ94" s="789"/>
      <c r="FHA94" s="789"/>
      <c r="FHB94" s="789"/>
      <c r="FHC94" s="789"/>
      <c r="FHD94" s="789"/>
      <c r="FHE94" s="789"/>
      <c r="FHF94" s="789"/>
      <c r="FHG94" s="789"/>
      <c r="FHH94" s="789"/>
      <c r="FHI94" s="789"/>
      <c r="FHJ94" s="789"/>
      <c r="FHK94" s="789"/>
      <c r="FHL94" s="789"/>
      <c r="FHM94" s="789"/>
      <c r="FHN94" s="789"/>
      <c r="FHO94" s="789"/>
      <c r="FHP94" s="789"/>
      <c r="FHQ94" s="789"/>
      <c r="FHR94" s="789"/>
      <c r="FHS94" s="789"/>
      <c r="FHT94" s="789"/>
      <c r="FHU94" s="789"/>
      <c r="FHV94" s="789"/>
      <c r="FHW94" s="789"/>
      <c r="FHX94" s="789"/>
      <c r="FHY94" s="789"/>
      <c r="FHZ94" s="789"/>
      <c r="FIA94" s="789"/>
      <c r="FIB94" s="789"/>
      <c r="FIC94" s="789"/>
      <c r="FID94" s="789"/>
      <c r="FIE94" s="789"/>
      <c r="FIF94" s="789"/>
      <c r="FIG94" s="789"/>
      <c r="FIH94" s="789"/>
      <c r="FII94" s="789"/>
      <c r="FIJ94" s="789"/>
      <c r="FIK94" s="789"/>
      <c r="FIL94" s="789"/>
      <c r="FIM94" s="789"/>
      <c r="FIN94" s="789"/>
      <c r="FIO94" s="789"/>
      <c r="FIP94" s="789"/>
      <c r="FIQ94" s="789"/>
      <c r="FIR94" s="789"/>
      <c r="FIS94" s="789"/>
      <c r="FIT94" s="789"/>
      <c r="FIU94" s="789"/>
      <c r="FIV94" s="789"/>
      <c r="FIW94" s="789"/>
      <c r="FIX94" s="789"/>
      <c r="FIY94" s="789"/>
      <c r="FIZ94" s="789"/>
      <c r="FJA94" s="789"/>
      <c r="FJB94" s="789"/>
      <c r="FJC94" s="789"/>
      <c r="FJD94" s="789"/>
      <c r="FJE94" s="789"/>
      <c r="FJF94" s="789"/>
      <c r="FJG94" s="789"/>
      <c r="FJH94" s="789"/>
      <c r="FJI94" s="789"/>
      <c r="FJJ94" s="789"/>
      <c r="FJK94" s="789"/>
      <c r="FJL94" s="789"/>
      <c r="FJM94" s="789"/>
      <c r="FJN94" s="789"/>
      <c r="FJO94" s="789"/>
      <c r="FJP94" s="789"/>
      <c r="FJQ94" s="789"/>
      <c r="FJR94" s="789"/>
      <c r="FJS94" s="789"/>
      <c r="FJT94" s="789"/>
      <c r="FJU94" s="789"/>
      <c r="FJV94" s="789"/>
      <c r="FJW94" s="789"/>
      <c r="FJX94" s="789"/>
      <c r="FJY94" s="789"/>
      <c r="FJZ94" s="789"/>
      <c r="FKA94" s="789"/>
      <c r="FKB94" s="789"/>
      <c r="FKC94" s="789"/>
      <c r="FKD94" s="789"/>
      <c r="FKE94" s="789"/>
      <c r="FKF94" s="789"/>
      <c r="FKG94" s="789"/>
      <c r="FKH94" s="789"/>
      <c r="FKI94" s="789"/>
      <c r="FKJ94" s="789"/>
      <c r="FKK94" s="789"/>
      <c r="FKL94" s="789"/>
      <c r="FKM94" s="789"/>
      <c r="FKN94" s="789"/>
      <c r="FKO94" s="789"/>
      <c r="FKP94" s="789"/>
      <c r="FKQ94" s="789"/>
      <c r="FKR94" s="789"/>
      <c r="FKS94" s="789"/>
      <c r="FKT94" s="789"/>
      <c r="FKU94" s="789"/>
      <c r="FKV94" s="789"/>
      <c r="FKW94" s="789"/>
      <c r="FKX94" s="789"/>
      <c r="FKY94" s="789"/>
      <c r="FKZ94" s="789"/>
      <c r="FLA94" s="789"/>
      <c r="FLB94" s="789"/>
      <c r="FLC94" s="789"/>
      <c r="FLD94" s="789"/>
      <c r="FLE94" s="789"/>
      <c r="FLF94" s="789"/>
      <c r="FLG94" s="789"/>
      <c r="FLH94" s="789"/>
      <c r="FLI94" s="789"/>
      <c r="FLJ94" s="789"/>
      <c r="FLK94" s="789"/>
      <c r="FLL94" s="789"/>
      <c r="FLM94" s="789"/>
      <c r="FLN94" s="789"/>
      <c r="FLO94" s="789"/>
      <c r="FLP94" s="789"/>
      <c r="FLQ94" s="789"/>
      <c r="FLR94" s="789"/>
      <c r="FLS94" s="789"/>
      <c r="FLT94" s="789"/>
      <c r="FLU94" s="789"/>
      <c r="FLV94" s="789"/>
      <c r="FLW94" s="789"/>
      <c r="FLX94" s="789"/>
      <c r="FLY94" s="789"/>
      <c r="FLZ94" s="789"/>
      <c r="FMA94" s="789"/>
      <c r="FMB94" s="789"/>
      <c r="FMC94" s="789"/>
      <c r="FMD94" s="789"/>
      <c r="FME94" s="789"/>
      <c r="FMF94" s="789"/>
      <c r="FMG94" s="789"/>
      <c r="FMH94" s="789"/>
      <c r="FMI94" s="789"/>
      <c r="FMJ94" s="789"/>
      <c r="FMK94" s="789"/>
      <c r="FML94" s="789"/>
      <c r="FMM94" s="789"/>
      <c r="FMN94" s="789"/>
      <c r="FMO94" s="789"/>
      <c r="FMP94" s="789"/>
      <c r="FMQ94" s="789"/>
      <c r="FMR94" s="789"/>
      <c r="FMS94" s="789"/>
      <c r="FMT94" s="789"/>
      <c r="FMU94" s="789"/>
      <c r="FMV94" s="789"/>
      <c r="FMW94" s="789"/>
      <c r="FMX94" s="789"/>
      <c r="FMY94" s="789"/>
      <c r="FMZ94" s="789"/>
      <c r="FNA94" s="789"/>
      <c r="FNB94" s="789"/>
      <c r="FNC94" s="789"/>
      <c r="FND94" s="789"/>
      <c r="FNE94" s="789"/>
      <c r="FNF94" s="789"/>
      <c r="FNG94" s="789"/>
      <c r="FNH94" s="789"/>
      <c r="FNI94" s="789"/>
      <c r="FNJ94" s="789"/>
      <c r="FNK94" s="789"/>
      <c r="FNL94" s="789"/>
      <c r="FNM94" s="789"/>
      <c r="FNN94" s="789"/>
      <c r="FNO94" s="789"/>
      <c r="FNP94" s="789"/>
      <c r="FNQ94" s="789"/>
      <c r="FNR94" s="789"/>
      <c r="FNS94" s="789"/>
      <c r="FNT94" s="789"/>
      <c r="FNU94" s="789"/>
      <c r="FNV94" s="789"/>
      <c r="FNW94" s="789"/>
      <c r="FNX94" s="789"/>
      <c r="FNY94" s="789"/>
      <c r="FNZ94" s="789"/>
      <c r="FOA94" s="789"/>
      <c r="FOB94" s="789"/>
      <c r="FOC94" s="789"/>
      <c r="FOD94" s="789"/>
      <c r="FOE94" s="789"/>
      <c r="FOF94" s="789"/>
      <c r="FOG94" s="789"/>
      <c r="FOH94" s="789"/>
      <c r="FOI94" s="789"/>
      <c r="FOJ94" s="789"/>
      <c r="FOK94" s="789"/>
      <c r="FOL94" s="789"/>
      <c r="FOM94" s="789"/>
      <c r="FON94" s="789"/>
      <c r="FOO94" s="789"/>
      <c r="FOP94" s="789"/>
      <c r="FOQ94" s="789"/>
      <c r="FOR94" s="789"/>
      <c r="FOS94" s="789"/>
      <c r="FOT94" s="789"/>
      <c r="FOU94" s="789"/>
      <c r="FOV94" s="789"/>
      <c r="FOW94" s="789"/>
      <c r="FOX94" s="789"/>
      <c r="FOY94" s="789"/>
      <c r="FOZ94" s="789"/>
      <c r="FPA94" s="789"/>
      <c r="FPB94" s="789"/>
      <c r="FPC94" s="789"/>
      <c r="FPD94" s="789"/>
      <c r="FPE94" s="789"/>
      <c r="FPF94" s="789"/>
      <c r="FPG94" s="789"/>
      <c r="FPH94" s="789"/>
      <c r="FPI94" s="789"/>
      <c r="FPJ94" s="789"/>
      <c r="FPK94" s="789"/>
      <c r="FPL94" s="789"/>
      <c r="FPM94" s="789"/>
      <c r="FPN94" s="789"/>
      <c r="FPO94" s="789"/>
      <c r="FPP94" s="789"/>
      <c r="FPQ94" s="789"/>
      <c r="FPR94" s="789"/>
      <c r="FPS94" s="789"/>
      <c r="FPT94" s="789"/>
      <c r="FPU94" s="789"/>
      <c r="FPV94" s="789"/>
      <c r="FPW94" s="789"/>
      <c r="FPX94" s="789"/>
      <c r="FPY94" s="789"/>
      <c r="FPZ94" s="789"/>
      <c r="FQA94" s="789"/>
      <c r="FQB94" s="789"/>
      <c r="FQC94" s="789"/>
      <c r="FQD94" s="789"/>
      <c r="FQE94" s="789"/>
      <c r="FQF94" s="789"/>
      <c r="FQG94" s="789"/>
      <c r="FQH94" s="789"/>
      <c r="FQI94" s="789"/>
      <c r="FQJ94" s="789"/>
      <c r="FQK94" s="789"/>
      <c r="FQL94" s="789"/>
      <c r="FQM94" s="789"/>
      <c r="FQN94" s="789"/>
      <c r="FQO94" s="789"/>
      <c r="FQP94" s="789"/>
      <c r="FQQ94" s="789"/>
      <c r="FQR94" s="789"/>
      <c r="FQS94" s="789"/>
      <c r="FQT94" s="789"/>
      <c r="FQU94" s="789"/>
      <c r="FQV94" s="789"/>
      <c r="FQW94" s="789"/>
      <c r="FQX94" s="789"/>
      <c r="FQY94" s="789"/>
      <c r="FQZ94" s="789"/>
      <c r="FRA94" s="789"/>
      <c r="FRB94" s="789"/>
      <c r="FRC94" s="789"/>
      <c r="FRD94" s="789"/>
      <c r="FRE94" s="789"/>
      <c r="FRF94" s="789"/>
      <c r="FRG94" s="789"/>
      <c r="FRH94" s="789"/>
      <c r="FRI94" s="789"/>
      <c r="FRJ94" s="789"/>
      <c r="FRK94" s="789"/>
      <c r="FRL94" s="789"/>
      <c r="FRM94" s="789"/>
      <c r="FRN94" s="789"/>
      <c r="FRO94" s="789"/>
      <c r="FRP94" s="789"/>
      <c r="FRQ94" s="789"/>
      <c r="FRR94" s="789"/>
      <c r="FRS94" s="789"/>
      <c r="FRT94" s="789"/>
      <c r="FRU94" s="789"/>
      <c r="FRV94" s="789"/>
      <c r="FRW94" s="789"/>
      <c r="FRX94" s="789"/>
      <c r="FRY94" s="789"/>
      <c r="FRZ94" s="789"/>
      <c r="FSA94" s="789"/>
      <c r="FSB94" s="789"/>
      <c r="FSC94" s="789"/>
      <c r="FSD94" s="789"/>
      <c r="FSE94" s="789"/>
      <c r="FSF94" s="789"/>
      <c r="FSG94" s="789"/>
      <c r="FSH94" s="789"/>
      <c r="FSI94" s="789"/>
      <c r="FSJ94" s="789"/>
      <c r="FSK94" s="789"/>
      <c r="FSL94" s="789"/>
      <c r="FSM94" s="789"/>
      <c r="FSN94" s="789"/>
      <c r="FSO94" s="789"/>
      <c r="FSP94" s="789"/>
      <c r="FSQ94" s="789"/>
      <c r="FSR94" s="789"/>
      <c r="FSS94" s="789"/>
      <c r="FST94" s="789"/>
      <c r="FSU94" s="789"/>
      <c r="FSV94" s="789"/>
      <c r="FSW94" s="789"/>
      <c r="FSX94" s="789"/>
      <c r="FSY94" s="789"/>
      <c r="FSZ94" s="789"/>
      <c r="FTA94" s="789"/>
      <c r="FTB94" s="789"/>
      <c r="FTC94" s="789"/>
      <c r="FTD94" s="789"/>
      <c r="FTE94" s="789"/>
      <c r="FTF94" s="789"/>
      <c r="FTG94" s="789"/>
      <c r="FTH94" s="789"/>
      <c r="FTI94" s="789"/>
      <c r="FTJ94" s="789"/>
      <c r="FTK94" s="789"/>
      <c r="FTL94" s="789"/>
      <c r="FTM94" s="789"/>
      <c r="FTN94" s="789"/>
      <c r="FTO94" s="789"/>
      <c r="FTP94" s="789"/>
      <c r="FTQ94" s="789"/>
      <c r="FTR94" s="789"/>
      <c r="FTS94" s="789"/>
      <c r="FTT94" s="789"/>
      <c r="FTU94" s="789"/>
      <c r="FTV94" s="789"/>
      <c r="FTW94" s="789"/>
      <c r="FTX94" s="789"/>
      <c r="FTY94" s="789"/>
      <c r="FTZ94" s="789"/>
      <c r="FUA94" s="789"/>
      <c r="FUB94" s="789"/>
      <c r="FUC94" s="789"/>
      <c r="FUD94" s="789"/>
      <c r="FUE94" s="789"/>
      <c r="FUF94" s="789"/>
      <c r="FUG94" s="789"/>
      <c r="FUH94" s="789"/>
      <c r="FUI94" s="789"/>
      <c r="FUJ94" s="789"/>
      <c r="FUK94" s="789"/>
      <c r="FUL94" s="789"/>
      <c r="FUM94" s="789"/>
      <c r="FUN94" s="789"/>
      <c r="FUO94" s="789"/>
      <c r="FUP94" s="789"/>
      <c r="FUQ94" s="789"/>
      <c r="FUR94" s="789"/>
      <c r="FUS94" s="789"/>
      <c r="FUT94" s="789"/>
      <c r="FUU94" s="789"/>
      <c r="FUV94" s="789"/>
      <c r="FUW94" s="789"/>
      <c r="FUX94" s="789"/>
      <c r="FUY94" s="789"/>
      <c r="FUZ94" s="789"/>
      <c r="FVA94" s="789"/>
      <c r="FVB94" s="789"/>
      <c r="FVC94" s="789"/>
      <c r="FVD94" s="789"/>
      <c r="FVE94" s="789"/>
      <c r="FVF94" s="789"/>
      <c r="FVG94" s="789"/>
      <c r="FVH94" s="789"/>
      <c r="FVI94" s="789"/>
      <c r="FVJ94" s="789"/>
      <c r="FVK94" s="789"/>
      <c r="FVL94" s="789"/>
      <c r="FVM94" s="789"/>
      <c r="FVN94" s="789"/>
      <c r="FVO94" s="789"/>
      <c r="FVP94" s="789"/>
      <c r="FVQ94" s="789"/>
      <c r="FVR94" s="789"/>
      <c r="FVS94" s="789"/>
      <c r="FVT94" s="789"/>
      <c r="FVU94" s="789"/>
      <c r="FVV94" s="789"/>
      <c r="FVW94" s="789"/>
      <c r="FVX94" s="789"/>
      <c r="FVY94" s="789"/>
      <c r="FVZ94" s="789"/>
      <c r="FWA94" s="789"/>
      <c r="FWB94" s="789"/>
      <c r="FWC94" s="789"/>
      <c r="FWD94" s="789"/>
      <c r="FWE94" s="789"/>
      <c r="FWF94" s="789"/>
      <c r="FWG94" s="789"/>
      <c r="FWH94" s="789"/>
      <c r="FWI94" s="789"/>
      <c r="FWJ94" s="789"/>
      <c r="FWK94" s="789"/>
      <c r="FWL94" s="789"/>
      <c r="FWM94" s="789"/>
      <c r="FWN94" s="789"/>
      <c r="FWO94" s="789"/>
      <c r="FWP94" s="789"/>
      <c r="FWQ94" s="789"/>
      <c r="FWR94" s="789"/>
      <c r="FWS94" s="789"/>
      <c r="FWT94" s="789"/>
      <c r="FWU94" s="789"/>
      <c r="FWV94" s="789"/>
      <c r="FWW94" s="789"/>
      <c r="FWX94" s="789"/>
      <c r="FWY94" s="789"/>
      <c r="FWZ94" s="789"/>
      <c r="FXA94" s="789"/>
      <c r="FXB94" s="789"/>
      <c r="FXC94" s="789"/>
      <c r="FXD94" s="789"/>
      <c r="FXE94" s="789"/>
      <c r="FXF94" s="789"/>
      <c r="FXG94" s="789"/>
      <c r="FXH94" s="789"/>
      <c r="FXI94" s="789"/>
      <c r="FXJ94" s="789"/>
      <c r="FXK94" s="789"/>
      <c r="FXL94" s="789"/>
      <c r="FXM94" s="789"/>
      <c r="FXN94" s="789"/>
      <c r="FXO94" s="789"/>
      <c r="FXP94" s="789"/>
      <c r="FXQ94" s="789"/>
      <c r="FXR94" s="789"/>
      <c r="FXS94" s="789"/>
      <c r="FXT94" s="789"/>
      <c r="FXU94" s="789"/>
      <c r="FXV94" s="789"/>
      <c r="FXW94" s="789"/>
      <c r="FXX94" s="789"/>
      <c r="FXY94" s="789"/>
      <c r="FXZ94" s="789"/>
      <c r="FYA94" s="789"/>
      <c r="FYB94" s="789"/>
      <c r="FYC94" s="789"/>
      <c r="FYD94" s="789"/>
      <c r="FYE94" s="789"/>
      <c r="FYF94" s="789"/>
      <c r="FYG94" s="789"/>
      <c r="FYH94" s="789"/>
      <c r="FYI94" s="789"/>
      <c r="FYJ94" s="789"/>
      <c r="FYK94" s="789"/>
      <c r="FYL94" s="789"/>
      <c r="FYM94" s="789"/>
      <c r="FYN94" s="789"/>
      <c r="FYO94" s="789"/>
      <c r="FYP94" s="789"/>
      <c r="FYQ94" s="789"/>
      <c r="FYR94" s="789"/>
      <c r="FYS94" s="789"/>
      <c r="FYT94" s="789"/>
      <c r="FYU94" s="789"/>
      <c r="FYV94" s="789"/>
      <c r="FYW94" s="789"/>
      <c r="FYX94" s="789"/>
      <c r="FYY94" s="789"/>
      <c r="FYZ94" s="789"/>
      <c r="FZA94" s="789"/>
      <c r="FZB94" s="789"/>
      <c r="FZC94" s="789"/>
      <c r="FZD94" s="789"/>
      <c r="FZE94" s="789"/>
      <c r="FZF94" s="789"/>
      <c r="FZG94" s="789"/>
      <c r="FZH94" s="789"/>
      <c r="FZI94" s="789"/>
      <c r="FZJ94" s="789"/>
      <c r="FZK94" s="789"/>
      <c r="FZL94" s="789"/>
      <c r="FZM94" s="789"/>
      <c r="FZN94" s="789"/>
      <c r="FZO94" s="789"/>
      <c r="FZP94" s="789"/>
      <c r="FZQ94" s="789"/>
      <c r="FZR94" s="789"/>
      <c r="FZS94" s="789"/>
      <c r="FZT94" s="789"/>
      <c r="FZU94" s="789"/>
      <c r="FZV94" s="789"/>
      <c r="FZW94" s="789"/>
      <c r="FZX94" s="789"/>
      <c r="FZY94" s="789"/>
      <c r="FZZ94" s="789"/>
      <c r="GAA94" s="789"/>
      <c r="GAB94" s="789"/>
      <c r="GAC94" s="789"/>
      <c r="GAD94" s="789"/>
      <c r="GAE94" s="789"/>
      <c r="GAF94" s="789"/>
      <c r="GAG94" s="789"/>
      <c r="GAH94" s="789"/>
      <c r="GAI94" s="789"/>
      <c r="GAJ94" s="789"/>
      <c r="GAK94" s="789"/>
      <c r="GAL94" s="789"/>
      <c r="GAM94" s="789"/>
      <c r="GAN94" s="789"/>
      <c r="GAO94" s="789"/>
      <c r="GAP94" s="789"/>
      <c r="GAQ94" s="789"/>
      <c r="GAR94" s="789"/>
      <c r="GAS94" s="789"/>
      <c r="GAT94" s="789"/>
      <c r="GAU94" s="789"/>
      <c r="GAV94" s="789"/>
      <c r="GAW94" s="789"/>
      <c r="GAX94" s="789"/>
      <c r="GAY94" s="789"/>
      <c r="GAZ94" s="789"/>
      <c r="GBA94" s="789"/>
      <c r="GBB94" s="789"/>
      <c r="GBC94" s="789"/>
      <c r="GBD94" s="789"/>
      <c r="GBE94" s="789"/>
      <c r="GBF94" s="789"/>
      <c r="GBG94" s="789"/>
      <c r="GBH94" s="789"/>
      <c r="GBI94" s="789"/>
      <c r="GBJ94" s="789"/>
      <c r="GBK94" s="789"/>
      <c r="GBL94" s="789"/>
      <c r="GBM94" s="789"/>
      <c r="GBN94" s="789"/>
      <c r="GBO94" s="789"/>
      <c r="GBP94" s="789"/>
      <c r="GBQ94" s="789"/>
      <c r="GBR94" s="789"/>
      <c r="GBS94" s="789"/>
      <c r="GBT94" s="789"/>
      <c r="GBU94" s="789"/>
      <c r="GBV94" s="789"/>
      <c r="GBW94" s="789"/>
      <c r="GBX94" s="789"/>
      <c r="GBY94" s="789"/>
      <c r="GBZ94" s="789"/>
      <c r="GCA94" s="789"/>
      <c r="GCB94" s="789"/>
      <c r="GCC94" s="789"/>
      <c r="GCD94" s="789"/>
      <c r="GCE94" s="789"/>
      <c r="GCF94" s="789"/>
      <c r="GCG94" s="789"/>
      <c r="GCH94" s="789"/>
      <c r="GCI94" s="789"/>
      <c r="GCJ94" s="789"/>
      <c r="GCK94" s="789"/>
      <c r="GCL94" s="789"/>
      <c r="GCM94" s="789"/>
      <c r="GCN94" s="789"/>
      <c r="GCO94" s="789"/>
      <c r="GCP94" s="789"/>
      <c r="GCQ94" s="789"/>
      <c r="GCR94" s="789"/>
      <c r="GCS94" s="789"/>
      <c r="GCT94" s="789"/>
      <c r="GCU94" s="789"/>
      <c r="GCV94" s="789"/>
      <c r="GCW94" s="789"/>
      <c r="GCX94" s="789"/>
      <c r="GCY94" s="789"/>
      <c r="GCZ94" s="789"/>
      <c r="GDA94" s="789"/>
      <c r="GDB94" s="789"/>
      <c r="GDC94" s="789"/>
      <c r="GDD94" s="789"/>
      <c r="GDE94" s="789"/>
      <c r="GDF94" s="789"/>
      <c r="GDG94" s="789"/>
      <c r="GDH94" s="789"/>
      <c r="GDI94" s="789"/>
      <c r="GDJ94" s="789"/>
      <c r="GDK94" s="789"/>
      <c r="GDL94" s="789"/>
      <c r="GDM94" s="789"/>
      <c r="GDN94" s="789"/>
      <c r="GDO94" s="789"/>
      <c r="GDP94" s="789"/>
      <c r="GDQ94" s="789"/>
      <c r="GDR94" s="789"/>
      <c r="GDS94" s="789"/>
      <c r="GDT94" s="789"/>
      <c r="GDU94" s="789"/>
      <c r="GDV94" s="789"/>
      <c r="GDW94" s="789"/>
      <c r="GDX94" s="789"/>
      <c r="GDY94" s="789"/>
      <c r="GDZ94" s="789"/>
      <c r="GEA94" s="789"/>
      <c r="GEB94" s="789"/>
      <c r="GEC94" s="789"/>
      <c r="GED94" s="789"/>
      <c r="GEE94" s="789"/>
      <c r="GEF94" s="789"/>
      <c r="GEG94" s="789"/>
      <c r="GEH94" s="789"/>
      <c r="GEI94" s="789"/>
      <c r="GEJ94" s="789"/>
      <c r="GEK94" s="789"/>
      <c r="GEL94" s="789"/>
      <c r="GEM94" s="789"/>
      <c r="GEN94" s="789"/>
      <c r="GEO94" s="789"/>
      <c r="GEP94" s="789"/>
      <c r="GEQ94" s="789"/>
      <c r="GER94" s="789"/>
      <c r="GES94" s="789"/>
      <c r="GET94" s="789"/>
      <c r="GEU94" s="789"/>
      <c r="GEV94" s="789"/>
      <c r="GEW94" s="789"/>
      <c r="GEX94" s="789"/>
      <c r="GEY94" s="789"/>
      <c r="GEZ94" s="789"/>
      <c r="GFA94" s="789"/>
      <c r="GFB94" s="789"/>
      <c r="GFC94" s="789"/>
      <c r="GFD94" s="789"/>
      <c r="GFE94" s="789"/>
      <c r="GFF94" s="789"/>
      <c r="GFG94" s="789"/>
      <c r="GFH94" s="789"/>
      <c r="GFI94" s="789"/>
      <c r="GFJ94" s="789"/>
      <c r="GFK94" s="789"/>
      <c r="GFL94" s="789"/>
      <c r="GFM94" s="789"/>
      <c r="GFN94" s="789"/>
      <c r="GFO94" s="789"/>
      <c r="GFP94" s="789"/>
      <c r="GFQ94" s="789"/>
      <c r="GFR94" s="789"/>
      <c r="GFS94" s="789"/>
      <c r="GFT94" s="789"/>
      <c r="GFU94" s="789"/>
      <c r="GFV94" s="789"/>
      <c r="GFW94" s="789"/>
      <c r="GFX94" s="789"/>
      <c r="GFY94" s="789"/>
      <c r="GFZ94" s="789"/>
      <c r="GGA94" s="789"/>
      <c r="GGB94" s="789"/>
      <c r="GGC94" s="789"/>
      <c r="GGD94" s="789"/>
      <c r="GGE94" s="789"/>
      <c r="GGF94" s="789"/>
      <c r="GGG94" s="789"/>
      <c r="GGH94" s="789"/>
      <c r="GGI94" s="789"/>
      <c r="GGJ94" s="789"/>
      <c r="GGK94" s="789"/>
      <c r="GGL94" s="789"/>
      <c r="GGM94" s="789"/>
      <c r="GGN94" s="789"/>
      <c r="GGO94" s="789"/>
      <c r="GGP94" s="789"/>
      <c r="GGQ94" s="789"/>
      <c r="GGR94" s="789"/>
      <c r="GGS94" s="789"/>
      <c r="GGT94" s="789"/>
      <c r="GGU94" s="789"/>
      <c r="GGV94" s="789"/>
      <c r="GGW94" s="789"/>
      <c r="GGX94" s="789"/>
      <c r="GGY94" s="789"/>
      <c r="GGZ94" s="789"/>
      <c r="GHA94" s="789"/>
      <c r="GHB94" s="789"/>
      <c r="GHC94" s="789"/>
      <c r="GHD94" s="789"/>
      <c r="GHE94" s="789"/>
      <c r="GHF94" s="789"/>
      <c r="GHG94" s="789"/>
      <c r="GHH94" s="789"/>
      <c r="GHI94" s="789"/>
      <c r="GHJ94" s="789"/>
      <c r="GHK94" s="789"/>
      <c r="GHL94" s="789"/>
      <c r="GHM94" s="789"/>
      <c r="GHN94" s="789"/>
      <c r="GHO94" s="789"/>
      <c r="GHP94" s="789"/>
      <c r="GHQ94" s="789"/>
      <c r="GHR94" s="789"/>
      <c r="GHS94" s="789"/>
      <c r="GHT94" s="789"/>
      <c r="GHU94" s="789"/>
      <c r="GHV94" s="789"/>
      <c r="GHW94" s="789"/>
      <c r="GHX94" s="789"/>
      <c r="GHY94" s="789"/>
      <c r="GHZ94" s="789"/>
      <c r="GIA94" s="789"/>
      <c r="GIB94" s="789"/>
      <c r="GIC94" s="789"/>
      <c r="GID94" s="789"/>
      <c r="GIE94" s="789"/>
      <c r="GIF94" s="789"/>
      <c r="GIG94" s="789"/>
      <c r="GIH94" s="789"/>
      <c r="GII94" s="789"/>
      <c r="GIJ94" s="789"/>
      <c r="GIK94" s="789"/>
      <c r="GIL94" s="789"/>
      <c r="GIM94" s="789"/>
      <c r="GIN94" s="789"/>
      <c r="GIO94" s="789"/>
      <c r="GIP94" s="789"/>
      <c r="GIQ94" s="789"/>
      <c r="GIR94" s="789"/>
      <c r="GIS94" s="789"/>
      <c r="GIT94" s="789"/>
      <c r="GIU94" s="789"/>
      <c r="GIV94" s="789"/>
      <c r="GIW94" s="789"/>
      <c r="GIX94" s="789"/>
      <c r="GIY94" s="789"/>
      <c r="GIZ94" s="789"/>
      <c r="GJA94" s="789"/>
      <c r="GJB94" s="789"/>
      <c r="GJC94" s="789"/>
      <c r="GJD94" s="789"/>
      <c r="GJE94" s="789"/>
      <c r="GJF94" s="789"/>
      <c r="GJG94" s="789"/>
      <c r="GJH94" s="789"/>
      <c r="GJI94" s="789"/>
      <c r="GJJ94" s="789"/>
      <c r="GJK94" s="789"/>
      <c r="GJL94" s="789"/>
      <c r="GJM94" s="789"/>
      <c r="GJN94" s="789"/>
      <c r="GJO94" s="789"/>
      <c r="GJP94" s="789"/>
      <c r="GJQ94" s="789"/>
      <c r="GJR94" s="789"/>
      <c r="GJS94" s="789"/>
      <c r="GJT94" s="789"/>
      <c r="GJU94" s="789"/>
      <c r="GJV94" s="789"/>
      <c r="GJW94" s="789"/>
      <c r="GJX94" s="789"/>
      <c r="GJY94" s="789"/>
      <c r="GJZ94" s="789"/>
      <c r="GKA94" s="789"/>
      <c r="GKB94" s="789"/>
      <c r="GKC94" s="789"/>
      <c r="GKD94" s="789"/>
      <c r="GKE94" s="789"/>
      <c r="GKF94" s="789"/>
      <c r="GKG94" s="789"/>
      <c r="GKH94" s="789"/>
      <c r="GKI94" s="789"/>
      <c r="GKJ94" s="789"/>
      <c r="GKK94" s="789"/>
      <c r="GKL94" s="789"/>
      <c r="GKM94" s="789"/>
      <c r="GKN94" s="789"/>
      <c r="GKO94" s="789"/>
      <c r="GKP94" s="789"/>
      <c r="GKQ94" s="789"/>
      <c r="GKR94" s="789"/>
      <c r="GKS94" s="789"/>
      <c r="GKT94" s="789"/>
      <c r="GKU94" s="789"/>
      <c r="GKV94" s="789"/>
      <c r="GKW94" s="789"/>
      <c r="GKX94" s="789"/>
      <c r="GKY94" s="789"/>
      <c r="GKZ94" s="789"/>
      <c r="GLA94" s="789"/>
      <c r="GLB94" s="789"/>
      <c r="GLC94" s="789"/>
      <c r="GLD94" s="789"/>
      <c r="GLE94" s="789"/>
      <c r="GLF94" s="789"/>
      <c r="GLG94" s="789"/>
      <c r="GLH94" s="789"/>
      <c r="GLI94" s="789"/>
      <c r="GLJ94" s="789"/>
      <c r="GLK94" s="789"/>
      <c r="GLL94" s="789"/>
      <c r="GLM94" s="789"/>
      <c r="GLN94" s="789"/>
      <c r="GLO94" s="789"/>
      <c r="GLP94" s="789"/>
      <c r="GLQ94" s="789"/>
      <c r="GLR94" s="789"/>
      <c r="GLS94" s="789"/>
      <c r="GLT94" s="789"/>
      <c r="GLU94" s="789"/>
      <c r="GLV94" s="789"/>
      <c r="GLW94" s="789"/>
      <c r="GLX94" s="789"/>
      <c r="GLY94" s="789"/>
      <c r="GLZ94" s="789"/>
      <c r="GMA94" s="789"/>
      <c r="GMB94" s="789"/>
      <c r="GMC94" s="789"/>
      <c r="GMD94" s="789"/>
      <c r="GME94" s="789"/>
      <c r="GMF94" s="789"/>
      <c r="GMG94" s="789"/>
      <c r="GMH94" s="789"/>
      <c r="GMI94" s="789"/>
      <c r="GMJ94" s="789"/>
      <c r="GMK94" s="789"/>
      <c r="GML94" s="789"/>
      <c r="GMM94" s="789"/>
      <c r="GMN94" s="789"/>
      <c r="GMO94" s="789"/>
      <c r="GMP94" s="789"/>
      <c r="GMQ94" s="789"/>
      <c r="GMR94" s="789"/>
      <c r="GMS94" s="789"/>
      <c r="GMT94" s="789"/>
      <c r="GMU94" s="789"/>
      <c r="GMV94" s="789"/>
      <c r="GMW94" s="789"/>
      <c r="GMX94" s="789"/>
      <c r="GMY94" s="789"/>
      <c r="GMZ94" s="789"/>
      <c r="GNA94" s="789"/>
      <c r="GNB94" s="789"/>
      <c r="GNC94" s="789"/>
      <c r="GND94" s="789"/>
      <c r="GNE94" s="789"/>
      <c r="GNF94" s="789"/>
      <c r="GNG94" s="789"/>
      <c r="GNH94" s="789"/>
      <c r="GNI94" s="789"/>
      <c r="GNJ94" s="789"/>
      <c r="GNK94" s="789"/>
      <c r="GNL94" s="789"/>
      <c r="GNM94" s="789"/>
      <c r="GNN94" s="789"/>
      <c r="GNO94" s="789"/>
      <c r="GNP94" s="789"/>
      <c r="GNQ94" s="789"/>
      <c r="GNR94" s="789"/>
      <c r="GNS94" s="789"/>
      <c r="GNT94" s="789"/>
      <c r="GNU94" s="789"/>
      <c r="GNV94" s="789"/>
      <c r="GNW94" s="789"/>
      <c r="GNX94" s="789"/>
      <c r="GNY94" s="789"/>
      <c r="GNZ94" s="789"/>
      <c r="GOA94" s="789"/>
      <c r="GOB94" s="789"/>
      <c r="GOC94" s="789"/>
      <c r="GOD94" s="789"/>
      <c r="GOE94" s="789"/>
      <c r="GOF94" s="789"/>
      <c r="GOG94" s="789"/>
      <c r="GOH94" s="789"/>
      <c r="GOI94" s="789"/>
      <c r="GOJ94" s="789"/>
      <c r="GOK94" s="789"/>
      <c r="GOL94" s="789"/>
      <c r="GOM94" s="789"/>
      <c r="GON94" s="789"/>
      <c r="GOO94" s="789"/>
      <c r="GOP94" s="789"/>
      <c r="GOQ94" s="789"/>
      <c r="GOR94" s="789"/>
      <c r="GOS94" s="789"/>
      <c r="GOT94" s="789"/>
      <c r="GOU94" s="789"/>
      <c r="GOV94" s="789"/>
      <c r="GOW94" s="789"/>
      <c r="GOX94" s="789"/>
      <c r="GOY94" s="789"/>
      <c r="GOZ94" s="789"/>
      <c r="GPA94" s="789"/>
      <c r="GPB94" s="789"/>
      <c r="GPC94" s="789"/>
      <c r="GPD94" s="789"/>
      <c r="GPE94" s="789"/>
      <c r="GPF94" s="789"/>
      <c r="GPG94" s="789"/>
      <c r="GPH94" s="789"/>
      <c r="GPI94" s="789"/>
      <c r="GPJ94" s="789"/>
      <c r="GPK94" s="789"/>
      <c r="GPL94" s="789"/>
      <c r="GPM94" s="789"/>
      <c r="GPN94" s="789"/>
      <c r="GPO94" s="789"/>
      <c r="GPP94" s="789"/>
      <c r="GPQ94" s="789"/>
      <c r="GPR94" s="789"/>
      <c r="GPS94" s="789"/>
      <c r="GPT94" s="789"/>
      <c r="GPU94" s="789"/>
      <c r="GPV94" s="789"/>
      <c r="GPW94" s="789"/>
      <c r="GPX94" s="789"/>
      <c r="GPY94" s="789"/>
      <c r="GPZ94" s="789"/>
      <c r="GQA94" s="789"/>
      <c r="GQB94" s="789"/>
      <c r="GQC94" s="789"/>
      <c r="GQD94" s="789"/>
      <c r="GQE94" s="789"/>
      <c r="GQF94" s="789"/>
      <c r="GQG94" s="789"/>
      <c r="GQH94" s="789"/>
      <c r="GQI94" s="789"/>
      <c r="GQJ94" s="789"/>
      <c r="GQK94" s="789"/>
      <c r="GQL94" s="789"/>
      <c r="GQM94" s="789"/>
      <c r="GQN94" s="789"/>
      <c r="GQO94" s="789"/>
      <c r="GQP94" s="789"/>
      <c r="GQQ94" s="789"/>
      <c r="GQR94" s="789"/>
      <c r="GQS94" s="789"/>
      <c r="GQT94" s="789"/>
      <c r="GQU94" s="789"/>
      <c r="GQV94" s="789"/>
      <c r="GQW94" s="789"/>
      <c r="GQX94" s="789"/>
      <c r="GQY94" s="789"/>
      <c r="GQZ94" s="789"/>
      <c r="GRA94" s="789"/>
      <c r="GRB94" s="789"/>
      <c r="GRC94" s="789"/>
      <c r="GRD94" s="789"/>
      <c r="GRE94" s="789"/>
      <c r="GRF94" s="789"/>
      <c r="GRG94" s="789"/>
      <c r="GRH94" s="789"/>
      <c r="GRI94" s="789"/>
      <c r="GRJ94" s="789"/>
      <c r="GRK94" s="789"/>
      <c r="GRL94" s="789"/>
      <c r="GRM94" s="789"/>
      <c r="GRN94" s="789"/>
      <c r="GRO94" s="789"/>
      <c r="GRP94" s="789"/>
      <c r="GRQ94" s="789"/>
      <c r="GRR94" s="789"/>
      <c r="GRS94" s="789"/>
      <c r="GRT94" s="789"/>
      <c r="GRU94" s="789"/>
      <c r="GRV94" s="789"/>
      <c r="GRW94" s="789"/>
      <c r="GRX94" s="789"/>
      <c r="GRY94" s="789"/>
      <c r="GRZ94" s="789"/>
      <c r="GSA94" s="789"/>
      <c r="GSB94" s="789"/>
      <c r="GSC94" s="789"/>
      <c r="GSD94" s="789"/>
      <c r="GSE94" s="789"/>
      <c r="GSF94" s="789"/>
      <c r="GSG94" s="789"/>
      <c r="GSH94" s="789"/>
      <c r="GSI94" s="789"/>
      <c r="GSJ94" s="789"/>
      <c r="GSK94" s="789"/>
      <c r="GSL94" s="789"/>
      <c r="GSM94" s="789"/>
      <c r="GSN94" s="789"/>
      <c r="GSO94" s="789"/>
      <c r="GSP94" s="789"/>
      <c r="GSQ94" s="789"/>
      <c r="GSR94" s="789"/>
      <c r="GSS94" s="789"/>
      <c r="GST94" s="789"/>
      <c r="GSU94" s="789"/>
      <c r="GSV94" s="789"/>
      <c r="GSW94" s="789"/>
      <c r="GSX94" s="789"/>
      <c r="GSY94" s="789"/>
      <c r="GSZ94" s="789"/>
      <c r="GTA94" s="789"/>
      <c r="GTB94" s="789"/>
      <c r="GTC94" s="789"/>
      <c r="GTD94" s="789"/>
      <c r="GTE94" s="789"/>
      <c r="GTF94" s="789"/>
      <c r="GTG94" s="789"/>
      <c r="GTH94" s="789"/>
      <c r="GTI94" s="789"/>
      <c r="GTJ94" s="789"/>
      <c r="GTK94" s="789"/>
      <c r="GTL94" s="789"/>
      <c r="GTM94" s="789"/>
      <c r="GTN94" s="789"/>
      <c r="GTO94" s="789"/>
      <c r="GTP94" s="789"/>
      <c r="GTQ94" s="789"/>
      <c r="GTR94" s="789"/>
      <c r="GTS94" s="789"/>
      <c r="GTT94" s="789"/>
      <c r="GTU94" s="789"/>
      <c r="GTV94" s="789"/>
      <c r="GTW94" s="789"/>
      <c r="GTX94" s="789"/>
      <c r="GTY94" s="789"/>
      <c r="GTZ94" s="789"/>
      <c r="GUA94" s="789"/>
      <c r="GUB94" s="789"/>
      <c r="GUC94" s="789"/>
      <c r="GUD94" s="789"/>
      <c r="GUE94" s="789"/>
      <c r="GUF94" s="789"/>
      <c r="GUG94" s="789"/>
      <c r="GUH94" s="789"/>
      <c r="GUI94" s="789"/>
      <c r="GUJ94" s="789"/>
      <c r="GUK94" s="789"/>
      <c r="GUL94" s="789"/>
      <c r="GUM94" s="789"/>
      <c r="GUN94" s="789"/>
      <c r="GUO94" s="789"/>
      <c r="GUP94" s="789"/>
      <c r="GUQ94" s="789"/>
      <c r="GUR94" s="789"/>
      <c r="GUS94" s="789"/>
      <c r="GUT94" s="789"/>
      <c r="GUU94" s="789"/>
      <c r="GUV94" s="789"/>
      <c r="GUW94" s="789"/>
      <c r="GUX94" s="789"/>
      <c r="GUY94" s="789"/>
      <c r="GUZ94" s="789"/>
      <c r="GVA94" s="789"/>
      <c r="GVB94" s="789"/>
      <c r="GVC94" s="789"/>
      <c r="GVD94" s="789"/>
      <c r="GVE94" s="789"/>
      <c r="GVF94" s="789"/>
      <c r="GVG94" s="789"/>
      <c r="GVH94" s="789"/>
      <c r="GVI94" s="789"/>
      <c r="GVJ94" s="789"/>
      <c r="GVK94" s="789"/>
      <c r="GVL94" s="789"/>
      <c r="GVM94" s="789"/>
      <c r="GVN94" s="789"/>
      <c r="GVO94" s="789"/>
      <c r="GVP94" s="789"/>
      <c r="GVQ94" s="789"/>
      <c r="GVR94" s="789"/>
      <c r="GVS94" s="789"/>
      <c r="GVT94" s="789"/>
      <c r="GVU94" s="789"/>
      <c r="GVV94" s="789"/>
      <c r="GVW94" s="789"/>
      <c r="GVX94" s="789"/>
      <c r="GVY94" s="789"/>
      <c r="GVZ94" s="789"/>
      <c r="GWA94" s="789"/>
      <c r="GWB94" s="789"/>
      <c r="GWC94" s="789"/>
      <c r="GWD94" s="789"/>
      <c r="GWE94" s="789"/>
      <c r="GWF94" s="789"/>
      <c r="GWG94" s="789"/>
      <c r="GWH94" s="789"/>
      <c r="GWI94" s="789"/>
      <c r="GWJ94" s="789"/>
      <c r="GWK94" s="789"/>
      <c r="GWL94" s="789"/>
      <c r="GWM94" s="789"/>
      <c r="GWN94" s="789"/>
      <c r="GWO94" s="789"/>
      <c r="GWP94" s="789"/>
      <c r="GWQ94" s="789"/>
      <c r="GWR94" s="789"/>
      <c r="GWS94" s="789"/>
      <c r="GWT94" s="789"/>
      <c r="GWU94" s="789"/>
      <c r="GWV94" s="789"/>
      <c r="GWW94" s="789"/>
      <c r="GWX94" s="789"/>
      <c r="GWY94" s="789"/>
      <c r="GWZ94" s="789"/>
      <c r="GXA94" s="789"/>
      <c r="GXB94" s="789"/>
      <c r="GXC94" s="789"/>
      <c r="GXD94" s="789"/>
      <c r="GXE94" s="789"/>
      <c r="GXF94" s="789"/>
      <c r="GXG94" s="789"/>
      <c r="GXH94" s="789"/>
      <c r="GXI94" s="789"/>
      <c r="GXJ94" s="789"/>
      <c r="GXK94" s="789"/>
      <c r="GXL94" s="789"/>
      <c r="GXM94" s="789"/>
      <c r="GXN94" s="789"/>
      <c r="GXO94" s="789"/>
      <c r="GXP94" s="789"/>
      <c r="GXQ94" s="789"/>
      <c r="GXR94" s="789"/>
      <c r="GXS94" s="789"/>
      <c r="GXT94" s="789"/>
      <c r="GXU94" s="789"/>
      <c r="GXV94" s="789"/>
      <c r="GXW94" s="789"/>
      <c r="GXX94" s="789"/>
      <c r="GXY94" s="789"/>
      <c r="GXZ94" s="789"/>
      <c r="GYA94" s="789"/>
      <c r="GYB94" s="789"/>
      <c r="GYC94" s="789"/>
      <c r="GYD94" s="789"/>
      <c r="GYE94" s="789"/>
      <c r="GYF94" s="789"/>
      <c r="GYG94" s="789"/>
      <c r="GYH94" s="789"/>
      <c r="GYI94" s="789"/>
      <c r="GYJ94" s="789"/>
      <c r="GYK94" s="789"/>
      <c r="GYL94" s="789"/>
      <c r="GYM94" s="789"/>
      <c r="GYN94" s="789"/>
      <c r="GYO94" s="789"/>
      <c r="GYP94" s="789"/>
      <c r="GYQ94" s="789"/>
      <c r="GYR94" s="789"/>
      <c r="GYS94" s="789"/>
      <c r="GYT94" s="789"/>
      <c r="GYU94" s="789"/>
      <c r="GYV94" s="789"/>
      <c r="GYW94" s="789"/>
      <c r="GYX94" s="789"/>
      <c r="GYY94" s="789"/>
      <c r="GYZ94" s="789"/>
      <c r="GZA94" s="789"/>
      <c r="GZB94" s="789"/>
      <c r="GZC94" s="789"/>
      <c r="GZD94" s="789"/>
      <c r="GZE94" s="789"/>
      <c r="GZF94" s="789"/>
      <c r="GZG94" s="789"/>
      <c r="GZH94" s="789"/>
      <c r="GZI94" s="789"/>
      <c r="GZJ94" s="789"/>
      <c r="GZK94" s="789"/>
      <c r="GZL94" s="789"/>
      <c r="GZM94" s="789"/>
      <c r="GZN94" s="789"/>
      <c r="GZO94" s="789"/>
      <c r="GZP94" s="789"/>
      <c r="GZQ94" s="789"/>
      <c r="GZR94" s="789"/>
      <c r="GZS94" s="789"/>
      <c r="GZT94" s="789"/>
      <c r="GZU94" s="789"/>
      <c r="GZV94" s="789"/>
      <c r="GZW94" s="789"/>
      <c r="GZX94" s="789"/>
      <c r="GZY94" s="789"/>
      <c r="GZZ94" s="789"/>
      <c r="HAA94" s="789"/>
      <c r="HAB94" s="789"/>
      <c r="HAC94" s="789"/>
      <c r="HAD94" s="789"/>
      <c r="HAE94" s="789"/>
      <c r="HAF94" s="789"/>
      <c r="HAG94" s="789"/>
      <c r="HAH94" s="789"/>
      <c r="HAI94" s="789"/>
      <c r="HAJ94" s="789"/>
      <c r="HAK94" s="789"/>
      <c r="HAL94" s="789"/>
      <c r="HAM94" s="789"/>
      <c r="HAN94" s="789"/>
      <c r="HAO94" s="789"/>
      <c r="HAP94" s="789"/>
      <c r="HAQ94" s="789"/>
      <c r="HAR94" s="789"/>
      <c r="HAS94" s="789"/>
      <c r="HAT94" s="789"/>
      <c r="HAU94" s="789"/>
      <c r="HAV94" s="789"/>
      <c r="HAW94" s="789"/>
      <c r="HAX94" s="789"/>
      <c r="HAY94" s="789"/>
      <c r="HAZ94" s="789"/>
      <c r="HBA94" s="789"/>
      <c r="HBB94" s="789"/>
      <c r="HBC94" s="789"/>
      <c r="HBD94" s="789"/>
      <c r="HBE94" s="789"/>
      <c r="HBF94" s="789"/>
      <c r="HBG94" s="789"/>
      <c r="HBH94" s="789"/>
      <c r="HBI94" s="789"/>
      <c r="HBJ94" s="789"/>
      <c r="HBK94" s="789"/>
      <c r="HBL94" s="789"/>
      <c r="HBM94" s="789"/>
      <c r="HBN94" s="789"/>
      <c r="HBO94" s="789"/>
      <c r="HBP94" s="789"/>
      <c r="HBQ94" s="789"/>
      <c r="HBR94" s="789"/>
      <c r="HBS94" s="789"/>
      <c r="HBT94" s="789"/>
      <c r="HBU94" s="789"/>
      <c r="HBV94" s="789"/>
      <c r="HBW94" s="789"/>
      <c r="HBX94" s="789"/>
      <c r="HBY94" s="789"/>
      <c r="HBZ94" s="789"/>
      <c r="HCA94" s="789"/>
      <c r="HCB94" s="789"/>
      <c r="HCC94" s="789"/>
      <c r="HCD94" s="789"/>
      <c r="HCE94" s="789"/>
      <c r="HCF94" s="789"/>
      <c r="HCG94" s="789"/>
      <c r="HCH94" s="789"/>
      <c r="HCI94" s="789"/>
      <c r="HCJ94" s="789"/>
      <c r="HCK94" s="789"/>
      <c r="HCL94" s="789"/>
      <c r="HCM94" s="789"/>
      <c r="HCN94" s="789"/>
      <c r="HCO94" s="789"/>
      <c r="HCP94" s="789"/>
      <c r="HCQ94" s="789"/>
      <c r="HCR94" s="789"/>
      <c r="HCS94" s="789"/>
      <c r="HCT94" s="789"/>
      <c r="HCU94" s="789"/>
      <c r="HCV94" s="789"/>
      <c r="HCW94" s="789"/>
      <c r="HCX94" s="789"/>
      <c r="HCY94" s="789"/>
      <c r="HCZ94" s="789"/>
      <c r="HDA94" s="789"/>
      <c r="HDB94" s="789"/>
      <c r="HDC94" s="789"/>
      <c r="HDD94" s="789"/>
      <c r="HDE94" s="789"/>
      <c r="HDF94" s="789"/>
      <c r="HDG94" s="789"/>
      <c r="HDH94" s="789"/>
      <c r="HDI94" s="789"/>
      <c r="HDJ94" s="789"/>
      <c r="HDK94" s="789"/>
      <c r="HDL94" s="789"/>
      <c r="HDM94" s="789"/>
      <c r="HDN94" s="789"/>
      <c r="HDO94" s="789"/>
      <c r="HDP94" s="789"/>
      <c r="HDQ94" s="789"/>
      <c r="HDR94" s="789"/>
      <c r="HDS94" s="789"/>
      <c r="HDT94" s="789"/>
      <c r="HDU94" s="789"/>
      <c r="HDV94" s="789"/>
      <c r="HDW94" s="789"/>
      <c r="HDX94" s="789"/>
      <c r="HDY94" s="789"/>
      <c r="HDZ94" s="789"/>
      <c r="HEA94" s="789"/>
      <c r="HEB94" s="789"/>
      <c r="HEC94" s="789"/>
      <c r="HED94" s="789"/>
      <c r="HEE94" s="789"/>
      <c r="HEF94" s="789"/>
      <c r="HEG94" s="789"/>
      <c r="HEH94" s="789"/>
      <c r="HEI94" s="789"/>
      <c r="HEJ94" s="789"/>
      <c r="HEK94" s="789"/>
      <c r="HEL94" s="789"/>
      <c r="HEM94" s="789"/>
      <c r="HEN94" s="789"/>
      <c r="HEO94" s="789"/>
      <c r="HEP94" s="789"/>
      <c r="HEQ94" s="789"/>
      <c r="HER94" s="789"/>
      <c r="HES94" s="789"/>
      <c r="HET94" s="789"/>
      <c r="HEU94" s="789"/>
      <c r="HEV94" s="789"/>
      <c r="HEW94" s="789"/>
      <c r="HEX94" s="789"/>
      <c r="HEY94" s="789"/>
      <c r="HEZ94" s="789"/>
      <c r="HFA94" s="789"/>
      <c r="HFB94" s="789"/>
      <c r="HFC94" s="789"/>
      <c r="HFD94" s="789"/>
      <c r="HFE94" s="789"/>
      <c r="HFF94" s="789"/>
      <c r="HFG94" s="789"/>
      <c r="HFH94" s="789"/>
      <c r="HFI94" s="789"/>
      <c r="HFJ94" s="789"/>
      <c r="HFK94" s="789"/>
      <c r="HFL94" s="789"/>
      <c r="HFM94" s="789"/>
      <c r="HFN94" s="789"/>
      <c r="HFO94" s="789"/>
      <c r="HFP94" s="789"/>
      <c r="HFQ94" s="789"/>
      <c r="HFR94" s="789"/>
      <c r="HFS94" s="789"/>
      <c r="HFT94" s="789"/>
      <c r="HFU94" s="789"/>
      <c r="HFV94" s="789"/>
      <c r="HFW94" s="789"/>
      <c r="HFX94" s="789"/>
      <c r="HFY94" s="789"/>
      <c r="HFZ94" s="789"/>
      <c r="HGA94" s="789"/>
      <c r="HGB94" s="789"/>
      <c r="HGC94" s="789"/>
      <c r="HGD94" s="789"/>
      <c r="HGE94" s="789"/>
      <c r="HGF94" s="789"/>
      <c r="HGG94" s="789"/>
      <c r="HGH94" s="789"/>
      <c r="HGI94" s="789"/>
      <c r="HGJ94" s="789"/>
      <c r="HGK94" s="789"/>
      <c r="HGL94" s="789"/>
      <c r="HGM94" s="789"/>
      <c r="HGN94" s="789"/>
      <c r="HGO94" s="789"/>
      <c r="HGP94" s="789"/>
      <c r="HGQ94" s="789"/>
      <c r="HGR94" s="789"/>
      <c r="HGS94" s="789"/>
      <c r="HGT94" s="789"/>
      <c r="HGU94" s="789"/>
      <c r="HGV94" s="789"/>
      <c r="HGW94" s="789"/>
      <c r="HGX94" s="789"/>
      <c r="HGY94" s="789"/>
      <c r="HGZ94" s="789"/>
      <c r="HHA94" s="789"/>
      <c r="HHB94" s="789"/>
      <c r="HHC94" s="789"/>
      <c r="HHD94" s="789"/>
      <c r="HHE94" s="789"/>
      <c r="HHF94" s="789"/>
      <c r="HHG94" s="789"/>
      <c r="HHH94" s="789"/>
      <c r="HHI94" s="789"/>
      <c r="HHJ94" s="789"/>
      <c r="HHK94" s="789"/>
      <c r="HHL94" s="789"/>
      <c r="HHM94" s="789"/>
      <c r="HHN94" s="789"/>
      <c r="HHO94" s="789"/>
      <c r="HHP94" s="789"/>
      <c r="HHQ94" s="789"/>
      <c r="HHR94" s="789"/>
      <c r="HHS94" s="789"/>
      <c r="HHT94" s="789"/>
      <c r="HHU94" s="789"/>
      <c r="HHV94" s="789"/>
      <c r="HHW94" s="789"/>
      <c r="HHX94" s="789"/>
      <c r="HHY94" s="789"/>
      <c r="HHZ94" s="789"/>
      <c r="HIA94" s="789"/>
      <c r="HIB94" s="789"/>
      <c r="HIC94" s="789"/>
      <c r="HID94" s="789"/>
      <c r="HIE94" s="789"/>
      <c r="HIF94" s="789"/>
      <c r="HIG94" s="789"/>
      <c r="HIH94" s="789"/>
      <c r="HII94" s="789"/>
      <c r="HIJ94" s="789"/>
      <c r="HIK94" s="789"/>
      <c r="HIL94" s="789"/>
      <c r="HIM94" s="789"/>
      <c r="HIN94" s="789"/>
      <c r="HIO94" s="789"/>
      <c r="HIP94" s="789"/>
      <c r="HIQ94" s="789"/>
      <c r="HIR94" s="789"/>
      <c r="HIS94" s="789"/>
      <c r="HIT94" s="789"/>
      <c r="HIU94" s="789"/>
      <c r="HIV94" s="789"/>
      <c r="HIW94" s="789"/>
      <c r="HIX94" s="789"/>
      <c r="HIY94" s="789"/>
      <c r="HIZ94" s="789"/>
      <c r="HJA94" s="789"/>
      <c r="HJB94" s="789"/>
      <c r="HJC94" s="789"/>
      <c r="HJD94" s="789"/>
      <c r="HJE94" s="789"/>
      <c r="HJF94" s="789"/>
      <c r="HJG94" s="789"/>
      <c r="HJH94" s="789"/>
      <c r="HJI94" s="789"/>
      <c r="HJJ94" s="789"/>
      <c r="HJK94" s="789"/>
      <c r="HJL94" s="789"/>
      <c r="HJM94" s="789"/>
      <c r="HJN94" s="789"/>
      <c r="HJO94" s="789"/>
      <c r="HJP94" s="789"/>
      <c r="HJQ94" s="789"/>
      <c r="HJR94" s="789"/>
      <c r="HJS94" s="789"/>
      <c r="HJT94" s="789"/>
      <c r="HJU94" s="789"/>
      <c r="HJV94" s="789"/>
      <c r="HJW94" s="789"/>
      <c r="HJX94" s="789"/>
      <c r="HJY94" s="789"/>
      <c r="HJZ94" s="789"/>
      <c r="HKA94" s="789"/>
      <c r="HKB94" s="789"/>
      <c r="HKC94" s="789"/>
      <c r="HKD94" s="789"/>
      <c r="HKE94" s="789"/>
      <c r="HKF94" s="789"/>
      <c r="HKG94" s="789"/>
      <c r="HKH94" s="789"/>
      <c r="HKI94" s="789"/>
      <c r="HKJ94" s="789"/>
      <c r="HKK94" s="789"/>
      <c r="HKL94" s="789"/>
      <c r="HKM94" s="789"/>
      <c r="HKN94" s="789"/>
      <c r="HKO94" s="789"/>
      <c r="HKP94" s="789"/>
      <c r="HKQ94" s="789"/>
      <c r="HKR94" s="789"/>
      <c r="HKS94" s="789"/>
      <c r="HKT94" s="789"/>
      <c r="HKU94" s="789"/>
      <c r="HKV94" s="789"/>
      <c r="HKW94" s="789"/>
      <c r="HKX94" s="789"/>
      <c r="HKY94" s="789"/>
      <c r="HKZ94" s="789"/>
      <c r="HLA94" s="789"/>
      <c r="HLB94" s="789"/>
      <c r="HLC94" s="789"/>
      <c r="HLD94" s="789"/>
      <c r="HLE94" s="789"/>
      <c r="HLF94" s="789"/>
      <c r="HLG94" s="789"/>
      <c r="HLH94" s="789"/>
      <c r="HLI94" s="789"/>
      <c r="HLJ94" s="789"/>
      <c r="HLK94" s="789"/>
      <c r="HLL94" s="789"/>
      <c r="HLM94" s="789"/>
      <c r="HLN94" s="789"/>
      <c r="HLO94" s="789"/>
      <c r="HLP94" s="789"/>
      <c r="HLQ94" s="789"/>
      <c r="HLR94" s="789"/>
      <c r="HLS94" s="789"/>
      <c r="HLT94" s="789"/>
      <c r="HLU94" s="789"/>
      <c r="HLV94" s="789"/>
      <c r="HLW94" s="789"/>
      <c r="HLX94" s="789"/>
      <c r="HLY94" s="789"/>
      <c r="HLZ94" s="789"/>
      <c r="HMA94" s="789"/>
      <c r="HMB94" s="789"/>
      <c r="HMC94" s="789"/>
      <c r="HMD94" s="789"/>
      <c r="HME94" s="789"/>
      <c r="HMF94" s="789"/>
      <c r="HMG94" s="789"/>
      <c r="HMH94" s="789"/>
      <c r="HMI94" s="789"/>
      <c r="HMJ94" s="789"/>
      <c r="HMK94" s="789"/>
      <c r="HML94" s="789"/>
      <c r="HMM94" s="789"/>
      <c r="HMN94" s="789"/>
      <c r="HMO94" s="789"/>
      <c r="HMP94" s="789"/>
      <c r="HMQ94" s="789"/>
      <c r="HMR94" s="789"/>
      <c r="HMS94" s="789"/>
      <c r="HMT94" s="789"/>
      <c r="HMU94" s="789"/>
      <c r="HMV94" s="789"/>
      <c r="HMW94" s="789"/>
      <c r="HMX94" s="789"/>
      <c r="HMY94" s="789"/>
      <c r="HMZ94" s="789"/>
      <c r="HNA94" s="789"/>
      <c r="HNB94" s="789"/>
      <c r="HNC94" s="789"/>
      <c r="HND94" s="789"/>
      <c r="HNE94" s="789"/>
      <c r="HNF94" s="789"/>
      <c r="HNG94" s="789"/>
      <c r="HNH94" s="789"/>
      <c r="HNI94" s="789"/>
      <c r="HNJ94" s="789"/>
      <c r="HNK94" s="789"/>
      <c r="HNL94" s="789"/>
      <c r="HNM94" s="789"/>
      <c r="HNN94" s="789"/>
      <c r="HNO94" s="789"/>
      <c r="HNP94" s="789"/>
      <c r="HNQ94" s="789"/>
      <c r="HNR94" s="789"/>
      <c r="HNS94" s="789"/>
      <c r="HNT94" s="789"/>
      <c r="HNU94" s="789"/>
      <c r="HNV94" s="789"/>
      <c r="HNW94" s="789"/>
      <c r="HNX94" s="789"/>
      <c r="HNY94" s="789"/>
      <c r="HNZ94" s="789"/>
      <c r="HOA94" s="789"/>
      <c r="HOB94" s="789"/>
      <c r="HOC94" s="789"/>
      <c r="HOD94" s="789"/>
      <c r="HOE94" s="789"/>
      <c r="HOF94" s="789"/>
      <c r="HOG94" s="789"/>
      <c r="HOH94" s="789"/>
      <c r="HOI94" s="789"/>
      <c r="HOJ94" s="789"/>
      <c r="HOK94" s="789"/>
      <c r="HOL94" s="789"/>
      <c r="HOM94" s="789"/>
      <c r="HON94" s="789"/>
      <c r="HOO94" s="789"/>
      <c r="HOP94" s="789"/>
      <c r="HOQ94" s="789"/>
      <c r="HOR94" s="789"/>
      <c r="HOS94" s="789"/>
      <c r="HOT94" s="789"/>
      <c r="HOU94" s="789"/>
      <c r="HOV94" s="789"/>
      <c r="HOW94" s="789"/>
      <c r="HOX94" s="789"/>
      <c r="HOY94" s="789"/>
      <c r="HOZ94" s="789"/>
      <c r="HPA94" s="789"/>
      <c r="HPB94" s="789"/>
      <c r="HPC94" s="789"/>
      <c r="HPD94" s="789"/>
      <c r="HPE94" s="789"/>
      <c r="HPF94" s="789"/>
      <c r="HPG94" s="789"/>
      <c r="HPH94" s="789"/>
      <c r="HPI94" s="789"/>
      <c r="HPJ94" s="789"/>
      <c r="HPK94" s="789"/>
      <c r="HPL94" s="789"/>
      <c r="HPM94" s="789"/>
      <c r="HPN94" s="789"/>
      <c r="HPO94" s="789"/>
      <c r="HPP94" s="789"/>
      <c r="HPQ94" s="789"/>
      <c r="HPR94" s="789"/>
      <c r="HPS94" s="789"/>
      <c r="HPT94" s="789"/>
      <c r="HPU94" s="789"/>
      <c r="HPV94" s="789"/>
      <c r="HPW94" s="789"/>
      <c r="HPX94" s="789"/>
      <c r="HPY94" s="789"/>
      <c r="HPZ94" s="789"/>
      <c r="HQA94" s="789"/>
      <c r="HQB94" s="789"/>
      <c r="HQC94" s="789"/>
      <c r="HQD94" s="789"/>
      <c r="HQE94" s="789"/>
      <c r="HQF94" s="789"/>
      <c r="HQG94" s="789"/>
      <c r="HQH94" s="789"/>
      <c r="HQI94" s="789"/>
      <c r="HQJ94" s="789"/>
      <c r="HQK94" s="789"/>
      <c r="HQL94" s="789"/>
      <c r="HQM94" s="789"/>
      <c r="HQN94" s="789"/>
      <c r="HQO94" s="789"/>
      <c r="HQP94" s="789"/>
      <c r="HQQ94" s="789"/>
      <c r="HQR94" s="789"/>
      <c r="HQS94" s="789"/>
      <c r="HQT94" s="789"/>
      <c r="HQU94" s="789"/>
      <c r="HQV94" s="789"/>
      <c r="HQW94" s="789"/>
      <c r="HQX94" s="789"/>
      <c r="HQY94" s="789"/>
      <c r="HQZ94" s="789"/>
      <c r="HRA94" s="789"/>
      <c r="HRB94" s="789"/>
      <c r="HRC94" s="789"/>
      <c r="HRD94" s="789"/>
      <c r="HRE94" s="789"/>
      <c r="HRF94" s="789"/>
      <c r="HRG94" s="789"/>
      <c r="HRH94" s="789"/>
      <c r="HRI94" s="789"/>
      <c r="HRJ94" s="789"/>
      <c r="HRK94" s="789"/>
      <c r="HRL94" s="789"/>
      <c r="HRM94" s="789"/>
      <c r="HRN94" s="789"/>
      <c r="HRO94" s="789"/>
      <c r="HRP94" s="789"/>
      <c r="HRQ94" s="789"/>
      <c r="HRR94" s="789"/>
      <c r="HRS94" s="789"/>
      <c r="HRT94" s="789"/>
      <c r="HRU94" s="789"/>
      <c r="HRV94" s="789"/>
      <c r="HRW94" s="789"/>
      <c r="HRX94" s="789"/>
      <c r="HRY94" s="789"/>
      <c r="HRZ94" s="789"/>
      <c r="HSA94" s="789"/>
      <c r="HSB94" s="789"/>
      <c r="HSC94" s="789"/>
      <c r="HSD94" s="789"/>
      <c r="HSE94" s="789"/>
      <c r="HSF94" s="789"/>
      <c r="HSG94" s="789"/>
      <c r="HSH94" s="789"/>
      <c r="HSI94" s="789"/>
      <c r="HSJ94" s="789"/>
      <c r="HSK94" s="789"/>
      <c r="HSL94" s="789"/>
      <c r="HSM94" s="789"/>
      <c r="HSN94" s="789"/>
      <c r="HSO94" s="789"/>
      <c r="HSP94" s="789"/>
      <c r="HSQ94" s="789"/>
      <c r="HSR94" s="789"/>
      <c r="HSS94" s="789"/>
      <c r="HST94" s="789"/>
      <c r="HSU94" s="789"/>
      <c r="HSV94" s="789"/>
      <c r="HSW94" s="789"/>
      <c r="HSX94" s="789"/>
      <c r="HSY94" s="789"/>
      <c r="HSZ94" s="789"/>
      <c r="HTA94" s="789"/>
      <c r="HTB94" s="789"/>
      <c r="HTC94" s="789"/>
      <c r="HTD94" s="789"/>
      <c r="HTE94" s="789"/>
      <c r="HTF94" s="789"/>
      <c r="HTG94" s="789"/>
      <c r="HTH94" s="789"/>
      <c r="HTI94" s="789"/>
      <c r="HTJ94" s="789"/>
      <c r="HTK94" s="789"/>
      <c r="HTL94" s="789"/>
      <c r="HTM94" s="789"/>
      <c r="HTN94" s="789"/>
      <c r="HTO94" s="789"/>
      <c r="HTP94" s="789"/>
      <c r="HTQ94" s="789"/>
      <c r="HTR94" s="789"/>
      <c r="HTS94" s="789"/>
      <c r="HTT94" s="789"/>
      <c r="HTU94" s="789"/>
      <c r="HTV94" s="789"/>
      <c r="HTW94" s="789"/>
      <c r="HTX94" s="789"/>
      <c r="HTY94" s="789"/>
      <c r="HTZ94" s="789"/>
      <c r="HUA94" s="789"/>
      <c r="HUB94" s="789"/>
      <c r="HUC94" s="789"/>
      <c r="HUD94" s="789"/>
      <c r="HUE94" s="789"/>
      <c r="HUF94" s="789"/>
      <c r="HUG94" s="789"/>
      <c r="HUH94" s="789"/>
      <c r="HUI94" s="789"/>
      <c r="HUJ94" s="789"/>
      <c r="HUK94" s="789"/>
      <c r="HUL94" s="789"/>
      <c r="HUM94" s="789"/>
      <c r="HUN94" s="789"/>
      <c r="HUO94" s="789"/>
      <c r="HUP94" s="789"/>
      <c r="HUQ94" s="789"/>
      <c r="HUR94" s="789"/>
      <c r="HUS94" s="789"/>
      <c r="HUT94" s="789"/>
      <c r="HUU94" s="789"/>
      <c r="HUV94" s="789"/>
      <c r="HUW94" s="789"/>
      <c r="HUX94" s="789"/>
      <c r="HUY94" s="789"/>
      <c r="HUZ94" s="789"/>
      <c r="HVA94" s="789"/>
      <c r="HVB94" s="789"/>
      <c r="HVC94" s="789"/>
      <c r="HVD94" s="789"/>
      <c r="HVE94" s="789"/>
      <c r="HVF94" s="789"/>
      <c r="HVG94" s="789"/>
      <c r="HVH94" s="789"/>
      <c r="HVI94" s="789"/>
      <c r="HVJ94" s="789"/>
      <c r="HVK94" s="789"/>
      <c r="HVL94" s="789"/>
      <c r="HVM94" s="789"/>
      <c r="HVN94" s="789"/>
      <c r="HVO94" s="789"/>
      <c r="HVP94" s="789"/>
      <c r="HVQ94" s="789"/>
      <c r="HVR94" s="789"/>
      <c r="HVS94" s="789"/>
      <c r="HVT94" s="789"/>
      <c r="HVU94" s="789"/>
      <c r="HVV94" s="789"/>
      <c r="HVW94" s="789"/>
      <c r="HVX94" s="789"/>
      <c r="HVY94" s="789"/>
      <c r="HVZ94" s="789"/>
      <c r="HWA94" s="789"/>
      <c r="HWB94" s="789"/>
      <c r="HWC94" s="789"/>
      <c r="HWD94" s="789"/>
      <c r="HWE94" s="789"/>
      <c r="HWF94" s="789"/>
      <c r="HWG94" s="789"/>
      <c r="HWH94" s="789"/>
      <c r="HWI94" s="789"/>
      <c r="HWJ94" s="789"/>
      <c r="HWK94" s="789"/>
      <c r="HWL94" s="789"/>
      <c r="HWM94" s="789"/>
      <c r="HWN94" s="789"/>
      <c r="HWO94" s="789"/>
      <c r="HWP94" s="789"/>
      <c r="HWQ94" s="789"/>
      <c r="HWR94" s="789"/>
      <c r="HWS94" s="789"/>
      <c r="HWT94" s="789"/>
      <c r="HWU94" s="789"/>
      <c r="HWV94" s="789"/>
      <c r="HWW94" s="789"/>
      <c r="HWX94" s="789"/>
      <c r="HWY94" s="789"/>
      <c r="HWZ94" s="789"/>
      <c r="HXA94" s="789"/>
      <c r="HXB94" s="789"/>
      <c r="HXC94" s="789"/>
      <c r="HXD94" s="789"/>
      <c r="HXE94" s="789"/>
      <c r="HXF94" s="789"/>
      <c r="HXG94" s="789"/>
      <c r="HXH94" s="789"/>
      <c r="HXI94" s="789"/>
      <c r="HXJ94" s="789"/>
      <c r="HXK94" s="789"/>
      <c r="HXL94" s="789"/>
      <c r="HXM94" s="789"/>
      <c r="HXN94" s="789"/>
      <c r="HXO94" s="789"/>
      <c r="HXP94" s="789"/>
      <c r="HXQ94" s="789"/>
      <c r="HXR94" s="789"/>
      <c r="HXS94" s="789"/>
      <c r="HXT94" s="789"/>
      <c r="HXU94" s="789"/>
      <c r="HXV94" s="789"/>
      <c r="HXW94" s="789"/>
      <c r="HXX94" s="789"/>
      <c r="HXY94" s="789"/>
      <c r="HXZ94" s="789"/>
      <c r="HYA94" s="789"/>
      <c r="HYB94" s="789"/>
      <c r="HYC94" s="789"/>
      <c r="HYD94" s="789"/>
      <c r="HYE94" s="789"/>
      <c r="HYF94" s="789"/>
      <c r="HYG94" s="789"/>
      <c r="HYH94" s="789"/>
      <c r="HYI94" s="789"/>
      <c r="HYJ94" s="789"/>
      <c r="HYK94" s="789"/>
      <c r="HYL94" s="789"/>
      <c r="HYM94" s="789"/>
      <c r="HYN94" s="789"/>
      <c r="HYO94" s="789"/>
      <c r="HYP94" s="789"/>
      <c r="HYQ94" s="789"/>
      <c r="HYR94" s="789"/>
      <c r="HYS94" s="789"/>
      <c r="HYT94" s="789"/>
      <c r="HYU94" s="789"/>
      <c r="HYV94" s="789"/>
      <c r="HYW94" s="789"/>
      <c r="HYX94" s="789"/>
      <c r="HYY94" s="789"/>
      <c r="HYZ94" s="789"/>
      <c r="HZA94" s="789"/>
      <c r="HZB94" s="789"/>
      <c r="HZC94" s="789"/>
      <c r="HZD94" s="789"/>
      <c r="HZE94" s="789"/>
      <c r="HZF94" s="789"/>
      <c r="HZG94" s="789"/>
      <c r="HZH94" s="789"/>
      <c r="HZI94" s="789"/>
      <c r="HZJ94" s="789"/>
      <c r="HZK94" s="789"/>
      <c r="HZL94" s="789"/>
      <c r="HZM94" s="789"/>
      <c r="HZN94" s="789"/>
      <c r="HZO94" s="789"/>
      <c r="HZP94" s="789"/>
      <c r="HZQ94" s="789"/>
      <c r="HZR94" s="789"/>
      <c r="HZS94" s="789"/>
      <c r="HZT94" s="789"/>
      <c r="HZU94" s="789"/>
      <c r="HZV94" s="789"/>
      <c r="HZW94" s="789"/>
      <c r="HZX94" s="789"/>
      <c r="HZY94" s="789"/>
      <c r="HZZ94" s="789"/>
      <c r="IAA94" s="789"/>
      <c r="IAB94" s="789"/>
      <c r="IAC94" s="789"/>
      <c r="IAD94" s="789"/>
      <c r="IAE94" s="789"/>
      <c r="IAF94" s="789"/>
      <c r="IAG94" s="789"/>
      <c r="IAH94" s="789"/>
      <c r="IAI94" s="789"/>
      <c r="IAJ94" s="789"/>
      <c r="IAK94" s="789"/>
      <c r="IAL94" s="789"/>
      <c r="IAM94" s="789"/>
      <c r="IAN94" s="789"/>
      <c r="IAO94" s="789"/>
      <c r="IAP94" s="789"/>
      <c r="IAQ94" s="789"/>
      <c r="IAR94" s="789"/>
      <c r="IAS94" s="789"/>
      <c r="IAT94" s="789"/>
      <c r="IAU94" s="789"/>
      <c r="IAV94" s="789"/>
      <c r="IAW94" s="789"/>
      <c r="IAX94" s="789"/>
      <c r="IAY94" s="789"/>
      <c r="IAZ94" s="789"/>
      <c r="IBA94" s="789"/>
      <c r="IBB94" s="789"/>
      <c r="IBC94" s="789"/>
      <c r="IBD94" s="789"/>
      <c r="IBE94" s="789"/>
      <c r="IBF94" s="789"/>
      <c r="IBG94" s="789"/>
      <c r="IBH94" s="789"/>
      <c r="IBI94" s="789"/>
      <c r="IBJ94" s="789"/>
      <c r="IBK94" s="789"/>
      <c r="IBL94" s="789"/>
      <c r="IBM94" s="789"/>
      <c r="IBN94" s="789"/>
      <c r="IBO94" s="789"/>
      <c r="IBP94" s="789"/>
      <c r="IBQ94" s="789"/>
      <c r="IBR94" s="789"/>
      <c r="IBS94" s="789"/>
      <c r="IBT94" s="789"/>
      <c r="IBU94" s="789"/>
      <c r="IBV94" s="789"/>
      <c r="IBW94" s="789"/>
      <c r="IBX94" s="789"/>
      <c r="IBY94" s="789"/>
      <c r="IBZ94" s="789"/>
      <c r="ICA94" s="789"/>
      <c r="ICB94" s="789"/>
      <c r="ICC94" s="789"/>
      <c r="ICD94" s="789"/>
      <c r="ICE94" s="789"/>
      <c r="ICF94" s="789"/>
      <c r="ICG94" s="789"/>
      <c r="ICH94" s="789"/>
      <c r="ICI94" s="789"/>
      <c r="ICJ94" s="789"/>
      <c r="ICK94" s="789"/>
      <c r="ICL94" s="789"/>
      <c r="ICM94" s="789"/>
      <c r="ICN94" s="789"/>
      <c r="ICO94" s="789"/>
      <c r="ICP94" s="789"/>
      <c r="ICQ94" s="789"/>
      <c r="ICR94" s="789"/>
      <c r="ICS94" s="789"/>
      <c r="ICT94" s="789"/>
      <c r="ICU94" s="789"/>
      <c r="ICV94" s="789"/>
      <c r="ICW94" s="789"/>
      <c r="ICX94" s="789"/>
      <c r="ICY94" s="789"/>
      <c r="ICZ94" s="789"/>
      <c r="IDA94" s="789"/>
      <c r="IDB94" s="789"/>
      <c r="IDC94" s="789"/>
      <c r="IDD94" s="789"/>
      <c r="IDE94" s="789"/>
      <c r="IDF94" s="789"/>
      <c r="IDG94" s="789"/>
      <c r="IDH94" s="789"/>
      <c r="IDI94" s="789"/>
      <c r="IDJ94" s="789"/>
      <c r="IDK94" s="789"/>
      <c r="IDL94" s="789"/>
      <c r="IDM94" s="789"/>
      <c r="IDN94" s="789"/>
      <c r="IDO94" s="789"/>
      <c r="IDP94" s="789"/>
      <c r="IDQ94" s="789"/>
      <c r="IDR94" s="789"/>
      <c r="IDS94" s="789"/>
      <c r="IDT94" s="789"/>
      <c r="IDU94" s="789"/>
      <c r="IDV94" s="789"/>
      <c r="IDW94" s="789"/>
      <c r="IDX94" s="789"/>
      <c r="IDY94" s="789"/>
      <c r="IDZ94" s="789"/>
      <c r="IEA94" s="789"/>
      <c r="IEB94" s="789"/>
      <c r="IEC94" s="789"/>
      <c r="IED94" s="789"/>
      <c r="IEE94" s="789"/>
      <c r="IEF94" s="789"/>
      <c r="IEG94" s="789"/>
      <c r="IEH94" s="789"/>
      <c r="IEI94" s="789"/>
      <c r="IEJ94" s="789"/>
      <c r="IEK94" s="789"/>
      <c r="IEL94" s="789"/>
      <c r="IEM94" s="789"/>
      <c r="IEN94" s="789"/>
      <c r="IEO94" s="789"/>
      <c r="IEP94" s="789"/>
      <c r="IEQ94" s="789"/>
      <c r="IER94" s="789"/>
      <c r="IES94" s="789"/>
      <c r="IET94" s="789"/>
      <c r="IEU94" s="789"/>
      <c r="IEV94" s="789"/>
      <c r="IEW94" s="789"/>
      <c r="IEX94" s="789"/>
      <c r="IEY94" s="789"/>
      <c r="IEZ94" s="789"/>
      <c r="IFA94" s="789"/>
      <c r="IFB94" s="789"/>
      <c r="IFC94" s="789"/>
      <c r="IFD94" s="789"/>
      <c r="IFE94" s="789"/>
      <c r="IFF94" s="789"/>
      <c r="IFG94" s="789"/>
      <c r="IFH94" s="789"/>
      <c r="IFI94" s="789"/>
      <c r="IFJ94" s="789"/>
      <c r="IFK94" s="789"/>
      <c r="IFL94" s="789"/>
      <c r="IFM94" s="789"/>
      <c r="IFN94" s="789"/>
      <c r="IFO94" s="789"/>
      <c r="IFP94" s="789"/>
      <c r="IFQ94" s="789"/>
      <c r="IFR94" s="789"/>
      <c r="IFS94" s="789"/>
      <c r="IFT94" s="789"/>
      <c r="IFU94" s="789"/>
      <c r="IFV94" s="789"/>
      <c r="IFW94" s="789"/>
      <c r="IFX94" s="789"/>
      <c r="IFY94" s="789"/>
      <c r="IFZ94" s="789"/>
      <c r="IGA94" s="789"/>
      <c r="IGB94" s="789"/>
      <c r="IGC94" s="789"/>
      <c r="IGD94" s="789"/>
      <c r="IGE94" s="789"/>
      <c r="IGF94" s="789"/>
      <c r="IGG94" s="789"/>
      <c r="IGH94" s="789"/>
      <c r="IGI94" s="789"/>
      <c r="IGJ94" s="789"/>
      <c r="IGK94" s="789"/>
      <c r="IGL94" s="789"/>
      <c r="IGM94" s="789"/>
      <c r="IGN94" s="789"/>
      <c r="IGO94" s="789"/>
      <c r="IGP94" s="789"/>
      <c r="IGQ94" s="789"/>
      <c r="IGR94" s="789"/>
      <c r="IGS94" s="789"/>
      <c r="IGT94" s="789"/>
      <c r="IGU94" s="789"/>
      <c r="IGV94" s="789"/>
      <c r="IGW94" s="789"/>
      <c r="IGX94" s="789"/>
      <c r="IGY94" s="789"/>
      <c r="IGZ94" s="789"/>
      <c r="IHA94" s="789"/>
      <c r="IHB94" s="789"/>
      <c r="IHC94" s="789"/>
      <c r="IHD94" s="789"/>
      <c r="IHE94" s="789"/>
      <c r="IHF94" s="789"/>
      <c r="IHG94" s="789"/>
      <c r="IHH94" s="789"/>
      <c r="IHI94" s="789"/>
      <c r="IHJ94" s="789"/>
      <c r="IHK94" s="789"/>
      <c r="IHL94" s="789"/>
      <c r="IHM94" s="789"/>
      <c r="IHN94" s="789"/>
      <c r="IHO94" s="789"/>
      <c r="IHP94" s="789"/>
      <c r="IHQ94" s="789"/>
      <c r="IHR94" s="789"/>
      <c r="IHS94" s="789"/>
      <c r="IHT94" s="789"/>
      <c r="IHU94" s="789"/>
      <c r="IHV94" s="789"/>
      <c r="IHW94" s="789"/>
      <c r="IHX94" s="789"/>
      <c r="IHY94" s="789"/>
      <c r="IHZ94" s="789"/>
      <c r="IIA94" s="789"/>
      <c r="IIB94" s="789"/>
      <c r="IIC94" s="789"/>
      <c r="IID94" s="789"/>
      <c r="IIE94" s="789"/>
      <c r="IIF94" s="789"/>
      <c r="IIG94" s="789"/>
      <c r="IIH94" s="789"/>
      <c r="III94" s="789"/>
      <c r="IIJ94" s="789"/>
      <c r="IIK94" s="789"/>
      <c r="IIL94" s="789"/>
      <c r="IIM94" s="789"/>
      <c r="IIN94" s="789"/>
      <c r="IIO94" s="789"/>
      <c r="IIP94" s="789"/>
      <c r="IIQ94" s="789"/>
      <c r="IIR94" s="789"/>
      <c r="IIS94" s="789"/>
      <c r="IIT94" s="789"/>
      <c r="IIU94" s="789"/>
      <c r="IIV94" s="789"/>
      <c r="IIW94" s="789"/>
      <c r="IIX94" s="789"/>
      <c r="IIY94" s="789"/>
      <c r="IIZ94" s="789"/>
      <c r="IJA94" s="789"/>
      <c r="IJB94" s="789"/>
      <c r="IJC94" s="789"/>
      <c r="IJD94" s="789"/>
      <c r="IJE94" s="789"/>
      <c r="IJF94" s="789"/>
      <c r="IJG94" s="789"/>
      <c r="IJH94" s="789"/>
      <c r="IJI94" s="789"/>
      <c r="IJJ94" s="789"/>
      <c r="IJK94" s="789"/>
      <c r="IJL94" s="789"/>
      <c r="IJM94" s="789"/>
      <c r="IJN94" s="789"/>
      <c r="IJO94" s="789"/>
      <c r="IJP94" s="789"/>
      <c r="IJQ94" s="789"/>
      <c r="IJR94" s="789"/>
      <c r="IJS94" s="789"/>
      <c r="IJT94" s="789"/>
      <c r="IJU94" s="789"/>
      <c r="IJV94" s="789"/>
      <c r="IJW94" s="789"/>
      <c r="IJX94" s="789"/>
      <c r="IJY94" s="789"/>
      <c r="IJZ94" s="789"/>
      <c r="IKA94" s="789"/>
      <c r="IKB94" s="789"/>
      <c r="IKC94" s="789"/>
      <c r="IKD94" s="789"/>
      <c r="IKE94" s="789"/>
      <c r="IKF94" s="789"/>
      <c r="IKG94" s="789"/>
      <c r="IKH94" s="789"/>
      <c r="IKI94" s="789"/>
      <c r="IKJ94" s="789"/>
      <c r="IKK94" s="789"/>
      <c r="IKL94" s="789"/>
      <c r="IKM94" s="789"/>
      <c r="IKN94" s="789"/>
      <c r="IKO94" s="789"/>
      <c r="IKP94" s="789"/>
      <c r="IKQ94" s="789"/>
      <c r="IKR94" s="789"/>
      <c r="IKS94" s="789"/>
      <c r="IKT94" s="789"/>
      <c r="IKU94" s="789"/>
      <c r="IKV94" s="789"/>
      <c r="IKW94" s="789"/>
      <c r="IKX94" s="789"/>
      <c r="IKY94" s="789"/>
      <c r="IKZ94" s="789"/>
      <c r="ILA94" s="789"/>
      <c r="ILB94" s="789"/>
      <c r="ILC94" s="789"/>
      <c r="ILD94" s="789"/>
      <c r="ILE94" s="789"/>
      <c r="ILF94" s="789"/>
      <c r="ILG94" s="789"/>
      <c r="ILH94" s="789"/>
      <c r="ILI94" s="789"/>
      <c r="ILJ94" s="789"/>
      <c r="ILK94" s="789"/>
      <c r="ILL94" s="789"/>
      <c r="ILM94" s="789"/>
      <c r="ILN94" s="789"/>
      <c r="ILO94" s="789"/>
      <c r="ILP94" s="789"/>
      <c r="ILQ94" s="789"/>
      <c r="ILR94" s="789"/>
      <c r="ILS94" s="789"/>
      <c r="ILT94" s="789"/>
      <c r="ILU94" s="789"/>
      <c r="ILV94" s="789"/>
      <c r="ILW94" s="789"/>
      <c r="ILX94" s="789"/>
      <c r="ILY94" s="789"/>
      <c r="ILZ94" s="789"/>
      <c r="IMA94" s="789"/>
      <c r="IMB94" s="789"/>
      <c r="IMC94" s="789"/>
      <c r="IMD94" s="789"/>
      <c r="IME94" s="789"/>
      <c r="IMF94" s="789"/>
      <c r="IMG94" s="789"/>
      <c r="IMH94" s="789"/>
      <c r="IMI94" s="789"/>
      <c r="IMJ94" s="789"/>
      <c r="IMK94" s="789"/>
      <c r="IML94" s="789"/>
      <c r="IMM94" s="789"/>
      <c r="IMN94" s="789"/>
      <c r="IMO94" s="789"/>
      <c r="IMP94" s="789"/>
      <c r="IMQ94" s="789"/>
      <c r="IMR94" s="789"/>
      <c r="IMS94" s="789"/>
      <c r="IMT94" s="789"/>
      <c r="IMU94" s="789"/>
      <c r="IMV94" s="789"/>
      <c r="IMW94" s="789"/>
      <c r="IMX94" s="789"/>
      <c r="IMY94" s="789"/>
      <c r="IMZ94" s="789"/>
      <c r="INA94" s="789"/>
      <c r="INB94" s="789"/>
      <c r="INC94" s="789"/>
      <c r="IND94" s="789"/>
      <c r="INE94" s="789"/>
      <c r="INF94" s="789"/>
      <c r="ING94" s="789"/>
      <c r="INH94" s="789"/>
      <c r="INI94" s="789"/>
      <c r="INJ94" s="789"/>
      <c r="INK94" s="789"/>
      <c r="INL94" s="789"/>
      <c r="INM94" s="789"/>
      <c r="INN94" s="789"/>
      <c r="INO94" s="789"/>
      <c r="INP94" s="789"/>
      <c r="INQ94" s="789"/>
      <c r="INR94" s="789"/>
      <c r="INS94" s="789"/>
      <c r="INT94" s="789"/>
      <c r="INU94" s="789"/>
      <c r="INV94" s="789"/>
      <c r="INW94" s="789"/>
      <c r="INX94" s="789"/>
      <c r="INY94" s="789"/>
      <c r="INZ94" s="789"/>
      <c r="IOA94" s="789"/>
      <c r="IOB94" s="789"/>
      <c r="IOC94" s="789"/>
      <c r="IOD94" s="789"/>
      <c r="IOE94" s="789"/>
      <c r="IOF94" s="789"/>
      <c r="IOG94" s="789"/>
      <c r="IOH94" s="789"/>
      <c r="IOI94" s="789"/>
      <c r="IOJ94" s="789"/>
      <c r="IOK94" s="789"/>
      <c r="IOL94" s="789"/>
      <c r="IOM94" s="789"/>
      <c r="ION94" s="789"/>
      <c r="IOO94" s="789"/>
      <c r="IOP94" s="789"/>
      <c r="IOQ94" s="789"/>
      <c r="IOR94" s="789"/>
      <c r="IOS94" s="789"/>
      <c r="IOT94" s="789"/>
      <c r="IOU94" s="789"/>
      <c r="IOV94" s="789"/>
      <c r="IOW94" s="789"/>
      <c r="IOX94" s="789"/>
      <c r="IOY94" s="789"/>
      <c r="IOZ94" s="789"/>
      <c r="IPA94" s="789"/>
      <c r="IPB94" s="789"/>
      <c r="IPC94" s="789"/>
      <c r="IPD94" s="789"/>
      <c r="IPE94" s="789"/>
      <c r="IPF94" s="789"/>
      <c r="IPG94" s="789"/>
      <c r="IPH94" s="789"/>
      <c r="IPI94" s="789"/>
      <c r="IPJ94" s="789"/>
      <c r="IPK94" s="789"/>
      <c r="IPL94" s="789"/>
      <c r="IPM94" s="789"/>
      <c r="IPN94" s="789"/>
      <c r="IPO94" s="789"/>
      <c r="IPP94" s="789"/>
      <c r="IPQ94" s="789"/>
      <c r="IPR94" s="789"/>
      <c r="IPS94" s="789"/>
      <c r="IPT94" s="789"/>
      <c r="IPU94" s="789"/>
      <c r="IPV94" s="789"/>
      <c r="IPW94" s="789"/>
      <c r="IPX94" s="789"/>
      <c r="IPY94" s="789"/>
      <c r="IPZ94" s="789"/>
      <c r="IQA94" s="789"/>
      <c r="IQB94" s="789"/>
      <c r="IQC94" s="789"/>
      <c r="IQD94" s="789"/>
      <c r="IQE94" s="789"/>
      <c r="IQF94" s="789"/>
      <c r="IQG94" s="789"/>
      <c r="IQH94" s="789"/>
      <c r="IQI94" s="789"/>
      <c r="IQJ94" s="789"/>
      <c r="IQK94" s="789"/>
      <c r="IQL94" s="789"/>
      <c r="IQM94" s="789"/>
      <c r="IQN94" s="789"/>
      <c r="IQO94" s="789"/>
      <c r="IQP94" s="789"/>
      <c r="IQQ94" s="789"/>
      <c r="IQR94" s="789"/>
      <c r="IQS94" s="789"/>
      <c r="IQT94" s="789"/>
      <c r="IQU94" s="789"/>
      <c r="IQV94" s="789"/>
      <c r="IQW94" s="789"/>
      <c r="IQX94" s="789"/>
      <c r="IQY94" s="789"/>
      <c r="IQZ94" s="789"/>
      <c r="IRA94" s="789"/>
      <c r="IRB94" s="789"/>
      <c r="IRC94" s="789"/>
      <c r="IRD94" s="789"/>
      <c r="IRE94" s="789"/>
      <c r="IRF94" s="789"/>
      <c r="IRG94" s="789"/>
      <c r="IRH94" s="789"/>
      <c r="IRI94" s="789"/>
      <c r="IRJ94" s="789"/>
      <c r="IRK94" s="789"/>
      <c r="IRL94" s="789"/>
      <c r="IRM94" s="789"/>
      <c r="IRN94" s="789"/>
      <c r="IRO94" s="789"/>
      <c r="IRP94" s="789"/>
      <c r="IRQ94" s="789"/>
      <c r="IRR94" s="789"/>
      <c r="IRS94" s="789"/>
      <c r="IRT94" s="789"/>
      <c r="IRU94" s="789"/>
      <c r="IRV94" s="789"/>
      <c r="IRW94" s="789"/>
      <c r="IRX94" s="789"/>
      <c r="IRY94" s="789"/>
      <c r="IRZ94" s="789"/>
      <c r="ISA94" s="789"/>
      <c r="ISB94" s="789"/>
      <c r="ISC94" s="789"/>
      <c r="ISD94" s="789"/>
      <c r="ISE94" s="789"/>
      <c r="ISF94" s="789"/>
      <c r="ISG94" s="789"/>
      <c r="ISH94" s="789"/>
      <c r="ISI94" s="789"/>
      <c r="ISJ94" s="789"/>
      <c r="ISK94" s="789"/>
      <c r="ISL94" s="789"/>
      <c r="ISM94" s="789"/>
      <c r="ISN94" s="789"/>
      <c r="ISO94" s="789"/>
      <c r="ISP94" s="789"/>
      <c r="ISQ94" s="789"/>
      <c r="ISR94" s="789"/>
      <c r="ISS94" s="789"/>
      <c r="IST94" s="789"/>
      <c r="ISU94" s="789"/>
      <c r="ISV94" s="789"/>
      <c r="ISW94" s="789"/>
      <c r="ISX94" s="789"/>
      <c r="ISY94" s="789"/>
      <c r="ISZ94" s="789"/>
      <c r="ITA94" s="789"/>
      <c r="ITB94" s="789"/>
      <c r="ITC94" s="789"/>
      <c r="ITD94" s="789"/>
      <c r="ITE94" s="789"/>
      <c r="ITF94" s="789"/>
      <c r="ITG94" s="789"/>
      <c r="ITH94" s="789"/>
      <c r="ITI94" s="789"/>
      <c r="ITJ94" s="789"/>
      <c r="ITK94" s="789"/>
      <c r="ITL94" s="789"/>
      <c r="ITM94" s="789"/>
      <c r="ITN94" s="789"/>
      <c r="ITO94" s="789"/>
      <c r="ITP94" s="789"/>
      <c r="ITQ94" s="789"/>
      <c r="ITR94" s="789"/>
      <c r="ITS94" s="789"/>
      <c r="ITT94" s="789"/>
      <c r="ITU94" s="789"/>
      <c r="ITV94" s="789"/>
      <c r="ITW94" s="789"/>
      <c r="ITX94" s="789"/>
      <c r="ITY94" s="789"/>
      <c r="ITZ94" s="789"/>
      <c r="IUA94" s="789"/>
      <c r="IUB94" s="789"/>
      <c r="IUC94" s="789"/>
      <c r="IUD94" s="789"/>
      <c r="IUE94" s="789"/>
      <c r="IUF94" s="789"/>
      <c r="IUG94" s="789"/>
      <c r="IUH94" s="789"/>
      <c r="IUI94" s="789"/>
      <c r="IUJ94" s="789"/>
      <c r="IUK94" s="789"/>
      <c r="IUL94" s="789"/>
      <c r="IUM94" s="789"/>
      <c r="IUN94" s="789"/>
      <c r="IUO94" s="789"/>
      <c r="IUP94" s="789"/>
      <c r="IUQ94" s="789"/>
      <c r="IUR94" s="789"/>
      <c r="IUS94" s="789"/>
      <c r="IUT94" s="789"/>
      <c r="IUU94" s="789"/>
      <c r="IUV94" s="789"/>
      <c r="IUW94" s="789"/>
      <c r="IUX94" s="789"/>
      <c r="IUY94" s="789"/>
      <c r="IUZ94" s="789"/>
      <c r="IVA94" s="789"/>
      <c r="IVB94" s="789"/>
      <c r="IVC94" s="789"/>
      <c r="IVD94" s="789"/>
      <c r="IVE94" s="789"/>
      <c r="IVF94" s="789"/>
      <c r="IVG94" s="789"/>
      <c r="IVH94" s="789"/>
      <c r="IVI94" s="789"/>
      <c r="IVJ94" s="789"/>
      <c r="IVK94" s="789"/>
      <c r="IVL94" s="789"/>
      <c r="IVM94" s="789"/>
      <c r="IVN94" s="789"/>
      <c r="IVO94" s="789"/>
      <c r="IVP94" s="789"/>
      <c r="IVQ94" s="789"/>
      <c r="IVR94" s="789"/>
      <c r="IVS94" s="789"/>
      <c r="IVT94" s="789"/>
      <c r="IVU94" s="789"/>
      <c r="IVV94" s="789"/>
      <c r="IVW94" s="789"/>
      <c r="IVX94" s="789"/>
      <c r="IVY94" s="789"/>
      <c r="IVZ94" s="789"/>
      <c r="IWA94" s="789"/>
      <c r="IWB94" s="789"/>
      <c r="IWC94" s="789"/>
      <c r="IWD94" s="789"/>
      <c r="IWE94" s="789"/>
      <c r="IWF94" s="789"/>
      <c r="IWG94" s="789"/>
      <c r="IWH94" s="789"/>
      <c r="IWI94" s="789"/>
      <c r="IWJ94" s="789"/>
      <c r="IWK94" s="789"/>
      <c r="IWL94" s="789"/>
      <c r="IWM94" s="789"/>
      <c r="IWN94" s="789"/>
      <c r="IWO94" s="789"/>
      <c r="IWP94" s="789"/>
      <c r="IWQ94" s="789"/>
      <c r="IWR94" s="789"/>
      <c r="IWS94" s="789"/>
      <c r="IWT94" s="789"/>
      <c r="IWU94" s="789"/>
      <c r="IWV94" s="789"/>
      <c r="IWW94" s="789"/>
      <c r="IWX94" s="789"/>
      <c r="IWY94" s="789"/>
      <c r="IWZ94" s="789"/>
      <c r="IXA94" s="789"/>
      <c r="IXB94" s="789"/>
      <c r="IXC94" s="789"/>
      <c r="IXD94" s="789"/>
      <c r="IXE94" s="789"/>
      <c r="IXF94" s="789"/>
      <c r="IXG94" s="789"/>
      <c r="IXH94" s="789"/>
      <c r="IXI94" s="789"/>
      <c r="IXJ94" s="789"/>
      <c r="IXK94" s="789"/>
      <c r="IXL94" s="789"/>
      <c r="IXM94" s="789"/>
      <c r="IXN94" s="789"/>
      <c r="IXO94" s="789"/>
      <c r="IXP94" s="789"/>
      <c r="IXQ94" s="789"/>
      <c r="IXR94" s="789"/>
      <c r="IXS94" s="789"/>
      <c r="IXT94" s="789"/>
      <c r="IXU94" s="789"/>
      <c r="IXV94" s="789"/>
      <c r="IXW94" s="789"/>
      <c r="IXX94" s="789"/>
      <c r="IXY94" s="789"/>
      <c r="IXZ94" s="789"/>
      <c r="IYA94" s="789"/>
      <c r="IYB94" s="789"/>
      <c r="IYC94" s="789"/>
      <c r="IYD94" s="789"/>
      <c r="IYE94" s="789"/>
      <c r="IYF94" s="789"/>
      <c r="IYG94" s="789"/>
      <c r="IYH94" s="789"/>
      <c r="IYI94" s="789"/>
      <c r="IYJ94" s="789"/>
      <c r="IYK94" s="789"/>
      <c r="IYL94" s="789"/>
      <c r="IYM94" s="789"/>
      <c r="IYN94" s="789"/>
      <c r="IYO94" s="789"/>
      <c r="IYP94" s="789"/>
      <c r="IYQ94" s="789"/>
      <c r="IYR94" s="789"/>
      <c r="IYS94" s="789"/>
      <c r="IYT94" s="789"/>
      <c r="IYU94" s="789"/>
      <c r="IYV94" s="789"/>
      <c r="IYW94" s="789"/>
      <c r="IYX94" s="789"/>
      <c r="IYY94" s="789"/>
      <c r="IYZ94" s="789"/>
      <c r="IZA94" s="789"/>
      <c r="IZB94" s="789"/>
      <c r="IZC94" s="789"/>
      <c r="IZD94" s="789"/>
      <c r="IZE94" s="789"/>
      <c r="IZF94" s="789"/>
      <c r="IZG94" s="789"/>
      <c r="IZH94" s="789"/>
      <c r="IZI94" s="789"/>
      <c r="IZJ94" s="789"/>
      <c r="IZK94" s="789"/>
      <c r="IZL94" s="789"/>
      <c r="IZM94" s="789"/>
      <c r="IZN94" s="789"/>
      <c r="IZO94" s="789"/>
      <c r="IZP94" s="789"/>
      <c r="IZQ94" s="789"/>
      <c r="IZR94" s="789"/>
      <c r="IZS94" s="789"/>
      <c r="IZT94" s="789"/>
      <c r="IZU94" s="789"/>
      <c r="IZV94" s="789"/>
      <c r="IZW94" s="789"/>
      <c r="IZX94" s="789"/>
      <c r="IZY94" s="789"/>
      <c r="IZZ94" s="789"/>
      <c r="JAA94" s="789"/>
      <c r="JAB94" s="789"/>
      <c r="JAC94" s="789"/>
      <c r="JAD94" s="789"/>
      <c r="JAE94" s="789"/>
      <c r="JAF94" s="789"/>
      <c r="JAG94" s="789"/>
      <c r="JAH94" s="789"/>
      <c r="JAI94" s="789"/>
      <c r="JAJ94" s="789"/>
      <c r="JAK94" s="789"/>
      <c r="JAL94" s="789"/>
      <c r="JAM94" s="789"/>
      <c r="JAN94" s="789"/>
      <c r="JAO94" s="789"/>
      <c r="JAP94" s="789"/>
      <c r="JAQ94" s="789"/>
      <c r="JAR94" s="789"/>
      <c r="JAS94" s="789"/>
      <c r="JAT94" s="789"/>
      <c r="JAU94" s="789"/>
      <c r="JAV94" s="789"/>
      <c r="JAW94" s="789"/>
      <c r="JAX94" s="789"/>
      <c r="JAY94" s="789"/>
      <c r="JAZ94" s="789"/>
      <c r="JBA94" s="789"/>
      <c r="JBB94" s="789"/>
      <c r="JBC94" s="789"/>
      <c r="JBD94" s="789"/>
      <c r="JBE94" s="789"/>
      <c r="JBF94" s="789"/>
      <c r="JBG94" s="789"/>
      <c r="JBH94" s="789"/>
      <c r="JBI94" s="789"/>
      <c r="JBJ94" s="789"/>
      <c r="JBK94" s="789"/>
      <c r="JBL94" s="789"/>
      <c r="JBM94" s="789"/>
      <c r="JBN94" s="789"/>
      <c r="JBO94" s="789"/>
      <c r="JBP94" s="789"/>
      <c r="JBQ94" s="789"/>
      <c r="JBR94" s="789"/>
      <c r="JBS94" s="789"/>
      <c r="JBT94" s="789"/>
      <c r="JBU94" s="789"/>
      <c r="JBV94" s="789"/>
      <c r="JBW94" s="789"/>
      <c r="JBX94" s="789"/>
      <c r="JBY94" s="789"/>
      <c r="JBZ94" s="789"/>
      <c r="JCA94" s="789"/>
      <c r="JCB94" s="789"/>
      <c r="JCC94" s="789"/>
      <c r="JCD94" s="789"/>
      <c r="JCE94" s="789"/>
      <c r="JCF94" s="789"/>
      <c r="JCG94" s="789"/>
      <c r="JCH94" s="789"/>
      <c r="JCI94" s="789"/>
      <c r="JCJ94" s="789"/>
      <c r="JCK94" s="789"/>
      <c r="JCL94" s="789"/>
      <c r="JCM94" s="789"/>
      <c r="JCN94" s="789"/>
      <c r="JCO94" s="789"/>
      <c r="JCP94" s="789"/>
      <c r="JCQ94" s="789"/>
      <c r="JCR94" s="789"/>
      <c r="JCS94" s="789"/>
      <c r="JCT94" s="789"/>
      <c r="JCU94" s="789"/>
      <c r="JCV94" s="789"/>
      <c r="JCW94" s="789"/>
      <c r="JCX94" s="789"/>
      <c r="JCY94" s="789"/>
      <c r="JCZ94" s="789"/>
      <c r="JDA94" s="789"/>
      <c r="JDB94" s="789"/>
      <c r="JDC94" s="789"/>
      <c r="JDD94" s="789"/>
      <c r="JDE94" s="789"/>
      <c r="JDF94" s="789"/>
      <c r="JDG94" s="789"/>
      <c r="JDH94" s="789"/>
      <c r="JDI94" s="789"/>
      <c r="JDJ94" s="789"/>
      <c r="JDK94" s="789"/>
      <c r="JDL94" s="789"/>
      <c r="JDM94" s="789"/>
      <c r="JDN94" s="789"/>
      <c r="JDO94" s="789"/>
      <c r="JDP94" s="789"/>
      <c r="JDQ94" s="789"/>
      <c r="JDR94" s="789"/>
      <c r="JDS94" s="789"/>
      <c r="JDT94" s="789"/>
      <c r="JDU94" s="789"/>
      <c r="JDV94" s="789"/>
      <c r="JDW94" s="789"/>
      <c r="JDX94" s="789"/>
      <c r="JDY94" s="789"/>
      <c r="JDZ94" s="789"/>
      <c r="JEA94" s="789"/>
      <c r="JEB94" s="789"/>
      <c r="JEC94" s="789"/>
      <c r="JED94" s="789"/>
      <c r="JEE94" s="789"/>
      <c r="JEF94" s="789"/>
      <c r="JEG94" s="789"/>
      <c r="JEH94" s="789"/>
      <c r="JEI94" s="789"/>
      <c r="JEJ94" s="789"/>
      <c r="JEK94" s="789"/>
      <c r="JEL94" s="789"/>
      <c r="JEM94" s="789"/>
      <c r="JEN94" s="789"/>
      <c r="JEO94" s="789"/>
      <c r="JEP94" s="789"/>
      <c r="JEQ94" s="789"/>
      <c r="JER94" s="789"/>
      <c r="JES94" s="789"/>
      <c r="JET94" s="789"/>
      <c r="JEU94" s="789"/>
      <c r="JEV94" s="789"/>
      <c r="JEW94" s="789"/>
      <c r="JEX94" s="789"/>
      <c r="JEY94" s="789"/>
      <c r="JEZ94" s="789"/>
      <c r="JFA94" s="789"/>
      <c r="JFB94" s="789"/>
      <c r="JFC94" s="789"/>
      <c r="JFD94" s="789"/>
      <c r="JFE94" s="789"/>
      <c r="JFF94" s="789"/>
      <c r="JFG94" s="789"/>
      <c r="JFH94" s="789"/>
      <c r="JFI94" s="789"/>
      <c r="JFJ94" s="789"/>
      <c r="JFK94" s="789"/>
      <c r="JFL94" s="789"/>
      <c r="JFM94" s="789"/>
      <c r="JFN94" s="789"/>
      <c r="JFO94" s="789"/>
      <c r="JFP94" s="789"/>
      <c r="JFQ94" s="789"/>
      <c r="JFR94" s="789"/>
      <c r="JFS94" s="789"/>
      <c r="JFT94" s="789"/>
      <c r="JFU94" s="789"/>
      <c r="JFV94" s="789"/>
      <c r="JFW94" s="789"/>
      <c r="JFX94" s="789"/>
      <c r="JFY94" s="789"/>
      <c r="JFZ94" s="789"/>
      <c r="JGA94" s="789"/>
      <c r="JGB94" s="789"/>
      <c r="JGC94" s="789"/>
      <c r="JGD94" s="789"/>
      <c r="JGE94" s="789"/>
      <c r="JGF94" s="789"/>
      <c r="JGG94" s="789"/>
      <c r="JGH94" s="789"/>
      <c r="JGI94" s="789"/>
      <c r="JGJ94" s="789"/>
      <c r="JGK94" s="789"/>
      <c r="JGL94" s="789"/>
      <c r="JGM94" s="789"/>
      <c r="JGN94" s="789"/>
      <c r="JGO94" s="789"/>
      <c r="JGP94" s="789"/>
      <c r="JGQ94" s="789"/>
      <c r="JGR94" s="789"/>
      <c r="JGS94" s="789"/>
      <c r="JGT94" s="789"/>
      <c r="JGU94" s="789"/>
      <c r="JGV94" s="789"/>
      <c r="JGW94" s="789"/>
      <c r="JGX94" s="789"/>
      <c r="JGY94" s="789"/>
      <c r="JGZ94" s="789"/>
      <c r="JHA94" s="789"/>
      <c r="JHB94" s="789"/>
      <c r="JHC94" s="789"/>
      <c r="JHD94" s="789"/>
      <c r="JHE94" s="789"/>
      <c r="JHF94" s="789"/>
      <c r="JHG94" s="789"/>
      <c r="JHH94" s="789"/>
      <c r="JHI94" s="789"/>
      <c r="JHJ94" s="789"/>
      <c r="JHK94" s="789"/>
      <c r="JHL94" s="789"/>
      <c r="JHM94" s="789"/>
      <c r="JHN94" s="789"/>
      <c r="JHO94" s="789"/>
      <c r="JHP94" s="789"/>
      <c r="JHQ94" s="789"/>
      <c r="JHR94" s="789"/>
      <c r="JHS94" s="789"/>
      <c r="JHT94" s="789"/>
      <c r="JHU94" s="789"/>
      <c r="JHV94" s="789"/>
      <c r="JHW94" s="789"/>
      <c r="JHX94" s="789"/>
      <c r="JHY94" s="789"/>
      <c r="JHZ94" s="789"/>
      <c r="JIA94" s="789"/>
      <c r="JIB94" s="789"/>
      <c r="JIC94" s="789"/>
      <c r="JID94" s="789"/>
      <c r="JIE94" s="789"/>
      <c r="JIF94" s="789"/>
      <c r="JIG94" s="789"/>
      <c r="JIH94" s="789"/>
      <c r="JII94" s="789"/>
      <c r="JIJ94" s="789"/>
      <c r="JIK94" s="789"/>
      <c r="JIL94" s="789"/>
      <c r="JIM94" s="789"/>
      <c r="JIN94" s="789"/>
      <c r="JIO94" s="789"/>
      <c r="JIP94" s="789"/>
      <c r="JIQ94" s="789"/>
      <c r="JIR94" s="789"/>
      <c r="JIS94" s="789"/>
      <c r="JIT94" s="789"/>
      <c r="JIU94" s="789"/>
      <c r="JIV94" s="789"/>
      <c r="JIW94" s="789"/>
      <c r="JIX94" s="789"/>
      <c r="JIY94" s="789"/>
      <c r="JIZ94" s="789"/>
      <c r="JJA94" s="789"/>
      <c r="JJB94" s="789"/>
      <c r="JJC94" s="789"/>
      <c r="JJD94" s="789"/>
      <c r="JJE94" s="789"/>
      <c r="JJF94" s="789"/>
      <c r="JJG94" s="789"/>
      <c r="JJH94" s="789"/>
      <c r="JJI94" s="789"/>
      <c r="JJJ94" s="789"/>
      <c r="JJK94" s="789"/>
      <c r="JJL94" s="789"/>
      <c r="JJM94" s="789"/>
      <c r="JJN94" s="789"/>
      <c r="JJO94" s="789"/>
      <c r="JJP94" s="789"/>
      <c r="JJQ94" s="789"/>
      <c r="JJR94" s="789"/>
      <c r="JJS94" s="789"/>
      <c r="JJT94" s="789"/>
      <c r="JJU94" s="789"/>
      <c r="JJV94" s="789"/>
      <c r="JJW94" s="789"/>
      <c r="JJX94" s="789"/>
      <c r="JJY94" s="789"/>
      <c r="JJZ94" s="789"/>
      <c r="JKA94" s="789"/>
      <c r="JKB94" s="789"/>
      <c r="JKC94" s="789"/>
      <c r="JKD94" s="789"/>
      <c r="JKE94" s="789"/>
      <c r="JKF94" s="789"/>
      <c r="JKG94" s="789"/>
      <c r="JKH94" s="789"/>
      <c r="JKI94" s="789"/>
      <c r="JKJ94" s="789"/>
      <c r="JKK94" s="789"/>
      <c r="JKL94" s="789"/>
      <c r="JKM94" s="789"/>
      <c r="JKN94" s="789"/>
      <c r="JKO94" s="789"/>
      <c r="JKP94" s="789"/>
      <c r="JKQ94" s="789"/>
      <c r="JKR94" s="789"/>
      <c r="JKS94" s="789"/>
      <c r="JKT94" s="789"/>
      <c r="JKU94" s="789"/>
      <c r="JKV94" s="789"/>
      <c r="JKW94" s="789"/>
      <c r="JKX94" s="789"/>
      <c r="JKY94" s="789"/>
      <c r="JKZ94" s="789"/>
      <c r="JLA94" s="789"/>
      <c r="JLB94" s="789"/>
      <c r="JLC94" s="789"/>
      <c r="JLD94" s="789"/>
      <c r="JLE94" s="789"/>
      <c r="JLF94" s="789"/>
      <c r="JLG94" s="789"/>
      <c r="JLH94" s="789"/>
      <c r="JLI94" s="789"/>
      <c r="JLJ94" s="789"/>
      <c r="JLK94" s="789"/>
      <c r="JLL94" s="789"/>
      <c r="JLM94" s="789"/>
      <c r="JLN94" s="789"/>
      <c r="JLO94" s="789"/>
      <c r="JLP94" s="789"/>
      <c r="JLQ94" s="789"/>
      <c r="JLR94" s="789"/>
      <c r="JLS94" s="789"/>
      <c r="JLT94" s="789"/>
      <c r="JLU94" s="789"/>
      <c r="JLV94" s="789"/>
      <c r="JLW94" s="789"/>
      <c r="JLX94" s="789"/>
      <c r="JLY94" s="789"/>
      <c r="JLZ94" s="789"/>
      <c r="JMA94" s="789"/>
      <c r="JMB94" s="789"/>
      <c r="JMC94" s="789"/>
      <c r="JMD94" s="789"/>
      <c r="JME94" s="789"/>
      <c r="JMF94" s="789"/>
      <c r="JMG94" s="789"/>
      <c r="JMH94" s="789"/>
      <c r="JMI94" s="789"/>
      <c r="JMJ94" s="789"/>
      <c r="JMK94" s="789"/>
      <c r="JML94" s="789"/>
      <c r="JMM94" s="789"/>
      <c r="JMN94" s="789"/>
      <c r="JMO94" s="789"/>
      <c r="JMP94" s="789"/>
      <c r="JMQ94" s="789"/>
      <c r="JMR94" s="789"/>
      <c r="JMS94" s="789"/>
      <c r="JMT94" s="789"/>
      <c r="JMU94" s="789"/>
      <c r="JMV94" s="789"/>
      <c r="JMW94" s="789"/>
      <c r="JMX94" s="789"/>
      <c r="JMY94" s="789"/>
      <c r="JMZ94" s="789"/>
      <c r="JNA94" s="789"/>
      <c r="JNB94" s="789"/>
      <c r="JNC94" s="789"/>
      <c r="JND94" s="789"/>
      <c r="JNE94" s="789"/>
      <c r="JNF94" s="789"/>
      <c r="JNG94" s="789"/>
      <c r="JNH94" s="789"/>
      <c r="JNI94" s="789"/>
      <c r="JNJ94" s="789"/>
      <c r="JNK94" s="789"/>
      <c r="JNL94" s="789"/>
      <c r="JNM94" s="789"/>
      <c r="JNN94" s="789"/>
      <c r="JNO94" s="789"/>
      <c r="JNP94" s="789"/>
      <c r="JNQ94" s="789"/>
      <c r="JNR94" s="789"/>
      <c r="JNS94" s="789"/>
      <c r="JNT94" s="789"/>
      <c r="JNU94" s="789"/>
      <c r="JNV94" s="789"/>
      <c r="JNW94" s="789"/>
      <c r="JNX94" s="789"/>
      <c r="JNY94" s="789"/>
      <c r="JNZ94" s="789"/>
      <c r="JOA94" s="789"/>
      <c r="JOB94" s="789"/>
      <c r="JOC94" s="789"/>
      <c r="JOD94" s="789"/>
      <c r="JOE94" s="789"/>
      <c r="JOF94" s="789"/>
      <c r="JOG94" s="789"/>
      <c r="JOH94" s="789"/>
      <c r="JOI94" s="789"/>
      <c r="JOJ94" s="789"/>
      <c r="JOK94" s="789"/>
      <c r="JOL94" s="789"/>
      <c r="JOM94" s="789"/>
      <c r="JON94" s="789"/>
      <c r="JOO94" s="789"/>
      <c r="JOP94" s="789"/>
      <c r="JOQ94" s="789"/>
      <c r="JOR94" s="789"/>
      <c r="JOS94" s="789"/>
      <c r="JOT94" s="789"/>
      <c r="JOU94" s="789"/>
      <c r="JOV94" s="789"/>
      <c r="JOW94" s="789"/>
      <c r="JOX94" s="789"/>
      <c r="JOY94" s="789"/>
      <c r="JOZ94" s="789"/>
      <c r="JPA94" s="789"/>
      <c r="JPB94" s="789"/>
      <c r="JPC94" s="789"/>
      <c r="JPD94" s="789"/>
      <c r="JPE94" s="789"/>
      <c r="JPF94" s="789"/>
      <c r="JPG94" s="789"/>
      <c r="JPH94" s="789"/>
      <c r="JPI94" s="789"/>
      <c r="JPJ94" s="789"/>
      <c r="JPK94" s="789"/>
      <c r="JPL94" s="789"/>
      <c r="JPM94" s="789"/>
      <c r="JPN94" s="789"/>
      <c r="JPO94" s="789"/>
      <c r="JPP94" s="789"/>
      <c r="JPQ94" s="789"/>
      <c r="JPR94" s="789"/>
      <c r="JPS94" s="789"/>
      <c r="JPT94" s="789"/>
      <c r="JPU94" s="789"/>
      <c r="JPV94" s="789"/>
      <c r="JPW94" s="789"/>
      <c r="JPX94" s="789"/>
      <c r="JPY94" s="789"/>
      <c r="JPZ94" s="789"/>
      <c r="JQA94" s="789"/>
      <c r="JQB94" s="789"/>
      <c r="JQC94" s="789"/>
      <c r="JQD94" s="789"/>
      <c r="JQE94" s="789"/>
      <c r="JQF94" s="789"/>
      <c r="JQG94" s="789"/>
      <c r="JQH94" s="789"/>
      <c r="JQI94" s="789"/>
      <c r="JQJ94" s="789"/>
      <c r="JQK94" s="789"/>
      <c r="JQL94" s="789"/>
      <c r="JQM94" s="789"/>
      <c r="JQN94" s="789"/>
      <c r="JQO94" s="789"/>
      <c r="JQP94" s="789"/>
      <c r="JQQ94" s="789"/>
      <c r="JQR94" s="789"/>
      <c r="JQS94" s="789"/>
      <c r="JQT94" s="789"/>
      <c r="JQU94" s="789"/>
      <c r="JQV94" s="789"/>
      <c r="JQW94" s="789"/>
      <c r="JQX94" s="789"/>
      <c r="JQY94" s="789"/>
      <c r="JQZ94" s="789"/>
      <c r="JRA94" s="789"/>
      <c r="JRB94" s="789"/>
      <c r="JRC94" s="789"/>
      <c r="JRD94" s="789"/>
      <c r="JRE94" s="789"/>
      <c r="JRF94" s="789"/>
      <c r="JRG94" s="789"/>
      <c r="JRH94" s="789"/>
      <c r="JRI94" s="789"/>
      <c r="JRJ94" s="789"/>
      <c r="JRK94" s="789"/>
      <c r="JRL94" s="789"/>
      <c r="JRM94" s="789"/>
      <c r="JRN94" s="789"/>
      <c r="JRO94" s="789"/>
      <c r="JRP94" s="789"/>
      <c r="JRQ94" s="789"/>
      <c r="JRR94" s="789"/>
      <c r="JRS94" s="789"/>
      <c r="JRT94" s="789"/>
      <c r="JRU94" s="789"/>
      <c r="JRV94" s="789"/>
      <c r="JRW94" s="789"/>
      <c r="JRX94" s="789"/>
      <c r="JRY94" s="789"/>
      <c r="JRZ94" s="789"/>
      <c r="JSA94" s="789"/>
      <c r="JSB94" s="789"/>
      <c r="JSC94" s="789"/>
      <c r="JSD94" s="789"/>
      <c r="JSE94" s="789"/>
      <c r="JSF94" s="789"/>
      <c r="JSG94" s="789"/>
      <c r="JSH94" s="789"/>
      <c r="JSI94" s="789"/>
      <c r="JSJ94" s="789"/>
      <c r="JSK94" s="789"/>
      <c r="JSL94" s="789"/>
      <c r="JSM94" s="789"/>
      <c r="JSN94" s="789"/>
      <c r="JSO94" s="789"/>
      <c r="JSP94" s="789"/>
      <c r="JSQ94" s="789"/>
      <c r="JSR94" s="789"/>
      <c r="JSS94" s="789"/>
      <c r="JST94" s="789"/>
      <c r="JSU94" s="789"/>
      <c r="JSV94" s="789"/>
      <c r="JSW94" s="789"/>
      <c r="JSX94" s="789"/>
      <c r="JSY94" s="789"/>
      <c r="JSZ94" s="789"/>
      <c r="JTA94" s="789"/>
      <c r="JTB94" s="789"/>
      <c r="JTC94" s="789"/>
      <c r="JTD94" s="789"/>
      <c r="JTE94" s="789"/>
      <c r="JTF94" s="789"/>
      <c r="JTG94" s="789"/>
      <c r="JTH94" s="789"/>
      <c r="JTI94" s="789"/>
      <c r="JTJ94" s="789"/>
      <c r="JTK94" s="789"/>
      <c r="JTL94" s="789"/>
      <c r="JTM94" s="789"/>
      <c r="JTN94" s="789"/>
      <c r="JTO94" s="789"/>
      <c r="JTP94" s="789"/>
      <c r="JTQ94" s="789"/>
      <c r="JTR94" s="789"/>
      <c r="JTS94" s="789"/>
      <c r="JTT94" s="789"/>
      <c r="JTU94" s="789"/>
      <c r="JTV94" s="789"/>
      <c r="JTW94" s="789"/>
      <c r="JTX94" s="789"/>
      <c r="JTY94" s="789"/>
      <c r="JTZ94" s="789"/>
      <c r="JUA94" s="789"/>
      <c r="JUB94" s="789"/>
      <c r="JUC94" s="789"/>
      <c r="JUD94" s="789"/>
      <c r="JUE94" s="789"/>
      <c r="JUF94" s="789"/>
      <c r="JUG94" s="789"/>
      <c r="JUH94" s="789"/>
      <c r="JUI94" s="789"/>
      <c r="JUJ94" s="789"/>
      <c r="JUK94" s="789"/>
      <c r="JUL94" s="789"/>
      <c r="JUM94" s="789"/>
      <c r="JUN94" s="789"/>
      <c r="JUO94" s="789"/>
      <c r="JUP94" s="789"/>
      <c r="JUQ94" s="789"/>
      <c r="JUR94" s="789"/>
      <c r="JUS94" s="789"/>
      <c r="JUT94" s="789"/>
      <c r="JUU94" s="789"/>
      <c r="JUV94" s="789"/>
      <c r="JUW94" s="789"/>
      <c r="JUX94" s="789"/>
      <c r="JUY94" s="789"/>
      <c r="JUZ94" s="789"/>
      <c r="JVA94" s="789"/>
      <c r="JVB94" s="789"/>
      <c r="JVC94" s="789"/>
      <c r="JVD94" s="789"/>
      <c r="JVE94" s="789"/>
      <c r="JVF94" s="789"/>
      <c r="JVG94" s="789"/>
      <c r="JVH94" s="789"/>
      <c r="JVI94" s="789"/>
      <c r="JVJ94" s="789"/>
      <c r="JVK94" s="789"/>
      <c r="JVL94" s="789"/>
      <c r="JVM94" s="789"/>
      <c r="JVN94" s="789"/>
      <c r="JVO94" s="789"/>
      <c r="JVP94" s="789"/>
      <c r="JVQ94" s="789"/>
      <c r="JVR94" s="789"/>
      <c r="JVS94" s="789"/>
      <c r="JVT94" s="789"/>
      <c r="JVU94" s="789"/>
      <c r="JVV94" s="789"/>
      <c r="JVW94" s="789"/>
      <c r="JVX94" s="789"/>
      <c r="JVY94" s="789"/>
      <c r="JVZ94" s="789"/>
      <c r="JWA94" s="789"/>
      <c r="JWB94" s="789"/>
      <c r="JWC94" s="789"/>
      <c r="JWD94" s="789"/>
      <c r="JWE94" s="789"/>
      <c r="JWF94" s="789"/>
      <c r="JWG94" s="789"/>
      <c r="JWH94" s="789"/>
      <c r="JWI94" s="789"/>
      <c r="JWJ94" s="789"/>
      <c r="JWK94" s="789"/>
      <c r="JWL94" s="789"/>
      <c r="JWM94" s="789"/>
      <c r="JWN94" s="789"/>
      <c r="JWO94" s="789"/>
      <c r="JWP94" s="789"/>
      <c r="JWQ94" s="789"/>
      <c r="JWR94" s="789"/>
      <c r="JWS94" s="789"/>
      <c r="JWT94" s="789"/>
      <c r="JWU94" s="789"/>
      <c r="JWV94" s="789"/>
      <c r="JWW94" s="789"/>
      <c r="JWX94" s="789"/>
      <c r="JWY94" s="789"/>
      <c r="JWZ94" s="789"/>
      <c r="JXA94" s="789"/>
      <c r="JXB94" s="789"/>
      <c r="JXC94" s="789"/>
      <c r="JXD94" s="789"/>
      <c r="JXE94" s="789"/>
      <c r="JXF94" s="789"/>
      <c r="JXG94" s="789"/>
      <c r="JXH94" s="789"/>
      <c r="JXI94" s="789"/>
      <c r="JXJ94" s="789"/>
      <c r="JXK94" s="789"/>
      <c r="JXL94" s="789"/>
      <c r="JXM94" s="789"/>
      <c r="JXN94" s="789"/>
      <c r="JXO94" s="789"/>
      <c r="JXP94" s="789"/>
      <c r="JXQ94" s="789"/>
      <c r="JXR94" s="789"/>
      <c r="JXS94" s="789"/>
      <c r="JXT94" s="789"/>
      <c r="JXU94" s="789"/>
      <c r="JXV94" s="789"/>
      <c r="JXW94" s="789"/>
      <c r="JXX94" s="789"/>
      <c r="JXY94" s="789"/>
      <c r="JXZ94" s="789"/>
      <c r="JYA94" s="789"/>
      <c r="JYB94" s="789"/>
      <c r="JYC94" s="789"/>
      <c r="JYD94" s="789"/>
      <c r="JYE94" s="789"/>
      <c r="JYF94" s="789"/>
      <c r="JYG94" s="789"/>
      <c r="JYH94" s="789"/>
      <c r="JYI94" s="789"/>
      <c r="JYJ94" s="789"/>
      <c r="JYK94" s="789"/>
      <c r="JYL94" s="789"/>
      <c r="JYM94" s="789"/>
      <c r="JYN94" s="789"/>
      <c r="JYO94" s="789"/>
      <c r="JYP94" s="789"/>
      <c r="JYQ94" s="789"/>
      <c r="JYR94" s="789"/>
      <c r="JYS94" s="789"/>
      <c r="JYT94" s="789"/>
      <c r="JYU94" s="789"/>
      <c r="JYV94" s="789"/>
      <c r="JYW94" s="789"/>
      <c r="JYX94" s="789"/>
      <c r="JYY94" s="789"/>
      <c r="JYZ94" s="789"/>
      <c r="JZA94" s="789"/>
      <c r="JZB94" s="789"/>
      <c r="JZC94" s="789"/>
      <c r="JZD94" s="789"/>
      <c r="JZE94" s="789"/>
      <c r="JZF94" s="789"/>
      <c r="JZG94" s="789"/>
      <c r="JZH94" s="789"/>
      <c r="JZI94" s="789"/>
      <c r="JZJ94" s="789"/>
      <c r="JZK94" s="789"/>
      <c r="JZL94" s="789"/>
      <c r="JZM94" s="789"/>
      <c r="JZN94" s="789"/>
      <c r="JZO94" s="789"/>
      <c r="JZP94" s="789"/>
      <c r="JZQ94" s="789"/>
      <c r="JZR94" s="789"/>
      <c r="JZS94" s="789"/>
      <c r="JZT94" s="789"/>
      <c r="JZU94" s="789"/>
      <c r="JZV94" s="789"/>
      <c r="JZW94" s="789"/>
      <c r="JZX94" s="789"/>
      <c r="JZY94" s="789"/>
      <c r="JZZ94" s="789"/>
      <c r="KAA94" s="789"/>
      <c r="KAB94" s="789"/>
      <c r="KAC94" s="789"/>
      <c r="KAD94" s="789"/>
      <c r="KAE94" s="789"/>
      <c r="KAF94" s="789"/>
      <c r="KAG94" s="789"/>
      <c r="KAH94" s="789"/>
      <c r="KAI94" s="789"/>
      <c r="KAJ94" s="789"/>
      <c r="KAK94" s="789"/>
      <c r="KAL94" s="789"/>
      <c r="KAM94" s="789"/>
      <c r="KAN94" s="789"/>
      <c r="KAO94" s="789"/>
      <c r="KAP94" s="789"/>
      <c r="KAQ94" s="789"/>
      <c r="KAR94" s="789"/>
      <c r="KAS94" s="789"/>
      <c r="KAT94" s="789"/>
      <c r="KAU94" s="789"/>
      <c r="KAV94" s="789"/>
      <c r="KAW94" s="789"/>
      <c r="KAX94" s="789"/>
      <c r="KAY94" s="789"/>
      <c r="KAZ94" s="789"/>
      <c r="KBA94" s="789"/>
      <c r="KBB94" s="789"/>
      <c r="KBC94" s="789"/>
      <c r="KBD94" s="789"/>
      <c r="KBE94" s="789"/>
      <c r="KBF94" s="789"/>
      <c r="KBG94" s="789"/>
      <c r="KBH94" s="789"/>
      <c r="KBI94" s="789"/>
      <c r="KBJ94" s="789"/>
      <c r="KBK94" s="789"/>
      <c r="KBL94" s="789"/>
      <c r="KBM94" s="789"/>
      <c r="KBN94" s="789"/>
      <c r="KBO94" s="789"/>
      <c r="KBP94" s="789"/>
      <c r="KBQ94" s="789"/>
      <c r="KBR94" s="789"/>
      <c r="KBS94" s="789"/>
      <c r="KBT94" s="789"/>
      <c r="KBU94" s="789"/>
      <c r="KBV94" s="789"/>
      <c r="KBW94" s="789"/>
      <c r="KBX94" s="789"/>
      <c r="KBY94" s="789"/>
      <c r="KBZ94" s="789"/>
      <c r="KCA94" s="789"/>
      <c r="KCB94" s="789"/>
      <c r="KCC94" s="789"/>
      <c r="KCD94" s="789"/>
      <c r="KCE94" s="789"/>
      <c r="KCF94" s="789"/>
      <c r="KCG94" s="789"/>
      <c r="KCH94" s="789"/>
      <c r="KCI94" s="789"/>
      <c r="KCJ94" s="789"/>
      <c r="KCK94" s="789"/>
      <c r="KCL94" s="789"/>
      <c r="KCM94" s="789"/>
      <c r="KCN94" s="789"/>
      <c r="KCO94" s="789"/>
      <c r="KCP94" s="789"/>
      <c r="KCQ94" s="789"/>
      <c r="KCR94" s="789"/>
      <c r="KCS94" s="789"/>
      <c r="KCT94" s="789"/>
      <c r="KCU94" s="789"/>
      <c r="KCV94" s="789"/>
      <c r="KCW94" s="789"/>
      <c r="KCX94" s="789"/>
      <c r="KCY94" s="789"/>
      <c r="KCZ94" s="789"/>
      <c r="KDA94" s="789"/>
      <c r="KDB94" s="789"/>
      <c r="KDC94" s="789"/>
      <c r="KDD94" s="789"/>
      <c r="KDE94" s="789"/>
      <c r="KDF94" s="789"/>
      <c r="KDG94" s="789"/>
      <c r="KDH94" s="789"/>
      <c r="KDI94" s="789"/>
      <c r="KDJ94" s="789"/>
      <c r="KDK94" s="789"/>
      <c r="KDL94" s="789"/>
      <c r="KDM94" s="789"/>
      <c r="KDN94" s="789"/>
      <c r="KDO94" s="789"/>
      <c r="KDP94" s="789"/>
      <c r="KDQ94" s="789"/>
      <c r="KDR94" s="789"/>
      <c r="KDS94" s="789"/>
      <c r="KDT94" s="789"/>
      <c r="KDU94" s="789"/>
      <c r="KDV94" s="789"/>
      <c r="KDW94" s="789"/>
      <c r="KDX94" s="789"/>
      <c r="KDY94" s="789"/>
      <c r="KDZ94" s="789"/>
      <c r="KEA94" s="789"/>
      <c r="KEB94" s="789"/>
      <c r="KEC94" s="789"/>
      <c r="KED94" s="789"/>
      <c r="KEE94" s="789"/>
      <c r="KEF94" s="789"/>
      <c r="KEG94" s="789"/>
      <c r="KEH94" s="789"/>
      <c r="KEI94" s="789"/>
      <c r="KEJ94" s="789"/>
      <c r="KEK94" s="789"/>
      <c r="KEL94" s="789"/>
      <c r="KEM94" s="789"/>
      <c r="KEN94" s="789"/>
      <c r="KEO94" s="789"/>
      <c r="KEP94" s="789"/>
      <c r="KEQ94" s="789"/>
      <c r="KER94" s="789"/>
      <c r="KES94" s="789"/>
      <c r="KET94" s="789"/>
      <c r="KEU94" s="789"/>
      <c r="KEV94" s="789"/>
      <c r="KEW94" s="789"/>
      <c r="KEX94" s="789"/>
      <c r="KEY94" s="789"/>
      <c r="KEZ94" s="789"/>
      <c r="KFA94" s="789"/>
      <c r="KFB94" s="789"/>
      <c r="KFC94" s="789"/>
      <c r="KFD94" s="789"/>
      <c r="KFE94" s="789"/>
      <c r="KFF94" s="789"/>
      <c r="KFG94" s="789"/>
      <c r="KFH94" s="789"/>
      <c r="KFI94" s="789"/>
      <c r="KFJ94" s="789"/>
      <c r="KFK94" s="789"/>
      <c r="KFL94" s="789"/>
      <c r="KFM94" s="789"/>
      <c r="KFN94" s="789"/>
      <c r="KFO94" s="789"/>
      <c r="KFP94" s="789"/>
      <c r="KFQ94" s="789"/>
      <c r="KFR94" s="789"/>
      <c r="KFS94" s="789"/>
      <c r="KFT94" s="789"/>
      <c r="KFU94" s="789"/>
      <c r="KFV94" s="789"/>
      <c r="KFW94" s="789"/>
      <c r="KFX94" s="789"/>
      <c r="KFY94" s="789"/>
      <c r="KFZ94" s="789"/>
      <c r="KGA94" s="789"/>
      <c r="KGB94" s="789"/>
      <c r="KGC94" s="789"/>
      <c r="KGD94" s="789"/>
      <c r="KGE94" s="789"/>
      <c r="KGF94" s="789"/>
      <c r="KGG94" s="789"/>
      <c r="KGH94" s="789"/>
      <c r="KGI94" s="789"/>
      <c r="KGJ94" s="789"/>
      <c r="KGK94" s="789"/>
      <c r="KGL94" s="789"/>
      <c r="KGM94" s="789"/>
      <c r="KGN94" s="789"/>
      <c r="KGO94" s="789"/>
      <c r="KGP94" s="789"/>
      <c r="KGQ94" s="789"/>
      <c r="KGR94" s="789"/>
      <c r="KGS94" s="789"/>
      <c r="KGT94" s="789"/>
      <c r="KGU94" s="789"/>
      <c r="KGV94" s="789"/>
      <c r="KGW94" s="789"/>
      <c r="KGX94" s="789"/>
      <c r="KGY94" s="789"/>
      <c r="KGZ94" s="789"/>
      <c r="KHA94" s="789"/>
      <c r="KHB94" s="789"/>
      <c r="KHC94" s="789"/>
      <c r="KHD94" s="789"/>
      <c r="KHE94" s="789"/>
      <c r="KHF94" s="789"/>
      <c r="KHG94" s="789"/>
      <c r="KHH94" s="789"/>
      <c r="KHI94" s="789"/>
      <c r="KHJ94" s="789"/>
      <c r="KHK94" s="789"/>
      <c r="KHL94" s="789"/>
      <c r="KHM94" s="789"/>
      <c r="KHN94" s="789"/>
      <c r="KHO94" s="789"/>
      <c r="KHP94" s="789"/>
      <c r="KHQ94" s="789"/>
      <c r="KHR94" s="789"/>
      <c r="KHS94" s="789"/>
      <c r="KHT94" s="789"/>
      <c r="KHU94" s="789"/>
      <c r="KHV94" s="789"/>
      <c r="KHW94" s="789"/>
      <c r="KHX94" s="789"/>
      <c r="KHY94" s="789"/>
      <c r="KHZ94" s="789"/>
      <c r="KIA94" s="789"/>
      <c r="KIB94" s="789"/>
      <c r="KIC94" s="789"/>
      <c r="KID94" s="789"/>
      <c r="KIE94" s="789"/>
      <c r="KIF94" s="789"/>
      <c r="KIG94" s="789"/>
      <c r="KIH94" s="789"/>
      <c r="KII94" s="789"/>
      <c r="KIJ94" s="789"/>
      <c r="KIK94" s="789"/>
      <c r="KIL94" s="789"/>
      <c r="KIM94" s="789"/>
      <c r="KIN94" s="789"/>
      <c r="KIO94" s="789"/>
      <c r="KIP94" s="789"/>
      <c r="KIQ94" s="789"/>
      <c r="KIR94" s="789"/>
      <c r="KIS94" s="789"/>
      <c r="KIT94" s="789"/>
      <c r="KIU94" s="789"/>
      <c r="KIV94" s="789"/>
      <c r="KIW94" s="789"/>
      <c r="KIX94" s="789"/>
      <c r="KIY94" s="789"/>
      <c r="KIZ94" s="789"/>
      <c r="KJA94" s="789"/>
      <c r="KJB94" s="789"/>
      <c r="KJC94" s="789"/>
      <c r="KJD94" s="789"/>
      <c r="KJE94" s="789"/>
      <c r="KJF94" s="789"/>
      <c r="KJG94" s="789"/>
      <c r="KJH94" s="789"/>
      <c r="KJI94" s="789"/>
      <c r="KJJ94" s="789"/>
      <c r="KJK94" s="789"/>
      <c r="KJL94" s="789"/>
      <c r="KJM94" s="789"/>
      <c r="KJN94" s="789"/>
      <c r="KJO94" s="789"/>
      <c r="KJP94" s="789"/>
      <c r="KJQ94" s="789"/>
      <c r="KJR94" s="789"/>
      <c r="KJS94" s="789"/>
      <c r="KJT94" s="789"/>
      <c r="KJU94" s="789"/>
      <c r="KJV94" s="789"/>
      <c r="KJW94" s="789"/>
      <c r="KJX94" s="789"/>
      <c r="KJY94" s="789"/>
      <c r="KJZ94" s="789"/>
      <c r="KKA94" s="789"/>
      <c r="KKB94" s="789"/>
      <c r="KKC94" s="789"/>
      <c r="KKD94" s="789"/>
      <c r="KKE94" s="789"/>
      <c r="KKF94" s="789"/>
      <c r="KKG94" s="789"/>
      <c r="KKH94" s="789"/>
      <c r="KKI94" s="789"/>
      <c r="KKJ94" s="789"/>
      <c r="KKK94" s="789"/>
      <c r="KKL94" s="789"/>
      <c r="KKM94" s="789"/>
      <c r="KKN94" s="789"/>
      <c r="KKO94" s="789"/>
      <c r="KKP94" s="789"/>
      <c r="KKQ94" s="789"/>
      <c r="KKR94" s="789"/>
      <c r="KKS94" s="789"/>
      <c r="KKT94" s="789"/>
      <c r="KKU94" s="789"/>
      <c r="KKV94" s="789"/>
      <c r="KKW94" s="789"/>
      <c r="KKX94" s="789"/>
      <c r="KKY94" s="789"/>
      <c r="KKZ94" s="789"/>
      <c r="KLA94" s="789"/>
      <c r="KLB94" s="789"/>
      <c r="KLC94" s="789"/>
      <c r="KLD94" s="789"/>
      <c r="KLE94" s="789"/>
      <c r="KLF94" s="789"/>
      <c r="KLG94" s="789"/>
      <c r="KLH94" s="789"/>
      <c r="KLI94" s="789"/>
      <c r="KLJ94" s="789"/>
      <c r="KLK94" s="789"/>
      <c r="KLL94" s="789"/>
      <c r="KLM94" s="789"/>
      <c r="KLN94" s="789"/>
      <c r="KLO94" s="789"/>
      <c r="KLP94" s="789"/>
      <c r="KLQ94" s="789"/>
      <c r="KLR94" s="789"/>
      <c r="KLS94" s="789"/>
      <c r="KLT94" s="789"/>
      <c r="KLU94" s="789"/>
      <c r="KLV94" s="789"/>
      <c r="KLW94" s="789"/>
      <c r="KLX94" s="789"/>
      <c r="KLY94" s="789"/>
      <c r="KLZ94" s="789"/>
      <c r="KMA94" s="789"/>
      <c r="KMB94" s="789"/>
      <c r="KMC94" s="789"/>
      <c r="KMD94" s="789"/>
      <c r="KME94" s="789"/>
      <c r="KMF94" s="789"/>
      <c r="KMG94" s="789"/>
      <c r="KMH94" s="789"/>
      <c r="KMI94" s="789"/>
      <c r="KMJ94" s="789"/>
      <c r="KMK94" s="789"/>
      <c r="KML94" s="789"/>
      <c r="KMM94" s="789"/>
      <c r="KMN94" s="789"/>
      <c r="KMO94" s="789"/>
      <c r="KMP94" s="789"/>
      <c r="KMQ94" s="789"/>
      <c r="KMR94" s="789"/>
      <c r="KMS94" s="789"/>
      <c r="KMT94" s="789"/>
      <c r="KMU94" s="789"/>
      <c r="KMV94" s="789"/>
      <c r="KMW94" s="789"/>
      <c r="KMX94" s="789"/>
      <c r="KMY94" s="789"/>
      <c r="KMZ94" s="789"/>
      <c r="KNA94" s="789"/>
      <c r="KNB94" s="789"/>
      <c r="KNC94" s="789"/>
      <c r="KND94" s="789"/>
      <c r="KNE94" s="789"/>
      <c r="KNF94" s="789"/>
      <c r="KNG94" s="789"/>
      <c r="KNH94" s="789"/>
      <c r="KNI94" s="789"/>
      <c r="KNJ94" s="789"/>
      <c r="KNK94" s="789"/>
      <c r="KNL94" s="789"/>
      <c r="KNM94" s="789"/>
      <c r="KNN94" s="789"/>
      <c r="KNO94" s="789"/>
      <c r="KNP94" s="789"/>
      <c r="KNQ94" s="789"/>
      <c r="KNR94" s="789"/>
      <c r="KNS94" s="789"/>
      <c r="KNT94" s="789"/>
      <c r="KNU94" s="789"/>
      <c r="KNV94" s="789"/>
      <c r="KNW94" s="789"/>
      <c r="KNX94" s="789"/>
      <c r="KNY94" s="789"/>
      <c r="KNZ94" s="789"/>
      <c r="KOA94" s="789"/>
      <c r="KOB94" s="789"/>
      <c r="KOC94" s="789"/>
      <c r="KOD94" s="789"/>
      <c r="KOE94" s="789"/>
      <c r="KOF94" s="789"/>
      <c r="KOG94" s="789"/>
      <c r="KOH94" s="789"/>
      <c r="KOI94" s="789"/>
      <c r="KOJ94" s="789"/>
      <c r="KOK94" s="789"/>
      <c r="KOL94" s="789"/>
      <c r="KOM94" s="789"/>
      <c r="KON94" s="789"/>
      <c r="KOO94" s="789"/>
      <c r="KOP94" s="789"/>
      <c r="KOQ94" s="789"/>
      <c r="KOR94" s="789"/>
      <c r="KOS94" s="789"/>
      <c r="KOT94" s="789"/>
      <c r="KOU94" s="789"/>
      <c r="KOV94" s="789"/>
      <c r="KOW94" s="789"/>
      <c r="KOX94" s="789"/>
      <c r="KOY94" s="789"/>
      <c r="KOZ94" s="789"/>
      <c r="KPA94" s="789"/>
      <c r="KPB94" s="789"/>
      <c r="KPC94" s="789"/>
      <c r="KPD94" s="789"/>
      <c r="KPE94" s="789"/>
      <c r="KPF94" s="789"/>
      <c r="KPG94" s="789"/>
      <c r="KPH94" s="789"/>
      <c r="KPI94" s="789"/>
      <c r="KPJ94" s="789"/>
      <c r="KPK94" s="789"/>
      <c r="KPL94" s="789"/>
      <c r="KPM94" s="789"/>
      <c r="KPN94" s="789"/>
      <c r="KPO94" s="789"/>
      <c r="KPP94" s="789"/>
      <c r="KPQ94" s="789"/>
      <c r="KPR94" s="789"/>
      <c r="KPS94" s="789"/>
      <c r="KPT94" s="789"/>
      <c r="KPU94" s="789"/>
      <c r="KPV94" s="789"/>
      <c r="KPW94" s="789"/>
      <c r="KPX94" s="789"/>
      <c r="KPY94" s="789"/>
      <c r="KPZ94" s="789"/>
      <c r="KQA94" s="789"/>
      <c r="KQB94" s="789"/>
      <c r="KQC94" s="789"/>
      <c r="KQD94" s="789"/>
      <c r="KQE94" s="789"/>
      <c r="KQF94" s="789"/>
      <c r="KQG94" s="789"/>
      <c r="KQH94" s="789"/>
      <c r="KQI94" s="789"/>
      <c r="KQJ94" s="789"/>
      <c r="KQK94" s="789"/>
      <c r="KQL94" s="789"/>
      <c r="KQM94" s="789"/>
      <c r="KQN94" s="789"/>
      <c r="KQO94" s="789"/>
      <c r="KQP94" s="789"/>
      <c r="KQQ94" s="789"/>
      <c r="KQR94" s="789"/>
      <c r="KQS94" s="789"/>
      <c r="KQT94" s="789"/>
      <c r="KQU94" s="789"/>
      <c r="KQV94" s="789"/>
      <c r="KQW94" s="789"/>
      <c r="KQX94" s="789"/>
      <c r="KQY94" s="789"/>
      <c r="KQZ94" s="789"/>
      <c r="KRA94" s="789"/>
      <c r="KRB94" s="789"/>
      <c r="KRC94" s="789"/>
      <c r="KRD94" s="789"/>
      <c r="KRE94" s="789"/>
      <c r="KRF94" s="789"/>
      <c r="KRG94" s="789"/>
      <c r="KRH94" s="789"/>
      <c r="KRI94" s="789"/>
      <c r="KRJ94" s="789"/>
      <c r="KRK94" s="789"/>
      <c r="KRL94" s="789"/>
      <c r="KRM94" s="789"/>
      <c r="KRN94" s="789"/>
      <c r="KRO94" s="789"/>
      <c r="KRP94" s="789"/>
      <c r="KRQ94" s="789"/>
      <c r="KRR94" s="789"/>
      <c r="KRS94" s="789"/>
      <c r="KRT94" s="789"/>
      <c r="KRU94" s="789"/>
      <c r="KRV94" s="789"/>
      <c r="KRW94" s="789"/>
      <c r="KRX94" s="789"/>
      <c r="KRY94" s="789"/>
      <c r="KRZ94" s="789"/>
      <c r="KSA94" s="789"/>
      <c r="KSB94" s="789"/>
      <c r="KSC94" s="789"/>
      <c r="KSD94" s="789"/>
      <c r="KSE94" s="789"/>
      <c r="KSF94" s="789"/>
      <c r="KSG94" s="789"/>
      <c r="KSH94" s="789"/>
      <c r="KSI94" s="789"/>
      <c r="KSJ94" s="789"/>
      <c r="KSK94" s="789"/>
      <c r="KSL94" s="789"/>
      <c r="KSM94" s="789"/>
      <c r="KSN94" s="789"/>
      <c r="KSO94" s="789"/>
      <c r="KSP94" s="789"/>
      <c r="KSQ94" s="789"/>
      <c r="KSR94" s="789"/>
      <c r="KSS94" s="789"/>
      <c r="KST94" s="789"/>
      <c r="KSU94" s="789"/>
      <c r="KSV94" s="789"/>
      <c r="KSW94" s="789"/>
      <c r="KSX94" s="789"/>
      <c r="KSY94" s="789"/>
      <c r="KSZ94" s="789"/>
      <c r="KTA94" s="789"/>
      <c r="KTB94" s="789"/>
      <c r="KTC94" s="789"/>
      <c r="KTD94" s="789"/>
      <c r="KTE94" s="789"/>
      <c r="KTF94" s="789"/>
      <c r="KTG94" s="789"/>
      <c r="KTH94" s="789"/>
      <c r="KTI94" s="789"/>
      <c r="KTJ94" s="789"/>
      <c r="KTK94" s="789"/>
      <c r="KTL94" s="789"/>
      <c r="KTM94" s="789"/>
      <c r="KTN94" s="789"/>
      <c r="KTO94" s="789"/>
      <c r="KTP94" s="789"/>
      <c r="KTQ94" s="789"/>
      <c r="KTR94" s="789"/>
      <c r="KTS94" s="789"/>
      <c r="KTT94" s="789"/>
      <c r="KTU94" s="789"/>
      <c r="KTV94" s="789"/>
      <c r="KTW94" s="789"/>
      <c r="KTX94" s="789"/>
      <c r="KTY94" s="789"/>
      <c r="KTZ94" s="789"/>
      <c r="KUA94" s="789"/>
      <c r="KUB94" s="789"/>
      <c r="KUC94" s="789"/>
      <c r="KUD94" s="789"/>
      <c r="KUE94" s="789"/>
      <c r="KUF94" s="789"/>
      <c r="KUG94" s="789"/>
      <c r="KUH94" s="789"/>
      <c r="KUI94" s="789"/>
      <c r="KUJ94" s="789"/>
      <c r="KUK94" s="789"/>
      <c r="KUL94" s="789"/>
      <c r="KUM94" s="789"/>
      <c r="KUN94" s="789"/>
      <c r="KUO94" s="789"/>
      <c r="KUP94" s="789"/>
      <c r="KUQ94" s="789"/>
      <c r="KUR94" s="789"/>
      <c r="KUS94" s="789"/>
      <c r="KUT94" s="789"/>
      <c r="KUU94" s="789"/>
      <c r="KUV94" s="789"/>
      <c r="KUW94" s="789"/>
      <c r="KUX94" s="789"/>
      <c r="KUY94" s="789"/>
      <c r="KUZ94" s="789"/>
      <c r="KVA94" s="789"/>
      <c r="KVB94" s="789"/>
      <c r="KVC94" s="789"/>
      <c r="KVD94" s="789"/>
      <c r="KVE94" s="789"/>
      <c r="KVF94" s="789"/>
      <c r="KVG94" s="789"/>
      <c r="KVH94" s="789"/>
      <c r="KVI94" s="789"/>
      <c r="KVJ94" s="789"/>
      <c r="KVK94" s="789"/>
      <c r="KVL94" s="789"/>
      <c r="KVM94" s="789"/>
      <c r="KVN94" s="789"/>
      <c r="KVO94" s="789"/>
      <c r="KVP94" s="789"/>
      <c r="KVQ94" s="789"/>
      <c r="KVR94" s="789"/>
      <c r="KVS94" s="789"/>
      <c r="KVT94" s="789"/>
      <c r="KVU94" s="789"/>
      <c r="KVV94" s="789"/>
      <c r="KVW94" s="789"/>
      <c r="KVX94" s="789"/>
      <c r="KVY94" s="789"/>
      <c r="KVZ94" s="789"/>
      <c r="KWA94" s="789"/>
      <c r="KWB94" s="789"/>
      <c r="KWC94" s="789"/>
      <c r="KWD94" s="789"/>
      <c r="KWE94" s="789"/>
      <c r="KWF94" s="789"/>
      <c r="KWG94" s="789"/>
      <c r="KWH94" s="789"/>
      <c r="KWI94" s="789"/>
      <c r="KWJ94" s="789"/>
      <c r="KWK94" s="789"/>
      <c r="KWL94" s="789"/>
      <c r="KWM94" s="789"/>
      <c r="KWN94" s="789"/>
      <c r="KWO94" s="789"/>
      <c r="KWP94" s="789"/>
      <c r="KWQ94" s="789"/>
      <c r="KWR94" s="789"/>
      <c r="KWS94" s="789"/>
      <c r="KWT94" s="789"/>
      <c r="KWU94" s="789"/>
      <c r="KWV94" s="789"/>
      <c r="KWW94" s="789"/>
      <c r="KWX94" s="789"/>
      <c r="KWY94" s="789"/>
      <c r="KWZ94" s="789"/>
      <c r="KXA94" s="789"/>
      <c r="KXB94" s="789"/>
      <c r="KXC94" s="789"/>
      <c r="KXD94" s="789"/>
      <c r="KXE94" s="789"/>
      <c r="KXF94" s="789"/>
      <c r="KXG94" s="789"/>
      <c r="KXH94" s="789"/>
      <c r="KXI94" s="789"/>
      <c r="KXJ94" s="789"/>
      <c r="KXK94" s="789"/>
      <c r="KXL94" s="789"/>
      <c r="KXM94" s="789"/>
      <c r="KXN94" s="789"/>
      <c r="KXO94" s="789"/>
      <c r="KXP94" s="789"/>
      <c r="KXQ94" s="789"/>
      <c r="KXR94" s="789"/>
      <c r="KXS94" s="789"/>
      <c r="KXT94" s="789"/>
      <c r="KXU94" s="789"/>
      <c r="KXV94" s="789"/>
      <c r="KXW94" s="789"/>
      <c r="KXX94" s="789"/>
      <c r="KXY94" s="789"/>
      <c r="KXZ94" s="789"/>
      <c r="KYA94" s="789"/>
      <c r="KYB94" s="789"/>
      <c r="KYC94" s="789"/>
      <c r="KYD94" s="789"/>
      <c r="KYE94" s="789"/>
      <c r="KYF94" s="789"/>
      <c r="KYG94" s="789"/>
      <c r="KYH94" s="789"/>
      <c r="KYI94" s="789"/>
      <c r="KYJ94" s="789"/>
      <c r="KYK94" s="789"/>
      <c r="KYL94" s="789"/>
      <c r="KYM94" s="789"/>
      <c r="KYN94" s="789"/>
      <c r="KYO94" s="789"/>
      <c r="KYP94" s="789"/>
      <c r="KYQ94" s="789"/>
      <c r="KYR94" s="789"/>
      <c r="KYS94" s="789"/>
      <c r="KYT94" s="789"/>
      <c r="KYU94" s="789"/>
      <c r="KYV94" s="789"/>
      <c r="KYW94" s="789"/>
      <c r="KYX94" s="789"/>
      <c r="KYY94" s="789"/>
      <c r="KYZ94" s="789"/>
      <c r="KZA94" s="789"/>
      <c r="KZB94" s="789"/>
      <c r="KZC94" s="789"/>
      <c r="KZD94" s="789"/>
      <c r="KZE94" s="789"/>
      <c r="KZF94" s="789"/>
      <c r="KZG94" s="789"/>
      <c r="KZH94" s="789"/>
      <c r="KZI94" s="789"/>
      <c r="KZJ94" s="789"/>
      <c r="KZK94" s="789"/>
      <c r="KZL94" s="789"/>
      <c r="KZM94" s="789"/>
      <c r="KZN94" s="789"/>
      <c r="KZO94" s="789"/>
      <c r="KZP94" s="789"/>
      <c r="KZQ94" s="789"/>
      <c r="KZR94" s="789"/>
      <c r="KZS94" s="789"/>
      <c r="KZT94" s="789"/>
      <c r="KZU94" s="789"/>
      <c r="KZV94" s="789"/>
      <c r="KZW94" s="789"/>
      <c r="KZX94" s="789"/>
      <c r="KZY94" s="789"/>
      <c r="KZZ94" s="789"/>
      <c r="LAA94" s="789"/>
      <c r="LAB94" s="789"/>
      <c r="LAC94" s="789"/>
      <c r="LAD94" s="789"/>
      <c r="LAE94" s="789"/>
      <c r="LAF94" s="789"/>
      <c r="LAG94" s="789"/>
      <c r="LAH94" s="789"/>
      <c r="LAI94" s="789"/>
      <c r="LAJ94" s="789"/>
      <c r="LAK94" s="789"/>
      <c r="LAL94" s="789"/>
      <c r="LAM94" s="789"/>
      <c r="LAN94" s="789"/>
      <c r="LAO94" s="789"/>
      <c r="LAP94" s="789"/>
      <c r="LAQ94" s="789"/>
      <c r="LAR94" s="789"/>
      <c r="LAS94" s="789"/>
      <c r="LAT94" s="789"/>
      <c r="LAU94" s="789"/>
      <c r="LAV94" s="789"/>
      <c r="LAW94" s="789"/>
      <c r="LAX94" s="789"/>
      <c r="LAY94" s="789"/>
      <c r="LAZ94" s="789"/>
      <c r="LBA94" s="789"/>
      <c r="LBB94" s="789"/>
      <c r="LBC94" s="789"/>
      <c r="LBD94" s="789"/>
      <c r="LBE94" s="789"/>
      <c r="LBF94" s="789"/>
      <c r="LBG94" s="789"/>
      <c r="LBH94" s="789"/>
      <c r="LBI94" s="789"/>
      <c r="LBJ94" s="789"/>
      <c r="LBK94" s="789"/>
      <c r="LBL94" s="789"/>
      <c r="LBM94" s="789"/>
      <c r="LBN94" s="789"/>
      <c r="LBO94" s="789"/>
      <c r="LBP94" s="789"/>
      <c r="LBQ94" s="789"/>
      <c r="LBR94" s="789"/>
      <c r="LBS94" s="789"/>
      <c r="LBT94" s="789"/>
      <c r="LBU94" s="789"/>
      <c r="LBV94" s="789"/>
      <c r="LBW94" s="789"/>
      <c r="LBX94" s="789"/>
      <c r="LBY94" s="789"/>
      <c r="LBZ94" s="789"/>
      <c r="LCA94" s="789"/>
      <c r="LCB94" s="789"/>
      <c r="LCC94" s="789"/>
      <c r="LCD94" s="789"/>
      <c r="LCE94" s="789"/>
      <c r="LCF94" s="789"/>
      <c r="LCG94" s="789"/>
      <c r="LCH94" s="789"/>
      <c r="LCI94" s="789"/>
      <c r="LCJ94" s="789"/>
      <c r="LCK94" s="789"/>
      <c r="LCL94" s="789"/>
      <c r="LCM94" s="789"/>
      <c r="LCN94" s="789"/>
      <c r="LCO94" s="789"/>
      <c r="LCP94" s="789"/>
      <c r="LCQ94" s="789"/>
      <c r="LCR94" s="789"/>
      <c r="LCS94" s="789"/>
      <c r="LCT94" s="789"/>
      <c r="LCU94" s="789"/>
      <c r="LCV94" s="789"/>
      <c r="LCW94" s="789"/>
      <c r="LCX94" s="789"/>
      <c r="LCY94" s="789"/>
      <c r="LCZ94" s="789"/>
      <c r="LDA94" s="789"/>
      <c r="LDB94" s="789"/>
      <c r="LDC94" s="789"/>
      <c r="LDD94" s="789"/>
      <c r="LDE94" s="789"/>
      <c r="LDF94" s="789"/>
      <c r="LDG94" s="789"/>
      <c r="LDH94" s="789"/>
      <c r="LDI94" s="789"/>
      <c r="LDJ94" s="789"/>
      <c r="LDK94" s="789"/>
      <c r="LDL94" s="789"/>
      <c r="LDM94" s="789"/>
      <c r="LDN94" s="789"/>
      <c r="LDO94" s="789"/>
      <c r="LDP94" s="789"/>
      <c r="LDQ94" s="789"/>
      <c r="LDR94" s="789"/>
      <c r="LDS94" s="789"/>
      <c r="LDT94" s="789"/>
      <c r="LDU94" s="789"/>
      <c r="LDV94" s="789"/>
      <c r="LDW94" s="789"/>
      <c r="LDX94" s="789"/>
      <c r="LDY94" s="789"/>
      <c r="LDZ94" s="789"/>
      <c r="LEA94" s="789"/>
      <c r="LEB94" s="789"/>
      <c r="LEC94" s="789"/>
      <c r="LED94" s="789"/>
      <c r="LEE94" s="789"/>
      <c r="LEF94" s="789"/>
      <c r="LEG94" s="789"/>
      <c r="LEH94" s="789"/>
      <c r="LEI94" s="789"/>
      <c r="LEJ94" s="789"/>
      <c r="LEK94" s="789"/>
      <c r="LEL94" s="789"/>
      <c r="LEM94" s="789"/>
      <c r="LEN94" s="789"/>
      <c r="LEO94" s="789"/>
      <c r="LEP94" s="789"/>
      <c r="LEQ94" s="789"/>
      <c r="LER94" s="789"/>
      <c r="LES94" s="789"/>
      <c r="LET94" s="789"/>
      <c r="LEU94" s="789"/>
      <c r="LEV94" s="789"/>
      <c r="LEW94" s="789"/>
      <c r="LEX94" s="789"/>
      <c r="LEY94" s="789"/>
      <c r="LEZ94" s="789"/>
      <c r="LFA94" s="789"/>
      <c r="LFB94" s="789"/>
      <c r="LFC94" s="789"/>
      <c r="LFD94" s="789"/>
      <c r="LFE94" s="789"/>
      <c r="LFF94" s="789"/>
      <c r="LFG94" s="789"/>
      <c r="LFH94" s="789"/>
      <c r="LFI94" s="789"/>
      <c r="LFJ94" s="789"/>
      <c r="LFK94" s="789"/>
      <c r="LFL94" s="789"/>
      <c r="LFM94" s="789"/>
      <c r="LFN94" s="789"/>
      <c r="LFO94" s="789"/>
      <c r="LFP94" s="789"/>
      <c r="LFQ94" s="789"/>
      <c r="LFR94" s="789"/>
      <c r="LFS94" s="789"/>
      <c r="LFT94" s="789"/>
      <c r="LFU94" s="789"/>
      <c r="LFV94" s="789"/>
      <c r="LFW94" s="789"/>
      <c r="LFX94" s="789"/>
      <c r="LFY94" s="789"/>
      <c r="LFZ94" s="789"/>
      <c r="LGA94" s="789"/>
      <c r="LGB94" s="789"/>
      <c r="LGC94" s="789"/>
      <c r="LGD94" s="789"/>
      <c r="LGE94" s="789"/>
      <c r="LGF94" s="789"/>
      <c r="LGG94" s="789"/>
      <c r="LGH94" s="789"/>
      <c r="LGI94" s="789"/>
      <c r="LGJ94" s="789"/>
      <c r="LGK94" s="789"/>
      <c r="LGL94" s="789"/>
      <c r="LGM94" s="789"/>
      <c r="LGN94" s="789"/>
      <c r="LGO94" s="789"/>
      <c r="LGP94" s="789"/>
      <c r="LGQ94" s="789"/>
      <c r="LGR94" s="789"/>
      <c r="LGS94" s="789"/>
      <c r="LGT94" s="789"/>
      <c r="LGU94" s="789"/>
      <c r="LGV94" s="789"/>
      <c r="LGW94" s="789"/>
      <c r="LGX94" s="789"/>
      <c r="LGY94" s="789"/>
      <c r="LGZ94" s="789"/>
      <c r="LHA94" s="789"/>
      <c r="LHB94" s="789"/>
      <c r="LHC94" s="789"/>
      <c r="LHD94" s="789"/>
      <c r="LHE94" s="789"/>
      <c r="LHF94" s="789"/>
      <c r="LHG94" s="789"/>
      <c r="LHH94" s="789"/>
      <c r="LHI94" s="789"/>
      <c r="LHJ94" s="789"/>
      <c r="LHK94" s="789"/>
      <c r="LHL94" s="789"/>
      <c r="LHM94" s="789"/>
      <c r="LHN94" s="789"/>
      <c r="LHO94" s="789"/>
      <c r="LHP94" s="789"/>
      <c r="LHQ94" s="789"/>
      <c r="LHR94" s="789"/>
      <c r="LHS94" s="789"/>
      <c r="LHT94" s="789"/>
      <c r="LHU94" s="789"/>
      <c r="LHV94" s="789"/>
      <c r="LHW94" s="789"/>
      <c r="LHX94" s="789"/>
      <c r="LHY94" s="789"/>
      <c r="LHZ94" s="789"/>
      <c r="LIA94" s="789"/>
      <c r="LIB94" s="789"/>
      <c r="LIC94" s="789"/>
      <c r="LID94" s="789"/>
      <c r="LIE94" s="789"/>
      <c r="LIF94" s="789"/>
      <c r="LIG94" s="789"/>
      <c r="LIH94" s="789"/>
      <c r="LII94" s="789"/>
      <c r="LIJ94" s="789"/>
      <c r="LIK94" s="789"/>
      <c r="LIL94" s="789"/>
      <c r="LIM94" s="789"/>
      <c r="LIN94" s="789"/>
      <c r="LIO94" s="789"/>
      <c r="LIP94" s="789"/>
      <c r="LIQ94" s="789"/>
      <c r="LIR94" s="789"/>
      <c r="LIS94" s="789"/>
      <c r="LIT94" s="789"/>
      <c r="LIU94" s="789"/>
      <c r="LIV94" s="789"/>
      <c r="LIW94" s="789"/>
      <c r="LIX94" s="789"/>
      <c r="LIY94" s="789"/>
      <c r="LIZ94" s="789"/>
      <c r="LJA94" s="789"/>
      <c r="LJB94" s="789"/>
      <c r="LJC94" s="789"/>
      <c r="LJD94" s="789"/>
      <c r="LJE94" s="789"/>
      <c r="LJF94" s="789"/>
      <c r="LJG94" s="789"/>
      <c r="LJH94" s="789"/>
      <c r="LJI94" s="789"/>
      <c r="LJJ94" s="789"/>
      <c r="LJK94" s="789"/>
      <c r="LJL94" s="789"/>
      <c r="LJM94" s="789"/>
      <c r="LJN94" s="789"/>
      <c r="LJO94" s="789"/>
      <c r="LJP94" s="789"/>
      <c r="LJQ94" s="789"/>
      <c r="LJR94" s="789"/>
      <c r="LJS94" s="789"/>
      <c r="LJT94" s="789"/>
      <c r="LJU94" s="789"/>
      <c r="LJV94" s="789"/>
      <c r="LJW94" s="789"/>
      <c r="LJX94" s="789"/>
      <c r="LJY94" s="789"/>
      <c r="LJZ94" s="789"/>
      <c r="LKA94" s="789"/>
      <c r="LKB94" s="789"/>
      <c r="LKC94" s="789"/>
      <c r="LKD94" s="789"/>
      <c r="LKE94" s="789"/>
      <c r="LKF94" s="789"/>
      <c r="LKG94" s="789"/>
      <c r="LKH94" s="789"/>
      <c r="LKI94" s="789"/>
      <c r="LKJ94" s="789"/>
      <c r="LKK94" s="789"/>
      <c r="LKL94" s="789"/>
      <c r="LKM94" s="789"/>
      <c r="LKN94" s="789"/>
      <c r="LKO94" s="789"/>
      <c r="LKP94" s="789"/>
      <c r="LKQ94" s="789"/>
      <c r="LKR94" s="789"/>
      <c r="LKS94" s="789"/>
      <c r="LKT94" s="789"/>
      <c r="LKU94" s="789"/>
      <c r="LKV94" s="789"/>
      <c r="LKW94" s="789"/>
      <c r="LKX94" s="789"/>
      <c r="LKY94" s="789"/>
      <c r="LKZ94" s="789"/>
      <c r="LLA94" s="789"/>
      <c r="LLB94" s="789"/>
      <c r="LLC94" s="789"/>
      <c r="LLD94" s="789"/>
      <c r="LLE94" s="789"/>
      <c r="LLF94" s="789"/>
      <c r="LLG94" s="789"/>
      <c r="LLH94" s="789"/>
      <c r="LLI94" s="789"/>
      <c r="LLJ94" s="789"/>
      <c r="LLK94" s="789"/>
      <c r="LLL94" s="789"/>
      <c r="LLM94" s="789"/>
      <c r="LLN94" s="789"/>
      <c r="LLO94" s="789"/>
      <c r="LLP94" s="789"/>
      <c r="LLQ94" s="789"/>
      <c r="LLR94" s="789"/>
      <c r="LLS94" s="789"/>
      <c r="LLT94" s="789"/>
      <c r="LLU94" s="789"/>
      <c r="LLV94" s="789"/>
      <c r="LLW94" s="789"/>
      <c r="LLX94" s="789"/>
      <c r="LLY94" s="789"/>
      <c r="LLZ94" s="789"/>
      <c r="LMA94" s="789"/>
      <c r="LMB94" s="789"/>
      <c r="LMC94" s="789"/>
      <c r="LMD94" s="789"/>
      <c r="LME94" s="789"/>
      <c r="LMF94" s="789"/>
      <c r="LMG94" s="789"/>
      <c r="LMH94" s="789"/>
      <c r="LMI94" s="789"/>
      <c r="LMJ94" s="789"/>
      <c r="LMK94" s="789"/>
      <c r="LML94" s="789"/>
      <c r="LMM94" s="789"/>
      <c r="LMN94" s="789"/>
      <c r="LMO94" s="789"/>
      <c r="LMP94" s="789"/>
      <c r="LMQ94" s="789"/>
      <c r="LMR94" s="789"/>
      <c r="LMS94" s="789"/>
      <c r="LMT94" s="789"/>
      <c r="LMU94" s="789"/>
      <c r="LMV94" s="789"/>
      <c r="LMW94" s="789"/>
      <c r="LMX94" s="789"/>
      <c r="LMY94" s="789"/>
      <c r="LMZ94" s="789"/>
      <c r="LNA94" s="789"/>
      <c r="LNB94" s="789"/>
      <c r="LNC94" s="789"/>
      <c r="LND94" s="789"/>
      <c r="LNE94" s="789"/>
      <c r="LNF94" s="789"/>
      <c r="LNG94" s="789"/>
      <c r="LNH94" s="789"/>
      <c r="LNI94" s="789"/>
      <c r="LNJ94" s="789"/>
      <c r="LNK94" s="789"/>
      <c r="LNL94" s="789"/>
      <c r="LNM94" s="789"/>
      <c r="LNN94" s="789"/>
      <c r="LNO94" s="789"/>
      <c r="LNP94" s="789"/>
      <c r="LNQ94" s="789"/>
      <c r="LNR94" s="789"/>
      <c r="LNS94" s="789"/>
      <c r="LNT94" s="789"/>
      <c r="LNU94" s="789"/>
      <c r="LNV94" s="789"/>
      <c r="LNW94" s="789"/>
      <c r="LNX94" s="789"/>
      <c r="LNY94" s="789"/>
      <c r="LNZ94" s="789"/>
      <c r="LOA94" s="789"/>
      <c r="LOB94" s="789"/>
      <c r="LOC94" s="789"/>
      <c r="LOD94" s="789"/>
      <c r="LOE94" s="789"/>
      <c r="LOF94" s="789"/>
      <c r="LOG94" s="789"/>
      <c r="LOH94" s="789"/>
      <c r="LOI94" s="789"/>
      <c r="LOJ94" s="789"/>
      <c r="LOK94" s="789"/>
      <c r="LOL94" s="789"/>
      <c r="LOM94" s="789"/>
      <c r="LON94" s="789"/>
      <c r="LOO94" s="789"/>
      <c r="LOP94" s="789"/>
      <c r="LOQ94" s="789"/>
      <c r="LOR94" s="789"/>
      <c r="LOS94" s="789"/>
      <c r="LOT94" s="789"/>
      <c r="LOU94" s="789"/>
      <c r="LOV94" s="789"/>
      <c r="LOW94" s="789"/>
      <c r="LOX94" s="789"/>
      <c r="LOY94" s="789"/>
      <c r="LOZ94" s="789"/>
      <c r="LPA94" s="789"/>
      <c r="LPB94" s="789"/>
      <c r="LPC94" s="789"/>
      <c r="LPD94" s="789"/>
      <c r="LPE94" s="789"/>
      <c r="LPF94" s="789"/>
      <c r="LPG94" s="789"/>
      <c r="LPH94" s="789"/>
      <c r="LPI94" s="789"/>
      <c r="LPJ94" s="789"/>
      <c r="LPK94" s="789"/>
      <c r="LPL94" s="789"/>
      <c r="LPM94" s="789"/>
      <c r="LPN94" s="789"/>
      <c r="LPO94" s="789"/>
      <c r="LPP94" s="789"/>
      <c r="LPQ94" s="789"/>
      <c r="LPR94" s="789"/>
      <c r="LPS94" s="789"/>
      <c r="LPT94" s="789"/>
      <c r="LPU94" s="789"/>
      <c r="LPV94" s="789"/>
      <c r="LPW94" s="789"/>
      <c r="LPX94" s="789"/>
      <c r="LPY94" s="789"/>
      <c r="LPZ94" s="789"/>
      <c r="LQA94" s="789"/>
      <c r="LQB94" s="789"/>
      <c r="LQC94" s="789"/>
      <c r="LQD94" s="789"/>
      <c r="LQE94" s="789"/>
      <c r="LQF94" s="789"/>
      <c r="LQG94" s="789"/>
      <c r="LQH94" s="789"/>
      <c r="LQI94" s="789"/>
      <c r="LQJ94" s="789"/>
      <c r="LQK94" s="789"/>
      <c r="LQL94" s="789"/>
      <c r="LQM94" s="789"/>
      <c r="LQN94" s="789"/>
      <c r="LQO94" s="789"/>
      <c r="LQP94" s="789"/>
      <c r="LQQ94" s="789"/>
      <c r="LQR94" s="789"/>
      <c r="LQS94" s="789"/>
      <c r="LQT94" s="789"/>
      <c r="LQU94" s="789"/>
      <c r="LQV94" s="789"/>
      <c r="LQW94" s="789"/>
      <c r="LQX94" s="789"/>
      <c r="LQY94" s="789"/>
      <c r="LQZ94" s="789"/>
      <c r="LRA94" s="789"/>
      <c r="LRB94" s="789"/>
      <c r="LRC94" s="789"/>
      <c r="LRD94" s="789"/>
      <c r="LRE94" s="789"/>
      <c r="LRF94" s="789"/>
      <c r="LRG94" s="789"/>
      <c r="LRH94" s="789"/>
      <c r="LRI94" s="789"/>
      <c r="LRJ94" s="789"/>
      <c r="LRK94" s="789"/>
      <c r="LRL94" s="789"/>
      <c r="LRM94" s="789"/>
      <c r="LRN94" s="789"/>
      <c r="LRO94" s="789"/>
      <c r="LRP94" s="789"/>
      <c r="LRQ94" s="789"/>
      <c r="LRR94" s="789"/>
      <c r="LRS94" s="789"/>
      <c r="LRT94" s="789"/>
      <c r="LRU94" s="789"/>
      <c r="LRV94" s="789"/>
      <c r="LRW94" s="789"/>
      <c r="LRX94" s="789"/>
      <c r="LRY94" s="789"/>
      <c r="LRZ94" s="789"/>
      <c r="LSA94" s="789"/>
      <c r="LSB94" s="789"/>
      <c r="LSC94" s="789"/>
      <c r="LSD94" s="789"/>
      <c r="LSE94" s="789"/>
      <c r="LSF94" s="789"/>
      <c r="LSG94" s="789"/>
      <c r="LSH94" s="789"/>
      <c r="LSI94" s="789"/>
      <c r="LSJ94" s="789"/>
      <c r="LSK94" s="789"/>
      <c r="LSL94" s="789"/>
      <c r="LSM94" s="789"/>
      <c r="LSN94" s="789"/>
      <c r="LSO94" s="789"/>
      <c r="LSP94" s="789"/>
      <c r="LSQ94" s="789"/>
      <c r="LSR94" s="789"/>
      <c r="LSS94" s="789"/>
      <c r="LST94" s="789"/>
      <c r="LSU94" s="789"/>
      <c r="LSV94" s="789"/>
      <c r="LSW94" s="789"/>
      <c r="LSX94" s="789"/>
      <c r="LSY94" s="789"/>
      <c r="LSZ94" s="789"/>
      <c r="LTA94" s="789"/>
      <c r="LTB94" s="789"/>
      <c r="LTC94" s="789"/>
      <c r="LTD94" s="789"/>
      <c r="LTE94" s="789"/>
      <c r="LTF94" s="789"/>
      <c r="LTG94" s="789"/>
      <c r="LTH94" s="789"/>
      <c r="LTI94" s="789"/>
      <c r="LTJ94" s="789"/>
      <c r="LTK94" s="789"/>
      <c r="LTL94" s="789"/>
      <c r="LTM94" s="789"/>
      <c r="LTN94" s="789"/>
      <c r="LTO94" s="789"/>
      <c r="LTP94" s="789"/>
      <c r="LTQ94" s="789"/>
      <c r="LTR94" s="789"/>
      <c r="LTS94" s="789"/>
      <c r="LTT94" s="789"/>
      <c r="LTU94" s="789"/>
      <c r="LTV94" s="789"/>
      <c r="LTW94" s="789"/>
      <c r="LTX94" s="789"/>
      <c r="LTY94" s="789"/>
      <c r="LTZ94" s="789"/>
      <c r="LUA94" s="789"/>
      <c r="LUB94" s="789"/>
      <c r="LUC94" s="789"/>
      <c r="LUD94" s="789"/>
      <c r="LUE94" s="789"/>
      <c r="LUF94" s="789"/>
      <c r="LUG94" s="789"/>
      <c r="LUH94" s="789"/>
      <c r="LUI94" s="789"/>
      <c r="LUJ94" s="789"/>
      <c r="LUK94" s="789"/>
      <c r="LUL94" s="789"/>
      <c r="LUM94" s="789"/>
      <c r="LUN94" s="789"/>
      <c r="LUO94" s="789"/>
      <c r="LUP94" s="789"/>
      <c r="LUQ94" s="789"/>
      <c r="LUR94" s="789"/>
      <c r="LUS94" s="789"/>
      <c r="LUT94" s="789"/>
      <c r="LUU94" s="789"/>
      <c r="LUV94" s="789"/>
      <c r="LUW94" s="789"/>
      <c r="LUX94" s="789"/>
      <c r="LUY94" s="789"/>
      <c r="LUZ94" s="789"/>
      <c r="LVA94" s="789"/>
      <c r="LVB94" s="789"/>
      <c r="LVC94" s="789"/>
      <c r="LVD94" s="789"/>
      <c r="LVE94" s="789"/>
      <c r="LVF94" s="789"/>
      <c r="LVG94" s="789"/>
      <c r="LVH94" s="789"/>
      <c r="LVI94" s="789"/>
      <c r="LVJ94" s="789"/>
      <c r="LVK94" s="789"/>
      <c r="LVL94" s="789"/>
      <c r="LVM94" s="789"/>
      <c r="LVN94" s="789"/>
      <c r="LVO94" s="789"/>
      <c r="LVP94" s="789"/>
      <c r="LVQ94" s="789"/>
      <c r="LVR94" s="789"/>
      <c r="LVS94" s="789"/>
      <c r="LVT94" s="789"/>
      <c r="LVU94" s="789"/>
      <c r="LVV94" s="789"/>
      <c r="LVW94" s="789"/>
      <c r="LVX94" s="789"/>
      <c r="LVY94" s="789"/>
      <c r="LVZ94" s="789"/>
      <c r="LWA94" s="789"/>
      <c r="LWB94" s="789"/>
      <c r="LWC94" s="789"/>
      <c r="LWD94" s="789"/>
      <c r="LWE94" s="789"/>
      <c r="LWF94" s="789"/>
      <c r="LWG94" s="789"/>
      <c r="LWH94" s="789"/>
      <c r="LWI94" s="789"/>
      <c r="LWJ94" s="789"/>
      <c r="LWK94" s="789"/>
      <c r="LWL94" s="789"/>
      <c r="LWM94" s="789"/>
      <c r="LWN94" s="789"/>
      <c r="LWO94" s="789"/>
      <c r="LWP94" s="789"/>
      <c r="LWQ94" s="789"/>
      <c r="LWR94" s="789"/>
      <c r="LWS94" s="789"/>
      <c r="LWT94" s="789"/>
      <c r="LWU94" s="789"/>
      <c r="LWV94" s="789"/>
      <c r="LWW94" s="789"/>
      <c r="LWX94" s="789"/>
      <c r="LWY94" s="789"/>
      <c r="LWZ94" s="789"/>
      <c r="LXA94" s="789"/>
      <c r="LXB94" s="789"/>
      <c r="LXC94" s="789"/>
      <c r="LXD94" s="789"/>
      <c r="LXE94" s="789"/>
      <c r="LXF94" s="789"/>
      <c r="LXG94" s="789"/>
      <c r="LXH94" s="789"/>
      <c r="LXI94" s="789"/>
      <c r="LXJ94" s="789"/>
      <c r="LXK94" s="789"/>
      <c r="LXL94" s="789"/>
      <c r="LXM94" s="789"/>
      <c r="LXN94" s="789"/>
      <c r="LXO94" s="789"/>
      <c r="LXP94" s="789"/>
      <c r="LXQ94" s="789"/>
      <c r="LXR94" s="789"/>
      <c r="LXS94" s="789"/>
      <c r="LXT94" s="789"/>
      <c r="LXU94" s="789"/>
      <c r="LXV94" s="789"/>
      <c r="LXW94" s="789"/>
      <c r="LXX94" s="789"/>
      <c r="LXY94" s="789"/>
      <c r="LXZ94" s="789"/>
      <c r="LYA94" s="789"/>
      <c r="LYB94" s="789"/>
      <c r="LYC94" s="789"/>
      <c r="LYD94" s="789"/>
      <c r="LYE94" s="789"/>
      <c r="LYF94" s="789"/>
      <c r="LYG94" s="789"/>
      <c r="LYH94" s="789"/>
      <c r="LYI94" s="789"/>
      <c r="LYJ94" s="789"/>
      <c r="LYK94" s="789"/>
      <c r="LYL94" s="789"/>
      <c r="LYM94" s="789"/>
      <c r="LYN94" s="789"/>
      <c r="LYO94" s="789"/>
      <c r="LYP94" s="789"/>
      <c r="LYQ94" s="789"/>
      <c r="LYR94" s="789"/>
      <c r="LYS94" s="789"/>
      <c r="LYT94" s="789"/>
      <c r="LYU94" s="789"/>
      <c r="LYV94" s="789"/>
      <c r="LYW94" s="789"/>
      <c r="LYX94" s="789"/>
      <c r="LYY94" s="789"/>
      <c r="LYZ94" s="789"/>
      <c r="LZA94" s="789"/>
      <c r="LZB94" s="789"/>
      <c r="LZC94" s="789"/>
      <c r="LZD94" s="789"/>
      <c r="LZE94" s="789"/>
      <c r="LZF94" s="789"/>
      <c r="LZG94" s="789"/>
      <c r="LZH94" s="789"/>
      <c r="LZI94" s="789"/>
      <c r="LZJ94" s="789"/>
      <c r="LZK94" s="789"/>
      <c r="LZL94" s="789"/>
      <c r="LZM94" s="789"/>
      <c r="LZN94" s="789"/>
      <c r="LZO94" s="789"/>
      <c r="LZP94" s="789"/>
      <c r="LZQ94" s="789"/>
      <c r="LZR94" s="789"/>
      <c r="LZS94" s="789"/>
      <c r="LZT94" s="789"/>
      <c r="LZU94" s="789"/>
      <c r="LZV94" s="789"/>
      <c r="LZW94" s="789"/>
      <c r="LZX94" s="789"/>
      <c r="LZY94" s="789"/>
      <c r="LZZ94" s="789"/>
      <c r="MAA94" s="789"/>
      <c r="MAB94" s="789"/>
      <c r="MAC94" s="789"/>
      <c r="MAD94" s="789"/>
      <c r="MAE94" s="789"/>
      <c r="MAF94" s="789"/>
      <c r="MAG94" s="789"/>
      <c r="MAH94" s="789"/>
      <c r="MAI94" s="789"/>
      <c r="MAJ94" s="789"/>
      <c r="MAK94" s="789"/>
      <c r="MAL94" s="789"/>
      <c r="MAM94" s="789"/>
      <c r="MAN94" s="789"/>
      <c r="MAO94" s="789"/>
      <c r="MAP94" s="789"/>
      <c r="MAQ94" s="789"/>
      <c r="MAR94" s="789"/>
      <c r="MAS94" s="789"/>
      <c r="MAT94" s="789"/>
      <c r="MAU94" s="789"/>
      <c r="MAV94" s="789"/>
      <c r="MAW94" s="789"/>
      <c r="MAX94" s="789"/>
      <c r="MAY94" s="789"/>
      <c r="MAZ94" s="789"/>
      <c r="MBA94" s="789"/>
      <c r="MBB94" s="789"/>
      <c r="MBC94" s="789"/>
      <c r="MBD94" s="789"/>
      <c r="MBE94" s="789"/>
      <c r="MBF94" s="789"/>
      <c r="MBG94" s="789"/>
      <c r="MBH94" s="789"/>
      <c r="MBI94" s="789"/>
      <c r="MBJ94" s="789"/>
      <c r="MBK94" s="789"/>
      <c r="MBL94" s="789"/>
      <c r="MBM94" s="789"/>
      <c r="MBN94" s="789"/>
      <c r="MBO94" s="789"/>
      <c r="MBP94" s="789"/>
      <c r="MBQ94" s="789"/>
      <c r="MBR94" s="789"/>
      <c r="MBS94" s="789"/>
      <c r="MBT94" s="789"/>
      <c r="MBU94" s="789"/>
      <c r="MBV94" s="789"/>
      <c r="MBW94" s="789"/>
      <c r="MBX94" s="789"/>
      <c r="MBY94" s="789"/>
      <c r="MBZ94" s="789"/>
      <c r="MCA94" s="789"/>
      <c r="MCB94" s="789"/>
      <c r="MCC94" s="789"/>
      <c r="MCD94" s="789"/>
      <c r="MCE94" s="789"/>
      <c r="MCF94" s="789"/>
      <c r="MCG94" s="789"/>
      <c r="MCH94" s="789"/>
      <c r="MCI94" s="789"/>
      <c r="MCJ94" s="789"/>
      <c r="MCK94" s="789"/>
      <c r="MCL94" s="789"/>
      <c r="MCM94" s="789"/>
      <c r="MCN94" s="789"/>
      <c r="MCO94" s="789"/>
      <c r="MCP94" s="789"/>
      <c r="MCQ94" s="789"/>
      <c r="MCR94" s="789"/>
      <c r="MCS94" s="789"/>
      <c r="MCT94" s="789"/>
      <c r="MCU94" s="789"/>
      <c r="MCV94" s="789"/>
      <c r="MCW94" s="789"/>
      <c r="MCX94" s="789"/>
      <c r="MCY94" s="789"/>
      <c r="MCZ94" s="789"/>
      <c r="MDA94" s="789"/>
      <c r="MDB94" s="789"/>
      <c r="MDC94" s="789"/>
      <c r="MDD94" s="789"/>
      <c r="MDE94" s="789"/>
      <c r="MDF94" s="789"/>
      <c r="MDG94" s="789"/>
      <c r="MDH94" s="789"/>
      <c r="MDI94" s="789"/>
      <c r="MDJ94" s="789"/>
      <c r="MDK94" s="789"/>
      <c r="MDL94" s="789"/>
      <c r="MDM94" s="789"/>
      <c r="MDN94" s="789"/>
      <c r="MDO94" s="789"/>
      <c r="MDP94" s="789"/>
      <c r="MDQ94" s="789"/>
      <c r="MDR94" s="789"/>
      <c r="MDS94" s="789"/>
      <c r="MDT94" s="789"/>
      <c r="MDU94" s="789"/>
      <c r="MDV94" s="789"/>
      <c r="MDW94" s="789"/>
      <c r="MDX94" s="789"/>
      <c r="MDY94" s="789"/>
      <c r="MDZ94" s="789"/>
      <c r="MEA94" s="789"/>
      <c r="MEB94" s="789"/>
      <c r="MEC94" s="789"/>
      <c r="MED94" s="789"/>
      <c r="MEE94" s="789"/>
      <c r="MEF94" s="789"/>
      <c r="MEG94" s="789"/>
      <c r="MEH94" s="789"/>
      <c r="MEI94" s="789"/>
      <c r="MEJ94" s="789"/>
      <c r="MEK94" s="789"/>
      <c r="MEL94" s="789"/>
      <c r="MEM94" s="789"/>
      <c r="MEN94" s="789"/>
      <c r="MEO94" s="789"/>
      <c r="MEP94" s="789"/>
      <c r="MEQ94" s="789"/>
      <c r="MER94" s="789"/>
      <c r="MES94" s="789"/>
      <c r="MET94" s="789"/>
      <c r="MEU94" s="789"/>
      <c r="MEV94" s="789"/>
      <c r="MEW94" s="789"/>
      <c r="MEX94" s="789"/>
      <c r="MEY94" s="789"/>
      <c r="MEZ94" s="789"/>
      <c r="MFA94" s="789"/>
      <c r="MFB94" s="789"/>
      <c r="MFC94" s="789"/>
      <c r="MFD94" s="789"/>
      <c r="MFE94" s="789"/>
      <c r="MFF94" s="789"/>
      <c r="MFG94" s="789"/>
      <c r="MFH94" s="789"/>
      <c r="MFI94" s="789"/>
      <c r="MFJ94" s="789"/>
      <c r="MFK94" s="789"/>
      <c r="MFL94" s="789"/>
      <c r="MFM94" s="789"/>
      <c r="MFN94" s="789"/>
      <c r="MFO94" s="789"/>
      <c r="MFP94" s="789"/>
      <c r="MFQ94" s="789"/>
      <c r="MFR94" s="789"/>
      <c r="MFS94" s="789"/>
      <c r="MFT94" s="789"/>
      <c r="MFU94" s="789"/>
      <c r="MFV94" s="789"/>
      <c r="MFW94" s="789"/>
      <c r="MFX94" s="789"/>
      <c r="MFY94" s="789"/>
      <c r="MFZ94" s="789"/>
      <c r="MGA94" s="789"/>
      <c r="MGB94" s="789"/>
      <c r="MGC94" s="789"/>
      <c r="MGD94" s="789"/>
      <c r="MGE94" s="789"/>
      <c r="MGF94" s="789"/>
      <c r="MGG94" s="789"/>
      <c r="MGH94" s="789"/>
      <c r="MGI94" s="789"/>
      <c r="MGJ94" s="789"/>
      <c r="MGK94" s="789"/>
      <c r="MGL94" s="789"/>
      <c r="MGM94" s="789"/>
      <c r="MGN94" s="789"/>
      <c r="MGO94" s="789"/>
      <c r="MGP94" s="789"/>
      <c r="MGQ94" s="789"/>
      <c r="MGR94" s="789"/>
      <c r="MGS94" s="789"/>
      <c r="MGT94" s="789"/>
      <c r="MGU94" s="789"/>
      <c r="MGV94" s="789"/>
      <c r="MGW94" s="789"/>
      <c r="MGX94" s="789"/>
      <c r="MGY94" s="789"/>
      <c r="MGZ94" s="789"/>
      <c r="MHA94" s="789"/>
      <c r="MHB94" s="789"/>
      <c r="MHC94" s="789"/>
      <c r="MHD94" s="789"/>
      <c r="MHE94" s="789"/>
      <c r="MHF94" s="789"/>
      <c r="MHG94" s="789"/>
      <c r="MHH94" s="789"/>
      <c r="MHI94" s="789"/>
      <c r="MHJ94" s="789"/>
      <c r="MHK94" s="789"/>
      <c r="MHL94" s="789"/>
      <c r="MHM94" s="789"/>
      <c r="MHN94" s="789"/>
      <c r="MHO94" s="789"/>
      <c r="MHP94" s="789"/>
      <c r="MHQ94" s="789"/>
      <c r="MHR94" s="789"/>
      <c r="MHS94" s="789"/>
      <c r="MHT94" s="789"/>
      <c r="MHU94" s="789"/>
      <c r="MHV94" s="789"/>
      <c r="MHW94" s="789"/>
      <c r="MHX94" s="789"/>
      <c r="MHY94" s="789"/>
      <c r="MHZ94" s="789"/>
      <c r="MIA94" s="789"/>
      <c r="MIB94" s="789"/>
      <c r="MIC94" s="789"/>
      <c r="MID94" s="789"/>
      <c r="MIE94" s="789"/>
      <c r="MIF94" s="789"/>
      <c r="MIG94" s="789"/>
      <c r="MIH94" s="789"/>
      <c r="MII94" s="789"/>
      <c r="MIJ94" s="789"/>
      <c r="MIK94" s="789"/>
      <c r="MIL94" s="789"/>
      <c r="MIM94" s="789"/>
      <c r="MIN94" s="789"/>
      <c r="MIO94" s="789"/>
      <c r="MIP94" s="789"/>
      <c r="MIQ94" s="789"/>
      <c r="MIR94" s="789"/>
      <c r="MIS94" s="789"/>
      <c r="MIT94" s="789"/>
      <c r="MIU94" s="789"/>
      <c r="MIV94" s="789"/>
      <c r="MIW94" s="789"/>
      <c r="MIX94" s="789"/>
      <c r="MIY94" s="789"/>
      <c r="MIZ94" s="789"/>
      <c r="MJA94" s="789"/>
      <c r="MJB94" s="789"/>
      <c r="MJC94" s="789"/>
      <c r="MJD94" s="789"/>
      <c r="MJE94" s="789"/>
      <c r="MJF94" s="789"/>
      <c r="MJG94" s="789"/>
      <c r="MJH94" s="789"/>
      <c r="MJI94" s="789"/>
      <c r="MJJ94" s="789"/>
      <c r="MJK94" s="789"/>
      <c r="MJL94" s="789"/>
      <c r="MJM94" s="789"/>
      <c r="MJN94" s="789"/>
      <c r="MJO94" s="789"/>
      <c r="MJP94" s="789"/>
      <c r="MJQ94" s="789"/>
      <c r="MJR94" s="789"/>
      <c r="MJS94" s="789"/>
      <c r="MJT94" s="789"/>
      <c r="MJU94" s="789"/>
      <c r="MJV94" s="789"/>
      <c r="MJW94" s="789"/>
      <c r="MJX94" s="789"/>
      <c r="MJY94" s="789"/>
      <c r="MJZ94" s="789"/>
      <c r="MKA94" s="789"/>
      <c r="MKB94" s="789"/>
      <c r="MKC94" s="789"/>
      <c r="MKD94" s="789"/>
      <c r="MKE94" s="789"/>
      <c r="MKF94" s="789"/>
      <c r="MKG94" s="789"/>
      <c r="MKH94" s="789"/>
      <c r="MKI94" s="789"/>
      <c r="MKJ94" s="789"/>
      <c r="MKK94" s="789"/>
      <c r="MKL94" s="789"/>
      <c r="MKM94" s="789"/>
      <c r="MKN94" s="789"/>
      <c r="MKO94" s="789"/>
      <c r="MKP94" s="789"/>
      <c r="MKQ94" s="789"/>
      <c r="MKR94" s="789"/>
      <c r="MKS94" s="789"/>
      <c r="MKT94" s="789"/>
      <c r="MKU94" s="789"/>
      <c r="MKV94" s="789"/>
      <c r="MKW94" s="789"/>
      <c r="MKX94" s="789"/>
      <c r="MKY94" s="789"/>
      <c r="MKZ94" s="789"/>
      <c r="MLA94" s="789"/>
      <c r="MLB94" s="789"/>
      <c r="MLC94" s="789"/>
      <c r="MLD94" s="789"/>
      <c r="MLE94" s="789"/>
      <c r="MLF94" s="789"/>
      <c r="MLG94" s="789"/>
      <c r="MLH94" s="789"/>
      <c r="MLI94" s="789"/>
      <c r="MLJ94" s="789"/>
      <c r="MLK94" s="789"/>
      <c r="MLL94" s="789"/>
      <c r="MLM94" s="789"/>
      <c r="MLN94" s="789"/>
      <c r="MLO94" s="789"/>
      <c r="MLP94" s="789"/>
      <c r="MLQ94" s="789"/>
      <c r="MLR94" s="789"/>
      <c r="MLS94" s="789"/>
      <c r="MLT94" s="789"/>
      <c r="MLU94" s="789"/>
      <c r="MLV94" s="789"/>
      <c r="MLW94" s="789"/>
      <c r="MLX94" s="789"/>
      <c r="MLY94" s="789"/>
      <c r="MLZ94" s="789"/>
      <c r="MMA94" s="789"/>
      <c r="MMB94" s="789"/>
      <c r="MMC94" s="789"/>
      <c r="MMD94" s="789"/>
      <c r="MME94" s="789"/>
      <c r="MMF94" s="789"/>
      <c r="MMG94" s="789"/>
      <c r="MMH94" s="789"/>
      <c r="MMI94" s="789"/>
      <c r="MMJ94" s="789"/>
      <c r="MMK94" s="789"/>
      <c r="MML94" s="789"/>
      <c r="MMM94" s="789"/>
      <c r="MMN94" s="789"/>
      <c r="MMO94" s="789"/>
      <c r="MMP94" s="789"/>
      <c r="MMQ94" s="789"/>
      <c r="MMR94" s="789"/>
      <c r="MMS94" s="789"/>
      <c r="MMT94" s="789"/>
      <c r="MMU94" s="789"/>
      <c r="MMV94" s="789"/>
      <c r="MMW94" s="789"/>
      <c r="MMX94" s="789"/>
      <c r="MMY94" s="789"/>
      <c r="MMZ94" s="789"/>
      <c r="MNA94" s="789"/>
      <c r="MNB94" s="789"/>
      <c r="MNC94" s="789"/>
      <c r="MND94" s="789"/>
      <c r="MNE94" s="789"/>
      <c r="MNF94" s="789"/>
      <c r="MNG94" s="789"/>
      <c r="MNH94" s="789"/>
      <c r="MNI94" s="789"/>
      <c r="MNJ94" s="789"/>
      <c r="MNK94" s="789"/>
      <c r="MNL94" s="789"/>
      <c r="MNM94" s="789"/>
      <c r="MNN94" s="789"/>
      <c r="MNO94" s="789"/>
      <c r="MNP94" s="789"/>
      <c r="MNQ94" s="789"/>
      <c r="MNR94" s="789"/>
      <c r="MNS94" s="789"/>
      <c r="MNT94" s="789"/>
      <c r="MNU94" s="789"/>
      <c r="MNV94" s="789"/>
      <c r="MNW94" s="789"/>
      <c r="MNX94" s="789"/>
      <c r="MNY94" s="789"/>
      <c r="MNZ94" s="789"/>
      <c r="MOA94" s="789"/>
      <c r="MOB94" s="789"/>
      <c r="MOC94" s="789"/>
      <c r="MOD94" s="789"/>
      <c r="MOE94" s="789"/>
      <c r="MOF94" s="789"/>
      <c r="MOG94" s="789"/>
      <c r="MOH94" s="789"/>
      <c r="MOI94" s="789"/>
      <c r="MOJ94" s="789"/>
      <c r="MOK94" s="789"/>
      <c r="MOL94" s="789"/>
      <c r="MOM94" s="789"/>
      <c r="MON94" s="789"/>
      <c r="MOO94" s="789"/>
      <c r="MOP94" s="789"/>
      <c r="MOQ94" s="789"/>
      <c r="MOR94" s="789"/>
      <c r="MOS94" s="789"/>
      <c r="MOT94" s="789"/>
      <c r="MOU94" s="789"/>
      <c r="MOV94" s="789"/>
      <c r="MOW94" s="789"/>
      <c r="MOX94" s="789"/>
      <c r="MOY94" s="789"/>
      <c r="MOZ94" s="789"/>
      <c r="MPA94" s="789"/>
      <c r="MPB94" s="789"/>
      <c r="MPC94" s="789"/>
      <c r="MPD94" s="789"/>
      <c r="MPE94" s="789"/>
      <c r="MPF94" s="789"/>
      <c r="MPG94" s="789"/>
      <c r="MPH94" s="789"/>
      <c r="MPI94" s="789"/>
      <c r="MPJ94" s="789"/>
      <c r="MPK94" s="789"/>
      <c r="MPL94" s="789"/>
      <c r="MPM94" s="789"/>
      <c r="MPN94" s="789"/>
      <c r="MPO94" s="789"/>
      <c r="MPP94" s="789"/>
      <c r="MPQ94" s="789"/>
      <c r="MPR94" s="789"/>
      <c r="MPS94" s="789"/>
      <c r="MPT94" s="789"/>
      <c r="MPU94" s="789"/>
      <c r="MPV94" s="789"/>
      <c r="MPW94" s="789"/>
      <c r="MPX94" s="789"/>
      <c r="MPY94" s="789"/>
      <c r="MPZ94" s="789"/>
      <c r="MQA94" s="789"/>
      <c r="MQB94" s="789"/>
      <c r="MQC94" s="789"/>
      <c r="MQD94" s="789"/>
      <c r="MQE94" s="789"/>
      <c r="MQF94" s="789"/>
      <c r="MQG94" s="789"/>
      <c r="MQH94" s="789"/>
      <c r="MQI94" s="789"/>
      <c r="MQJ94" s="789"/>
      <c r="MQK94" s="789"/>
      <c r="MQL94" s="789"/>
      <c r="MQM94" s="789"/>
      <c r="MQN94" s="789"/>
      <c r="MQO94" s="789"/>
      <c r="MQP94" s="789"/>
      <c r="MQQ94" s="789"/>
      <c r="MQR94" s="789"/>
      <c r="MQS94" s="789"/>
      <c r="MQT94" s="789"/>
      <c r="MQU94" s="789"/>
      <c r="MQV94" s="789"/>
      <c r="MQW94" s="789"/>
      <c r="MQX94" s="789"/>
      <c r="MQY94" s="789"/>
      <c r="MQZ94" s="789"/>
      <c r="MRA94" s="789"/>
      <c r="MRB94" s="789"/>
      <c r="MRC94" s="789"/>
      <c r="MRD94" s="789"/>
      <c r="MRE94" s="789"/>
      <c r="MRF94" s="789"/>
      <c r="MRG94" s="789"/>
      <c r="MRH94" s="789"/>
      <c r="MRI94" s="789"/>
      <c r="MRJ94" s="789"/>
      <c r="MRK94" s="789"/>
      <c r="MRL94" s="789"/>
      <c r="MRM94" s="789"/>
      <c r="MRN94" s="789"/>
      <c r="MRO94" s="789"/>
      <c r="MRP94" s="789"/>
      <c r="MRQ94" s="789"/>
      <c r="MRR94" s="789"/>
      <c r="MRS94" s="789"/>
      <c r="MRT94" s="789"/>
      <c r="MRU94" s="789"/>
      <c r="MRV94" s="789"/>
      <c r="MRW94" s="789"/>
      <c r="MRX94" s="789"/>
      <c r="MRY94" s="789"/>
      <c r="MRZ94" s="789"/>
      <c r="MSA94" s="789"/>
      <c r="MSB94" s="789"/>
      <c r="MSC94" s="789"/>
      <c r="MSD94" s="789"/>
      <c r="MSE94" s="789"/>
      <c r="MSF94" s="789"/>
      <c r="MSG94" s="789"/>
      <c r="MSH94" s="789"/>
      <c r="MSI94" s="789"/>
      <c r="MSJ94" s="789"/>
      <c r="MSK94" s="789"/>
      <c r="MSL94" s="789"/>
      <c r="MSM94" s="789"/>
      <c r="MSN94" s="789"/>
      <c r="MSO94" s="789"/>
      <c r="MSP94" s="789"/>
      <c r="MSQ94" s="789"/>
      <c r="MSR94" s="789"/>
      <c r="MSS94" s="789"/>
      <c r="MST94" s="789"/>
      <c r="MSU94" s="789"/>
      <c r="MSV94" s="789"/>
      <c r="MSW94" s="789"/>
      <c r="MSX94" s="789"/>
      <c r="MSY94" s="789"/>
      <c r="MSZ94" s="789"/>
      <c r="MTA94" s="789"/>
      <c r="MTB94" s="789"/>
      <c r="MTC94" s="789"/>
      <c r="MTD94" s="789"/>
      <c r="MTE94" s="789"/>
      <c r="MTF94" s="789"/>
      <c r="MTG94" s="789"/>
      <c r="MTH94" s="789"/>
      <c r="MTI94" s="789"/>
      <c r="MTJ94" s="789"/>
      <c r="MTK94" s="789"/>
      <c r="MTL94" s="789"/>
      <c r="MTM94" s="789"/>
      <c r="MTN94" s="789"/>
      <c r="MTO94" s="789"/>
      <c r="MTP94" s="789"/>
      <c r="MTQ94" s="789"/>
      <c r="MTR94" s="789"/>
      <c r="MTS94" s="789"/>
      <c r="MTT94" s="789"/>
      <c r="MTU94" s="789"/>
      <c r="MTV94" s="789"/>
      <c r="MTW94" s="789"/>
      <c r="MTX94" s="789"/>
      <c r="MTY94" s="789"/>
      <c r="MTZ94" s="789"/>
      <c r="MUA94" s="789"/>
      <c r="MUB94" s="789"/>
      <c r="MUC94" s="789"/>
      <c r="MUD94" s="789"/>
      <c r="MUE94" s="789"/>
      <c r="MUF94" s="789"/>
      <c r="MUG94" s="789"/>
      <c r="MUH94" s="789"/>
      <c r="MUI94" s="789"/>
      <c r="MUJ94" s="789"/>
      <c r="MUK94" s="789"/>
      <c r="MUL94" s="789"/>
      <c r="MUM94" s="789"/>
      <c r="MUN94" s="789"/>
      <c r="MUO94" s="789"/>
      <c r="MUP94" s="789"/>
      <c r="MUQ94" s="789"/>
      <c r="MUR94" s="789"/>
      <c r="MUS94" s="789"/>
      <c r="MUT94" s="789"/>
      <c r="MUU94" s="789"/>
      <c r="MUV94" s="789"/>
      <c r="MUW94" s="789"/>
      <c r="MUX94" s="789"/>
      <c r="MUY94" s="789"/>
      <c r="MUZ94" s="789"/>
      <c r="MVA94" s="789"/>
      <c r="MVB94" s="789"/>
      <c r="MVC94" s="789"/>
      <c r="MVD94" s="789"/>
      <c r="MVE94" s="789"/>
      <c r="MVF94" s="789"/>
      <c r="MVG94" s="789"/>
      <c r="MVH94" s="789"/>
      <c r="MVI94" s="789"/>
      <c r="MVJ94" s="789"/>
      <c r="MVK94" s="789"/>
      <c r="MVL94" s="789"/>
      <c r="MVM94" s="789"/>
      <c r="MVN94" s="789"/>
      <c r="MVO94" s="789"/>
      <c r="MVP94" s="789"/>
      <c r="MVQ94" s="789"/>
      <c r="MVR94" s="789"/>
      <c r="MVS94" s="789"/>
      <c r="MVT94" s="789"/>
      <c r="MVU94" s="789"/>
      <c r="MVV94" s="789"/>
      <c r="MVW94" s="789"/>
      <c r="MVX94" s="789"/>
      <c r="MVY94" s="789"/>
      <c r="MVZ94" s="789"/>
      <c r="MWA94" s="789"/>
      <c r="MWB94" s="789"/>
      <c r="MWC94" s="789"/>
      <c r="MWD94" s="789"/>
      <c r="MWE94" s="789"/>
      <c r="MWF94" s="789"/>
      <c r="MWG94" s="789"/>
      <c r="MWH94" s="789"/>
      <c r="MWI94" s="789"/>
      <c r="MWJ94" s="789"/>
      <c r="MWK94" s="789"/>
      <c r="MWL94" s="789"/>
      <c r="MWM94" s="789"/>
      <c r="MWN94" s="789"/>
      <c r="MWO94" s="789"/>
      <c r="MWP94" s="789"/>
      <c r="MWQ94" s="789"/>
      <c r="MWR94" s="789"/>
      <c r="MWS94" s="789"/>
      <c r="MWT94" s="789"/>
      <c r="MWU94" s="789"/>
      <c r="MWV94" s="789"/>
      <c r="MWW94" s="789"/>
      <c r="MWX94" s="789"/>
      <c r="MWY94" s="789"/>
      <c r="MWZ94" s="789"/>
      <c r="MXA94" s="789"/>
      <c r="MXB94" s="789"/>
      <c r="MXC94" s="789"/>
      <c r="MXD94" s="789"/>
      <c r="MXE94" s="789"/>
      <c r="MXF94" s="789"/>
      <c r="MXG94" s="789"/>
      <c r="MXH94" s="789"/>
      <c r="MXI94" s="789"/>
      <c r="MXJ94" s="789"/>
      <c r="MXK94" s="789"/>
      <c r="MXL94" s="789"/>
      <c r="MXM94" s="789"/>
      <c r="MXN94" s="789"/>
      <c r="MXO94" s="789"/>
      <c r="MXP94" s="789"/>
      <c r="MXQ94" s="789"/>
      <c r="MXR94" s="789"/>
      <c r="MXS94" s="789"/>
      <c r="MXT94" s="789"/>
      <c r="MXU94" s="789"/>
      <c r="MXV94" s="789"/>
      <c r="MXW94" s="789"/>
      <c r="MXX94" s="789"/>
      <c r="MXY94" s="789"/>
      <c r="MXZ94" s="789"/>
      <c r="MYA94" s="789"/>
      <c r="MYB94" s="789"/>
      <c r="MYC94" s="789"/>
      <c r="MYD94" s="789"/>
      <c r="MYE94" s="789"/>
      <c r="MYF94" s="789"/>
      <c r="MYG94" s="789"/>
      <c r="MYH94" s="789"/>
      <c r="MYI94" s="789"/>
      <c r="MYJ94" s="789"/>
      <c r="MYK94" s="789"/>
      <c r="MYL94" s="789"/>
      <c r="MYM94" s="789"/>
      <c r="MYN94" s="789"/>
      <c r="MYO94" s="789"/>
      <c r="MYP94" s="789"/>
      <c r="MYQ94" s="789"/>
      <c r="MYR94" s="789"/>
      <c r="MYS94" s="789"/>
      <c r="MYT94" s="789"/>
      <c r="MYU94" s="789"/>
      <c r="MYV94" s="789"/>
      <c r="MYW94" s="789"/>
      <c r="MYX94" s="789"/>
      <c r="MYY94" s="789"/>
      <c r="MYZ94" s="789"/>
      <c r="MZA94" s="789"/>
      <c r="MZB94" s="789"/>
      <c r="MZC94" s="789"/>
      <c r="MZD94" s="789"/>
      <c r="MZE94" s="789"/>
      <c r="MZF94" s="789"/>
      <c r="MZG94" s="789"/>
      <c r="MZH94" s="789"/>
      <c r="MZI94" s="789"/>
      <c r="MZJ94" s="789"/>
      <c r="MZK94" s="789"/>
      <c r="MZL94" s="789"/>
      <c r="MZM94" s="789"/>
      <c r="MZN94" s="789"/>
      <c r="MZO94" s="789"/>
      <c r="MZP94" s="789"/>
      <c r="MZQ94" s="789"/>
      <c r="MZR94" s="789"/>
      <c r="MZS94" s="789"/>
      <c r="MZT94" s="789"/>
      <c r="MZU94" s="789"/>
      <c r="MZV94" s="789"/>
      <c r="MZW94" s="789"/>
      <c r="MZX94" s="789"/>
      <c r="MZY94" s="789"/>
      <c r="MZZ94" s="789"/>
      <c r="NAA94" s="789"/>
      <c r="NAB94" s="789"/>
      <c r="NAC94" s="789"/>
      <c r="NAD94" s="789"/>
      <c r="NAE94" s="789"/>
      <c r="NAF94" s="789"/>
      <c r="NAG94" s="789"/>
      <c r="NAH94" s="789"/>
      <c r="NAI94" s="789"/>
      <c r="NAJ94" s="789"/>
      <c r="NAK94" s="789"/>
      <c r="NAL94" s="789"/>
      <c r="NAM94" s="789"/>
      <c r="NAN94" s="789"/>
      <c r="NAO94" s="789"/>
      <c r="NAP94" s="789"/>
      <c r="NAQ94" s="789"/>
      <c r="NAR94" s="789"/>
      <c r="NAS94" s="789"/>
      <c r="NAT94" s="789"/>
      <c r="NAU94" s="789"/>
      <c r="NAV94" s="789"/>
      <c r="NAW94" s="789"/>
      <c r="NAX94" s="789"/>
      <c r="NAY94" s="789"/>
      <c r="NAZ94" s="789"/>
      <c r="NBA94" s="789"/>
      <c r="NBB94" s="789"/>
      <c r="NBC94" s="789"/>
      <c r="NBD94" s="789"/>
      <c r="NBE94" s="789"/>
      <c r="NBF94" s="789"/>
      <c r="NBG94" s="789"/>
      <c r="NBH94" s="789"/>
      <c r="NBI94" s="789"/>
      <c r="NBJ94" s="789"/>
      <c r="NBK94" s="789"/>
      <c r="NBL94" s="789"/>
      <c r="NBM94" s="789"/>
      <c r="NBN94" s="789"/>
      <c r="NBO94" s="789"/>
      <c r="NBP94" s="789"/>
      <c r="NBQ94" s="789"/>
      <c r="NBR94" s="789"/>
      <c r="NBS94" s="789"/>
      <c r="NBT94" s="789"/>
      <c r="NBU94" s="789"/>
      <c r="NBV94" s="789"/>
      <c r="NBW94" s="789"/>
      <c r="NBX94" s="789"/>
      <c r="NBY94" s="789"/>
      <c r="NBZ94" s="789"/>
      <c r="NCA94" s="789"/>
      <c r="NCB94" s="789"/>
      <c r="NCC94" s="789"/>
      <c r="NCD94" s="789"/>
      <c r="NCE94" s="789"/>
      <c r="NCF94" s="789"/>
      <c r="NCG94" s="789"/>
      <c r="NCH94" s="789"/>
      <c r="NCI94" s="789"/>
      <c r="NCJ94" s="789"/>
      <c r="NCK94" s="789"/>
      <c r="NCL94" s="789"/>
      <c r="NCM94" s="789"/>
      <c r="NCN94" s="789"/>
      <c r="NCO94" s="789"/>
      <c r="NCP94" s="789"/>
      <c r="NCQ94" s="789"/>
      <c r="NCR94" s="789"/>
      <c r="NCS94" s="789"/>
      <c r="NCT94" s="789"/>
      <c r="NCU94" s="789"/>
      <c r="NCV94" s="789"/>
      <c r="NCW94" s="789"/>
      <c r="NCX94" s="789"/>
      <c r="NCY94" s="789"/>
      <c r="NCZ94" s="789"/>
      <c r="NDA94" s="789"/>
      <c r="NDB94" s="789"/>
      <c r="NDC94" s="789"/>
      <c r="NDD94" s="789"/>
      <c r="NDE94" s="789"/>
      <c r="NDF94" s="789"/>
      <c r="NDG94" s="789"/>
      <c r="NDH94" s="789"/>
      <c r="NDI94" s="789"/>
      <c r="NDJ94" s="789"/>
      <c r="NDK94" s="789"/>
      <c r="NDL94" s="789"/>
      <c r="NDM94" s="789"/>
      <c r="NDN94" s="789"/>
      <c r="NDO94" s="789"/>
      <c r="NDP94" s="789"/>
      <c r="NDQ94" s="789"/>
      <c r="NDR94" s="789"/>
      <c r="NDS94" s="789"/>
      <c r="NDT94" s="789"/>
      <c r="NDU94" s="789"/>
      <c r="NDV94" s="789"/>
      <c r="NDW94" s="789"/>
      <c r="NDX94" s="789"/>
      <c r="NDY94" s="789"/>
      <c r="NDZ94" s="789"/>
      <c r="NEA94" s="789"/>
      <c r="NEB94" s="789"/>
      <c r="NEC94" s="789"/>
      <c r="NED94" s="789"/>
      <c r="NEE94" s="789"/>
      <c r="NEF94" s="789"/>
      <c r="NEG94" s="789"/>
      <c r="NEH94" s="789"/>
      <c r="NEI94" s="789"/>
      <c r="NEJ94" s="789"/>
      <c r="NEK94" s="789"/>
      <c r="NEL94" s="789"/>
      <c r="NEM94" s="789"/>
      <c r="NEN94" s="789"/>
      <c r="NEO94" s="789"/>
      <c r="NEP94" s="789"/>
      <c r="NEQ94" s="789"/>
      <c r="NER94" s="789"/>
      <c r="NES94" s="789"/>
      <c r="NET94" s="789"/>
      <c r="NEU94" s="789"/>
      <c r="NEV94" s="789"/>
      <c r="NEW94" s="789"/>
      <c r="NEX94" s="789"/>
      <c r="NEY94" s="789"/>
      <c r="NEZ94" s="789"/>
      <c r="NFA94" s="789"/>
      <c r="NFB94" s="789"/>
      <c r="NFC94" s="789"/>
      <c r="NFD94" s="789"/>
      <c r="NFE94" s="789"/>
      <c r="NFF94" s="789"/>
      <c r="NFG94" s="789"/>
      <c r="NFH94" s="789"/>
      <c r="NFI94" s="789"/>
      <c r="NFJ94" s="789"/>
      <c r="NFK94" s="789"/>
      <c r="NFL94" s="789"/>
      <c r="NFM94" s="789"/>
      <c r="NFN94" s="789"/>
      <c r="NFO94" s="789"/>
      <c r="NFP94" s="789"/>
      <c r="NFQ94" s="789"/>
      <c r="NFR94" s="789"/>
      <c r="NFS94" s="789"/>
      <c r="NFT94" s="789"/>
      <c r="NFU94" s="789"/>
      <c r="NFV94" s="789"/>
      <c r="NFW94" s="789"/>
      <c r="NFX94" s="789"/>
      <c r="NFY94" s="789"/>
      <c r="NFZ94" s="789"/>
      <c r="NGA94" s="789"/>
      <c r="NGB94" s="789"/>
      <c r="NGC94" s="789"/>
      <c r="NGD94" s="789"/>
      <c r="NGE94" s="789"/>
      <c r="NGF94" s="789"/>
      <c r="NGG94" s="789"/>
      <c r="NGH94" s="789"/>
      <c r="NGI94" s="789"/>
      <c r="NGJ94" s="789"/>
      <c r="NGK94" s="789"/>
      <c r="NGL94" s="789"/>
      <c r="NGM94" s="789"/>
      <c r="NGN94" s="789"/>
      <c r="NGO94" s="789"/>
      <c r="NGP94" s="789"/>
      <c r="NGQ94" s="789"/>
      <c r="NGR94" s="789"/>
      <c r="NGS94" s="789"/>
      <c r="NGT94" s="789"/>
      <c r="NGU94" s="789"/>
      <c r="NGV94" s="789"/>
      <c r="NGW94" s="789"/>
      <c r="NGX94" s="789"/>
      <c r="NGY94" s="789"/>
      <c r="NGZ94" s="789"/>
      <c r="NHA94" s="789"/>
      <c r="NHB94" s="789"/>
      <c r="NHC94" s="789"/>
      <c r="NHD94" s="789"/>
      <c r="NHE94" s="789"/>
      <c r="NHF94" s="789"/>
      <c r="NHG94" s="789"/>
      <c r="NHH94" s="789"/>
      <c r="NHI94" s="789"/>
      <c r="NHJ94" s="789"/>
      <c r="NHK94" s="789"/>
      <c r="NHL94" s="789"/>
      <c r="NHM94" s="789"/>
      <c r="NHN94" s="789"/>
      <c r="NHO94" s="789"/>
      <c r="NHP94" s="789"/>
      <c r="NHQ94" s="789"/>
      <c r="NHR94" s="789"/>
      <c r="NHS94" s="789"/>
      <c r="NHT94" s="789"/>
      <c r="NHU94" s="789"/>
      <c r="NHV94" s="789"/>
      <c r="NHW94" s="789"/>
      <c r="NHX94" s="789"/>
      <c r="NHY94" s="789"/>
      <c r="NHZ94" s="789"/>
      <c r="NIA94" s="789"/>
      <c r="NIB94" s="789"/>
      <c r="NIC94" s="789"/>
      <c r="NID94" s="789"/>
      <c r="NIE94" s="789"/>
      <c r="NIF94" s="789"/>
      <c r="NIG94" s="789"/>
      <c r="NIH94" s="789"/>
      <c r="NII94" s="789"/>
      <c r="NIJ94" s="789"/>
      <c r="NIK94" s="789"/>
      <c r="NIL94" s="789"/>
      <c r="NIM94" s="789"/>
      <c r="NIN94" s="789"/>
      <c r="NIO94" s="789"/>
      <c r="NIP94" s="789"/>
      <c r="NIQ94" s="789"/>
      <c r="NIR94" s="789"/>
      <c r="NIS94" s="789"/>
      <c r="NIT94" s="789"/>
      <c r="NIU94" s="789"/>
      <c r="NIV94" s="789"/>
      <c r="NIW94" s="789"/>
      <c r="NIX94" s="789"/>
      <c r="NIY94" s="789"/>
      <c r="NIZ94" s="789"/>
      <c r="NJA94" s="789"/>
      <c r="NJB94" s="789"/>
      <c r="NJC94" s="789"/>
      <c r="NJD94" s="789"/>
      <c r="NJE94" s="789"/>
      <c r="NJF94" s="789"/>
      <c r="NJG94" s="789"/>
      <c r="NJH94" s="789"/>
      <c r="NJI94" s="789"/>
      <c r="NJJ94" s="789"/>
      <c r="NJK94" s="789"/>
      <c r="NJL94" s="789"/>
      <c r="NJM94" s="789"/>
      <c r="NJN94" s="789"/>
      <c r="NJO94" s="789"/>
      <c r="NJP94" s="789"/>
      <c r="NJQ94" s="789"/>
      <c r="NJR94" s="789"/>
      <c r="NJS94" s="789"/>
      <c r="NJT94" s="789"/>
      <c r="NJU94" s="789"/>
      <c r="NJV94" s="789"/>
      <c r="NJW94" s="789"/>
      <c r="NJX94" s="789"/>
      <c r="NJY94" s="789"/>
      <c r="NJZ94" s="789"/>
      <c r="NKA94" s="789"/>
      <c r="NKB94" s="789"/>
      <c r="NKC94" s="789"/>
      <c r="NKD94" s="789"/>
      <c r="NKE94" s="789"/>
      <c r="NKF94" s="789"/>
      <c r="NKG94" s="789"/>
      <c r="NKH94" s="789"/>
      <c r="NKI94" s="789"/>
      <c r="NKJ94" s="789"/>
      <c r="NKK94" s="789"/>
      <c r="NKL94" s="789"/>
      <c r="NKM94" s="789"/>
      <c r="NKN94" s="789"/>
      <c r="NKO94" s="789"/>
      <c r="NKP94" s="789"/>
      <c r="NKQ94" s="789"/>
      <c r="NKR94" s="789"/>
      <c r="NKS94" s="789"/>
      <c r="NKT94" s="789"/>
      <c r="NKU94" s="789"/>
      <c r="NKV94" s="789"/>
      <c r="NKW94" s="789"/>
      <c r="NKX94" s="789"/>
      <c r="NKY94" s="789"/>
      <c r="NKZ94" s="789"/>
      <c r="NLA94" s="789"/>
      <c r="NLB94" s="789"/>
      <c r="NLC94" s="789"/>
      <c r="NLD94" s="789"/>
      <c r="NLE94" s="789"/>
      <c r="NLF94" s="789"/>
      <c r="NLG94" s="789"/>
      <c r="NLH94" s="789"/>
      <c r="NLI94" s="789"/>
      <c r="NLJ94" s="789"/>
      <c r="NLK94" s="789"/>
      <c r="NLL94" s="789"/>
      <c r="NLM94" s="789"/>
      <c r="NLN94" s="789"/>
      <c r="NLO94" s="789"/>
      <c r="NLP94" s="789"/>
      <c r="NLQ94" s="789"/>
      <c r="NLR94" s="789"/>
      <c r="NLS94" s="789"/>
      <c r="NLT94" s="789"/>
      <c r="NLU94" s="789"/>
      <c r="NLV94" s="789"/>
      <c r="NLW94" s="789"/>
      <c r="NLX94" s="789"/>
      <c r="NLY94" s="789"/>
      <c r="NLZ94" s="789"/>
      <c r="NMA94" s="789"/>
      <c r="NMB94" s="789"/>
      <c r="NMC94" s="789"/>
      <c r="NMD94" s="789"/>
      <c r="NME94" s="789"/>
      <c r="NMF94" s="789"/>
      <c r="NMG94" s="789"/>
      <c r="NMH94" s="789"/>
      <c r="NMI94" s="789"/>
      <c r="NMJ94" s="789"/>
      <c r="NMK94" s="789"/>
      <c r="NML94" s="789"/>
      <c r="NMM94" s="789"/>
      <c r="NMN94" s="789"/>
      <c r="NMO94" s="789"/>
      <c r="NMP94" s="789"/>
      <c r="NMQ94" s="789"/>
      <c r="NMR94" s="789"/>
      <c r="NMS94" s="789"/>
      <c r="NMT94" s="789"/>
      <c r="NMU94" s="789"/>
      <c r="NMV94" s="789"/>
      <c r="NMW94" s="789"/>
      <c r="NMX94" s="789"/>
      <c r="NMY94" s="789"/>
      <c r="NMZ94" s="789"/>
      <c r="NNA94" s="789"/>
      <c r="NNB94" s="789"/>
      <c r="NNC94" s="789"/>
      <c r="NND94" s="789"/>
      <c r="NNE94" s="789"/>
      <c r="NNF94" s="789"/>
      <c r="NNG94" s="789"/>
      <c r="NNH94" s="789"/>
      <c r="NNI94" s="789"/>
      <c r="NNJ94" s="789"/>
      <c r="NNK94" s="789"/>
      <c r="NNL94" s="789"/>
      <c r="NNM94" s="789"/>
      <c r="NNN94" s="789"/>
      <c r="NNO94" s="789"/>
      <c r="NNP94" s="789"/>
      <c r="NNQ94" s="789"/>
      <c r="NNR94" s="789"/>
      <c r="NNS94" s="789"/>
      <c r="NNT94" s="789"/>
      <c r="NNU94" s="789"/>
      <c r="NNV94" s="789"/>
      <c r="NNW94" s="789"/>
      <c r="NNX94" s="789"/>
      <c r="NNY94" s="789"/>
      <c r="NNZ94" s="789"/>
      <c r="NOA94" s="789"/>
      <c r="NOB94" s="789"/>
      <c r="NOC94" s="789"/>
      <c r="NOD94" s="789"/>
      <c r="NOE94" s="789"/>
      <c r="NOF94" s="789"/>
      <c r="NOG94" s="789"/>
      <c r="NOH94" s="789"/>
      <c r="NOI94" s="789"/>
      <c r="NOJ94" s="789"/>
      <c r="NOK94" s="789"/>
      <c r="NOL94" s="789"/>
      <c r="NOM94" s="789"/>
      <c r="NON94" s="789"/>
      <c r="NOO94" s="789"/>
      <c r="NOP94" s="789"/>
      <c r="NOQ94" s="789"/>
      <c r="NOR94" s="789"/>
      <c r="NOS94" s="789"/>
      <c r="NOT94" s="789"/>
      <c r="NOU94" s="789"/>
      <c r="NOV94" s="789"/>
      <c r="NOW94" s="789"/>
      <c r="NOX94" s="789"/>
      <c r="NOY94" s="789"/>
      <c r="NOZ94" s="789"/>
      <c r="NPA94" s="789"/>
      <c r="NPB94" s="789"/>
      <c r="NPC94" s="789"/>
      <c r="NPD94" s="789"/>
      <c r="NPE94" s="789"/>
      <c r="NPF94" s="789"/>
      <c r="NPG94" s="789"/>
      <c r="NPH94" s="789"/>
      <c r="NPI94" s="789"/>
      <c r="NPJ94" s="789"/>
      <c r="NPK94" s="789"/>
      <c r="NPL94" s="789"/>
      <c r="NPM94" s="789"/>
      <c r="NPN94" s="789"/>
      <c r="NPO94" s="789"/>
      <c r="NPP94" s="789"/>
      <c r="NPQ94" s="789"/>
      <c r="NPR94" s="789"/>
      <c r="NPS94" s="789"/>
      <c r="NPT94" s="789"/>
      <c r="NPU94" s="789"/>
      <c r="NPV94" s="789"/>
      <c r="NPW94" s="789"/>
      <c r="NPX94" s="789"/>
      <c r="NPY94" s="789"/>
      <c r="NPZ94" s="789"/>
      <c r="NQA94" s="789"/>
      <c r="NQB94" s="789"/>
      <c r="NQC94" s="789"/>
      <c r="NQD94" s="789"/>
      <c r="NQE94" s="789"/>
      <c r="NQF94" s="789"/>
      <c r="NQG94" s="789"/>
      <c r="NQH94" s="789"/>
      <c r="NQI94" s="789"/>
      <c r="NQJ94" s="789"/>
      <c r="NQK94" s="789"/>
      <c r="NQL94" s="789"/>
      <c r="NQM94" s="789"/>
      <c r="NQN94" s="789"/>
      <c r="NQO94" s="789"/>
      <c r="NQP94" s="789"/>
      <c r="NQQ94" s="789"/>
      <c r="NQR94" s="789"/>
      <c r="NQS94" s="789"/>
      <c r="NQT94" s="789"/>
      <c r="NQU94" s="789"/>
      <c r="NQV94" s="789"/>
      <c r="NQW94" s="789"/>
      <c r="NQX94" s="789"/>
      <c r="NQY94" s="789"/>
      <c r="NQZ94" s="789"/>
      <c r="NRA94" s="789"/>
      <c r="NRB94" s="789"/>
      <c r="NRC94" s="789"/>
      <c r="NRD94" s="789"/>
      <c r="NRE94" s="789"/>
      <c r="NRF94" s="789"/>
      <c r="NRG94" s="789"/>
      <c r="NRH94" s="789"/>
      <c r="NRI94" s="789"/>
      <c r="NRJ94" s="789"/>
      <c r="NRK94" s="789"/>
      <c r="NRL94" s="789"/>
      <c r="NRM94" s="789"/>
      <c r="NRN94" s="789"/>
      <c r="NRO94" s="789"/>
      <c r="NRP94" s="789"/>
      <c r="NRQ94" s="789"/>
      <c r="NRR94" s="789"/>
      <c r="NRS94" s="789"/>
      <c r="NRT94" s="789"/>
      <c r="NRU94" s="789"/>
      <c r="NRV94" s="789"/>
      <c r="NRW94" s="789"/>
      <c r="NRX94" s="789"/>
      <c r="NRY94" s="789"/>
      <c r="NRZ94" s="789"/>
      <c r="NSA94" s="789"/>
      <c r="NSB94" s="789"/>
      <c r="NSC94" s="789"/>
      <c r="NSD94" s="789"/>
      <c r="NSE94" s="789"/>
      <c r="NSF94" s="789"/>
      <c r="NSG94" s="789"/>
      <c r="NSH94" s="789"/>
      <c r="NSI94" s="789"/>
      <c r="NSJ94" s="789"/>
      <c r="NSK94" s="789"/>
      <c r="NSL94" s="789"/>
      <c r="NSM94" s="789"/>
      <c r="NSN94" s="789"/>
      <c r="NSO94" s="789"/>
      <c r="NSP94" s="789"/>
      <c r="NSQ94" s="789"/>
      <c r="NSR94" s="789"/>
      <c r="NSS94" s="789"/>
      <c r="NST94" s="789"/>
      <c r="NSU94" s="789"/>
      <c r="NSV94" s="789"/>
      <c r="NSW94" s="789"/>
      <c r="NSX94" s="789"/>
      <c r="NSY94" s="789"/>
      <c r="NSZ94" s="789"/>
      <c r="NTA94" s="789"/>
      <c r="NTB94" s="789"/>
      <c r="NTC94" s="789"/>
      <c r="NTD94" s="789"/>
      <c r="NTE94" s="789"/>
      <c r="NTF94" s="789"/>
      <c r="NTG94" s="789"/>
      <c r="NTH94" s="789"/>
      <c r="NTI94" s="789"/>
      <c r="NTJ94" s="789"/>
      <c r="NTK94" s="789"/>
      <c r="NTL94" s="789"/>
      <c r="NTM94" s="789"/>
      <c r="NTN94" s="789"/>
      <c r="NTO94" s="789"/>
      <c r="NTP94" s="789"/>
      <c r="NTQ94" s="789"/>
      <c r="NTR94" s="789"/>
      <c r="NTS94" s="789"/>
      <c r="NTT94" s="789"/>
      <c r="NTU94" s="789"/>
      <c r="NTV94" s="789"/>
      <c r="NTW94" s="789"/>
      <c r="NTX94" s="789"/>
      <c r="NTY94" s="789"/>
      <c r="NTZ94" s="789"/>
      <c r="NUA94" s="789"/>
      <c r="NUB94" s="789"/>
      <c r="NUC94" s="789"/>
      <c r="NUD94" s="789"/>
      <c r="NUE94" s="789"/>
      <c r="NUF94" s="789"/>
      <c r="NUG94" s="789"/>
      <c r="NUH94" s="789"/>
      <c r="NUI94" s="789"/>
      <c r="NUJ94" s="789"/>
      <c r="NUK94" s="789"/>
      <c r="NUL94" s="789"/>
      <c r="NUM94" s="789"/>
      <c r="NUN94" s="789"/>
      <c r="NUO94" s="789"/>
      <c r="NUP94" s="789"/>
      <c r="NUQ94" s="789"/>
      <c r="NUR94" s="789"/>
      <c r="NUS94" s="789"/>
      <c r="NUT94" s="789"/>
      <c r="NUU94" s="789"/>
      <c r="NUV94" s="789"/>
      <c r="NUW94" s="789"/>
      <c r="NUX94" s="789"/>
      <c r="NUY94" s="789"/>
      <c r="NUZ94" s="789"/>
      <c r="NVA94" s="789"/>
      <c r="NVB94" s="789"/>
      <c r="NVC94" s="789"/>
      <c r="NVD94" s="789"/>
      <c r="NVE94" s="789"/>
      <c r="NVF94" s="789"/>
      <c r="NVG94" s="789"/>
      <c r="NVH94" s="789"/>
      <c r="NVI94" s="789"/>
      <c r="NVJ94" s="789"/>
      <c r="NVK94" s="789"/>
      <c r="NVL94" s="789"/>
      <c r="NVM94" s="789"/>
      <c r="NVN94" s="789"/>
      <c r="NVO94" s="789"/>
      <c r="NVP94" s="789"/>
      <c r="NVQ94" s="789"/>
      <c r="NVR94" s="789"/>
      <c r="NVS94" s="789"/>
      <c r="NVT94" s="789"/>
      <c r="NVU94" s="789"/>
      <c r="NVV94" s="789"/>
      <c r="NVW94" s="789"/>
      <c r="NVX94" s="789"/>
      <c r="NVY94" s="789"/>
      <c r="NVZ94" s="789"/>
      <c r="NWA94" s="789"/>
      <c r="NWB94" s="789"/>
      <c r="NWC94" s="789"/>
      <c r="NWD94" s="789"/>
      <c r="NWE94" s="789"/>
      <c r="NWF94" s="789"/>
      <c r="NWG94" s="789"/>
      <c r="NWH94" s="789"/>
      <c r="NWI94" s="789"/>
      <c r="NWJ94" s="789"/>
      <c r="NWK94" s="789"/>
      <c r="NWL94" s="789"/>
      <c r="NWM94" s="789"/>
      <c r="NWN94" s="789"/>
      <c r="NWO94" s="789"/>
      <c r="NWP94" s="789"/>
      <c r="NWQ94" s="789"/>
      <c r="NWR94" s="789"/>
      <c r="NWS94" s="789"/>
      <c r="NWT94" s="789"/>
      <c r="NWU94" s="789"/>
      <c r="NWV94" s="789"/>
      <c r="NWW94" s="789"/>
      <c r="NWX94" s="789"/>
      <c r="NWY94" s="789"/>
      <c r="NWZ94" s="789"/>
      <c r="NXA94" s="789"/>
      <c r="NXB94" s="789"/>
      <c r="NXC94" s="789"/>
      <c r="NXD94" s="789"/>
      <c r="NXE94" s="789"/>
      <c r="NXF94" s="789"/>
      <c r="NXG94" s="789"/>
      <c r="NXH94" s="789"/>
      <c r="NXI94" s="789"/>
      <c r="NXJ94" s="789"/>
      <c r="NXK94" s="789"/>
      <c r="NXL94" s="789"/>
      <c r="NXM94" s="789"/>
      <c r="NXN94" s="789"/>
      <c r="NXO94" s="789"/>
      <c r="NXP94" s="789"/>
      <c r="NXQ94" s="789"/>
      <c r="NXR94" s="789"/>
      <c r="NXS94" s="789"/>
      <c r="NXT94" s="789"/>
      <c r="NXU94" s="789"/>
      <c r="NXV94" s="789"/>
      <c r="NXW94" s="789"/>
      <c r="NXX94" s="789"/>
      <c r="NXY94" s="789"/>
      <c r="NXZ94" s="789"/>
      <c r="NYA94" s="789"/>
      <c r="NYB94" s="789"/>
      <c r="NYC94" s="789"/>
      <c r="NYD94" s="789"/>
      <c r="NYE94" s="789"/>
      <c r="NYF94" s="789"/>
      <c r="NYG94" s="789"/>
      <c r="NYH94" s="789"/>
      <c r="NYI94" s="789"/>
      <c r="NYJ94" s="789"/>
      <c r="NYK94" s="789"/>
      <c r="NYL94" s="789"/>
      <c r="NYM94" s="789"/>
      <c r="NYN94" s="789"/>
      <c r="NYO94" s="789"/>
      <c r="NYP94" s="789"/>
      <c r="NYQ94" s="789"/>
      <c r="NYR94" s="789"/>
      <c r="NYS94" s="789"/>
      <c r="NYT94" s="789"/>
      <c r="NYU94" s="789"/>
      <c r="NYV94" s="789"/>
      <c r="NYW94" s="789"/>
      <c r="NYX94" s="789"/>
      <c r="NYY94" s="789"/>
      <c r="NYZ94" s="789"/>
      <c r="NZA94" s="789"/>
      <c r="NZB94" s="789"/>
      <c r="NZC94" s="789"/>
      <c r="NZD94" s="789"/>
      <c r="NZE94" s="789"/>
      <c r="NZF94" s="789"/>
      <c r="NZG94" s="789"/>
      <c r="NZH94" s="789"/>
      <c r="NZI94" s="789"/>
      <c r="NZJ94" s="789"/>
      <c r="NZK94" s="789"/>
      <c r="NZL94" s="789"/>
      <c r="NZM94" s="789"/>
      <c r="NZN94" s="789"/>
      <c r="NZO94" s="789"/>
      <c r="NZP94" s="789"/>
      <c r="NZQ94" s="789"/>
      <c r="NZR94" s="789"/>
      <c r="NZS94" s="789"/>
      <c r="NZT94" s="789"/>
      <c r="NZU94" s="789"/>
      <c r="NZV94" s="789"/>
      <c r="NZW94" s="789"/>
      <c r="NZX94" s="789"/>
      <c r="NZY94" s="789"/>
      <c r="NZZ94" s="789"/>
      <c r="OAA94" s="789"/>
      <c r="OAB94" s="789"/>
      <c r="OAC94" s="789"/>
      <c r="OAD94" s="789"/>
      <c r="OAE94" s="789"/>
      <c r="OAF94" s="789"/>
      <c r="OAG94" s="789"/>
      <c r="OAH94" s="789"/>
      <c r="OAI94" s="789"/>
      <c r="OAJ94" s="789"/>
      <c r="OAK94" s="789"/>
      <c r="OAL94" s="789"/>
      <c r="OAM94" s="789"/>
      <c r="OAN94" s="789"/>
      <c r="OAO94" s="789"/>
      <c r="OAP94" s="789"/>
      <c r="OAQ94" s="789"/>
      <c r="OAR94" s="789"/>
      <c r="OAS94" s="789"/>
      <c r="OAT94" s="789"/>
      <c r="OAU94" s="789"/>
      <c r="OAV94" s="789"/>
      <c r="OAW94" s="789"/>
      <c r="OAX94" s="789"/>
      <c r="OAY94" s="789"/>
      <c r="OAZ94" s="789"/>
      <c r="OBA94" s="789"/>
      <c r="OBB94" s="789"/>
      <c r="OBC94" s="789"/>
      <c r="OBD94" s="789"/>
      <c r="OBE94" s="789"/>
      <c r="OBF94" s="789"/>
      <c r="OBG94" s="789"/>
      <c r="OBH94" s="789"/>
      <c r="OBI94" s="789"/>
      <c r="OBJ94" s="789"/>
      <c r="OBK94" s="789"/>
      <c r="OBL94" s="789"/>
      <c r="OBM94" s="789"/>
      <c r="OBN94" s="789"/>
      <c r="OBO94" s="789"/>
      <c r="OBP94" s="789"/>
      <c r="OBQ94" s="789"/>
      <c r="OBR94" s="789"/>
      <c r="OBS94" s="789"/>
      <c r="OBT94" s="789"/>
      <c r="OBU94" s="789"/>
      <c r="OBV94" s="789"/>
      <c r="OBW94" s="789"/>
      <c r="OBX94" s="789"/>
      <c r="OBY94" s="789"/>
      <c r="OBZ94" s="789"/>
      <c r="OCA94" s="789"/>
      <c r="OCB94" s="789"/>
      <c r="OCC94" s="789"/>
      <c r="OCD94" s="789"/>
      <c r="OCE94" s="789"/>
      <c r="OCF94" s="789"/>
      <c r="OCG94" s="789"/>
      <c r="OCH94" s="789"/>
      <c r="OCI94" s="789"/>
      <c r="OCJ94" s="789"/>
      <c r="OCK94" s="789"/>
      <c r="OCL94" s="789"/>
      <c r="OCM94" s="789"/>
      <c r="OCN94" s="789"/>
      <c r="OCO94" s="789"/>
      <c r="OCP94" s="789"/>
      <c r="OCQ94" s="789"/>
      <c r="OCR94" s="789"/>
      <c r="OCS94" s="789"/>
      <c r="OCT94" s="789"/>
      <c r="OCU94" s="789"/>
      <c r="OCV94" s="789"/>
      <c r="OCW94" s="789"/>
      <c r="OCX94" s="789"/>
      <c r="OCY94" s="789"/>
      <c r="OCZ94" s="789"/>
      <c r="ODA94" s="789"/>
      <c r="ODB94" s="789"/>
      <c r="ODC94" s="789"/>
      <c r="ODD94" s="789"/>
      <c r="ODE94" s="789"/>
      <c r="ODF94" s="789"/>
      <c r="ODG94" s="789"/>
      <c r="ODH94" s="789"/>
      <c r="ODI94" s="789"/>
      <c r="ODJ94" s="789"/>
      <c r="ODK94" s="789"/>
      <c r="ODL94" s="789"/>
      <c r="ODM94" s="789"/>
      <c r="ODN94" s="789"/>
      <c r="ODO94" s="789"/>
      <c r="ODP94" s="789"/>
      <c r="ODQ94" s="789"/>
      <c r="ODR94" s="789"/>
      <c r="ODS94" s="789"/>
      <c r="ODT94" s="789"/>
      <c r="ODU94" s="789"/>
      <c r="ODV94" s="789"/>
      <c r="ODW94" s="789"/>
      <c r="ODX94" s="789"/>
      <c r="ODY94" s="789"/>
      <c r="ODZ94" s="789"/>
      <c r="OEA94" s="789"/>
      <c r="OEB94" s="789"/>
      <c r="OEC94" s="789"/>
      <c r="OED94" s="789"/>
      <c r="OEE94" s="789"/>
      <c r="OEF94" s="789"/>
      <c r="OEG94" s="789"/>
      <c r="OEH94" s="789"/>
      <c r="OEI94" s="789"/>
      <c r="OEJ94" s="789"/>
      <c r="OEK94" s="789"/>
      <c r="OEL94" s="789"/>
      <c r="OEM94" s="789"/>
      <c r="OEN94" s="789"/>
      <c r="OEO94" s="789"/>
      <c r="OEP94" s="789"/>
      <c r="OEQ94" s="789"/>
      <c r="OER94" s="789"/>
      <c r="OES94" s="789"/>
      <c r="OET94" s="789"/>
      <c r="OEU94" s="789"/>
      <c r="OEV94" s="789"/>
      <c r="OEW94" s="789"/>
      <c r="OEX94" s="789"/>
      <c r="OEY94" s="789"/>
      <c r="OEZ94" s="789"/>
      <c r="OFA94" s="789"/>
      <c r="OFB94" s="789"/>
      <c r="OFC94" s="789"/>
      <c r="OFD94" s="789"/>
      <c r="OFE94" s="789"/>
      <c r="OFF94" s="789"/>
      <c r="OFG94" s="789"/>
      <c r="OFH94" s="789"/>
      <c r="OFI94" s="789"/>
      <c r="OFJ94" s="789"/>
      <c r="OFK94" s="789"/>
      <c r="OFL94" s="789"/>
      <c r="OFM94" s="789"/>
      <c r="OFN94" s="789"/>
      <c r="OFO94" s="789"/>
      <c r="OFP94" s="789"/>
      <c r="OFQ94" s="789"/>
      <c r="OFR94" s="789"/>
      <c r="OFS94" s="789"/>
      <c r="OFT94" s="789"/>
      <c r="OFU94" s="789"/>
      <c r="OFV94" s="789"/>
      <c r="OFW94" s="789"/>
      <c r="OFX94" s="789"/>
      <c r="OFY94" s="789"/>
      <c r="OFZ94" s="789"/>
      <c r="OGA94" s="789"/>
      <c r="OGB94" s="789"/>
      <c r="OGC94" s="789"/>
      <c r="OGD94" s="789"/>
      <c r="OGE94" s="789"/>
      <c r="OGF94" s="789"/>
      <c r="OGG94" s="789"/>
      <c r="OGH94" s="789"/>
      <c r="OGI94" s="789"/>
      <c r="OGJ94" s="789"/>
      <c r="OGK94" s="789"/>
      <c r="OGL94" s="789"/>
      <c r="OGM94" s="789"/>
      <c r="OGN94" s="789"/>
      <c r="OGO94" s="789"/>
      <c r="OGP94" s="789"/>
      <c r="OGQ94" s="789"/>
      <c r="OGR94" s="789"/>
      <c r="OGS94" s="789"/>
      <c r="OGT94" s="789"/>
      <c r="OGU94" s="789"/>
      <c r="OGV94" s="789"/>
      <c r="OGW94" s="789"/>
      <c r="OGX94" s="789"/>
      <c r="OGY94" s="789"/>
      <c r="OGZ94" s="789"/>
      <c r="OHA94" s="789"/>
      <c r="OHB94" s="789"/>
      <c r="OHC94" s="789"/>
      <c r="OHD94" s="789"/>
      <c r="OHE94" s="789"/>
      <c r="OHF94" s="789"/>
      <c r="OHG94" s="789"/>
      <c r="OHH94" s="789"/>
      <c r="OHI94" s="789"/>
      <c r="OHJ94" s="789"/>
      <c r="OHK94" s="789"/>
      <c r="OHL94" s="789"/>
      <c r="OHM94" s="789"/>
      <c r="OHN94" s="789"/>
      <c r="OHO94" s="789"/>
      <c r="OHP94" s="789"/>
      <c r="OHQ94" s="789"/>
      <c r="OHR94" s="789"/>
      <c r="OHS94" s="789"/>
      <c r="OHT94" s="789"/>
      <c r="OHU94" s="789"/>
      <c r="OHV94" s="789"/>
      <c r="OHW94" s="789"/>
      <c r="OHX94" s="789"/>
      <c r="OHY94" s="789"/>
      <c r="OHZ94" s="789"/>
      <c r="OIA94" s="789"/>
      <c r="OIB94" s="789"/>
      <c r="OIC94" s="789"/>
      <c r="OID94" s="789"/>
      <c r="OIE94" s="789"/>
      <c r="OIF94" s="789"/>
      <c r="OIG94" s="789"/>
      <c r="OIH94" s="789"/>
      <c r="OII94" s="789"/>
      <c r="OIJ94" s="789"/>
      <c r="OIK94" s="789"/>
      <c r="OIL94" s="789"/>
      <c r="OIM94" s="789"/>
      <c r="OIN94" s="789"/>
      <c r="OIO94" s="789"/>
      <c r="OIP94" s="789"/>
      <c r="OIQ94" s="789"/>
      <c r="OIR94" s="789"/>
      <c r="OIS94" s="789"/>
      <c r="OIT94" s="789"/>
      <c r="OIU94" s="789"/>
      <c r="OIV94" s="789"/>
      <c r="OIW94" s="789"/>
      <c r="OIX94" s="789"/>
      <c r="OIY94" s="789"/>
      <c r="OIZ94" s="789"/>
      <c r="OJA94" s="789"/>
      <c r="OJB94" s="789"/>
      <c r="OJC94" s="789"/>
      <c r="OJD94" s="789"/>
      <c r="OJE94" s="789"/>
      <c r="OJF94" s="789"/>
      <c r="OJG94" s="789"/>
      <c r="OJH94" s="789"/>
      <c r="OJI94" s="789"/>
      <c r="OJJ94" s="789"/>
      <c r="OJK94" s="789"/>
      <c r="OJL94" s="789"/>
      <c r="OJM94" s="789"/>
      <c r="OJN94" s="789"/>
      <c r="OJO94" s="789"/>
      <c r="OJP94" s="789"/>
      <c r="OJQ94" s="789"/>
      <c r="OJR94" s="789"/>
      <c r="OJS94" s="789"/>
      <c r="OJT94" s="789"/>
      <c r="OJU94" s="789"/>
      <c r="OJV94" s="789"/>
      <c r="OJW94" s="789"/>
      <c r="OJX94" s="789"/>
      <c r="OJY94" s="789"/>
      <c r="OJZ94" s="789"/>
      <c r="OKA94" s="789"/>
      <c r="OKB94" s="789"/>
      <c r="OKC94" s="789"/>
      <c r="OKD94" s="789"/>
      <c r="OKE94" s="789"/>
      <c r="OKF94" s="789"/>
      <c r="OKG94" s="789"/>
      <c r="OKH94" s="789"/>
      <c r="OKI94" s="789"/>
      <c r="OKJ94" s="789"/>
      <c r="OKK94" s="789"/>
      <c r="OKL94" s="789"/>
      <c r="OKM94" s="789"/>
      <c r="OKN94" s="789"/>
      <c r="OKO94" s="789"/>
      <c r="OKP94" s="789"/>
      <c r="OKQ94" s="789"/>
      <c r="OKR94" s="789"/>
      <c r="OKS94" s="789"/>
      <c r="OKT94" s="789"/>
      <c r="OKU94" s="789"/>
      <c r="OKV94" s="789"/>
      <c r="OKW94" s="789"/>
      <c r="OKX94" s="789"/>
      <c r="OKY94" s="789"/>
      <c r="OKZ94" s="789"/>
      <c r="OLA94" s="789"/>
      <c r="OLB94" s="789"/>
      <c r="OLC94" s="789"/>
      <c r="OLD94" s="789"/>
      <c r="OLE94" s="789"/>
      <c r="OLF94" s="789"/>
      <c r="OLG94" s="789"/>
      <c r="OLH94" s="789"/>
      <c r="OLI94" s="789"/>
      <c r="OLJ94" s="789"/>
      <c r="OLK94" s="789"/>
      <c r="OLL94" s="789"/>
      <c r="OLM94" s="789"/>
      <c r="OLN94" s="789"/>
      <c r="OLO94" s="789"/>
      <c r="OLP94" s="789"/>
      <c r="OLQ94" s="789"/>
      <c r="OLR94" s="789"/>
      <c r="OLS94" s="789"/>
      <c r="OLT94" s="789"/>
      <c r="OLU94" s="789"/>
      <c r="OLV94" s="789"/>
      <c r="OLW94" s="789"/>
      <c r="OLX94" s="789"/>
      <c r="OLY94" s="789"/>
      <c r="OLZ94" s="789"/>
      <c r="OMA94" s="789"/>
      <c r="OMB94" s="789"/>
      <c r="OMC94" s="789"/>
      <c r="OMD94" s="789"/>
      <c r="OME94" s="789"/>
      <c r="OMF94" s="789"/>
      <c r="OMG94" s="789"/>
      <c r="OMH94" s="789"/>
      <c r="OMI94" s="789"/>
      <c r="OMJ94" s="789"/>
      <c r="OMK94" s="789"/>
      <c r="OML94" s="789"/>
      <c r="OMM94" s="789"/>
      <c r="OMN94" s="789"/>
      <c r="OMO94" s="789"/>
      <c r="OMP94" s="789"/>
      <c r="OMQ94" s="789"/>
      <c r="OMR94" s="789"/>
      <c r="OMS94" s="789"/>
      <c r="OMT94" s="789"/>
      <c r="OMU94" s="789"/>
      <c r="OMV94" s="789"/>
      <c r="OMW94" s="789"/>
      <c r="OMX94" s="789"/>
      <c r="OMY94" s="789"/>
      <c r="OMZ94" s="789"/>
      <c r="ONA94" s="789"/>
      <c r="ONB94" s="789"/>
      <c r="ONC94" s="789"/>
      <c r="OND94" s="789"/>
      <c r="ONE94" s="789"/>
      <c r="ONF94" s="789"/>
      <c r="ONG94" s="789"/>
      <c r="ONH94" s="789"/>
      <c r="ONI94" s="789"/>
      <c r="ONJ94" s="789"/>
      <c r="ONK94" s="789"/>
      <c r="ONL94" s="789"/>
      <c r="ONM94" s="789"/>
      <c r="ONN94" s="789"/>
      <c r="ONO94" s="789"/>
      <c r="ONP94" s="789"/>
      <c r="ONQ94" s="789"/>
      <c r="ONR94" s="789"/>
      <c r="ONS94" s="789"/>
      <c r="ONT94" s="789"/>
      <c r="ONU94" s="789"/>
      <c r="ONV94" s="789"/>
      <c r="ONW94" s="789"/>
      <c r="ONX94" s="789"/>
      <c r="ONY94" s="789"/>
      <c r="ONZ94" s="789"/>
      <c r="OOA94" s="789"/>
      <c r="OOB94" s="789"/>
      <c r="OOC94" s="789"/>
      <c r="OOD94" s="789"/>
      <c r="OOE94" s="789"/>
      <c r="OOF94" s="789"/>
      <c r="OOG94" s="789"/>
      <c r="OOH94" s="789"/>
      <c r="OOI94" s="789"/>
      <c r="OOJ94" s="789"/>
      <c r="OOK94" s="789"/>
      <c r="OOL94" s="789"/>
      <c r="OOM94" s="789"/>
      <c r="OON94" s="789"/>
      <c r="OOO94" s="789"/>
      <c r="OOP94" s="789"/>
      <c r="OOQ94" s="789"/>
      <c r="OOR94" s="789"/>
      <c r="OOS94" s="789"/>
      <c r="OOT94" s="789"/>
      <c r="OOU94" s="789"/>
      <c r="OOV94" s="789"/>
      <c r="OOW94" s="789"/>
      <c r="OOX94" s="789"/>
      <c r="OOY94" s="789"/>
      <c r="OOZ94" s="789"/>
      <c r="OPA94" s="789"/>
      <c r="OPB94" s="789"/>
      <c r="OPC94" s="789"/>
      <c r="OPD94" s="789"/>
      <c r="OPE94" s="789"/>
      <c r="OPF94" s="789"/>
      <c r="OPG94" s="789"/>
      <c r="OPH94" s="789"/>
      <c r="OPI94" s="789"/>
      <c r="OPJ94" s="789"/>
      <c r="OPK94" s="789"/>
      <c r="OPL94" s="789"/>
      <c r="OPM94" s="789"/>
      <c r="OPN94" s="789"/>
      <c r="OPO94" s="789"/>
      <c r="OPP94" s="789"/>
      <c r="OPQ94" s="789"/>
      <c r="OPR94" s="789"/>
      <c r="OPS94" s="789"/>
      <c r="OPT94" s="789"/>
      <c r="OPU94" s="789"/>
      <c r="OPV94" s="789"/>
      <c r="OPW94" s="789"/>
      <c r="OPX94" s="789"/>
      <c r="OPY94" s="789"/>
      <c r="OPZ94" s="789"/>
      <c r="OQA94" s="789"/>
      <c r="OQB94" s="789"/>
      <c r="OQC94" s="789"/>
      <c r="OQD94" s="789"/>
      <c r="OQE94" s="789"/>
      <c r="OQF94" s="789"/>
      <c r="OQG94" s="789"/>
      <c r="OQH94" s="789"/>
      <c r="OQI94" s="789"/>
      <c r="OQJ94" s="789"/>
      <c r="OQK94" s="789"/>
      <c r="OQL94" s="789"/>
      <c r="OQM94" s="789"/>
      <c r="OQN94" s="789"/>
      <c r="OQO94" s="789"/>
      <c r="OQP94" s="789"/>
      <c r="OQQ94" s="789"/>
      <c r="OQR94" s="789"/>
      <c r="OQS94" s="789"/>
      <c r="OQT94" s="789"/>
      <c r="OQU94" s="789"/>
      <c r="OQV94" s="789"/>
      <c r="OQW94" s="789"/>
      <c r="OQX94" s="789"/>
      <c r="OQY94" s="789"/>
      <c r="OQZ94" s="789"/>
      <c r="ORA94" s="789"/>
      <c r="ORB94" s="789"/>
      <c r="ORC94" s="789"/>
      <c r="ORD94" s="789"/>
      <c r="ORE94" s="789"/>
      <c r="ORF94" s="789"/>
      <c r="ORG94" s="789"/>
      <c r="ORH94" s="789"/>
      <c r="ORI94" s="789"/>
      <c r="ORJ94" s="789"/>
      <c r="ORK94" s="789"/>
      <c r="ORL94" s="789"/>
      <c r="ORM94" s="789"/>
      <c r="ORN94" s="789"/>
      <c r="ORO94" s="789"/>
      <c r="ORP94" s="789"/>
      <c r="ORQ94" s="789"/>
      <c r="ORR94" s="789"/>
      <c r="ORS94" s="789"/>
      <c r="ORT94" s="789"/>
      <c r="ORU94" s="789"/>
      <c r="ORV94" s="789"/>
      <c r="ORW94" s="789"/>
      <c r="ORX94" s="789"/>
      <c r="ORY94" s="789"/>
      <c r="ORZ94" s="789"/>
      <c r="OSA94" s="789"/>
      <c r="OSB94" s="789"/>
      <c r="OSC94" s="789"/>
      <c r="OSD94" s="789"/>
      <c r="OSE94" s="789"/>
      <c r="OSF94" s="789"/>
      <c r="OSG94" s="789"/>
      <c r="OSH94" s="789"/>
      <c r="OSI94" s="789"/>
      <c r="OSJ94" s="789"/>
      <c r="OSK94" s="789"/>
      <c r="OSL94" s="789"/>
      <c r="OSM94" s="789"/>
      <c r="OSN94" s="789"/>
      <c r="OSO94" s="789"/>
      <c r="OSP94" s="789"/>
      <c r="OSQ94" s="789"/>
      <c r="OSR94" s="789"/>
      <c r="OSS94" s="789"/>
      <c r="OST94" s="789"/>
      <c r="OSU94" s="789"/>
      <c r="OSV94" s="789"/>
      <c r="OSW94" s="789"/>
      <c r="OSX94" s="789"/>
      <c r="OSY94" s="789"/>
      <c r="OSZ94" s="789"/>
      <c r="OTA94" s="789"/>
      <c r="OTB94" s="789"/>
      <c r="OTC94" s="789"/>
      <c r="OTD94" s="789"/>
      <c r="OTE94" s="789"/>
      <c r="OTF94" s="789"/>
      <c r="OTG94" s="789"/>
      <c r="OTH94" s="789"/>
      <c r="OTI94" s="789"/>
      <c r="OTJ94" s="789"/>
      <c r="OTK94" s="789"/>
      <c r="OTL94" s="789"/>
      <c r="OTM94" s="789"/>
      <c r="OTN94" s="789"/>
      <c r="OTO94" s="789"/>
      <c r="OTP94" s="789"/>
      <c r="OTQ94" s="789"/>
      <c r="OTR94" s="789"/>
      <c r="OTS94" s="789"/>
      <c r="OTT94" s="789"/>
      <c r="OTU94" s="789"/>
      <c r="OTV94" s="789"/>
      <c r="OTW94" s="789"/>
      <c r="OTX94" s="789"/>
      <c r="OTY94" s="789"/>
      <c r="OTZ94" s="789"/>
      <c r="OUA94" s="789"/>
      <c r="OUB94" s="789"/>
      <c r="OUC94" s="789"/>
      <c r="OUD94" s="789"/>
      <c r="OUE94" s="789"/>
      <c r="OUF94" s="789"/>
      <c r="OUG94" s="789"/>
      <c r="OUH94" s="789"/>
      <c r="OUI94" s="789"/>
      <c r="OUJ94" s="789"/>
      <c r="OUK94" s="789"/>
      <c r="OUL94" s="789"/>
      <c r="OUM94" s="789"/>
      <c r="OUN94" s="789"/>
      <c r="OUO94" s="789"/>
      <c r="OUP94" s="789"/>
      <c r="OUQ94" s="789"/>
      <c r="OUR94" s="789"/>
      <c r="OUS94" s="789"/>
      <c r="OUT94" s="789"/>
      <c r="OUU94" s="789"/>
      <c r="OUV94" s="789"/>
      <c r="OUW94" s="789"/>
      <c r="OUX94" s="789"/>
      <c r="OUY94" s="789"/>
      <c r="OUZ94" s="789"/>
      <c r="OVA94" s="789"/>
      <c r="OVB94" s="789"/>
      <c r="OVC94" s="789"/>
      <c r="OVD94" s="789"/>
      <c r="OVE94" s="789"/>
      <c r="OVF94" s="789"/>
      <c r="OVG94" s="789"/>
      <c r="OVH94" s="789"/>
      <c r="OVI94" s="789"/>
      <c r="OVJ94" s="789"/>
      <c r="OVK94" s="789"/>
      <c r="OVL94" s="789"/>
      <c r="OVM94" s="789"/>
      <c r="OVN94" s="789"/>
      <c r="OVO94" s="789"/>
      <c r="OVP94" s="789"/>
      <c r="OVQ94" s="789"/>
      <c r="OVR94" s="789"/>
      <c r="OVS94" s="789"/>
      <c r="OVT94" s="789"/>
      <c r="OVU94" s="789"/>
      <c r="OVV94" s="789"/>
      <c r="OVW94" s="789"/>
      <c r="OVX94" s="789"/>
      <c r="OVY94" s="789"/>
      <c r="OVZ94" s="789"/>
      <c r="OWA94" s="789"/>
      <c r="OWB94" s="789"/>
      <c r="OWC94" s="789"/>
      <c r="OWD94" s="789"/>
      <c r="OWE94" s="789"/>
      <c r="OWF94" s="789"/>
      <c r="OWG94" s="789"/>
      <c r="OWH94" s="789"/>
      <c r="OWI94" s="789"/>
      <c r="OWJ94" s="789"/>
      <c r="OWK94" s="789"/>
      <c r="OWL94" s="789"/>
      <c r="OWM94" s="789"/>
      <c r="OWN94" s="789"/>
      <c r="OWO94" s="789"/>
      <c r="OWP94" s="789"/>
      <c r="OWQ94" s="789"/>
      <c r="OWR94" s="789"/>
      <c r="OWS94" s="789"/>
      <c r="OWT94" s="789"/>
      <c r="OWU94" s="789"/>
      <c r="OWV94" s="789"/>
      <c r="OWW94" s="789"/>
      <c r="OWX94" s="789"/>
      <c r="OWY94" s="789"/>
      <c r="OWZ94" s="789"/>
      <c r="OXA94" s="789"/>
      <c r="OXB94" s="789"/>
      <c r="OXC94" s="789"/>
      <c r="OXD94" s="789"/>
      <c r="OXE94" s="789"/>
      <c r="OXF94" s="789"/>
      <c r="OXG94" s="789"/>
      <c r="OXH94" s="789"/>
      <c r="OXI94" s="789"/>
      <c r="OXJ94" s="789"/>
      <c r="OXK94" s="789"/>
      <c r="OXL94" s="789"/>
      <c r="OXM94" s="789"/>
      <c r="OXN94" s="789"/>
      <c r="OXO94" s="789"/>
      <c r="OXP94" s="789"/>
      <c r="OXQ94" s="789"/>
      <c r="OXR94" s="789"/>
      <c r="OXS94" s="789"/>
      <c r="OXT94" s="789"/>
      <c r="OXU94" s="789"/>
      <c r="OXV94" s="789"/>
      <c r="OXW94" s="789"/>
      <c r="OXX94" s="789"/>
      <c r="OXY94" s="789"/>
      <c r="OXZ94" s="789"/>
      <c r="OYA94" s="789"/>
      <c r="OYB94" s="789"/>
      <c r="OYC94" s="789"/>
      <c r="OYD94" s="789"/>
      <c r="OYE94" s="789"/>
      <c r="OYF94" s="789"/>
      <c r="OYG94" s="789"/>
      <c r="OYH94" s="789"/>
      <c r="OYI94" s="789"/>
      <c r="OYJ94" s="789"/>
      <c r="OYK94" s="789"/>
      <c r="OYL94" s="789"/>
      <c r="OYM94" s="789"/>
      <c r="OYN94" s="789"/>
      <c r="OYO94" s="789"/>
      <c r="OYP94" s="789"/>
      <c r="OYQ94" s="789"/>
      <c r="OYR94" s="789"/>
      <c r="OYS94" s="789"/>
      <c r="OYT94" s="789"/>
      <c r="OYU94" s="789"/>
      <c r="OYV94" s="789"/>
      <c r="OYW94" s="789"/>
      <c r="OYX94" s="789"/>
      <c r="OYY94" s="789"/>
      <c r="OYZ94" s="789"/>
      <c r="OZA94" s="789"/>
      <c r="OZB94" s="789"/>
      <c r="OZC94" s="789"/>
      <c r="OZD94" s="789"/>
      <c r="OZE94" s="789"/>
      <c r="OZF94" s="789"/>
      <c r="OZG94" s="789"/>
      <c r="OZH94" s="789"/>
      <c r="OZI94" s="789"/>
      <c r="OZJ94" s="789"/>
      <c r="OZK94" s="789"/>
      <c r="OZL94" s="789"/>
      <c r="OZM94" s="789"/>
      <c r="OZN94" s="789"/>
      <c r="OZO94" s="789"/>
      <c r="OZP94" s="789"/>
      <c r="OZQ94" s="789"/>
      <c r="OZR94" s="789"/>
      <c r="OZS94" s="789"/>
      <c r="OZT94" s="789"/>
      <c r="OZU94" s="789"/>
      <c r="OZV94" s="789"/>
      <c r="OZW94" s="789"/>
      <c r="OZX94" s="789"/>
      <c r="OZY94" s="789"/>
      <c r="OZZ94" s="789"/>
      <c r="PAA94" s="789"/>
      <c r="PAB94" s="789"/>
      <c r="PAC94" s="789"/>
      <c r="PAD94" s="789"/>
      <c r="PAE94" s="789"/>
      <c r="PAF94" s="789"/>
      <c r="PAG94" s="789"/>
      <c r="PAH94" s="789"/>
      <c r="PAI94" s="789"/>
      <c r="PAJ94" s="789"/>
      <c r="PAK94" s="789"/>
      <c r="PAL94" s="789"/>
      <c r="PAM94" s="789"/>
      <c r="PAN94" s="789"/>
      <c r="PAO94" s="789"/>
      <c r="PAP94" s="789"/>
      <c r="PAQ94" s="789"/>
      <c r="PAR94" s="789"/>
      <c r="PAS94" s="789"/>
      <c r="PAT94" s="789"/>
      <c r="PAU94" s="789"/>
      <c r="PAV94" s="789"/>
      <c r="PAW94" s="789"/>
      <c r="PAX94" s="789"/>
      <c r="PAY94" s="789"/>
      <c r="PAZ94" s="789"/>
      <c r="PBA94" s="789"/>
      <c r="PBB94" s="789"/>
      <c r="PBC94" s="789"/>
      <c r="PBD94" s="789"/>
      <c r="PBE94" s="789"/>
      <c r="PBF94" s="789"/>
      <c r="PBG94" s="789"/>
      <c r="PBH94" s="789"/>
      <c r="PBI94" s="789"/>
      <c r="PBJ94" s="789"/>
      <c r="PBK94" s="789"/>
      <c r="PBL94" s="789"/>
      <c r="PBM94" s="789"/>
      <c r="PBN94" s="789"/>
      <c r="PBO94" s="789"/>
      <c r="PBP94" s="789"/>
      <c r="PBQ94" s="789"/>
      <c r="PBR94" s="789"/>
      <c r="PBS94" s="789"/>
      <c r="PBT94" s="789"/>
      <c r="PBU94" s="789"/>
      <c r="PBV94" s="789"/>
      <c r="PBW94" s="789"/>
      <c r="PBX94" s="789"/>
      <c r="PBY94" s="789"/>
      <c r="PBZ94" s="789"/>
      <c r="PCA94" s="789"/>
      <c r="PCB94" s="789"/>
      <c r="PCC94" s="789"/>
      <c r="PCD94" s="789"/>
      <c r="PCE94" s="789"/>
      <c r="PCF94" s="789"/>
      <c r="PCG94" s="789"/>
      <c r="PCH94" s="789"/>
      <c r="PCI94" s="789"/>
      <c r="PCJ94" s="789"/>
      <c r="PCK94" s="789"/>
      <c r="PCL94" s="789"/>
      <c r="PCM94" s="789"/>
      <c r="PCN94" s="789"/>
      <c r="PCO94" s="789"/>
      <c r="PCP94" s="789"/>
      <c r="PCQ94" s="789"/>
      <c r="PCR94" s="789"/>
      <c r="PCS94" s="789"/>
      <c r="PCT94" s="789"/>
      <c r="PCU94" s="789"/>
      <c r="PCV94" s="789"/>
      <c r="PCW94" s="789"/>
      <c r="PCX94" s="789"/>
      <c r="PCY94" s="789"/>
      <c r="PCZ94" s="789"/>
      <c r="PDA94" s="789"/>
      <c r="PDB94" s="789"/>
      <c r="PDC94" s="789"/>
      <c r="PDD94" s="789"/>
      <c r="PDE94" s="789"/>
      <c r="PDF94" s="789"/>
      <c r="PDG94" s="789"/>
      <c r="PDH94" s="789"/>
      <c r="PDI94" s="789"/>
      <c r="PDJ94" s="789"/>
      <c r="PDK94" s="789"/>
      <c r="PDL94" s="789"/>
      <c r="PDM94" s="789"/>
      <c r="PDN94" s="789"/>
      <c r="PDO94" s="789"/>
      <c r="PDP94" s="789"/>
      <c r="PDQ94" s="789"/>
      <c r="PDR94" s="789"/>
      <c r="PDS94" s="789"/>
      <c r="PDT94" s="789"/>
      <c r="PDU94" s="789"/>
      <c r="PDV94" s="789"/>
      <c r="PDW94" s="789"/>
      <c r="PDX94" s="789"/>
      <c r="PDY94" s="789"/>
      <c r="PDZ94" s="789"/>
      <c r="PEA94" s="789"/>
      <c r="PEB94" s="789"/>
      <c r="PEC94" s="789"/>
      <c r="PED94" s="789"/>
      <c r="PEE94" s="789"/>
      <c r="PEF94" s="789"/>
      <c r="PEG94" s="789"/>
      <c r="PEH94" s="789"/>
      <c r="PEI94" s="789"/>
      <c r="PEJ94" s="789"/>
      <c r="PEK94" s="789"/>
      <c r="PEL94" s="789"/>
      <c r="PEM94" s="789"/>
      <c r="PEN94" s="789"/>
      <c r="PEO94" s="789"/>
      <c r="PEP94" s="789"/>
      <c r="PEQ94" s="789"/>
      <c r="PER94" s="789"/>
      <c r="PES94" s="789"/>
      <c r="PET94" s="789"/>
      <c r="PEU94" s="789"/>
      <c r="PEV94" s="789"/>
      <c r="PEW94" s="789"/>
      <c r="PEX94" s="789"/>
      <c r="PEY94" s="789"/>
      <c r="PEZ94" s="789"/>
      <c r="PFA94" s="789"/>
      <c r="PFB94" s="789"/>
      <c r="PFC94" s="789"/>
      <c r="PFD94" s="789"/>
      <c r="PFE94" s="789"/>
      <c r="PFF94" s="789"/>
      <c r="PFG94" s="789"/>
      <c r="PFH94" s="789"/>
      <c r="PFI94" s="789"/>
      <c r="PFJ94" s="789"/>
      <c r="PFK94" s="789"/>
      <c r="PFL94" s="789"/>
      <c r="PFM94" s="789"/>
      <c r="PFN94" s="789"/>
      <c r="PFO94" s="789"/>
      <c r="PFP94" s="789"/>
      <c r="PFQ94" s="789"/>
      <c r="PFR94" s="789"/>
      <c r="PFS94" s="789"/>
      <c r="PFT94" s="789"/>
      <c r="PFU94" s="789"/>
      <c r="PFV94" s="789"/>
      <c r="PFW94" s="789"/>
      <c r="PFX94" s="789"/>
      <c r="PFY94" s="789"/>
      <c r="PFZ94" s="789"/>
      <c r="PGA94" s="789"/>
      <c r="PGB94" s="789"/>
      <c r="PGC94" s="789"/>
      <c r="PGD94" s="789"/>
      <c r="PGE94" s="789"/>
      <c r="PGF94" s="789"/>
      <c r="PGG94" s="789"/>
      <c r="PGH94" s="789"/>
      <c r="PGI94" s="789"/>
      <c r="PGJ94" s="789"/>
      <c r="PGK94" s="789"/>
      <c r="PGL94" s="789"/>
      <c r="PGM94" s="789"/>
      <c r="PGN94" s="789"/>
      <c r="PGO94" s="789"/>
      <c r="PGP94" s="789"/>
      <c r="PGQ94" s="789"/>
      <c r="PGR94" s="789"/>
      <c r="PGS94" s="789"/>
      <c r="PGT94" s="789"/>
      <c r="PGU94" s="789"/>
      <c r="PGV94" s="789"/>
      <c r="PGW94" s="789"/>
      <c r="PGX94" s="789"/>
      <c r="PGY94" s="789"/>
      <c r="PGZ94" s="789"/>
      <c r="PHA94" s="789"/>
      <c r="PHB94" s="789"/>
      <c r="PHC94" s="789"/>
      <c r="PHD94" s="789"/>
      <c r="PHE94" s="789"/>
      <c r="PHF94" s="789"/>
      <c r="PHG94" s="789"/>
      <c r="PHH94" s="789"/>
      <c r="PHI94" s="789"/>
      <c r="PHJ94" s="789"/>
      <c r="PHK94" s="789"/>
      <c r="PHL94" s="789"/>
      <c r="PHM94" s="789"/>
      <c r="PHN94" s="789"/>
      <c r="PHO94" s="789"/>
      <c r="PHP94" s="789"/>
      <c r="PHQ94" s="789"/>
      <c r="PHR94" s="789"/>
      <c r="PHS94" s="789"/>
      <c r="PHT94" s="789"/>
      <c r="PHU94" s="789"/>
      <c r="PHV94" s="789"/>
      <c r="PHW94" s="789"/>
      <c r="PHX94" s="789"/>
      <c r="PHY94" s="789"/>
      <c r="PHZ94" s="789"/>
      <c r="PIA94" s="789"/>
      <c r="PIB94" s="789"/>
      <c r="PIC94" s="789"/>
      <c r="PID94" s="789"/>
      <c r="PIE94" s="789"/>
      <c r="PIF94" s="789"/>
      <c r="PIG94" s="789"/>
      <c r="PIH94" s="789"/>
      <c r="PII94" s="789"/>
      <c r="PIJ94" s="789"/>
      <c r="PIK94" s="789"/>
      <c r="PIL94" s="789"/>
      <c r="PIM94" s="789"/>
      <c r="PIN94" s="789"/>
      <c r="PIO94" s="789"/>
      <c r="PIP94" s="789"/>
      <c r="PIQ94" s="789"/>
      <c r="PIR94" s="789"/>
      <c r="PIS94" s="789"/>
      <c r="PIT94" s="789"/>
      <c r="PIU94" s="789"/>
      <c r="PIV94" s="789"/>
      <c r="PIW94" s="789"/>
      <c r="PIX94" s="789"/>
      <c r="PIY94" s="789"/>
      <c r="PIZ94" s="789"/>
      <c r="PJA94" s="789"/>
      <c r="PJB94" s="789"/>
      <c r="PJC94" s="789"/>
      <c r="PJD94" s="789"/>
      <c r="PJE94" s="789"/>
      <c r="PJF94" s="789"/>
      <c r="PJG94" s="789"/>
      <c r="PJH94" s="789"/>
      <c r="PJI94" s="789"/>
      <c r="PJJ94" s="789"/>
      <c r="PJK94" s="789"/>
      <c r="PJL94" s="789"/>
      <c r="PJM94" s="789"/>
      <c r="PJN94" s="789"/>
      <c r="PJO94" s="789"/>
      <c r="PJP94" s="789"/>
      <c r="PJQ94" s="789"/>
      <c r="PJR94" s="789"/>
      <c r="PJS94" s="789"/>
      <c r="PJT94" s="789"/>
      <c r="PJU94" s="789"/>
      <c r="PJV94" s="789"/>
      <c r="PJW94" s="789"/>
      <c r="PJX94" s="789"/>
      <c r="PJY94" s="789"/>
      <c r="PJZ94" s="789"/>
      <c r="PKA94" s="789"/>
      <c r="PKB94" s="789"/>
      <c r="PKC94" s="789"/>
      <c r="PKD94" s="789"/>
      <c r="PKE94" s="789"/>
      <c r="PKF94" s="789"/>
      <c r="PKG94" s="789"/>
      <c r="PKH94" s="789"/>
      <c r="PKI94" s="789"/>
      <c r="PKJ94" s="789"/>
      <c r="PKK94" s="789"/>
      <c r="PKL94" s="789"/>
      <c r="PKM94" s="789"/>
      <c r="PKN94" s="789"/>
      <c r="PKO94" s="789"/>
      <c r="PKP94" s="789"/>
      <c r="PKQ94" s="789"/>
      <c r="PKR94" s="789"/>
      <c r="PKS94" s="789"/>
      <c r="PKT94" s="789"/>
      <c r="PKU94" s="789"/>
      <c r="PKV94" s="789"/>
      <c r="PKW94" s="789"/>
      <c r="PKX94" s="789"/>
      <c r="PKY94" s="789"/>
      <c r="PKZ94" s="789"/>
      <c r="PLA94" s="789"/>
      <c r="PLB94" s="789"/>
      <c r="PLC94" s="789"/>
      <c r="PLD94" s="789"/>
      <c r="PLE94" s="789"/>
      <c r="PLF94" s="789"/>
      <c r="PLG94" s="789"/>
      <c r="PLH94" s="789"/>
      <c r="PLI94" s="789"/>
      <c r="PLJ94" s="789"/>
      <c r="PLK94" s="789"/>
      <c r="PLL94" s="789"/>
      <c r="PLM94" s="789"/>
      <c r="PLN94" s="789"/>
      <c r="PLO94" s="789"/>
      <c r="PLP94" s="789"/>
      <c r="PLQ94" s="789"/>
      <c r="PLR94" s="789"/>
      <c r="PLS94" s="789"/>
      <c r="PLT94" s="789"/>
      <c r="PLU94" s="789"/>
      <c r="PLV94" s="789"/>
      <c r="PLW94" s="789"/>
      <c r="PLX94" s="789"/>
      <c r="PLY94" s="789"/>
      <c r="PLZ94" s="789"/>
      <c r="PMA94" s="789"/>
      <c r="PMB94" s="789"/>
      <c r="PMC94" s="789"/>
      <c r="PMD94" s="789"/>
      <c r="PME94" s="789"/>
      <c r="PMF94" s="789"/>
      <c r="PMG94" s="789"/>
      <c r="PMH94" s="789"/>
      <c r="PMI94" s="789"/>
      <c r="PMJ94" s="789"/>
      <c r="PMK94" s="789"/>
      <c r="PML94" s="789"/>
      <c r="PMM94" s="789"/>
      <c r="PMN94" s="789"/>
      <c r="PMO94" s="789"/>
      <c r="PMP94" s="789"/>
      <c r="PMQ94" s="789"/>
      <c r="PMR94" s="789"/>
      <c r="PMS94" s="789"/>
      <c r="PMT94" s="789"/>
      <c r="PMU94" s="789"/>
      <c r="PMV94" s="789"/>
      <c r="PMW94" s="789"/>
      <c r="PMX94" s="789"/>
      <c r="PMY94" s="789"/>
      <c r="PMZ94" s="789"/>
      <c r="PNA94" s="789"/>
      <c r="PNB94" s="789"/>
      <c r="PNC94" s="789"/>
      <c r="PND94" s="789"/>
      <c r="PNE94" s="789"/>
      <c r="PNF94" s="789"/>
      <c r="PNG94" s="789"/>
      <c r="PNH94" s="789"/>
      <c r="PNI94" s="789"/>
      <c r="PNJ94" s="789"/>
      <c r="PNK94" s="789"/>
      <c r="PNL94" s="789"/>
      <c r="PNM94" s="789"/>
      <c r="PNN94" s="789"/>
      <c r="PNO94" s="789"/>
      <c r="PNP94" s="789"/>
      <c r="PNQ94" s="789"/>
      <c r="PNR94" s="789"/>
      <c r="PNS94" s="789"/>
      <c r="PNT94" s="789"/>
      <c r="PNU94" s="789"/>
      <c r="PNV94" s="789"/>
      <c r="PNW94" s="789"/>
      <c r="PNX94" s="789"/>
      <c r="PNY94" s="789"/>
      <c r="PNZ94" s="789"/>
      <c r="POA94" s="789"/>
      <c r="POB94" s="789"/>
      <c r="POC94" s="789"/>
      <c r="POD94" s="789"/>
      <c r="POE94" s="789"/>
      <c r="POF94" s="789"/>
      <c r="POG94" s="789"/>
      <c r="POH94" s="789"/>
      <c r="POI94" s="789"/>
      <c r="POJ94" s="789"/>
      <c r="POK94" s="789"/>
      <c r="POL94" s="789"/>
      <c r="POM94" s="789"/>
      <c r="PON94" s="789"/>
      <c r="POO94" s="789"/>
      <c r="POP94" s="789"/>
      <c r="POQ94" s="789"/>
      <c r="POR94" s="789"/>
      <c r="POS94" s="789"/>
      <c r="POT94" s="789"/>
      <c r="POU94" s="789"/>
      <c r="POV94" s="789"/>
      <c r="POW94" s="789"/>
      <c r="POX94" s="789"/>
      <c r="POY94" s="789"/>
      <c r="POZ94" s="789"/>
      <c r="PPA94" s="789"/>
      <c r="PPB94" s="789"/>
      <c r="PPC94" s="789"/>
      <c r="PPD94" s="789"/>
      <c r="PPE94" s="789"/>
      <c r="PPF94" s="789"/>
      <c r="PPG94" s="789"/>
      <c r="PPH94" s="789"/>
      <c r="PPI94" s="789"/>
      <c r="PPJ94" s="789"/>
      <c r="PPK94" s="789"/>
      <c r="PPL94" s="789"/>
      <c r="PPM94" s="789"/>
      <c r="PPN94" s="789"/>
      <c r="PPO94" s="789"/>
      <c r="PPP94" s="789"/>
      <c r="PPQ94" s="789"/>
      <c r="PPR94" s="789"/>
      <c r="PPS94" s="789"/>
      <c r="PPT94" s="789"/>
      <c r="PPU94" s="789"/>
      <c r="PPV94" s="789"/>
      <c r="PPW94" s="789"/>
      <c r="PPX94" s="789"/>
      <c r="PPY94" s="789"/>
      <c r="PPZ94" s="789"/>
      <c r="PQA94" s="789"/>
      <c r="PQB94" s="789"/>
      <c r="PQC94" s="789"/>
      <c r="PQD94" s="789"/>
      <c r="PQE94" s="789"/>
      <c r="PQF94" s="789"/>
      <c r="PQG94" s="789"/>
      <c r="PQH94" s="789"/>
      <c r="PQI94" s="789"/>
      <c r="PQJ94" s="789"/>
      <c r="PQK94" s="789"/>
      <c r="PQL94" s="789"/>
      <c r="PQM94" s="789"/>
      <c r="PQN94" s="789"/>
      <c r="PQO94" s="789"/>
      <c r="PQP94" s="789"/>
      <c r="PQQ94" s="789"/>
      <c r="PQR94" s="789"/>
      <c r="PQS94" s="789"/>
      <c r="PQT94" s="789"/>
      <c r="PQU94" s="789"/>
      <c r="PQV94" s="789"/>
      <c r="PQW94" s="789"/>
      <c r="PQX94" s="789"/>
      <c r="PQY94" s="789"/>
      <c r="PQZ94" s="789"/>
      <c r="PRA94" s="789"/>
      <c r="PRB94" s="789"/>
      <c r="PRC94" s="789"/>
      <c r="PRD94" s="789"/>
      <c r="PRE94" s="789"/>
      <c r="PRF94" s="789"/>
      <c r="PRG94" s="789"/>
      <c r="PRH94" s="789"/>
      <c r="PRI94" s="789"/>
      <c r="PRJ94" s="789"/>
      <c r="PRK94" s="789"/>
      <c r="PRL94" s="789"/>
      <c r="PRM94" s="789"/>
      <c r="PRN94" s="789"/>
      <c r="PRO94" s="789"/>
      <c r="PRP94" s="789"/>
      <c r="PRQ94" s="789"/>
      <c r="PRR94" s="789"/>
      <c r="PRS94" s="789"/>
      <c r="PRT94" s="789"/>
      <c r="PRU94" s="789"/>
      <c r="PRV94" s="789"/>
      <c r="PRW94" s="789"/>
      <c r="PRX94" s="789"/>
      <c r="PRY94" s="789"/>
      <c r="PRZ94" s="789"/>
      <c r="PSA94" s="789"/>
      <c r="PSB94" s="789"/>
      <c r="PSC94" s="789"/>
      <c r="PSD94" s="789"/>
      <c r="PSE94" s="789"/>
      <c r="PSF94" s="789"/>
      <c r="PSG94" s="789"/>
      <c r="PSH94" s="789"/>
      <c r="PSI94" s="789"/>
      <c r="PSJ94" s="789"/>
      <c r="PSK94" s="789"/>
      <c r="PSL94" s="789"/>
      <c r="PSM94" s="789"/>
      <c r="PSN94" s="789"/>
      <c r="PSO94" s="789"/>
      <c r="PSP94" s="789"/>
      <c r="PSQ94" s="789"/>
      <c r="PSR94" s="789"/>
      <c r="PSS94" s="789"/>
      <c r="PST94" s="789"/>
      <c r="PSU94" s="789"/>
      <c r="PSV94" s="789"/>
      <c r="PSW94" s="789"/>
      <c r="PSX94" s="789"/>
      <c r="PSY94" s="789"/>
      <c r="PSZ94" s="789"/>
      <c r="PTA94" s="789"/>
      <c r="PTB94" s="789"/>
      <c r="PTC94" s="789"/>
      <c r="PTD94" s="789"/>
      <c r="PTE94" s="789"/>
      <c r="PTF94" s="789"/>
      <c r="PTG94" s="789"/>
      <c r="PTH94" s="789"/>
      <c r="PTI94" s="789"/>
      <c r="PTJ94" s="789"/>
      <c r="PTK94" s="789"/>
      <c r="PTL94" s="789"/>
      <c r="PTM94" s="789"/>
      <c r="PTN94" s="789"/>
      <c r="PTO94" s="789"/>
      <c r="PTP94" s="789"/>
      <c r="PTQ94" s="789"/>
      <c r="PTR94" s="789"/>
      <c r="PTS94" s="789"/>
      <c r="PTT94" s="789"/>
      <c r="PTU94" s="789"/>
      <c r="PTV94" s="789"/>
      <c r="PTW94" s="789"/>
      <c r="PTX94" s="789"/>
      <c r="PTY94" s="789"/>
      <c r="PTZ94" s="789"/>
      <c r="PUA94" s="789"/>
      <c r="PUB94" s="789"/>
      <c r="PUC94" s="789"/>
      <c r="PUD94" s="789"/>
      <c r="PUE94" s="789"/>
      <c r="PUF94" s="789"/>
      <c r="PUG94" s="789"/>
      <c r="PUH94" s="789"/>
      <c r="PUI94" s="789"/>
      <c r="PUJ94" s="789"/>
      <c r="PUK94" s="789"/>
      <c r="PUL94" s="789"/>
      <c r="PUM94" s="789"/>
      <c r="PUN94" s="789"/>
      <c r="PUO94" s="789"/>
      <c r="PUP94" s="789"/>
      <c r="PUQ94" s="789"/>
      <c r="PUR94" s="789"/>
      <c r="PUS94" s="789"/>
      <c r="PUT94" s="789"/>
      <c r="PUU94" s="789"/>
      <c r="PUV94" s="789"/>
      <c r="PUW94" s="789"/>
      <c r="PUX94" s="789"/>
      <c r="PUY94" s="789"/>
      <c r="PUZ94" s="789"/>
      <c r="PVA94" s="789"/>
      <c r="PVB94" s="789"/>
      <c r="PVC94" s="789"/>
      <c r="PVD94" s="789"/>
      <c r="PVE94" s="789"/>
      <c r="PVF94" s="789"/>
      <c r="PVG94" s="789"/>
      <c r="PVH94" s="789"/>
      <c r="PVI94" s="789"/>
      <c r="PVJ94" s="789"/>
      <c r="PVK94" s="789"/>
      <c r="PVL94" s="789"/>
      <c r="PVM94" s="789"/>
      <c r="PVN94" s="789"/>
      <c r="PVO94" s="789"/>
      <c r="PVP94" s="789"/>
      <c r="PVQ94" s="789"/>
      <c r="PVR94" s="789"/>
      <c r="PVS94" s="789"/>
      <c r="PVT94" s="789"/>
      <c r="PVU94" s="789"/>
      <c r="PVV94" s="789"/>
      <c r="PVW94" s="789"/>
      <c r="PVX94" s="789"/>
      <c r="PVY94" s="789"/>
      <c r="PVZ94" s="789"/>
      <c r="PWA94" s="789"/>
      <c r="PWB94" s="789"/>
      <c r="PWC94" s="789"/>
      <c r="PWD94" s="789"/>
      <c r="PWE94" s="789"/>
      <c r="PWF94" s="789"/>
      <c r="PWG94" s="789"/>
      <c r="PWH94" s="789"/>
      <c r="PWI94" s="789"/>
      <c r="PWJ94" s="789"/>
      <c r="PWK94" s="789"/>
      <c r="PWL94" s="789"/>
      <c r="PWM94" s="789"/>
      <c r="PWN94" s="789"/>
      <c r="PWO94" s="789"/>
      <c r="PWP94" s="789"/>
      <c r="PWQ94" s="789"/>
      <c r="PWR94" s="789"/>
      <c r="PWS94" s="789"/>
      <c r="PWT94" s="789"/>
      <c r="PWU94" s="789"/>
      <c r="PWV94" s="789"/>
      <c r="PWW94" s="789"/>
      <c r="PWX94" s="789"/>
      <c r="PWY94" s="789"/>
      <c r="PWZ94" s="789"/>
      <c r="PXA94" s="789"/>
      <c r="PXB94" s="789"/>
      <c r="PXC94" s="789"/>
      <c r="PXD94" s="789"/>
      <c r="PXE94" s="789"/>
      <c r="PXF94" s="789"/>
      <c r="PXG94" s="789"/>
      <c r="PXH94" s="789"/>
      <c r="PXI94" s="789"/>
      <c r="PXJ94" s="789"/>
      <c r="PXK94" s="789"/>
      <c r="PXL94" s="789"/>
      <c r="PXM94" s="789"/>
      <c r="PXN94" s="789"/>
      <c r="PXO94" s="789"/>
      <c r="PXP94" s="789"/>
      <c r="PXQ94" s="789"/>
      <c r="PXR94" s="789"/>
      <c r="PXS94" s="789"/>
      <c r="PXT94" s="789"/>
      <c r="PXU94" s="789"/>
      <c r="PXV94" s="789"/>
      <c r="PXW94" s="789"/>
      <c r="PXX94" s="789"/>
      <c r="PXY94" s="789"/>
      <c r="PXZ94" s="789"/>
      <c r="PYA94" s="789"/>
      <c r="PYB94" s="789"/>
      <c r="PYC94" s="789"/>
      <c r="PYD94" s="789"/>
      <c r="PYE94" s="789"/>
      <c r="PYF94" s="789"/>
      <c r="PYG94" s="789"/>
      <c r="PYH94" s="789"/>
      <c r="PYI94" s="789"/>
      <c r="PYJ94" s="789"/>
      <c r="PYK94" s="789"/>
      <c r="PYL94" s="789"/>
      <c r="PYM94" s="789"/>
      <c r="PYN94" s="789"/>
      <c r="PYO94" s="789"/>
      <c r="PYP94" s="789"/>
      <c r="PYQ94" s="789"/>
      <c r="PYR94" s="789"/>
      <c r="PYS94" s="789"/>
      <c r="PYT94" s="789"/>
      <c r="PYU94" s="789"/>
      <c r="PYV94" s="789"/>
      <c r="PYW94" s="789"/>
      <c r="PYX94" s="789"/>
      <c r="PYY94" s="789"/>
      <c r="PYZ94" s="789"/>
      <c r="PZA94" s="789"/>
      <c r="PZB94" s="789"/>
      <c r="PZC94" s="789"/>
      <c r="PZD94" s="789"/>
      <c r="PZE94" s="789"/>
      <c r="PZF94" s="789"/>
      <c r="PZG94" s="789"/>
      <c r="PZH94" s="789"/>
      <c r="PZI94" s="789"/>
      <c r="PZJ94" s="789"/>
      <c r="PZK94" s="789"/>
      <c r="PZL94" s="789"/>
      <c r="PZM94" s="789"/>
      <c r="PZN94" s="789"/>
      <c r="PZO94" s="789"/>
      <c r="PZP94" s="789"/>
      <c r="PZQ94" s="789"/>
      <c r="PZR94" s="789"/>
      <c r="PZS94" s="789"/>
      <c r="PZT94" s="789"/>
      <c r="PZU94" s="789"/>
      <c r="PZV94" s="789"/>
      <c r="PZW94" s="789"/>
      <c r="PZX94" s="789"/>
      <c r="PZY94" s="789"/>
      <c r="PZZ94" s="789"/>
      <c r="QAA94" s="789"/>
      <c r="QAB94" s="789"/>
      <c r="QAC94" s="789"/>
      <c r="QAD94" s="789"/>
      <c r="QAE94" s="789"/>
      <c r="QAF94" s="789"/>
      <c r="QAG94" s="789"/>
      <c r="QAH94" s="789"/>
      <c r="QAI94" s="789"/>
      <c r="QAJ94" s="789"/>
      <c r="QAK94" s="789"/>
      <c r="QAL94" s="789"/>
      <c r="QAM94" s="789"/>
      <c r="QAN94" s="789"/>
      <c r="QAO94" s="789"/>
      <c r="QAP94" s="789"/>
      <c r="QAQ94" s="789"/>
      <c r="QAR94" s="789"/>
      <c r="QAS94" s="789"/>
      <c r="QAT94" s="789"/>
      <c r="QAU94" s="789"/>
      <c r="QAV94" s="789"/>
      <c r="QAW94" s="789"/>
      <c r="QAX94" s="789"/>
      <c r="QAY94" s="789"/>
      <c r="QAZ94" s="789"/>
      <c r="QBA94" s="789"/>
      <c r="QBB94" s="789"/>
      <c r="QBC94" s="789"/>
      <c r="QBD94" s="789"/>
      <c r="QBE94" s="789"/>
      <c r="QBF94" s="789"/>
      <c r="QBG94" s="789"/>
      <c r="QBH94" s="789"/>
      <c r="QBI94" s="789"/>
      <c r="QBJ94" s="789"/>
      <c r="QBK94" s="789"/>
      <c r="QBL94" s="789"/>
      <c r="QBM94" s="789"/>
      <c r="QBN94" s="789"/>
      <c r="QBO94" s="789"/>
      <c r="QBP94" s="789"/>
      <c r="QBQ94" s="789"/>
      <c r="QBR94" s="789"/>
      <c r="QBS94" s="789"/>
      <c r="QBT94" s="789"/>
      <c r="QBU94" s="789"/>
      <c r="QBV94" s="789"/>
      <c r="QBW94" s="789"/>
      <c r="QBX94" s="789"/>
      <c r="QBY94" s="789"/>
      <c r="QBZ94" s="789"/>
      <c r="QCA94" s="789"/>
      <c r="QCB94" s="789"/>
      <c r="QCC94" s="789"/>
      <c r="QCD94" s="789"/>
      <c r="QCE94" s="789"/>
      <c r="QCF94" s="789"/>
      <c r="QCG94" s="789"/>
      <c r="QCH94" s="789"/>
      <c r="QCI94" s="789"/>
      <c r="QCJ94" s="789"/>
      <c r="QCK94" s="789"/>
      <c r="QCL94" s="789"/>
      <c r="QCM94" s="789"/>
      <c r="QCN94" s="789"/>
      <c r="QCO94" s="789"/>
      <c r="QCP94" s="789"/>
      <c r="QCQ94" s="789"/>
      <c r="QCR94" s="789"/>
      <c r="QCS94" s="789"/>
      <c r="QCT94" s="789"/>
      <c r="QCU94" s="789"/>
      <c r="QCV94" s="789"/>
      <c r="QCW94" s="789"/>
      <c r="QCX94" s="789"/>
      <c r="QCY94" s="789"/>
      <c r="QCZ94" s="789"/>
      <c r="QDA94" s="789"/>
      <c r="QDB94" s="789"/>
      <c r="QDC94" s="789"/>
      <c r="QDD94" s="789"/>
      <c r="QDE94" s="789"/>
      <c r="QDF94" s="789"/>
      <c r="QDG94" s="789"/>
      <c r="QDH94" s="789"/>
      <c r="QDI94" s="789"/>
      <c r="QDJ94" s="789"/>
      <c r="QDK94" s="789"/>
      <c r="QDL94" s="789"/>
      <c r="QDM94" s="789"/>
      <c r="QDN94" s="789"/>
      <c r="QDO94" s="789"/>
      <c r="QDP94" s="789"/>
      <c r="QDQ94" s="789"/>
      <c r="QDR94" s="789"/>
      <c r="QDS94" s="789"/>
      <c r="QDT94" s="789"/>
      <c r="QDU94" s="789"/>
      <c r="QDV94" s="789"/>
      <c r="QDW94" s="789"/>
      <c r="QDX94" s="789"/>
      <c r="QDY94" s="789"/>
      <c r="QDZ94" s="789"/>
      <c r="QEA94" s="789"/>
      <c r="QEB94" s="789"/>
      <c r="QEC94" s="789"/>
      <c r="QED94" s="789"/>
      <c r="QEE94" s="789"/>
      <c r="QEF94" s="789"/>
      <c r="QEG94" s="789"/>
      <c r="QEH94" s="789"/>
      <c r="QEI94" s="789"/>
      <c r="QEJ94" s="789"/>
      <c r="QEK94" s="789"/>
      <c r="QEL94" s="789"/>
      <c r="QEM94" s="789"/>
      <c r="QEN94" s="789"/>
      <c r="QEO94" s="789"/>
      <c r="QEP94" s="789"/>
      <c r="QEQ94" s="789"/>
      <c r="QER94" s="789"/>
      <c r="QES94" s="789"/>
      <c r="QET94" s="789"/>
      <c r="QEU94" s="789"/>
      <c r="QEV94" s="789"/>
      <c r="QEW94" s="789"/>
      <c r="QEX94" s="789"/>
      <c r="QEY94" s="789"/>
      <c r="QEZ94" s="789"/>
      <c r="QFA94" s="789"/>
      <c r="QFB94" s="789"/>
      <c r="QFC94" s="789"/>
      <c r="QFD94" s="789"/>
      <c r="QFE94" s="789"/>
      <c r="QFF94" s="789"/>
      <c r="QFG94" s="789"/>
      <c r="QFH94" s="789"/>
      <c r="QFI94" s="789"/>
      <c r="QFJ94" s="789"/>
      <c r="QFK94" s="789"/>
      <c r="QFL94" s="789"/>
      <c r="QFM94" s="789"/>
      <c r="QFN94" s="789"/>
      <c r="QFO94" s="789"/>
      <c r="QFP94" s="789"/>
      <c r="QFQ94" s="789"/>
      <c r="QFR94" s="789"/>
      <c r="QFS94" s="789"/>
      <c r="QFT94" s="789"/>
      <c r="QFU94" s="789"/>
      <c r="QFV94" s="789"/>
      <c r="QFW94" s="789"/>
      <c r="QFX94" s="789"/>
      <c r="QFY94" s="789"/>
      <c r="QFZ94" s="789"/>
      <c r="QGA94" s="789"/>
      <c r="QGB94" s="789"/>
      <c r="QGC94" s="789"/>
      <c r="QGD94" s="789"/>
      <c r="QGE94" s="789"/>
      <c r="QGF94" s="789"/>
      <c r="QGG94" s="789"/>
      <c r="QGH94" s="789"/>
      <c r="QGI94" s="789"/>
      <c r="QGJ94" s="789"/>
      <c r="QGK94" s="789"/>
      <c r="QGL94" s="789"/>
      <c r="QGM94" s="789"/>
      <c r="QGN94" s="789"/>
      <c r="QGO94" s="789"/>
      <c r="QGP94" s="789"/>
      <c r="QGQ94" s="789"/>
      <c r="QGR94" s="789"/>
      <c r="QGS94" s="789"/>
      <c r="QGT94" s="789"/>
      <c r="QGU94" s="789"/>
      <c r="QGV94" s="789"/>
      <c r="QGW94" s="789"/>
      <c r="QGX94" s="789"/>
      <c r="QGY94" s="789"/>
      <c r="QGZ94" s="789"/>
      <c r="QHA94" s="789"/>
      <c r="QHB94" s="789"/>
      <c r="QHC94" s="789"/>
      <c r="QHD94" s="789"/>
      <c r="QHE94" s="789"/>
      <c r="QHF94" s="789"/>
      <c r="QHG94" s="789"/>
      <c r="QHH94" s="789"/>
      <c r="QHI94" s="789"/>
      <c r="QHJ94" s="789"/>
      <c r="QHK94" s="789"/>
      <c r="QHL94" s="789"/>
      <c r="QHM94" s="789"/>
      <c r="QHN94" s="789"/>
      <c r="QHO94" s="789"/>
      <c r="QHP94" s="789"/>
      <c r="QHQ94" s="789"/>
      <c r="QHR94" s="789"/>
      <c r="QHS94" s="789"/>
      <c r="QHT94" s="789"/>
      <c r="QHU94" s="789"/>
      <c r="QHV94" s="789"/>
      <c r="QHW94" s="789"/>
      <c r="QHX94" s="789"/>
      <c r="QHY94" s="789"/>
      <c r="QHZ94" s="789"/>
      <c r="QIA94" s="789"/>
      <c r="QIB94" s="789"/>
      <c r="QIC94" s="789"/>
      <c r="QID94" s="789"/>
      <c r="QIE94" s="789"/>
      <c r="QIF94" s="789"/>
      <c r="QIG94" s="789"/>
      <c r="QIH94" s="789"/>
      <c r="QII94" s="789"/>
      <c r="QIJ94" s="789"/>
      <c r="QIK94" s="789"/>
      <c r="QIL94" s="789"/>
      <c r="QIM94" s="789"/>
      <c r="QIN94" s="789"/>
      <c r="QIO94" s="789"/>
      <c r="QIP94" s="789"/>
      <c r="QIQ94" s="789"/>
      <c r="QIR94" s="789"/>
      <c r="QIS94" s="789"/>
      <c r="QIT94" s="789"/>
      <c r="QIU94" s="789"/>
      <c r="QIV94" s="789"/>
      <c r="QIW94" s="789"/>
      <c r="QIX94" s="789"/>
      <c r="QIY94" s="789"/>
      <c r="QIZ94" s="789"/>
      <c r="QJA94" s="789"/>
      <c r="QJB94" s="789"/>
      <c r="QJC94" s="789"/>
      <c r="QJD94" s="789"/>
      <c r="QJE94" s="789"/>
      <c r="QJF94" s="789"/>
      <c r="QJG94" s="789"/>
      <c r="QJH94" s="789"/>
      <c r="QJI94" s="789"/>
      <c r="QJJ94" s="789"/>
      <c r="QJK94" s="789"/>
      <c r="QJL94" s="789"/>
      <c r="QJM94" s="789"/>
      <c r="QJN94" s="789"/>
      <c r="QJO94" s="789"/>
      <c r="QJP94" s="789"/>
      <c r="QJQ94" s="789"/>
      <c r="QJR94" s="789"/>
      <c r="QJS94" s="789"/>
      <c r="QJT94" s="789"/>
      <c r="QJU94" s="789"/>
      <c r="QJV94" s="789"/>
      <c r="QJW94" s="789"/>
      <c r="QJX94" s="789"/>
      <c r="QJY94" s="789"/>
      <c r="QJZ94" s="789"/>
      <c r="QKA94" s="789"/>
      <c r="QKB94" s="789"/>
      <c r="QKC94" s="789"/>
      <c r="QKD94" s="789"/>
      <c r="QKE94" s="789"/>
      <c r="QKF94" s="789"/>
      <c r="QKG94" s="789"/>
      <c r="QKH94" s="789"/>
      <c r="QKI94" s="789"/>
      <c r="QKJ94" s="789"/>
      <c r="QKK94" s="789"/>
      <c r="QKL94" s="789"/>
      <c r="QKM94" s="789"/>
      <c r="QKN94" s="789"/>
      <c r="QKO94" s="789"/>
      <c r="QKP94" s="789"/>
      <c r="QKQ94" s="789"/>
      <c r="QKR94" s="789"/>
      <c r="QKS94" s="789"/>
      <c r="QKT94" s="789"/>
      <c r="QKU94" s="789"/>
      <c r="QKV94" s="789"/>
      <c r="QKW94" s="789"/>
      <c r="QKX94" s="789"/>
      <c r="QKY94" s="789"/>
      <c r="QKZ94" s="789"/>
      <c r="QLA94" s="789"/>
      <c r="QLB94" s="789"/>
      <c r="QLC94" s="789"/>
      <c r="QLD94" s="789"/>
      <c r="QLE94" s="789"/>
      <c r="QLF94" s="789"/>
      <c r="QLG94" s="789"/>
      <c r="QLH94" s="789"/>
      <c r="QLI94" s="789"/>
      <c r="QLJ94" s="789"/>
      <c r="QLK94" s="789"/>
      <c r="QLL94" s="789"/>
      <c r="QLM94" s="789"/>
      <c r="QLN94" s="789"/>
      <c r="QLO94" s="789"/>
      <c r="QLP94" s="789"/>
      <c r="QLQ94" s="789"/>
      <c r="QLR94" s="789"/>
      <c r="QLS94" s="789"/>
      <c r="QLT94" s="789"/>
      <c r="QLU94" s="789"/>
      <c r="QLV94" s="789"/>
      <c r="QLW94" s="789"/>
      <c r="QLX94" s="789"/>
      <c r="QLY94" s="789"/>
      <c r="QLZ94" s="789"/>
      <c r="QMA94" s="789"/>
      <c r="QMB94" s="789"/>
      <c r="QMC94" s="789"/>
      <c r="QMD94" s="789"/>
      <c r="QME94" s="789"/>
      <c r="QMF94" s="789"/>
      <c r="QMG94" s="789"/>
      <c r="QMH94" s="789"/>
      <c r="QMI94" s="789"/>
      <c r="QMJ94" s="789"/>
      <c r="QMK94" s="789"/>
      <c r="QML94" s="789"/>
      <c r="QMM94" s="789"/>
      <c r="QMN94" s="789"/>
      <c r="QMO94" s="789"/>
      <c r="QMP94" s="789"/>
      <c r="QMQ94" s="789"/>
      <c r="QMR94" s="789"/>
      <c r="QMS94" s="789"/>
      <c r="QMT94" s="789"/>
      <c r="QMU94" s="789"/>
      <c r="QMV94" s="789"/>
      <c r="QMW94" s="789"/>
      <c r="QMX94" s="789"/>
      <c r="QMY94" s="789"/>
      <c r="QMZ94" s="789"/>
      <c r="QNA94" s="789"/>
      <c r="QNB94" s="789"/>
      <c r="QNC94" s="789"/>
      <c r="QND94" s="789"/>
      <c r="QNE94" s="789"/>
      <c r="QNF94" s="789"/>
      <c r="QNG94" s="789"/>
      <c r="QNH94" s="789"/>
      <c r="QNI94" s="789"/>
      <c r="QNJ94" s="789"/>
      <c r="QNK94" s="789"/>
      <c r="QNL94" s="789"/>
      <c r="QNM94" s="789"/>
      <c r="QNN94" s="789"/>
      <c r="QNO94" s="789"/>
      <c r="QNP94" s="789"/>
      <c r="QNQ94" s="789"/>
      <c r="QNR94" s="789"/>
      <c r="QNS94" s="789"/>
      <c r="QNT94" s="789"/>
      <c r="QNU94" s="789"/>
      <c r="QNV94" s="789"/>
      <c r="QNW94" s="789"/>
      <c r="QNX94" s="789"/>
      <c r="QNY94" s="789"/>
      <c r="QNZ94" s="789"/>
      <c r="QOA94" s="789"/>
      <c r="QOB94" s="789"/>
      <c r="QOC94" s="789"/>
      <c r="QOD94" s="789"/>
      <c r="QOE94" s="789"/>
      <c r="QOF94" s="789"/>
      <c r="QOG94" s="789"/>
      <c r="QOH94" s="789"/>
      <c r="QOI94" s="789"/>
      <c r="QOJ94" s="789"/>
      <c r="QOK94" s="789"/>
      <c r="QOL94" s="789"/>
      <c r="QOM94" s="789"/>
      <c r="QON94" s="789"/>
      <c r="QOO94" s="789"/>
      <c r="QOP94" s="789"/>
      <c r="QOQ94" s="789"/>
      <c r="QOR94" s="789"/>
      <c r="QOS94" s="789"/>
      <c r="QOT94" s="789"/>
      <c r="QOU94" s="789"/>
      <c r="QOV94" s="789"/>
      <c r="QOW94" s="789"/>
      <c r="QOX94" s="789"/>
      <c r="QOY94" s="789"/>
      <c r="QOZ94" s="789"/>
      <c r="QPA94" s="789"/>
      <c r="QPB94" s="789"/>
      <c r="QPC94" s="789"/>
      <c r="QPD94" s="789"/>
      <c r="QPE94" s="789"/>
      <c r="QPF94" s="789"/>
      <c r="QPG94" s="789"/>
      <c r="QPH94" s="789"/>
      <c r="QPI94" s="789"/>
      <c r="QPJ94" s="789"/>
      <c r="QPK94" s="789"/>
      <c r="QPL94" s="789"/>
      <c r="QPM94" s="789"/>
      <c r="QPN94" s="789"/>
      <c r="QPO94" s="789"/>
      <c r="QPP94" s="789"/>
      <c r="QPQ94" s="789"/>
      <c r="QPR94" s="789"/>
      <c r="QPS94" s="789"/>
      <c r="QPT94" s="789"/>
      <c r="QPU94" s="789"/>
      <c r="QPV94" s="789"/>
      <c r="QPW94" s="789"/>
      <c r="QPX94" s="789"/>
      <c r="QPY94" s="789"/>
      <c r="QPZ94" s="789"/>
      <c r="QQA94" s="789"/>
      <c r="QQB94" s="789"/>
      <c r="QQC94" s="789"/>
      <c r="QQD94" s="789"/>
      <c r="QQE94" s="789"/>
      <c r="QQF94" s="789"/>
      <c r="QQG94" s="789"/>
      <c r="QQH94" s="789"/>
      <c r="QQI94" s="789"/>
      <c r="QQJ94" s="789"/>
      <c r="QQK94" s="789"/>
      <c r="QQL94" s="789"/>
      <c r="QQM94" s="789"/>
      <c r="QQN94" s="789"/>
      <c r="QQO94" s="789"/>
      <c r="QQP94" s="789"/>
      <c r="QQQ94" s="789"/>
      <c r="QQR94" s="789"/>
      <c r="QQS94" s="789"/>
      <c r="QQT94" s="789"/>
      <c r="QQU94" s="789"/>
      <c r="QQV94" s="789"/>
      <c r="QQW94" s="789"/>
      <c r="QQX94" s="789"/>
      <c r="QQY94" s="789"/>
      <c r="QQZ94" s="789"/>
      <c r="QRA94" s="789"/>
      <c r="QRB94" s="789"/>
      <c r="QRC94" s="789"/>
      <c r="QRD94" s="789"/>
      <c r="QRE94" s="789"/>
      <c r="QRF94" s="789"/>
      <c r="QRG94" s="789"/>
      <c r="QRH94" s="789"/>
      <c r="QRI94" s="789"/>
      <c r="QRJ94" s="789"/>
      <c r="QRK94" s="789"/>
      <c r="QRL94" s="789"/>
      <c r="QRM94" s="789"/>
      <c r="QRN94" s="789"/>
      <c r="QRO94" s="789"/>
      <c r="QRP94" s="789"/>
      <c r="QRQ94" s="789"/>
      <c r="QRR94" s="789"/>
      <c r="QRS94" s="789"/>
      <c r="QRT94" s="789"/>
      <c r="QRU94" s="789"/>
      <c r="QRV94" s="789"/>
      <c r="QRW94" s="789"/>
      <c r="QRX94" s="789"/>
      <c r="QRY94" s="789"/>
      <c r="QRZ94" s="789"/>
      <c r="QSA94" s="789"/>
      <c r="QSB94" s="789"/>
      <c r="QSC94" s="789"/>
      <c r="QSD94" s="789"/>
      <c r="QSE94" s="789"/>
      <c r="QSF94" s="789"/>
      <c r="QSG94" s="789"/>
      <c r="QSH94" s="789"/>
      <c r="QSI94" s="789"/>
      <c r="QSJ94" s="789"/>
      <c r="QSK94" s="789"/>
      <c r="QSL94" s="789"/>
      <c r="QSM94" s="789"/>
      <c r="QSN94" s="789"/>
      <c r="QSO94" s="789"/>
      <c r="QSP94" s="789"/>
      <c r="QSQ94" s="789"/>
      <c r="QSR94" s="789"/>
      <c r="QSS94" s="789"/>
      <c r="QST94" s="789"/>
      <c r="QSU94" s="789"/>
      <c r="QSV94" s="789"/>
      <c r="QSW94" s="789"/>
      <c r="QSX94" s="789"/>
      <c r="QSY94" s="789"/>
      <c r="QSZ94" s="789"/>
      <c r="QTA94" s="789"/>
      <c r="QTB94" s="789"/>
      <c r="QTC94" s="789"/>
      <c r="QTD94" s="789"/>
      <c r="QTE94" s="789"/>
      <c r="QTF94" s="789"/>
      <c r="QTG94" s="789"/>
      <c r="QTH94" s="789"/>
      <c r="QTI94" s="789"/>
      <c r="QTJ94" s="789"/>
      <c r="QTK94" s="789"/>
      <c r="QTL94" s="789"/>
      <c r="QTM94" s="789"/>
      <c r="QTN94" s="789"/>
      <c r="QTO94" s="789"/>
      <c r="QTP94" s="789"/>
      <c r="QTQ94" s="789"/>
      <c r="QTR94" s="789"/>
      <c r="QTS94" s="789"/>
      <c r="QTT94" s="789"/>
      <c r="QTU94" s="789"/>
      <c r="QTV94" s="789"/>
      <c r="QTW94" s="789"/>
      <c r="QTX94" s="789"/>
      <c r="QTY94" s="789"/>
      <c r="QTZ94" s="789"/>
      <c r="QUA94" s="789"/>
      <c r="QUB94" s="789"/>
      <c r="QUC94" s="789"/>
      <c r="QUD94" s="789"/>
      <c r="QUE94" s="789"/>
      <c r="QUF94" s="789"/>
      <c r="QUG94" s="789"/>
      <c r="QUH94" s="789"/>
      <c r="QUI94" s="789"/>
      <c r="QUJ94" s="789"/>
      <c r="QUK94" s="789"/>
      <c r="QUL94" s="789"/>
      <c r="QUM94" s="789"/>
      <c r="QUN94" s="789"/>
      <c r="QUO94" s="789"/>
      <c r="QUP94" s="789"/>
      <c r="QUQ94" s="789"/>
      <c r="QUR94" s="789"/>
      <c r="QUS94" s="789"/>
      <c r="QUT94" s="789"/>
      <c r="QUU94" s="789"/>
      <c r="QUV94" s="789"/>
      <c r="QUW94" s="789"/>
      <c r="QUX94" s="789"/>
      <c r="QUY94" s="789"/>
      <c r="QUZ94" s="789"/>
      <c r="QVA94" s="789"/>
      <c r="QVB94" s="789"/>
      <c r="QVC94" s="789"/>
      <c r="QVD94" s="789"/>
      <c r="QVE94" s="789"/>
      <c r="QVF94" s="789"/>
      <c r="QVG94" s="789"/>
      <c r="QVH94" s="789"/>
      <c r="QVI94" s="789"/>
      <c r="QVJ94" s="789"/>
      <c r="QVK94" s="789"/>
      <c r="QVL94" s="789"/>
      <c r="QVM94" s="789"/>
      <c r="QVN94" s="789"/>
      <c r="QVO94" s="789"/>
      <c r="QVP94" s="789"/>
      <c r="QVQ94" s="789"/>
      <c r="QVR94" s="789"/>
      <c r="QVS94" s="789"/>
      <c r="QVT94" s="789"/>
      <c r="QVU94" s="789"/>
      <c r="QVV94" s="789"/>
      <c r="QVW94" s="789"/>
      <c r="QVX94" s="789"/>
      <c r="QVY94" s="789"/>
      <c r="QVZ94" s="789"/>
      <c r="QWA94" s="789"/>
      <c r="QWB94" s="789"/>
      <c r="QWC94" s="789"/>
      <c r="QWD94" s="789"/>
      <c r="QWE94" s="789"/>
      <c r="QWF94" s="789"/>
      <c r="QWG94" s="789"/>
      <c r="QWH94" s="789"/>
      <c r="QWI94" s="789"/>
      <c r="QWJ94" s="789"/>
      <c r="QWK94" s="789"/>
      <c r="QWL94" s="789"/>
      <c r="QWM94" s="789"/>
      <c r="QWN94" s="789"/>
      <c r="QWO94" s="789"/>
      <c r="QWP94" s="789"/>
      <c r="QWQ94" s="789"/>
      <c r="QWR94" s="789"/>
      <c r="QWS94" s="789"/>
      <c r="QWT94" s="789"/>
      <c r="QWU94" s="789"/>
      <c r="QWV94" s="789"/>
      <c r="QWW94" s="789"/>
      <c r="QWX94" s="789"/>
      <c r="QWY94" s="789"/>
      <c r="QWZ94" s="789"/>
      <c r="QXA94" s="789"/>
      <c r="QXB94" s="789"/>
      <c r="QXC94" s="789"/>
      <c r="QXD94" s="789"/>
      <c r="QXE94" s="789"/>
      <c r="QXF94" s="789"/>
      <c r="QXG94" s="789"/>
      <c r="QXH94" s="789"/>
      <c r="QXI94" s="789"/>
      <c r="QXJ94" s="789"/>
      <c r="QXK94" s="789"/>
      <c r="QXL94" s="789"/>
      <c r="QXM94" s="789"/>
      <c r="QXN94" s="789"/>
      <c r="QXO94" s="789"/>
      <c r="QXP94" s="789"/>
      <c r="QXQ94" s="789"/>
      <c r="QXR94" s="789"/>
      <c r="QXS94" s="789"/>
      <c r="QXT94" s="789"/>
      <c r="QXU94" s="789"/>
      <c r="QXV94" s="789"/>
      <c r="QXW94" s="789"/>
      <c r="QXX94" s="789"/>
      <c r="QXY94" s="789"/>
      <c r="QXZ94" s="789"/>
      <c r="QYA94" s="789"/>
      <c r="QYB94" s="789"/>
      <c r="QYC94" s="789"/>
      <c r="QYD94" s="789"/>
      <c r="QYE94" s="789"/>
      <c r="QYF94" s="789"/>
      <c r="QYG94" s="789"/>
      <c r="QYH94" s="789"/>
      <c r="QYI94" s="789"/>
      <c r="QYJ94" s="789"/>
      <c r="QYK94" s="789"/>
      <c r="QYL94" s="789"/>
      <c r="QYM94" s="789"/>
      <c r="QYN94" s="789"/>
      <c r="QYO94" s="789"/>
      <c r="QYP94" s="789"/>
      <c r="QYQ94" s="789"/>
      <c r="QYR94" s="789"/>
      <c r="QYS94" s="789"/>
      <c r="QYT94" s="789"/>
      <c r="QYU94" s="789"/>
      <c r="QYV94" s="789"/>
      <c r="QYW94" s="789"/>
      <c r="QYX94" s="789"/>
      <c r="QYY94" s="789"/>
      <c r="QYZ94" s="789"/>
      <c r="QZA94" s="789"/>
      <c r="QZB94" s="789"/>
      <c r="QZC94" s="789"/>
      <c r="QZD94" s="789"/>
      <c r="QZE94" s="789"/>
      <c r="QZF94" s="789"/>
      <c r="QZG94" s="789"/>
      <c r="QZH94" s="789"/>
      <c r="QZI94" s="789"/>
      <c r="QZJ94" s="789"/>
      <c r="QZK94" s="789"/>
      <c r="QZL94" s="789"/>
      <c r="QZM94" s="789"/>
      <c r="QZN94" s="789"/>
      <c r="QZO94" s="789"/>
      <c r="QZP94" s="789"/>
      <c r="QZQ94" s="789"/>
      <c r="QZR94" s="789"/>
      <c r="QZS94" s="789"/>
      <c r="QZT94" s="789"/>
      <c r="QZU94" s="789"/>
      <c r="QZV94" s="789"/>
      <c r="QZW94" s="789"/>
      <c r="QZX94" s="789"/>
      <c r="QZY94" s="789"/>
      <c r="QZZ94" s="789"/>
      <c r="RAA94" s="789"/>
      <c r="RAB94" s="789"/>
      <c r="RAC94" s="789"/>
      <c r="RAD94" s="789"/>
      <c r="RAE94" s="789"/>
      <c r="RAF94" s="789"/>
      <c r="RAG94" s="789"/>
      <c r="RAH94" s="789"/>
      <c r="RAI94" s="789"/>
      <c r="RAJ94" s="789"/>
      <c r="RAK94" s="789"/>
      <c r="RAL94" s="789"/>
      <c r="RAM94" s="789"/>
      <c r="RAN94" s="789"/>
      <c r="RAO94" s="789"/>
      <c r="RAP94" s="789"/>
      <c r="RAQ94" s="789"/>
      <c r="RAR94" s="789"/>
      <c r="RAS94" s="789"/>
      <c r="RAT94" s="789"/>
      <c r="RAU94" s="789"/>
      <c r="RAV94" s="789"/>
      <c r="RAW94" s="789"/>
      <c r="RAX94" s="789"/>
      <c r="RAY94" s="789"/>
      <c r="RAZ94" s="789"/>
      <c r="RBA94" s="789"/>
      <c r="RBB94" s="789"/>
      <c r="RBC94" s="789"/>
      <c r="RBD94" s="789"/>
      <c r="RBE94" s="789"/>
      <c r="RBF94" s="789"/>
      <c r="RBG94" s="789"/>
      <c r="RBH94" s="789"/>
      <c r="RBI94" s="789"/>
      <c r="RBJ94" s="789"/>
      <c r="RBK94" s="789"/>
      <c r="RBL94" s="789"/>
      <c r="RBM94" s="789"/>
      <c r="RBN94" s="789"/>
      <c r="RBO94" s="789"/>
      <c r="RBP94" s="789"/>
      <c r="RBQ94" s="789"/>
      <c r="RBR94" s="789"/>
      <c r="RBS94" s="789"/>
      <c r="RBT94" s="789"/>
      <c r="RBU94" s="789"/>
      <c r="RBV94" s="789"/>
      <c r="RBW94" s="789"/>
      <c r="RBX94" s="789"/>
      <c r="RBY94" s="789"/>
      <c r="RBZ94" s="789"/>
      <c r="RCA94" s="789"/>
      <c r="RCB94" s="789"/>
      <c r="RCC94" s="789"/>
      <c r="RCD94" s="789"/>
      <c r="RCE94" s="789"/>
      <c r="RCF94" s="789"/>
      <c r="RCG94" s="789"/>
      <c r="RCH94" s="789"/>
      <c r="RCI94" s="789"/>
      <c r="RCJ94" s="789"/>
      <c r="RCK94" s="789"/>
      <c r="RCL94" s="789"/>
      <c r="RCM94" s="789"/>
      <c r="RCN94" s="789"/>
      <c r="RCO94" s="789"/>
      <c r="RCP94" s="789"/>
      <c r="RCQ94" s="789"/>
      <c r="RCR94" s="789"/>
      <c r="RCS94" s="789"/>
      <c r="RCT94" s="789"/>
      <c r="RCU94" s="789"/>
      <c r="RCV94" s="789"/>
      <c r="RCW94" s="789"/>
      <c r="RCX94" s="789"/>
      <c r="RCY94" s="789"/>
      <c r="RCZ94" s="789"/>
      <c r="RDA94" s="789"/>
      <c r="RDB94" s="789"/>
      <c r="RDC94" s="789"/>
      <c r="RDD94" s="789"/>
      <c r="RDE94" s="789"/>
      <c r="RDF94" s="789"/>
      <c r="RDG94" s="789"/>
      <c r="RDH94" s="789"/>
      <c r="RDI94" s="789"/>
      <c r="RDJ94" s="789"/>
      <c r="RDK94" s="789"/>
      <c r="RDL94" s="789"/>
      <c r="RDM94" s="789"/>
      <c r="RDN94" s="789"/>
      <c r="RDO94" s="789"/>
      <c r="RDP94" s="789"/>
      <c r="RDQ94" s="789"/>
      <c r="RDR94" s="789"/>
      <c r="RDS94" s="789"/>
      <c r="RDT94" s="789"/>
      <c r="RDU94" s="789"/>
      <c r="RDV94" s="789"/>
      <c r="RDW94" s="789"/>
      <c r="RDX94" s="789"/>
      <c r="RDY94" s="789"/>
      <c r="RDZ94" s="789"/>
      <c r="REA94" s="789"/>
      <c r="REB94" s="789"/>
      <c r="REC94" s="789"/>
      <c r="RED94" s="789"/>
      <c r="REE94" s="789"/>
      <c r="REF94" s="789"/>
      <c r="REG94" s="789"/>
      <c r="REH94" s="789"/>
      <c r="REI94" s="789"/>
      <c r="REJ94" s="789"/>
      <c r="REK94" s="789"/>
      <c r="REL94" s="789"/>
      <c r="REM94" s="789"/>
      <c r="REN94" s="789"/>
      <c r="REO94" s="789"/>
      <c r="REP94" s="789"/>
      <c r="REQ94" s="789"/>
      <c r="RER94" s="789"/>
      <c r="RES94" s="789"/>
      <c r="RET94" s="789"/>
      <c r="REU94" s="789"/>
      <c r="REV94" s="789"/>
      <c r="REW94" s="789"/>
      <c r="REX94" s="789"/>
      <c r="REY94" s="789"/>
      <c r="REZ94" s="789"/>
      <c r="RFA94" s="789"/>
      <c r="RFB94" s="789"/>
      <c r="RFC94" s="789"/>
      <c r="RFD94" s="789"/>
      <c r="RFE94" s="789"/>
      <c r="RFF94" s="789"/>
      <c r="RFG94" s="789"/>
      <c r="RFH94" s="789"/>
      <c r="RFI94" s="789"/>
      <c r="RFJ94" s="789"/>
      <c r="RFK94" s="789"/>
      <c r="RFL94" s="789"/>
      <c r="RFM94" s="789"/>
      <c r="RFN94" s="789"/>
      <c r="RFO94" s="789"/>
      <c r="RFP94" s="789"/>
      <c r="RFQ94" s="789"/>
      <c r="RFR94" s="789"/>
      <c r="RFS94" s="789"/>
      <c r="RFT94" s="789"/>
      <c r="RFU94" s="789"/>
      <c r="RFV94" s="789"/>
      <c r="RFW94" s="789"/>
      <c r="RFX94" s="789"/>
      <c r="RFY94" s="789"/>
      <c r="RFZ94" s="789"/>
      <c r="RGA94" s="789"/>
      <c r="RGB94" s="789"/>
      <c r="RGC94" s="789"/>
      <c r="RGD94" s="789"/>
      <c r="RGE94" s="789"/>
      <c r="RGF94" s="789"/>
      <c r="RGG94" s="789"/>
      <c r="RGH94" s="789"/>
      <c r="RGI94" s="789"/>
      <c r="RGJ94" s="789"/>
      <c r="RGK94" s="789"/>
      <c r="RGL94" s="789"/>
      <c r="RGM94" s="789"/>
      <c r="RGN94" s="789"/>
      <c r="RGO94" s="789"/>
      <c r="RGP94" s="789"/>
      <c r="RGQ94" s="789"/>
      <c r="RGR94" s="789"/>
      <c r="RGS94" s="789"/>
      <c r="RGT94" s="789"/>
      <c r="RGU94" s="789"/>
      <c r="RGV94" s="789"/>
      <c r="RGW94" s="789"/>
      <c r="RGX94" s="789"/>
      <c r="RGY94" s="789"/>
      <c r="RGZ94" s="789"/>
      <c r="RHA94" s="789"/>
      <c r="RHB94" s="789"/>
      <c r="RHC94" s="789"/>
      <c r="RHD94" s="789"/>
      <c r="RHE94" s="789"/>
      <c r="RHF94" s="789"/>
      <c r="RHG94" s="789"/>
      <c r="RHH94" s="789"/>
      <c r="RHI94" s="789"/>
      <c r="RHJ94" s="789"/>
      <c r="RHK94" s="789"/>
      <c r="RHL94" s="789"/>
      <c r="RHM94" s="789"/>
      <c r="RHN94" s="789"/>
      <c r="RHO94" s="789"/>
      <c r="RHP94" s="789"/>
      <c r="RHQ94" s="789"/>
      <c r="RHR94" s="789"/>
      <c r="RHS94" s="789"/>
      <c r="RHT94" s="789"/>
      <c r="RHU94" s="789"/>
      <c r="RHV94" s="789"/>
      <c r="RHW94" s="789"/>
      <c r="RHX94" s="789"/>
      <c r="RHY94" s="789"/>
      <c r="RHZ94" s="789"/>
      <c r="RIA94" s="789"/>
      <c r="RIB94" s="789"/>
      <c r="RIC94" s="789"/>
      <c r="RID94" s="789"/>
      <c r="RIE94" s="789"/>
      <c r="RIF94" s="789"/>
      <c r="RIG94" s="789"/>
      <c r="RIH94" s="789"/>
      <c r="RII94" s="789"/>
      <c r="RIJ94" s="789"/>
      <c r="RIK94" s="789"/>
      <c r="RIL94" s="789"/>
      <c r="RIM94" s="789"/>
      <c r="RIN94" s="789"/>
      <c r="RIO94" s="789"/>
      <c r="RIP94" s="789"/>
      <c r="RIQ94" s="789"/>
      <c r="RIR94" s="789"/>
      <c r="RIS94" s="789"/>
      <c r="RIT94" s="789"/>
      <c r="RIU94" s="789"/>
      <c r="RIV94" s="789"/>
      <c r="RIW94" s="789"/>
      <c r="RIX94" s="789"/>
      <c r="RIY94" s="789"/>
      <c r="RIZ94" s="789"/>
      <c r="RJA94" s="789"/>
      <c r="RJB94" s="789"/>
      <c r="RJC94" s="789"/>
      <c r="RJD94" s="789"/>
      <c r="RJE94" s="789"/>
      <c r="RJF94" s="789"/>
      <c r="RJG94" s="789"/>
      <c r="RJH94" s="789"/>
      <c r="RJI94" s="789"/>
      <c r="RJJ94" s="789"/>
      <c r="RJK94" s="789"/>
      <c r="RJL94" s="789"/>
      <c r="RJM94" s="789"/>
      <c r="RJN94" s="789"/>
      <c r="RJO94" s="789"/>
      <c r="RJP94" s="789"/>
      <c r="RJQ94" s="789"/>
      <c r="RJR94" s="789"/>
      <c r="RJS94" s="789"/>
      <c r="RJT94" s="789"/>
      <c r="RJU94" s="789"/>
      <c r="RJV94" s="789"/>
      <c r="RJW94" s="789"/>
      <c r="RJX94" s="789"/>
      <c r="RJY94" s="789"/>
      <c r="RJZ94" s="789"/>
      <c r="RKA94" s="789"/>
      <c r="RKB94" s="789"/>
      <c r="RKC94" s="789"/>
      <c r="RKD94" s="789"/>
      <c r="RKE94" s="789"/>
      <c r="RKF94" s="789"/>
      <c r="RKG94" s="789"/>
      <c r="RKH94" s="789"/>
      <c r="RKI94" s="789"/>
      <c r="RKJ94" s="789"/>
      <c r="RKK94" s="789"/>
      <c r="RKL94" s="789"/>
      <c r="RKM94" s="789"/>
      <c r="RKN94" s="789"/>
      <c r="RKO94" s="789"/>
      <c r="RKP94" s="789"/>
      <c r="RKQ94" s="789"/>
      <c r="RKR94" s="789"/>
      <c r="RKS94" s="789"/>
      <c r="RKT94" s="789"/>
      <c r="RKU94" s="789"/>
      <c r="RKV94" s="789"/>
      <c r="RKW94" s="789"/>
      <c r="RKX94" s="789"/>
      <c r="RKY94" s="789"/>
      <c r="RKZ94" s="789"/>
      <c r="RLA94" s="789"/>
      <c r="RLB94" s="789"/>
      <c r="RLC94" s="789"/>
      <c r="RLD94" s="789"/>
      <c r="RLE94" s="789"/>
      <c r="RLF94" s="789"/>
      <c r="RLG94" s="789"/>
      <c r="RLH94" s="789"/>
      <c r="RLI94" s="789"/>
      <c r="RLJ94" s="789"/>
      <c r="RLK94" s="789"/>
      <c r="RLL94" s="789"/>
      <c r="RLM94" s="789"/>
      <c r="RLN94" s="789"/>
      <c r="RLO94" s="789"/>
      <c r="RLP94" s="789"/>
      <c r="RLQ94" s="789"/>
      <c r="RLR94" s="789"/>
      <c r="RLS94" s="789"/>
      <c r="RLT94" s="789"/>
      <c r="RLU94" s="789"/>
      <c r="RLV94" s="789"/>
      <c r="RLW94" s="789"/>
      <c r="RLX94" s="789"/>
      <c r="RLY94" s="789"/>
      <c r="RLZ94" s="789"/>
      <c r="RMA94" s="789"/>
      <c r="RMB94" s="789"/>
      <c r="RMC94" s="789"/>
      <c r="RMD94" s="789"/>
      <c r="RME94" s="789"/>
      <c r="RMF94" s="789"/>
      <c r="RMG94" s="789"/>
      <c r="RMH94" s="789"/>
      <c r="RMI94" s="789"/>
      <c r="RMJ94" s="789"/>
      <c r="RMK94" s="789"/>
      <c r="RML94" s="789"/>
      <c r="RMM94" s="789"/>
      <c r="RMN94" s="789"/>
      <c r="RMO94" s="789"/>
      <c r="RMP94" s="789"/>
      <c r="RMQ94" s="789"/>
      <c r="RMR94" s="789"/>
      <c r="RMS94" s="789"/>
      <c r="RMT94" s="789"/>
      <c r="RMU94" s="789"/>
      <c r="RMV94" s="789"/>
      <c r="RMW94" s="789"/>
      <c r="RMX94" s="789"/>
      <c r="RMY94" s="789"/>
      <c r="RMZ94" s="789"/>
      <c r="RNA94" s="789"/>
      <c r="RNB94" s="789"/>
      <c r="RNC94" s="789"/>
      <c r="RND94" s="789"/>
      <c r="RNE94" s="789"/>
      <c r="RNF94" s="789"/>
      <c r="RNG94" s="789"/>
      <c r="RNH94" s="789"/>
      <c r="RNI94" s="789"/>
      <c r="RNJ94" s="789"/>
      <c r="RNK94" s="789"/>
      <c r="RNL94" s="789"/>
      <c r="RNM94" s="789"/>
      <c r="RNN94" s="789"/>
      <c r="RNO94" s="789"/>
      <c r="RNP94" s="789"/>
      <c r="RNQ94" s="789"/>
      <c r="RNR94" s="789"/>
      <c r="RNS94" s="789"/>
      <c r="RNT94" s="789"/>
      <c r="RNU94" s="789"/>
      <c r="RNV94" s="789"/>
      <c r="RNW94" s="789"/>
      <c r="RNX94" s="789"/>
      <c r="RNY94" s="789"/>
      <c r="RNZ94" s="789"/>
      <c r="ROA94" s="789"/>
      <c r="ROB94" s="789"/>
      <c r="ROC94" s="789"/>
      <c r="ROD94" s="789"/>
      <c r="ROE94" s="789"/>
      <c r="ROF94" s="789"/>
      <c r="ROG94" s="789"/>
      <c r="ROH94" s="789"/>
      <c r="ROI94" s="789"/>
      <c r="ROJ94" s="789"/>
      <c r="ROK94" s="789"/>
      <c r="ROL94" s="789"/>
      <c r="ROM94" s="789"/>
      <c r="RON94" s="789"/>
      <c r="ROO94" s="789"/>
      <c r="ROP94" s="789"/>
      <c r="ROQ94" s="789"/>
      <c r="ROR94" s="789"/>
      <c r="ROS94" s="789"/>
      <c r="ROT94" s="789"/>
      <c r="ROU94" s="789"/>
      <c r="ROV94" s="789"/>
      <c r="ROW94" s="789"/>
      <c r="ROX94" s="789"/>
      <c r="ROY94" s="789"/>
      <c r="ROZ94" s="789"/>
      <c r="RPA94" s="789"/>
      <c r="RPB94" s="789"/>
      <c r="RPC94" s="789"/>
      <c r="RPD94" s="789"/>
      <c r="RPE94" s="789"/>
      <c r="RPF94" s="789"/>
      <c r="RPG94" s="789"/>
      <c r="RPH94" s="789"/>
      <c r="RPI94" s="789"/>
      <c r="RPJ94" s="789"/>
      <c r="RPK94" s="789"/>
      <c r="RPL94" s="789"/>
      <c r="RPM94" s="789"/>
      <c r="RPN94" s="789"/>
      <c r="RPO94" s="789"/>
      <c r="RPP94" s="789"/>
      <c r="RPQ94" s="789"/>
      <c r="RPR94" s="789"/>
      <c r="RPS94" s="789"/>
      <c r="RPT94" s="789"/>
      <c r="RPU94" s="789"/>
      <c r="RPV94" s="789"/>
      <c r="RPW94" s="789"/>
      <c r="RPX94" s="789"/>
      <c r="RPY94" s="789"/>
      <c r="RPZ94" s="789"/>
      <c r="RQA94" s="789"/>
      <c r="RQB94" s="789"/>
      <c r="RQC94" s="789"/>
      <c r="RQD94" s="789"/>
      <c r="RQE94" s="789"/>
      <c r="RQF94" s="789"/>
      <c r="RQG94" s="789"/>
      <c r="RQH94" s="789"/>
      <c r="RQI94" s="789"/>
      <c r="RQJ94" s="789"/>
      <c r="RQK94" s="789"/>
      <c r="RQL94" s="789"/>
      <c r="RQM94" s="789"/>
      <c r="RQN94" s="789"/>
      <c r="RQO94" s="789"/>
      <c r="RQP94" s="789"/>
      <c r="RQQ94" s="789"/>
      <c r="RQR94" s="789"/>
      <c r="RQS94" s="789"/>
      <c r="RQT94" s="789"/>
      <c r="RQU94" s="789"/>
      <c r="RQV94" s="789"/>
      <c r="RQW94" s="789"/>
      <c r="RQX94" s="789"/>
      <c r="RQY94" s="789"/>
      <c r="RQZ94" s="789"/>
      <c r="RRA94" s="789"/>
      <c r="RRB94" s="789"/>
      <c r="RRC94" s="789"/>
      <c r="RRD94" s="789"/>
      <c r="RRE94" s="789"/>
      <c r="RRF94" s="789"/>
      <c r="RRG94" s="789"/>
      <c r="RRH94" s="789"/>
      <c r="RRI94" s="789"/>
      <c r="RRJ94" s="789"/>
      <c r="RRK94" s="789"/>
      <c r="RRL94" s="789"/>
      <c r="RRM94" s="789"/>
      <c r="RRN94" s="789"/>
      <c r="RRO94" s="789"/>
      <c r="RRP94" s="789"/>
      <c r="RRQ94" s="789"/>
      <c r="RRR94" s="789"/>
      <c r="RRS94" s="789"/>
      <c r="RRT94" s="789"/>
      <c r="RRU94" s="789"/>
      <c r="RRV94" s="789"/>
      <c r="RRW94" s="789"/>
      <c r="RRX94" s="789"/>
      <c r="RRY94" s="789"/>
      <c r="RRZ94" s="789"/>
      <c r="RSA94" s="789"/>
      <c r="RSB94" s="789"/>
      <c r="RSC94" s="789"/>
      <c r="RSD94" s="789"/>
      <c r="RSE94" s="789"/>
      <c r="RSF94" s="789"/>
      <c r="RSG94" s="789"/>
      <c r="RSH94" s="789"/>
      <c r="RSI94" s="789"/>
      <c r="RSJ94" s="789"/>
      <c r="RSK94" s="789"/>
      <c r="RSL94" s="789"/>
      <c r="RSM94" s="789"/>
      <c r="RSN94" s="789"/>
      <c r="RSO94" s="789"/>
      <c r="RSP94" s="789"/>
      <c r="RSQ94" s="789"/>
      <c r="RSR94" s="789"/>
      <c r="RSS94" s="789"/>
      <c r="RST94" s="789"/>
      <c r="RSU94" s="789"/>
      <c r="RSV94" s="789"/>
      <c r="RSW94" s="789"/>
      <c r="RSX94" s="789"/>
      <c r="RSY94" s="789"/>
      <c r="RSZ94" s="789"/>
      <c r="RTA94" s="789"/>
      <c r="RTB94" s="789"/>
      <c r="RTC94" s="789"/>
      <c r="RTD94" s="789"/>
      <c r="RTE94" s="789"/>
      <c r="RTF94" s="789"/>
      <c r="RTG94" s="789"/>
      <c r="RTH94" s="789"/>
      <c r="RTI94" s="789"/>
      <c r="RTJ94" s="789"/>
      <c r="RTK94" s="789"/>
      <c r="RTL94" s="789"/>
      <c r="RTM94" s="789"/>
      <c r="RTN94" s="789"/>
      <c r="RTO94" s="789"/>
      <c r="RTP94" s="789"/>
      <c r="RTQ94" s="789"/>
      <c r="RTR94" s="789"/>
      <c r="RTS94" s="789"/>
      <c r="RTT94" s="789"/>
      <c r="RTU94" s="789"/>
      <c r="RTV94" s="789"/>
      <c r="RTW94" s="789"/>
      <c r="RTX94" s="789"/>
      <c r="RTY94" s="789"/>
      <c r="RTZ94" s="789"/>
      <c r="RUA94" s="789"/>
      <c r="RUB94" s="789"/>
      <c r="RUC94" s="789"/>
      <c r="RUD94" s="789"/>
      <c r="RUE94" s="789"/>
      <c r="RUF94" s="789"/>
      <c r="RUG94" s="789"/>
      <c r="RUH94" s="789"/>
      <c r="RUI94" s="789"/>
      <c r="RUJ94" s="789"/>
      <c r="RUK94" s="789"/>
      <c r="RUL94" s="789"/>
      <c r="RUM94" s="789"/>
      <c r="RUN94" s="789"/>
      <c r="RUO94" s="789"/>
      <c r="RUP94" s="789"/>
      <c r="RUQ94" s="789"/>
      <c r="RUR94" s="789"/>
      <c r="RUS94" s="789"/>
      <c r="RUT94" s="789"/>
      <c r="RUU94" s="789"/>
      <c r="RUV94" s="789"/>
      <c r="RUW94" s="789"/>
      <c r="RUX94" s="789"/>
      <c r="RUY94" s="789"/>
      <c r="RUZ94" s="789"/>
      <c r="RVA94" s="789"/>
      <c r="RVB94" s="789"/>
      <c r="RVC94" s="789"/>
      <c r="RVD94" s="789"/>
      <c r="RVE94" s="789"/>
      <c r="RVF94" s="789"/>
      <c r="RVG94" s="789"/>
      <c r="RVH94" s="789"/>
      <c r="RVI94" s="789"/>
      <c r="RVJ94" s="789"/>
      <c r="RVK94" s="789"/>
      <c r="RVL94" s="789"/>
      <c r="RVM94" s="789"/>
      <c r="RVN94" s="789"/>
      <c r="RVO94" s="789"/>
      <c r="RVP94" s="789"/>
      <c r="RVQ94" s="789"/>
      <c r="RVR94" s="789"/>
      <c r="RVS94" s="789"/>
      <c r="RVT94" s="789"/>
      <c r="RVU94" s="789"/>
      <c r="RVV94" s="789"/>
      <c r="RVW94" s="789"/>
      <c r="RVX94" s="789"/>
      <c r="RVY94" s="789"/>
      <c r="RVZ94" s="789"/>
      <c r="RWA94" s="789"/>
      <c r="RWB94" s="789"/>
      <c r="RWC94" s="789"/>
      <c r="RWD94" s="789"/>
      <c r="RWE94" s="789"/>
      <c r="RWF94" s="789"/>
      <c r="RWG94" s="789"/>
      <c r="RWH94" s="789"/>
      <c r="RWI94" s="789"/>
      <c r="RWJ94" s="789"/>
      <c r="RWK94" s="789"/>
      <c r="RWL94" s="789"/>
      <c r="RWM94" s="789"/>
      <c r="RWN94" s="789"/>
      <c r="RWO94" s="789"/>
      <c r="RWP94" s="789"/>
      <c r="RWQ94" s="789"/>
      <c r="RWR94" s="789"/>
      <c r="RWS94" s="789"/>
      <c r="RWT94" s="789"/>
      <c r="RWU94" s="789"/>
      <c r="RWV94" s="789"/>
      <c r="RWW94" s="789"/>
      <c r="RWX94" s="789"/>
      <c r="RWY94" s="789"/>
      <c r="RWZ94" s="789"/>
      <c r="RXA94" s="789"/>
      <c r="RXB94" s="789"/>
      <c r="RXC94" s="789"/>
      <c r="RXD94" s="789"/>
      <c r="RXE94" s="789"/>
      <c r="RXF94" s="789"/>
      <c r="RXG94" s="789"/>
      <c r="RXH94" s="789"/>
      <c r="RXI94" s="789"/>
      <c r="RXJ94" s="789"/>
      <c r="RXK94" s="789"/>
      <c r="RXL94" s="789"/>
      <c r="RXM94" s="789"/>
      <c r="RXN94" s="789"/>
      <c r="RXO94" s="789"/>
      <c r="RXP94" s="789"/>
      <c r="RXQ94" s="789"/>
      <c r="RXR94" s="789"/>
      <c r="RXS94" s="789"/>
      <c r="RXT94" s="789"/>
      <c r="RXU94" s="789"/>
      <c r="RXV94" s="789"/>
      <c r="RXW94" s="789"/>
      <c r="RXX94" s="789"/>
      <c r="RXY94" s="789"/>
      <c r="RXZ94" s="789"/>
      <c r="RYA94" s="789"/>
      <c r="RYB94" s="789"/>
      <c r="RYC94" s="789"/>
      <c r="RYD94" s="789"/>
      <c r="RYE94" s="789"/>
      <c r="RYF94" s="789"/>
      <c r="RYG94" s="789"/>
      <c r="RYH94" s="789"/>
      <c r="RYI94" s="789"/>
      <c r="RYJ94" s="789"/>
      <c r="RYK94" s="789"/>
      <c r="RYL94" s="789"/>
      <c r="RYM94" s="789"/>
      <c r="RYN94" s="789"/>
      <c r="RYO94" s="789"/>
      <c r="RYP94" s="789"/>
      <c r="RYQ94" s="789"/>
      <c r="RYR94" s="789"/>
      <c r="RYS94" s="789"/>
      <c r="RYT94" s="789"/>
      <c r="RYU94" s="789"/>
      <c r="RYV94" s="789"/>
      <c r="RYW94" s="789"/>
      <c r="RYX94" s="789"/>
      <c r="RYY94" s="789"/>
      <c r="RYZ94" s="789"/>
      <c r="RZA94" s="789"/>
      <c r="RZB94" s="789"/>
      <c r="RZC94" s="789"/>
      <c r="RZD94" s="789"/>
      <c r="RZE94" s="789"/>
      <c r="RZF94" s="789"/>
      <c r="RZG94" s="789"/>
      <c r="RZH94" s="789"/>
      <c r="RZI94" s="789"/>
      <c r="RZJ94" s="789"/>
      <c r="RZK94" s="789"/>
      <c r="RZL94" s="789"/>
      <c r="RZM94" s="789"/>
      <c r="RZN94" s="789"/>
      <c r="RZO94" s="789"/>
      <c r="RZP94" s="789"/>
      <c r="RZQ94" s="789"/>
      <c r="RZR94" s="789"/>
      <c r="RZS94" s="789"/>
      <c r="RZT94" s="789"/>
      <c r="RZU94" s="789"/>
      <c r="RZV94" s="789"/>
      <c r="RZW94" s="789"/>
      <c r="RZX94" s="789"/>
      <c r="RZY94" s="789"/>
      <c r="RZZ94" s="789"/>
      <c r="SAA94" s="789"/>
      <c r="SAB94" s="789"/>
      <c r="SAC94" s="789"/>
      <c r="SAD94" s="789"/>
      <c r="SAE94" s="789"/>
      <c r="SAF94" s="789"/>
      <c r="SAG94" s="789"/>
      <c r="SAH94" s="789"/>
      <c r="SAI94" s="789"/>
      <c r="SAJ94" s="789"/>
      <c r="SAK94" s="789"/>
      <c r="SAL94" s="789"/>
      <c r="SAM94" s="789"/>
      <c r="SAN94" s="789"/>
      <c r="SAO94" s="789"/>
      <c r="SAP94" s="789"/>
      <c r="SAQ94" s="789"/>
      <c r="SAR94" s="789"/>
      <c r="SAS94" s="789"/>
      <c r="SAT94" s="789"/>
      <c r="SAU94" s="789"/>
      <c r="SAV94" s="789"/>
      <c r="SAW94" s="789"/>
      <c r="SAX94" s="789"/>
      <c r="SAY94" s="789"/>
      <c r="SAZ94" s="789"/>
      <c r="SBA94" s="789"/>
      <c r="SBB94" s="789"/>
      <c r="SBC94" s="789"/>
      <c r="SBD94" s="789"/>
      <c r="SBE94" s="789"/>
      <c r="SBF94" s="789"/>
      <c r="SBG94" s="789"/>
      <c r="SBH94" s="789"/>
      <c r="SBI94" s="789"/>
      <c r="SBJ94" s="789"/>
      <c r="SBK94" s="789"/>
      <c r="SBL94" s="789"/>
      <c r="SBM94" s="789"/>
      <c r="SBN94" s="789"/>
      <c r="SBO94" s="789"/>
      <c r="SBP94" s="789"/>
      <c r="SBQ94" s="789"/>
      <c r="SBR94" s="789"/>
      <c r="SBS94" s="789"/>
      <c r="SBT94" s="789"/>
      <c r="SBU94" s="789"/>
      <c r="SBV94" s="789"/>
      <c r="SBW94" s="789"/>
      <c r="SBX94" s="789"/>
      <c r="SBY94" s="789"/>
      <c r="SBZ94" s="789"/>
      <c r="SCA94" s="789"/>
      <c r="SCB94" s="789"/>
      <c r="SCC94" s="789"/>
      <c r="SCD94" s="789"/>
      <c r="SCE94" s="789"/>
      <c r="SCF94" s="789"/>
      <c r="SCG94" s="789"/>
      <c r="SCH94" s="789"/>
      <c r="SCI94" s="789"/>
      <c r="SCJ94" s="789"/>
      <c r="SCK94" s="789"/>
      <c r="SCL94" s="789"/>
      <c r="SCM94" s="789"/>
      <c r="SCN94" s="789"/>
      <c r="SCO94" s="789"/>
      <c r="SCP94" s="789"/>
      <c r="SCQ94" s="789"/>
      <c r="SCR94" s="789"/>
      <c r="SCS94" s="789"/>
      <c r="SCT94" s="789"/>
      <c r="SCU94" s="789"/>
      <c r="SCV94" s="789"/>
      <c r="SCW94" s="789"/>
      <c r="SCX94" s="789"/>
      <c r="SCY94" s="789"/>
      <c r="SCZ94" s="789"/>
      <c r="SDA94" s="789"/>
      <c r="SDB94" s="789"/>
      <c r="SDC94" s="789"/>
      <c r="SDD94" s="789"/>
      <c r="SDE94" s="789"/>
      <c r="SDF94" s="789"/>
      <c r="SDG94" s="789"/>
      <c r="SDH94" s="789"/>
      <c r="SDI94" s="789"/>
      <c r="SDJ94" s="789"/>
      <c r="SDK94" s="789"/>
      <c r="SDL94" s="789"/>
      <c r="SDM94" s="789"/>
      <c r="SDN94" s="789"/>
      <c r="SDO94" s="789"/>
      <c r="SDP94" s="789"/>
      <c r="SDQ94" s="789"/>
      <c r="SDR94" s="789"/>
      <c r="SDS94" s="789"/>
      <c r="SDT94" s="789"/>
      <c r="SDU94" s="789"/>
      <c r="SDV94" s="789"/>
      <c r="SDW94" s="789"/>
      <c r="SDX94" s="789"/>
      <c r="SDY94" s="789"/>
      <c r="SDZ94" s="789"/>
      <c r="SEA94" s="789"/>
      <c r="SEB94" s="789"/>
      <c r="SEC94" s="789"/>
      <c r="SED94" s="789"/>
      <c r="SEE94" s="789"/>
      <c r="SEF94" s="789"/>
      <c r="SEG94" s="789"/>
      <c r="SEH94" s="789"/>
      <c r="SEI94" s="789"/>
      <c r="SEJ94" s="789"/>
      <c r="SEK94" s="789"/>
      <c r="SEL94" s="789"/>
      <c r="SEM94" s="789"/>
      <c r="SEN94" s="789"/>
      <c r="SEO94" s="789"/>
      <c r="SEP94" s="789"/>
      <c r="SEQ94" s="789"/>
      <c r="SER94" s="789"/>
      <c r="SES94" s="789"/>
      <c r="SET94" s="789"/>
      <c r="SEU94" s="789"/>
      <c r="SEV94" s="789"/>
      <c r="SEW94" s="789"/>
      <c r="SEX94" s="789"/>
      <c r="SEY94" s="789"/>
      <c r="SEZ94" s="789"/>
      <c r="SFA94" s="789"/>
      <c r="SFB94" s="789"/>
      <c r="SFC94" s="789"/>
      <c r="SFD94" s="789"/>
      <c r="SFE94" s="789"/>
      <c r="SFF94" s="789"/>
      <c r="SFG94" s="789"/>
      <c r="SFH94" s="789"/>
      <c r="SFI94" s="789"/>
      <c r="SFJ94" s="789"/>
      <c r="SFK94" s="789"/>
      <c r="SFL94" s="789"/>
      <c r="SFM94" s="789"/>
      <c r="SFN94" s="789"/>
      <c r="SFO94" s="789"/>
      <c r="SFP94" s="789"/>
      <c r="SFQ94" s="789"/>
      <c r="SFR94" s="789"/>
      <c r="SFS94" s="789"/>
      <c r="SFT94" s="789"/>
      <c r="SFU94" s="789"/>
      <c r="SFV94" s="789"/>
      <c r="SFW94" s="789"/>
      <c r="SFX94" s="789"/>
      <c r="SFY94" s="789"/>
      <c r="SFZ94" s="789"/>
      <c r="SGA94" s="789"/>
      <c r="SGB94" s="789"/>
      <c r="SGC94" s="789"/>
      <c r="SGD94" s="789"/>
      <c r="SGE94" s="789"/>
      <c r="SGF94" s="789"/>
      <c r="SGG94" s="789"/>
      <c r="SGH94" s="789"/>
      <c r="SGI94" s="789"/>
      <c r="SGJ94" s="789"/>
      <c r="SGK94" s="789"/>
      <c r="SGL94" s="789"/>
      <c r="SGM94" s="789"/>
      <c r="SGN94" s="789"/>
      <c r="SGO94" s="789"/>
      <c r="SGP94" s="789"/>
      <c r="SGQ94" s="789"/>
      <c r="SGR94" s="789"/>
      <c r="SGS94" s="789"/>
      <c r="SGT94" s="789"/>
      <c r="SGU94" s="789"/>
      <c r="SGV94" s="789"/>
      <c r="SGW94" s="789"/>
      <c r="SGX94" s="789"/>
      <c r="SGY94" s="789"/>
      <c r="SGZ94" s="789"/>
      <c r="SHA94" s="789"/>
      <c r="SHB94" s="789"/>
      <c r="SHC94" s="789"/>
      <c r="SHD94" s="789"/>
      <c r="SHE94" s="789"/>
      <c r="SHF94" s="789"/>
      <c r="SHG94" s="789"/>
      <c r="SHH94" s="789"/>
      <c r="SHI94" s="789"/>
      <c r="SHJ94" s="789"/>
      <c r="SHK94" s="789"/>
      <c r="SHL94" s="789"/>
      <c r="SHM94" s="789"/>
      <c r="SHN94" s="789"/>
      <c r="SHO94" s="789"/>
      <c r="SHP94" s="789"/>
      <c r="SHQ94" s="789"/>
      <c r="SHR94" s="789"/>
      <c r="SHS94" s="789"/>
      <c r="SHT94" s="789"/>
      <c r="SHU94" s="789"/>
      <c r="SHV94" s="789"/>
      <c r="SHW94" s="789"/>
      <c r="SHX94" s="789"/>
      <c r="SHY94" s="789"/>
      <c r="SHZ94" s="789"/>
      <c r="SIA94" s="789"/>
      <c r="SIB94" s="789"/>
      <c r="SIC94" s="789"/>
      <c r="SID94" s="789"/>
      <c r="SIE94" s="789"/>
      <c r="SIF94" s="789"/>
      <c r="SIG94" s="789"/>
      <c r="SIH94" s="789"/>
      <c r="SII94" s="789"/>
      <c r="SIJ94" s="789"/>
      <c r="SIK94" s="789"/>
      <c r="SIL94" s="789"/>
      <c r="SIM94" s="789"/>
      <c r="SIN94" s="789"/>
      <c r="SIO94" s="789"/>
      <c r="SIP94" s="789"/>
      <c r="SIQ94" s="789"/>
      <c r="SIR94" s="789"/>
      <c r="SIS94" s="789"/>
      <c r="SIT94" s="789"/>
      <c r="SIU94" s="789"/>
      <c r="SIV94" s="789"/>
      <c r="SIW94" s="789"/>
      <c r="SIX94" s="789"/>
      <c r="SIY94" s="789"/>
      <c r="SIZ94" s="789"/>
      <c r="SJA94" s="789"/>
      <c r="SJB94" s="789"/>
      <c r="SJC94" s="789"/>
      <c r="SJD94" s="789"/>
      <c r="SJE94" s="789"/>
      <c r="SJF94" s="789"/>
      <c r="SJG94" s="789"/>
      <c r="SJH94" s="789"/>
      <c r="SJI94" s="789"/>
      <c r="SJJ94" s="789"/>
      <c r="SJK94" s="789"/>
      <c r="SJL94" s="789"/>
      <c r="SJM94" s="789"/>
      <c r="SJN94" s="789"/>
      <c r="SJO94" s="789"/>
      <c r="SJP94" s="789"/>
      <c r="SJQ94" s="789"/>
      <c r="SJR94" s="789"/>
      <c r="SJS94" s="789"/>
      <c r="SJT94" s="789"/>
      <c r="SJU94" s="789"/>
      <c r="SJV94" s="789"/>
      <c r="SJW94" s="789"/>
      <c r="SJX94" s="789"/>
      <c r="SJY94" s="789"/>
      <c r="SJZ94" s="789"/>
      <c r="SKA94" s="789"/>
      <c r="SKB94" s="789"/>
      <c r="SKC94" s="789"/>
      <c r="SKD94" s="789"/>
      <c r="SKE94" s="789"/>
      <c r="SKF94" s="789"/>
      <c r="SKG94" s="789"/>
      <c r="SKH94" s="789"/>
      <c r="SKI94" s="789"/>
      <c r="SKJ94" s="789"/>
      <c r="SKK94" s="789"/>
      <c r="SKL94" s="789"/>
      <c r="SKM94" s="789"/>
      <c r="SKN94" s="789"/>
      <c r="SKO94" s="789"/>
      <c r="SKP94" s="789"/>
      <c r="SKQ94" s="789"/>
      <c r="SKR94" s="789"/>
      <c r="SKS94" s="789"/>
      <c r="SKT94" s="789"/>
      <c r="SKU94" s="789"/>
      <c r="SKV94" s="789"/>
      <c r="SKW94" s="789"/>
      <c r="SKX94" s="789"/>
      <c r="SKY94" s="789"/>
      <c r="SKZ94" s="789"/>
      <c r="SLA94" s="789"/>
      <c r="SLB94" s="789"/>
      <c r="SLC94" s="789"/>
      <c r="SLD94" s="789"/>
      <c r="SLE94" s="789"/>
      <c r="SLF94" s="789"/>
      <c r="SLG94" s="789"/>
      <c r="SLH94" s="789"/>
      <c r="SLI94" s="789"/>
      <c r="SLJ94" s="789"/>
      <c r="SLK94" s="789"/>
      <c r="SLL94" s="789"/>
      <c r="SLM94" s="789"/>
      <c r="SLN94" s="789"/>
      <c r="SLO94" s="789"/>
      <c r="SLP94" s="789"/>
      <c r="SLQ94" s="789"/>
      <c r="SLR94" s="789"/>
      <c r="SLS94" s="789"/>
      <c r="SLT94" s="789"/>
      <c r="SLU94" s="789"/>
      <c r="SLV94" s="789"/>
      <c r="SLW94" s="789"/>
      <c r="SLX94" s="789"/>
      <c r="SLY94" s="789"/>
      <c r="SLZ94" s="789"/>
      <c r="SMA94" s="789"/>
      <c r="SMB94" s="789"/>
      <c r="SMC94" s="789"/>
      <c r="SMD94" s="789"/>
      <c r="SME94" s="789"/>
      <c r="SMF94" s="789"/>
      <c r="SMG94" s="789"/>
      <c r="SMH94" s="789"/>
      <c r="SMI94" s="789"/>
      <c r="SMJ94" s="789"/>
      <c r="SMK94" s="789"/>
      <c r="SML94" s="789"/>
      <c r="SMM94" s="789"/>
      <c r="SMN94" s="789"/>
      <c r="SMO94" s="789"/>
      <c r="SMP94" s="789"/>
      <c r="SMQ94" s="789"/>
      <c r="SMR94" s="789"/>
      <c r="SMS94" s="789"/>
      <c r="SMT94" s="789"/>
      <c r="SMU94" s="789"/>
      <c r="SMV94" s="789"/>
      <c r="SMW94" s="789"/>
      <c r="SMX94" s="789"/>
      <c r="SMY94" s="789"/>
      <c r="SMZ94" s="789"/>
      <c r="SNA94" s="789"/>
      <c r="SNB94" s="789"/>
      <c r="SNC94" s="789"/>
      <c r="SND94" s="789"/>
      <c r="SNE94" s="789"/>
      <c r="SNF94" s="789"/>
      <c r="SNG94" s="789"/>
      <c r="SNH94" s="789"/>
      <c r="SNI94" s="789"/>
      <c r="SNJ94" s="789"/>
      <c r="SNK94" s="789"/>
      <c r="SNL94" s="789"/>
      <c r="SNM94" s="789"/>
      <c r="SNN94" s="789"/>
      <c r="SNO94" s="789"/>
      <c r="SNP94" s="789"/>
      <c r="SNQ94" s="789"/>
      <c r="SNR94" s="789"/>
      <c r="SNS94" s="789"/>
      <c r="SNT94" s="789"/>
      <c r="SNU94" s="789"/>
      <c r="SNV94" s="789"/>
      <c r="SNW94" s="789"/>
      <c r="SNX94" s="789"/>
      <c r="SNY94" s="789"/>
      <c r="SNZ94" s="789"/>
      <c r="SOA94" s="789"/>
      <c r="SOB94" s="789"/>
      <c r="SOC94" s="789"/>
      <c r="SOD94" s="789"/>
      <c r="SOE94" s="789"/>
      <c r="SOF94" s="789"/>
      <c r="SOG94" s="789"/>
      <c r="SOH94" s="789"/>
      <c r="SOI94" s="789"/>
      <c r="SOJ94" s="789"/>
      <c r="SOK94" s="789"/>
      <c r="SOL94" s="789"/>
      <c r="SOM94" s="789"/>
      <c r="SON94" s="789"/>
      <c r="SOO94" s="789"/>
      <c r="SOP94" s="789"/>
      <c r="SOQ94" s="789"/>
      <c r="SOR94" s="789"/>
      <c r="SOS94" s="789"/>
      <c r="SOT94" s="789"/>
      <c r="SOU94" s="789"/>
      <c r="SOV94" s="789"/>
      <c r="SOW94" s="789"/>
      <c r="SOX94" s="789"/>
      <c r="SOY94" s="789"/>
      <c r="SOZ94" s="789"/>
      <c r="SPA94" s="789"/>
      <c r="SPB94" s="789"/>
      <c r="SPC94" s="789"/>
      <c r="SPD94" s="789"/>
      <c r="SPE94" s="789"/>
      <c r="SPF94" s="789"/>
      <c r="SPG94" s="789"/>
      <c r="SPH94" s="789"/>
      <c r="SPI94" s="789"/>
      <c r="SPJ94" s="789"/>
      <c r="SPK94" s="789"/>
      <c r="SPL94" s="789"/>
      <c r="SPM94" s="789"/>
      <c r="SPN94" s="789"/>
      <c r="SPO94" s="789"/>
      <c r="SPP94" s="789"/>
      <c r="SPQ94" s="789"/>
      <c r="SPR94" s="789"/>
      <c r="SPS94" s="789"/>
      <c r="SPT94" s="789"/>
      <c r="SPU94" s="789"/>
      <c r="SPV94" s="789"/>
      <c r="SPW94" s="789"/>
      <c r="SPX94" s="789"/>
      <c r="SPY94" s="789"/>
      <c r="SPZ94" s="789"/>
      <c r="SQA94" s="789"/>
      <c r="SQB94" s="789"/>
      <c r="SQC94" s="789"/>
      <c r="SQD94" s="789"/>
      <c r="SQE94" s="789"/>
      <c r="SQF94" s="789"/>
      <c r="SQG94" s="789"/>
      <c r="SQH94" s="789"/>
      <c r="SQI94" s="789"/>
      <c r="SQJ94" s="789"/>
      <c r="SQK94" s="789"/>
      <c r="SQL94" s="789"/>
      <c r="SQM94" s="789"/>
      <c r="SQN94" s="789"/>
      <c r="SQO94" s="789"/>
      <c r="SQP94" s="789"/>
      <c r="SQQ94" s="789"/>
      <c r="SQR94" s="789"/>
      <c r="SQS94" s="789"/>
      <c r="SQT94" s="789"/>
      <c r="SQU94" s="789"/>
      <c r="SQV94" s="789"/>
      <c r="SQW94" s="789"/>
      <c r="SQX94" s="789"/>
      <c r="SQY94" s="789"/>
      <c r="SQZ94" s="789"/>
      <c r="SRA94" s="789"/>
      <c r="SRB94" s="789"/>
      <c r="SRC94" s="789"/>
      <c r="SRD94" s="789"/>
      <c r="SRE94" s="789"/>
      <c r="SRF94" s="789"/>
      <c r="SRG94" s="789"/>
      <c r="SRH94" s="789"/>
      <c r="SRI94" s="789"/>
      <c r="SRJ94" s="789"/>
      <c r="SRK94" s="789"/>
      <c r="SRL94" s="789"/>
      <c r="SRM94" s="789"/>
      <c r="SRN94" s="789"/>
      <c r="SRO94" s="789"/>
      <c r="SRP94" s="789"/>
      <c r="SRQ94" s="789"/>
      <c r="SRR94" s="789"/>
      <c r="SRS94" s="789"/>
      <c r="SRT94" s="789"/>
      <c r="SRU94" s="789"/>
      <c r="SRV94" s="789"/>
      <c r="SRW94" s="789"/>
      <c r="SRX94" s="789"/>
      <c r="SRY94" s="789"/>
      <c r="SRZ94" s="789"/>
      <c r="SSA94" s="789"/>
      <c r="SSB94" s="789"/>
      <c r="SSC94" s="789"/>
      <c r="SSD94" s="789"/>
      <c r="SSE94" s="789"/>
      <c r="SSF94" s="789"/>
      <c r="SSG94" s="789"/>
      <c r="SSH94" s="789"/>
      <c r="SSI94" s="789"/>
      <c r="SSJ94" s="789"/>
      <c r="SSK94" s="789"/>
      <c r="SSL94" s="789"/>
      <c r="SSM94" s="789"/>
      <c r="SSN94" s="789"/>
      <c r="SSO94" s="789"/>
      <c r="SSP94" s="789"/>
      <c r="SSQ94" s="789"/>
      <c r="SSR94" s="789"/>
      <c r="SSS94" s="789"/>
      <c r="SST94" s="789"/>
      <c r="SSU94" s="789"/>
      <c r="SSV94" s="789"/>
      <c r="SSW94" s="789"/>
      <c r="SSX94" s="789"/>
      <c r="SSY94" s="789"/>
      <c r="SSZ94" s="789"/>
      <c r="STA94" s="789"/>
      <c r="STB94" s="789"/>
      <c r="STC94" s="789"/>
      <c r="STD94" s="789"/>
      <c r="STE94" s="789"/>
      <c r="STF94" s="789"/>
      <c r="STG94" s="789"/>
      <c r="STH94" s="789"/>
      <c r="STI94" s="789"/>
      <c r="STJ94" s="789"/>
      <c r="STK94" s="789"/>
      <c r="STL94" s="789"/>
      <c r="STM94" s="789"/>
      <c r="STN94" s="789"/>
      <c r="STO94" s="789"/>
      <c r="STP94" s="789"/>
      <c r="STQ94" s="789"/>
      <c r="STR94" s="789"/>
      <c r="STS94" s="789"/>
      <c r="STT94" s="789"/>
      <c r="STU94" s="789"/>
      <c r="STV94" s="789"/>
      <c r="STW94" s="789"/>
      <c r="STX94" s="789"/>
      <c r="STY94" s="789"/>
      <c r="STZ94" s="789"/>
      <c r="SUA94" s="789"/>
      <c r="SUB94" s="789"/>
      <c r="SUC94" s="789"/>
      <c r="SUD94" s="789"/>
      <c r="SUE94" s="789"/>
      <c r="SUF94" s="789"/>
      <c r="SUG94" s="789"/>
      <c r="SUH94" s="789"/>
      <c r="SUI94" s="789"/>
      <c r="SUJ94" s="789"/>
      <c r="SUK94" s="789"/>
      <c r="SUL94" s="789"/>
      <c r="SUM94" s="789"/>
      <c r="SUN94" s="789"/>
      <c r="SUO94" s="789"/>
      <c r="SUP94" s="789"/>
      <c r="SUQ94" s="789"/>
      <c r="SUR94" s="789"/>
      <c r="SUS94" s="789"/>
      <c r="SUT94" s="789"/>
      <c r="SUU94" s="789"/>
      <c r="SUV94" s="789"/>
      <c r="SUW94" s="789"/>
      <c r="SUX94" s="789"/>
      <c r="SUY94" s="789"/>
      <c r="SUZ94" s="789"/>
      <c r="SVA94" s="789"/>
      <c r="SVB94" s="789"/>
      <c r="SVC94" s="789"/>
      <c r="SVD94" s="789"/>
      <c r="SVE94" s="789"/>
      <c r="SVF94" s="789"/>
      <c r="SVG94" s="789"/>
      <c r="SVH94" s="789"/>
      <c r="SVI94" s="789"/>
      <c r="SVJ94" s="789"/>
      <c r="SVK94" s="789"/>
      <c r="SVL94" s="789"/>
      <c r="SVM94" s="789"/>
      <c r="SVN94" s="789"/>
      <c r="SVO94" s="789"/>
      <c r="SVP94" s="789"/>
      <c r="SVQ94" s="789"/>
      <c r="SVR94" s="789"/>
      <c r="SVS94" s="789"/>
      <c r="SVT94" s="789"/>
      <c r="SVU94" s="789"/>
      <c r="SVV94" s="789"/>
      <c r="SVW94" s="789"/>
      <c r="SVX94" s="789"/>
      <c r="SVY94" s="789"/>
      <c r="SVZ94" s="789"/>
      <c r="SWA94" s="789"/>
      <c r="SWB94" s="789"/>
      <c r="SWC94" s="789"/>
      <c r="SWD94" s="789"/>
      <c r="SWE94" s="789"/>
      <c r="SWF94" s="789"/>
      <c r="SWG94" s="789"/>
      <c r="SWH94" s="789"/>
      <c r="SWI94" s="789"/>
      <c r="SWJ94" s="789"/>
      <c r="SWK94" s="789"/>
      <c r="SWL94" s="789"/>
      <c r="SWM94" s="789"/>
      <c r="SWN94" s="789"/>
      <c r="SWO94" s="789"/>
      <c r="SWP94" s="789"/>
      <c r="SWQ94" s="789"/>
      <c r="SWR94" s="789"/>
      <c r="SWS94" s="789"/>
      <c r="SWT94" s="789"/>
      <c r="SWU94" s="789"/>
      <c r="SWV94" s="789"/>
      <c r="SWW94" s="789"/>
      <c r="SWX94" s="789"/>
      <c r="SWY94" s="789"/>
      <c r="SWZ94" s="789"/>
      <c r="SXA94" s="789"/>
      <c r="SXB94" s="789"/>
      <c r="SXC94" s="789"/>
      <c r="SXD94" s="789"/>
      <c r="SXE94" s="789"/>
      <c r="SXF94" s="789"/>
      <c r="SXG94" s="789"/>
      <c r="SXH94" s="789"/>
      <c r="SXI94" s="789"/>
      <c r="SXJ94" s="789"/>
      <c r="SXK94" s="789"/>
      <c r="SXL94" s="789"/>
      <c r="SXM94" s="789"/>
      <c r="SXN94" s="789"/>
      <c r="SXO94" s="789"/>
      <c r="SXP94" s="789"/>
      <c r="SXQ94" s="789"/>
      <c r="SXR94" s="789"/>
      <c r="SXS94" s="789"/>
      <c r="SXT94" s="789"/>
      <c r="SXU94" s="789"/>
      <c r="SXV94" s="789"/>
      <c r="SXW94" s="789"/>
      <c r="SXX94" s="789"/>
      <c r="SXY94" s="789"/>
      <c r="SXZ94" s="789"/>
      <c r="SYA94" s="789"/>
      <c r="SYB94" s="789"/>
      <c r="SYC94" s="789"/>
      <c r="SYD94" s="789"/>
      <c r="SYE94" s="789"/>
      <c r="SYF94" s="789"/>
      <c r="SYG94" s="789"/>
      <c r="SYH94" s="789"/>
      <c r="SYI94" s="789"/>
      <c r="SYJ94" s="789"/>
      <c r="SYK94" s="789"/>
      <c r="SYL94" s="789"/>
      <c r="SYM94" s="789"/>
      <c r="SYN94" s="789"/>
      <c r="SYO94" s="789"/>
      <c r="SYP94" s="789"/>
      <c r="SYQ94" s="789"/>
      <c r="SYR94" s="789"/>
      <c r="SYS94" s="789"/>
      <c r="SYT94" s="789"/>
      <c r="SYU94" s="789"/>
      <c r="SYV94" s="789"/>
      <c r="SYW94" s="789"/>
      <c r="SYX94" s="789"/>
      <c r="SYY94" s="789"/>
      <c r="SYZ94" s="789"/>
      <c r="SZA94" s="789"/>
      <c r="SZB94" s="789"/>
      <c r="SZC94" s="789"/>
      <c r="SZD94" s="789"/>
      <c r="SZE94" s="789"/>
      <c r="SZF94" s="789"/>
      <c r="SZG94" s="789"/>
      <c r="SZH94" s="789"/>
      <c r="SZI94" s="789"/>
      <c r="SZJ94" s="789"/>
      <c r="SZK94" s="789"/>
      <c r="SZL94" s="789"/>
      <c r="SZM94" s="789"/>
      <c r="SZN94" s="789"/>
      <c r="SZO94" s="789"/>
      <c r="SZP94" s="789"/>
      <c r="SZQ94" s="789"/>
      <c r="SZR94" s="789"/>
      <c r="SZS94" s="789"/>
      <c r="SZT94" s="789"/>
      <c r="SZU94" s="789"/>
      <c r="SZV94" s="789"/>
      <c r="SZW94" s="789"/>
      <c r="SZX94" s="789"/>
      <c r="SZY94" s="789"/>
      <c r="SZZ94" s="789"/>
      <c r="TAA94" s="789"/>
      <c r="TAB94" s="789"/>
      <c r="TAC94" s="789"/>
      <c r="TAD94" s="789"/>
      <c r="TAE94" s="789"/>
      <c r="TAF94" s="789"/>
      <c r="TAG94" s="789"/>
      <c r="TAH94" s="789"/>
      <c r="TAI94" s="789"/>
      <c r="TAJ94" s="789"/>
      <c r="TAK94" s="789"/>
      <c r="TAL94" s="789"/>
      <c r="TAM94" s="789"/>
      <c r="TAN94" s="789"/>
      <c r="TAO94" s="789"/>
      <c r="TAP94" s="789"/>
      <c r="TAQ94" s="789"/>
      <c r="TAR94" s="789"/>
      <c r="TAS94" s="789"/>
      <c r="TAT94" s="789"/>
      <c r="TAU94" s="789"/>
      <c r="TAV94" s="789"/>
      <c r="TAW94" s="789"/>
      <c r="TAX94" s="789"/>
      <c r="TAY94" s="789"/>
      <c r="TAZ94" s="789"/>
      <c r="TBA94" s="789"/>
      <c r="TBB94" s="789"/>
      <c r="TBC94" s="789"/>
      <c r="TBD94" s="789"/>
      <c r="TBE94" s="789"/>
      <c r="TBF94" s="789"/>
      <c r="TBG94" s="789"/>
      <c r="TBH94" s="789"/>
      <c r="TBI94" s="789"/>
      <c r="TBJ94" s="789"/>
      <c r="TBK94" s="789"/>
      <c r="TBL94" s="789"/>
      <c r="TBM94" s="789"/>
      <c r="TBN94" s="789"/>
      <c r="TBO94" s="789"/>
      <c r="TBP94" s="789"/>
      <c r="TBQ94" s="789"/>
      <c r="TBR94" s="789"/>
      <c r="TBS94" s="789"/>
      <c r="TBT94" s="789"/>
      <c r="TBU94" s="789"/>
      <c r="TBV94" s="789"/>
      <c r="TBW94" s="789"/>
      <c r="TBX94" s="789"/>
      <c r="TBY94" s="789"/>
      <c r="TBZ94" s="789"/>
      <c r="TCA94" s="789"/>
      <c r="TCB94" s="789"/>
      <c r="TCC94" s="789"/>
      <c r="TCD94" s="789"/>
      <c r="TCE94" s="789"/>
      <c r="TCF94" s="789"/>
      <c r="TCG94" s="789"/>
      <c r="TCH94" s="789"/>
      <c r="TCI94" s="789"/>
      <c r="TCJ94" s="789"/>
      <c r="TCK94" s="789"/>
      <c r="TCL94" s="789"/>
      <c r="TCM94" s="789"/>
      <c r="TCN94" s="789"/>
      <c r="TCO94" s="789"/>
      <c r="TCP94" s="789"/>
      <c r="TCQ94" s="789"/>
      <c r="TCR94" s="789"/>
      <c r="TCS94" s="789"/>
      <c r="TCT94" s="789"/>
      <c r="TCU94" s="789"/>
      <c r="TCV94" s="789"/>
      <c r="TCW94" s="789"/>
      <c r="TCX94" s="789"/>
      <c r="TCY94" s="789"/>
      <c r="TCZ94" s="789"/>
      <c r="TDA94" s="789"/>
      <c r="TDB94" s="789"/>
      <c r="TDC94" s="789"/>
      <c r="TDD94" s="789"/>
      <c r="TDE94" s="789"/>
      <c r="TDF94" s="789"/>
      <c r="TDG94" s="789"/>
      <c r="TDH94" s="789"/>
      <c r="TDI94" s="789"/>
      <c r="TDJ94" s="789"/>
      <c r="TDK94" s="789"/>
      <c r="TDL94" s="789"/>
      <c r="TDM94" s="789"/>
      <c r="TDN94" s="789"/>
      <c r="TDO94" s="789"/>
      <c r="TDP94" s="789"/>
      <c r="TDQ94" s="789"/>
      <c r="TDR94" s="789"/>
      <c r="TDS94" s="789"/>
      <c r="TDT94" s="789"/>
      <c r="TDU94" s="789"/>
      <c r="TDV94" s="789"/>
      <c r="TDW94" s="789"/>
      <c r="TDX94" s="789"/>
      <c r="TDY94" s="789"/>
      <c r="TDZ94" s="789"/>
      <c r="TEA94" s="789"/>
      <c r="TEB94" s="789"/>
      <c r="TEC94" s="789"/>
      <c r="TED94" s="789"/>
      <c r="TEE94" s="789"/>
      <c r="TEF94" s="789"/>
      <c r="TEG94" s="789"/>
      <c r="TEH94" s="789"/>
      <c r="TEI94" s="789"/>
      <c r="TEJ94" s="789"/>
      <c r="TEK94" s="789"/>
      <c r="TEL94" s="789"/>
      <c r="TEM94" s="789"/>
      <c r="TEN94" s="789"/>
      <c r="TEO94" s="789"/>
      <c r="TEP94" s="789"/>
      <c r="TEQ94" s="789"/>
      <c r="TER94" s="789"/>
      <c r="TES94" s="789"/>
      <c r="TET94" s="789"/>
      <c r="TEU94" s="789"/>
      <c r="TEV94" s="789"/>
      <c r="TEW94" s="789"/>
      <c r="TEX94" s="789"/>
      <c r="TEY94" s="789"/>
      <c r="TEZ94" s="789"/>
      <c r="TFA94" s="789"/>
      <c r="TFB94" s="789"/>
      <c r="TFC94" s="789"/>
      <c r="TFD94" s="789"/>
      <c r="TFE94" s="789"/>
      <c r="TFF94" s="789"/>
      <c r="TFG94" s="789"/>
      <c r="TFH94" s="789"/>
      <c r="TFI94" s="789"/>
      <c r="TFJ94" s="789"/>
      <c r="TFK94" s="789"/>
      <c r="TFL94" s="789"/>
      <c r="TFM94" s="789"/>
      <c r="TFN94" s="789"/>
      <c r="TFO94" s="789"/>
      <c r="TFP94" s="789"/>
      <c r="TFQ94" s="789"/>
      <c r="TFR94" s="789"/>
      <c r="TFS94" s="789"/>
      <c r="TFT94" s="789"/>
      <c r="TFU94" s="789"/>
      <c r="TFV94" s="789"/>
      <c r="TFW94" s="789"/>
      <c r="TFX94" s="789"/>
      <c r="TFY94" s="789"/>
      <c r="TFZ94" s="789"/>
      <c r="TGA94" s="789"/>
      <c r="TGB94" s="789"/>
      <c r="TGC94" s="789"/>
      <c r="TGD94" s="789"/>
      <c r="TGE94" s="789"/>
      <c r="TGF94" s="789"/>
      <c r="TGG94" s="789"/>
      <c r="TGH94" s="789"/>
      <c r="TGI94" s="789"/>
      <c r="TGJ94" s="789"/>
      <c r="TGK94" s="789"/>
      <c r="TGL94" s="789"/>
      <c r="TGM94" s="789"/>
      <c r="TGN94" s="789"/>
      <c r="TGO94" s="789"/>
      <c r="TGP94" s="789"/>
      <c r="TGQ94" s="789"/>
      <c r="TGR94" s="789"/>
      <c r="TGS94" s="789"/>
      <c r="TGT94" s="789"/>
      <c r="TGU94" s="789"/>
      <c r="TGV94" s="789"/>
      <c r="TGW94" s="789"/>
      <c r="TGX94" s="789"/>
      <c r="TGY94" s="789"/>
      <c r="TGZ94" s="789"/>
      <c r="THA94" s="789"/>
      <c r="THB94" s="789"/>
      <c r="THC94" s="789"/>
      <c r="THD94" s="789"/>
      <c r="THE94" s="789"/>
      <c r="THF94" s="789"/>
      <c r="THG94" s="789"/>
      <c r="THH94" s="789"/>
      <c r="THI94" s="789"/>
      <c r="THJ94" s="789"/>
      <c r="THK94" s="789"/>
      <c r="THL94" s="789"/>
      <c r="THM94" s="789"/>
      <c r="THN94" s="789"/>
      <c r="THO94" s="789"/>
      <c r="THP94" s="789"/>
      <c r="THQ94" s="789"/>
      <c r="THR94" s="789"/>
      <c r="THS94" s="789"/>
      <c r="THT94" s="789"/>
      <c r="THU94" s="789"/>
      <c r="THV94" s="789"/>
      <c r="THW94" s="789"/>
      <c r="THX94" s="789"/>
      <c r="THY94" s="789"/>
      <c r="THZ94" s="789"/>
      <c r="TIA94" s="789"/>
      <c r="TIB94" s="789"/>
      <c r="TIC94" s="789"/>
      <c r="TID94" s="789"/>
      <c r="TIE94" s="789"/>
      <c r="TIF94" s="789"/>
      <c r="TIG94" s="789"/>
      <c r="TIH94" s="789"/>
      <c r="TII94" s="789"/>
      <c r="TIJ94" s="789"/>
      <c r="TIK94" s="789"/>
      <c r="TIL94" s="789"/>
      <c r="TIM94" s="789"/>
      <c r="TIN94" s="789"/>
      <c r="TIO94" s="789"/>
      <c r="TIP94" s="789"/>
      <c r="TIQ94" s="789"/>
      <c r="TIR94" s="789"/>
      <c r="TIS94" s="789"/>
      <c r="TIT94" s="789"/>
      <c r="TIU94" s="789"/>
      <c r="TIV94" s="789"/>
      <c r="TIW94" s="789"/>
      <c r="TIX94" s="789"/>
      <c r="TIY94" s="789"/>
      <c r="TIZ94" s="789"/>
      <c r="TJA94" s="789"/>
      <c r="TJB94" s="789"/>
      <c r="TJC94" s="789"/>
      <c r="TJD94" s="789"/>
      <c r="TJE94" s="789"/>
      <c r="TJF94" s="789"/>
      <c r="TJG94" s="789"/>
      <c r="TJH94" s="789"/>
      <c r="TJI94" s="789"/>
      <c r="TJJ94" s="789"/>
      <c r="TJK94" s="789"/>
      <c r="TJL94" s="789"/>
      <c r="TJM94" s="789"/>
      <c r="TJN94" s="789"/>
      <c r="TJO94" s="789"/>
      <c r="TJP94" s="789"/>
      <c r="TJQ94" s="789"/>
      <c r="TJR94" s="789"/>
      <c r="TJS94" s="789"/>
      <c r="TJT94" s="789"/>
      <c r="TJU94" s="789"/>
      <c r="TJV94" s="789"/>
      <c r="TJW94" s="789"/>
      <c r="TJX94" s="789"/>
      <c r="TJY94" s="789"/>
      <c r="TJZ94" s="789"/>
      <c r="TKA94" s="789"/>
      <c r="TKB94" s="789"/>
      <c r="TKC94" s="789"/>
      <c r="TKD94" s="789"/>
      <c r="TKE94" s="789"/>
      <c r="TKF94" s="789"/>
      <c r="TKG94" s="789"/>
      <c r="TKH94" s="789"/>
      <c r="TKI94" s="789"/>
      <c r="TKJ94" s="789"/>
      <c r="TKK94" s="789"/>
      <c r="TKL94" s="789"/>
      <c r="TKM94" s="789"/>
      <c r="TKN94" s="789"/>
      <c r="TKO94" s="789"/>
      <c r="TKP94" s="789"/>
      <c r="TKQ94" s="789"/>
      <c r="TKR94" s="789"/>
      <c r="TKS94" s="789"/>
      <c r="TKT94" s="789"/>
      <c r="TKU94" s="789"/>
      <c r="TKV94" s="789"/>
      <c r="TKW94" s="789"/>
      <c r="TKX94" s="789"/>
      <c r="TKY94" s="789"/>
      <c r="TKZ94" s="789"/>
      <c r="TLA94" s="789"/>
      <c r="TLB94" s="789"/>
      <c r="TLC94" s="789"/>
      <c r="TLD94" s="789"/>
      <c r="TLE94" s="789"/>
      <c r="TLF94" s="789"/>
      <c r="TLG94" s="789"/>
      <c r="TLH94" s="789"/>
      <c r="TLI94" s="789"/>
      <c r="TLJ94" s="789"/>
      <c r="TLK94" s="789"/>
      <c r="TLL94" s="789"/>
      <c r="TLM94" s="789"/>
      <c r="TLN94" s="789"/>
      <c r="TLO94" s="789"/>
      <c r="TLP94" s="789"/>
      <c r="TLQ94" s="789"/>
      <c r="TLR94" s="789"/>
      <c r="TLS94" s="789"/>
      <c r="TLT94" s="789"/>
      <c r="TLU94" s="789"/>
      <c r="TLV94" s="789"/>
      <c r="TLW94" s="789"/>
      <c r="TLX94" s="789"/>
      <c r="TLY94" s="789"/>
      <c r="TLZ94" s="789"/>
      <c r="TMA94" s="789"/>
      <c r="TMB94" s="789"/>
      <c r="TMC94" s="789"/>
      <c r="TMD94" s="789"/>
      <c r="TME94" s="789"/>
      <c r="TMF94" s="789"/>
      <c r="TMG94" s="789"/>
      <c r="TMH94" s="789"/>
      <c r="TMI94" s="789"/>
      <c r="TMJ94" s="789"/>
      <c r="TMK94" s="789"/>
      <c r="TML94" s="789"/>
      <c r="TMM94" s="789"/>
      <c r="TMN94" s="789"/>
      <c r="TMO94" s="789"/>
      <c r="TMP94" s="789"/>
      <c r="TMQ94" s="789"/>
      <c r="TMR94" s="789"/>
      <c r="TMS94" s="789"/>
      <c r="TMT94" s="789"/>
      <c r="TMU94" s="789"/>
      <c r="TMV94" s="789"/>
      <c r="TMW94" s="789"/>
      <c r="TMX94" s="789"/>
      <c r="TMY94" s="789"/>
      <c r="TMZ94" s="789"/>
      <c r="TNA94" s="789"/>
      <c r="TNB94" s="789"/>
      <c r="TNC94" s="789"/>
      <c r="TND94" s="789"/>
      <c r="TNE94" s="789"/>
      <c r="TNF94" s="789"/>
      <c r="TNG94" s="789"/>
      <c r="TNH94" s="789"/>
      <c r="TNI94" s="789"/>
      <c r="TNJ94" s="789"/>
      <c r="TNK94" s="789"/>
      <c r="TNL94" s="789"/>
      <c r="TNM94" s="789"/>
      <c r="TNN94" s="789"/>
      <c r="TNO94" s="789"/>
      <c r="TNP94" s="789"/>
      <c r="TNQ94" s="789"/>
      <c r="TNR94" s="789"/>
      <c r="TNS94" s="789"/>
      <c r="TNT94" s="789"/>
      <c r="TNU94" s="789"/>
      <c r="TNV94" s="789"/>
      <c r="TNW94" s="789"/>
      <c r="TNX94" s="789"/>
      <c r="TNY94" s="789"/>
      <c r="TNZ94" s="789"/>
      <c r="TOA94" s="789"/>
      <c r="TOB94" s="789"/>
      <c r="TOC94" s="789"/>
      <c r="TOD94" s="789"/>
      <c r="TOE94" s="789"/>
      <c r="TOF94" s="789"/>
      <c r="TOG94" s="789"/>
      <c r="TOH94" s="789"/>
      <c r="TOI94" s="789"/>
      <c r="TOJ94" s="789"/>
      <c r="TOK94" s="789"/>
      <c r="TOL94" s="789"/>
      <c r="TOM94" s="789"/>
      <c r="TON94" s="789"/>
      <c r="TOO94" s="789"/>
      <c r="TOP94" s="789"/>
      <c r="TOQ94" s="789"/>
      <c r="TOR94" s="789"/>
      <c r="TOS94" s="789"/>
      <c r="TOT94" s="789"/>
      <c r="TOU94" s="789"/>
      <c r="TOV94" s="789"/>
      <c r="TOW94" s="789"/>
      <c r="TOX94" s="789"/>
      <c r="TOY94" s="789"/>
      <c r="TOZ94" s="789"/>
      <c r="TPA94" s="789"/>
      <c r="TPB94" s="789"/>
      <c r="TPC94" s="789"/>
      <c r="TPD94" s="789"/>
      <c r="TPE94" s="789"/>
      <c r="TPF94" s="789"/>
      <c r="TPG94" s="789"/>
      <c r="TPH94" s="789"/>
      <c r="TPI94" s="789"/>
      <c r="TPJ94" s="789"/>
      <c r="TPK94" s="789"/>
      <c r="TPL94" s="789"/>
      <c r="TPM94" s="789"/>
      <c r="TPN94" s="789"/>
      <c r="TPO94" s="789"/>
      <c r="TPP94" s="789"/>
      <c r="TPQ94" s="789"/>
      <c r="TPR94" s="789"/>
      <c r="TPS94" s="789"/>
      <c r="TPT94" s="789"/>
      <c r="TPU94" s="789"/>
      <c r="TPV94" s="789"/>
      <c r="TPW94" s="789"/>
      <c r="TPX94" s="789"/>
      <c r="TPY94" s="789"/>
      <c r="TPZ94" s="789"/>
      <c r="TQA94" s="789"/>
      <c r="TQB94" s="789"/>
      <c r="TQC94" s="789"/>
      <c r="TQD94" s="789"/>
      <c r="TQE94" s="789"/>
      <c r="TQF94" s="789"/>
      <c r="TQG94" s="789"/>
      <c r="TQH94" s="789"/>
      <c r="TQI94" s="789"/>
      <c r="TQJ94" s="789"/>
      <c r="TQK94" s="789"/>
      <c r="TQL94" s="789"/>
      <c r="TQM94" s="789"/>
      <c r="TQN94" s="789"/>
      <c r="TQO94" s="789"/>
      <c r="TQP94" s="789"/>
      <c r="TQQ94" s="789"/>
      <c r="TQR94" s="789"/>
      <c r="TQS94" s="789"/>
      <c r="TQT94" s="789"/>
      <c r="TQU94" s="789"/>
      <c r="TQV94" s="789"/>
      <c r="TQW94" s="789"/>
      <c r="TQX94" s="789"/>
      <c r="TQY94" s="789"/>
      <c r="TQZ94" s="789"/>
      <c r="TRA94" s="789"/>
      <c r="TRB94" s="789"/>
      <c r="TRC94" s="789"/>
      <c r="TRD94" s="789"/>
      <c r="TRE94" s="789"/>
      <c r="TRF94" s="789"/>
      <c r="TRG94" s="789"/>
      <c r="TRH94" s="789"/>
      <c r="TRI94" s="789"/>
      <c r="TRJ94" s="789"/>
      <c r="TRK94" s="789"/>
      <c r="TRL94" s="789"/>
      <c r="TRM94" s="789"/>
      <c r="TRN94" s="789"/>
      <c r="TRO94" s="789"/>
      <c r="TRP94" s="789"/>
      <c r="TRQ94" s="789"/>
      <c r="TRR94" s="789"/>
      <c r="TRS94" s="789"/>
      <c r="TRT94" s="789"/>
      <c r="TRU94" s="789"/>
      <c r="TRV94" s="789"/>
      <c r="TRW94" s="789"/>
      <c r="TRX94" s="789"/>
      <c r="TRY94" s="789"/>
      <c r="TRZ94" s="789"/>
      <c r="TSA94" s="789"/>
      <c r="TSB94" s="789"/>
      <c r="TSC94" s="789"/>
      <c r="TSD94" s="789"/>
      <c r="TSE94" s="789"/>
      <c r="TSF94" s="789"/>
      <c r="TSG94" s="789"/>
      <c r="TSH94" s="789"/>
      <c r="TSI94" s="789"/>
      <c r="TSJ94" s="789"/>
      <c r="TSK94" s="789"/>
      <c r="TSL94" s="789"/>
      <c r="TSM94" s="789"/>
      <c r="TSN94" s="789"/>
      <c r="TSO94" s="789"/>
      <c r="TSP94" s="789"/>
      <c r="TSQ94" s="789"/>
      <c r="TSR94" s="789"/>
      <c r="TSS94" s="789"/>
      <c r="TST94" s="789"/>
      <c r="TSU94" s="789"/>
      <c r="TSV94" s="789"/>
      <c r="TSW94" s="789"/>
      <c r="TSX94" s="789"/>
      <c r="TSY94" s="789"/>
      <c r="TSZ94" s="789"/>
      <c r="TTA94" s="789"/>
      <c r="TTB94" s="789"/>
      <c r="TTC94" s="789"/>
      <c r="TTD94" s="789"/>
      <c r="TTE94" s="789"/>
      <c r="TTF94" s="789"/>
      <c r="TTG94" s="789"/>
      <c r="TTH94" s="789"/>
      <c r="TTI94" s="789"/>
      <c r="TTJ94" s="789"/>
      <c r="TTK94" s="789"/>
      <c r="TTL94" s="789"/>
      <c r="TTM94" s="789"/>
      <c r="TTN94" s="789"/>
      <c r="TTO94" s="789"/>
      <c r="TTP94" s="789"/>
      <c r="TTQ94" s="789"/>
      <c r="TTR94" s="789"/>
      <c r="TTS94" s="789"/>
      <c r="TTT94" s="789"/>
      <c r="TTU94" s="789"/>
      <c r="TTV94" s="789"/>
      <c r="TTW94" s="789"/>
      <c r="TTX94" s="789"/>
      <c r="TTY94" s="789"/>
      <c r="TTZ94" s="789"/>
      <c r="TUA94" s="789"/>
      <c r="TUB94" s="789"/>
      <c r="TUC94" s="789"/>
      <c r="TUD94" s="789"/>
      <c r="TUE94" s="789"/>
      <c r="TUF94" s="789"/>
      <c r="TUG94" s="789"/>
      <c r="TUH94" s="789"/>
      <c r="TUI94" s="789"/>
      <c r="TUJ94" s="789"/>
      <c r="TUK94" s="789"/>
      <c r="TUL94" s="789"/>
      <c r="TUM94" s="789"/>
      <c r="TUN94" s="789"/>
      <c r="TUO94" s="789"/>
      <c r="TUP94" s="789"/>
      <c r="TUQ94" s="789"/>
      <c r="TUR94" s="789"/>
      <c r="TUS94" s="789"/>
      <c r="TUT94" s="789"/>
      <c r="TUU94" s="789"/>
      <c r="TUV94" s="789"/>
      <c r="TUW94" s="789"/>
      <c r="TUX94" s="789"/>
      <c r="TUY94" s="789"/>
      <c r="TUZ94" s="789"/>
      <c r="TVA94" s="789"/>
      <c r="TVB94" s="789"/>
      <c r="TVC94" s="789"/>
      <c r="TVD94" s="789"/>
      <c r="TVE94" s="789"/>
      <c r="TVF94" s="789"/>
      <c r="TVG94" s="789"/>
      <c r="TVH94" s="789"/>
      <c r="TVI94" s="789"/>
      <c r="TVJ94" s="789"/>
      <c r="TVK94" s="789"/>
      <c r="TVL94" s="789"/>
      <c r="TVM94" s="789"/>
      <c r="TVN94" s="789"/>
      <c r="TVO94" s="789"/>
      <c r="TVP94" s="789"/>
      <c r="TVQ94" s="789"/>
      <c r="TVR94" s="789"/>
      <c r="TVS94" s="789"/>
      <c r="TVT94" s="789"/>
      <c r="TVU94" s="789"/>
      <c r="TVV94" s="789"/>
      <c r="TVW94" s="789"/>
      <c r="TVX94" s="789"/>
      <c r="TVY94" s="789"/>
      <c r="TVZ94" s="789"/>
      <c r="TWA94" s="789"/>
      <c r="TWB94" s="789"/>
      <c r="TWC94" s="789"/>
      <c r="TWD94" s="789"/>
      <c r="TWE94" s="789"/>
      <c r="TWF94" s="789"/>
      <c r="TWG94" s="789"/>
      <c r="TWH94" s="789"/>
      <c r="TWI94" s="789"/>
      <c r="TWJ94" s="789"/>
      <c r="TWK94" s="789"/>
      <c r="TWL94" s="789"/>
      <c r="TWM94" s="789"/>
      <c r="TWN94" s="789"/>
      <c r="TWO94" s="789"/>
      <c r="TWP94" s="789"/>
      <c r="TWQ94" s="789"/>
      <c r="TWR94" s="789"/>
      <c r="TWS94" s="789"/>
      <c r="TWT94" s="789"/>
      <c r="TWU94" s="789"/>
      <c r="TWV94" s="789"/>
      <c r="TWW94" s="789"/>
      <c r="TWX94" s="789"/>
      <c r="TWY94" s="789"/>
      <c r="TWZ94" s="789"/>
      <c r="TXA94" s="789"/>
      <c r="TXB94" s="789"/>
      <c r="TXC94" s="789"/>
      <c r="TXD94" s="789"/>
      <c r="TXE94" s="789"/>
      <c r="TXF94" s="789"/>
      <c r="TXG94" s="789"/>
      <c r="TXH94" s="789"/>
      <c r="TXI94" s="789"/>
      <c r="TXJ94" s="789"/>
      <c r="TXK94" s="789"/>
      <c r="TXL94" s="789"/>
      <c r="TXM94" s="789"/>
      <c r="TXN94" s="789"/>
      <c r="TXO94" s="789"/>
      <c r="TXP94" s="789"/>
      <c r="TXQ94" s="789"/>
      <c r="TXR94" s="789"/>
      <c r="TXS94" s="789"/>
      <c r="TXT94" s="789"/>
      <c r="TXU94" s="789"/>
      <c r="TXV94" s="789"/>
      <c r="TXW94" s="789"/>
      <c r="TXX94" s="789"/>
      <c r="TXY94" s="789"/>
      <c r="TXZ94" s="789"/>
      <c r="TYA94" s="789"/>
      <c r="TYB94" s="789"/>
      <c r="TYC94" s="789"/>
      <c r="TYD94" s="789"/>
      <c r="TYE94" s="789"/>
      <c r="TYF94" s="789"/>
      <c r="TYG94" s="789"/>
      <c r="TYH94" s="789"/>
      <c r="TYI94" s="789"/>
      <c r="TYJ94" s="789"/>
      <c r="TYK94" s="789"/>
      <c r="TYL94" s="789"/>
      <c r="TYM94" s="789"/>
      <c r="TYN94" s="789"/>
      <c r="TYO94" s="789"/>
      <c r="TYP94" s="789"/>
      <c r="TYQ94" s="789"/>
      <c r="TYR94" s="789"/>
      <c r="TYS94" s="789"/>
      <c r="TYT94" s="789"/>
      <c r="TYU94" s="789"/>
      <c r="TYV94" s="789"/>
      <c r="TYW94" s="789"/>
      <c r="TYX94" s="789"/>
      <c r="TYY94" s="789"/>
      <c r="TYZ94" s="789"/>
      <c r="TZA94" s="789"/>
      <c r="TZB94" s="789"/>
      <c r="TZC94" s="789"/>
      <c r="TZD94" s="789"/>
      <c r="TZE94" s="789"/>
      <c r="TZF94" s="789"/>
      <c r="TZG94" s="789"/>
      <c r="TZH94" s="789"/>
      <c r="TZI94" s="789"/>
      <c r="TZJ94" s="789"/>
      <c r="TZK94" s="789"/>
      <c r="TZL94" s="789"/>
      <c r="TZM94" s="789"/>
      <c r="TZN94" s="789"/>
      <c r="TZO94" s="789"/>
      <c r="TZP94" s="789"/>
      <c r="TZQ94" s="789"/>
      <c r="TZR94" s="789"/>
      <c r="TZS94" s="789"/>
      <c r="TZT94" s="789"/>
      <c r="TZU94" s="789"/>
      <c r="TZV94" s="789"/>
      <c r="TZW94" s="789"/>
      <c r="TZX94" s="789"/>
      <c r="TZY94" s="789"/>
      <c r="TZZ94" s="789"/>
      <c r="UAA94" s="789"/>
      <c r="UAB94" s="789"/>
      <c r="UAC94" s="789"/>
      <c r="UAD94" s="789"/>
      <c r="UAE94" s="789"/>
      <c r="UAF94" s="789"/>
      <c r="UAG94" s="789"/>
      <c r="UAH94" s="789"/>
      <c r="UAI94" s="789"/>
      <c r="UAJ94" s="789"/>
      <c r="UAK94" s="789"/>
      <c r="UAL94" s="789"/>
      <c r="UAM94" s="789"/>
      <c r="UAN94" s="789"/>
      <c r="UAO94" s="789"/>
      <c r="UAP94" s="789"/>
      <c r="UAQ94" s="789"/>
      <c r="UAR94" s="789"/>
      <c r="UAS94" s="789"/>
      <c r="UAT94" s="789"/>
      <c r="UAU94" s="789"/>
      <c r="UAV94" s="789"/>
      <c r="UAW94" s="789"/>
      <c r="UAX94" s="789"/>
      <c r="UAY94" s="789"/>
      <c r="UAZ94" s="789"/>
      <c r="UBA94" s="789"/>
      <c r="UBB94" s="789"/>
      <c r="UBC94" s="789"/>
      <c r="UBD94" s="789"/>
      <c r="UBE94" s="789"/>
      <c r="UBF94" s="789"/>
      <c r="UBG94" s="789"/>
      <c r="UBH94" s="789"/>
      <c r="UBI94" s="789"/>
      <c r="UBJ94" s="789"/>
      <c r="UBK94" s="789"/>
      <c r="UBL94" s="789"/>
      <c r="UBM94" s="789"/>
      <c r="UBN94" s="789"/>
      <c r="UBO94" s="789"/>
      <c r="UBP94" s="789"/>
      <c r="UBQ94" s="789"/>
      <c r="UBR94" s="789"/>
      <c r="UBS94" s="789"/>
      <c r="UBT94" s="789"/>
      <c r="UBU94" s="789"/>
      <c r="UBV94" s="789"/>
      <c r="UBW94" s="789"/>
      <c r="UBX94" s="789"/>
      <c r="UBY94" s="789"/>
      <c r="UBZ94" s="789"/>
      <c r="UCA94" s="789"/>
      <c r="UCB94" s="789"/>
      <c r="UCC94" s="789"/>
      <c r="UCD94" s="789"/>
      <c r="UCE94" s="789"/>
      <c r="UCF94" s="789"/>
      <c r="UCG94" s="789"/>
      <c r="UCH94" s="789"/>
      <c r="UCI94" s="789"/>
      <c r="UCJ94" s="789"/>
      <c r="UCK94" s="789"/>
      <c r="UCL94" s="789"/>
      <c r="UCM94" s="789"/>
      <c r="UCN94" s="789"/>
      <c r="UCO94" s="789"/>
      <c r="UCP94" s="789"/>
      <c r="UCQ94" s="789"/>
      <c r="UCR94" s="789"/>
      <c r="UCS94" s="789"/>
      <c r="UCT94" s="789"/>
      <c r="UCU94" s="789"/>
      <c r="UCV94" s="789"/>
      <c r="UCW94" s="789"/>
      <c r="UCX94" s="789"/>
      <c r="UCY94" s="789"/>
      <c r="UCZ94" s="789"/>
      <c r="UDA94" s="789"/>
      <c r="UDB94" s="789"/>
      <c r="UDC94" s="789"/>
      <c r="UDD94" s="789"/>
      <c r="UDE94" s="789"/>
      <c r="UDF94" s="789"/>
      <c r="UDG94" s="789"/>
      <c r="UDH94" s="789"/>
      <c r="UDI94" s="789"/>
      <c r="UDJ94" s="789"/>
      <c r="UDK94" s="789"/>
      <c r="UDL94" s="789"/>
      <c r="UDM94" s="789"/>
      <c r="UDN94" s="789"/>
      <c r="UDO94" s="789"/>
      <c r="UDP94" s="789"/>
      <c r="UDQ94" s="789"/>
      <c r="UDR94" s="789"/>
      <c r="UDS94" s="789"/>
      <c r="UDT94" s="789"/>
      <c r="UDU94" s="789"/>
      <c r="UDV94" s="789"/>
      <c r="UDW94" s="789"/>
      <c r="UDX94" s="789"/>
      <c r="UDY94" s="789"/>
      <c r="UDZ94" s="789"/>
      <c r="UEA94" s="789"/>
      <c r="UEB94" s="789"/>
      <c r="UEC94" s="789"/>
      <c r="UED94" s="789"/>
      <c r="UEE94" s="789"/>
      <c r="UEF94" s="789"/>
      <c r="UEG94" s="789"/>
      <c r="UEH94" s="789"/>
      <c r="UEI94" s="789"/>
      <c r="UEJ94" s="789"/>
      <c r="UEK94" s="789"/>
      <c r="UEL94" s="789"/>
      <c r="UEM94" s="789"/>
      <c r="UEN94" s="789"/>
      <c r="UEO94" s="789"/>
      <c r="UEP94" s="789"/>
      <c r="UEQ94" s="789"/>
      <c r="UER94" s="789"/>
      <c r="UES94" s="789"/>
      <c r="UET94" s="789"/>
      <c r="UEU94" s="789"/>
      <c r="UEV94" s="789"/>
      <c r="UEW94" s="789"/>
      <c r="UEX94" s="789"/>
      <c r="UEY94" s="789"/>
      <c r="UEZ94" s="789"/>
      <c r="UFA94" s="789"/>
      <c r="UFB94" s="789"/>
      <c r="UFC94" s="789"/>
      <c r="UFD94" s="789"/>
      <c r="UFE94" s="789"/>
      <c r="UFF94" s="789"/>
      <c r="UFG94" s="789"/>
      <c r="UFH94" s="789"/>
      <c r="UFI94" s="789"/>
      <c r="UFJ94" s="789"/>
      <c r="UFK94" s="789"/>
      <c r="UFL94" s="789"/>
      <c r="UFM94" s="789"/>
      <c r="UFN94" s="789"/>
      <c r="UFO94" s="789"/>
      <c r="UFP94" s="789"/>
      <c r="UFQ94" s="789"/>
      <c r="UFR94" s="789"/>
      <c r="UFS94" s="789"/>
      <c r="UFT94" s="789"/>
      <c r="UFU94" s="789"/>
      <c r="UFV94" s="789"/>
      <c r="UFW94" s="789"/>
      <c r="UFX94" s="789"/>
      <c r="UFY94" s="789"/>
      <c r="UFZ94" s="789"/>
      <c r="UGA94" s="789"/>
      <c r="UGB94" s="789"/>
      <c r="UGC94" s="789"/>
      <c r="UGD94" s="789"/>
      <c r="UGE94" s="789"/>
      <c r="UGF94" s="789"/>
      <c r="UGG94" s="789"/>
      <c r="UGH94" s="789"/>
      <c r="UGI94" s="789"/>
      <c r="UGJ94" s="789"/>
      <c r="UGK94" s="789"/>
      <c r="UGL94" s="789"/>
      <c r="UGM94" s="789"/>
      <c r="UGN94" s="789"/>
      <c r="UGO94" s="789"/>
      <c r="UGP94" s="789"/>
      <c r="UGQ94" s="789"/>
      <c r="UGR94" s="789"/>
      <c r="UGS94" s="789"/>
      <c r="UGT94" s="789"/>
      <c r="UGU94" s="789"/>
      <c r="UGV94" s="789"/>
      <c r="UGW94" s="789"/>
      <c r="UGX94" s="789"/>
      <c r="UGY94" s="789"/>
      <c r="UGZ94" s="789"/>
      <c r="UHA94" s="789"/>
      <c r="UHB94" s="789"/>
      <c r="UHC94" s="789"/>
      <c r="UHD94" s="789"/>
      <c r="UHE94" s="789"/>
      <c r="UHF94" s="789"/>
      <c r="UHG94" s="789"/>
      <c r="UHH94" s="789"/>
      <c r="UHI94" s="789"/>
      <c r="UHJ94" s="789"/>
      <c r="UHK94" s="789"/>
      <c r="UHL94" s="789"/>
      <c r="UHM94" s="789"/>
      <c r="UHN94" s="789"/>
      <c r="UHO94" s="789"/>
      <c r="UHP94" s="789"/>
      <c r="UHQ94" s="789"/>
      <c r="UHR94" s="789"/>
      <c r="UHS94" s="789"/>
      <c r="UHT94" s="789"/>
      <c r="UHU94" s="789"/>
      <c r="UHV94" s="789"/>
      <c r="UHW94" s="789"/>
      <c r="UHX94" s="789"/>
      <c r="UHY94" s="789"/>
      <c r="UHZ94" s="789"/>
      <c r="UIA94" s="789"/>
      <c r="UIB94" s="789"/>
      <c r="UIC94" s="789"/>
      <c r="UID94" s="789"/>
      <c r="UIE94" s="789"/>
      <c r="UIF94" s="789"/>
      <c r="UIG94" s="789"/>
      <c r="UIH94" s="789"/>
      <c r="UII94" s="789"/>
      <c r="UIJ94" s="789"/>
      <c r="UIK94" s="789"/>
      <c r="UIL94" s="789"/>
      <c r="UIM94" s="789"/>
      <c r="UIN94" s="789"/>
      <c r="UIO94" s="789"/>
      <c r="UIP94" s="789"/>
      <c r="UIQ94" s="789"/>
      <c r="UIR94" s="789"/>
      <c r="UIS94" s="789"/>
      <c r="UIT94" s="789"/>
      <c r="UIU94" s="789"/>
      <c r="UIV94" s="789"/>
      <c r="UIW94" s="789"/>
      <c r="UIX94" s="789"/>
      <c r="UIY94" s="789"/>
      <c r="UIZ94" s="789"/>
      <c r="UJA94" s="789"/>
      <c r="UJB94" s="789"/>
      <c r="UJC94" s="789"/>
      <c r="UJD94" s="789"/>
      <c r="UJE94" s="789"/>
      <c r="UJF94" s="789"/>
      <c r="UJG94" s="789"/>
      <c r="UJH94" s="789"/>
      <c r="UJI94" s="789"/>
      <c r="UJJ94" s="789"/>
      <c r="UJK94" s="789"/>
      <c r="UJL94" s="789"/>
      <c r="UJM94" s="789"/>
      <c r="UJN94" s="789"/>
      <c r="UJO94" s="789"/>
      <c r="UJP94" s="789"/>
      <c r="UJQ94" s="789"/>
      <c r="UJR94" s="789"/>
      <c r="UJS94" s="789"/>
      <c r="UJT94" s="789"/>
      <c r="UJU94" s="789"/>
      <c r="UJV94" s="789"/>
      <c r="UJW94" s="789"/>
      <c r="UJX94" s="789"/>
      <c r="UJY94" s="789"/>
      <c r="UJZ94" s="789"/>
      <c r="UKA94" s="789"/>
      <c r="UKB94" s="789"/>
      <c r="UKC94" s="789"/>
      <c r="UKD94" s="789"/>
      <c r="UKE94" s="789"/>
      <c r="UKF94" s="789"/>
      <c r="UKG94" s="789"/>
      <c r="UKH94" s="789"/>
      <c r="UKI94" s="789"/>
      <c r="UKJ94" s="789"/>
      <c r="UKK94" s="789"/>
      <c r="UKL94" s="789"/>
      <c r="UKM94" s="789"/>
      <c r="UKN94" s="789"/>
      <c r="UKO94" s="789"/>
      <c r="UKP94" s="789"/>
      <c r="UKQ94" s="789"/>
      <c r="UKR94" s="789"/>
      <c r="UKS94" s="789"/>
      <c r="UKT94" s="789"/>
      <c r="UKU94" s="789"/>
      <c r="UKV94" s="789"/>
      <c r="UKW94" s="789"/>
      <c r="UKX94" s="789"/>
      <c r="UKY94" s="789"/>
      <c r="UKZ94" s="789"/>
      <c r="ULA94" s="789"/>
      <c r="ULB94" s="789"/>
      <c r="ULC94" s="789"/>
      <c r="ULD94" s="789"/>
      <c r="ULE94" s="789"/>
      <c r="ULF94" s="789"/>
      <c r="ULG94" s="789"/>
      <c r="ULH94" s="789"/>
      <c r="ULI94" s="789"/>
      <c r="ULJ94" s="789"/>
      <c r="ULK94" s="789"/>
      <c r="ULL94" s="789"/>
      <c r="ULM94" s="789"/>
      <c r="ULN94" s="789"/>
      <c r="ULO94" s="789"/>
      <c r="ULP94" s="789"/>
      <c r="ULQ94" s="789"/>
      <c r="ULR94" s="789"/>
      <c r="ULS94" s="789"/>
      <c r="ULT94" s="789"/>
      <c r="ULU94" s="789"/>
      <c r="ULV94" s="789"/>
      <c r="ULW94" s="789"/>
      <c r="ULX94" s="789"/>
      <c r="ULY94" s="789"/>
      <c r="ULZ94" s="789"/>
      <c r="UMA94" s="789"/>
      <c r="UMB94" s="789"/>
      <c r="UMC94" s="789"/>
      <c r="UMD94" s="789"/>
      <c r="UME94" s="789"/>
      <c r="UMF94" s="789"/>
      <c r="UMG94" s="789"/>
      <c r="UMH94" s="789"/>
      <c r="UMI94" s="789"/>
      <c r="UMJ94" s="789"/>
      <c r="UMK94" s="789"/>
      <c r="UML94" s="789"/>
      <c r="UMM94" s="789"/>
      <c r="UMN94" s="789"/>
      <c r="UMO94" s="789"/>
      <c r="UMP94" s="789"/>
      <c r="UMQ94" s="789"/>
      <c r="UMR94" s="789"/>
      <c r="UMS94" s="789"/>
      <c r="UMT94" s="789"/>
      <c r="UMU94" s="789"/>
      <c r="UMV94" s="789"/>
      <c r="UMW94" s="789"/>
      <c r="UMX94" s="789"/>
      <c r="UMY94" s="789"/>
      <c r="UMZ94" s="789"/>
      <c r="UNA94" s="789"/>
      <c r="UNB94" s="789"/>
      <c r="UNC94" s="789"/>
      <c r="UND94" s="789"/>
      <c r="UNE94" s="789"/>
      <c r="UNF94" s="789"/>
      <c r="UNG94" s="789"/>
      <c r="UNH94" s="789"/>
      <c r="UNI94" s="789"/>
      <c r="UNJ94" s="789"/>
      <c r="UNK94" s="789"/>
      <c r="UNL94" s="789"/>
      <c r="UNM94" s="789"/>
      <c r="UNN94" s="789"/>
      <c r="UNO94" s="789"/>
      <c r="UNP94" s="789"/>
      <c r="UNQ94" s="789"/>
      <c r="UNR94" s="789"/>
      <c r="UNS94" s="789"/>
      <c r="UNT94" s="789"/>
      <c r="UNU94" s="789"/>
      <c r="UNV94" s="789"/>
      <c r="UNW94" s="789"/>
      <c r="UNX94" s="789"/>
      <c r="UNY94" s="789"/>
      <c r="UNZ94" s="789"/>
      <c r="UOA94" s="789"/>
      <c r="UOB94" s="789"/>
      <c r="UOC94" s="789"/>
      <c r="UOD94" s="789"/>
      <c r="UOE94" s="789"/>
      <c r="UOF94" s="789"/>
      <c r="UOG94" s="789"/>
      <c r="UOH94" s="789"/>
      <c r="UOI94" s="789"/>
      <c r="UOJ94" s="789"/>
      <c r="UOK94" s="789"/>
      <c r="UOL94" s="789"/>
      <c r="UOM94" s="789"/>
      <c r="UON94" s="789"/>
      <c r="UOO94" s="789"/>
      <c r="UOP94" s="789"/>
      <c r="UOQ94" s="789"/>
      <c r="UOR94" s="789"/>
      <c r="UOS94" s="789"/>
      <c r="UOT94" s="789"/>
      <c r="UOU94" s="789"/>
      <c r="UOV94" s="789"/>
      <c r="UOW94" s="789"/>
      <c r="UOX94" s="789"/>
      <c r="UOY94" s="789"/>
      <c r="UOZ94" s="789"/>
      <c r="UPA94" s="789"/>
      <c r="UPB94" s="789"/>
      <c r="UPC94" s="789"/>
      <c r="UPD94" s="789"/>
      <c r="UPE94" s="789"/>
      <c r="UPF94" s="789"/>
      <c r="UPG94" s="789"/>
      <c r="UPH94" s="789"/>
      <c r="UPI94" s="789"/>
      <c r="UPJ94" s="789"/>
      <c r="UPK94" s="789"/>
      <c r="UPL94" s="789"/>
      <c r="UPM94" s="789"/>
      <c r="UPN94" s="789"/>
      <c r="UPO94" s="789"/>
      <c r="UPP94" s="789"/>
      <c r="UPQ94" s="789"/>
      <c r="UPR94" s="789"/>
      <c r="UPS94" s="789"/>
      <c r="UPT94" s="789"/>
      <c r="UPU94" s="789"/>
      <c r="UPV94" s="789"/>
      <c r="UPW94" s="789"/>
      <c r="UPX94" s="789"/>
      <c r="UPY94" s="789"/>
      <c r="UPZ94" s="789"/>
      <c r="UQA94" s="789"/>
      <c r="UQB94" s="789"/>
      <c r="UQC94" s="789"/>
      <c r="UQD94" s="789"/>
      <c r="UQE94" s="789"/>
      <c r="UQF94" s="789"/>
      <c r="UQG94" s="789"/>
      <c r="UQH94" s="789"/>
      <c r="UQI94" s="789"/>
      <c r="UQJ94" s="789"/>
      <c r="UQK94" s="789"/>
      <c r="UQL94" s="789"/>
      <c r="UQM94" s="789"/>
      <c r="UQN94" s="789"/>
      <c r="UQO94" s="789"/>
      <c r="UQP94" s="789"/>
      <c r="UQQ94" s="789"/>
      <c r="UQR94" s="789"/>
      <c r="UQS94" s="789"/>
      <c r="UQT94" s="789"/>
      <c r="UQU94" s="789"/>
      <c r="UQV94" s="789"/>
      <c r="UQW94" s="789"/>
      <c r="UQX94" s="789"/>
      <c r="UQY94" s="789"/>
      <c r="UQZ94" s="789"/>
      <c r="URA94" s="789"/>
      <c r="URB94" s="789"/>
      <c r="URC94" s="789"/>
      <c r="URD94" s="789"/>
      <c r="URE94" s="789"/>
      <c r="URF94" s="789"/>
      <c r="URG94" s="789"/>
      <c r="URH94" s="789"/>
      <c r="URI94" s="789"/>
      <c r="URJ94" s="789"/>
      <c r="URK94" s="789"/>
      <c r="URL94" s="789"/>
      <c r="URM94" s="789"/>
      <c r="URN94" s="789"/>
      <c r="URO94" s="789"/>
      <c r="URP94" s="789"/>
      <c r="URQ94" s="789"/>
      <c r="URR94" s="789"/>
      <c r="URS94" s="789"/>
      <c r="URT94" s="789"/>
      <c r="URU94" s="789"/>
      <c r="URV94" s="789"/>
      <c r="URW94" s="789"/>
      <c r="URX94" s="789"/>
      <c r="URY94" s="789"/>
      <c r="URZ94" s="789"/>
      <c r="USA94" s="789"/>
      <c r="USB94" s="789"/>
      <c r="USC94" s="789"/>
      <c r="USD94" s="789"/>
      <c r="USE94" s="789"/>
      <c r="USF94" s="789"/>
      <c r="USG94" s="789"/>
      <c r="USH94" s="789"/>
      <c r="USI94" s="789"/>
      <c r="USJ94" s="789"/>
      <c r="USK94" s="789"/>
      <c r="USL94" s="789"/>
      <c r="USM94" s="789"/>
      <c r="USN94" s="789"/>
      <c r="USO94" s="789"/>
      <c r="USP94" s="789"/>
      <c r="USQ94" s="789"/>
      <c r="USR94" s="789"/>
      <c r="USS94" s="789"/>
      <c r="UST94" s="789"/>
      <c r="USU94" s="789"/>
      <c r="USV94" s="789"/>
      <c r="USW94" s="789"/>
      <c r="USX94" s="789"/>
      <c r="USY94" s="789"/>
      <c r="USZ94" s="789"/>
      <c r="UTA94" s="789"/>
      <c r="UTB94" s="789"/>
      <c r="UTC94" s="789"/>
      <c r="UTD94" s="789"/>
      <c r="UTE94" s="789"/>
      <c r="UTF94" s="789"/>
      <c r="UTG94" s="789"/>
      <c r="UTH94" s="789"/>
      <c r="UTI94" s="789"/>
      <c r="UTJ94" s="789"/>
      <c r="UTK94" s="789"/>
      <c r="UTL94" s="789"/>
      <c r="UTM94" s="789"/>
      <c r="UTN94" s="789"/>
      <c r="UTO94" s="789"/>
      <c r="UTP94" s="789"/>
      <c r="UTQ94" s="789"/>
      <c r="UTR94" s="789"/>
      <c r="UTS94" s="789"/>
      <c r="UTT94" s="789"/>
      <c r="UTU94" s="789"/>
      <c r="UTV94" s="789"/>
      <c r="UTW94" s="789"/>
      <c r="UTX94" s="789"/>
      <c r="UTY94" s="789"/>
      <c r="UTZ94" s="789"/>
      <c r="UUA94" s="789"/>
      <c r="UUB94" s="789"/>
      <c r="UUC94" s="789"/>
      <c r="UUD94" s="789"/>
      <c r="UUE94" s="789"/>
      <c r="UUF94" s="789"/>
      <c r="UUG94" s="789"/>
      <c r="UUH94" s="789"/>
      <c r="UUI94" s="789"/>
      <c r="UUJ94" s="789"/>
      <c r="UUK94" s="789"/>
      <c r="UUL94" s="789"/>
      <c r="UUM94" s="789"/>
      <c r="UUN94" s="789"/>
      <c r="UUO94" s="789"/>
      <c r="UUP94" s="789"/>
      <c r="UUQ94" s="789"/>
      <c r="UUR94" s="789"/>
      <c r="UUS94" s="789"/>
      <c r="UUT94" s="789"/>
      <c r="UUU94" s="789"/>
      <c r="UUV94" s="789"/>
      <c r="UUW94" s="789"/>
      <c r="UUX94" s="789"/>
      <c r="UUY94" s="789"/>
      <c r="UUZ94" s="789"/>
      <c r="UVA94" s="789"/>
      <c r="UVB94" s="789"/>
      <c r="UVC94" s="789"/>
      <c r="UVD94" s="789"/>
      <c r="UVE94" s="789"/>
      <c r="UVF94" s="789"/>
      <c r="UVG94" s="789"/>
      <c r="UVH94" s="789"/>
      <c r="UVI94" s="789"/>
      <c r="UVJ94" s="789"/>
      <c r="UVK94" s="789"/>
      <c r="UVL94" s="789"/>
      <c r="UVM94" s="789"/>
      <c r="UVN94" s="789"/>
      <c r="UVO94" s="789"/>
      <c r="UVP94" s="789"/>
      <c r="UVQ94" s="789"/>
      <c r="UVR94" s="789"/>
      <c r="UVS94" s="789"/>
      <c r="UVT94" s="789"/>
      <c r="UVU94" s="789"/>
      <c r="UVV94" s="789"/>
      <c r="UVW94" s="789"/>
      <c r="UVX94" s="789"/>
      <c r="UVY94" s="789"/>
      <c r="UVZ94" s="789"/>
      <c r="UWA94" s="789"/>
      <c r="UWB94" s="789"/>
      <c r="UWC94" s="789"/>
      <c r="UWD94" s="789"/>
      <c r="UWE94" s="789"/>
      <c r="UWF94" s="789"/>
      <c r="UWG94" s="789"/>
      <c r="UWH94" s="789"/>
      <c r="UWI94" s="789"/>
      <c r="UWJ94" s="789"/>
      <c r="UWK94" s="789"/>
      <c r="UWL94" s="789"/>
      <c r="UWM94" s="789"/>
      <c r="UWN94" s="789"/>
      <c r="UWO94" s="789"/>
      <c r="UWP94" s="789"/>
      <c r="UWQ94" s="789"/>
      <c r="UWR94" s="789"/>
      <c r="UWS94" s="789"/>
      <c r="UWT94" s="789"/>
      <c r="UWU94" s="789"/>
      <c r="UWV94" s="789"/>
      <c r="UWW94" s="789"/>
      <c r="UWX94" s="789"/>
      <c r="UWY94" s="789"/>
      <c r="UWZ94" s="789"/>
      <c r="UXA94" s="789"/>
      <c r="UXB94" s="789"/>
      <c r="UXC94" s="789"/>
      <c r="UXD94" s="789"/>
      <c r="UXE94" s="789"/>
      <c r="UXF94" s="789"/>
      <c r="UXG94" s="789"/>
      <c r="UXH94" s="789"/>
      <c r="UXI94" s="789"/>
      <c r="UXJ94" s="789"/>
      <c r="UXK94" s="789"/>
      <c r="UXL94" s="789"/>
      <c r="UXM94" s="789"/>
      <c r="UXN94" s="789"/>
      <c r="UXO94" s="789"/>
      <c r="UXP94" s="789"/>
      <c r="UXQ94" s="789"/>
      <c r="UXR94" s="789"/>
      <c r="UXS94" s="789"/>
      <c r="UXT94" s="789"/>
      <c r="UXU94" s="789"/>
      <c r="UXV94" s="789"/>
      <c r="UXW94" s="789"/>
      <c r="UXX94" s="789"/>
      <c r="UXY94" s="789"/>
      <c r="UXZ94" s="789"/>
      <c r="UYA94" s="789"/>
      <c r="UYB94" s="789"/>
      <c r="UYC94" s="789"/>
      <c r="UYD94" s="789"/>
      <c r="UYE94" s="789"/>
      <c r="UYF94" s="789"/>
      <c r="UYG94" s="789"/>
      <c r="UYH94" s="789"/>
      <c r="UYI94" s="789"/>
      <c r="UYJ94" s="789"/>
      <c r="UYK94" s="789"/>
      <c r="UYL94" s="789"/>
      <c r="UYM94" s="789"/>
      <c r="UYN94" s="789"/>
      <c r="UYO94" s="789"/>
      <c r="UYP94" s="789"/>
      <c r="UYQ94" s="789"/>
      <c r="UYR94" s="789"/>
      <c r="UYS94" s="789"/>
      <c r="UYT94" s="789"/>
      <c r="UYU94" s="789"/>
      <c r="UYV94" s="789"/>
      <c r="UYW94" s="789"/>
      <c r="UYX94" s="789"/>
      <c r="UYY94" s="789"/>
      <c r="UYZ94" s="789"/>
      <c r="UZA94" s="789"/>
      <c r="UZB94" s="789"/>
      <c r="UZC94" s="789"/>
      <c r="UZD94" s="789"/>
      <c r="UZE94" s="789"/>
      <c r="UZF94" s="789"/>
      <c r="UZG94" s="789"/>
      <c r="UZH94" s="789"/>
      <c r="UZI94" s="789"/>
      <c r="UZJ94" s="789"/>
      <c r="UZK94" s="789"/>
      <c r="UZL94" s="789"/>
      <c r="UZM94" s="789"/>
      <c r="UZN94" s="789"/>
      <c r="UZO94" s="789"/>
      <c r="UZP94" s="789"/>
      <c r="UZQ94" s="789"/>
      <c r="UZR94" s="789"/>
      <c r="UZS94" s="789"/>
      <c r="UZT94" s="789"/>
      <c r="UZU94" s="789"/>
      <c r="UZV94" s="789"/>
      <c r="UZW94" s="789"/>
      <c r="UZX94" s="789"/>
      <c r="UZY94" s="789"/>
      <c r="UZZ94" s="789"/>
      <c r="VAA94" s="789"/>
      <c r="VAB94" s="789"/>
      <c r="VAC94" s="789"/>
      <c r="VAD94" s="789"/>
      <c r="VAE94" s="789"/>
      <c r="VAF94" s="789"/>
      <c r="VAG94" s="789"/>
      <c r="VAH94" s="789"/>
      <c r="VAI94" s="789"/>
      <c r="VAJ94" s="789"/>
      <c r="VAK94" s="789"/>
      <c r="VAL94" s="789"/>
      <c r="VAM94" s="789"/>
      <c r="VAN94" s="789"/>
      <c r="VAO94" s="789"/>
      <c r="VAP94" s="789"/>
      <c r="VAQ94" s="789"/>
      <c r="VAR94" s="789"/>
      <c r="VAS94" s="789"/>
      <c r="VAT94" s="789"/>
      <c r="VAU94" s="789"/>
      <c r="VAV94" s="789"/>
      <c r="VAW94" s="789"/>
      <c r="VAX94" s="789"/>
      <c r="VAY94" s="789"/>
      <c r="VAZ94" s="789"/>
      <c r="VBA94" s="789"/>
      <c r="VBB94" s="789"/>
      <c r="VBC94" s="789"/>
      <c r="VBD94" s="789"/>
      <c r="VBE94" s="789"/>
      <c r="VBF94" s="789"/>
      <c r="VBG94" s="789"/>
      <c r="VBH94" s="789"/>
      <c r="VBI94" s="789"/>
      <c r="VBJ94" s="789"/>
      <c r="VBK94" s="789"/>
      <c r="VBL94" s="789"/>
      <c r="VBM94" s="789"/>
      <c r="VBN94" s="789"/>
      <c r="VBO94" s="789"/>
      <c r="VBP94" s="789"/>
      <c r="VBQ94" s="789"/>
      <c r="VBR94" s="789"/>
      <c r="VBS94" s="789"/>
      <c r="VBT94" s="789"/>
      <c r="VBU94" s="789"/>
      <c r="VBV94" s="789"/>
      <c r="VBW94" s="789"/>
      <c r="VBX94" s="789"/>
      <c r="VBY94" s="789"/>
      <c r="VBZ94" s="789"/>
      <c r="VCA94" s="789"/>
      <c r="VCB94" s="789"/>
      <c r="VCC94" s="789"/>
      <c r="VCD94" s="789"/>
      <c r="VCE94" s="789"/>
      <c r="VCF94" s="789"/>
      <c r="VCG94" s="789"/>
      <c r="VCH94" s="789"/>
      <c r="VCI94" s="789"/>
      <c r="VCJ94" s="789"/>
      <c r="VCK94" s="789"/>
      <c r="VCL94" s="789"/>
      <c r="VCM94" s="789"/>
      <c r="VCN94" s="789"/>
      <c r="VCO94" s="789"/>
      <c r="VCP94" s="789"/>
      <c r="VCQ94" s="789"/>
      <c r="VCR94" s="789"/>
      <c r="VCS94" s="789"/>
      <c r="VCT94" s="789"/>
      <c r="VCU94" s="789"/>
      <c r="VCV94" s="789"/>
      <c r="VCW94" s="789"/>
      <c r="VCX94" s="789"/>
      <c r="VCY94" s="789"/>
      <c r="VCZ94" s="789"/>
      <c r="VDA94" s="789"/>
      <c r="VDB94" s="789"/>
      <c r="VDC94" s="789"/>
      <c r="VDD94" s="789"/>
      <c r="VDE94" s="789"/>
      <c r="VDF94" s="789"/>
      <c r="VDG94" s="789"/>
      <c r="VDH94" s="789"/>
      <c r="VDI94" s="789"/>
      <c r="VDJ94" s="789"/>
      <c r="VDK94" s="789"/>
      <c r="VDL94" s="789"/>
      <c r="VDM94" s="789"/>
      <c r="VDN94" s="789"/>
      <c r="VDO94" s="789"/>
      <c r="VDP94" s="789"/>
      <c r="VDQ94" s="789"/>
      <c r="VDR94" s="789"/>
      <c r="VDS94" s="789"/>
      <c r="VDT94" s="789"/>
      <c r="VDU94" s="789"/>
      <c r="VDV94" s="789"/>
      <c r="VDW94" s="789"/>
      <c r="VDX94" s="789"/>
      <c r="VDY94" s="789"/>
      <c r="VDZ94" s="789"/>
      <c r="VEA94" s="789"/>
      <c r="VEB94" s="789"/>
      <c r="VEC94" s="789"/>
      <c r="VED94" s="789"/>
      <c r="VEE94" s="789"/>
      <c r="VEF94" s="789"/>
      <c r="VEG94" s="789"/>
      <c r="VEH94" s="789"/>
      <c r="VEI94" s="789"/>
      <c r="VEJ94" s="789"/>
      <c r="VEK94" s="789"/>
      <c r="VEL94" s="789"/>
      <c r="VEM94" s="789"/>
      <c r="VEN94" s="789"/>
      <c r="VEO94" s="789"/>
      <c r="VEP94" s="789"/>
      <c r="VEQ94" s="789"/>
      <c r="VER94" s="789"/>
      <c r="VES94" s="789"/>
      <c r="VET94" s="789"/>
      <c r="VEU94" s="789"/>
      <c r="VEV94" s="789"/>
      <c r="VEW94" s="789"/>
      <c r="VEX94" s="789"/>
      <c r="VEY94" s="789"/>
      <c r="VEZ94" s="789"/>
      <c r="VFA94" s="789"/>
      <c r="VFB94" s="789"/>
      <c r="VFC94" s="789"/>
      <c r="VFD94" s="789"/>
      <c r="VFE94" s="789"/>
      <c r="VFF94" s="789"/>
      <c r="VFG94" s="789"/>
      <c r="VFH94" s="789"/>
      <c r="VFI94" s="789"/>
      <c r="VFJ94" s="789"/>
      <c r="VFK94" s="789"/>
      <c r="VFL94" s="789"/>
      <c r="VFM94" s="789"/>
      <c r="VFN94" s="789"/>
      <c r="VFO94" s="789"/>
      <c r="VFP94" s="789"/>
      <c r="VFQ94" s="789"/>
      <c r="VFR94" s="789"/>
      <c r="VFS94" s="789"/>
      <c r="VFT94" s="789"/>
      <c r="VFU94" s="789"/>
      <c r="VFV94" s="789"/>
      <c r="VFW94" s="789"/>
      <c r="VFX94" s="789"/>
      <c r="VFY94" s="789"/>
      <c r="VFZ94" s="789"/>
      <c r="VGA94" s="789"/>
      <c r="VGB94" s="789"/>
      <c r="VGC94" s="789"/>
      <c r="VGD94" s="789"/>
      <c r="VGE94" s="789"/>
      <c r="VGF94" s="789"/>
      <c r="VGG94" s="789"/>
      <c r="VGH94" s="789"/>
      <c r="VGI94" s="789"/>
      <c r="VGJ94" s="789"/>
      <c r="VGK94" s="789"/>
      <c r="VGL94" s="789"/>
      <c r="VGM94" s="789"/>
      <c r="VGN94" s="789"/>
      <c r="VGO94" s="789"/>
      <c r="VGP94" s="789"/>
      <c r="VGQ94" s="789"/>
      <c r="VGR94" s="789"/>
      <c r="VGS94" s="789"/>
      <c r="VGT94" s="789"/>
      <c r="VGU94" s="789"/>
      <c r="VGV94" s="789"/>
      <c r="VGW94" s="789"/>
      <c r="VGX94" s="789"/>
      <c r="VGY94" s="789"/>
      <c r="VGZ94" s="789"/>
      <c r="VHA94" s="789"/>
      <c r="VHB94" s="789"/>
      <c r="VHC94" s="789"/>
      <c r="VHD94" s="789"/>
      <c r="VHE94" s="789"/>
      <c r="VHF94" s="789"/>
      <c r="VHG94" s="789"/>
      <c r="VHH94" s="789"/>
      <c r="VHI94" s="789"/>
      <c r="VHJ94" s="789"/>
      <c r="VHK94" s="789"/>
      <c r="VHL94" s="789"/>
      <c r="VHM94" s="789"/>
      <c r="VHN94" s="789"/>
      <c r="VHO94" s="789"/>
      <c r="VHP94" s="789"/>
      <c r="VHQ94" s="789"/>
      <c r="VHR94" s="789"/>
      <c r="VHS94" s="789"/>
      <c r="VHT94" s="789"/>
      <c r="VHU94" s="789"/>
      <c r="VHV94" s="789"/>
      <c r="VHW94" s="789"/>
      <c r="VHX94" s="789"/>
      <c r="VHY94" s="789"/>
      <c r="VHZ94" s="789"/>
      <c r="VIA94" s="789"/>
      <c r="VIB94" s="789"/>
      <c r="VIC94" s="789"/>
      <c r="VID94" s="789"/>
      <c r="VIE94" s="789"/>
      <c r="VIF94" s="789"/>
      <c r="VIG94" s="789"/>
      <c r="VIH94" s="789"/>
      <c r="VII94" s="789"/>
      <c r="VIJ94" s="789"/>
      <c r="VIK94" s="789"/>
      <c r="VIL94" s="789"/>
      <c r="VIM94" s="789"/>
      <c r="VIN94" s="789"/>
      <c r="VIO94" s="789"/>
      <c r="VIP94" s="789"/>
      <c r="VIQ94" s="789"/>
      <c r="VIR94" s="789"/>
      <c r="VIS94" s="789"/>
      <c r="VIT94" s="789"/>
      <c r="VIU94" s="789"/>
      <c r="VIV94" s="789"/>
      <c r="VIW94" s="789"/>
      <c r="VIX94" s="789"/>
      <c r="VIY94" s="789"/>
      <c r="VIZ94" s="789"/>
      <c r="VJA94" s="789"/>
      <c r="VJB94" s="789"/>
      <c r="VJC94" s="789"/>
      <c r="VJD94" s="789"/>
      <c r="VJE94" s="789"/>
      <c r="VJF94" s="789"/>
      <c r="VJG94" s="789"/>
      <c r="VJH94" s="789"/>
      <c r="VJI94" s="789"/>
      <c r="VJJ94" s="789"/>
      <c r="VJK94" s="789"/>
      <c r="VJL94" s="789"/>
      <c r="VJM94" s="789"/>
      <c r="VJN94" s="789"/>
      <c r="VJO94" s="789"/>
      <c r="VJP94" s="789"/>
      <c r="VJQ94" s="789"/>
      <c r="VJR94" s="789"/>
      <c r="VJS94" s="789"/>
      <c r="VJT94" s="789"/>
      <c r="VJU94" s="789"/>
      <c r="VJV94" s="789"/>
      <c r="VJW94" s="789"/>
      <c r="VJX94" s="789"/>
      <c r="VJY94" s="789"/>
      <c r="VJZ94" s="789"/>
      <c r="VKA94" s="789"/>
      <c r="VKB94" s="789"/>
      <c r="VKC94" s="789"/>
      <c r="VKD94" s="789"/>
      <c r="VKE94" s="789"/>
      <c r="VKF94" s="789"/>
      <c r="VKG94" s="789"/>
      <c r="VKH94" s="789"/>
      <c r="VKI94" s="789"/>
      <c r="VKJ94" s="789"/>
      <c r="VKK94" s="789"/>
      <c r="VKL94" s="789"/>
      <c r="VKM94" s="789"/>
      <c r="VKN94" s="789"/>
      <c r="VKO94" s="789"/>
      <c r="VKP94" s="789"/>
      <c r="VKQ94" s="789"/>
      <c r="VKR94" s="789"/>
      <c r="VKS94" s="789"/>
      <c r="VKT94" s="789"/>
      <c r="VKU94" s="789"/>
      <c r="VKV94" s="789"/>
      <c r="VKW94" s="789"/>
      <c r="VKX94" s="789"/>
      <c r="VKY94" s="789"/>
      <c r="VKZ94" s="789"/>
      <c r="VLA94" s="789"/>
      <c r="VLB94" s="789"/>
      <c r="VLC94" s="789"/>
      <c r="VLD94" s="789"/>
      <c r="VLE94" s="789"/>
      <c r="VLF94" s="789"/>
      <c r="VLG94" s="789"/>
      <c r="VLH94" s="789"/>
      <c r="VLI94" s="789"/>
      <c r="VLJ94" s="789"/>
      <c r="VLK94" s="789"/>
      <c r="VLL94" s="789"/>
      <c r="VLM94" s="789"/>
      <c r="VLN94" s="789"/>
      <c r="VLO94" s="789"/>
      <c r="VLP94" s="789"/>
      <c r="VLQ94" s="789"/>
      <c r="VLR94" s="789"/>
      <c r="VLS94" s="789"/>
      <c r="VLT94" s="789"/>
      <c r="VLU94" s="789"/>
      <c r="VLV94" s="789"/>
      <c r="VLW94" s="789"/>
      <c r="VLX94" s="789"/>
      <c r="VLY94" s="789"/>
      <c r="VLZ94" s="789"/>
      <c r="VMA94" s="789"/>
      <c r="VMB94" s="789"/>
      <c r="VMC94" s="789"/>
      <c r="VMD94" s="789"/>
      <c r="VME94" s="789"/>
      <c r="VMF94" s="789"/>
      <c r="VMG94" s="789"/>
      <c r="VMH94" s="789"/>
      <c r="VMI94" s="789"/>
      <c r="VMJ94" s="789"/>
      <c r="VMK94" s="789"/>
      <c r="VML94" s="789"/>
      <c r="VMM94" s="789"/>
      <c r="VMN94" s="789"/>
      <c r="VMO94" s="789"/>
      <c r="VMP94" s="789"/>
      <c r="VMQ94" s="789"/>
      <c r="VMR94" s="789"/>
      <c r="VMS94" s="789"/>
      <c r="VMT94" s="789"/>
      <c r="VMU94" s="789"/>
      <c r="VMV94" s="789"/>
      <c r="VMW94" s="789"/>
      <c r="VMX94" s="789"/>
      <c r="VMY94" s="789"/>
      <c r="VMZ94" s="789"/>
      <c r="VNA94" s="789"/>
      <c r="VNB94" s="789"/>
      <c r="VNC94" s="789"/>
      <c r="VND94" s="789"/>
      <c r="VNE94" s="789"/>
      <c r="VNF94" s="789"/>
      <c r="VNG94" s="789"/>
      <c r="VNH94" s="789"/>
      <c r="VNI94" s="789"/>
      <c r="VNJ94" s="789"/>
      <c r="VNK94" s="789"/>
      <c r="VNL94" s="789"/>
      <c r="VNM94" s="789"/>
      <c r="VNN94" s="789"/>
      <c r="VNO94" s="789"/>
      <c r="VNP94" s="789"/>
      <c r="VNQ94" s="789"/>
      <c r="VNR94" s="789"/>
      <c r="VNS94" s="789"/>
      <c r="VNT94" s="789"/>
      <c r="VNU94" s="789"/>
      <c r="VNV94" s="789"/>
      <c r="VNW94" s="789"/>
      <c r="VNX94" s="789"/>
      <c r="VNY94" s="789"/>
      <c r="VNZ94" s="789"/>
      <c r="VOA94" s="789"/>
      <c r="VOB94" s="789"/>
      <c r="VOC94" s="789"/>
      <c r="VOD94" s="789"/>
      <c r="VOE94" s="789"/>
      <c r="VOF94" s="789"/>
      <c r="VOG94" s="789"/>
      <c r="VOH94" s="789"/>
      <c r="VOI94" s="789"/>
      <c r="VOJ94" s="789"/>
      <c r="VOK94" s="789"/>
      <c r="VOL94" s="789"/>
      <c r="VOM94" s="789"/>
      <c r="VON94" s="789"/>
      <c r="VOO94" s="789"/>
      <c r="VOP94" s="789"/>
      <c r="VOQ94" s="789"/>
      <c r="VOR94" s="789"/>
      <c r="VOS94" s="789"/>
      <c r="VOT94" s="789"/>
      <c r="VOU94" s="789"/>
      <c r="VOV94" s="789"/>
      <c r="VOW94" s="789"/>
      <c r="VOX94" s="789"/>
      <c r="VOY94" s="789"/>
      <c r="VOZ94" s="789"/>
      <c r="VPA94" s="789"/>
      <c r="VPB94" s="789"/>
      <c r="VPC94" s="789"/>
      <c r="VPD94" s="789"/>
      <c r="VPE94" s="789"/>
      <c r="VPF94" s="789"/>
      <c r="VPG94" s="789"/>
      <c r="VPH94" s="789"/>
      <c r="VPI94" s="789"/>
      <c r="VPJ94" s="789"/>
      <c r="VPK94" s="789"/>
      <c r="VPL94" s="789"/>
      <c r="VPM94" s="789"/>
      <c r="VPN94" s="789"/>
      <c r="VPO94" s="789"/>
      <c r="VPP94" s="789"/>
      <c r="VPQ94" s="789"/>
      <c r="VPR94" s="789"/>
      <c r="VPS94" s="789"/>
      <c r="VPT94" s="789"/>
      <c r="VPU94" s="789"/>
      <c r="VPV94" s="789"/>
      <c r="VPW94" s="789"/>
      <c r="VPX94" s="789"/>
      <c r="VPY94" s="789"/>
      <c r="VPZ94" s="789"/>
      <c r="VQA94" s="789"/>
      <c r="VQB94" s="789"/>
      <c r="VQC94" s="789"/>
      <c r="VQD94" s="789"/>
      <c r="VQE94" s="789"/>
      <c r="VQF94" s="789"/>
      <c r="VQG94" s="789"/>
      <c r="VQH94" s="789"/>
      <c r="VQI94" s="789"/>
      <c r="VQJ94" s="789"/>
      <c r="VQK94" s="789"/>
      <c r="VQL94" s="789"/>
      <c r="VQM94" s="789"/>
      <c r="VQN94" s="789"/>
      <c r="VQO94" s="789"/>
      <c r="VQP94" s="789"/>
      <c r="VQQ94" s="789"/>
      <c r="VQR94" s="789"/>
      <c r="VQS94" s="789"/>
      <c r="VQT94" s="789"/>
      <c r="VQU94" s="789"/>
      <c r="VQV94" s="789"/>
      <c r="VQW94" s="789"/>
      <c r="VQX94" s="789"/>
      <c r="VQY94" s="789"/>
      <c r="VQZ94" s="789"/>
      <c r="VRA94" s="789"/>
      <c r="VRB94" s="789"/>
      <c r="VRC94" s="789"/>
      <c r="VRD94" s="789"/>
      <c r="VRE94" s="789"/>
      <c r="VRF94" s="789"/>
      <c r="VRG94" s="789"/>
      <c r="VRH94" s="789"/>
      <c r="VRI94" s="789"/>
      <c r="VRJ94" s="789"/>
      <c r="VRK94" s="789"/>
      <c r="VRL94" s="789"/>
      <c r="VRM94" s="789"/>
      <c r="VRN94" s="789"/>
      <c r="VRO94" s="789"/>
      <c r="VRP94" s="789"/>
      <c r="VRQ94" s="789"/>
      <c r="VRR94" s="789"/>
      <c r="VRS94" s="789"/>
      <c r="VRT94" s="789"/>
      <c r="VRU94" s="789"/>
      <c r="VRV94" s="789"/>
      <c r="VRW94" s="789"/>
      <c r="VRX94" s="789"/>
      <c r="VRY94" s="789"/>
      <c r="VRZ94" s="789"/>
      <c r="VSA94" s="789"/>
      <c r="VSB94" s="789"/>
      <c r="VSC94" s="789"/>
      <c r="VSD94" s="789"/>
      <c r="VSE94" s="789"/>
      <c r="VSF94" s="789"/>
      <c r="VSG94" s="789"/>
      <c r="VSH94" s="789"/>
      <c r="VSI94" s="789"/>
      <c r="VSJ94" s="789"/>
      <c r="VSK94" s="789"/>
      <c r="VSL94" s="789"/>
      <c r="VSM94" s="789"/>
      <c r="VSN94" s="789"/>
      <c r="VSO94" s="789"/>
      <c r="VSP94" s="789"/>
      <c r="VSQ94" s="789"/>
      <c r="VSR94" s="789"/>
      <c r="VSS94" s="789"/>
      <c r="VST94" s="789"/>
      <c r="VSU94" s="789"/>
      <c r="VSV94" s="789"/>
      <c r="VSW94" s="789"/>
      <c r="VSX94" s="789"/>
      <c r="VSY94" s="789"/>
      <c r="VSZ94" s="789"/>
      <c r="VTA94" s="789"/>
      <c r="VTB94" s="789"/>
      <c r="VTC94" s="789"/>
      <c r="VTD94" s="789"/>
      <c r="VTE94" s="789"/>
      <c r="VTF94" s="789"/>
      <c r="VTG94" s="789"/>
      <c r="VTH94" s="789"/>
      <c r="VTI94" s="789"/>
      <c r="VTJ94" s="789"/>
      <c r="VTK94" s="789"/>
      <c r="VTL94" s="789"/>
      <c r="VTM94" s="789"/>
      <c r="VTN94" s="789"/>
      <c r="VTO94" s="789"/>
      <c r="VTP94" s="789"/>
      <c r="VTQ94" s="789"/>
      <c r="VTR94" s="789"/>
      <c r="VTS94" s="789"/>
      <c r="VTT94" s="789"/>
      <c r="VTU94" s="789"/>
      <c r="VTV94" s="789"/>
      <c r="VTW94" s="789"/>
      <c r="VTX94" s="789"/>
      <c r="VTY94" s="789"/>
      <c r="VTZ94" s="789"/>
      <c r="VUA94" s="789"/>
      <c r="VUB94" s="789"/>
      <c r="VUC94" s="789"/>
      <c r="VUD94" s="789"/>
      <c r="VUE94" s="789"/>
      <c r="VUF94" s="789"/>
      <c r="VUG94" s="789"/>
      <c r="VUH94" s="789"/>
      <c r="VUI94" s="789"/>
      <c r="VUJ94" s="789"/>
      <c r="VUK94" s="789"/>
      <c r="VUL94" s="789"/>
      <c r="VUM94" s="789"/>
      <c r="VUN94" s="789"/>
      <c r="VUO94" s="789"/>
      <c r="VUP94" s="789"/>
      <c r="VUQ94" s="789"/>
      <c r="VUR94" s="789"/>
      <c r="VUS94" s="789"/>
      <c r="VUT94" s="789"/>
      <c r="VUU94" s="789"/>
      <c r="VUV94" s="789"/>
      <c r="VUW94" s="789"/>
      <c r="VUX94" s="789"/>
      <c r="VUY94" s="789"/>
      <c r="VUZ94" s="789"/>
      <c r="VVA94" s="789"/>
      <c r="VVB94" s="789"/>
      <c r="VVC94" s="789"/>
      <c r="VVD94" s="789"/>
      <c r="VVE94" s="789"/>
      <c r="VVF94" s="789"/>
      <c r="VVG94" s="789"/>
      <c r="VVH94" s="789"/>
      <c r="VVI94" s="789"/>
      <c r="VVJ94" s="789"/>
      <c r="VVK94" s="789"/>
      <c r="VVL94" s="789"/>
      <c r="VVM94" s="789"/>
      <c r="VVN94" s="789"/>
      <c r="VVO94" s="789"/>
      <c r="VVP94" s="789"/>
      <c r="VVQ94" s="789"/>
      <c r="VVR94" s="789"/>
      <c r="VVS94" s="789"/>
      <c r="VVT94" s="789"/>
      <c r="VVU94" s="789"/>
      <c r="VVV94" s="789"/>
      <c r="VVW94" s="789"/>
      <c r="VVX94" s="789"/>
      <c r="VVY94" s="789"/>
      <c r="VVZ94" s="789"/>
      <c r="VWA94" s="789"/>
      <c r="VWB94" s="789"/>
      <c r="VWC94" s="789"/>
      <c r="VWD94" s="789"/>
      <c r="VWE94" s="789"/>
      <c r="VWF94" s="789"/>
      <c r="VWG94" s="789"/>
      <c r="VWH94" s="789"/>
      <c r="VWI94" s="789"/>
      <c r="VWJ94" s="789"/>
      <c r="VWK94" s="789"/>
      <c r="VWL94" s="789"/>
      <c r="VWM94" s="789"/>
      <c r="VWN94" s="789"/>
      <c r="VWO94" s="789"/>
      <c r="VWP94" s="789"/>
      <c r="VWQ94" s="789"/>
      <c r="VWR94" s="789"/>
      <c r="VWS94" s="789"/>
      <c r="VWT94" s="789"/>
      <c r="VWU94" s="789"/>
      <c r="VWV94" s="789"/>
      <c r="VWW94" s="789"/>
      <c r="VWX94" s="789"/>
      <c r="VWY94" s="789"/>
      <c r="VWZ94" s="789"/>
      <c r="VXA94" s="789"/>
      <c r="VXB94" s="789"/>
      <c r="VXC94" s="789"/>
      <c r="VXD94" s="789"/>
      <c r="VXE94" s="789"/>
      <c r="VXF94" s="789"/>
      <c r="VXG94" s="789"/>
      <c r="VXH94" s="789"/>
      <c r="VXI94" s="789"/>
      <c r="VXJ94" s="789"/>
      <c r="VXK94" s="789"/>
      <c r="VXL94" s="789"/>
      <c r="VXM94" s="789"/>
      <c r="VXN94" s="789"/>
      <c r="VXO94" s="789"/>
      <c r="VXP94" s="789"/>
      <c r="VXQ94" s="789"/>
      <c r="VXR94" s="789"/>
      <c r="VXS94" s="789"/>
      <c r="VXT94" s="789"/>
      <c r="VXU94" s="789"/>
      <c r="VXV94" s="789"/>
      <c r="VXW94" s="789"/>
      <c r="VXX94" s="789"/>
      <c r="VXY94" s="789"/>
      <c r="VXZ94" s="789"/>
      <c r="VYA94" s="789"/>
      <c r="VYB94" s="789"/>
      <c r="VYC94" s="789"/>
      <c r="VYD94" s="789"/>
      <c r="VYE94" s="789"/>
      <c r="VYF94" s="789"/>
      <c r="VYG94" s="789"/>
      <c r="VYH94" s="789"/>
      <c r="VYI94" s="789"/>
      <c r="VYJ94" s="789"/>
      <c r="VYK94" s="789"/>
      <c r="VYL94" s="789"/>
      <c r="VYM94" s="789"/>
      <c r="VYN94" s="789"/>
      <c r="VYO94" s="789"/>
      <c r="VYP94" s="789"/>
      <c r="VYQ94" s="789"/>
      <c r="VYR94" s="789"/>
      <c r="VYS94" s="789"/>
      <c r="VYT94" s="789"/>
      <c r="VYU94" s="789"/>
      <c r="VYV94" s="789"/>
      <c r="VYW94" s="789"/>
      <c r="VYX94" s="789"/>
      <c r="VYY94" s="789"/>
      <c r="VYZ94" s="789"/>
      <c r="VZA94" s="789"/>
      <c r="VZB94" s="789"/>
      <c r="VZC94" s="789"/>
      <c r="VZD94" s="789"/>
      <c r="VZE94" s="789"/>
      <c r="VZF94" s="789"/>
      <c r="VZG94" s="789"/>
      <c r="VZH94" s="789"/>
      <c r="VZI94" s="789"/>
      <c r="VZJ94" s="789"/>
      <c r="VZK94" s="789"/>
      <c r="VZL94" s="789"/>
      <c r="VZM94" s="789"/>
      <c r="VZN94" s="789"/>
      <c r="VZO94" s="789"/>
      <c r="VZP94" s="789"/>
      <c r="VZQ94" s="789"/>
      <c r="VZR94" s="789"/>
      <c r="VZS94" s="789"/>
      <c r="VZT94" s="789"/>
      <c r="VZU94" s="789"/>
      <c r="VZV94" s="789"/>
      <c r="VZW94" s="789"/>
      <c r="VZX94" s="789"/>
      <c r="VZY94" s="789"/>
      <c r="VZZ94" s="789"/>
      <c r="WAA94" s="789"/>
      <c r="WAB94" s="789"/>
      <c r="WAC94" s="789"/>
      <c r="WAD94" s="789"/>
      <c r="WAE94" s="789"/>
      <c r="WAF94" s="789"/>
      <c r="WAG94" s="789"/>
      <c r="WAH94" s="789"/>
      <c r="WAI94" s="789"/>
      <c r="WAJ94" s="789"/>
      <c r="WAK94" s="789"/>
      <c r="WAL94" s="789"/>
      <c r="WAM94" s="789"/>
      <c r="WAN94" s="789"/>
      <c r="WAO94" s="789"/>
      <c r="WAP94" s="789"/>
      <c r="WAQ94" s="789"/>
      <c r="WAR94" s="789"/>
      <c r="WAS94" s="789"/>
      <c r="WAT94" s="789"/>
      <c r="WAU94" s="789"/>
      <c r="WAV94" s="789"/>
      <c r="WAW94" s="789"/>
      <c r="WAX94" s="789"/>
      <c r="WAY94" s="789"/>
      <c r="WAZ94" s="789"/>
      <c r="WBA94" s="789"/>
      <c r="WBB94" s="789"/>
      <c r="WBC94" s="789"/>
      <c r="WBD94" s="789"/>
      <c r="WBE94" s="789"/>
      <c r="WBF94" s="789"/>
      <c r="WBG94" s="789"/>
      <c r="WBH94" s="789"/>
      <c r="WBI94" s="789"/>
      <c r="WBJ94" s="789"/>
      <c r="WBK94" s="789"/>
      <c r="WBL94" s="789"/>
      <c r="WBM94" s="789"/>
      <c r="WBN94" s="789"/>
      <c r="WBO94" s="789"/>
      <c r="WBP94" s="789"/>
      <c r="WBQ94" s="789"/>
      <c r="WBR94" s="789"/>
      <c r="WBS94" s="789"/>
      <c r="WBT94" s="789"/>
      <c r="WBU94" s="789"/>
      <c r="WBV94" s="789"/>
      <c r="WBW94" s="789"/>
      <c r="WBX94" s="789"/>
      <c r="WBY94" s="789"/>
      <c r="WBZ94" s="789"/>
      <c r="WCA94" s="789"/>
      <c r="WCB94" s="789"/>
      <c r="WCC94" s="789"/>
      <c r="WCD94" s="789"/>
      <c r="WCE94" s="789"/>
      <c r="WCF94" s="789"/>
      <c r="WCG94" s="789"/>
      <c r="WCH94" s="789"/>
      <c r="WCI94" s="789"/>
      <c r="WCJ94" s="789"/>
      <c r="WCK94" s="789"/>
      <c r="WCL94" s="789"/>
      <c r="WCM94" s="789"/>
      <c r="WCN94" s="789"/>
      <c r="WCO94" s="789"/>
      <c r="WCP94" s="789"/>
      <c r="WCQ94" s="789"/>
      <c r="WCR94" s="789"/>
      <c r="WCS94" s="789"/>
      <c r="WCT94" s="789"/>
      <c r="WCU94" s="789"/>
      <c r="WCV94" s="789"/>
      <c r="WCW94" s="789"/>
      <c r="WCX94" s="789"/>
      <c r="WCY94" s="789"/>
      <c r="WCZ94" s="789"/>
      <c r="WDA94" s="789"/>
      <c r="WDB94" s="789"/>
      <c r="WDC94" s="789"/>
      <c r="WDD94" s="789"/>
      <c r="WDE94" s="789"/>
      <c r="WDF94" s="789"/>
      <c r="WDG94" s="789"/>
      <c r="WDH94" s="789"/>
      <c r="WDI94" s="789"/>
      <c r="WDJ94" s="789"/>
      <c r="WDK94" s="789"/>
      <c r="WDL94" s="789"/>
      <c r="WDM94" s="789"/>
      <c r="WDN94" s="789"/>
      <c r="WDO94" s="789"/>
      <c r="WDP94" s="789"/>
      <c r="WDQ94" s="789"/>
      <c r="WDR94" s="789"/>
      <c r="WDS94" s="789"/>
      <c r="WDT94" s="789"/>
      <c r="WDU94" s="789"/>
      <c r="WDV94" s="789"/>
      <c r="WDW94" s="789"/>
      <c r="WDX94" s="789"/>
      <c r="WDY94" s="789"/>
      <c r="WDZ94" s="789"/>
      <c r="WEA94" s="789"/>
      <c r="WEB94" s="789"/>
      <c r="WEC94" s="789"/>
      <c r="WED94" s="789"/>
      <c r="WEE94" s="789"/>
      <c r="WEF94" s="789"/>
      <c r="WEG94" s="789"/>
      <c r="WEH94" s="789"/>
      <c r="WEI94" s="789"/>
      <c r="WEJ94" s="789"/>
      <c r="WEK94" s="789"/>
      <c r="WEL94" s="789"/>
      <c r="WEM94" s="789"/>
      <c r="WEN94" s="789"/>
      <c r="WEO94" s="789"/>
      <c r="WEP94" s="789"/>
      <c r="WEQ94" s="789"/>
      <c r="WER94" s="789"/>
      <c r="WES94" s="789"/>
      <c r="WET94" s="789"/>
      <c r="WEU94" s="789"/>
      <c r="WEV94" s="789"/>
      <c r="WEW94" s="789"/>
      <c r="WEX94" s="789"/>
      <c r="WEY94" s="789"/>
      <c r="WEZ94" s="789"/>
      <c r="WFA94" s="789"/>
      <c r="WFB94" s="789"/>
      <c r="WFC94" s="789"/>
      <c r="WFD94" s="789"/>
      <c r="WFE94" s="789"/>
      <c r="WFF94" s="789"/>
      <c r="WFG94" s="789"/>
      <c r="WFH94" s="789"/>
      <c r="WFI94" s="789"/>
      <c r="WFJ94" s="789"/>
      <c r="WFK94" s="789"/>
      <c r="WFL94" s="789"/>
      <c r="WFM94" s="789"/>
      <c r="WFN94" s="789"/>
      <c r="WFO94" s="789"/>
      <c r="WFP94" s="789"/>
      <c r="WFQ94" s="789"/>
      <c r="WFR94" s="789"/>
      <c r="WFS94" s="789"/>
      <c r="WFT94" s="789"/>
      <c r="WFU94" s="789"/>
      <c r="WFV94" s="789"/>
      <c r="WFW94" s="789"/>
      <c r="WFX94" s="789"/>
      <c r="WFY94" s="789"/>
      <c r="WFZ94" s="789"/>
      <c r="WGA94" s="789"/>
      <c r="WGB94" s="789"/>
      <c r="WGC94" s="789"/>
      <c r="WGD94" s="789"/>
      <c r="WGE94" s="789"/>
      <c r="WGF94" s="789"/>
      <c r="WGG94" s="789"/>
      <c r="WGH94" s="789"/>
      <c r="WGI94" s="789"/>
      <c r="WGJ94" s="789"/>
      <c r="WGK94" s="789"/>
      <c r="WGL94" s="789"/>
      <c r="WGM94" s="789"/>
      <c r="WGN94" s="789"/>
      <c r="WGO94" s="789"/>
      <c r="WGP94" s="789"/>
      <c r="WGQ94" s="789"/>
      <c r="WGR94" s="789"/>
      <c r="WGS94" s="789"/>
      <c r="WGT94" s="789"/>
      <c r="WGU94" s="789"/>
      <c r="WGV94" s="789"/>
      <c r="WGW94" s="789"/>
      <c r="WGX94" s="789"/>
      <c r="WGY94" s="789"/>
      <c r="WGZ94" s="789"/>
      <c r="WHA94" s="789"/>
      <c r="WHB94" s="789"/>
      <c r="WHC94" s="789"/>
      <c r="WHD94" s="789"/>
      <c r="WHE94" s="789"/>
      <c r="WHF94" s="789"/>
      <c r="WHG94" s="789"/>
      <c r="WHH94" s="789"/>
      <c r="WHI94" s="789"/>
      <c r="WHJ94" s="789"/>
      <c r="WHK94" s="789"/>
      <c r="WHL94" s="789"/>
      <c r="WHM94" s="789"/>
      <c r="WHN94" s="789"/>
      <c r="WHO94" s="789"/>
      <c r="WHP94" s="789"/>
      <c r="WHQ94" s="789"/>
      <c r="WHR94" s="789"/>
      <c r="WHS94" s="789"/>
      <c r="WHT94" s="789"/>
      <c r="WHU94" s="789"/>
      <c r="WHV94" s="789"/>
      <c r="WHW94" s="789"/>
      <c r="WHX94" s="789"/>
      <c r="WHY94" s="789"/>
      <c r="WHZ94" s="789"/>
      <c r="WIA94" s="789"/>
      <c r="WIB94" s="789"/>
      <c r="WIC94" s="789"/>
      <c r="WID94" s="789"/>
      <c r="WIE94" s="789"/>
      <c r="WIF94" s="789"/>
      <c r="WIG94" s="789"/>
      <c r="WIH94" s="789"/>
      <c r="WII94" s="789"/>
      <c r="WIJ94" s="789"/>
      <c r="WIK94" s="789"/>
      <c r="WIL94" s="789"/>
      <c r="WIM94" s="789"/>
      <c r="WIN94" s="789"/>
      <c r="WIO94" s="789"/>
      <c r="WIP94" s="789"/>
      <c r="WIQ94" s="789"/>
      <c r="WIR94" s="789"/>
      <c r="WIS94" s="789"/>
      <c r="WIT94" s="789"/>
      <c r="WIU94" s="789"/>
      <c r="WIV94" s="789"/>
      <c r="WIW94" s="789"/>
      <c r="WIX94" s="789"/>
      <c r="WIY94" s="789"/>
      <c r="WIZ94" s="789"/>
      <c r="WJA94" s="789"/>
      <c r="WJB94" s="789"/>
      <c r="WJC94" s="789"/>
      <c r="WJD94" s="789"/>
      <c r="WJE94" s="789"/>
      <c r="WJF94" s="789"/>
      <c r="WJG94" s="789"/>
      <c r="WJH94" s="789"/>
      <c r="WJI94" s="789"/>
      <c r="WJJ94" s="789"/>
      <c r="WJK94" s="789"/>
      <c r="WJL94" s="789"/>
      <c r="WJM94" s="789"/>
      <c r="WJN94" s="789"/>
      <c r="WJO94" s="789"/>
      <c r="WJP94" s="789"/>
      <c r="WJQ94" s="789"/>
      <c r="WJR94" s="789"/>
      <c r="WJS94" s="789"/>
      <c r="WJT94" s="789"/>
      <c r="WJU94" s="789"/>
      <c r="WJV94" s="789"/>
      <c r="WJW94" s="789"/>
      <c r="WJX94" s="789"/>
      <c r="WJY94" s="789"/>
      <c r="WJZ94" s="789"/>
      <c r="WKA94" s="789"/>
      <c r="WKB94" s="789"/>
      <c r="WKC94" s="789"/>
      <c r="WKD94" s="789"/>
      <c r="WKE94" s="789"/>
      <c r="WKF94" s="789"/>
      <c r="WKG94" s="789"/>
      <c r="WKH94" s="789"/>
      <c r="WKI94" s="789"/>
      <c r="WKJ94" s="789"/>
      <c r="WKK94" s="789"/>
      <c r="WKL94" s="789"/>
      <c r="WKM94" s="789"/>
      <c r="WKN94" s="789"/>
      <c r="WKO94" s="789"/>
      <c r="WKP94" s="789"/>
      <c r="WKQ94" s="789"/>
      <c r="WKR94" s="789"/>
      <c r="WKS94" s="789"/>
      <c r="WKT94" s="789"/>
      <c r="WKU94" s="789"/>
      <c r="WKV94" s="789"/>
      <c r="WKW94" s="789"/>
      <c r="WKX94" s="789"/>
      <c r="WKY94" s="789"/>
      <c r="WKZ94" s="789"/>
      <c r="WLA94" s="789"/>
      <c r="WLB94" s="789"/>
      <c r="WLC94" s="789"/>
      <c r="WLD94" s="789"/>
      <c r="WLE94" s="789"/>
      <c r="WLF94" s="789"/>
      <c r="WLG94" s="789"/>
      <c r="WLH94" s="789"/>
      <c r="WLI94" s="789"/>
      <c r="WLJ94" s="789"/>
      <c r="WLK94" s="789"/>
      <c r="WLL94" s="789"/>
      <c r="WLM94" s="789"/>
      <c r="WLN94" s="789"/>
      <c r="WLO94" s="789"/>
      <c r="WLP94" s="789"/>
      <c r="WLQ94" s="789"/>
      <c r="WLR94" s="789"/>
      <c r="WLS94" s="789"/>
      <c r="WLT94" s="789"/>
      <c r="WLU94" s="789"/>
      <c r="WLV94" s="789"/>
      <c r="WLW94" s="789"/>
      <c r="WLX94" s="789"/>
      <c r="WLY94" s="789"/>
      <c r="WLZ94" s="789"/>
      <c r="WMA94" s="789"/>
      <c r="WMB94" s="789"/>
      <c r="WMC94" s="789"/>
      <c r="WMD94" s="789"/>
      <c r="WME94" s="789"/>
      <c r="WMF94" s="789"/>
      <c r="WMG94" s="789"/>
      <c r="WMH94" s="789"/>
      <c r="WMI94" s="789"/>
      <c r="WMJ94" s="789"/>
      <c r="WMK94" s="789"/>
      <c r="WML94" s="789"/>
      <c r="WMM94" s="789"/>
      <c r="WMN94" s="789"/>
      <c r="WMO94" s="789"/>
      <c r="WMP94" s="789"/>
      <c r="WMQ94" s="789"/>
      <c r="WMR94" s="789"/>
      <c r="WMS94" s="789"/>
      <c r="WMT94" s="789"/>
      <c r="WMU94" s="789"/>
      <c r="WMV94" s="789"/>
      <c r="WMW94" s="789"/>
      <c r="WMX94" s="789"/>
      <c r="WMY94" s="789"/>
      <c r="WMZ94" s="789"/>
      <c r="WNA94" s="789"/>
      <c r="WNB94" s="789"/>
      <c r="WNC94" s="789"/>
      <c r="WND94" s="789"/>
      <c r="WNE94" s="789"/>
      <c r="WNF94" s="789"/>
      <c r="WNG94" s="789"/>
      <c r="WNH94" s="789"/>
      <c r="WNI94" s="789"/>
      <c r="WNJ94" s="789"/>
      <c r="WNK94" s="789"/>
      <c r="WNL94" s="789"/>
      <c r="WNM94" s="789"/>
      <c r="WNN94" s="789"/>
      <c r="WNO94" s="789"/>
      <c r="WNP94" s="789"/>
      <c r="WNQ94" s="789"/>
      <c r="WNR94" s="789"/>
      <c r="WNS94" s="789"/>
      <c r="WNT94" s="789"/>
      <c r="WNU94" s="789"/>
      <c r="WNV94" s="789"/>
      <c r="WNW94" s="789"/>
      <c r="WNX94" s="789"/>
      <c r="WNY94" s="789"/>
      <c r="WNZ94" s="789"/>
      <c r="WOA94" s="789"/>
      <c r="WOB94" s="789"/>
      <c r="WOC94" s="789"/>
      <c r="WOD94" s="789"/>
      <c r="WOE94" s="789"/>
      <c r="WOF94" s="789"/>
      <c r="WOG94" s="789"/>
      <c r="WOH94" s="789"/>
      <c r="WOI94" s="789"/>
      <c r="WOJ94" s="789"/>
      <c r="WOK94" s="789"/>
      <c r="WOL94" s="789"/>
      <c r="WOM94" s="789"/>
      <c r="WON94" s="789"/>
      <c r="WOO94" s="789"/>
      <c r="WOP94" s="789"/>
      <c r="WOQ94" s="789"/>
      <c r="WOR94" s="789"/>
      <c r="WOS94" s="789"/>
      <c r="WOT94" s="789"/>
      <c r="WOU94" s="789"/>
      <c r="WOV94" s="789"/>
      <c r="WOW94" s="789"/>
      <c r="WOX94" s="789"/>
      <c r="WOY94" s="789"/>
      <c r="WOZ94" s="789"/>
      <c r="WPA94" s="789"/>
      <c r="WPB94" s="789"/>
      <c r="WPC94" s="789"/>
      <c r="WPD94" s="789"/>
      <c r="WPE94" s="789"/>
      <c r="WPF94" s="789"/>
      <c r="WPG94" s="789"/>
      <c r="WPH94" s="789"/>
      <c r="WPI94" s="789"/>
      <c r="WPJ94" s="789"/>
      <c r="WPK94" s="789"/>
      <c r="WPL94" s="789"/>
      <c r="WPM94" s="789"/>
      <c r="WPN94" s="789"/>
      <c r="WPO94" s="789"/>
      <c r="WPP94" s="789"/>
      <c r="WPQ94" s="789"/>
      <c r="WPR94" s="789"/>
      <c r="WPS94" s="789"/>
      <c r="WPT94" s="789"/>
      <c r="WPU94" s="789"/>
      <c r="WPV94" s="789"/>
      <c r="WPW94" s="789"/>
      <c r="WPX94" s="789"/>
      <c r="WPY94" s="789"/>
      <c r="WPZ94" s="789"/>
      <c r="WQA94" s="789"/>
      <c r="WQB94" s="789"/>
      <c r="WQC94" s="789"/>
      <c r="WQD94" s="789"/>
      <c r="WQE94" s="789"/>
      <c r="WQF94" s="789"/>
      <c r="WQG94" s="789"/>
      <c r="WQH94" s="789"/>
      <c r="WQI94" s="789"/>
      <c r="WQJ94" s="789"/>
      <c r="WQK94" s="789"/>
      <c r="WQL94" s="789"/>
      <c r="WQM94" s="789"/>
      <c r="WQN94" s="789"/>
      <c r="WQO94" s="789"/>
      <c r="WQP94" s="789"/>
      <c r="WQQ94" s="789"/>
      <c r="WQR94" s="789"/>
      <c r="WQS94" s="789"/>
      <c r="WQT94" s="789"/>
      <c r="WQU94" s="789"/>
      <c r="WQV94" s="789"/>
      <c r="WQW94" s="789"/>
      <c r="WQX94" s="789"/>
      <c r="WQY94" s="789"/>
      <c r="WQZ94" s="789"/>
      <c r="WRA94" s="789"/>
      <c r="WRB94" s="789"/>
      <c r="WRC94" s="789"/>
      <c r="WRD94" s="789"/>
      <c r="WRE94" s="789"/>
      <c r="WRF94" s="789"/>
      <c r="WRG94" s="789"/>
      <c r="WRH94" s="789"/>
      <c r="WRI94" s="789"/>
      <c r="WRJ94" s="789"/>
      <c r="WRK94" s="789"/>
      <c r="WRL94" s="789"/>
      <c r="WRM94" s="789"/>
      <c r="WRN94" s="789"/>
      <c r="WRO94" s="789"/>
      <c r="WRP94" s="789"/>
      <c r="WRQ94" s="789"/>
      <c r="WRR94" s="789"/>
      <c r="WRS94" s="789"/>
      <c r="WRT94" s="789"/>
      <c r="WRU94" s="789"/>
      <c r="WRV94" s="789"/>
      <c r="WRW94" s="789"/>
      <c r="WRX94" s="789"/>
      <c r="WRY94" s="789"/>
      <c r="WRZ94" s="789"/>
      <c r="WSA94" s="789"/>
      <c r="WSB94" s="789"/>
      <c r="WSC94" s="789"/>
      <c r="WSD94" s="789"/>
      <c r="WSE94" s="789"/>
      <c r="WSF94" s="789"/>
      <c r="WSG94" s="789"/>
      <c r="WSH94" s="789"/>
      <c r="WSI94" s="789"/>
      <c r="WSJ94" s="789"/>
      <c r="WSK94" s="789"/>
      <c r="WSL94" s="789"/>
      <c r="WSM94" s="789"/>
      <c r="WSN94" s="789"/>
      <c r="WSO94" s="789"/>
      <c r="WSP94" s="789"/>
      <c r="WSQ94" s="789"/>
      <c r="WSR94" s="789"/>
      <c r="WSS94" s="789"/>
      <c r="WST94" s="789"/>
      <c r="WSU94" s="789"/>
      <c r="WSV94" s="789"/>
      <c r="WSW94" s="789"/>
      <c r="WSX94" s="789"/>
      <c r="WSY94" s="789"/>
      <c r="WSZ94" s="789"/>
      <c r="WTA94" s="789"/>
      <c r="WTB94" s="789"/>
      <c r="WTC94" s="789"/>
      <c r="WTD94" s="789"/>
      <c r="WTE94" s="789"/>
      <c r="WTF94" s="789"/>
      <c r="WTG94" s="789"/>
      <c r="WTH94" s="789"/>
      <c r="WTI94" s="789"/>
      <c r="WTJ94" s="789"/>
      <c r="WTK94" s="789"/>
      <c r="WTL94" s="789"/>
      <c r="WTM94" s="789"/>
      <c r="WTN94" s="789"/>
      <c r="WTO94" s="789"/>
      <c r="WTP94" s="789"/>
      <c r="WTQ94" s="789"/>
      <c r="WTR94" s="789"/>
      <c r="WTS94" s="789"/>
      <c r="WTT94" s="789"/>
      <c r="WTU94" s="789"/>
      <c r="WTV94" s="789"/>
      <c r="WTW94" s="789"/>
      <c r="WTX94" s="789"/>
      <c r="WTY94" s="789"/>
      <c r="WTZ94" s="789"/>
      <c r="WUA94" s="789"/>
      <c r="WUB94" s="789"/>
      <c r="WUC94" s="789"/>
      <c r="WUD94" s="789"/>
      <c r="WUE94" s="789"/>
      <c r="WUF94" s="789"/>
      <c r="WUG94" s="789"/>
      <c r="WUH94" s="789"/>
      <c r="WUI94" s="789"/>
      <c r="WUJ94" s="789"/>
      <c r="WUK94" s="789"/>
      <c r="WUL94" s="789"/>
      <c r="WUM94" s="789"/>
      <c r="WUN94" s="789"/>
      <c r="WUO94" s="789"/>
      <c r="WUP94" s="789"/>
      <c r="WUQ94" s="789"/>
      <c r="WUR94" s="789"/>
      <c r="WUS94" s="789"/>
      <c r="WUT94" s="789"/>
      <c r="WUU94" s="789"/>
      <c r="WUV94" s="789"/>
      <c r="WUW94" s="789"/>
      <c r="WUX94" s="789"/>
      <c r="WUY94" s="789"/>
      <c r="WUZ94" s="789"/>
      <c r="WVA94" s="789"/>
      <c r="WVB94" s="789"/>
      <c r="WVC94" s="789"/>
      <c r="WVD94" s="789"/>
      <c r="WVE94" s="789"/>
      <c r="WVF94" s="789"/>
      <c r="WVG94" s="789"/>
      <c r="WVH94" s="789"/>
      <c r="WVI94" s="789"/>
      <c r="WVJ94" s="789"/>
      <c r="WVK94" s="789"/>
      <c r="WVL94" s="789"/>
      <c r="WVM94" s="789"/>
      <c r="WVN94" s="789"/>
      <c r="WVO94" s="789"/>
      <c r="WVP94" s="789"/>
      <c r="WVQ94" s="789"/>
      <c r="WVR94" s="789"/>
      <c r="WVS94" s="789"/>
      <c r="WVT94" s="789"/>
      <c r="WVU94" s="789"/>
      <c r="WVV94" s="789"/>
      <c r="WVW94" s="789"/>
      <c r="WVX94" s="789"/>
      <c r="WVY94" s="789"/>
      <c r="WVZ94" s="789"/>
      <c r="WWA94" s="789"/>
      <c r="WWB94" s="789"/>
      <c r="WWC94" s="789"/>
      <c r="WWD94" s="789"/>
      <c r="WWE94" s="789"/>
      <c r="WWF94" s="789"/>
      <c r="WWG94" s="789"/>
      <c r="WWH94" s="789"/>
      <c r="WWI94" s="789"/>
      <c r="WWJ94" s="789"/>
      <c r="WWK94" s="789"/>
      <c r="WWL94" s="789"/>
      <c r="WWM94" s="789"/>
      <c r="WWN94" s="789"/>
      <c r="WWO94" s="789"/>
      <c r="WWP94" s="789"/>
      <c r="WWQ94" s="789"/>
      <c r="WWR94" s="789"/>
      <c r="WWS94" s="789"/>
      <c r="WWT94" s="789"/>
      <c r="WWU94" s="789"/>
      <c r="WWV94" s="789"/>
      <c r="WWW94" s="789"/>
      <c r="WWX94" s="789"/>
      <c r="WWY94" s="789"/>
      <c r="WWZ94" s="789"/>
      <c r="WXA94" s="789"/>
      <c r="WXB94" s="789"/>
      <c r="WXC94" s="789"/>
      <c r="WXD94" s="789"/>
      <c r="WXE94" s="789"/>
      <c r="WXF94" s="789"/>
      <c r="WXG94" s="789"/>
      <c r="WXH94" s="789"/>
      <c r="WXI94" s="789"/>
      <c r="WXJ94" s="789"/>
      <c r="WXK94" s="789"/>
      <c r="WXL94" s="789"/>
      <c r="WXM94" s="789"/>
      <c r="WXN94" s="789"/>
      <c r="WXO94" s="789"/>
      <c r="WXP94" s="789"/>
      <c r="WXQ94" s="789"/>
      <c r="WXR94" s="789"/>
      <c r="WXS94" s="789"/>
      <c r="WXT94" s="789"/>
      <c r="WXU94" s="789"/>
      <c r="WXV94" s="789"/>
      <c r="WXW94" s="789"/>
      <c r="WXX94" s="789"/>
      <c r="WXY94" s="789"/>
      <c r="WXZ94" s="789"/>
      <c r="WYA94" s="789"/>
      <c r="WYB94" s="789"/>
      <c r="WYC94" s="789"/>
      <c r="WYD94" s="789"/>
      <c r="WYE94" s="789"/>
      <c r="WYF94" s="789"/>
      <c r="WYG94" s="789"/>
      <c r="WYH94" s="789"/>
      <c r="WYI94" s="789"/>
      <c r="WYJ94" s="789"/>
      <c r="WYK94" s="789"/>
      <c r="WYL94" s="789"/>
      <c r="WYM94" s="789"/>
      <c r="WYN94" s="789"/>
      <c r="WYO94" s="789"/>
      <c r="WYP94" s="789"/>
      <c r="WYQ94" s="789"/>
      <c r="WYR94" s="789"/>
      <c r="WYS94" s="789"/>
      <c r="WYT94" s="789"/>
      <c r="WYU94" s="789"/>
      <c r="WYV94" s="789"/>
      <c r="WYW94" s="789"/>
      <c r="WYX94" s="789"/>
      <c r="WYY94" s="789"/>
      <c r="WYZ94" s="789"/>
      <c r="WZA94" s="789"/>
      <c r="WZB94" s="789"/>
      <c r="WZC94" s="789"/>
      <c r="WZD94" s="789"/>
      <c r="WZE94" s="789"/>
      <c r="WZF94" s="789"/>
      <c r="WZG94" s="789"/>
      <c r="WZH94" s="789"/>
      <c r="WZI94" s="789"/>
      <c r="WZJ94" s="789"/>
      <c r="WZK94" s="789"/>
      <c r="WZL94" s="789"/>
      <c r="WZM94" s="789"/>
      <c r="WZN94" s="789"/>
      <c r="WZO94" s="789"/>
      <c r="WZP94" s="789"/>
      <c r="WZQ94" s="789"/>
      <c r="WZR94" s="789"/>
      <c r="WZS94" s="789"/>
      <c r="WZT94" s="789"/>
      <c r="WZU94" s="789"/>
      <c r="WZV94" s="789"/>
      <c r="WZW94" s="789"/>
      <c r="WZX94" s="789"/>
      <c r="WZY94" s="789"/>
      <c r="WZZ94" s="789"/>
      <c r="XAA94" s="789"/>
      <c r="XAB94" s="789"/>
      <c r="XAC94" s="789"/>
      <c r="XAD94" s="789"/>
      <c r="XAE94" s="789"/>
      <c r="XAF94" s="789"/>
      <c r="XAG94" s="789"/>
      <c r="XAH94" s="789"/>
      <c r="XAI94" s="789"/>
      <c r="XAJ94" s="789"/>
      <c r="XAK94" s="789"/>
      <c r="XAL94" s="789"/>
      <c r="XAM94" s="789"/>
      <c r="XAN94" s="789"/>
      <c r="XAO94" s="789"/>
      <c r="XAP94" s="789"/>
      <c r="XAQ94" s="789"/>
      <c r="XAR94" s="789"/>
      <c r="XAS94" s="789"/>
      <c r="XAT94" s="789"/>
      <c r="XAU94" s="789"/>
      <c r="XAV94" s="789"/>
      <c r="XAW94" s="789"/>
      <c r="XAX94" s="789"/>
      <c r="XAY94" s="789"/>
      <c r="XAZ94" s="789"/>
      <c r="XBA94" s="789"/>
      <c r="XBB94" s="789"/>
      <c r="XBC94" s="789"/>
      <c r="XBD94" s="789"/>
      <c r="XBE94" s="789"/>
      <c r="XBF94" s="789"/>
      <c r="XBG94" s="789"/>
      <c r="XBH94" s="789"/>
      <c r="XBI94" s="789"/>
      <c r="XBJ94" s="789"/>
      <c r="XBK94" s="789"/>
      <c r="XBL94" s="789"/>
      <c r="XBM94" s="789"/>
      <c r="XBN94" s="789"/>
      <c r="XBO94" s="789"/>
      <c r="XBP94" s="789"/>
      <c r="XBQ94" s="789"/>
      <c r="XBR94" s="789"/>
      <c r="XBS94" s="789"/>
      <c r="XBT94" s="789"/>
      <c r="XBU94" s="789"/>
      <c r="XBV94" s="789"/>
      <c r="XBW94" s="789"/>
      <c r="XBX94" s="789"/>
      <c r="XBY94" s="789"/>
      <c r="XBZ94" s="789"/>
      <c r="XCA94" s="789"/>
      <c r="XCB94" s="789"/>
      <c r="XCC94" s="789"/>
      <c r="XCD94" s="789"/>
      <c r="XCE94" s="789"/>
      <c r="XCF94" s="789"/>
      <c r="XCG94" s="789"/>
      <c r="XCH94" s="789"/>
      <c r="XCI94" s="789"/>
      <c r="XCJ94" s="789"/>
      <c r="XCK94" s="789"/>
      <c r="XCL94" s="789"/>
      <c r="XCM94" s="789"/>
      <c r="XCN94" s="789"/>
      <c r="XCO94" s="789"/>
      <c r="XCP94" s="789"/>
      <c r="XCQ94" s="789"/>
      <c r="XCR94" s="789"/>
      <c r="XCS94" s="789"/>
      <c r="XCT94" s="789"/>
      <c r="XCU94" s="789"/>
      <c r="XCV94" s="789"/>
      <c r="XCW94" s="789"/>
      <c r="XCX94" s="789"/>
      <c r="XCY94" s="789"/>
      <c r="XCZ94" s="789"/>
      <c r="XDA94" s="789"/>
      <c r="XDB94" s="789"/>
      <c r="XDC94" s="789"/>
      <c r="XDD94" s="789"/>
      <c r="XDE94" s="789"/>
      <c r="XDF94" s="789"/>
      <c r="XDG94" s="789"/>
      <c r="XDH94" s="789"/>
      <c r="XDI94" s="789"/>
      <c r="XDJ94" s="789"/>
      <c r="XDK94" s="789"/>
      <c r="XDL94" s="789"/>
      <c r="XDM94" s="789"/>
      <c r="XDN94" s="789"/>
      <c r="XDO94" s="789"/>
      <c r="XDP94" s="789"/>
      <c r="XDQ94" s="789"/>
      <c r="XDR94" s="789"/>
      <c r="XDS94" s="789"/>
      <c r="XDT94" s="789"/>
      <c r="XDU94" s="789"/>
      <c r="XDV94" s="789"/>
      <c r="XDW94" s="789"/>
      <c r="XDX94" s="789"/>
      <c r="XDY94" s="789"/>
      <c r="XDZ94" s="789"/>
      <c r="XEA94" s="789"/>
      <c r="XEB94" s="789"/>
      <c r="XEC94" s="789"/>
      <c r="XED94" s="789"/>
      <c r="XEE94" s="789"/>
      <c r="XEF94" s="789"/>
      <c r="XEG94" s="789"/>
      <c r="XEH94" s="789"/>
      <c r="XEI94" s="789"/>
      <c r="XEJ94" s="789"/>
      <c r="XEK94" s="789"/>
      <c r="XEL94" s="789"/>
      <c r="XEM94" s="789"/>
      <c r="XEN94" s="789"/>
      <c r="XEO94" s="789"/>
      <c r="XEP94" s="789"/>
    </row>
    <row r="95" spans="1:16370" ht="20.25" hidden="1" customHeight="1" x14ac:dyDescent="0.6">
      <c r="A95" s="90"/>
      <c r="B95" s="89"/>
      <c r="C95" s="90"/>
      <c r="D95" s="89"/>
      <c r="E95" s="90"/>
      <c r="F95" s="89"/>
      <c r="G95" s="90"/>
      <c r="H95" s="89"/>
      <c r="I95" s="126"/>
      <c r="J95" s="126"/>
      <c r="K95" s="91"/>
      <c r="L95" s="127"/>
      <c r="M95" s="127"/>
      <c r="N95" s="127"/>
      <c r="O95" s="127"/>
      <c r="P95" s="127"/>
      <c r="Q95" s="127"/>
      <c r="R95" s="127"/>
      <c r="S95" s="475"/>
      <c r="T95" s="3099"/>
      <c r="U95" s="223"/>
      <c r="V95" s="242"/>
      <c r="W95" s="242"/>
      <c r="X95" s="242"/>
      <c r="Y95" s="61"/>
      <c r="Z95" s="63"/>
      <c r="AA95" s="1571"/>
      <c r="AB95" s="1697"/>
      <c r="AC95" s="1698"/>
      <c r="AD95" s="1698"/>
      <c r="AE95" s="1424"/>
      <c r="AF95" s="65"/>
      <c r="AG95" s="64"/>
      <c r="AH95" s="65"/>
      <c r="AI95" s="65"/>
      <c r="AJ95" s="67"/>
      <c r="AK95" s="65"/>
      <c r="AL95" s="65"/>
      <c r="AM95" s="65"/>
      <c r="AN95" s="65"/>
      <c r="AO95" s="65"/>
      <c r="AP95" s="68"/>
      <c r="AQ95" s="68"/>
      <c r="AR95" s="62"/>
      <c r="AS95" s="609"/>
    </row>
    <row r="96" spans="1:16370" ht="20.25" hidden="1" customHeight="1" x14ac:dyDescent="0.6">
      <c r="A96" s="15"/>
      <c r="B96" s="16"/>
      <c r="C96" s="15"/>
      <c r="D96" s="16"/>
      <c r="E96" s="15"/>
      <c r="F96" s="16"/>
      <c r="G96" s="15"/>
      <c r="H96" s="16"/>
      <c r="I96" s="517" t="str">
        <f>CONCATENATE(A96,B96,C96,D96,E96,F96,G96,H96)</f>
        <v/>
      </c>
      <c r="J96" s="517"/>
      <c r="K96" s="127"/>
      <c r="L96" s="127"/>
      <c r="M96" s="120"/>
      <c r="N96" s="120"/>
      <c r="O96" s="120"/>
      <c r="P96" s="120"/>
      <c r="Q96" s="120"/>
      <c r="R96" s="120"/>
      <c r="S96" s="127"/>
      <c r="T96" s="60"/>
      <c r="U96" s="103" t="s">
        <v>3358</v>
      </c>
      <c r="V96" s="103" t="s">
        <v>3358</v>
      </c>
      <c r="W96" s="103"/>
      <c r="X96" s="103"/>
      <c r="Y96" s="103"/>
      <c r="Z96" s="62"/>
      <c r="AA96" s="1571"/>
      <c r="AB96" s="1708"/>
      <c r="AC96" s="1709"/>
      <c r="AD96" s="1709"/>
      <c r="AE96" s="1424"/>
      <c r="AF96" s="65"/>
      <c r="AG96" s="64"/>
      <c r="AH96" s="66"/>
      <c r="AI96" s="65"/>
      <c r="AJ96" s="67"/>
      <c r="AK96" s="65"/>
      <c r="AL96" s="65"/>
      <c r="AM96" s="65"/>
      <c r="AN96" s="65"/>
      <c r="AO96" s="65"/>
      <c r="AP96" s="68"/>
      <c r="AQ96" s="68"/>
      <c r="AR96" s="62"/>
      <c r="AS96" s="609"/>
    </row>
    <row r="97" spans="1:45" ht="132" hidden="1" customHeight="1" x14ac:dyDescent="0.6">
      <c r="A97" s="15"/>
      <c r="B97" s="16"/>
      <c r="C97" s="15"/>
      <c r="D97" s="16"/>
      <c r="E97" s="15"/>
      <c r="F97" s="16"/>
      <c r="G97" s="15"/>
      <c r="H97" s="16"/>
      <c r="I97" s="518"/>
      <c r="J97" s="518"/>
      <c r="K97" s="91"/>
      <c r="L97" s="127"/>
      <c r="M97" s="120"/>
      <c r="N97" s="120"/>
      <c r="O97" s="120"/>
      <c r="P97" s="120"/>
      <c r="Q97" s="120"/>
      <c r="R97" s="120"/>
      <c r="S97" s="127"/>
      <c r="T97" s="60"/>
      <c r="U97" s="97" t="s">
        <v>3359</v>
      </c>
      <c r="V97" s="97" t="s">
        <v>3360</v>
      </c>
      <c r="W97" s="519"/>
      <c r="X97" s="519"/>
      <c r="Y97" s="519"/>
      <c r="Z97" s="455"/>
      <c r="AA97" s="454"/>
      <c r="AB97" s="1694"/>
      <c r="AC97" s="1694"/>
      <c r="AD97" s="1694"/>
      <c r="AE97" s="314"/>
      <c r="AF97" s="314"/>
      <c r="AG97" s="176"/>
      <c r="AH97" s="455"/>
      <c r="AI97" s="314"/>
      <c r="AJ97" s="314"/>
      <c r="AK97" s="314"/>
      <c r="AL97" s="314"/>
      <c r="AM97" s="314"/>
      <c r="AN97" s="314"/>
      <c r="AO97" s="314"/>
      <c r="AP97" s="314"/>
      <c r="AQ97" s="314"/>
      <c r="AR97" s="314"/>
      <c r="AS97" s="48"/>
    </row>
    <row r="98" spans="1:45" ht="132" hidden="1" customHeight="1" x14ac:dyDescent="0.6">
      <c r="A98" s="520"/>
      <c r="B98" s="520"/>
      <c r="C98" s="520"/>
      <c r="D98" s="520"/>
      <c r="E98" s="520"/>
      <c r="F98" s="520"/>
      <c r="G98" s="520"/>
      <c r="H98" s="520"/>
      <c r="I98" s="16"/>
      <c r="J98" s="1415"/>
      <c r="K98" s="91"/>
      <c r="L98" s="127"/>
      <c r="M98" s="120"/>
      <c r="N98" s="120"/>
      <c r="O98" s="120"/>
      <c r="P98" s="120"/>
      <c r="Q98" s="120"/>
      <c r="R98" s="120"/>
      <c r="S98" s="127"/>
      <c r="T98" s="60"/>
      <c r="U98" s="97" t="s">
        <v>3361</v>
      </c>
      <c r="V98" s="521"/>
      <c r="W98" s="522"/>
      <c r="X98" s="522"/>
      <c r="Y98" s="522"/>
      <c r="Z98" s="523"/>
      <c r="AA98" s="524"/>
      <c r="AB98" s="1681"/>
      <c r="AC98" s="1681"/>
      <c r="AD98" s="1681"/>
      <c r="AE98" s="409"/>
      <c r="AF98" s="409"/>
      <c r="AG98" s="176"/>
      <c r="AH98" s="523"/>
      <c r="AI98" s="409"/>
      <c r="AJ98" s="409"/>
      <c r="AK98" s="409"/>
      <c r="AL98" s="409"/>
      <c r="AM98" s="409"/>
      <c r="AN98" s="409"/>
      <c r="AO98" s="409"/>
      <c r="AP98" s="409"/>
      <c r="AQ98" s="37"/>
      <c r="AR98" s="36"/>
      <c r="AS98" s="48"/>
    </row>
    <row r="99" spans="1:45" ht="20.25" customHeight="1" x14ac:dyDescent="0.55000000000000004">
      <c r="A99" s="34"/>
      <c r="B99" s="34"/>
      <c r="C99" s="34"/>
      <c r="D99" s="34"/>
      <c r="E99" s="34"/>
      <c r="F99" s="34"/>
      <c r="G99" s="34"/>
      <c r="H99" s="34"/>
      <c r="I99" s="525"/>
      <c r="J99" s="1416"/>
      <c r="K99" s="526"/>
      <c r="L99" s="526"/>
      <c r="M99" s="527"/>
      <c r="N99" s="527"/>
      <c r="O99" s="527"/>
      <c r="P99" s="527"/>
      <c r="Q99" s="527"/>
      <c r="R99" s="527"/>
      <c r="S99" s="526"/>
      <c r="T99" s="528"/>
      <c r="U99" s="529"/>
      <c r="V99" s="530"/>
      <c r="W99" s="530"/>
      <c r="X99" s="530"/>
      <c r="Y99" s="530"/>
      <c r="Z99" s="314"/>
      <c r="AA99" s="454"/>
      <c r="AB99" s="1680"/>
      <c r="AC99" s="1680"/>
      <c r="AD99" s="1680"/>
      <c r="AE99" s="314"/>
      <c r="AF99" s="314"/>
      <c r="AG99" s="176"/>
      <c r="AH99" s="455"/>
      <c r="AI99" s="314"/>
      <c r="AJ99" s="314"/>
      <c r="AK99" s="314"/>
      <c r="AL99" s="314"/>
      <c r="AM99" s="314"/>
      <c r="AN99" s="314"/>
      <c r="AO99" s="314"/>
      <c r="AP99" s="314"/>
      <c r="AQ99" s="42"/>
      <c r="AR99" s="36"/>
      <c r="AS99" s="48"/>
    </row>
    <row r="100" spans="1:45" ht="20.25" customHeight="1" x14ac:dyDescent="0.55000000000000004">
      <c r="A100" s="531"/>
      <c r="B100" s="531"/>
      <c r="C100" s="531"/>
      <c r="D100" s="531"/>
      <c r="E100" s="531"/>
      <c r="F100" s="531"/>
      <c r="G100" s="531"/>
      <c r="H100" s="531"/>
      <c r="I100" s="531"/>
      <c r="J100" s="531"/>
      <c r="K100" s="36"/>
      <c r="L100" s="36"/>
      <c r="M100" s="532"/>
      <c r="N100" s="532"/>
      <c r="O100" s="532"/>
      <c r="P100" s="532"/>
      <c r="Q100" s="532"/>
      <c r="R100" s="532"/>
      <c r="S100" s="36"/>
      <c r="T100" s="533"/>
      <c r="U100" s="36"/>
      <c r="V100" s="36"/>
      <c r="W100" s="36"/>
      <c r="X100" s="36"/>
      <c r="Y100" s="36"/>
      <c r="Z100" s="36"/>
      <c r="AA100" s="456"/>
      <c r="AB100" s="1682"/>
      <c r="AC100" s="1682"/>
      <c r="AD100" s="1682"/>
      <c r="AE100" s="36"/>
      <c r="AF100" s="36"/>
      <c r="AG100" s="176"/>
      <c r="AH100" s="167"/>
      <c r="AI100" s="36"/>
      <c r="AJ100" s="36"/>
      <c r="AK100" s="36"/>
      <c r="AL100" s="36"/>
      <c r="AM100" s="36"/>
      <c r="AN100" s="36"/>
      <c r="AO100" s="36"/>
      <c r="AP100" s="36"/>
      <c r="AQ100" s="36"/>
      <c r="AR100" s="36"/>
      <c r="AS100" s="48"/>
    </row>
    <row r="101" spans="1:45" ht="20.25" customHeight="1" x14ac:dyDescent="0.55000000000000004">
      <c r="A101" s="531"/>
      <c r="B101" s="531"/>
      <c r="C101" s="531"/>
      <c r="D101" s="531"/>
      <c r="E101" s="531"/>
      <c r="F101" s="531"/>
      <c r="G101" s="531"/>
      <c r="H101" s="531"/>
      <c r="I101" s="531"/>
      <c r="J101" s="531"/>
      <c r="K101" s="36"/>
      <c r="L101" s="36"/>
      <c r="M101" s="532"/>
      <c r="N101" s="532"/>
      <c r="O101" s="532"/>
      <c r="P101" s="532"/>
      <c r="Q101" s="532"/>
      <c r="R101" s="532"/>
      <c r="S101" s="36"/>
      <c r="T101" s="533"/>
      <c r="U101" s="36"/>
      <c r="V101" s="36"/>
      <c r="W101" s="36"/>
      <c r="X101" s="36"/>
      <c r="Y101" s="36"/>
      <c r="Z101" s="36"/>
      <c r="AA101" s="456"/>
      <c r="AB101" s="1682"/>
      <c r="AC101" s="1682"/>
      <c r="AD101" s="1682"/>
      <c r="AE101" s="36"/>
      <c r="AF101" s="36"/>
      <c r="AG101" s="176"/>
      <c r="AH101" s="167"/>
      <c r="AI101" s="36"/>
      <c r="AJ101" s="36"/>
      <c r="AK101" s="36"/>
      <c r="AL101" s="36"/>
      <c r="AM101" s="36"/>
      <c r="AN101" s="36"/>
      <c r="AO101" s="36"/>
      <c r="AP101" s="36"/>
      <c r="AQ101" s="36"/>
      <c r="AR101" s="36"/>
      <c r="AS101" s="48"/>
    </row>
    <row r="102" spans="1:45" ht="20.25" customHeight="1" x14ac:dyDescent="0.55000000000000004">
      <c r="A102" s="531"/>
      <c r="B102" s="531"/>
      <c r="C102" s="531"/>
      <c r="D102" s="531"/>
      <c r="E102" s="531"/>
      <c r="F102" s="531"/>
      <c r="G102" s="531"/>
      <c r="H102" s="531"/>
      <c r="I102" s="531"/>
      <c r="J102" s="531"/>
      <c r="K102" s="36"/>
      <c r="L102" s="36"/>
      <c r="M102" s="532"/>
      <c r="N102" s="532"/>
      <c r="O102" s="532"/>
      <c r="P102" s="532"/>
      <c r="Q102" s="532"/>
      <c r="R102" s="532"/>
      <c r="S102" s="36"/>
      <c r="T102" s="533"/>
      <c r="U102" s="36"/>
      <c r="V102" s="36"/>
      <c r="W102" s="36"/>
      <c r="X102" s="36"/>
      <c r="Y102" s="36"/>
      <c r="Z102" s="36"/>
      <c r="AA102" s="456"/>
      <c r="AB102" s="1682"/>
      <c r="AC102" s="1682"/>
      <c r="AD102" s="1682"/>
      <c r="AE102" s="36"/>
      <c r="AF102" s="36"/>
      <c r="AG102" s="176"/>
      <c r="AH102" s="167"/>
      <c r="AI102" s="36"/>
      <c r="AJ102" s="36"/>
      <c r="AK102" s="36"/>
      <c r="AL102" s="36"/>
      <c r="AM102" s="36"/>
      <c r="AN102" s="36"/>
      <c r="AO102" s="36"/>
      <c r="AP102" s="36"/>
      <c r="AQ102" s="36"/>
      <c r="AR102" s="36"/>
      <c r="AS102" s="48"/>
    </row>
    <row r="103" spans="1:45" ht="20.25" customHeight="1" x14ac:dyDescent="0.55000000000000004">
      <c r="A103" s="531"/>
      <c r="B103" s="531"/>
      <c r="C103" s="531"/>
      <c r="D103" s="531"/>
      <c r="E103" s="531"/>
      <c r="F103" s="531"/>
      <c r="G103" s="531"/>
      <c r="H103" s="531"/>
      <c r="I103" s="531"/>
      <c r="J103" s="531"/>
      <c r="K103" s="36"/>
      <c r="L103" s="36"/>
      <c r="M103" s="532"/>
      <c r="N103" s="532"/>
      <c r="O103" s="532"/>
      <c r="P103" s="532"/>
      <c r="Q103" s="532"/>
      <c r="R103" s="532"/>
      <c r="S103" s="36"/>
      <c r="T103" s="533"/>
      <c r="U103" s="36"/>
      <c r="V103" s="36"/>
      <c r="W103" s="36"/>
      <c r="X103" s="36"/>
      <c r="Y103" s="36"/>
      <c r="Z103" s="36"/>
      <c r="AA103" s="456"/>
      <c r="AB103" s="1682"/>
      <c r="AC103" s="1682"/>
      <c r="AD103" s="1682"/>
      <c r="AE103" s="36"/>
      <c r="AF103" s="36"/>
      <c r="AG103" s="176"/>
      <c r="AH103" s="167"/>
      <c r="AI103" s="36"/>
      <c r="AJ103" s="36"/>
      <c r="AK103" s="36"/>
      <c r="AL103" s="36"/>
      <c r="AM103" s="36"/>
      <c r="AN103" s="36"/>
      <c r="AO103" s="36"/>
      <c r="AP103" s="36"/>
      <c r="AQ103" s="36"/>
      <c r="AR103" s="36"/>
      <c r="AS103" s="48"/>
    </row>
    <row r="104" spans="1:45" ht="20.25" customHeight="1" x14ac:dyDescent="0.55000000000000004">
      <c r="A104" s="531"/>
      <c r="B104" s="531"/>
      <c r="C104" s="531"/>
      <c r="D104" s="531"/>
      <c r="E104" s="531"/>
      <c r="F104" s="531"/>
      <c r="G104" s="531"/>
      <c r="H104" s="531"/>
      <c r="I104" s="531"/>
      <c r="J104" s="531"/>
      <c r="K104" s="36"/>
      <c r="L104" s="36"/>
      <c r="M104" s="532"/>
      <c r="N104" s="532"/>
      <c r="O104" s="532"/>
      <c r="P104" s="532"/>
      <c r="Q104" s="532"/>
      <c r="R104" s="532"/>
      <c r="S104" s="36"/>
      <c r="T104" s="533"/>
      <c r="U104" s="36"/>
      <c r="V104" s="36"/>
      <c r="W104" s="36"/>
      <c r="X104" s="36"/>
      <c r="Y104" s="36"/>
      <c r="Z104" s="36"/>
      <c r="AA104" s="456"/>
      <c r="AB104" s="1682"/>
      <c r="AC104" s="1682"/>
      <c r="AD104" s="1682"/>
      <c r="AE104" s="36"/>
      <c r="AF104" s="36"/>
      <c r="AG104" s="176"/>
      <c r="AH104" s="167"/>
      <c r="AI104" s="36"/>
      <c r="AJ104" s="36"/>
      <c r="AK104" s="36"/>
      <c r="AL104" s="36"/>
      <c r="AM104" s="36"/>
      <c r="AN104" s="36"/>
      <c r="AO104" s="36"/>
      <c r="AP104" s="36"/>
      <c r="AQ104" s="36"/>
      <c r="AR104" s="36"/>
      <c r="AS104" s="48"/>
    </row>
    <row r="105" spans="1:45" ht="20.25" customHeight="1" x14ac:dyDescent="0.55000000000000004">
      <c r="A105" s="531"/>
      <c r="B105" s="531"/>
      <c r="C105" s="531"/>
      <c r="D105" s="531"/>
      <c r="E105" s="531"/>
      <c r="F105" s="531"/>
      <c r="G105" s="531"/>
      <c r="H105" s="531"/>
      <c r="I105" s="531"/>
      <c r="J105" s="531"/>
      <c r="K105" s="36"/>
      <c r="L105" s="36"/>
      <c r="M105" s="532"/>
      <c r="N105" s="532"/>
      <c r="O105" s="532"/>
      <c r="P105" s="532"/>
      <c r="Q105" s="532"/>
      <c r="R105" s="532"/>
      <c r="S105" s="36"/>
      <c r="T105" s="533"/>
      <c r="U105" s="36"/>
      <c r="V105" s="36"/>
      <c r="W105" s="36"/>
      <c r="X105" s="36"/>
      <c r="Y105" s="36"/>
      <c r="Z105" s="36"/>
      <c r="AA105" s="456"/>
      <c r="AB105" s="1682"/>
      <c r="AC105" s="1682"/>
      <c r="AD105" s="1682"/>
      <c r="AE105" s="36"/>
      <c r="AF105" s="36"/>
      <c r="AG105" s="176"/>
      <c r="AH105" s="167"/>
      <c r="AI105" s="36"/>
      <c r="AJ105" s="36"/>
      <c r="AK105" s="36"/>
      <c r="AL105" s="36"/>
      <c r="AM105" s="36"/>
      <c r="AN105" s="36"/>
      <c r="AO105" s="36"/>
      <c r="AP105" s="36"/>
      <c r="AQ105" s="36"/>
      <c r="AR105" s="36"/>
      <c r="AS105" s="48"/>
    </row>
    <row r="106" spans="1:45" ht="20.25" customHeight="1" x14ac:dyDescent="0.55000000000000004">
      <c r="A106" s="531"/>
      <c r="B106" s="531"/>
      <c r="C106" s="531"/>
      <c r="D106" s="531"/>
      <c r="E106" s="531"/>
      <c r="F106" s="531"/>
      <c r="G106" s="531"/>
      <c r="H106" s="531"/>
      <c r="I106" s="531"/>
      <c r="J106" s="531"/>
      <c r="K106" s="36"/>
      <c r="L106" s="36"/>
      <c r="M106" s="532"/>
      <c r="N106" s="532"/>
      <c r="O106" s="532"/>
      <c r="P106" s="532"/>
      <c r="Q106" s="532"/>
      <c r="R106" s="532"/>
      <c r="S106" s="36"/>
      <c r="T106" s="533"/>
      <c r="U106" s="36"/>
      <c r="V106" s="36"/>
      <c r="W106" s="36"/>
      <c r="X106" s="36"/>
      <c r="Y106" s="36"/>
      <c r="Z106" s="36"/>
      <c r="AA106" s="456"/>
      <c r="AB106" s="1682"/>
      <c r="AC106" s="1682"/>
      <c r="AD106" s="1682"/>
      <c r="AE106" s="36"/>
      <c r="AF106" s="36"/>
      <c r="AG106" s="176"/>
      <c r="AH106" s="167"/>
      <c r="AI106" s="36"/>
      <c r="AJ106" s="36"/>
      <c r="AK106" s="36"/>
      <c r="AL106" s="36"/>
      <c r="AM106" s="36"/>
      <c r="AN106" s="36"/>
      <c r="AO106" s="36"/>
      <c r="AP106" s="36"/>
      <c r="AQ106" s="36"/>
      <c r="AR106" s="36"/>
      <c r="AS106" s="48"/>
    </row>
    <row r="107" spans="1:45" ht="20.25" customHeight="1" x14ac:dyDescent="0.55000000000000004">
      <c r="A107" s="531"/>
      <c r="B107" s="531"/>
      <c r="C107" s="531"/>
      <c r="D107" s="531"/>
      <c r="E107" s="531"/>
      <c r="F107" s="531"/>
      <c r="G107" s="531"/>
      <c r="H107" s="531"/>
      <c r="I107" s="531"/>
      <c r="J107" s="531"/>
      <c r="K107" s="36"/>
      <c r="L107" s="36"/>
      <c r="M107" s="532"/>
      <c r="N107" s="532"/>
      <c r="O107" s="532"/>
      <c r="P107" s="532"/>
      <c r="Q107" s="532"/>
      <c r="R107" s="532"/>
      <c r="S107" s="36"/>
      <c r="T107" s="533"/>
      <c r="U107" s="36"/>
      <c r="V107" s="36"/>
      <c r="W107" s="36"/>
      <c r="X107" s="36"/>
      <c r="Y107" s="36"/>
      <c r="Z107" s="36"/>
      <c r="AA107" s="456"/>
      <c r="AB107" s="1682"/>
      <c r="AC107" s="1682"/>
      <c r="AD107" s="1682"/>
      <c r="AE107" s="36"/>
      <c r="AF107" s="36"/>
      <c r="AG107" s="176"/>
      <c r="AH107" s="167"/>
      <c r="AI107" s="36"/>
      <c r="AJ107" s="36"/>
      <c r="AK107" s="36"/>
      <c r="AL107" s="36"/>
      <c r="AM107" s="36"/>
      <c r="AN107" s="36"/>
      <c r="AO107" s="36"/>
      <c r="AP107" s="36"/>
      <c r="AQ107" s="36"/>
      <c r="AR107" s="36"/>
      <c r="AS107" s="48"/>
    </row>
    <row r="108" spans="1:45" ht="20.25" customHeight="1" x14ac:dyDescent="0.55000000000000004">
      <c r="A108" s="531"/>
      <c r="B108" s="531"/>
      <c r="C108" s="531"/>
      <c r="D108" s="531"/>
      <c r="E108" s="531"/>
      <c r="F108" s="531"/>
      <c r="G108" s="531"/>
      <c r="H108" s="531"/>
      <c r="I108" s="531"/>
      <c r="J108" s="531"/>
      <c r="K108" s="36"/>
      <c r="L108" s="36"/>
      <c r="M108" s="532"/>
      <c r="N108" s="532"/>
      <c r="O108" s="532"/>
      <c r="P108" s="532"/>
      <c r="Q108" s="532"/>
      <c r="R108" s="532"/>
      <c r="S108" s="36"/>
      <c r="T108" s="533"/>
      <c r="U108" s="36"/>
      <c r="V108" s="36"/>
      <c r="W108" s="36"/>
      <c r="X108" s="36"/>
      <c r="Y108" s="36"/>
      <c r="Z108" s="36"/>
      <c r="AA108" s="456"/>
      <c r="AB108" s="1682"/>
      <c r="AC108" s="1682"/>
      <c r="AD108" s="1682"/>
      <c r="AE108" s="36"/>
      <c r="AF108" s="36"/>
      <c r="AG108" s="176"/>
      <c r="AH108" s="167"/>
      <c r="AI108" s="36"/>
      <c r="AJ108" s="36"/>
      <c r="AK108" s="36"/>
      <c r="AL108" s="36"/>
      <c r="AM108" s="36"/>
      <c r="AN108" s="36"/>
      <c r="AO108" s="36"/>
      <c r="AP108" s="36"/>
      <c r="AQ108" s="36"/>
      <c r="AR108" s="36"/>
      <c r="AS108" s="48"/>
    </row>
    <row r="109" spans="1:45" ht="20.25" customHeight="1" x14ac:dyDescent="0.55000000000000004">
      <c r="A109" s="531"/>
      <c r="B109" s="531"/>
      <c r="C109" s="531"/>
      <c r="D109" s="531"/>
      <c r="E109" s="531"/>
      <c r="F109" s="531"/>
      <c r="G109" s="531"/>
      <c r="H109" s="531"/>
      <c r="I109" s="531"/>
      <c r="J109" s="531"/>
      <c r="K109" s="36"/>
      <c r="L109" s="36"/>
      <c r="M109" s="532"/>
      <c r="N109" s="532"/>
      <c r="O109" s="532"/>
      <c r="P109" s="532"/>
      <c r="Q109" s="532"/>
      <c r="R109" s="532"/>
      <c r="S109" s="36"/>
      <c r="T109" s="533"/>
      <c r="U109" s="36"/>
      <c r="V109" s="36"/>
      <c r="W109" s="36"/>
      <c r="X109" s="36"/>
      <c r="Y109" s="36"/>
      <c r="Z109" s="36"/>
      <c r="AA109" s="456"/>
      <c r="AB109" s="1682"/>
      <c r="AC109" s="1682"/>
      <c r="AD109" s="1682"/>
      <c r="AE109" s="36"/>
      <c r="AF109" s="36"/>
      <c r="AG109" s="176"/>
      <c r="AH109" s="167"/>
      <c r="AI109" s="36"/>
      <c r="AJ109" s="36"/>
      <c r="AK109" s="36"/>
      <c r="AL109" s="36"/>
      <c r="AM109" s="36"/>
      <c r="AN109" s="36"/>
      <c r="AO109" s="36"/>
      <c r="AP109" s="36"/>
      <c r="AQ109" s="36"/>
      <c r="AR109" s="36"/>
      <c r="AS109" s="48"/>
    </row>
    <row r="110" spans="1:45" ht="20.25" customHeight="1" x14ac:dyDescent="0.55000000000000004">
      <c r="A110" s="531"/>
      <c r="B110" s="531"/>
      <c r="C110" s="531"/>
      <c r="D110" s="531"/>
      <c r="E110" s="531"/>
      <c r="F110" s="531"/>
      <c r="G110" s="531"/>
      <c r="H110" s="531"/>
      <c r="I110" s="531"/>
      <c r="J110" s="531"/>
      <c r="K110" s="36"/>
      <c r="L110" s="36"/>
      <c r="M110" s="532"/>
      <c r="N110" s="532"/>
      <c r="O110" s="532"/>
      <c r="P110" s="532"/>
      <c r="Q110" s="532"/>
      <c r="R110" s="532"/>
      <c r="S110" s="36"/>
      <c r="T110" s="533"/>
      <c r="U110" s="36"/>
      <c r="V110" s="36"/>
      <c r="W110" s="36"/>
      <c r="X110" s="36"/>
      <c r="Y110" s="36"/>
      <c r="Z110" s="36"/>
      <c r="AA110" s="456"/>
      <c r="AB110" s="1682"/>
      <c r="AC110" s="1682"/>
      <c r="AD110" s="1682"/>
      <c r="AE110" s="36"/>
      <c r="AF110" s="36"/>
      <c r="AG110" s="176"/>
      <c r="AH110" s="167"/>
      <c r="AI110" s="36"/>
      <c r="AJ110" s="36"/>
      <c r="AK110" s="36"/>
      <c r="AL110" s="36"/>
      <c r="AM110" s="36"/>
      <c r="AN110" s="36"/>
      <c r="AO110" s="36"/>
      <c r="AP110" s="36"/>
      <c r="AQ110" s="36"/>
      <c r="AR110" s="36"/>
      <c r="AS110" s="48"/>
    </row>
    <row r="111" spans="1:45" ht="20.25" customHeight="1" x14ac:dyDescent="0.55000000000000004">
      <c r="A111" s="531"/>
      <c r="B111" s="531"/>
      <c r="C111" s="531"/>
      <c r="D111" s="531"/>
      <c r="E111" s="531"/>
      <c r="F111" s="531"/>
      <c r="G111" s="531"/>
      <c r="H111" s="531"/>
      <c r="I111" s="531"/>
      <c r="J111" s="531"/>
      <c r="K111" s="36"/>
      <c r="L111" s="36"/>
      <c r="M111" s="532"/>
      <c r="N111" s="532"/>
      <c r="O111" s="532"/>
      <c r="P111" s="532"/>
      <c r="Q111" s="532"/>
      <c r="R111" s="532"/>
      <c r="S111" s="36"/>
      <c r="T111" s="533"/>
      <c r="U111" s="36"/>
      <c r="V111" s="36"/>
      <c r="W111" s="36"/>
      <c r="X111" s="36"/>
      <c r="Y111" s="36"/>
      <c r="Z111" s="36"/>
      <c r="AA111" s="456"/>
      <c r="AB111" s="1682"/>
      <c r="AC111" s="1682"/>
      <c r="AD111" s="1682"/>
      <c r="AE111" s="36"/>
      <c r="AF111" s="36"/>
      <c r="AG111" s="176"/>
      <c r="AH111" s="167"/>
      <c r="AI111" s="36"/>
      <c r="AJ111" s="36"/>
      <c r="AK111" s="36"/>
      <c r="AL111" s="36"/>
      <c r="AM111" s="36"/>
      <c r="AN111" s="36"/>
      <c r="AO111" s="36"/>
      <c r="AP111" s="36"/>
      <c r="AQ111" s="36"/>
      <c r="AR111" s="36"/>
      <c r="AS111" s="48"/>
    </row>
    <row r="112" spans="1:45" ht="20.25" customHeight="1" x14ac:dyDescent="0.55000000000000004">
      <c r="A112" s="531"/>
      <c r="B112" s="531"/>
      <c r="C112" s="531"/>
      <c r="D112" s="531"/>
      <c r="E112" s="531"/>
      <c r="F112" s="531"/>
      <c r="G112" s="531"/>
      <c r="H112" s="531"/>
      <c r="I112" s="531"/>
      <c r="J112" s="531"/>
      <c r="K112" s="36"/>
      <c r="L112" s="36"/>
      <c r="M112" s="532"/>
      <c r="N112" s="532"/>
      <c r="O112" s="532"/>
      <c r="P112" s="532"/>
      <c r="Q112" s="532"/>
      <c r="R112" s="532"/>
      <c r="S112" s="36"/>
      <c r="T112" s="533"/>
      <c r="U112" s="36"/>
      <c r="V112" s="36"/>
      <c r="W112" s="36"/>
      <c r="X112" s="36"/>
      <c r="Y112" s="36"/>
      <c r="Z112" s="36"/>
      <c r="AA112" s="456"/>
      <c r="AB112" s="1682"/>
      <c r="AC112" s="1682"/>
      <c r="AD112" s="1682"/>
      <c r="AE112" s="36"/>
      <c r="AF112" s="36"/>
      <c r="AG112" s="176"/>
      <c r="AH112" s="167"/>
      <c r="AI112" s="36"/>
      <c r="AJ112" s="36"/>
      <c r="AK112" s="36"/>
      <c r="AL112" s="36"/>
      <c r="AM112" s="36"/>
      <c r="AN112" s="36"/>
      <c r="AO112" s="36"/>
      <c r="AP112" s="36"/>
      <c r="AQ112" s="36"/>
      <c r="AR112" s="36"/>
      <c r="AS112" s="48"/>
    </row>
  </sheetData>
  <mergeCells count="5">
    <mergeCell ref="A3:B3"/>
    <mergeCell ref="C3:D3"/>
    <mergeCell ref="E3:F3"/>
    <mergeCell ref="G3:H3"/>
    <mergeCell ref="D1:K1"/>
  </mergeCells>
  <pageMargins left="0" right="0" top="0.15748031496062992" bottom="0.15748031496062992" header="0.31496062992125984" footer="0.31496062992125984"/>
  <pageSetup scale="53" fitToHeight="0" orientation="landscape" r:id="rId1"/>
  <headerFooter>
    <oddFooter>&amp;C&amp;"Helvetica Neue,Regular"&amp;12&amp;K000000&amp;P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E12"/>
  <sheetViews>
    <sheetView showGridLines="0" workbookViewId="0">
      <selection activeCell="B5" sqref="B5"/>
    </sheetView>
  </sheetViews>
  <sheetFormatPr baseColWidth="10" defaultColWidth="11" defaultRowHeight="14.25" customHeight="1" x14ac:dyDescent="0.35"/>
  <cols>
    <col min="1" max="6" width="11" style="5" customWidth="1"/>
    <col min="7" max="16384" width="11" style="5"/>
  </cols>
  <sheetData>
    <row r="1" spans="1:5" ht="18" customHeight="1" x14ac:dyDescent="0.45">
      <c r="A1" s="534" t="s">
        <v>240</v>
      </c>
      <c r="B1" s="534" t="s">
        <v>744</v>
      </c>
      <c r="C1" s="11"/>
      <c r="D1" s="11"/>
      <c r="E1" s="11"/>
    </row>
    <row r="2" spans="1:5" ht="18" customHeight="1" x14ac:dyDescent="0.45">
      <c r="A2" s="768" t="s">
        <v>268</v>
      </c>
      <c r="B2" s="534" t="s">
        <v>3362</v>
      </c>
      <c r="C2" s="11"/>
      <c r="D2" s="11"/>
      <c r="E2" s="11"/>
    </row>
    <row r="3" spans="1:5" ht="18" customHeight="1" x14ac:dyDescent="0.45">
      <c r="A3" s="769" t="s">
        <v>291</v>
      </c>
      <c r="B3" s="534" t="s">
        <v>1292</v>
      </c>
      <c r="C3" s="11"/>
      <c r="D3" s="11"/>
      <c r="E3" s="11"/>
    </row>
    <row r="4" spans="1:5" ht="18" customHeight="1" x14ac:dyDescent="0.45">
      <c r="A4" s="769" t="s">
        <v>653</v>
      </c>
      <c r="B4" s="534" t="s">
        <v>649</v>
      </c>
      <c r="C4" s="11"/>
      <c r="D4" s="11"/>
      <c r="E4" s="11"/>
    </row>
    <row r="5" spans="1:5" ht="18" customHeight="1" x14ac:dyDescent="0.45">
      <c r="A5" s="535"/>
      <c r="B5" s="535"/>
      <c r="C5" s="11"/>
      <c r="D5" s="11"/>
      <c r="E5" s="11"/>
    </row>
    <row r="6" spans="1:5" ht="14.65" customHeight="1" x14ac:dyDescent="0.45">
      <c r="A6" s="11"/>
      <c r="B6" s="535"/>
      <c r="C6" s="11"/>
      <c r="D6" s="11"/>
      <c r="E6" s="11"/>
    </row>
    <row r="7" spans="1:5" ht="14.65" customHeight="1" x14ac:dyDescent="0.35">
      <c r="A7" s="11"/>
      <c r="B7" s="11"/>
      <c r="C7" s="11"/>
      <c r="D7" s="11"/>
      <c r="E7" s="11"/>
    </row>
    <row r="8" spans="1:5" ht="14.65" customHeight="1" x14ac:dyDescent="0.35">
      <c r="A8" s="11"/>
      <c r="B8" s="11"/>
      <c r="C8" s="11"/>
      <c r="D8" s="11"/>
      <c r="E8" s="11"/>
    </row>
    <row r="9" spans="1:5" ht="14.65" customHeight="1" x14ac:dyDescent="0.35">
      <c r="A9" s="11"/>
      <c r="B9" s="11"/>
      <c r="C9" s="11"/>
      <c r="D9" s="11"/>
      <c r="E9" s="11"/>
    </row>
    <row r="10" spans="1:5" ht="14.65" customHeight="1" x14ac:dyDescent="0.35">
      <c r="A10" s="11"/>
      <c r="B10" s="11"/>
      <c r="C10" s="11"/>
      <c r="D10" s="11"/>
      <c r="E10" s="11"/>
    </row>
    <row r="11" spans="1:5" ht="14.25" customHeight="1" x14ac:dyDescent="0.35">
      <c r="B11" s="11"/>
    </row>
    <row r="12" spans="1:5" ht="14.25" customHeight="1" x14ac:dyDescent="0.35">
      <c r="B12" s="11"/>
    </row>
  </sheetData>
  <pageMargins left="0.7" right="0.7" top="0.75" bottom="0.75" header="0.3" footer="0.3"/>
  <pageSetup orientation="portrait"/>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10</vt:i4>
      </vt:variant>
    </vt:vector>
  </HeadingPairs>
  <TitlesOfParts>
    <vt:vector size="32" baseType="lpstr">
      <vt:lpstr>Estructura codificación</vt:lpstr>
      <vt:lpstr>Resumen de exportación</vt:lpstr>
      <vt:lpstr>Epígrafes del catálogo</vt:lpstr>
      <vt:lpstr>Participantes</vt:lpstr>
      <vt:lpstr>Codificación cambios</vt:lpstr>
      <vt:lpstr>Leyenda</vt:lpstr>
      <vt:lpstr>Rsimple Descript WIP</vt:lpstr>
      <vt:lpstr>Radiología simple.</vt:lpstr>
      <vt:lpstr>Rad. Conv. con contraste </vt:lpstr>
      <vt:lpstr>Unidad de Mama</vt:lpstr>
      <vt:lpstr>Ecografía</vt:lpstr>
      <vt:lpstr>TC</vt:lpstr>
      <vt:lpstr>Especificos de pediatría.</vt:lpstr>
      <vt:lpstr>RM</vt:lpstr>
      <vt:lpstr>Interv. No vascular</vt:lpstr>
      <vt:lpstr>Reordenamiento</vt:lpstr>
      <vt:lpstr>Intervencionismo neurovascular</vt:lpstr>
      <vt:lpstr>Interv. Vascular Cuerpo y perif</vt:lpstr>
      <vt:lpstr>Interven neurovascu reorden</vt:lpstr>
      <vt:lpstr>Especificos Pediatría</vt:lpstr>
      <vt:lpstr>Varios</vt:lpstr>
      <vt:lpstr>datos lista validación</vt:lpstr>
      <vt:lpstr>Ecografía!Área_de_impresión</vt:lpstr>
      <vt:lpstr>'Interv. No vascular'!Área_de_impresión</vt:lpstr>
      <vt:lpstr>'Interv. Vascular Cuerpo y perif'!Área_de_impresión</vt:lpstr>
      <vt:lpstr>'Interven neurovascu reorden'!Área_de_impresión</vt:lpstr>
      <vt:lpstr>'Rad. Conv. con contraste '!Área_de_impresión</vt:lpstr>
      <vt:lpstr>'Radiología simple.'!Área_de_impresión</vt:lpstr>
      <vt:lpstr>RM!Área_de_impresión</vt:lpstr>
      <vt:lpstr>TC!Área_de_impresión</vt:lpstr>
      <vt:lpstr>'Unidad de Mama'!Área_de_impresión</vt:lpstr>
      <vt:lpstr>Varios!Área_de_impresión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JESUS JAVIER GARCIA DE LA GALANA GONZALEZ MOHINO</dc:creator>
  <cp:keywords/>
  <dc:description/>
  <cp:lastModifiedBy>Juanxu .</cp:lastModifiedBy>
  <cp:revision/>
  <cp:lastPrinted>2024-05-20T17:51:24Z</cp:lastPrinted>
  <dcterms:created xsi:type="dcterms:W3CDTF">2023-11-13T10:44:42Z</dcterms:created>
  <dcterms:modified xsi:type="dcterms:W3CDTF">2024-05-21T13:55:59Z</dcterms:modified>
  <cp:category/>
  <cp:contentStatus/>
</cp:coreProperties>
</file>